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sktop\MINECOFIN\Macro\Modeling\CGE\SAM_CGE\SAM Update\SAM 2024\"/>
    </mc:Choice>
  </mc:AlternateContent>
  <xr:revisionPtr revIDLastSave="0" documentId="13_ncr:1_{BEF21ECB-BDEE-4506-BBE5-55C1389D0E1A}" xr6:coauthVersionLast="47" xr6:coauthVersionMax="47" xr10:uidLastSave="{00000000-0000-0000-0000-000000000000}"/>
  <bookViews>
    <workbookView xWindow="57480" yWindow="-120" windowWidth="29040" windowHeight="15720" tabRatio="664" firstSheet="10" activeTab="10" xr2:uid="{00000000-000D-0000-FFFF-FFFF00000000}"/>
  </bookViews>
  <sheets>
    <sheet name="Index" sheetId="27" state="hidden" r:id="rId1"/>
    <sheet name="Sets" sheetId="26" state="hidden" r:id="rId2"/>
    <sheet name="Notes" sheetId="1" r:id="rId3"/>
    <sheet name="MAC" sheetId="17" r:id="rId4"/>
    <sheet name="SUT" sheetId="16" r:id="rId5"/>
    <sheet name="USE" sheetId="15" r:id="rId6"/>
    <sheet name="wBOP" sheetId="42" r:id="rId7"/>
    <sheet name="SUP" sheetId="14" r:id="rId8"/>
    <sheet name="wMAC" sheetId="13" r:id="rId9"/>
    <sheet name="wGDPe" sheetId="9" r:id="rId10"/>
    <sheet name="wGFS" sheetId="37" r:id="rId11"/>
    <sheet name="wGDPp" sheetId="8" r:id="rId12"/>
    <sheet name="wAGR" sheetId="38" r:id="rId13"/>
    <sheet name="wIND" sheetId="39" r:id="rId14"/>
    <sheet name="wSRV" sheetId="40" r:id="rId15"/>
    <sheet name="wTRD" sheetId="2" r:id="rId16"/>
    <sheet name="wTAX" sheetId="21" r:id="rId17"/>
    <sheet name="wABS" sheetId="18" r:id="rId18"/>
    <sheet name="wUSE" sheetId="19" r:id="rId19"/>
    <sheet name="wSUP" sheetId="20" r:id="rId20"/>
    <sheet name="wTRC" sheetId="22" r:id="rId21"/>
    <sheet name="xNA" sheetId="43" r:id="rId22"/>
    <sheet name="xTAX" sheetId="41" r:id="rId23"/>
    <sheet name="xMIN" sheetId="5" state="hidden" r:id="rId24"/>
    <sheet name="xMAN" sheetId="4" state="hidden" r:id="rId25"/>
    <sheet name="xOTH" sheetId="3" state="hidden" r:id="rId26"/>
    <sheet name="wPRC" sheetId="28" state="hidden" r:id="rId27"/>
  </sheets>
  <externalReferences>
    <externalReference r:id="rId28"/>
    <externalReference r:id="rId29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F8" i="38" l="1"/>
  <c r="BG8" i="38"/>
  <c r="BF9" i="38"/>
  <c r="BG9" i="38"/>
  <c r="BF10" i="38"/>
  <c r="BG10" i="38"/>
  <c r="BF11" i="38"/>
  <c r="BG11" i="38"/>
  <c r="BF12" i="38"/>
  <c r="BG12" i="38"/>
  <c r="BF13" i="38"/>
  <c r="BG13" i="38"/>
  <c r="BF14" i="38"/>
  <c r="BG14" i="38"/>
  <c r="BF15" i="38"/>
  <c r="BG15" i="38"/>
  <c r="BF16" i="38"/>
  <c r="BG16" i="38"/>
  <c r="BF17" i="38"/>
  <c r="BG17" i="38"/>
  <c r="BF18" i="38"/>
  <c r="BG18" i="38"/>
  <c r="BF19" i="38"/>
  <c r="BG19" i="38"/>
  <c r="BF20" i="38"/>
  <c r="BG20" i="38"/>
  <c r="BF21" i="38"/>
  <c r="BG21" i="38"/>
  <c r="BF22" i="38"/>
  <c r="BG22" i="38"/>
  <c r="BF23" i="38"/>
  <c r="BG23" i="38"/>
  <c r="BF24" i="38"/>
  <c r="BG24" i="38"/>
  <c r="BF25" i="38"/>
  <c r="BG25" i="38"/>
  <c r="BF26" i="38"/>
  <c r="BG26" i="38"/>
  <c r="BF27" i="38"/>
  <c r="BG27" i="38"/>
  <c r="BF28" i="38"/>
  <c r="BG28" i="38"/>
  <c r="BF29" i="38"/>
  <c r="BG29" i="38"/>
  <c r="BF30" i="38"/>
  <c r="BG30" i="38"/>
  <c r="BF31" i="38"/>
  <c r="BG31" i="38"/>
  <c r="BF32" i="38"/>
  <c r="BG32" i="38"/>
  <c r="BF33" i="38"/>
  <c r="BG33" i="38"/>
  <c r="BF34" i="38"/>
  <c r="BG34" i="38"/>
  <c r="BF35" i="38"/>
  <c r="BG35" i="38"/>
  <c r="BF36" i="38"/>
  <c r="BG36" i="38"/>
  <c r="BF37" i="38"/>
  <c r="BG37" i="38"/>
  <c r="BF38" i="38"/>
  <c r="BG38" i="38"/>
  <c r="BF39" i="38"/>
  <c r="BG39" i="38"/>
  <c r="BF40" i="38"/>
  <c r="BG40" i="38"/>
  <c r="BF41" i="38"/>
  <c r="BG41" i="38"/>
  <c r="BF42" i="38"/>
  <c r="BG42" i="38"/>
  <c r="BG7" i="38"/>
  <c r="BF7" i="38"/>
  <c r="G15" i="37"/>
  <c r="D90" i="8"/>
  <c r="D91" i="8"/>
  <c r="G82" i="37"/>
  <c r="G65" i="37"/>
  <c r="G66" i="37"/>
  <c r="G67" i="37"/>
  <c r="G68" i="37"/>
  <c r="G69" i="37"/>
  <c r="G70" i="37"/>
  <c r="G71" i="37"/>
  <c r="G72" i="37"/>
  <c r="G73" i="37"/>
  <c r="G74" i="37"/>
  <c r="G75" i="37"/>
  <c r="G76" i="37"/>
  <c r="G77" i="37"/>
  <c r="G78" i="37"/>
  <c r="G79" i="37"/>
  <c r="G80" i="37"/>
  <c r="G81" i="37"/>
  <c r="G61" i="37"/>
  <c r="G62" i="37"/>
  <c r="G63" i="37"/>
  <c r="G64" i="37"/>
  <c r="G53" i="37"/>
  <c r="G54" i="37"/>
  <c r="G55" i="37"/>
  <c r="G56" i="37"/>
  <c r="G57" i="37"/>
  <c r="G58" i="37"/>
  <c r="G59" i="37"/>
  <c r="G60" i="37"/>
  <c r="G45" i="37"/>
  <c r="G46" i="37"/>
  <c r="G47" i="37"/>
  <c r="G48" i="37"/>
  <c r="G49" i="37"/>
  <c r="G50" i="37"/>
  <c r="G51" i="37"/>
  <c r="G52" i="37"/>
  <c r="G36" i="37"/>
  <c r="G37" i="37"/>
  <c r="G38" i="37"/>
  <c r="G39" i="37"/>
  <c r="G40" i="37"/>
  <c r="G41" i="37"/>
  <c r="G42" i="37"/>
  <c r="G43" i="37"/>
  <c r="G44" i="37"/>
  <c r="G35" i="37"/>
  <c r="G27" i="37"/>
  <c r="G28" i="37"/>
  <c r="G29" i="37"/>
  <c r="G30" i="37"/>
  <c r="G31" i="37"/>
  <c r="G32" i="37"/>
  <c r="G33" i="37"/>
  <c r="G34" i="37"/>
  <c r="G12" i="37"/>
  <c r="G13" i="37"/>
  <c r="G14" i="37"/>
  <c r="G18" i="37"/>
  <c r="G19" i="37"/>
  <c r="G20" i="37"/>
  <c r="G21" i="37"/>
  <c r="G22" i="37"/>
  <c r="G23" i="37"/>
  <c r="G24" i="37"/>
  <c r="G25" i="37"/>
  <c r="G26" i="37"/>
  <c r="G11" i="37" l="1"/>
  <c r="BE25" i="38" l="1"/>
  <c r="BE24" i="38"/>
  <c r="BE23" i="38"/>
  <c r="BE22" i="38"/>
  <c r="BE8" i="38"/>
  <c r="BE9" i="38"/>
  <c r="BE10" i="38"/>
  <c r="BE11" i="38"/>
  <c r="BE12" i="38"/>
  <c r="BE13" i="38"/>
  <c r="BE14" i="38"/>
  <c r="BE15" i="38"/>
  <c r="BE16" i="38"/>
  <c r="BE17" i="38"/>
  <c r="BE18" i="38"/>
  <c r="BE19" i="38"/>
  <c r="BE20" i="38"/>
  <c r="BE21" i="38"/>
  <c r="BE7" i="38"/>
  <c r="BD7" i="38"/>
  <c r="BD27" i="38"/>
  <c r="BD28" i="38"/>
  <c r="BD29" i="38"/>
  <c r="BD30" i="38"/>
  <c r="BD31" i="38"/>
  <c r="BD32" i="38"/>
  <c r="BD33" i="38"/>
  <c r="BD34" i="38"/>
  <c r="BD35" i="38"/>
  <c r="BD36" i="38"/>
  <c r="BD37" i="38"/>
  <c r="BD38" i="38"/>
  <c r="BD39" i="38"/>
  <c r="BD40" i="38"/>
  <c r="BD41" i="38"/>
  <c r="BD42" i="38"/>
  <c r="BD26" i="38"/>
  <c r="BE27" i="38"/>
  <c r="BE28" i="38"/>
  <c r="BE29" i="38"/>
  <c r="BE30" i="38"/>
  <c r="BE31" i="38"/>
  <c r="BE32" i="38"/>
  <c r="BE33" i="38"/>
  <c r="BE34" i="38"/>
  <c r="BE35" i="38"/>
  <c r="BE36" i="38"/>
  <c r="BE37" i="38"/>
  <c r="BE38" i="38"/>
  <c r="BE39" i="38"/>
  <c r="BE40" i="38"/>
  <c r="BE41" i="38"/>
  <c r="BE42" i="38"/>
  <c r="BE26" i="38"/>
  <c r="BD25" i="38"/>
  <c r="BD8" i="38"/>
  <c r="BD9" i="38"/>
  <c r="BD10" i="38"/>
  <c r="BD11" i="38"/>
  <c r="BD12" i="38"/>
  <c r="BD13" i="38"/>
  <c r="BD14" i="38"/>
  <c r="BD15" i="38"/>
  <c r="BD16" i="38"/>
  <c r="BD17" i="38"/>
  <c r="BD18" i="38"/>
  <c r="BD19" i="38"/>
  <c r="BD20" i="38"/>
  <c r="BD21" i="38"/>
  <c r="BD22" i="38"/>
  <c r="BD23" i="38"/>
  <c r="BD24" i="38"/>
  <c r="AI8" i="38"/>
  <c r="AI9" i="38"/>
  <c r="AI10" i="38"/>
  <c r="AI11" i="38"/>
  <c r="AI12" i="38"/>
  <c r="AI13" i="38"/>
  <c r="AI14" i="38"/>
  <c r="AI15" i="38"/>
  <c r="AI16" i="38"/>
  <c r="AI17" i="38"/>
  <c r="AI18" i="38"/>
  <c r="AI19" i="38"/>
  <c r="AI20" i="38"/>
  <c r="AI21" i="38"/>
  <c r="AI22" i="38"/>
  <c r="AI23" i="38"/>
  <c r="AI7" i="38"/>
  <c r="G11" i="42" l="1"/>
  <c r="G3" i="42"/>
  <c r="AL9" i="42"/>
  <c r="AG27" i="41" l="1"/>
  <c r="AG13" i="41"/>
  <c r="AL25" i="38" l="1"/>
  <c r="AM25" i="38" s="1"/>
  <c r="AN25" i="38" s="1"/>
  <c r="AO25" i="38" s="1"/>
  <c r="AP25" i="38" s="1"/>
  <c r="AQ25" i="38" s="1"/>
  <c r="AL24" i="38"/>
  <c r="AM24" i="38" s="1"/>
  <c r="AN24" i="38" s="1"/>
  <c r="AO24" i="38" s="1"/>
  <c r="AP24" i="38" s="1"/>
  <c r="AQ24" i="38" s="1"/>
  <c r="AK12" i="41" l="1"/>
  <c r="M7" i="43" l="1"/>
  <c r="M8" i="43"/>
  <c r="M9" i="43"/>
  <c r="M10" i="43"/>
  <c r="M11" i="43"/>
  <c r="M12" i="43"/>
  <c r="M13" i="43"/>
  <c r="M14" i="43"/>
  <c r="M15" i="43"/>
  <c r="M16" i="43"/>
  <c r="M17" i="43"/>
  <c r="M18" i="43"/>
  <c r="M19" i="43"/>
  <c r="M20" i="43"/>
  <c r="M21" i="43"/>
  <c r="M22" i="43"/>
  <c r="M23" i="43"/>
  <c r="M24" i="43"/>
  <c r="M25" i="43"/>
  <c r="M26" i="43"/>
  <c r="M27" i="43"/>
  <c r="M28" i="43"/>
  <c r="M29" i="43"/>
  <c r="M30" i="43"/>
  <c r="M31" i="43"/>
  <c r="M32" i="43"/>
  <c r="M33" i="43"/>
  <c r="M34" i="43"/>
  <c r="M35" i="43"/>
  <c r="M36" i="43"/>
  <c r="M37" i="43"/>
  <c r="M38" i="43"/>
  <c r="M39" i="43"/>
  <c r="M40" i="43"/>
  <c r="M41" i="43"/>
  <c r="M42" i="43"/>
  <c r="M43" i="43"/>
  <c r="M44" i="43"/>
  <c r="M45" i="43"/>
  <c r="M46" i="43"/>
  <c r="M47" i="43"/>
  <c r="M48" i="43"/>
  <c r="M49" i="43"/>
  <c r="M50" i="43"/>
  <c r="M51" i="43"/>
  <c r="M52" i="43"/>
  <c r="M53" i="43"/>
  <c r="M54" i="43"/>
  <c r="M55" i="43"/>
  <c r="M56" i="43"/>
  <c r="M57" i="43"/>
  <c r="M58" i="43"/>
  <c r="M59" i="43"/>
  <c r="M60" i="43"/>
  <c r="M61" i="43"/>
  <c r="M62" i="43"/>
  <c r="M63" i="43"/>
  <c r="M64" i="43"/>
  <c r="M65" i="43"/>
  <c r="M66" i="43"/>
  <c r="M67" i="43"/>
  <c r="M68" i="43"/>
  <c r="M69" i="43"/>
  <c r="M70" i="43"/>
  <c r="M71" i="43"/>
  <c r="M72" i="43"/>
  <c r="M73" i="43"/>
  <c r="M74" i="43"/>
  <c r="M75" i="43"/>
  <c r="M76" i="43"/>
  <c r="M77" i="43"/>
  <c r="M78" i="43"/>
  <c r="M79" i="43"/>
  <c r="M80" i="43"/>
  <c r="M81" i="43"/>
  <c r="M82" i="43"/>
  <c r="M83" i="43"/>
  <c r="M84" i="43"/>
  <c r="M85" i="43"/>
  <c r="M86" i="43"/>
  <c r="M87" i="43"/>
  <c r="M88" i="43"/>
  <c r="M89" i="43"/>
  <c r="M90" i="43"/>
  <c r="M91" i="43"/>
  <c r="M92" i="43"/>
  <c r="M93" i="43"/>
  <c r="M94" i="43"/>
  <c r="M95" i="43"/>
  <c r="M96" i="43"/>
  <c r="M97" i="43"/>
  <c r="M98" i="43"/>
  <c r="M99" i="43"/>
  <c r="M100" i="43"/>
  <c r="M101" i="43"/>
  <c r="M102" i="43"/>
  <c r="M103" i="43"/>
  <c r="M104" i="43"/>
  <c r="M105" i="43"/>
  <c r="M106" i="43"/>
  <c r="M107" i="43"/>
  <c r="M108" i="43"/>
  <c r="M109" i="43"/>
  <c r="M110" i="43"/>
  <c r="L7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37" i="43"/>
  <c r="L38" i="43"/>
  <c r="L39" i="43"/>
  <c r="L40" i="43"/>
  <c r="L41" i="43"/>
  <c r="L42" i="43"/>
  <c r="L43" i="43"/>
  <c r="L44" i="43"/>
  <c r="L45" i="43"/>
  <c r="L46" i="43"/>
  <c r="L47" i="43"/>
  <c r="L48" i="43"/>
  <c r="L49" i="43"/>
  <c r="L50" i="43"/>
  <c r="L51" i="43"/>
  <c r="L52" i="43"/>
  <c r="L53" i="43"/>
  <c r="L54" i="43"/>
  <c r="L55" i="43"/>
  <c r="L56" i="43"/>
  <c r="L57" i="43"/>
  <c r="L58" i="43"/>
  <c r="L59" i="43"/>
  <c r="L60" i="43"/>
  <c r="L61" i="43"/>
  <c r="L62" i="43"/>
  <c r="L63" i="43"/>
  <c r="L64" i="43"/>
  <c r="L65" i="43"/>
  <c r="L66" i="43"/>
  <c r="L67" i="43"/>
  <c r="L68" i="43"/>
  <c r="L69" i="43"/>
  <c r="L70" i="43"/>
  <c r="L71" i="43"/>
  <c r="L72" i="43"/>
  <c r="L73" i="43"/>
  <c r="L74" i="43"/>
  <c r="L75" i="43"/>
  <c r="L76" i="43"/>
  <c r="L77" i="43"/>
  <c r="L78" i="43"/>
  <c r="L79" i="43"/>
  <c r="L80" i="43"/>
  <c r="L81" i="43"/>
  <c r="L82" i="43"/>
  <c r="L83" i="43"/>
  <c r="L84" i="43"/>
  <c r="L85" i="43"/>
  <c r="L86" i="43"/>
  <c r="L87" i="43"/>
  <c r="L88" i="43"/>
  <c r="L89" i="43"/>
  <c r="L90" i="43"/>
  <c r="L91" i="43"/>
  <c r="L92" i="43"/>
  <c r="L93" i="43"/>
  <c r="L94" i="43"/>
  <c r="L95" i="43"/>
  <c r="L96" i="43"/>
  <c r="L97" i="43"/>
  <c r="L98" i="43"/>
  <c r="L99" i="43"/>
  <c r="L100" i="43"/>
  <c r="L101" i="43"/>
  <c r="L102" i="43"/>
  <c r="L103" i="43"/>
  <c r="L104" i="43"/>
  <c r="L105" i="43"/>
  <c r="L106" i="43"/>
  <c r="L107" i="43"/>
  <c r="L108" i="43"/>
  <c r="L109" i="43"/>
  <c r="L110" i="43"/>
  <c r="K8" i="43"/>
  <c r="K9" i="43"/>
  <c r="K10" i="43"/>
  <c r="K11" i="43"/>
  <c r="K12" i="43"/>
  <c r="K13" i="43"/>
  <c r="K14" i="43"/>
  <c r="K15" i="43"/>
  <c r="K16" i="43"/>
  <c r="K17" i="43"/>
  <c r="K18" i="43"/>
  <c r="K19" i="43"/>
  <c r="K20" i="43"/>
  <c r="K21" i="43"/>
  <c r="K22" i="43"/>
  <c r="K23" i="43"/>
  <c r="K24" i="43"/>
  <c r="K25" i="43"/>
  <c r="K26" i="43"/>
  <c r="K27" i="43"/>
  <c r="K28" i="43"/>
  <c r="K29" i="43"/>
  <c r="K30" i="43"/>
  <c r="K31" i="43"/>
  <c r="K32" i="43"/>
  <c r="K33" i="43"/>
  <c r="K34" i="43"/>
  <c r="K35" i="43"/>
  <c r="K36" i="43"/>
  <c r="K37" i="43"/>
  <c r="K38" i="43"/>
  <c r="K39" i="43"/>
  <c r="K40" i="43"/>
  <c r="K41" i="43"/>
  <c r="K42" i="43"/>
  <c r="K43" i="43"/>
  <c r="K44" i="43"/>
  <c r="K45" i="43"/>
  <c r="K46" i="43"/>
  <c r="K47" i="43"/>
  <c r="K48" i="43"/>
  <c r="K49" i="43"/>
  <c r="K50" i="43"/>
  <c r="K51" i="43"/>
  <c r="K52" i="43"/>
  <c r="K53" i="43"/>
  <c r="K54" i="43"/>
  <c r="K55" i="43"/>
  <c r="K56" i="43"/>
  <c r="K57" i="43"/>
  <c r="K58" i="43"/>
  <c r="K59" i="43"/>
  <c r="K60" i="43"/>
  <c r="K61" i="43"/>
  <c r="K62" i="43"/>
  <c r="K63" i="43"/>
  <c r="K64" i="43"/>
  <c r="K65" i="43"/>
  <c r="K66" i="43"/>
  <c r="K67" i="43"/>
  <c r="K68" i="43"/>
  <c r="K69" i="43"/>
  <c r="K70" i="43"/>
  <c r="K71" i="43"/>
  <c r="K72" i="43"/>
  <c r="K73" i="43"/>
  <c r="K74" i="43"/>
  <c r="K75" i="43"/>
  <c r="K76" i="43"/>
  <c r="K77" i="43"/>
  <c r="K78" i="43"/>
  <c r="K79" i="43"/>
  <c r="K80" i="43"/>
  <c r="K81" i="43"/>
  <c r="K82" i="43"/>
  <c r="K83" i="43"/>
  <c r="K84" i="43"/>
  <c r="K85" i="43"/>
  <c r="K86" i="43"/>
  <c r="K87" i="43"/>
  <c r="K88" i="43"/>
  <c r="K89" i="43"/>
  <c r="K90" i="43"/>
  <c r="K91" i="43"/>
  <c r="K92" i="43"/>
  <c r="K93" i="43"/>
  <c r="K94" i="43"/>
  <c r="K95" i="43"/>
  <c r="K96" i="43"/>
  <c r="K97" i="43"/>
  <c r="K98" i="43"/>
  <c r="K99" i="43"/>
  <c r="K100" i="43"/>
  <c r="K101" i="43"/>
  <c r="K102" i="43"/>
  <c r="K103" i="43"/>
  <c r="K104" i="43"/>
  <c r="K105" i="43"/>
  <c r="K106" i="43"/>
  <c r="K107" i="43"/>
  <c r="K108" i="43"/>
  <c r="K109" i="43"/>
  <c r="K110" i="43"/>
  <c r="K7" i="43"/>
  <c r="G7" i="43"/>
  <c r="G8" i="43"/>
  <c r="G9" i="43"/>
  <c r="G10" i="43"/>
  <c r="G11" i="43"/>
  <c r="G12" i="43"/>
  <c r="G13" i="43"/>
  <c r="G14" i="43"/>
  <c r="G15" i="43"/>
  <c r="G16" i="43"/>
  <c r="G17" i="43"/>
  <c r="G18" i="43"/>
  <c r="G19" i="43"/>
  <c r="G20" i="43"/>
  <c r="G21" i="43"/>
  <c r="G22" i="43"/>
  <c r="G23" i="43"/>
  <c r="G24" i="43"/>
  <c r="G25" i="43"/>
  <c r="G26" i="43"/>
  <c r="G27" i="43"/>
  <c r="G28" i="43"/>
  <c r="G29" i="43"/>
  <c r="G30" i="43"/>
  <c r="G31" i="43"/>
  <c r="G32" i="43"/>
  <c r="G33" i="43"/>
  <c r="G34" i="43"/>
  <c r="G35" i="43"/>
  <c r="G36" i="43"/>
  <c r="G37" i="43"/>
  <c r="G38" i="43"/>
  <c r="G39" i="43"/>
  <c r="G40" i="43"/>
  <c r="G41" i="43"/>
  <c r="G42" i="43"/>
  <c r="G43" i="43"/>
  <c r="G44" i="43"/>
  <c r="G45" i="43"/>
  <c r="G46" i="43"/>
  <c r="G47" i="43"/>
  <c r="G48" i="43"/>
  <c r="G49" i="43"/>
  <c r="G50" i="43"/>
  <c r="G51" i="43"/>
  <c r="G52" i="43"/>
  <c r="G53" i="43"/>
  <c r="G54" i="43"/>
  <c r="G55" i="43"/>
  <c r="G56" i="43"/>
  <c r="G57" i="43"/>
  <c r="G58" i="43"/>
  <c r="G59" i="43"/>
  <c r="G60" i="43"/>
  <c r="G61" i="43"/>
  <c r="G62" i="43"/>
  <c r="G63" i="43"/>
  <c r="G64" i="43"/>
  <c r="G65" i="43"/>
  <c r="G66" i="43"/>
  <c r="G67" i="43"/>
  <c r="G68" i="43"/>
  <c r="G69" i="43"/>
  <c r="G70" i="43"/>
  <c r="G71" i="43"/>
  <c r="G72" i="43"/>
  <c r="G73" i="43"/>
  <c r="G74" i="43"/>
  <c r="G75" i="43"/>
  <c r="G76" i="43"/>
  <c r="G77" i="43"/>
  <c r="G78" i="43"/>
  <c r="G79" i="43"/>
  <c r="G80" i="43"/>
  <c r="G81" i="43"/>
  <c r="G82" i="43"/>
  <c r="G83" i="43"/>
  <c r="G84" i="43"/>
  <c r="G85" i="43"/>
  <c r="G86" i="43"/>
  <c r="G87" i="43"/>
  <c r="G88" i="43"/>
  <c r="G89" i="43"/>
  <c r="G90" i="43"/>
  <c r="G91" i="43"/>
  <c r="G92" i="43"/>
  <c r="G93" i="43"/>
  <c r="G94" i="43"/>
  <c r="G95" i="43"/>
  <c r="G96" i="43"/>
  <c r="G97" i="43"/>
  <c r="G98" i="43"/>
  <c r="G99" i="43"/>
  <c r="G100" i="43"/>
  <c r="G101" i="43"/>
  <c r="G102" i="43"/>
  <c r="G103" i="43"/>
  <c r="G104" i="43"/>
  <c r="G105" i="43"/>
  <c r="G106" i="43"/>
  <c r="G107" i="43"/>
  <c r="G108" i="43"/>
  <c r="G109" i="43"/>
  <c r="G110" i="43"/>
  <c r="G111" i="43"/>
  <c r="F7" i="43"/>
  <c r="F8" i="43"/>
  <c r="F9" i="43"/>
  <c r="F10" i="43"/>
  <c r="F11" i="43"/>
  <c r="F12" i="43"/>
  <c r="F13" i="43"/>
  <c r="F14" i="43"/>
  <c r="F15" i="43"/>
  <c r="F16" i="43"/>
  <c r="F17" i="43"/>
  <c r="F18" i="43"/>
  <c r="F19" i="43"/>
  <c r="F20" i="43"/>
  <c r="F21" i="43"/>
  <c r="F22" i="43"/>
  <c r="F23" i="43"/>
  <c r="F24" i="43"/>
  <c r="F25" i="43"/>
  <c r="F26" i="43"/>
  <c r="F27" i="43"/>
  <c r="F28" i="43"/>
  <c r="F29" i="43"/>
  <c r="F30" i="43"/>
  <c r="F31" i="43"/>
  <c r="F32" i="43"/>
  <c r="F33" i="43"/>
  <c r="F34" i="43"/>
  <c r="F35" i="43"/>
  <c r="F36" i="43"/>
  <c r="F37" i="43"/>
  <c r="F38" i="43"/>
  <c r="F39" i="43"/>
  <c r="F40" i="43"/>
  <c r="F41" i="43"/>
  <c r="F42" i="43"/>
  <c r="F43" i="43"/>
  <c r="F44" i="43"/>
  <c r="F45" i="43"/>
  <c r="F46" i="43"/>
  <c r="F47" i="43"/>
  <c r="F48" i="43"/>
  <c r="F49" i="43"/>
  <c r="F50" i="43"/>
  <c r="F51" i="43"/>
  <c r="F52" i="43"/>
  <c r="F53" i="43"/>
  <c r="F54" i="43"/>
  <c r="F55" i="43"/>
  <c r="F56" i="43"/>
  <c r="F57" i="43"/>
  <c r="F58" i="43"/>
  <c r="F59" i="43"/>
  <c r="F60" i="43"/>
  <c r="F61" i="43"/>
  <c r="F62" i="43"/>
  <c r="F63" i="43"/>
  <c r="F64" i="43"/>
  <c r="F65" i="43"/>
  <c r="F66" i="43"/>
  <c r="F67" i="43"/>
  <c r="F68" i="43"/>
  <c r="F69" i="43"/>
  <c r="F70" i="43"/>
  <c r="F71" i="43"/>
  <c r="F72" i="43"/>
  <c r="F73" i="43"/>
  <c r="F74" i="43"/>
  <c r="F75" i="43"/>
  <c r="F76" i="43"/>
  <c r="F77" i="43"/>
  <c r="F78" i="43"/>
  <c r="F79" i="43"/>
  <c r="F80" i="43"/>
  <c r="F81" i="43"/>
  <c r="F82" i="43"/>
  <c r="F83" i="43"/>
  <c r="F84" i="43"/>
  <c r="F85" i="43"/>
  <c r="F86" i="43"/>
  <c r="F87" i="43"/>
  <c r="F88" i="43"/>
  <c r="F89" i="43"/>
  <c r="F90" i="43"/>
  <c r="F91" i="43"/>
  <c r="F92" i="43"/>
  <c r="F93" i="43"/>
  <c r="F94" i="43"/>
  <c r="F95" i="43"/>
  <c r="F96" i="43"/>
  <c r="F97" i="43"/>
  <c r="F98" i="43"/>
  <c r="F99" i="43"/>
  <c r="F100" i="43"/>
  <c r="F101" i="43"/>
  <c r="F102" i="43"/>
  <c r="F103" i="43"/>
  <c r="F104" i="43"/>
  <c r="F105" i="43"/>
  <c r="F106" i="43"/>
  <c r="F107" i="43"/>
  <c r="F108" i="43"/>
  <c r="F109" i="43"/>
  <c r="F110" i="43"/>
  <c r="F111" i="43"/>
  <c r="E7" i="43"/>
  <c r="E8" i="43"/>
  <c r="E9" i="43"/>
  <c r="E10" i="43"/>
  <c r="E11" i="43"/>
  <c r="E12" i="43"/>
  <c r="E13" i="43"/>
  <c r="E14" i="43"/>
  <c r="E15" i="43"/>
  <c r="E16" i="43"/>
  <c r="E17" i="43"/>
  <c r="E18" i="43"/>
  <c r="E19" i="43"/>
  <c r="E20" i="43"/>
  <c r="E21" i="43"/>
  <c r="E22" i="43"/>
  <c r="E23" i="43"/>
  <c r="E24" i="43"/>
  <c r="E25" i="43"/>
  <c r="E26" i="43"/>
  <c r="E27" i="43"/>
  <c r="E28" i="43"/>
  <c r="E29" i="43"/>
  <c r="E30" i="43"/>
  <c r="E31" i="43"/>
  <c r="E32" i="43"/>
  <c r="E33" i="43"/>
  <c r="E34" i="43"/>
  <c r="E35" i="43"/>
  <c r="E36" i="43"/>
  <c r="E37" i="43"/>
  <c r="E38" i="43"/>
  <c r="E39" i="43"/>
  <c r="E40" i="43"/>
  <c r="E41" i="43"/>
  <c r="E42" i="43"/>
  <c r="E43" i="43"/>
  <c r="E44" i="43"/>
  <c r="E45" i="43"/>
  <c r="E46" i="43"/>
  <c r="E47" i="43"/>
  <c r="E48" i="43"/>
  <c r="E49" i="43"/>
  <c r="E50" i="43"/>
  <c r="E51" i="43"/>
  <c r="E52" i="43"/>
  <c r="E53" i="43"/>
  <c r="E54" i="43"/>
  <c r="E55" i="43"/>
  <c r="E56" i="43"/>
  <c r="E57" i="43"/>
  <c r="E58" i="43"/>
  <c r="E59" i="43"/>
  <c r="E60" i="43"/>
  <c r="E61" i="43"/>
  <c r="E62" i="43"/>
  <c r="E63" i="43"/>
  <c r="E64" i="43"/>
  <c r="E65" i="43"/>
  <c r="E66" i="43"/>
  <c r="E67" i="43"/>
  <c r="E68" i="43"/>
  <c r="E69" i="43"/>
  <c r="E70" i="43"/>
  <c r="E71" i="43"/>
  <c r="E72" i="43"/>
  <c r="E73" i="43"/>
  <c r="E74" i="43"/>
  <c r="E75" i="43"/>
  <c r="E76" i="43"/>
  <c r="E77" i="43"/>
  <c r="E78" i="43"/>
  <c r="E79" i="43"/>
  <c r="E80" i="43"/>
  <c r="E81" i="43"/>
  <c r="E82" i="43"/>
  <c r="E83" i="43"/>
  <c r="E84" i="43"/>
  <c r="E85" i="43"/>
  <c r="E86" i="43"/>
  <c r="E87" i="43"/>
  <c r="E88" i="43"/>
  <c r="E89" i="43"/>
  <c r="E90" i="43"/>
  <c r="E91" i="43"/>
  <c r="E92" i="43"/>
  <c r="E93" i="43"/>
  <c r="E94" i="43"/>
  <c r="E95" i="43"/>
  <c r="E96" i="43"/>
  <c r="E97" i="43"/>
  <c r="E98" i="43"/>
  <c r="E99" i="43"/>
  <c r="E100" i="43"/>
  <c r="E101" i="43"/>
  <c r="E102" i="43"/>
  <c r="E103" i="43"/>
  <c r="E104" i="43"/>
  <c r="E105" i="43"/>
  <c r="E106" i="43"/>
  <c r="E107" i="43"/>
  <c r="E108" i="43"/>
  <c r="E109" i="43"/>
  <c r="E110" i="43"/>
  <c r="E111" i="43"/>
  <c r="D25" i="43"/>
  <c r="D26" i="43"/>
  <c r="D27" i="43"/>
  <c r="D28" i="43"/>
  <c r="D29" i="43"/>
  <c r="D30" i="43"/>
  <c r="D31" i="43"/>
  <c r="D32" i="43"/>
  <c r="D33" i="43"/>
  <c r="D34" i="43"/>
  <c r="D35" i="43"/>
  <c r="D36" i="43"/>
  <c r="D37" i="43"/>
  <c r="D38" i="43"/>
  <c r="D39" i="43"/>
  <c r="D40" i="43"/>
  <c r="D41" i="43"/>
  <c r="D42" i="43"/>
  <c r="D43" i="43"/>
  <c r="D44" i="43"/>
  <c r="D45" i="43"/>
  <c r="D46" i="43"/>
  <c r="D47" i="43"/>
  <c r="D48" i="43"/>
  <c r="D49" i="43"/>
  <c r="D50" i="43"/>
  <c r="D51" i="43"/>
  <c r="D52" i="43"/>
  <c r="D53" i="43"/>
  <c r="D54" i="43"/>
  <c r="D55" i="43"/>
  <c r="D56" i="43"/>
  <c r="D57" i="43"/>
  <c r="D58" i="43"/>
  <c r="D59" i="43"/>
  <c r="D60" i="43"/>
  <c r="D61" i="43"/>
  <c r="D62" i="43"/>
  <c r="D63" i="43"/>
  <c r="D64" i="43"/>
  <c r="D65" i="43"/>
  <c r="D66" i="43"/>
  <c r="D67" i="43"/>
  <c r="D68" i="43"/>
  <c r="D69" i="43"/>
  <c r="D70" i="43"/>
  <c r="D71" i="43"/>
  <c r="D72" i="43"/>
  <c r="D73" i="43"/>
  <c r="D74" i="43"/>
  <c r="D75" i="43"/>
  <c r="D76" i="43"/>
  <c r="D77" i="43"/>
  <c r="D78" i="43"/>
  <c r="D79" i="43"/>
  <c r="D80" i="43"/>
  <c r="D81" i="43"/>
  <c r="D82" i="43"/>
  <c r="D83" i="43"/>
  <c r="D84" i="43"/>
  <c r="D85" i="43"/>
  <c r="D86" i="43"/>
  <c r="D87" i="43"/>
  <c r="D88" i="43"/>
  <c r="D89" i="43"/>
  <c r="D90" i="43"/>
  <c r="D91" i="43"/>
  <c r="D92" i="43"/>
  <c r="D93" i="43"/>
  <c r="D94" i="43"/>
  <c r="D95" i="43"/>
  <c r="D96" i="43"/>
  <c r="D97" i="43"/>
  <c r="D98" i="43"/>
  <c r="D99" i="43"/>
  <c r="D100" i="43"/>
  <c r="D101" i="43"/>
  <c r="D102" i="43"/>
  <c r="D103" i="43"/>
  <c r="D104" i="43"/>
  <c r="D105" i="43"/>
  <c r="D106" i="43"/>
  <c r="D107" i="43"/>
  <c r="D108" i="43"/>
  <c r="D109" i="43"/>
  <c r="D110" i="43"/>
  <c r="D111" i="43"/>
  <c r="D8" i="43"/>
  <c r="D9" i="43"/>
  <c r="D10" i="43"/>
  <c r="D11" i="43"/>
  <c r="D12" i="43"/>
  <c r="D13" i="43"/>
  <c r="D14" i="43"/>
  <c r="D15" i="43"/>
  <c r="D16" i="43"/>
  <c r="D17" i="43"/>
  <c r="D18" i="43"/>
  <c r="D19" i="43"/>
  <c r="D20" i="43"/>
  <c r="D21" i="43"/>
  <c r="D22" i="43"/>
  <c r="D23" i="43"/>
  <c r="D24" i="43"/>
  <c r="D7" i="43"/>
  <c r="J77" i="2"/>
  <c r="J78" i="2"/>
  <c r="J76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8" i="2"/>
  <c r="D77" i="2"/>
  <c r="D78" i="2"/>
  <c r="D76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8" i="2"/>
  <c r="J7" i="41"/>
  <c r="J8" i="41"/>
  <c r="J9" i="41"/>
  <c r="J10" i="41"/>
  <c r="J11" i="41"/>
  <c r="J12" i="41"/>
  <c r="J13" i="41"/>
  <c r="J14" i="41"/>
  <c r="J15" i="41"/>
  <c r="J16" i="41"/>
  <c r="J17" i="41"/>
  <c r="J18" i="41"/>
  <c r="J19" i="41"/>
  <c r="J20" i="41"/>
  <c r="J21" i="41"/>
  <c r="J22" i="41"/>
  <c r="J23" i="41"/>
  <c r="J24" i="41"/>
  <c r="J25" i="41"/>
  <c r="J26" i="41"/>
  <c r="J27" i="41"/>
  <c r="J28" i="41"/>
  <c r="J29" i="41"/>
  <c r="J30" i="41"/>
  <c r="J31" i="41"/>
  <c r="J32" i="41"/>
  <c r="J33" i="41"/>
  <c r="J34" i="41"/>
  <c r="J35" i="41"/>
  <c r="J36" i="41"/>
  <c r="J37" i="41"/>
  <c r="J38" i="41"/>
  <c r="J39" i="41"/>
  <c r="J40" i="41"/>
  <c r="J41" i="41"/>
  <c r="J42" i="41"/>
  <c r="J43" i="41"/>
  <c r="J44" i="41"/>
  <c r="J45" i="41"/>
  <c r="J46" i="41"/>
  <c r="J47" i="41"/>
  <c r="J48" i="41"/>
  <c r="J49" i="41"/>
  <c r="J50" i="41"/>
  <c r="J51" i="41"/>
  <c r="J52" i="41"/>
  <c r="J53" i="41"/>
  <c r="J54" i="41"/>
  <c r="J55" i="41"/>
  <c r="J56" i="41"/>
  <c r="J57" i="41"/>
  <c r="J58" i="41"/>
  <c r="J59" i="41"/>
  <c r="J60" i="41"/>
  <c r="J61" i="41"/>
  <c r="J62" i="41"/>
  <c r="J63" i="41"/>
  <c r="J64" i="41"/>
  <c r="J65" i="41"/>
  <c r="J66" i="41"/>
  <c r="J67" i="41"/>
  <c r="J68" i="41"/>
  <c r="J69" i="41"/>
  <c r="J70" i="41"/>
  <c r="J71" i="41"/>
  <c r="J72" i="41"/>
  <c r="J73" i="41"/>
  <c r="J74" i="41"/>
  <c r="J75" i="41"/>
  <c r="J76" i="41"/>
  <c r="J77" i="41"/>
  <c r="J78" i="41"/>
  <c r="J79" i="41"/>
  <c r="J80" i="41"/>
  <c r="J81" i="41"/>
  <c r="J82" i="41"/>
  <c r="J83" i="41"/>
  <c r="J84" i="41"/>
  <c r="J85" i="41"/>
  <c r="J86" i="41"/>
  <c r="J87" i="41"/>
  <c r="J88" i="41"/>
  <c r="J89" i="41"/>
  <c r="J90" i="41"/>
  <c r="J91" i="41"/>
  <c r="J92" i="41"/>
  <c r="J93" i="41"/>
  <c r="J94" i="41"/>
  <c r="J95" i="41"/>
  <c r="J96" i="41"/>
  <c r="J97" i="41"/>
  <c r="J98" i="41"/>
  <c r="J99" i="41"/>
  <c r="J100" i="41"/>
  <c r="J101" i="41"/>
  <c r="J102" i="41"/>
  <c r="J103" i="41"/>
  <c r="J104" i="41"/>
  <c r="J105" i="41"/>
  <c r="J106" i="41"/>
  <c r="J107" i="41"/>
  <c r="J108" i="41"/>
  <c r="J109" i="41"/>
  <c r="J110" i="41"/>
  <c r="I7" i="41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I33" i="41"/>
  <c r="I34" i="41"/>
  <c r="I35" i="41"/>
  <c r="I36" i="41"/>
  <c r="I37" i="41"/>
  <c r="I38" i="41"/>
  <c r="I39" i="41"/>
  <c r="I40" i="41"/>
  <c r="I41" i="41"/>
  <c r="I42" i="41"/>
  <c r="I43" i="41"/>
  <c r="I44" i="41"/>
  <c r="I45" i="41"/>
  <c r="I46" i="41"/>
  <c r="I47" i="41"/>
  <c r="I48" i="41"/>
  <c r="I49" i="41"/>
  <c r="I50" i="41"/>
  <c r="I51" i="41"/>
  <c r="I52" i="41"/>
  <c r="I53" i="41"/>
  <c r="I54" i="41"/>
  <c r="I55" i="41"/>
  <c r="I56" i="41"/>
  <c r="I57" i="41"/>
  <c r="I58" i="41"/>
  <c r="I59" i="41"/>
  <c r="I60" i="41"/>
  <c r="I61" i="41"/>
  <c r="I62" i="41"/>
  <c r="I63" i="41"/>
  <c r="I64" i="41"/>
  <c r="I65" i="41"/>
  <c r="I66" i="41"/>
  <c r="I67" i="41"/>
  <c r="I68" i="41"/>
  <c r="I69" i="41"/>
  <c r="I70" i="41"/>
  <c r="I71" i="41"/>
  <c r="I72" i="41"/>
  <c r="I73" i="41"/>
  <c r="I74" i="41"/>
  <c r="I75" i="41"/>
  <c r="I76" i="41"/>
  <c r="I77" i="41"/>
  <c r="I78" i="41"/>
  <c r="I79" i="41"/>
  <c r="I80" i="41"/>
  <c r="I81" i="41"/>
  <c r="I82" i="41"/>
  <c r="I83" i="41"/>
  <c r="I84" i="41"/>
  <c r="I85" i="41"/>
  <c r="I86" i="41"/>
  <c r="I87" i="41"/>
  <c r="I88" i="41"/>
  <c r="I89" i="41"/>
  <c r="I90" i="41"/>
  <c r="I91" i="41"/>
  <c r="I92" i="41"/>
  <c r="I93" i="41"/>
  <c r="I94" i="41"/>
  <c r="I95" i="41"/>
  <c r="I96" i="41"/>
  <c r="I97" i="41"/>
  <c r="I98" i="41"/>
  <c r="I99" i="41"/>
  <c r="I100" i="41"/>
  <c r="I101" i="41"/>
  <c r="I102" i="41"/>
  <c r="I103" i="41"/>
  <c r="I104" i="41"/>
  <c r="I105" i="41"/>
  <c r="I106" i="41"/>
  <c r="I107" i="41"/>
  <c r="I108" i="41"/>
  <c r="I109" i="41"/>
  <c r="I110" i="41"/>
  <c r="H7" i="41"/>
  <c r="H8" i="41"/>
  <c r="H9" i="41"/>
  <c r="H10" i="41"/>
  <c r="H11" i="41"/>
  <c r="H12" i="41"/>
  <c r="H13" i="41"/>
  <c r="H14" i="41"/>
  <c r="H15" i="41"/>
  <c r="H16" i="41"/>
  <c r="H17" i="41"/>
  <c r="H18" i="41"/>
  <c r="H19" i="41"/>
  <c r="H20" i="41"/>
  <c r="H21" i="41"/>
  <c r="H22" i="41"/>
  <c r="H23" i="41"/>
  <c r="H24" i="41"/>
  <c r="H25" i="41"/>
  <c r="H26" i="41"/>
  <c r="H27" i="41"/>
  <c r="H28" i="41"/>
  <c r="H29" i="41"/>
  <c r="H30" i="41"/>
  <c r="H31" i="41"/>
  <c r="H32" i="41"/>
  <c r="H33" i="41"/>
  <c r="H34" i="41"/>
  <c r="H35" i="41"/>
  <c r="H36" i="41"/>
  <c r="H37" i="41"/>
  <c r="H38" i="41"/>
  <c r="H39" i="41"/>
  <c r="H40" i="41"/>
  <c r="H41" i="41"/>
  <c r="H42" i="41"/>
  <c r="H43" i="41"/>
  <c r="H44" i="41"/>
  <c r="H45" i="41"/>
  <c r="H46" i="41"/>
  <c r="H47" i="41"/>
  <c r="H48" i="41"/>
  <c r="H49" i="41"/>
  <c r="H50" i="41"/>
  <c r="H51" i="41"/>
  <c r="H52" i="41"/>
  <c r="H53" i="41"/>
  <c r="H54" i="41"/>
  <c r="H55" i="41"/>
  <c r="H56" i="41"/>
  <c r="H57" i="41"/>
  <c r="H58" i="41"/>
  <c r="H59" i="41"/>
  <c r="H60" i="41"/>
  <c r="H61" i="41"/>
  <c r="H62" i="41"/>
  <c r="H63" i="41"/>
  <c r="H64" i="41"/>
  <c r="H65" i="41"/>
  <c r="H66" i="41"/>
  <c r="H67" i="41"/>
  <c r="H68" i="41"/>
  <c r="H69" i="41"/>
  <c r="H70" i="41"/>
  <c r="H71" i="41"/>
  <c r="H72" i="41"/>
  <c r="H73" i="41"/>
  <c r="H74" i="41"/>
  <c r="H75" i="41"/>
  <c r="H76" i="41"/>
  <c r="H77" i="41"/>
  <c r="H78" i="41"/>
  <c r="H79" i="41"/>
  <c r="H80" i="41"/>
  <c r="H81" i="41"/>
  <c r="H82" i="41"/>
  <c r="H83" i="41"/>
  <c r="H84" i="41"/>
  <c r="H85" i="41"/>
  <c r="H86" i="41"/>
  <c r="H87" i="41"/>
  <c r="H88" i="41"/>
  <c r="H89" i="41"/>
  <c r="H90" i="41"/>
  <c r="H91" i="41"/>
  <c r="H92" i="41"/>
  <c r="H93" i="41"/>
  <c r="H94" i="41"/>
  <c r="H95" i="41"/>
  <c r="H96" i="41"/>
  <c r="H97" i="41"/>
  <c r="H98" i="41"/>
  <c r="H99" i="41"/>
  <c r="H100" i="41"/>
  <c r="H101" i="41"/>
  <c r="H102" i="41"/>
  <c r="H103" i="41"/>
  <c r="H104" i="41"/>
  <c r="H105" i="41"/>
  <c r="H106" i="41"/>
  <c r="H107" i="41"/>
  <c r="H108" i="41"/>
  <c r="H109" i="41"/>
  <c r="H110" i="41"/>
  <c r="G7" i="41"/>
  <c r="G8" i="41"/>
  <c r="G9" i="41"/>
  <c r="G10" i="41"/>
  <c r="G11" i="41"/>
  <c r="G12" i="41"/>
  <c r="G13" i="41"/>
  <c r="G14" i="41"/>
  <c r="G15" i="41"/>
  <c r="G16" i="41"/>
  <c r="G17" i="41"/>
  <c r="G18" i="41"/>
  <c r="G19" i="41"/>
  <c r="G20" i="41"/>
  <c r="G21" i="41"/>
  <c r="G22" i="41"/>
  <c r="G23" i="41"/>
  <c r="G24" i="41"/>
  <c r="G25" i="41"/>
  <c r="G26" i="41"/>
  <c r="G27" i="41"/>
  <c r="G28" i="41"/>
  <c r="G29" i="41"/>
  <c r="G30" i="41"/>
  <c r="G31" i="41"/>
  <c r="G32" i="41"/>
  <c r="G33" i="41"/>
  <c r="G34" i="41"/>
  <c r="G35" i="41"/>
  <c r="G36" i="41"/>
  <c r="G37" i="41"/>
  <c r="G38" i="41"/>
  <c r="G39" i="41"/>
  <c r="G40" i="41"/>
  <c r="G41" i="41"/>
  <c r="G42" i="41"/>
  <c r="G43" i="41"/>
  <c r="G44" i="41"/>
  <c r="G45" i="41"/>
  <c r="G46" i="41"/>
  <c r="G47" i="41"/>
  <c r="G48" i="41"/>
  <c r="G49" i="41"/>
  <c r="G50" i="41"/>
  <c r="G51" i="41"/>
  <c r="G52" i="41"/>
  <c r="G53" i="41"/>
  <c r="G54" i="41"/>
  <c r="G55" i="41"/>
  <c r="G56" i="41"/>
  <c r="G57" i="41"/>
  <c r="G58" i="41"/>
  <c r="G59" i="41"/>
  <c r="G60" i="41"/>
  <c r="G61" i="41"/>
  <c r="G62" i="41"/>
  <c r="G63" i="41"/>
  <c r="G64" i="41"/>
  <c r="G65" i="41"/>
  <c r="G66" i="41"/>
  <c r="G67" i="41"/>
  <c r="G68" i="41"/>
  <c r="G69" i="41"/>
  <c r="G70" i="41"/>
  <c r="G71" i="41"/>
  <c r="G72" i="41"/>
  <c r="G73" i="41"/>
  <c r="G74" i="41"/>
  <c r="G75" i="41"/>
  <c r="G76" i="41"/>
  <c r="G77" i="41"/>
  <c r="G78" i="41"/>
  <c r="G79" i="41"/>
  <c r="G80" i="41"/>
  <c r="G81" i="41"/>
  <c r="G82" i="41"/>
  <c r="G83" i="41"/>
  <c r="G84" i="41"/>
  <c r="G85" i="41"/>
  <c r="G86" i="41"/>
  <c r="G87" i="41"/>
  <c r="G88" i="41"/>
  <c r="G89" i="41"/>
  <c r="G90" i="41"/>
  <c r="G91" i="41"/>
  <c r="G92" i="41"/>
  <c r="G93" i="41"/>
  <c r="G94" i="41"/>
  <c r="G95" i="41"/>
  <c r="G96" i="41"/>
  <c r="G97" i="41"/>
  <c r="G98" i="41"/>
  <c r="G99" i="41"/>
  <c r="G100" i="41"/>
  <c r="G101" i="41"/>
  <c r="G102" i="41"/>
  <c r="G103" i="41"/>
  <c r="G104" i="41"/>
  <c r="G105" i="41"/>
  <c r="G106" i="41"/>
  <c r="G107" i="41"/>
  <c r="G108" i="41"/>
  <c r="G109" i="41"/>
  <c r="G110" i="41"/>
  <c r="F7" i="41"/>
  <c r="F8" i="41"/>
  <c r="F9" i="41"/>
  <c r="F10" i="41"/>
  <c r="F11" i="41"/>
  <c r="F12" i="41"/>
  <c r="F13" i="41"/>
  <c r="F14" i="41"/>
  <c r="F15" i="41"/>
  <c r="F16" i="41"/>
  <c r="F17" i="41"/>
  <c r="F18" i="41"/>
  <c r="F19" i="41"/>
  <c r="F20" i="41"/>
  <c r="F21" i="41"/>
  <c r="F22" i="41"/>
  <c r="F23" i="41"/>
  <c r="F24" i="41"/>
  <c r="F25" i="41"/>
  <c r="F26" i="41"/>
  <c r="F27" i="41"/>
  <c r="F28" i="41"/>
  <c r="F29" i="41"/>
  <c r="F30" i="41"/>
  <c r="F31" i="41"/>
  <c r="F32" i="41"/>
  <c r="F33" i="41"/>
  <c r="F34" i="41"/>
  <c r="F35" i="41"/>
  <c r="F36" i="41"/>
  <c r="F37" i="41"/>
  <c r="F38" i="41"/>
  <c r="F39" i="41"/>
  <c r="F40" i="41"/>
  <c r="F41" i="41"/>
  <c r="F42" i="41"/>
  <c r="F43" i="41"/>
  <c r="F44" i="41"/>
  <c r="F45" i="41"/>
  <c r="F46" i="41"/>
  <c r="F47" i="41"/>
  <c r="F48" i="41"/>
  <c r="F49" i="41"/>
  <c r="F50" i="41"/>
  <c r="F51" i="41"/>
  <c r="F52" i="41"/>
  <c r="F53" i="41"/>
  <c r="F54" i="41"/>
  <c r="F55" i="41"/>
  <c r="F56" i="41"/>
  <c r="F57" i="41"/>
  <c r="F58" i="41"/>
  <c r="F59" i="41"/>
  <c r="F60" i="41"/>
  <c r="F61" i="41"/>
  <c r="F62" i="41"/>
  <c r="F63" i="41"/>
  <c r="F64" i="41"/>
  <c r="F65" i="41"/>
  <c r="F66" i="41"/>
  <c r="F67" i="41"/>
  <c r="F68" i="41"/>
  <c r="F69" i="41"/>
  <c r="F70" i="41"/>
  <c r="F71" i="41"/>
  <c r="F72" i="41"/>
  <c r="F73" i="41"/>
  <c r="F74" i="41"/>
  <c r="F75" i="41"/>
  <c r="F76" i="41"/>
  <c r="F77" i="41"/>
  <c r="F78" i="41"/>
  <c r="F79" i="41"/>
  <c r="F80" i="41"/>
  <c r="F81" i="41"/>
  <c r="F82" i="41"/>
  <c r="F83" i="41"/>
  <c r="F84" i="41"/>
  <c r="F85" i="41"/>
  <c r="F86" i="41"/>
  <c r="F87" i="41"/>
  <c r="F88" i="41"/>
  <c r="F89" i="41"/>
  <c r="F90" i="41"/>
  <c r="F91" i="41"/>
  <c r="F92" i="41"/>
  <c r="F93" i="41"/>
  <c r="F94" i="41"/>
  <c r="F95" i="41"/>
  <c r="F96" i="41"/>
  <c r="F97" i="41"/>
  <c r="F98" i="41"/>
  <c r="F99" i="41"/>
  <c r="F100" i="41"/>
  <c r="F101" i="41"/>
  <c r="F102" i="41"/>
  <c r="F103" i="41"/>
  <c r="F104" i="41"/>
  <c r="F105" i="41"/>
  <c r="F106" i="41"/>
  <c r="F107" i="41"/>
  <c r="F108" i="41"/>
  <c r="F109" i="41"/>
  <c r="F110" i="41"/>
  <c r="E7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E37" i="41"/>
  <c r="E38" i="41"/>
  <c r="E39" i="41"/>
  <c r="E40" i="41"/>
  <c r="E41" i="41"/>
  <c r="E42" i="41"/>
  <c r="E43" i="41"/>
  <c r="E44" i="41"/>
  <c r="E45" i="41"/>
  <c r="E46" i="41"/>
  <c r="E47" i="41"/>
  <c r="E48" i="41"/>
  <c r="E49" i="41"/>
  <c r="E50" i="41"/>
  <c r="E51" i="41"/>
  <c r="E52" i="41"/>
  <c r="E53" i="41"/>
  <c r="E54" i="41"/>
  <c r="E55" i="41"/>
  <c r="E56" i="41"/>
  <c r="E57" i="41"/>
  <c r="E58" i="41"/>
  <c r="E59" i="41"/>
  <c r="E60" i="41"/>
  <c r="E61" i="41"/>
  <c r="E62" i="41"/>
  <c r="E63" i="41"/>
  <c r="E64" i="41"/>
  <c r="E65" i="41"/>
  <c r="E66" i="41"/>
  <c r="E67" i="41"/>
  <c r="E68" i="41"/>
  <c r="E69" i="41"/>
  <c r="E70" i="41"/>
  <c r="E71" i="41"/>
  <c r="E72" i="41"/>
  <c r="E73" i="41"/>
  <c r="E74" i="41"/>
  <c r="E75" i="41"/>
  <c r="E76" i="41"/>
  <c r="E77" i="41"/>
  <c r="E78" i="41"/>
  <c r="E79" i="41"/>
  <c r="E80" i="41"/>
  <c r="E81" i="41"/>
  <c r="E82" i="41"/>
  <c r="E83" i="41"/>
  <c r="E84" i="41"/>
  <c r="E85" i="41"/>
  <c r="E86" i="41"/>
  <c r="E87" i="41"/>
  <c r="E88" i="41"/>
  <c r="E89" i="41"/>
  <c r="E90" i="41"/>
  <c r="E91" i="41"/>
  <c r="E92" i="41"/>
  <c r="E93" i="41"/>
  <c r="E94" i="41"/>
  <c r="E95" i="41"/>
  <c r="E96" i="41"/>
  <c r="E97" i="41"/>
  <c r="E98" i="41"/>
  <c r="E99" i="41"/>
  <c r="E100" i="41"/>
  <c r="E101" i="41"/>
  <c r="E102" i="41"/>
  <c r="E103" i="41"/>
  <c r="E104" i="41"/>
  <c r="E105" i="41"/>
  <c r="E106" i="41"/>
  <c r="E107" i="41"/>
  <c r="E108" i="41"/>
  <c r="E109" i="41"/>
  <c r="E110" i="41"/>
  <c r="E14" i="41"/>
  <c r="E15" i="41"/>
  <c r="E16" i="41"/>
  <c r="E17" i="41"/>
  <c r="E18" i="41"/>
  <c r="E9" i="41"/>
  <c r="E10" i="41"/>
  <c r="E11" i="41"/>
  <c r="E12" i="41"/>
  <c r="E13" i="41"/>
  <c r="E8" i="41"/>
  <c r="AH7" i="38" l="1"/>
  <c r="AH8" i="38"/>
  <c r="AH9" i="38"/>
  <c r="AH10" i="38"/>
  <c r="AH11" i="38"/>
  <c r="AH12" i="38"/>
  <c r="AH13" i="38"/>
  <c r="AH14" i="38"/>
  <c r="AH15" i="38"/>
  <c r="AH16" i="38"/>
  <c r="AH17" i="38"/>
  <c r="AH18" i="38"/>
  <c r="AH19" i="38"/>
  <c r="AH20" i="38"/>
  <c r="AH21" i="38"/>
  <c r="AH22" i="38"/>
  <c r="AH23" i="38"/>
  <c r="AG7" i="38"/>
  <c r="AG8" i="38"/>
  <c r="AG9" i="38"/>
  <c r="AG10" i="38"/>
  <c r="AG11" i="38"/>
  <c r="AG12" i="38"/>
  <c r="AG13" i="38"/>
  <c r="AG14" i="38"/>
  <c r="AG15" i="38"/>
  <c r="AG16" i="38"/>
  <c r="AG17" i="38"/>
  <c r="AG18" i="38"/>
  <c r="AG19" i="38"/>
  <c r="AG20" i="38"/>
  <c r="AG21" i="38"/>
  <c r="AG22" i="38"/>
  <c r="AG23" i="38"/>
  <c r="BC8" i="38" l="1"/>
  <c r="BC9" i="38"/>
  <c r="BC10" i="38"/>
  <c r="BC11" i="38"/>
  <c r="BC12" i="38"/>
  <c r="BC13" i="38"/>
  <c r="BC14" i="38"/>
  <c r="BC15" i="38"/>
  <c r="BC16" i="38"/>
  <c r="BC17" i="38"/>
  <c r="BC18" i="38"/>
  <c r="BC19" i="38"/>
  <c r="BC20" i="38"/>
  <c r="BC21" i="38"/>
  <c r="BC22" i="38"/>
  <c r="BC23" i="38"/>
  <c r="BC24" i="38"/>
  <c r="BC25" i="38"/>
  <c r="BC26" i="38"/>
  <c r="BC27" i="38"/>
  <c r="BC28" i="38"/>
  <c r="BC29" i="38"/>
  <c r="BC30" i="38"/>
  <c r="BC31" i="38"/>
  <c r="BC32" i="38"/>
  <c r="BC33" i="38"/>
  <c r="BC34" i="38"/>
  <c r="BC35" i="38"/>
  <c r="BC36" i="38"/>
  <c r="BC37" i="38"/>
  <c r="BC38" i="38"/>
  <c r="BC39" i="38"/>
  <c r="BC40" i="38"/>
  <c r="BC41" i="38"/>
  <c r="BC42" i="38"/>
  <c r="BC7" i="38"/>
  <c r="BB8" i="38"/>
  <c r="BB9" i="38"/>
  <c r="BB10" i="38"/>
  <c r="BB11" i="38"/>
  <c r="BB12" i="38"/>
  <c r="BB13" i="38"/>
  <c r="BB14" i="38"/>
  <c r="BB15" i="38"/>
  <c r="BB16" i="38"/>
  <c r="BB17" i="38"/>
  <c r="BB18" i="38"/>
  <c r="BB19" i="38"/>
  <c r="BB20" i="38"/>
  <c r="BB21" i="38"/>
  <c r="BB22" i="38"/>
  <c r="BB23" i="38"/>
  <c r="BB24" i="38"/>
  <c r="BB25" i="38"/>
  <c r="BB26" i="38"/>
  <c r="BB27" i="38"/>
  <c r="BB28" i="38"/>
  <c r="BB29" i="38"/>
  <c r="BB30" i="38"/>
  <c r="BB31" i="38"/>
  <c r="BB32" i="38"/>
  <c r="BB33" i="38"/>
  <c r="BB34" i="38"/>
  <c r="BB35" i="38"/>
  <c r="BB36" i="38"/>
  <c r="BB37" i="38"/>
  <c r="BB38" i="38"/>
  <c r="BB39" i="38"/>
  <c r="BB40" i="38"/>
  <c r="BB41" i="38"/>
  <c r="BB42" i="38"/>
  <c r="BB7" i="38"/>
  <c r="D110" i="41"/>
  <c r="D109" i="41"/>
  <c r="D108" i="41"/>
  <c r="D107" i="41"/>
  <c r="D106" i="41"/>
  <c r="D105" i="41"/>
  <c r="D104" i="41"/>
  <c r="D103" i="41"/>
  <c r="D102" i="41"/>
  <c r="D101" i="41"/>
  <c r="D100" i="41"/>
  <c r="D99" i="41"/>
  <c r="D98" i="41"/>
  <c r="D97" i="41"/>
  <c r="D96" i="41"/>
  <c r="D95" i="41"/>
  <c r="D94" i="41"/>
  <c r="D93" i="41"/>
  <c r="D92" i="41"/>
  <c r="D91" i="41"/>
  <c r="D90" i="41"/>
  <c r="D89" i="41"/>
  <c r="D88" i="41"/>
  <c r="D87" i="41"/>
  <c r="D86" i="41"/>
  <c r="D85" i="41"/>
  <c r="D84" i="41"/>
  <c r="D83" i="41"/>
  <c r="D82" i="41"/>
  <c r="D81" i="41"/>
  <c r="D80" i="41"/>
  <c r="D79" i="41"/>
  <c r="D78" i="41"/>
  <c r="D77" i="41"/>
  <c r="D76" i="41"/>
  <c r="D75" i="41"/>
  <c r="D74" i="41"/>
  <c r="D73" i="41"/>
  <c r="D72" i="41"/>
  <c r="D71" i="41"/>
  <c r="D70" i="41"/>
  <c r="D69" i="41"/>
  <c r="D68" i="41"/>
  <c r="D67" i="41"/>
  <c r="D66" i="41"/>
  <c r="D65" i="41"/>
  <c r="D64" i="41"/>
  <c r="D63" i="41"/>
  <c r="D62" i="41"/>
  <c r="D61" i="41"/>
  <c r="D60" i="41"/>
  <c r="D59" i="41"/>
  <c r="D58" i="41"/>
  <c r="D57" i="41"/>
  <c r="D56" i="41"/>
  <c r="D55" i="41"/>
  <c r="D54" i="41"/>
  <c r="D53" i="41"/>
  <c r="D52" i="41"/>
  <c r="D51" i="41"/>
  <c r="D50" i="41"/>
  <c r="D49" i="41"/>
  <c r="D48" i="41"/>
  <c r="D47" i="41"/>
  <c r="D46" i="41"/>
  <c r="D45" i="41"/>
  <c r="D44" i="41"/>
  <c r="D43" i="41"/>
  <c r="D42" i="41"/>
  <c r="D41" i="41"/>
  <c r="D40" i="41"/>
  <c r="D39" i="41"/>
  <c r="D38" i="41"/>
  <c r="D37" i="41"/>
  <c r="D36" i="41"/>
  <c r="D35" i="41"/>
  <c r="D34" i="41"/>
  <c r="D33" i="41"/>
  <c r="D32" i="41"/>
  <c r="D31" i="41"/>
  <c r="D30" i="41"/>
  <c r="D29" i="41"/>
  <c r="D28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D9" i="41"/>
  <c r="D8" i="41"/>
  <c r="D7" i="41"/>
  <c r="DB111" i="20"/>
  <c r="DA111" i="20"/>
  <c r="CZ111" i="20"/>
  <c r="CY111" i="20"/>
  <c r="CX111" i="20"/>
  <c r="CW111" i="20"/>
  <c r="CV111" i="20"/>
  <c r="CU111" i="20"/>
  <c r="CT111" i="20"/>
  <c r="CS111" i="20"/>
  <c r="CR111" i="20"/>
  <c r="CQ111" i="20"/>
  <c r="CP111" i="20"/>
  <c r="CO111" i="20"/>
  <c r="CN111" i="20"/>
  <c r="CM111" i="20"/>
  <c r="CL111" i="20"/>
  <c r="CK111" i="20"/>
  <c r="CJ111" i="20"/>
  <c r="CI111" i="20"/>
  <c r="CH111" i="20"/>
  <c r="CG111" i="20"/>
  <c r="CF111" i="20"/>
  <c r="CE111" i="20"/>
  <c r="CD111" i="20"/>
  <c r="CC111" i="20"/>
  <c r="CB111" i="20"/>
  <c r="CA111" i="20"/>
  <c r="BZ111" i="20"/>
  <c r="BY111" i="20"/>
  <c r="BX111" i="20"/>
  <c r="BW111" i="20"/>
  <c r="BV111" i="20"/>
  <c r="BU111" i="20"/>
  <c r="BT111" i="20"/>
  <c r="BS111" i="20"/>
  <c r="BR111" i="20"/>
  <c r="BQ111" i="20"/>
  <c r="BP111" i="20"/>
  <c r="BO111" i="20"/>
  <c r="BN111" i="20"/>
  <c r="BM111" i="20"/>
  <c r="BL111" i="20"/>
  <c r="BK111" i="20"/>
  <c r="BJ111" i="20"/>
  <c r="BI111" i="20"/>
  <c r="BH111" i="20"/>
  <c r="BG111" i="20"/>
  <c r="BF111" i="20"/>
  <c r="BE111" i="20"/>
  <c r="BD111" i="20"/>
  <c r="BC111" i="20"/>
  <c r="BB111" i="20"/>
  <c r="BA111" i="20"/>
  <c r="AZ111" i="20"/>
  <c r="AY111" i="20"/>
  <c r="AX111" i="20"/>
  <c r="AW111" i="20"/>
  <c r="AV111" i="20"/>
  <c r="AU111" i="20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DB110" i="20"/>
  <c r="DA110" i="20"/>
  <c r="CZ110" i="20"/>
  <c r="CY110" i="20"/>
  <c r="CX110" i="20"/>
  <c r="CW110" i="20"/>
  <c r="CV110" i="20"/>
  <c r="CU110" i="20"/>
  <c r="CT110" i="20"/>
  <c r="CS110" i="20"/>
  <c r="CR110" i="20"/>
  <c r="CQ110" i="20"/>
  <c r="CP110" i="20"/>
  <c r="CO110" i="20"/>
  <c r="CN110" i="20"/>
  <c r="CM110" i="20"/>
  <c r="CL110" i="20"/>
  <c r="CK110" i="20"/>
  <c r="CJ110" i="20"/>
  <c r="CI110" i="20"/>
  <c r="CH110" i="20"/>
  <c r="CG110" i="20"/>
  <c r="CF110" i="20"/>
  <c r="CE110" i="20"/>
  <c r="CD110" i="20"/>
  <c r="CC110" i="20"/>
  <c r="CB110" i="20"/>
  <c r="CA110" i="20"/>
  <c r="BZ110" i="20"/>
  <c r="BY110" i="20"/>
  <c r="BX110" i="20"/>
  <c r="BW110" i="20"/>
  <c r="BV110" i="20"/>
  <c r="BU110" i="20"/>
  <c r="BT110" i="20"/>
  <c r="BS110" i="20"/>
  <c r="BR110" i="20"/>
  <c r="BQ110" i="20"/>
  <c r="BP110" i="20"/>
  <c r="BO110" i="20"/>
  <c r="BN110" i="20"/>
  <c r="BM110" i="20"/>
  <c r="BL110" i="20"/>
  <c r="BK110" i="20"/>
  <c r="BJ110" i="20"/>
  <c r="BI110" i="20"/>
  <c r="BH110" i="20"/>
  <c r="BG110" i="20"/>
  <c r="BF110" i="20"/>
  <c r="BE110" i="20"/>
  <c r="BD110" i="20"/>
  <c r="BC110" i="20"/>
  <c r="BB110" i="20"/>
  <c r="BA110" i="20"/>
  <c r="AZ110" i="20"/>
  <c r="AY110" i="20"/>
  <c r="AX110" i="20"/>
  <c r="AW110" i="20"/>
  <c r="AV110" i="20"/>
  <c r="AU110" i="20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DB109" i="20"/>
  <c r="DA109" i="20"/>
  <c r="CZ109" i="20"/>
  <c r="CY109" i="20"/>
  <c r="CX109" i="20"/>
  <c r="CW109" i="20"/>
  <c r="CV109" i="20"/>
  <c r="CU109" i="20"/>
  <c r="CT109" i="20"/>
  <c r="CS109" i="20"/>
  <c r="CR109" i="20"/>
  <c r="CQ109" i="20"/>
  <c r="CP109" i="20"/>
  <c r="CO109" i="20"/>
  <c r="CN109" i="20"/>
  <c r="CM109" i="20"/>
  <c r="CL109" i="20"/>
  <c r="CK109" i="20"/>
  <c r="CJ109" i="20"/>
  <c r="CI109" i="20"/>
  <c r="CH109" i="20"/>
  <c r="CG109" i="20"/>
  <c r="CF109" i="20"/>
  <c r="CE109" i="20"/>
  <c r="CD109" i="20"/>
  <c r="CC109" i="20"/>
  <c r="CB109" i="20"/>
  <c r="CA109" i="20"/>
  <c r="BZ109" i="20"/>
  <c r="BY109" i="20"/>
  <c r="BX109" i="20"/>
  <c r="BW109" i="20"/>
  <c r="BV109" i="20"/>
  <c r="BU109" i="20"/>
  <c r="BT109" i="20"/>
  <c r="BS109" i="20"/>
  <c r="BR109" i="20"/>
  <c r="BQ109" i="20"/>
  <c r="BP109" i="20"/>
  <c r="BO109" i="20"/>
  <c r="BN109" i="20"/>
  <c r="BM109" i="20"/>
  <c r="BL109" i="20"/>
  <c r="BK109" i="20"/>
  <c r="BJ109" i="20"/>
  <c r="BI109" i="20"/>
  <c r="BH109" i="20"/>
  <c r="BG109" i="20"/>
  <c r="BF109" i="20"/>
  <c r="BE109" i="20"/>
  <c r="BD109" i="20"/>
  <c r="BC109" i="20"/>
  <c r="BB109" i="20"/>
  <c r="BA109" i="20"/>
  <c r="AZ109" i="20"/>
  <c r="AY109" i="20"/>
  <c r="AX109" i="20"/>
  <c r="AW109" i="20"/>
  <c r="AV109" i="20"/>
  <c r="AU109" i="20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DB108" i="20"/>
  <c r="DA108" i="20"/>
  <c r="CZ108" i="20"/>
  <c r="CY108" i="20"/>
  <c r="CX108" i="20"/>
  <c r="CW108" i="20"/>
  <c r="CV108" i="20"/>
  <c r="CU108" i="20"/>
  <c r="CT108" i="20"/>
  <c r="CS108" i="20"/>
  <c r="CR108" i="20"/>
  <c r="CQ108" i="20"/>
  <c r="CP108" i="20"/>
  <c r="CO108" i="20"/>
  <c r="CN108" i="20"/>
  <c r="CM108" i="20"/>
  <c r="CL108" i="20"/>
  <c r="CK108" i="20"/>
  <c r="CJ108" i="20"/>
  <c r="CI108" i="20"/>
  <c r="CH108" i="20"/>
  <c r="CG108" i="20"/>
  <c r="CF108" i="20"/>
  <c r="CE108" i="20"/>
  <c r="CD108" i="20"/>
  <c r="CC108" i="20"/>
  <c r="CB108" i="20"/>
  <c r="CA108" i="20"/>
  <c r="BZ108" i="20"/>
  <c r="BY108" i="20"/>
  <c r="BX108" i="20"/>
  <c r="BW108" i="20"/>
  <c r="BV108" i="20"/>
  <c r="BU108" i="20"/>
  <c r="BT108" i="20"/>
  <c r="BS108" i="20"/>
  <c r="BR108" i="20"/>
  <c r="BQ108" i="20"/>
  <c r="BP108" i="20"/>
  <c r="BO108" i="20"/>
  <c r="BN108" i="20"/>
  <c r="BM108" i="20"/>
  <c r="BL108" i="20"/>
  <c r="BK108" i="20"/>
  <c r="BJ108" i="20"/>
  <c r="BI108" i="20"/>
  <c r="BH108" i="20"/>
  <c r="BG108" i="20"/>
  <c r="BF108" i="20"/>
  <c r="BE108" i="20"/>
  <c r="BD108" i="20"/>
  <c r="BC108" i="20"/>
  <c r="BB108" i="20"/>
  <c r="BA108" i="20"/>
  <c r="AZ108" i="20"/>
  <c r="AY108" i="20"/>
  <c r="AX108" i="20"/>
  <c r="AW108" i="20"/>
  <c r="AV108" i="20"/>
  <c r="AU108" i="20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DB107" i="20"/>
  <c r="DA107" i="20"/>
  <c r="CZ107" i="20"/>
  <c r="CY107" i="20"/>
  <c r="CX107" i="20"/>
  <c r="CW107" i="20"/>
  <c r="CV107" i="20"/>
  <c r="CU107" i="20"/>
  <c r="CT107" i="20"/>
  <c r="CS107" i="20"/>
  <c r="CR107" i="20"/>
  <c r="CQ107" i="20"/>
  <c r="CP107" i="20"/>
  <c r="CO107" i="20"/>
  <c r="CN107" i="20"/>
  <c r="CM107" i="20"/>
  <c r="CL107" i="20"/>
  <c r="CK107" i="20"/>
  <c r="CJ107" i="20"/>
  <c r="CI107" i="20"/>
  <c r="CH107" i="20"/>
  <c r="CG107" i="20"/>
  <c r="CF107" i="20"/>
  <c r="CE107" i="20"/>
  <c r="CD107" i="20"/>
  <c r="CC107" i="20"/>
  <c r="CB107" i="20"/>
  <c r="CA107" i="20"/>
  <c r="BZ107" i="20"/>
  <c r="BY107" i="20"/>
  <c r="BX107" i="20"/>
  <c r="BW107" i="20"/>
  <c r="BV107" i="20"/>
  <c r="BU107" i="20"/>
  <c r="BT107" i="20"/>
  <c r="BS107" i="20"/>
  <c r="BR107" i="20"/>
  <c r="BQ107" i="20"/>
  <c r="BP107" i="20"/>
  <c r="BO107" i="20"/>
  <c r="BN107" i="20"/>
  <c r="BM107" i="20"/>
  <c r="BL107" i="20"/>
  <c r="BK107" i="20"/>
  <c r="BJ107" i="20"/>
  <c r="BI107" i="20"/>
  <c r="BH107" i="20"/>
  <c r="BG107" i="20"/>
  <c r="BF107" i="20"/>
  <c r="BE107" i="20"/>
  <c r="BD107" i="20"/>
  <c r="BC107" i="20"/>
  <c r="BB107" i="20"/>
  <c r="BA107" i="20"/>
  <c r="AZ107" i="20"/>
  <c r="AY107" i="20"/>
  <c r="AX107" i="20"/>
  <c r="AW107" i="20"/>
  <c r="AV107" i="20"/>
  <c r="AU107" i="20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DB106" i="20"/>
  <c r="DA106" i="20"/>
  <c r="CZ106" i="20"/>
  <c r="CY106" i="20"/>
  <c r="CX106" i="20"/>
  <c r="CW106" i="20"/>
  <c r="CV106" i="20"/>
  <c r="CU106" i="20"/>
  <c r="CT106" i="20"/>
  <c r="CS106" i="20"/>
  <c r="CR106" i="20"/>
  <c r="CQ106" i="20"/>
  <c r="CP106" i="20"/>
  <c r="CO106" i="20"/>
  <c r="CN106" i="20"/>
  <c r="CM106" i="20"/>
  <c r="CL106" i="20"/>
  <c r="CK106" i="20"/>
  <c r="CJ106" i="20"/>
  <c r="CI106" i="20"/>
  <c r="CH106" i="20"/>
  <c r="CG106" i="20"/>
  <c r="CF106" i="20"/>
  <c r="CE106" i="20"/>
  <c r="CD106" i="20"/>
  <c r="CC106" i="20"/>
  <c r="CB106" i="20"/>
  <c r="CA106" i="20"/>
  <c r="BZ106" i="20"/>
  <c r="BY106" i="20"/>
  <c r="BX106" i="20"/>
  <c r="BW106" i="20"/>
  <c r="BV106" i="20"/>
  <c r="BU106" i="20"/>
  <c r="BT106" i="20"/>
  <c r="BS106" i="20"/>
  <c r="BR106" i="20"/>
  <c r="BQ106" i="20"/>
  <c r="BP106" i="20"/>
  <c r="BO106" i="20"/>
  <c r="BN106" i="20"/>
  <c r="BM106" i="20"/>
  <c r="BL106" i="20"/>
  <c r="BK106" i="20"/>
  <c r="BJ106" i="20"/>
  <c r="BI106" i="20"/>
  <c r="BH106" i="20"/>
  <c r="BG106" i="20"/>
  <c r="BF106" i="20"/>
  <c r="BE106" i="20"/>
  <c r="BD106" i="20"/>
  <c r="BC106" i="20"/>
  <c r="BB106" i="20"/>
  <c r="BA106" i="20"/>
  <c r="AZ106" i="20"/>
  <c r="AY106" i="20"/>
  <c r="AX106" i="20"/>
  <c r="AW106" i="20"/>
  <c r="AV106" i="20"/>
  <c r="AU106" i="20"/>
  <c r="AT106" i="20"/>
  <c r="AS106" i="20"/>
  <c r="AR106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DB105" i="20"/>
  <c r="DA105" i="20"/>
  <c r="CZ105" i="20"/>
  <c r="CY105" i="20"/>
  <c r="CX105" i="20"/>
  <c r="CW105" i="20"/>
  <c r="CV105" i="20"/>
  <c r="CU105" i="20"/>
  <c r="CT105" i="20"/>
  <c r="CS105" i="20"/>
  <c r="CR105" i="20"/>
  <c r="CQ105" i="20"/>
  <c r="CP105" i="20"/>
  <c r="CO105" i="20"/>
  <c r="CN105" i="20"/>
  <c r="CM105" i="20"/>
  <c r="CL105" i="20"/>
  <c r="CK105" i="20"/>
  <c r="CJ105" i="20"/>
  <c r="CI105" i="20"/>
  <c r="CH105" i="20"/>
  <c r="CG105" i="20"/>
  <c r="CF105" i="20"/>
  <c r="CE105" i="20"/>
  <c r="CD105" i="20"/>
  <c r="CC105" i="20"/>
  <c r="CB105" i="20"/>
  <c r="CA105" i="20"/>
  <c r="BZ105" i="20"/>
  <c r="BY105" i="20"/>
  <c r="BX105" i="20"/>
  <c r="BW105" i="20"/>
  <c r="BV105" i="20"/>
  <c r="BU105" i="20"/>
  <c r="BT105" i="20"/>
  <c r="BS105" i="20"/>
  <c r="BR105" i="20"/>
  <c r="BQ105" i="20"/>
  <c r="BP105" i="20"/>
  <c r="BO105" i="20"/>
  <c r="BN105" i="20"/>
  <c r="BM105" i="20"/>
  <c r="BL105" i="20"/>
  <c r="BK105" i="20"/>
  <c r="BJ105" i="20"/>
  <c r="BI105" i="20"/>
  <c r="BH105" i="20"/>
  <c r="BG105" i="20"/>
  <c r="BF105" i="20"/>
  <c r="BE105" i="20"/>
  <c r="BD105" i="20"/>
  <c r="BC105" i="20"/>
  <c r="BB105" i="20"/>
  <c r="BA105" i="20"/>
  <c r="AZ105" i="20"/>
  <c r="AY105" i="20"/>
  <c r="AX105" i="20"/>
  <c r="AW105" i="20"/>
  <c r="AV105" i="20"/>
  <c r="AU105" i="20"/>
  <c r="AT105" i="20"/>
  <c r="AS105" i="20"/>
  <c r="AR105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DB104" i="20"/>
  <c r="DA104" i="20"/>
  <c r="CZ104" i="20"/>
  <c r="CY104" i="20"/>
  <c r="CX104" i="20"/>
  <c r="CW104" i="20"/>
  <c r="CV104" i="20"/>
  <c r="CU104" i="20"/>
  <c r="CT104" i="20"/>
  <c r="CS104" i="20"/>
  <c r="CR104" i="20"/>
  <c r="CQ104" i="20"/>
  <c r="CP104" i="20"/>
  <c r="CO104" i="20"/>
  <c r="CN104" i="20"/>
  <c r="CM104" i="20"/>
  <c r="CL104" i="20"/>
  <c r="CK104" i="20"/>
  <c r="CJ104" i="20"/>
  <c r="CI104" i="20"/>
  <c r="CH104" i="20"/>
  <c r="CG104" i="20"/>
  <c r="CF104" i="20"/>
  <c r="CE104" i="20"/>
  <c r="CD104" i="20"/>
  <c r="CC104" i="20"/>
  <c r="CB104" i="20"/>
  <c r="CA104" i="20"/>
  <c r="BZ104" i="20"/>
  <c r="BY104" i="20"/>
  <c r="BX104" i="20"/>
  <c r="BW104" i="20"/>
  <c r="BV104" i="20"/>
  <c r="BU104" i="20"/>
  <c r="BT104" i="20"/>
  <c r="BS104" i="20"/>
  <c r="BR104" i="20"/>
  <c r="BQ104" i="20"/>
  <c r="BP104" i="20"/>
  <c r="BO104" i="20"/>
  <c r="BN104" i="20"/>
  <c r="BM104" i="20"/>
  <c r="BL104" i="20"/>
  <c r="BK104" i="20"/>
  <c r="BJ104" i="20"/>
  <c r="BI104" i="20"/>
  <c r="BH104" i="20"/>
  <c r="BG104" i="20"/>
  <c r="BF104" i="20"/>
  <c r="BE104" i="20"/>
  <c r="BD104" i="20"/>
  <c r="BC104" i="20"/>
  <c r="BB104" i="20"/>
  <c r="BA104" i="20"/>
  <c r="AZ104" i="20"/>
  <c r="AY104" i="20"/>
  <c r="AX104" i="20"/>
  <c r="AW104" i="20"/>
  <c r="AV104" i="20"/>
  <c r="AU104" i="20"/>
  <c r="AT104" i="20"/>
  <c r="AS104" i="20"/>
  <c r="AR104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DB103" i="20"/>
  <c r="DA103" i="20"/>
  <c r="CZ103" i="20"/>
  <c r="CY103" i="20"/>
  <c r="CX103" i="20"/>
  <c r="CW103" i="20"/>
  <c r="CV103" i="20"/>
  <c r="CU103" i="20"/>
  <c r="CT103" i="20"/>
  <c r="CS103" i="20"/>
  <c r="CR103" i="20"/>
  <c r="CQ103" i="20"/>
  <c r="CP103" i="20"/>
  <c r="CO103" i="20"/>
  <c r="CN103" i="20"/>
  <c r="CM103" i="20"/>
  <c r="CL103" i="20"/>
  <c r="CK103" i="20"/>
  <c r="CJ103" i="20"/>
  <c r="CI103" i="20"/>
  <c r="CH103" i="20"/>
  <c r="CG103" i="20"/>
  <c r="CF103" i="20"/>
  <c r="CE103" i="20"/>
  <c r="CD103" i="20"/>
  <c r="CC103" i="20"/>
  <c r="CB103" i="20"/>
  <c r="CA103" i="20"/>
  <c r="BZ103" i="20"/>
  <c r="BY103" i="20"/>
  <c r="BX103" i="20"/>
  <c r="BW103" i="20"/>
  <c r="BV103" i="20"/>
  <c r="BU103" i="20"/>
  <c r="BT103" i="20"/>
  <c r="BS103" i="20"/>
  <c r="BR103" i="20"/>
  <c r="BQ103" i="20"/>
  <c r="BP103" i="20"/>
  <c r="BO103" i="20"/>
  <c r="BN103" i="20"/>
  <c r="BM103" i="20"/>
  <c r="BL103" i="20"/>
  <c r="BK103" i="20"/>
  <c r="BJ103" i="20"/>
  <c r="BI103" i="20"/>
  <c r="BH103" i="20"/>
  <c r="BG103" i="20"/>
  <c r="BF103" i="20"/>
  <c r="BE103" i="20"/>
  <c r="BD103" i="20"/>
  <c r="BC103" i="20"/>
  <c r="BB103" i="20"/>
  <c r="BA103" i="20"/>
  <c r="AZ103" i="20"/>
  <c r="AY103" i="20"/>
  <c r="AX103" i="20"/>
  <c r="AW103" i="20"/>
  <c r="AV103" i="20"/>
  <c r="AU103" i="20"/>
  <c r="AT103" i="20"/>
  <c r="AS103" i="20"/>
  <c r="AR103" i="20"/>
  <c r="AQ103" i="20"/>
  <c r="AP103" i="20"/>
  <c r="AO103" i="20"/>
  <c r="AN103" i="20"/>
  <c r="AM103" i="20"/>
  <c r="AL103" i="20"/>
  <c r="AK103" i="20"/>
  <c r="AJ103" i="20"/>
  <c r="AI103" i="20"/>
  <c r="AH103" i="20"/>
  <c r="AG103" i="20"/>
  <c r="AF103" i="20"/>
  <c r="AE103" i="20"/>
  <c r="AD103" i="20"/>
  <c r="AC103" i="20"/>
  <c r="AB103" i="20"/>
  <c r="AA103" i="20"/>
  <c r="Z103" i="20"/>
  <c r="Y103" i="20"/>
  <c r="X103" i="20"/>
  <c r="W103" i="20"/>
  <c r="V103" i="20"/>
  <c r="U103" i="20"/>
  <c r="T103" i="20"/>
  <c r="S103" i="20"/>
  <c r="R103" i="20"/>
  <c r="Q103" i="20"/>
  <c r="P103" i="20"/>
  <c r="O103" i="20"/>
  <c r="N103" i="20"/>
  <c r="M103" i="20"/>
  <c r="L103" i="20"/>
  <c r="K103" i="20"/>
  <c r="J103" i="20"/>
  <c r="I103" i="20"/>
  <c r="H103" i="20"/>
  <c r="G103" i="20"/>
  <c r="F103" i="20"/>
  <c r="E103" i="20"/>
  <c r="D103" i="20"/>
  <c r="C103" i="20"/>
  <c r="DB102" i="20"/>
  <c r="DA102" i="20"/>
  <c r="CZ102" i="20"/>
  <c r="CY102" i="20"/>
  <c r="CX102" i="20"/>
  <c r="CW102" i="20"/>
  <c r="CV102" i="20"/>
  <c r="CU102" i="20"/>
  <c r="CT102" i="20"/>
  <c r="CS102" i="20"/>
  <c r="CR102" i="20"/>
  <c r="CQ102" i="20"/>
  <c r="CP102" i="20"/>
  <c r="CO102" i="20"/>
  <c r="CN102" i="20"/>
  <c r="CM102" i="20"/>
  <c r="CL102" i="20"/>
  <c r="CK102" i="20"/>
  <c r="CJ102" i="20"/>
  <c r="CI102" i="20"/>
  <c r="CH102" i="20"/>
  <c r="CG102" i="20"/>
  <c r="CF102" i="20"/>
  <c r="CE102" i="20"/>
  <c r="CD102" i="20"/>
  <c r="CC102" i="20"/>
  <c r="CB102" i="20"/>
  <c r="CA102" i="20"/>
  <c r="BZ102" i="20"/>
  <c r="BY102" i="20"/>
  <c r="BX102" i="20"/>
  <c r="BW102" i="20"/>
  <c r="BV102" i="20"/>
  <c r="BU102" i="20"/>
  <c r="BT102" i="20"/>
  <c r="BS102" i="20"/>
  <c r="BR102" i="20"/>
  <c r="BQ102" i="20"/>
  <c r="BP102" i="20"/>
  <c r="BO102" i="20"/>
  <c r="BN102" i="20"/>
  <c r="BM102" i="20"/>
  <c r="BL102" i="20"/>
  <c r="BK102" i="20"/>
  <c r="BJ102" i="20"/>
  <c r="BI102" i="20"/>
  <c r="BH102" i="20"/>
  <c r="BG102" i="20"/>
  <c r="BF102" i="20"/>
  <c r="BE102" i="20"/>
  <c r="BD102" i="20"/>
  <c r="BC102" i="20"/>
  <c r="BB102" i="20"/>
  <c r="BA102" i="20"/>
  <c r="AZ102" i="20"/>
  <c r="AY102" i="20"/>
  <c r="AX102" i="20"/>
  <c r="AW102" i="20"/>
  <c r="AV102" i="20"/>
  <c r="AU102" i="20"/>
  <c r="AT102" i="20"/>
  <c r="AS102" i="20"/>
  <c r="AR102" i="20"/>
  <c r="AQ102" i="20"/>
  <c r="AP102" i="20"/>
  <c r="AO102" i="20"/>
  <c r="AN102" i="20"/>
  <c r="AM102" i="20"/>
  <c r="AL102" i="20"/>
  <c r="AK102" i="20"/>
  <c r="AJ102" i="20"/>
  <c r="AI102" i="20"/>
  <c r="AH102" i="20"/>
  <c r="AG102" i="20"/>
  <c r="AF102" i="20"/>
  <c r="AE102" i="20"/>
  <c r="AD102" i="20"/>
  <c r="AC102" i="20"/>
  <c r="AB102" i="20"/>
  <c r="AA102" i="20"/>
  <c r="Z102" i="20"/>
  <c r="Y102" i="20"/>
  <c r="X102" i="20"/>
  <c r="W102" i="20"/>
  <c r="V102" i="20"/>
  <c r="U102" i="20"/>
  <c r="T102" i="20"/>
  <c r="S102" i="20"/>
  <c r="R102" i="20"/>
  <c r="Q102" i="20"/>
  <c r="P102" i="20"/>
  <c r="O102" i="20"/>
  <c r="N102" i="20"/>
  <c r="M102" i="20"/>
  <c r="L102" i="20"/>
  <c r="K102" i="20"/>
  <c r="J102" i="20"/>
  <c r="I102" i="20"/>
  <c r="H102" i="20"/>
  <c r="G102" i="20"/>
  <c r="F102" i="20"/>
  <c r="E102" i="20"/>
  <c r="D102" i="20"/>
  <c r="C102" i="20"/>
  <c r="DB101" i="20"/>
  <c r="DA101" i="20"/>
  <c r="CZ101" i="20"/>
  <c r="CY101" i="20"/>
  <c r="CX101" i="20"/>
  <c r="CW101" i="20"/>
  <c r="CV101" i="20"/>
  <c r="CU101" i="20"/>
  <c r="CT101" i="20"/>
  <c r="CS101" i="20"/>
  <c r="CR101" i="20"/>
  <c r="CQ101" i="20"/>
  <c r="CP101" i="20"/>
  <c r="CO101" i="20"/>
  <c r="CN101" i="20"/>
  <c r="CM101" i="20"/>
  <c r="CL101" i="20"/>
  <c r="CK101" i="20"/>
  <c r="CJ101" i="20"/>
  <c r="CI101" i="20"/>
  <c r="CH101" i="20"/>
  <c r="CG101" i="20"/>
  <c r="CF101" i="20"/>
  <c r="CE101" i="20"/>
  <c r="CD101" i="20"/>
  <c r="CC101" i="20"/>
  <c r="CB101" i="20"/>
  <c r="CA101" i="20"/>
  <c r="BZ101" i="20"/>
  <c r="BY101" i="20"/>
  <c r="BX101" i="20"/>
  <c r="BW101" i="20"/>
  <c r="BV101" i="20"/>
  <c r="BU101" i="20"/>
  <c r="BT101" i="20"/>
  <c r="BS101" i="20"/>
  <c r="BR101" i="20"/>
  <c r="BQ101" i="20"/>
  <c r="BP101" i="20"/>
  <c r="BO101" i="20"/>
  <c r="BN101" i="20"/>
  <c r="BM101" i="20"/>
  <c r="BL101" i="20"/>
  <c r="BK101" i="20"/>
  <c r="BJ101" i="20"/>
  <c r="BI101" i="20"/>
  <c r="BH101" i="20"/>
  <c r="BG101" i="20"/>
  <c r="BF101" i="20"/>
  <c r="BE101" i="20"/>
  <c r="BD101" i="20"/>
  <c r="BC101" i="20"/>
  <c r="BB101" i="20"/>
  <c r="BA101" i="20"/>
  <c r="AZ101" i="20"/>
  <c r="AY101" i="20"/>
  <c r="AX101" i="20"/>
  <c r="AW101" i="20"/>
  <c r="AV101" i="20"/>
  <c r="AU101" i="20"/>
  <c r="AT101" i="20"/>
  <c r="AS101" i="20"/>
  <c r="AR101" i="20"/>
  <c r="AQ101" i="20"/>
  <c r="AP101" i="20"/>
  <c r="AO101" i="20"/>
  <c r="AN101" i="20"/>
  <c r="AM101" i="20"/>
  <c r="AL101" i="20"/>
  <c r="AK101" i="20"/>
  <c r="AJ101" i="20"/>
  <c r="AI101" i="20"/>
  <c r="AH101" i="20"/>
  <c r="AG101" i="20"/>
  <c r="AF101" i="20"/>
  <c r="AE101" i="20"/>
  <c r="AD101" i="20"/>
  <c r="AC101" i="20"/>
  <c r="AB101" i="20"/>
  <c r="AA101" i="20"/>
  <c r="Z101" i="20"/>
  <c r="Y101" i="20"/>
  <c r="X101" i="20"/>
  <c r="W101" i="20"/>
  <c r="V101" i="20"/>
  <c r="U101" i="20"/>
  <c r="T101" i="20"/>
  <c r="S101" i="20"/>
  <c r="R101" i="20"/>
  <c r="Q101" i="20"/>
  <c r="P101" i="20"/>
  <c r="O101" i="20"/>
  <c r="N101" i="20"/>
  <c r="M101" i="20"/>
  <c r="L101" i="20"/>
  <c r="K101" i="20"/>
  <c r="J101" i="20"/>
  <c r="I101" i="20"/>
  <c r="H101" i="20"/>
  <c r="G101" i="20"/>
  <c r="F101" i="20"/>
  <c r="E101" i="20"/>
  <c r="D101" i="20"/>
  <c r="C101" i="20"/>
  <c r="DB100" i="20"/>
  <c r="DA100" i="20"/>
  <c r="CZ100" i="20"/>
  <c r="CY100" i="20"/>
  <c r="CX100" i="20"/>
  <c r="CW100" i="20"/>
  <c r="CV100" i="20"/>
  <c r="CU100" i="20"/>
  <c r="CT100" i="20"/>
  <c r="CS100" i="20"/>
  <c r="CR100" i="20"/>
  <c r="CQ100" i="20"/>
  <c r="CP100" i="20"/>
  <c r="CO100" i="20"/>
  <c r="CN100" i="20"/>
  <c r="CM100" i="20"/>
  <c r="CL100" i="20"/>
  <c r="CK100" i="20"/>
  <c r="CJ100" i="20"/>
  <c r="CI100" i="20"/>
  <c r="CH100" i="20"/>
  <c r="CG100" i="20"/>
  <c r="CF100" i="20"/>
  <c r="CE100" i="20"/>
  <c r="CD100" i="20"/>
  <c r="CC100" i="20"/>
  <c r="CB100" i="20"/>
  <c r="CA100" i="20"/>
  <c r="BZ100" i="20"/>
  <c r="BY100" i="20"/>
  <c r="BX100" i="20"/>
  <c r="BW100" i="20"/>
  <c r="BV100" i="20"/>
  <c r="BU100" i="20"/>
  <c r="BT100" i="20"/>
  <c r="BS100" i="20"/>
  <c r="BR100" i="20"/>
  <c r="BQ100" i="20"/>
  <c r="BP100" i="20"/>
  <c r="BO100" i="20"/>
  <c r="BN100" i="20"/>
  <c r="BM100" i="20"/>
  <c r="BL100" i="20"/>
  <c r="BK100" i="20"/>
  <c r="BJ100" i="20"/>
  <c r="BI100" i="20"/>
  <c r="BH100" i="20"/>
  <c r="BG100" i="20"/>
  <c r="BF100" i="20"/>
  <c r="BE100" i="20"/>
  <c r="BD100" i="20"/>
  <c r="BC100" i="20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DB99" i="20"/>
  <c r="DA99" i="20"/>
  <c r="CZ99" i="20"/>
  <c r="CY99" i="20"/>
  <c r="CX99" i="20"/>
  <c r="CW99" i="20"/>
  <c r="CV99" i="20"/>
  <c r="CU99" i="20"/>
  <c r="CT99" i="20"/>
  <c r="CS99" i="20"/>
  <c r="CR99" i="20"/>
  <c r="CQ99" i="20"/>
  <c r="CP99" i="20"/>
  <c r="CO99" i="20"/>
  <c r="CN99" i="20"/>
  <c r="CM99" i="20"/>
  <c r="CL99" i="20"/>
  <c r="CK99" i="20"/>
  <c r="CJ99" i="20"/>
  <c r="CI99" i="20"/>
  <c r="CH99" i="20"/>
  <c r="CG99" i="20"/>
  <c r="CF99" i="20"/>
  <c r="CE99" i="20"/>
  <c r="CD99" i="20"/>
  <c r="CC99" i="20"/>
  <c r="CB99" i="20"/>
  <c r="CA99" i="20"/>
  <c r="BZ99" i="20"/>
  <c r="BY99" i="20"/>
  <c r="BX99" i="20"/>
  <c r="BW99" i="20"/>
  <c r="BV99" i="20"/>
  <c r="BU99" i="20"/>
  <c r="BT99" i="20"/>
  <c r="BS99" i="20"/>
  <c r="BR99" i="20"/>
  <c r="BQ99" i="20"/>
  <c r="BP99" i="20"/>
  <c r="BO99" i="20"/>
  <c r="BN99" i="20"/>
  <c r="BM99" i="20"/>
  <c r="BL99" i="20"/>
  <c r="BK99" i="20"/>
  <c r="BJ99" i="20"/>
  <c r="BI99" i="20"/>
  <c r="BH99" i="20"/>
  <c r="BG99" i="20"/>
  <c r="BF99" i="20"/>
  <c r="BE99" i="20"/>
  <c r="BD99" i="20"/>
  <c r="BC99" i="20"/>
  <c r="BB99" i="20"/>
  <c r="BA99" i="20"/>
  <c r="AZ99" i="20"/>
  <c r="AY99" i="20"/>
  <c r="AX99" i="20"/>
  <c r="AW99" i="20"/>
  <c r="AV99" i="20"/>
  <c r="AU99" i="20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DB98" i="20"/>
  <c r="DA98" i="20"/>
  <c r="CZ98" i="20"/>
  <c r="CY98" i="20"/>
  <c r="CX98" i="20"/>
  <c r="CW98" i="20"/>
  <c r="CV98" i="20"/>
  <c r="CU98" i="20"/>
  <c r="CT98" i="20"/>
  <c r="CS98" i="20"/>
  <c r="CR98" i="20"/>
  <c r="CQ98" i="20"/>
  <c r="CP98" i="20"/>
  <c r="CO98" i="20"/>
  <c r="CN98" i="20"/>
  <c r="CM98" i="20"/>
  <c r="CL98" i="20"/>
  <c r="CK98" i="20"/>
  <c r="CJ98" i="20"/>
  <c r="CI98" i="20"/>
  <c r="CH98" i="20"/>
  <c r="CG98" i="20"/>
  <c r="CF98" i="20"/>
  <c r="CE98" i="20"/>
  <c r="CD98" i="20"/>
  <c r="CC98" i="20"/>
  <c r="CB98" i="20"/>
  <c r="CA98" i="20"/>
  <c r="BZ98" i="20"/>
  <c r="BY98" i="20"/>
  <c r="BX98" i="20"/>
  <c r="BW98" i="20"/>
  <c r="BV98" i="20"/>
  <c r="BU98" i="20"/>
  <c r="BT98" i="20"/>
  <c r="BS98" i="20"/>
  <c r="BR98" i="20"/>
  <c r="BQ98" i="20"/>
  <c r="BP98" i="20"/>
  <c r="BO98" i="20"/>
  <c r="BN98" i="20"/>
  <c r="BM98" i="20"/>
  <c r="BL98" i="20"/>
  <c r="BK98" i="20"/>
  <c r="BJ98" i="20"/>
  <c r="BI98" i="20"/>
  <c r="BH98" i="20"/>
  <c r="BG98" i="20"/>
  <c r="BF98" i="20"/>
  <c r="BE98" i="20"/>
  <c r="BD98" i="20"/>
  <c r="BC98" i="20"/>
  <c r="BB98" i="20"/>
  <c r="BA98" i="20"/>
  <c r="AZ98" i="20"/>
  <c r="AY98" i="20"/>
  <c r="AX98" i="20"/>
  <c r="AW98" i="20"/>
  <c r="AV98" i="20"/>
  <c r="AU98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DB97" i="20"/>
  <c r="DA97" i="20"/>
  <c r="CZ97" i="20"/>
  <c r="CY97" i="20"/>
  <c r="CX97" i="20"/>
  <c r="CW97" i="20"/>
  <c r="CV97" i="20"/>
  <c r="CU97" i="20"/>
  <c r="CT97" i="20"/>
  <c r="CS97" i="20"/>
  <c r="CR97" i="20"/>
  <c r="CQ97" i="20"/>
  <c r="CP97" i="20"/>
  <c r="CO97" i="20"/>
  <c r="CN97" i="20"/>
  <c r="CM97" i="20"/>
  <c r="CL97" i="20"/>
  <c r="CK97" i="20"/>
  <c r="CJ97" i="20"/>
  <c r="CI97" i="20"/>
  <c r="CH97" i="20"/>
  <c r="CG97" i="20"/>
  <c r="CF97" i="20"/>
  <c r="CE97" i="20"/>
  <c r="CD97" i="20"/>
  <c r="CC97" i="20"/>
  <c r="CB97" i="20"/>
  <c r="CA97" i="20"/>
  <c r="BZ97" i="20"/>
  <c r="BY97" i="20"/>
  <c r="BX97" i="20"/>
  <c r="BW97" i="20"/>
  <c r="BV97" i="20"/>
  <c r="BU97" i="20"/>
  <c r="BT97" i="20"/>
  <c r="BS97" i="20"/>
  <c r="BR97" i="20"/>
  <c r="BQ97" i="20"/>
  <c r="BP97" i="20"/>
  <c r="BO97" i="20"/>
  <c r="BN97" i="20"/>
  <c r="BM97" i="20"/>
  <c r="BL97" i="20"/>
  <c r="BK97" i="20"/>
  <c r="BJ97" i="20"/>
  <c r="BI97" i="20"/>
  <c r="BH97" i="20"/>
  <c r="BG97" i="20"/>
  <c r="BF97" i="20"/>
  <c r="BE97" i="20"/>
  <c r="BD97" i="20"/>
  <c r="BC97" i="20"/>
  <c r="BB97" i="20"/>
  <c r="BA97" i="20"/>
  <c r="AZ97" i="20"/>
  <c r="AY97" i="20"/>
  <c r="AX97" i="20"/>
  <c r="AW97" i="20"/>
  <c r="AV97" i="20"/>
  <c r="AU97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DB96" i="20"/>
  <c r="DA96" i="20"/>
  <c r="CZ96" i="20"/>
  <c r="CY96" i="20"/>
  <c r="CX96" i="20"/>
  <c r="CW96" i="20"/>
  <c r="CV96" i="20"/>
  <c r="CU96" i="20"/>
  <c r="CT96" i="20"/>
  <c r="CS96" i="20"/>
  <c r="CR96" i="20"/>
  <c r="CQ96" i="20"/>
  <c r="CP96" i="20"/>
  <c r="CO96" i="20"/>
  <c r="CN96" i="20"/>
  <c r="CM96" i="20"/>
  <c r="CL96" i="20"/>
  <c r="CK96" i="20"/>
  <c r="CJ96" i="20"/>
  <c r="CI96" i="20"/>
  <c r="CH96" i="20"/>
  <c r="CG96" i="20"/>
  <c r="CF96" i="20"/>
  <c r="CE96" i="20"/>
  <c r="CD96" i="20"/>
  <c r="CC96" i="20"/>
  <c r="CB96" i="20"/>
  <c r="CA96" i="20"/>
  <c r="BZ96" i="20"/>
  <c r="BY96" i="20"/>
  <c r="BX96" i="20"/>
  <c r="BW96" i="20"/>
  <c r="BV96" i="20"/>
  <c r="BU96" i="20"/>
  <c r="BT96" i="20"/>
  <c r="BS96" i="20"/>
  <c r="BR96" i="20"/>
  <c r="BQ96" i="20"/>
  <c r="BP96" i="20"/>
  <c r="BO96" i="20"/>
  <c r="BN96" i="20"/>
  <c r="BM96" i="20"/>
  <c r="BL96" i="20"/>
  <c r="BK96" i="20"/>
  <c r="BJ96" i="20"/>
  <c r="BI96" i="20"/>
  <c r="BH96" i="20"/>
  <c r="BG96" i="20"/>
  <c r="BF96" i="20"/>
  <c r="BE96" i="20"/>
  <c r="BD96" i="20"/>
  <c r="BC96" i="20"/>
  <c r="BB96" i="20"/>
  <c r="BA96" i="20"/>
  <c r="AZ96" i="20"/>
  <c r="AY96" i="20"/>
  <c r="AX96" i="20"/>
  <c r="AW96" i="20"/>
  <c r="AV96" i="20"/>
  <c r="AU96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DB95" i="20"/>
  <c r="DA95" i="20"/>
  <c r="CZ95" i="20"/>
  <c r="CY95" i="20"/>
  <c r="CX95" i="20"/>
  <c r="CW95" i="20"/>
  <c r="CV95" i="20"/>
  <c r="CU95" i="20"/>
  <c r="CT95" i="20"/>
  <c r="CS95" i="20"/>
  <c r="CR95" i="20"/>
  <c r="CQ95" i="20"/>
  <c r="CP95" i="20"/>
  <c r="CO95" i="20"/>
  <c r="CN95" i="20"/>
  <c r="CM95" i="20"/>
  <c r="CL95" i="20"/>
  <c r="CK95" i="20"/>
  <c r="CJ95" i="20"/>
  <c r="CI95" i="20"/>
  <c r="CH95" i="20"/>
  <c r="CG95" i="20"/>
  <c r="CF95" i="20"/>
  <c r="CE95" i="20"/>
  <c r="CD95" i="20"/>
  <c r="CC95" i="20"/>
  <c r="CB95" i="20"/>
  <c r="CA95" i="20"/>
  <c r="BZ95" i="20"/>
  <c r="BY95" i="20"/>
  <c r="BX95" i="20"/>
  <c r="BW95" i="20"/>
  <c r="BV95" i="20"/>
  <c r="BU95" i="20"/>
  <c r="BT95" i="20"/>
  <c r="BS95" i="20"/>
  <c r="BR95" i="20"/>
  <c r="BQ95" i="20"/>
  <c r="BP95" i="20"/>
  <c r="BO95" i="20"/>
  <c r="BN95" i="20"/>
  <c r="BM95" i="20"/>
  <c r="BL95" i="20"/>
  <c r="BK95" i="20"/>
  <c r="BJ95" i="20"/>
  <c r="BI95" i="20"/>
  <c r="BH95" i="20"/>
  <c r="BG95" i="20"/>
  <c r="BF95" i="20"/>
  <c r="BE95" i="20"/>
  <c r="BD95" i="20"/>
  <c r="BC95" i="20"/>
  <c r="BB95" i="20"/>
  <c r="BA95" i="20"/>
  <c r="AZ95" i="20"/>
  <c r="AY95" i="20"/>
  <c r="AX95" i="20"/>
  <c r="AW95" i="20"/>
  <c r="AV95" i="20"/>
  <c r="AU95" i="20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DB94" i="20"/>
  <c r="DA94" i="20"/>
  <c r="CZ94" i="20"/>
  <c r="CY94" i="20"/>
  <c r="CX94" i="20"/>
  <c r="CW94" i="20"/>
  <c r="CV94" i="20"/>
  <c r="CU94" i="20"/>
  <c r="CT94" i="20"/>
  <c r="CS94" i="20"/>
  <c r="CR94" i="20"/>
  <c r="CQ94" i="20"/>
  <c r="CP94" i="20"/>
  <c r="CO94" i="20"/>
  <c r="CN94" i="20"/>
  <c r="CM94" i="20"/>
  <c r="CL94" i="20"/>
  <c r="CK94" i="20"/>
  <c r="CJ94" i="20"/>
  <c r="CI94" i="20"/>
  <c r="CH94" i="20"/>
  <c r="CG94" i="20"/>
  <c r="CF94" i="20"/>
  <c r="CE94" i="20"/>
  <c r="CD94" i="20"/>
  <c r="CC94" i="20"/>
  <c r="CB94" i="20"/>
  <c r="CA94" i="20"/>
  <c r="BZ94" i="20"/>
  <c r="BY94" i="20"/>
  <c r="BX94" i="20"/>
  <c r="BW94" i="20"/>
  <c r="BV94" i="20"/>
  <c r="BU94" i="20"/>
  <c r="BT94" i="20"/>
  <c r="BS94" i="20"/>
  <c r="BR94" i="20"/>
  <c r="BQ94" i="20"/>
  <c r="BP94" i="20"/>
  <c r="BO94" i="20"/>
  <c r="BN94" i="20"/>
  <c r="BM94" i="20"/>
  <c r="BL94" i="20"/>
  <c r="BK94" i="20"/>
  <c r="BJ94" i="20"/>
  <c r="BI94" i="20"/>
  <c r="BH94" i="20"/>
  <c r="BG94" i="20"/>
  <c r="BF94" i="20"/>
  <c r="BE94" i="20"/>
  <c r="BD94" i="20"/>
  <c r="BC94" i="20"/>
  <c r="BB94" i="20"/>
  <c r="BA94" i="20"/>
  <c r="AZ94" i="20"/>
  <c r="AY94" i="20"/>
  <c r="AX94" i="20"/>
  <c r="AW94" i="20"/>
  <c r="AV94" i="20"/>
  <c r="AU94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DB93" i="20"/>
  <c r="DA93" i="20"/>
  <c r="CZ93" i="20"/>
  <c r="CY93" i="20"/>
  <c r="CX93" i="20"/>
  <c r="CW93" i="20"/>
  <c r="CV93" i="20"/>
  <c r="CU93" i="20"/>
  <c r="CT93" i="20"/>
  <c r="CS93" i="20"/>
  <c r="CR93" i="20"/>
  <c r="CQ93" i="20"/>
  <c r="CP93" i="20"/>
  <c r="CO93" i="20"/>
  <c r="CN93" i="20"/>
  <c r="CM93" i="20"/>
  <c r="CL93" i="20"/>
  <c r="CK93" i="20"/>
  <c r="CJ93" i="20"/>
  <c r="CI93" i="20"/>
  <c r="CH93" i="20"/>
  <c r="CG93" i="20"/>
  <c r="CF93" i="20"/>
  <c r="CE93" i="20"/>
  <c r="CD93" i="20"/>
  <c r="CC93" i="20"/>
  <c r="CB93" i="20"/>
  <c r="CA93" i="20"/>
  <c r="BZ93" i="20"/>
  <c r="BY93" i="20"/>
  <c r="BX93" i="20"/>
  <c r="BW93" i="20"/>
  <c r="BV93" i="20"/>
  <c r="BU93" i="20"/>
  <c r="BT93" i="20"/>
  <c r="BS93" i="20"/>
  <c r="BR93" i="20"/>
  <c r="BQ93" i="20"/>
  <c r="BP93" i="20"/>
  <c r="BO93" i="20"/>
  <c r="BN93" i="20"/>
  <c r="BM93" i="20"/>
  <c r="BL93" i="20"/>
  <c r="BK93" i="20"/>
  <c r="BJ93" i="20"/>
  <c r="BI93" i="20"/>
  <c r="BH93" i="20"/>
  <c r="BG93" i="20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DB92" i="20"/>
  <c r="DA92" i="20"/>
  <c r="CZ92" i="20"/>
  <c r="CY92" i="20"/>
  <c r="CX92" i="20"/>
  <c r="CW92" i="20"/>
  <c r="CV92" i="20"/>
  <c r="CU92" i="20"/>
  <c r="CT92" i="20"/>
  <c r="CS92" i="20"/>
  <c r="CR92" i="20"/>
  <c r="CQ92" i="20"/>
  <c r="CP92" i="20"/>
  <c r="CO92" i="20"/>
  <c r="CN92" i="20"/>
  <c r="CM92" i="20"/>
  <c r="CL92" i="20"/>
  <c r="CK92" i="20"/>
  <c r="CJ92" i="20"/>
  <c r="CI92" i="20"/>
  <c r="CH92" i="20"/>
  <c r="CG92" i="20"/>
  <c r="CF92" i="20"/>
  <c r="CE92" i="20"/>
  <c r="CD92" i="20"/>
  <c r="CC92" i="20"/>
  <c r="CB92" i="20"/>
  <c r="CA92" i="20"/>
  <c r="BZ92" i="20"/>
  <c r="BY92" i="20"/>
  <c r="BX92" i="20"/>
  <c r="BW92" i="20"/>
  <c r="BV92" i="20"/>
  <c r="BU92" i="20"/>
  <c r="BT92" i="20"/>
  <c r="BS92" i="20"/>
  <c r="BR92" i="20"/>
  <c r="BQ92" i="20"/>
  <c r="BP92" i="20"/>
  <c r="BO92" i="20"/>
  <c r="BN92" i="20"/>
  <c r="BM92" i="20"/>
  <c r="BL92" i="20"/>
  <c r="BK92" i="20"/>
  <c r="BJ92" i="20"/>
  <c r="BI92" i="20"/>
  <c r="BH92" i="20"/>
  <c r="BG92" i="20"/>
  <c r="BF92" i="20"/>
  <c r="BE92" i="20"/>
  <c r="BD92" i="20"/>
  <c r="BC92" i="20"/>
  <c r="BB92" i="20"/>
  <c r="BA92" i="20"/>
  <c r="AZ92" i="20"/>
  <c r="AY92" i="20"/>
  <c r="AX92" i="20"/>
  <c r="AW92" i="20"/>
  <c r="AV92" i="20"/>
  <c r="AU92" i="20"/>
  <c r="AT92" i="20"/>
  <c r="AS92" i="20"/>
  <c r="AR92" i="20"/>
  <c r="AQ92" i="20"/>
  <c r="AP92" i="20"/>
  <c r="AO92" i="20"/>
  <c r="AN92" i="20"/>
  <c r="AM92" i="20"/>
  <c r="AL92" i="20"/>
  <c r="AK92" i="20"/>
  <c r="AJ92" i="20"/>
  <c r="AI92" i="20"/>
  <c r="AH92" i="20"/>
  <c r="AG92" i="20"/>
  <c r="AF92" i="20"/>
  <c r="AE92" i="20"/>
  <c r="AD92" i="20"/>
  <c r="AC92" i="20"/>
  <c r="AB92" i="20"/>
  <c r="AA92" i="20"/>
  <c r="Z92" i="20"/>
  <c r="Y92" i="20"/>
  <c r="X92" i="20"/>
  <c r="W92" i="20"/>
  <c r="V92" i="20"/>
  <c r="U92" i="20"/>
  <c r="T92" i="20"/>
  <c r="S92" i="20"/>
  <c r="R92" i="20"/>
  <c r="Q92" i="20"/>
  <c r="P92" i="20"/>
  <c r="O92" i="20"/>
  <c r="N92" i="20"/>
  <c r="M92" i="20"/>
  <c r="L92" i="20"/>
  <c r="K92" i="20"/>
  <c r="J92" i="20"/>
  <c r="I92" i="20"/>
  <c r="H92" i="20"/>
  <c r="G92" i="20"/>
  <c r="F92" i="20"/>
  <c r="E92" i="20"/>
  <c r="D92" i="20"/>
  <c r="C92" i="20"/>
  <c r="DB91" i="20"/>
  <c r="DA91" i="20"/>
  <c r="CZ91" i="20"/>
  <c r="CY91" i="20"/>
  <c r="CX91" i="20"/>
  <c r="CW91" i="20"/>
  <c r="CV91" i="20"/>
  <c r="CU91" i="20"/>
  <c r="CT91" i="20"/>
  <c r="CS91" i="20"/>
  <c r="CR91" i="20"/>
  <c r="CQ91" i="20"/>
  <c r="CP91" i="20"/>
  <c r="CO91" i="20"/>
  <c r="CN91" i="20"/>
  <c r="CM91" i="20"/>
  <c r="CL91" i="20"/>
  <c r="CK91" i="20"/>
  <c r="CJ91" i="20"/>
  <c r="CI91" i="20"/>
  <c r="CH91" i="20"/>
  <c r="CG91" i="20"/>
  <c r="CF91" i="20"/>
  <c r="CE91" i="20"/>
  <c r="CD91" i="20"/>
  <c r="CC91" i="20"/>
  <c r="CB91" i="20"/>
  <c r="CA91" i="20"/>
  <c r="BZ91" i="20"/>
  <c r="BY91" i="20"/>
  <c r="BX91" i="20"/>
  <c r="BW91" i="20"/>
  <c r="BV91" i="20"/>
  <c r="BU91" i="20"/>
  <c r="BT91" i="20"/>
  <c r="BS91" i="20"/>
  <c r="BR91" i="20"/>
  <c r="BQ91" i="20"/>
  <c r="BP91" i="20"/>
  <c r="BO91" i="20"/>
  <c r="BN91" i="20"/>
  <c r="BM91" i="20"/>
  <c r="BL91" i="20"/>
  <c r="BK91" i="20"/>
  <c r="BJ91" i="20"/>
  <c r="BI91" i="20"/>
  <c r="BH91" i="20"/>
  <c r="BG91" i="20"/>
  <c r="BF91" i="20"/>
  <c r="BE91" i="20"/>
  <c r="BD91" i="20"/>
  <c r="BC91" i="20"/>
  <c r="BB91" i="20"/>
  <c r="BA91" i="20"/>
  <c r="AZ91" i="20"/>
  <c r="AY91" i="20"/>
  <c r="AX91" i="20"/>
  <c r="AW91" i="20"/>
  <c r="AV91" i="20"/>
  <c r="AU91" i="20"/>
  <c r="AT91" i="20"/>
  <c r="AS91" i="20"/>
  <c r="AR91" i="20"/>
  <c r="AQ91" i="20"/>
  <c r="AP91" i="20"/>
  <c r="AO91" i="20"/>
  <c r="AN91" i="20"/>
  <c r="AM91" i="20"/>
  <c r="AL91" i="20"/>
  <c r="AK91" i="20"/>
  <c r="AJ91" i="20"/>
  <c r="AI91" i="20"/>
  <c r="AH91" i="20"/>
  <c r="AG91" i="20"/>
  <c r="AF91" i="20"/>
  <c r="AE91" i="20"/>
  <c r="AD91" i="20"/>
  <c r="AC91" i="20"/>
  <c r="AB91" i="20"/>
  <c r="AA91" i="20"/>
  <c r="Z91" i="20"/>
  <c r="Y91" i="20"/>
  <c r="X91" i="20"/>
  <c r="W91" i="20"/>
  <c r="V91" i="20"/>
  <c r="U91" i="20"/>
  <c r="T91" i="20"/>
  <c r="S91" i="20"/>
  <c r="R91" i="20"/>
  <c r="Q91" i="20"/>
  <c r="P91" i="20"/>
  <c r="O91" i="20"/>
  <c r="N91" i="20"/>
  <c r="M91" i="20"/>
  <c r="L91" i="20"/>
  <c r="K91" i="20"/>
  <c r="J91" i="20"/>
  <c r="I91" i="20"/>
  <c r="H91" i="20"/>
  <c r="G91" i="20"/>
  <c r="F91" i="20"/>
  <c r="E91" i="20"/>
  <c r="D91" i="20"/>
  <c r="C91" i="20"/>
  <c r="DB90" i="20"/>
  <c r="DA90" i="20"/>
  <c r="CZ90" i="20"/>
  <c r="CY90" i="20"/>
  <c r="CX90" i="20"/>
  <c r="CW90" i="20"/>
  <c r="CV90" i="20"/>
  <c r="CU90" i="20"/>
  <c r="CT90" i="20"/>
  <c r="CS90" i="20"/>
  <c r="CR90" i="20"/>
  <c r="CQ90" i="20"/>
  <c r="CP90" i="20"/>
  <c r="CO90" i="20"/>
  <c r="CN90" i="20"/>
  <c r="CM90" i="20"/>
  <c r="CL90" i="20"/>
  <c r="CK90" i="20"/>
  <c r="CJ90" i="20"/>
  <c r="CI90" i="20"/>
  <c r="CH90" i="20"/>
  <c r="CG90" i="20"/>
  <c r="CF90" i="20"/>
  <c r="CE90" i="20"/>
  <c r="CD90" i="20"/>
  <c r="CC90" i="20"/>
  <c r="CB90" i="20"/>
  <c r="CA90" i="20"/>
  <c r="BZ90" i="20"/>
  <c r="BY90" i="20"/>
  <c r="BX90" i="20"/>
  <c r="BW90" i="20"/>
  <c r="BV90" i="20"/>
  <c r="BU90" i="20"/>
  <c r="BT90" i="20"/>
  <c r="BS90" i="20"/>
  <c r="BR90" i="20"/>
  <c r="BQ90" i="20"/>
  <c r="BP90" i="20"/>
  <c r="BO90" i="20"/>
  <c r="BN90" i="20"/>
  <c r="BM90" i="20"/>
  <c r="BL90" i="20"/>
  <c r="BK90" i="20"/>
  <c r="BJ90" i="20"/>
  <c r="BI90" i="20"/>
  <c r="BH90" i="20"/>
  <c r="BG90" i="20"/>
  <c r="BF90" i="20"/>
  <c r="BE90" i="20"/>
  <c r="BD90" i="20"/>
  <c r="BC90" i="20"/>
  <c r="BB90" i="20"/>
  <c r="BA90" i="20"/>
  <c r="AZ90" i="20"/>
  <c r="AY90" i="20"/>
  <c r="AX90" i="20"/>
  <c r="AW90" i="20"/>
  <c r="AV90" i="20"/>
  <c r="AU90" i="20"/>
  <c r="AT90" i="20"/>
  <c r="AS90" i="20"/>
  <c r="AR90" i="20"/>
  <c r="AQ90" i="20"/>
  <c r="AP90" i="20"/>
  <c r="AO90" i="20"/>
  <c r="AN90" i="20"/>
  <c r="AM90" i="20"/>
  <c r="AL90" i="20"/>
  <c r="AK90" i="20"/>
  <c r="AJ90" i="20"/>
  <c r="AI90" i="20"/>
  <c r="AH90" i="20"/>
  <c r="AG90" i="20"/>
  <c r="AF90" i="20"/>
  <c r="AE90" i="20"/>
  <c r="AD90" i="20"/>
  <c r="AC90" i="20"/>
  <c r="AB90" i="20"/>
  <c r="AA90" i="20"/>
  <c r="Z90" i="20"/>
  <c r="Y90" i="20"/>
  <c r="X90" i="20"/>
  <c r="W90" i="20"/>
  <c r="V90" i="20"/>
  <c r="U90" i="20"/>
  <c r="T90" i="20"/>
  <c r="S90" i="20"/>
  <c r="R90" i="20"/>
  <c r="Q90" i="20"/>
  <c r="P90" i="20"/>
  <c r="O90" i="20"/>
  <c r="N90" i="20"/>
  <c r="M90" i="20"/>
  <c r="L90" i="20"/>
  <c r="K90" i="20"/>
  <c r="J90" i="20"/>
  <c r="I90" i="20"/>
  <c r="H90" i="20"/>
  <c r="G90" i="20"/>
  <c r="F90" i="20"/>
  <c r="E90" i="20"/>
  <c r="D90" i="20"/>
  <c r="C90" i="20"/>
  <c r="DB89" i="20"/>
  <c r="DA89" i="20"/>
  <c r="CZ89" i="20"/>
  <c r="CY89" i="20"/>
  <c r="CX89" i="20"/>
  <c r="CW89" i="20"/>
  <c r="CV89" i="20"/>
  <c r="CU89" i="20"/>
  <c r="CT89" i="20"/>
  <c r="CS89" i="20"/>
  <c r="CR89" i="20"/>
  <c r="CQ89" i="20"/>
  <c r="CP89" i="20"/>
  <c r="CO89" i="20"/>
  <c r="CN89" i="20"/>
  <c r="CM89" i="20"/>
  <c r="CL89" i="20"/>
  <c r="CK89" i="20"/>
  <c r="CJ89" i="20"/>
  <c r="CI89" i="20"/>
  <c r="CH89" i="20"/>
  <c r="CG89" i="20"/>
  <c r="CF89" i="20"/>
  <c r="CE89" i="20"/>
  <c r="CD89" i="20"/>
  <c r="CC89" i="20"/>
  <c r="CB89" i="20"/>
  <c r="CA89" i="20"/>
  <c r="BZ89" i="20"/>
  <c r="BY89" i="20"/>
  <c r="BX89" i="20"/>
  <c r="BW89" i="20"/>
  <c r="BV89" i="20"/>
  <c r="BU89" i="20"/>
  <c r="BT89" i="20"/>
  <c r="BS89" i="20"/>
  <c r="BR89" i="20"/>
  <c r="BQ89" i="20"/>
  <c r="BP89" i="20"/>
  <c r="BO89" i="20"/>
  <c r="BN89" i="20"/>
  <c r="BM89" i="20"/>
  <c r="BL89" i="20"/>
  <c r="BK89" i="20"/>
  <c r="BJ89" i="20"/>
  <c r="BI89" i="20"/>
  <c r="BH89" i="20"/>
  <c r="BG89" i="20"/>
  <c r="BF89" i="20"/>
  <c r="BE89" i="20"/>
  <c r="BD89" i="20"/>
  <c r="BC89" i="20"/>
  <c r="BB89" i="20"/>
  <c r="BA89" i="20"/>
  <c r="AZ89" i="20"/>
  <c r="AY89" i="20"/>
  <c r="AX89" i="20"/>
  <c r="AW89" i="20"/>
  <c r="AV89" i="20"/>
  <c r="AU89" i="20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DB88" i="20"/>
  <c r="DA88" i="20"/>
  <c r="CZ88" i="20"/>
  <c r="CY88" i="20"/>
  <c r="CX88" i="20"/>
  <c r="CW88" i="20"/>
  <c r="CV88" i="20"/>
  <c r="CU88" i="20"/>
  <c r="CT88" i="20"/>
  <c r="CS88" i="20"/>
  <c r="CR88" i="20"/>
  <c r="CQ88" i="20"/>
  <c r="CP88" i="20"/>
  <c r="CO88" i="20"/>
  <c r="CN88" i="20"/>
  <c r="CM88" i="20"/>
  <c r="CL88" i="20"/>
  <c r="CK88" i="20"/>
  <c r="CJ88" i="20"/>
  <c r="CI88" i="20"/>
  <c r="CH88" i="20"/>
  <c r="CG88" i="20"/>
  <c r="CF88" i="20"/>
  <c r="CE88" i="20"/>
  <c r="CD88" i="20"/>
  <c r="CC88" i="20"/>
  <c r="CB88" i="20"/>
  <c r="CA88" i="20"/>
  <c r="BZ88" i="20"/>
  <c r="BY88" i="20"/>
  <c r="BX88" i="20"/>
  <c r="BW88" i="20"/>
  <c r="BV88" i="20"/>
  <c r="BU88" i="20"/>
  <c r="BT88" i="20"/>
  <c r="BS88" i="20"/>
  <c r="BR88" i="20"/>
  <c r="BQ88" i="20"/>
  <c r="BP88" i="20"/>
  <c r="BO88" i="20"/>
  <c r="BN88" i="20"/>
  <c r="BM88" i="20"/>
  <c r="BL88" i="20"/>
  <c r="BK88" i="20"/>
  <c r="BJ88" i="20"/>
  <c r="BI88" i="20"/>
  <c r="BH88" i="20"/>
  <c r="BG88" i="20"/>
  <c r="BF88" i="20"/>
  <c r="BE88" i="20"/>
  <c r="BD88" i="20"/>
  <c r="BC88" i="20"/>
  <c r="BB88" i="20"/>
  <c r="BA88" i="20"/>
  <c r="AZ88" i="20"/>
  <c r="AY88" i="20"/>
  <c r="AX88" i="20"/>
  <c r="AW88" i="20"/>
  <c r="AV88" i="20"/>
  <c r="AU88" i="20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DB87" i="20"/>
  <c r="DA87" i="20"/>
  <c r="CZ87" i="20"/>
  <c r="CY87" i="20"/>
  <c r="CX87" i="20"/>
  <c r="CW87" i="20"/>
  <c r="CV87" i="20"/>
  <c r="CU87" i="20"/>
  <c r="CT87" i="20"/>
  <c r="CS87" i="20"/>
  <c r="CR87" i="20"/>
  <c r="CQ87" i="20"/>
  <c r="CP87" i="20"/>
  <c r="CO87" i="20"/>
  <c r="CN87" i="20"/>
  <c r="CM87" i="20"/>
  <c r="CL87" i="20"/>
  <c r="CK87" i="20"/>
  <c r="CJ87" i="20"/>
  <c r="CI87" i="20"/>
  <c r="CH87" i="20"/>
  <c r="CG87" i="20"/>
  <c r="CF87" i="20"/>
  <c r="CE87" i="20"/>
  <c r="CD87" i="20"/>
  <c r="CC87" i="20"/>
  <c r="CB87" i="20"/>
  <c r="CA87" i="20"/>
  <c r="BZ87" i="20"/>
  <c r="BY87" i="20"/>
  <c r="BX87" i="20"/>
  <c r="BW87" i="20"/>
  <c r="BV87" i="20"/>
  <c r="BU87" i="20"/>
  <c r="BT87" i="20"/>
  <c r="BS87" i="20"/>
  <c r="BR87" i="20"/>
  <c r="BQ87" i="20"/>
  <c r="BP87" i="20"/>
  <c r="BO87" i="20"/>
  <c r="BN87" i="20"/>
  <c r="BM87" i="20"/>
  <c r="BL87" i="20"/>
  <c r="BK87" i="20"/>
  <c r="BJ87" i="20"/>
  <c r="BI87" i="20"/>
  <c r="BH87" i="20"/>
  <c r="BG87" i="20"/>
  <c r="BF87" i="20"/>
  <c r="BE87" i="20"/>
  <c r="BD87" i="20"/>
  <c r="BC87" i="20"/>
  <c r="BB87" i="20"/>
  <c r="BA87" i="20"/>
  <c r="AZ87" i="20"/>
  <c r="AY87" i="20"/>
  <c r="AX87" i="20"/>
  <c r="AW87" i="20"/>
  <c r="AV87" i="20"/>
  <c r="AU87" i="20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DB86" i="20"/>
  <c r="DA86" i="20"/>
  <c r="CZ86" i="20"/>
  <c r="CY86" i="20"/>
  <c r="CX86" i="20"/>
  <c r="CW86" i="20"/>
  <c r="CV86" i="20"/>
  <c r="CU86" i="20"/>
  <c r="CT86" i="20"/>
  <c r="CS86" i="20"/>
  <c r="CR86" i="20"/>
  <c r="CQ86" i="20"/>
  <c r="CP86" i="20"/>
  <c r="CO86" i="20"/>
  <c r="CN86" i="20"/>
  <c r="CM86" i="20"/>
  <c r="CL86" i="20"/>
  <c r="CK86" i="20"/>
  <c r="CJ86" i="20"/>
  <c r="CI86" i="20"/>
  <c r="CH86" i="20"/>
  <c r="CG86" i="20"/>
  <c r="CF86" i="20"/>
  <c r="CE86" i="20"/>
  <c r="CD86" i="20"/>
  <c r="CC86" i="20"/>
  <c r="CB86" i="20"/>
  <c r="CA86" i="20"/>
  <c r="BZ86" i="20"/>
  <c r="BY86" i="20"/>
  <c r="BX86" i="20"/>
  <c r="BW86" i="20"/>
  <c r="BV86" i="20"/>
  <c r="BU86" i="20"/>
  <c r="BT86" i="20"/>
  <c r="BS86" i="20"/>
  <c r="BR86" i="20"/>
  <c r="BQ86" i="20"/>
  <c r="BP86" i="20"/>
  <c r="BO86" i="20"/>
  <c r="BN86" i="20"/>
  <c r="BM86" i="20"/>
  <c r="BL86" i="20"/>
  <c r="BK86" i="20"/>
  <c r="BJ86" i="20"/>
  <c r="BI86" i="20"/>
  <c r="BH86" i="20"/>
  <c r="BG86" i="20"/>
  <c r="BF86" i="20"/>
  <c r="BE86" i="20"/>
  <c r="BD86" i="20"/>
  <c r="BC86" i="20"/>
  <c r="BB86" i="20"/>
  <c r="BA86" i="20"/>
  <c r="AZ86" i="20"/>
  <c r="AY86" i="20"/>
  <c r="AX86" i="20"/>
  <c r="AW86" i="20"/>
  <c r="AV86" i="20"/>
  <c r="AU86" i="20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DB85" i="20"/>
  <c r="DA85" i="20"/>
  <c r="CZ85" i="20"/>
  <c r="CY85" i="20"/>
  <c r="CX85" i="20"/>
  <c r="CW85" i="20"/>
  <c r="CV85" i="20"/>
  <c r="CU85" i="20"/>
  <c r="CT85" i="20"/>
  <c r="CS85" i="20"/>
  <c r="CR85" i="20"/>
  <c r="CQ85" i="20"/>
  <c r="CP85" i="20"/>
  <c r="CO85" i="20"/>
  <c r="CN85" i="20"/>
  <c r="CM85" i="20"/>
  <c r="CL85" i="20"/>
  <c r="CK85" i="20"/>
  <c r="CJ85" i="20"/>
  <c r="CI85" i="20"/>
  <c r="CH85" i="20"/>
  <c r="CG85" i="20"/>
  <c r="CF85" i="20"/>
  <c r="CE85" i="20"/>
  <c r="CD85" i="20"/>
  <c r="CC85" i="20"/>
  <c r="CB85" i="20"/>
  <c r="CA85" i="20"/>
  <c r="BZ85" i="20"/>
  <c r="BY85" i="20"/>
  <c r="BX85" i="20"/>
  <c r="BW85" i="20"/>
  <c r="BV85" i="20"/>
  <c r="BU85" i="20"/>
  <c r="BT85" i="20"/>
  <c r="BS85" i="20"/>
  <c r="BR85" i="20"/>
  <c r="BQ85" i="20"/>
  <c r="BP85" i="20"/>
  <c r="BO85" i="20"/>
  <c r="BN85" i="20"/>
  <c r="BM85" i="20"/>
  <c r="BL85" i="20"/>
  <c r="BK85" i="20"/>
  <c r="BJ85" i="20"/>
  <c r="BI85" i="20"/>
  <c r="BH85" i="20"/>
  <c r="BG85" i="20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DB84" i="20"/>
  <c r="DA84" i="20"/>
  <c r="CZ84" i="20"/>
  <c r="CY84" i="20"/>
  <c r="CX84" i="20"/>
  <c r="CW84" i="20"/>
  <c r="CV84" i="20"/>
  <c r="CU84" i="20"/>
  <c r="CT84" i="20"/>
  <c r="CS84" i="20"/>
  <c r="CR84" i="20"/>
  <c r="CQ84" i="20"/>
  <c r="CP84" i="20"/>
  <c r="CO84" i="20"/>
  <c r="CN84" i="20"/>
  <c r="CM84" i="20"/>
  <c r="CL84" i="20"/>
  <c r="CK84" i="20"/>
  <c r="CJ84" i="20"/>
  <c r="CI84" i="20"/>
  <c r="CH84" i="20"/>
  <c r="CG84" i="20"/>
  <c r="CF84" i="20"/>
  <c r="CE84" i="20"/>
  <c r="CD84" i="20"/>
  <c r="CC84" i="20"/>
  <c r="CB84" i="20"/>
  <c r="CA84" i="20"/>
  <c r="BZ84" i="20"/>
  <c r="BY84" i="20"/>
  <c r="BX84" i="20"/>
  <c r="BW84" i="20"/>
  <c r="BV84" i="20"/>
  <c r="BU84" i="20"/>
  <c r="BT84" i="20"/>
  <c r="BS84" i="20"/>
  <c r="BR84" i="20"/>
  <c r="BQ84" i="20"/>
  <c r="BP84" i="20"/>
  <c r="BO84" i="20"/>
  <c r="BN84" i="20"/>
  <c r="BM84" i="20"/>
  <c r="BL84" i="20"/>
  <c r="BK84" i="20"/>
  <c r="BJ84" i="20"/>
  <c r="BI84" i="20"/>
  <c r="BH84" i="20"/>
  <c r="BG84" i="20"/>
  <c r="BF84" i="20"/>
  <c r="BE84" i="20"/>
  <c r="BD84" i="20"/>
  <c r="BC84" i="20"/>
  <c r="BB84" i="20"/>
  <c r="BA84" i="20"/>
  <c r="AZ84" i="20"/>
  <c r="AY84" i="20"/>
  <c r="AX84" i="20"/>
  <c r="AW84" i="20"/>
  <c r="AV84" i="20"/>
  <c r="AU84" i="20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DB83" i="20"/>
  <c r="DA83" i="20"/>
  <c r="CZ83" i="20"/>
  <c r="CY83" i="20"/>
  <c r="CX83" i="20"/>
  <c r="CW83" i="20"/>
  <c r="CV83" i="20"/>
  <c r="CU83" i="20"/>
  <c r="CT83" i="20"/>
  <c r="CS83" i="20"/>
  <c r="CR83" i="20"/>
  <c r="CQ83" i="20"/>
  <c r="CP83" i="20"/>
  <c r="CO83" i="20"/>
  <c r="CN83" i="20"/>
  <c r="CM83" i="20"/>
  <c r="CL83" i="20"/>
  <c r="CK83" i="20"/>
  <c r="CJ83" i="20"/>
  <c r="CI83" i="20"/>
  <c r="CH83" i="20"/>
  <c r="CG83" i="20"/>
  <c r="CF83" i="20"/>
  <c r="CE83" i="20"/>
  <c r="CD83" i="20"/>
  <c r="CC83" i="20"/>
  <c r="CB83" i="20"/>
  <c r="CA83" i="20"/>
  <c r="BZ83" i="20"/>
  <c r="BY83" i="20"/>
  <c r="BX83" i="20"/>
  <c r="BW83" i="20"/>
  <c r="BV83" i="20"/>
  <c r="BU83" i="20"/>
  <c r="BT83" i="20"/>
  <c r="BS83" i="20"/>
  <c r="BR83" i="20"/>
  <c r="BQ83" i="20"/>
  <c r="BP83" i="20"/>
  <c r="BO83" i="20"/>
  <c r="BN83" i="20"/>
  <c r="BM83" i="20"/>
  <c r="BL83" i="20"/>
  <c r="BK83" i="20"/>
  <c r="BJ83" i="20"/>
  <c r="BI83" i="20"/>
  <c r="BH83" i="20"/>
  <c r="BG83" i="20"/>
  <c r="BF83" i="20"/>
  <c r="BE83" i="20"/>
  <c r="BD83" i="20"/>
  <c r="BC83" i="20"/>
  <c r="BB83" i="20"/>
  <c r="BA83" i="20"/>
  <c r="AZ83" i="20"/>
  <c r="AY83" i="20"/>
  <c r="AX83" i="20"/>
  <c r="AW83" i="20"/>
  <c r="AV83" i="20"/>
  <c r="AU83" i="20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DB82" i="20"/>
  <c r="DA82" i="20"/>
  <c r="CZ82" i="20"/>
  <c r="CY82" i="20"/>
  <c r="CX82" i="20"/>
  <c r="CW82" i="20"/>
  <c r="CV82" i="20"/>
  <c r="CU82" i="20"/>
  <c r="CT82" i="20"/>
  <c r="CS82" i="20"/>
  <c r="CR82" i="20"/>
  <c r="CQ82" i="20"/>
  <c r="CP82" i="20"/>
  <c r="CO82" i="20"/>
  <c r="CN82" i="20"/>
  <c r="CM82" i="20"/>
  <c r="CL82" i="20"/>
  <c r="CK82" i="20"/>
  <c r="CJ82" i="20"/>
  <c r="CI82" i="20"/>
  <c r="CH82" i="20"/>
  <c r="CG82" i="20"/>
  <c r="CF82" i="20"/>
  <c r="CE82" i="20"/>
  <c r="CD82" i="20"/>
  <c r="CC82" i="20"/>
  <c r="CB82" i="20"/>
  <c r="CA82" i="20"/>
  <c r="BZ82" i="20"/>
  <c r="BY82" i="20"/>
  <c r="BX82" i="20"/>
  <c r="BW82" i="20"/>
  <c r="BV82" i="20"/>
  <c r="BU82" i="20"/>
  <c r="BT82" i="20"/>
  <c r="BS82" i="20"/>
  <c r="BR82" i="20"/>
  <c r="BQ82" i="20"/>
  <c r="BP82" i="20"/>
  <c r="BO82" i="20"/>
  <c r="BN82" i="20"/>
  <c r="BM82" i="20"/>
  <c r="BL82" i="20"/>
  <c r="BK82" i="20"/>
  <c r="BJ82" i="20"/>
  <c r="BI82" i="20"/>
  <c r="BH82" i="20"/>
  <c r="BG82" i="20"/>
  <c r="BF82" i="20"/>
  <c r="BE82" i="20"/>
  <c r="BD82" i="20"/>
  <c r="BC82" i="20"/>
  <c r="BB82" i="20"/>
  <c r="BA82" i="20"/>
  <c r="AZ82" i="20"/>
  <c r="AY82" i="20"/>
  <c r="AX82" i="20"/>
  <c r="AW82" i="20"/>
  <c r="AV82" i="20"/>
  <c r="AU82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DB81" i="20"/>
  <c r="DA81" i="20"/>
  <c r="CZ81" i="20"/>
  <c r="CY81" i="20"/>
  <c r="CX81" i="20"/>
  <c r="CW81" i="20"/>
  <c r="CV81" i="20"/>
  <c r="CU81" i="20"/>
  <c r="CT81" i="20"/>
  <c r="CS81" i="20"/>
  <c r="CR81" i="20"/>
  <c r="CQ81" i="20"/>
  <c r="CP81" i="20"/>
  <c r="CO81" i="20"/>
  <c r="CN81" i="20"/>
  <c r="CM81" i="20"/>
  <c r="CL81" i="20"/>
  <c r="CK81" i="20"/>
  <c r="CJ81" i="20"/>
  <c r="CI81" i="20"/>
  <c r="CH81" i="20"/>
  <c r="CG81" i="20"/>
  <c r="CF81" i="20"/>
  <c r="CE81" i="20"/>
  <c r="CD81" i="20"/>
  <c r="CC81" i="20"/>
  <c r="CB81" i="20"/>
  <c r="CA81" i="20"/>
  <c r="BZ81" i="20"/>
  <c r="BY81" i="20"/>
  <c r="BX81" i="20"/>
  <c r="BW81" i="20"/>
  <c r="BV81" i="20"/>
  <c r="BU81" i="20"/>
  <c r="BT81" i="20"/>
  <c r="BS81" i="20"/>
  <c r="BR81" i="20"/>
  <c r="BQ81" i="20"/>
  <c r="BP81" i="20"/>
  <c r="BO81" i="20"/>
  <c r="BN81" i="20"/>
  <c r="BM81" i="20"/>
  <c r="BL81" i="20"/>
  <c r="BK81" i="20"/>
  <c r="BJ81" i="20"/>
  <c r="BI81" i="20"/>
  <c r="BH81" i="20"/>
  <c r="BG81" i="20"/>
  <c r="BF81" i="20"/>
  <c r="BE81" i="20"/>
  <c r="BD81" i="20"/>
  <c r="BC81" i="20"/>
  <c r="BB81" i="20"/>
  <c r="BA81" i="20"/>
  <c r="AZ81" i="20"/>
  <c r="AY81" i="20"/>
  <c r="AX81" i="20"/>
  <c r="AW81" i="20"/>
  <c r="AV81" i="20"/>
  <c r="AU81" i="20"/>
  <c r="AT81" i="20"/>
  <c r="AS81" i="20"/>
  <c r="AR81" i="20"/>
  <c r="AQ81" i="20"/>
  <c r="AP81" i="20"/>
  <c r="AO81" i="20"/>
  <c r="AN81" i="20"/>
  <c r="AM81" i="20"/>
  <c r="AL81" i="20"/>
  <c r="AK81" i="20"/>
  <c r="AJ81" i="20"/>
  <c r="AI81" i="20"/>
  <c r="AH81" i="20"/>
  <c r="AG81" i="20"/>
  <c r="AF81" i="20"/>
  <c r="AE81" i="20"/>
  <c r="AD81" i="20"/>
  <c r="AC81" i="20"/>
  <c r="AB81" i="20"/>
  <c r="AA81" i="20"/>
  <c r="Z81" i="20"/>
  <c r="Y81" i="20"/>
  <c r="X81" i="20"/>
  <c r="W81" i="20"/>
  <c r="V81" i="20"/>
  <c r="U81" i="20"/>
  <c r="T81" i="20"/>
  <c r="S81" i="20"/>
  <c r="R81" i="20"/>
  <c r="Q81" i="20"/>
  <c r="P81" i="20"/>
  <c r="O81" i="20"/>
  <c r="N81" i="20"/>
  <c r="M81" i="20"/>
  <c r="L81" i="20"/>
  <c r="K81" i="20"/>
  <c r="J81" i="20"/>
  <c r="I81" i="20"/>
  <c r="H81" i="20"/>
  <c r="G81" i="20"/>
  <c r="F81" i="20"/>
  <c r="E81" i="20"/>
  <c r="D81" i="20"/>
  <c r="C81" i="20"/>
  <c r="DB80" i="20"/>
  <c r="DA80" i="20"/>
  <c r="CZ80" i="20"/>
  <c r="CY80" i="20"/>
  <c r="CX80" i="20"/>
  <c r="CW80" i="20"/>
  <c r="CV80" i="20"/>
  <c r="CU80" i="20"/>
  <c r="CT80" i="20"/>
  <c r="CS80" i="20"/>
  <c r="CR80" i="20"/>
  <c r="CQ80" i="20"/>
  <c r="CP80" i="20"/>
  <c r="CO80" i="20"/>
  <c r="CN80" i="20"/>
  <c r="CM80" i="20"/>
  <c r="CL80" i="20"/>
  <c r="CK80" i="20"/>
  <c r="CJ80" i="20"/>
  <c r="CI80" i="20"/>
  <c r="CH80" i="20"/>
  <c r="CG80" i="20"/>
  <c r="CF80" i="20"/>
  <c r="CE80" i="20"/>
  <c r="CD80" i="20"/>
  <c r="CC80" i="20"/>
  <c r="CB80" i="20"/>
  <c r="CA80" i="20"/>
  <c r="BZ80" i="20"/>
  <c r="BY80" i="20"/>
  <c r="BX80" i="20"/>
  <c r="BW80" i="20"/>
  <c r="BV80" i="20"/>
  <c r="BU80" i="20"/>
  <c r="BT80" i="20"/>
  <c r="BS80" i="20"/>
  <c r="BR80" i="20"/>
  <c r="BQ80" i="20"/>
  <c r="BP80" i="20"/>
  <c r="BO80" i="20"/>
  <c r="BN80" i="20"/>
  <c r="BM80" i="20"/>
  <c r="BL80" i="20"/>
  <c r="BK80" i="20"/>
  <c r="BJ80" i="20"/>
  <c r="BI80" i="20"/>
  <c r="BH80" i="20"/>
  <c r="BG80" i="20"/>
  <c r="BF80" i="20"/>
  <c r="BE80" i="20"/>
  <c r="BD80" i="20"/>
  <c r="BC80" i="20"/>
  <c r="BB80" i="20"/>
  <c r="BA80" i="20"/>
  <c r="AZ80" i="20"/>
  <c r="AY80" i="20"/>
  <c r="AX80" i="20"/>
  <c r="AW80" i="20"/>
  <c r="AV80" i="20"/>
  <c r="AU80" i="20"/>
  <c r="AT80" i="20"/>
  <c r="AS80" i="20"/>
  <c r="AR80" i="20"/>
  <c r="AQ80" i="20"/>
  <c r="AP80" i="20"/>
  <c r="AO80" i="20"/>
  <c r="AN80" i="20"/>
  <c r="AM80" i="20"/>
  <c r="AL80" i="20"/>
  <c r="AK80" i="20"/>
  <c r="AJ80" i="20"/>
  <c r="AI80" i="20"/>
  <c r="AH80" i="20"/>
  <c r="AG80" i="20"/>
  <c r="AF80" i="20"/>
  <c r="AE80" i="20"/>
  <c r="AD80" i="20"/>
  <c r="AC80" i="20"/>
  <c r="AB80" i="20"/>
  <c r="AA80" i="20"/>
  <c r="Z80" i="20"/>
  <c r="Y80" i="20"/>
  <c r="X80" i="20"/>
  <c r="W80" i="20"/>
  <c r="V80" i="20"/>
  <c r="U80" i="20"/>
  <c r="T80" i="20"/>
  <c r="S80" i="20"/>
  <c r="R80" i="20"/>
  <c r="Q80" i="20"/>
  <c r="P80" i="20"/>
  <c r="O80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DB79" i="20"/>
  <c r="DA79" i="20"/>
  <c r="CZ79" i="20"/>
  <c r="CY79" i="20"/>
  <c r="CX79" i="20"/>
  <c r="CW79" i="20"/>
  <c r="CV79" i="20"/>
  <c r="CU79" i="20"/>
  <c r="CT79" i="20"/>
  <c r="CS79" i="20"/>
  <c r="CR79" i="20"/>
  <c r="CQ79" i="20"/>
  <c r="CP79" i="20"/>
  <c r="CO79" i="20"/>
  <c r="CN79" i="20"/>
  <c r="CM79" i="20"/>
  <c r="CL79" i="20"/>
  <c r="CK79" i="20"/>
  <c r="CJ79" i="20"/>
  <c r="CI79" i="20"/>
  <c r="CH79" i="20"/>
  <c r="CG79" i="20"/>
  <c r="CF79" i="20"/>
  <c r="CE79" i="20"/>
  <c r="CD79" i="20"/>
  <c r="CC79" i="20"/>
  <c r="CB79" i="20"/>
  <c r="CA79" i="20"/>
  <c r="BZ79" i="20"/>
  <c r="BY79" i="20"/>
  <c r="BX79" i="20"/>
  <c r="BW79" i="20"/>
  <c r="BV79" i="20"/>
  <c r="BU79" i="20"/>
  <c r="BT79" i="20"/>
  <c r="BS79" i="20"/>
  <c r="BR79" i="20"/>
  <c r="BQ79" i="20"/>
  <c r="BP79" i="20"/>
  <c r="BO79" i="20"/>
  <c r="BN79" i="20"/>
  <c r="BM79" i="20"/>
  <c r="BL79" i="20"/>
  <c r="BK79" i="20"/>
  <c r="BJ79" i="20"/>
  <c r="BI79" i="20"/>
  <c r="BH79" i="20"/>
  <c r="BG79" i="20"/>
  <c r="BF79" i="20"/>
  <c r="BE79" i="20"/>
  <c r="BD79" i="20"/>
  <c r="BC79" i="20"/>
  <c r="BB79" i="20"/>
  <c r="BA79" i="20"/>
  <c r="AZ79" i="20"/>
  <c r="AY79" i="20"/>
  <c r="AX79" i="20"/>
  <c r="AW79" i="20"/>
  <c r="AV79" i="20"/>
  <c r="AU79" i="20"/>
  <c r="AT79" i="20"/>
  <c r="AS79" i="20"/>
  <c r="AR79" i="20"/>
  <c r="AQ79" i="20"/>
  <c r="AP79" i="20"/>
  <c r="AO79" i="20"/>
  <c r="AN79" i="20"/>
  <c r="AM79" i="20"/>
  <c r="AL79" i="20"/>
  <c r="AK79" i="20"/>
  <c r="AJ79" i="20"/>
  <c r="AI79" i="20"/>
  <c r="AH79" i="20"/>
  <c r="AG79" i="20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D79" i="20"/>
  <c r="C79" i="20"/>
  <c r="DB78" i="20"/>
  <c r="DA78" i="20"/>
  <c r="CZ78" i="20"/>
  <c r="CY78" i="20"/>
  <c r="CX78" i="20"/>
  <c r="CW78" i="20"/>
  <c r="CV78" i="20"/>
  <c r="CU78" i="20"/>
  <c r="CT78" i="20"/>
  <c r="CS78" i="20"/>
  <c r="CR78" i="20"/>
  <c r="CQ78" i="20"/>
  <c r="CP78" i="20"/>
  <c r="CO78" i="20"/>
  <c r="CN78" i="20"/>
  <c r="CM78" i="20"/>
  <c r="CL78" i="20"/>
  <c r="CK78" i="20"/>
  <c r="CJ78" i="20"/>
  <c r="CI78" i="20"/>
  <c r="CH78" i="20"/>
  <c r="CG78" i="20"/>
  <c r="CF78" i="20"/>
  <c r="CE78" i="20"/>
  <c r="CD78" i="20"/>
  <c r="CC78" i="20"/>
  <c r="CB78" i="20"/>
  <c r="CA78" i="20"/>
  <c r="BZ78" i="20"/>
  <c r="BY78" i="20"/>
  <c r="BX78" i="20"/>
  <c r="BW78" i="20"/>
  <c r="BV78" i="20"/>
  <c r="BU78" i="20"/>
  <c r="BT78" i="20"/>
  <c r="BS78" i="20"/>
  <c r="BR78" i="20"/>
  <c r="BQ78" i="20"/>
  <c r="BP78" i="20"/>
  <c r="BO78" i="20"/>
  <c r="BN78" i="20"/>
  <c r="BM78" i="20"/>
  <c r="BL78" i="20"/>
  <c r="BK78" i="20"/>
  <c r="BJ78" i="20"/>
  <c r="BI78" i="20"/>
  <c r="BH78" i="20"/>
  <c r="BG78" i="20"/>
  <c r="BF78" i="20"/>
  <c r="BE78" i="20"/>
  <c r="BD78" i="20"/>
  <c r="BC78" i="20"/>
  <c r="BB78" i="20"/>
  <c r="BA78" i="20"/>
  <c r="AZ78" i="20"/>
  <c r="AY78" i="20"/>
  <c r="AX78" i="20"/>
  <c r="AW78" i="20"/>
  <c r="AV78" i="20"/>
  <c r="AU78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DB77" i="20"/>
  <c r="DA77" i="20"/>
  <c r="CZ77" i="20"/>
  <c r="CY77" i="20"/>
  <c r="CX77" i="20"/>
  <c r="CW77" i="20"/>
  <c r="CV77" i="20"/>
  <c r="CU77" i="20"/>
  <c r="CT77" i="20"/>
  <c r="CS77" i="20"/>
  <c r="CR77" i="20"/>
  <c r="CQ77" i="20"/>
  <c r="CP77" i="20"/>
  <c r="CO77" i="20"/>
  <c r="CN77" i="20"/>
  <c r="CM77" i="20"/>
  <c r="CL77" i="20"/>
  <c r="CK77" i="20"/>
  <c r="CJ77" i="20"/>
  <c r="CI77" i="20"/>
  <c r="CH77" i="20"/>
  <c r="CG77" i="20"/>
  <c r="CF77" i="20"/>
  <c r="CE77" i="20"/>
  <c r="CD77" i="20"/>
  <c r="CC77" i="20"/>
  <c r="CB77" i="20"/>
  <c r="CA77" i="20"/>
  <c r="BZ77" i="20"/>
  <c r="BY77" i="20"/>
  <c r="BX77" i="20"/>
  <c r="BW77" i="20"/>
  <c r="BV77" i="20"/>
  <c r="BU77" i="20"/>
  <c r="BT77" i="20"/>
  <c r="BS77" i="20"/>
  <c r="BR77" i="20"/>
  <c r="BQ77" i="20"/>
  <c r="BP77" i="20"/>
  <c r="BO77" i="20"/>
  <c r="BN77" i="20"/>
  <c r="BM77" i="20"/>
  <c r="BL77" i="20"/>
  <c r="BK77" i="20"/>
  <c r="BJ77" i="20"/>
  <c r="BI77" i="20"/>
  <c r="BH77" i="20"/>
  <c r="BG77" i="20"/>
  <c r="BF77" i="20"/>
  <c r="BE77" i="20"/>
  <c r="BD77" i="20"/>
  <c r="BC77" i="20"/>
  <c r="BB77" i="20"/>
  <c r="BA77" i="20"/>
  <c r="AZ77" i="20"/>
  <c r="AY77" i="20"/>
  <c r="AX77" i="20"/>
  <c r="AW77" i="20"/>
  <c r="AV77" i="20"/>
  <c r="AU77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DB76" i="20"/>
  <c r="DA76" i="20"/>
  <c r="CZ76" i="20"/>
  <c r="CY76" i="20"/>
  <c r="CX76" i="20"/>
  <c r="CW76" i="20"/>
  <c r="CV76" i="20"/>
  <c r="CU76" i="20"/>
  <c r="CT76" i="20"/>
  <c r="CS76" i="20"/>
  <c r="CR76" i="20"/>
  <c r="CQ76" i="20"/>
  <c r="CP76" i="20"/>
  <c r="CO76" i="20"/>
  <c r="CN76" i="20"/>
  <c r="CM76" i="20"/>
  <c r="CL76" i="20"/>
  <c r="CK76" i="20"/>
  <c r="CJ76" i="20"/>
  <c r="CI76" i="20"/>
  <c r="CH76" i="20"/>
  <c r="CG76" i="20"/>
  <c r="CF76" i="20"/>
  <c r="CE76" i="20"/>
  <c r="CD76" i="20"/>
  <c r="CC76" i="20"/>
  <c r="CB76" i="20"/>
  <c r="CA76" i="20"/>
  <c r="BZ76" i="20"/>
  <c r="BY76" i="20"/>
  <c r="BX76" i="20"/>
  <c r="BW76" i="20"/>
  <c r="BV76" i="20"/>
  <c r="BU76" i="20"/>
  <c r="BT76" i="20"/>
  <c r="BS76" i="20"/>
  <c r="BR76" i="20"/>
  <c r="BQ76" i="20"/>
  <c r="BP76" i="20"/>
  <c r="BO76" i="20"/>
  <c r="BN76" i="20"/>
  <c r="BM76" i="20"/>
  <c r="BL76" i="20"/>
  <c r="BK76" i="20"/>
  <c r="BJ76" i="20"/>
  <c r="BI76" i="20"/>
  <c r="BH76" i="20"/>
  <c r="BG76" i="20"/>
  <c r="BF76" i="20"/>
  <c r="BE76" i="20"/>
  <c r="BD76" i="20"/>
  <c r="BC76" i="20"/>
  <c r="BB76" i="20"/>
  <c r="BA76" i="20"/>
  <c r="AZ76" i="20"/>
  <c r="AY76" i="20"/>
  <c r="AX76" i="20"/>
  <c r="AW76" i="20"/>
  <c r="AV76" i="20"/>
  <c r="AU76" i="20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DB75" i="20"/>
  <c r="DA75" i="20"/>
  <c r="CZ75" i="20"/>
  <c r="CY75" i="20"/>
  <c r="CX75" i="20"/>
  <c r="CW75" i="20"/>
  <c r="CV75" i="20"/>
  <c r="CU75" i="20"/>
  <c r="CT75" i="20"/>
  <c r="CS75" i="20"/>
  <c r="CR75" i="20"/>
  <c r="CQ75" i="20"/>
  <c r="CP75" i="20"/>
  <c r="CO75" i="20"/>
  <c r="CN75" i="20"/>
  <c r="CM75" i="20"/>
  <c r="CL75" i="20"/>
  <c r="CK75" i="20"/>
  <c r="CJ75" i="20"/>
  <c r="CI75" i="20"/>
  <c r="CH75" i="20"/>
  <c r="CG75" i="20"/>
  <c r="CF75" i="20"/>
  <c r="CE75" i="20"/>
  <c r="CD75" i="20"/>
  <c r="CC75" i="20"/>
  <c r="CB75" i="20"/>
  <c r="CA75" i="20"/>
  <c r="BZ75" i="20"/>
  <c r="BY75" i="20"/>
  <c r="BX75" i="20"/>
  <c r="BW75" i="20"/>
  <c r="BV75" i="20"/>
  <c r="BU75" i="20"/>
  <c r="BT75" i="20"/>
  <c r="BS75" i="20"/>
  <c r="BR75" i="20"/>
  <c r="BQ75" i="20"/>
  <c r="BP75" i="20"/>
  <c r="BO75" i="20"/>
  <c r="BN75" i="20"/>
  <c r="BM75" i="20"/>
  <c r="BL75" i="20"/>
  <c r="BK75" i="20"/>
  <c r="BJ75" i="20"/>
  <c r="BI75" i="20"/>
  <c r="BH75" i="20"/>
  <c r="BG75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DB74" i="20"/>
  <c r="DA74" i="20"/>
  <c r="CZ74" i="20"/>
  <c r="CY74" i="20"/>
  <c r="CX74" i="20"/>
  <c r="CW74" i="20"/>
  <c r="CV74" i="20"/>
  <c r="CU74" i="20"/>
  <c r="CT74" i="20"/>
  <c r="CS74" i="20"/>
  <c r="CR74" i="20"/>
  <c r="CQ74" i="20"/>
  <c r="CP74" i="20"/>
  <c r="CO74" i="20"/>
  <c r="CN74" i="20"/>
  <c r="CM74" i="20"/>
  <c r="CL74" i="20"/>
  <c r="CK74" i="20"/>
  <c r="CJ74" i="20"/>
  <c r="CI74" i="20"/>
  <c r="CH74" i="20"/>
  <c r="CG74" i="20"/>
  <c r="CF74" i="20"/>
  <c r="CE74" i="20"/>
  <c r="CD74" i="20"/>
  <c r="CC74" i="20"/>
  <c r="CB74" i="20"/>
  <c r="CA74" i="20"/>
  <c r="BZ74" i="20"/>
  <c r="BY74" i="20"/>
  <c r="BX74" i="20"/>
  <c r="BW74" i="20"/>
  <c r="BV74" i="20"/>
  <c r="BU74" i="20"/>
  <c r="BT74" i="20"/>
  <c r="BS74" i="20"/>
  <c r="BR74" i="20"/>
  <c r="BQ74" i="20"/>
  <c r="BP74" i="20"/>
  <c r="BO74" i="20"/>
  <c r="BN74" i="20"/>
  <c r="BM74" i="20"/>
  <c r="BL74" i="20"/>
  <c r="BK74" i="20"/>
  <c r="BJ74" i="20"/>
  <c r="BI74" i="20"/>
  <c r="BH74" i="20"/>
  <c r="BG74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DB73" i="20"/>
  <c r="DA73" i="20"/>
  <c r="CZ73" i="20"/>
  <c r="CY73" i="20"/>
  <c r="CX73" i="20"/>
  <c r="CW73" i="20"/>
  <c r="CV73" i="20"/>
  <c r="CU73" i="20"/>
  <c r="CT73" i="20"/>
  <c r="CS73" i="20"/>
  <c r="CR73" i="20"/>
  <c r="CQ73" i="20"/>
  <c r="CP73" i="20"/>
  <c r="CO73" i="20"/>
  <c r="CN73" i="20"/>
  <c r="CM73" i="20"/>
  <c r="CL73" i="20"/>
  <c r="CK73" i="20"/>
  <c r="CJ73" i="20"/>
  <c r="CI73" i="20"/>
  <c r="CH73" i="20"/>
  <c r="CG73" i="20"/>
  <c r="CF73" i="20"/>
  <c r="CE73" i="20"/>
  <c r="CD73" i="20"/>
  <c r="CC73" i="20"/>
  <c r="CB73" i="20"/>
  <c r="CA73" i="20"/>
  <c r="BZ73" i="20"/>
  <c r="BY73" i="20"/>
  <c r="BX73" i="20"/>
  <c r="BW73" i="20"/>
  <c r="BV73" i="20"/>
  <c r="BU73" i="20"/>
  <c r="BT73" i="20"/>
  <c r="BS73" i="20"/>
  <c r="BR73" i="20"/>
  <c r="BQ73" i="20"/>
  <c r="BP73" i="20"/>
  <c r="BO73" i="20"/>
  <c r="BN73" i="20"/>
  <c r="BM73" i="20"/>
  <c r="BL73" i="20"/>
  <c r="BK73" i="20"/>
  <c r="BJ73" i="20"/>
  <c r="BI73" i="20"/>
  <c r="BH73" i="20"/>
  <c r="BG73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DB72" i="20"/>
  <c r="DA72" i="20"/>
  <c r="CZ72" i="20"/>
  <c r="CY72" i="20"/>
  <c r="CX72" i="20"/>
  <c r="CW72" i="20"/>
  <c r="CV72" i="20"/>
  <c r="CU72" i="20"/>
  <c r="CT72" i="20"/>
  <c r="CS72" i="20"/>
  <c r="CR72" i="20"/>
  <c r="CQ72" i="20"/>
  <c r="CP72" i="20"/>
  <c r="CO72" i="20"/>
  <c r="CN72" i="20"/>
  <c r="CM72" i="20"/>
  <c r="CL72" i="20"/>
  <c r="CK72" i="20"/>
  <c r="CJ72" i="20"/>
  <c r="CI72" i="20"/>
  <c r="CH72" i="20"/>
  <c r="CG72" i="20"/>
  <c r="CF72" i="20"/>
  <c r="CE72" i="20"/>
  <c r="CD72" i="20"/>
  <c r="CC72" i="20"/>
  <c r="CB72" i="20"/>
  <c r="CA72" i="20"/>
  <c r="BZ72" i="20"/>
  <c r="BY72" i="20"/>
  <c r="BX72" i="20"/>
  <c r="BW72" i="20"/>
  <c r="BV72" i="20"/>
  <c r="BU72" i="20"/>
  <c r="BT72" i="20"/>
  <c r="BS72" i="20"/>
  <c r="BR72" i="20"/>
  <c r="BQ72" i="20"/>
  <c r="BP72" i="20"/>
  <c r="BO72" i="20"/>
  <c r="BN72" i="20"/>
  <c r="BM72" i="20"/>
  <c r="BL72" i="20"/>
  <c r="BK72" i="20"/>
  <c r="BJ72" i="20"/>
  <c r="BI72" i="20"/>
  <c r="BH72" i="20"/>
  <c r="BG72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DB71" i="20"/>
  <c r="DA71" i="20"/>
  <c r="CZ71" i="20"/>
  <c r="CY71" i="20"/>
  <c r="CX71" i="20"/>
  <c r="CW71" i="20"/>
  <c r="CV71" i="20"/>
  <c r="CU71" i="20"/>
  <c r="CT71" i="20"/>
  <c r="CS71" i="20"/>
  <c r="CR71" i="20"/>
  <c r="CQ71" i="20"/>
  <c r="CP71" i="20"/>
  <c r="CO71" i="20"/>
  <c r="CN71" i="20"/>
  <c r="CM71" i="20"/>
  <c r="CL71" i="20"/>
  <c r="CK71" i="20"/>
  <c r="CJ71" i="20"/>
  <c r="CI71" i="20"/>
  <c r="CH71" i="20"/>
  <c r="CG71" i="20"/>
  <c r="CF71" i="20"/>
  <c r="CE71" i="20"/>
  <c r="CD71" i="20"/>
  <c r="CC71" i="20"/>
  <c r="CB71" i="20"/>
  <c r="CA71" i="20"/>
  <c r="BZ71" i="20"/>
  <c r="BY71" i="20"/>
  <c r="BX71" i="20"/>
  <c r="BW71" i="20"/>
  <c r="BV71" i="20"/>
  <c r="BU71" i="20"/>
  <c r="BT71" i="20"/>
  <c r="BS71" i="20"/>
  <c r="BR71" i="20"/>
  <c r="BQ71" i="20"/>
  <c r="BP71" i="20"/>
  <c r="BO71" i="20"/>
  <c r="BN71" i="20"/>
  <c r="BM71" i="20"/>
  <c r="BL71" i="20"/>
  <c r="BK71" i="20"/>
  <c r="BJ71" i="20"/>
  <c r="BI71" i="20"/>
  <c r="BH71" i="20"/>
  <c r="BG71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DB70" i="20"/>
  <c r="DA70" i="20"/>
  <c r="CZ70" i="20"/>
  <c r="CY70" i="20"/>
  <c r="CX70" i="20"/>
  <c r="CW70" i="20"/>
  <c r="CV70" i="20"/>
  <c r="CU70" i="20"/>
  <c r="CT70" i="20"/>
  <c r="CS70" i="20"/>
  <c r="CR70" i="20"/>
  <c r="CQ70" i="20"/>
  <c r="CP70" i="20"/>
  <c r="CO70" i="20"/>
  <c r="CN70" i="20"/>
  <c r="CM70" i="20"/>
  <c r="CL70" i="20"/>
  <c r="CK70" i="20"/>
  <c r="CJ70" i="20"/>
  <c r="CI70" i="20"/>
  <c r="CH70" i="20"/>
  <c r="CG70" i="20"/>
  <c r="CF70" i="20"/>
  <c r="CE70" i="20"/>
  <c r="CD70" i="20"/>
  <c r="CC70" i="20"/>
  <c r="CB70" i="20"/>
  <c r="CA70" i="20"/>
  <c r="BZ70" i="20"/>
  <c r="BY70" i="20"/>
  <c r="BX70" i="20"/>
  <c r="BW70" i="20"/>
  <c r="BV70" i="20"/>
  <c r="BU70" i="20"/>
  <c r="BT70" i="20"/>
  <c r="BS70" i="20"/>
  <c r="BR70" i="20"/>
  <c r="BQ70" i="20"/>
  <c r="BP70" i="20"/>
  <c r="BO70" i="20"/>
  <c r="BN70" i="20"/>
  <c r="BM70" i="20"/>
  <c r="BL70" i="20"/>
  <c r="BK70" i="20"/>
  <c r="BJ70" i="20"/>
  <c r="BI70" i="20"/>
  <c r="BH70" i="20"/>
  <c r="BG70" i="20"/>
  <c r="BF70" i="20"/>
  <c r="BE70" i="20"/>
  <c r="BD70" i="20"/>
  <c r="BC70" i="20"/>
  <c r="BB70" i="20"/>
  <c r="BA70" i="20"/>
  <c r="AZ70" i="20"/>
  <c r="AY70" i="20"/>
  <c r="AX70" i="20"/>
  <c r="AW70" i="20"/>
  <c r="AV70" i="20"/>
  <c r="AU70" i="20"/>
  <c r="AT70" i="20"/>
  <c r="AS70" i="20"/>
  <c r="AR70" i="20"/>
  <c r="AQ70" i="20"/>
  <c r="AP70" i="20"/>
  <c r="AO70" i="20"/>
  <c r="AN70" i="20"/>
  <c r="AM70" i="20"/>
  <c r="AL70" i="20"/>
  <c r="AK70" i="20"/>
  <c r="AJ70" i="20"/>
  <c r="AI70" i="20"/>
  <c r="AH70" i="20"/>
  <c r="AG70" i="20"/>
  <c r="AF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R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70" i="20"/>
  <c r="C70" i="20"/>
  <c r="DB69" i="20"/>
  <c r="DA69" i="20"/>
  <c r="CZ69" i="20"/>
  <c r="CY69" i="20"/>
  <c r="CX69" i="20"/>
  <c r="CW69" i="20"/>
  <c r="CV69" i="20"/>
  <c r="CU69" i="20"/>
  <c r="CT69" i="20"/>
  <c r="CS69" i="20"/>
  <c r="CR69" i="20"/>
  <c r="CQ69" i="20"/>
  <c r="CP69" i="20"/>
  <c r="CO69" i="20"/>
  <c r="CN69" i="20"/>
  <c r="CM69" i="20"/>
  <c r="CL69" i="20"/>
  <c r="CK69" i="20"/>
  <c r="CJ69" i="20"/>
  <c r="CI69" i="20"/>
  <c r="CH69" i="20"/>
  <c r="CG69" i="20"/>
  <c r="CF69" i="20"/>
  <c r="CE69" i="20"/>
  <c r="CD69" i="20"/>
  <c r="CC69" i="20"/>
  <c r="CB69" i="20"/>
  <c r="CA69" i="20"/>
  <c r="BZ69" i="20"/>
  <c r="BY69" i="20"/>
  <c r="BX69" i="20"/>
  <c r="BW69" i="20"/>
  <c r="BV69" i="20"/>
  <c r="BU69" i="20"/>
  <c r="BT69" i="20"/>
  <c r="BS69" i="20"/>
  <c r="BR69" i="20"/>
  <c r="BQ69" i="20"/>
  <c r="BP69" i="20"/>
  <c r="BO69" i="20"/>
  <c r="BN69" i="20"/>
  <c r="BM69" i="20"/>
  <c r="BL69" i="20"/>
  <c r="BK69" i="20"/>
  <c r="BJ69" i="20"/>
  <c r="BI69" i="20"/>
  <c r="BH69" i="20"/>
  <c r="BG69" i="20"/>
  <c r="BF69" i="20"/>
  <c r="BE69" i="20"/>
  <c r="BD69" i="20"/>
  <c r="BC69" i="20"/>
  <c r="BB69" i="20"/>
  <c r="BA69" i="20"/>
  <c r="AZ69" i="20"/>
  <c r="AY69" i="20"/>
  <c r="AX69" i="20"/>
  <c r="AW69" i="20"/>
  <c r="AV69" i="20"/>
  <c r="AU69" i="20"/>
  <c r="AT69" i="20"/>
  <c r="AS69" i="20"/>
  <c r="AR69" i="20"/>
  <c r="AQ69" i="20"/>
  <c r="AP69" i="20"/>
  <c r="AO69" i="20"/>
  <c r="AN69" i="20"/>
  <c r="AM69" i="20"/>
  <c r="AL69" i="20"/>
  <c r="AK69" i="20"/>
  <c r="AJ69" i="20"/>
  <c r="AI69" i="20"/>
  <c r="AH69" i="20"/>
  <c r="AG69" i="20"/>
  <c r="AF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R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69" i="20"/>
  <c r="C69" i="20"/>
  <c r="DB68" i="20"/>
  <c r="DA68" i="20"/>
  <c r="CZ68" i="20"/>
  <c r="CY68" i="20"/>
  <c r="CX68" i="20"/>
  <c r="CW68" i="20"/>
  <c r="CV68" i="20"/>
  <c r="CU68" i="20"/>
  <c r="CT68" i="20"/>
  <c r="CS68" i="20"/>
  <c r="CR68" i="20"/>
  <c r="CQ68" i="20"/>
  <c r="CP68" i="20"/>
  <c r="CO68" i="20"/>
  <c r="CN68" i="20"/>
  <c r="CM68" i="20"/>
  <c r="CL68" i="20"/>
  <c r="CK68" i="20"/>
  <c r="CJ68" i="20"/>
  <c r="CI68" i="20"/>
  <c r="CH68" i="20"/>
  <c r="CG68" i="20"/>
  <c r="CF68" i="20"/>
  <c r="CE68" i="20"/>
  <c r="CD68" i="20"/>
  <c r="CC68" i="20"/>
  <c r="CB68" i="20"/>
  <c r="CA68" i="20"/>
  <c r="BZ68" i="20"/>
  <c r="BY68" i="20"/>
  <c r="BX68" i="20"/>
  <c r="BW68" i="20"/>
  <c r="BV68" i="20"/>
  <c r="BU68" i="20"/>
  <c r="BT68" i="20"/>
  <c r="BS68" i="20"/>
  <c r="BR68" i="20"/>
  <c r="BQ68" i="20"/>
  <c r="BP68" i="20"/>
  <c r="BO68" i="20"/>
  <c r="BN68" i="20"/>
  <c r="BM68" i="20"/>
  <c r="BL68" i="20"/>
  <c r="BK68" i="20"/>
  <c r="BJ68" i="20"/>
  <c r="BI68" i="20"/>
  <c r="BH68" i="20"/>
  <c r="BG68" i="20"/>
  <c r="BF68" i="20"/>
  <c r="BE68" i="20"/>
  <c r="BD68" i="20"/>
  <c r="BC68" i="20"/>
  <c r="BB68" i="20"/>
  <c r="BA68" i="20"/>
  <c r="AZ68" i="20"/>
  <c r="AY68" i="20"/>
  <c r="AX68" i="20"/>
  <c r="AW68" i="20"/>
  <c r="AV68" i="20"/>
  <c r="AU68" i="20"/>
  <c r="AT68" i="20"/>
  <c r="AS68" i="20"/>
  <c r="AR68" i="20"/>
  <c r="AQ68" i="20"/>
  <c r="AP68" i="20"/>
  <c r="AO68" i="20"/>
  <c r="AN68" i="20"/>
  <c r="AM68" i="20"/>
  <c r="AL68" i="20"/>
  <c r="AK68" i="20"/>
  <c r="AJ68" i="20"/>
  <c r="AI68" i="20"/>
  <c r="AH68" i="20"/>
  <c r="AG68" i="20"/>
  <c r="AF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R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DB67" i="20"/>
  <c r="DA67" i="20"/>
  <c r="CZ67" i="20"/>
  <c r="CY67" i="20"/>
  <c r="CX67" i="20"/>
  <c r="CW67" i="20"/>
  <c r="CV67" i="20"/>
  <c r="CU67" i="20"/>
  <c r="CT67" i="20"/>
  <c r="CS67" i="20"/>
  <c r="CR67" i="20"/>
  <c r="CQ67" i="20"/>
  <c r="CP67" i="20"/>
  <c r="CO67" i="20"/>
  <c r="CN67" i="20"/>
  <c r="CM67" i="20"/>
  <c r="CL67" i="20"/>
  <c r="CK67" i="20"/>
  <c r="CJ67" i="20"/>
  <c r="CI67" i="20"/>
  <c r="CH67" i="20"/>
  <c r="CG67" i="20"/>
  <c r="CF67" i="20"/>
  <c r="CE67" i="20"/>
  <c r="CD67" i="20"/>
  <c r="CC67" i="20"/>
  <c r="CB67" i="20"/>
  <c r="CA67" i="20"/>
  <c r="BZ67" i="20"/>
  <c r="BY67" i="20"/>
  <c r="BX67" i="20"/>
  <c r="BW67" i="20"/>
  <c r="BV67" i="20"/>
  <c r="BU67" i="20"/>
  <c r="BT67" i="20"/>
  <c r="BS67" i="20"/>
  <c r="BR67" i="20"/>
  <c r="BQ67" i="20"/>
  <c r="BP67" i="20"/>
  <c r="BO67" i="20"/>
  <c r="BN67" i="20"/>
  <c r="BM67" i="20"/>
  <c r="BL67" i="20"/>
  <c r="BK67" i="20"/>
  <c r="BJ67" i="20"/>
  <c r="BI67" i="20"/>
  <c r="BH67" i="20"/>
  <c r="BG67" i="20"/>
  <c r="BF67" i="20"/>
  <c r="BE67" i="20"/>
  <c r="BD67" i="20"/>
  <c r="BC67" i="20"/>
  <c r="BB67" i="20"/>
  <c r="BA67" i="20"/>
  <c r="AZ67" i="20"/>
  <c r="AY67" i="20"/>
  <c r="AX67" i="20"/>
  <c r="AW67" i="20"/>
  <c r="AV67" i="20"/>
  <c r="AU67" i="20"/>
  <c r="AT67" i="20"/>
  <c r="AS67" i="20"/>
  <c r="AR67" i="20"/>
  <c r="AQ67" i="20"/>
  <c r="AP67" i="20"/>
  <c r="AO67" i="20"/>
  <c r="AN67" i="20"/>
  <c r="AM67" i="20"/>
  <c r="AL67" i="20"/>
  <c r="AK67" i="20"/>
  <c r="AJ67" i="20"/>
  <c r="AI67" i="20"/>
  <c r="AH67" i="20"/>
  <c r="AG67" i="20"/>
  <c r="AF67" i="20"/>
  <c r="AE67" i="20"/>
  <c r="AD67" i="20"/>
  <c r="AC67" i="20"/>
  <c r="AB67" i="20"/>
  <c r="AA67" i="20"/>
  <c r="Z67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DB66" i="20"/>
  <c r="DA66" i="20"/>
  <c r="CZ66" i="20"/>
  <c r="CY66" i="20"/>
  <c r="CX66" i="20"/>
  <c r="CW66" i="20"/>
  <c r="CV66" i="20"/>
  <c r="CU66" i="20"/>
  <c r="CT66" i="20"/>
  <c r="CS66" i="20"/>
  <c r="CR66" i="20"/>
  <c r="CQ66" i="20"/>
  <c r="CP66" i="20"/>
  <c r="CO66" i="20"/>
  <c r="CN66" i="20"/>
  <c r="CM66" i="20"/>
  <c r="CL66" i="20"/>
  <c r="CK66" i="20"/>
  <c r="CJ66" i="20"/>
  <c r="CI66" i="20"/>
  <c r="CH66" i="20"/>
  <c r="CG66" i="20"/>
  <c r="CF66" i="20"/>
  <c r="CE66" i="20"/>
  <c r="CD66" i="20"/>
  <c r="CC66" i="20"/>
  <c r="CB66" i="20"/>
  <c r="CA66" i="20"/>
  <c r="BZ66" i="20"/>
  <c r="BY66" i="20"/>
  <c r="BX66" i="20"/>
  <c r="BW66" i="20"/>
  <c r="BV66" i="20"/>
  <c r="BU66" i="20"/>
  <c r="BT66" i="20"/>
  <c r="BS66" i="20"/>
  <c r="BR66" i="20"/>
  <c r="BQ66" i="20"/>
  <c r="BP66" i="20"/>
  <c r="BO66" i="20"/>
  <c r="BN66" i="20"/>
  <c r="BM66" i="20"/>
  <c r="BL66" i="20"/>
  <c r="BK66" i="20"/>
  <c r="BJ66" i="20"/>
  <c r="BI66" i="20"/>
  <c r="BH66" i="20"/>
  <c r="BG66" i="20"/>
  <c r="BF66" i="20"/>
  <c r="BE66" i="20"/>
  <c r="BD66" i="20"/>
  <c r="BC66" i="20"/>
  <c r="BB66" i="20"/>
  <c r="BA66" i="20"/>
  <c r="AZ66" i="20"/>
  <c r="AY66" i="20"/>
  <c r="AX66" i="20"/>
  <c r="AW66" i="20"/>
  <c r="AV66" i="20"/>
  <c r="AU66" i="20"/>
  <c r="AT66" i="20"/>
  <c r="AS66" i="20"/>
  <c r="AR66" i="20"/>
  <c r="AQ66" i="20"/>
  <c r="AP66" i="20"/>
  <c r="AO66" i="20"/>
  <c r="AN66" i="20"/>
  <c r="AM66" i="20"/>
  <c r="AL66" i="20"/>
  <c r="AK66" i="20"/>
  <c r="AJ66" i="20"/>
  <c r="AI66" i="20"/>
  <c r="AH66" i="20"/>
  <c r="AG66" i="20"/>
  <c r="AF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DB65" i="20"/>
  <c r="DA65" i="20"/>
  <c r="CZ65" i="20"/>
  <c r="CY65" i="20"/>
  <c r="CX65" i="20"/>
  <c r="CW65" i="20"/>
  <c r="CV65" i="20"/>
  <c r="CU65" i="20"/>
  <c r="CT65" i="20"/>
  <c r="CS65" i="20"/>
  <c r="CR65" i="20"/>
  <c r="CQ65" i="20"/>
  <c r="CP65" i="20"/>
  <c r="CO65" i="20"/>
  <c r="CN65" i="20"/>
  <c r="CM65" i="20"/>
  <c r="CL65" i="20"/>
  <c r="CK65" i="20"/>
  <c r="CJ65" i="20"/>
  <c r="CI65" i="20"/>
  <c r="CH65" i="20"/>
  <c r="CG65" i="20"/>
  <c r="CF65" i="20"/>
  <c r="CE65" i="20"/>
  <c r="CD65" i="20"/>
  <c r="CC65" i="20"/>
  <c r="CB65" i="20"/>
  <c r="CA65" i="20"/>
  <c r="BZ65" i="20"/>
  <c r="BY65" i="20"/>
  <c r="BX65" i="20"/>
  <c r="BW65" i="20"/>
  <c r="BV65" i="20"/>
  <c r="BU65" i="20"/>
  <c r="BT65" i="20"/>
  <c r="BS65" i="20"/>
  <c r="BR65" i="20"/>
  <c r="BQ65" i="20"/>
  <c r="BP65" i="20"/>
  <c r="BO65" i="20"/>
  <c r="BN65" i="20"/>
  <c r="BM65" i="20"/>
  <c r="BL65" i="20"/>
  <c r="BK65" i="20"/>
  <c r="BJ65" i="20"/>
  <c r="BI65" i="20"/>
  <c r="BH65" i="20"/>
  <c r="BG65" i="20"/>
  <c r="BF65" i="20"/>
  <c r="BE65" i="20"/>
  <c r="BD65" i="20"/>
  <c r="BC65" i="20"/>
  <c r="BB65" i="20"/>
  <c r="BA65" i="20"/>
  <c r="AZ65" i="20"/>
  <c r="AY65" i="20"/>
  <c r="AX65" i="20"/>
  <c r="AW65" i="20"/>
  <c r="AV65" i="20"/>
  <c r="AU65" i="20"/>
  <c r="AT65" i="20"/>
  <c r="AS65" i="20"/>
  <c r="AR65" i="20"/>
  <c r="AQ65" i="20"/>
  <c r="AP65" i="20"/>
  <c r="AO65" i="20"/>
  <c r="AN65" i="20"/>
  <c r="AM65" i="20"/>
  <c r="AL65" i="20"/>
  <c r="AK65" i="20"/>
  <c r="AJ65" i="20"/>
  <c r="AI65" i="20"/>
  <c r="AH65" i="20"/>
  <c r="AG65" i="20"/>
  <c r="AF65" i="20"/>
  <c r="AE65" i="20"/>
  <c r="AD65" i="20"/>
  <c r="AC65" i="20"/>
  <c r="AB65" i="20"/>
  <c r="AA65" i="20"/>
  <c r="Z65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DB64" i="20"/>
  <c r="DA64" i="20"/>
  <c r="CZ64" i="20"/>
  <c r="CY64" i="20"/>
  <c r="CX64" i="20"/>
  <c r="CW64" i="20"/>
  <c r="CV64" i="20"/>
  <c r="CU64" i="20"/>
  <c r="CT64" i="20"/>
  <c r="CS64" i="20"/>
  <c r="CR64" i="20"/>
  <c r="CQ64" i="20"/>
  <c r="CP64" i="20"/>
  <c r="CO64" i="20"/>
  <c r="CN64" i="20"/>
  <c r="CM64" i="20"/>
  <c r="CL64" i="20"/>
  <c r="CK64" i="20"/>
  <c r="CJ64" i="20"/>
  <c r="CI64" i="20"/>
  <c r="CH64" i="20"/>
  <c r="CG64" i="20"/>
  <c r="CF64" i="20"/>
  <c r="CE64" i="20"/>
  <c r="CD64" i="20"/>
  <c r="CC64" i="20"/>
  <c r="CB64" i="20"/>
  <c r="CA64" i="20"/>
  <c r="BZ64" i="20"/>
  <c r="BY64" i="20"/>
  <c r="BX64" i="20"/>
  <c r="BW64" i="20"/>
  <c r="BV64" i="20"/>
  <c r="BU64" i="20"/>
  <c r="BT64" i="20"/>
  <c r="BS64" i="20"/>
  <c r="BR64" i="20"/>
  <c r="BQ64" i="20"/>
  <c r="BP64" i="20"/>
  <c r="BO64" i="20"/>
  <c r="BN64" i="20"/>
  <c r="BM64" i="20"/>
  <c r="BL64" i="20"/>
  <c r="BK64" i="20"/>
  <c r="BJ64" i="20"/>
  <c r="BI64" i="20"/>
  <c r="BH64" i="20"/>
  <c r="BG64" i="20"/>
  <c r="BF64" i="20"/>
  <c r="BE64" i="20"/>
  <c r="BD64" i="20"/>
  <c r="BC64" i="20"/>
  <c r="BB64" i="20"/>
  <c r="BA64" i="20"/>
  <c r="AZ64" i="20"/>
  <c r="AY64" i="20"/>
  <c r="AX64" i="20"/>
  <c r="AW64" i="20"/>
  <c r="AV64" i="20"/>
  <c r="AU64" i="20"/>
  <c r="AT64" i="20"/>
  <c r="AS64" i="20"/>
  <c r="AR64" i="20"/>
  <c r="AQ64" i="20"/>
  <c r="AP64" i="20"/>
  <c r="AO64" i="20"/>
  <c r="AN64" i="20"/>
  <c r="AM64" i="20"/>
  <c r="AL64" i="20"/>
  <c r="AK64" i="20"/>
  <c r="AJ64" i="20"/>
  <c r="AI64" i="20"/>
  <c r="AH64" i="20"/>
  <c r="AG64" i="20"/>
  <c r="AF64" i="20"/>
  <c r="AE64" i="20"/>
  <c r="AD64" i="20"/>
  <c r="AC64" i="20"/>
  <c r="AB64" i="20"/>
  <c r="AA64" i="20"/>
  <c r="Z64" i="20"/>
  <c r="Y64" i="20"/>
  <c r="X64" i="20"/>
  <c r="W64" i="20"/>
  <c r="V64" i="20"/>
  <c r="U64" i="20"/>
  <c r="T64" i="20"/>
  <c r="S64" i="20"/>
  <c r="R64" i="20"/>
  <c r="Q64" i="20"/>
  <c r="P64" i="20"/>
  <c r="O64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DB63" i="20"/>
  <c r="DA63" i="20"/>
  <c r="CZ63" i="20"/>
  <c r="CY63" i="20"/>
  <c r="CX63" i="20"/>
  <c r="CW63" i="20"/>
  <c r="CV63" i="20"/>
  <c r="CU63" i="20"/>
  <c r="CT63" i="20"/>
  <c r="CS63" i="20"/>
  <c r="CR63" i="20"/>
  <c r="CQ63" i="20"/>
  <c r="CP63" i="20"/>
  <c r="CO63" i="20"/>
  <c r="CN63" i="20"/>
  <c r="CM63" i="20"/>
  <c r="CL63" i="20"/>
  <c r="CK63" i="20"/>
  <c r="CJ63" i="20"/>
  <c r="CI63" i="20"/>
  <c r="CH63" i="20"/>
  <c r="CG63" i="20"/>
  <c r="CF63" i="20"/>
  <c r="CE63" i="20"/>
  <c r="CD63" i="20"/>
  <c r="CC63" i="20"/>
  <c r="CB63" i="20"/>
  <c r="CA63" i="20"/>
  <c r="BZ63" i="20"/>
  <c r="BY63" i="20"/>
  <c r="BX63" i="20"/>
  <c r="BW63" i="20"/>
  <c r="BV63" i="20"/>
  <c r="BU63" i="20"/>
  <c r="BT63" i="20"/>
  <c r="BS63" i="20"/>
  <c r="BR63" i="20"/>
  <c r="BQ63" i="20"/>
  <c r="BP63" i="20"/>
  <c r="BO63" i="20"/>
  <c r="BN63" i="20"/>
  <c r="BM63" i="20"/>
  <c r="BL63" i="20"/>
  <c r="BK63" i="20"/>
  <c r="BJ63" i="20"/>
  <c r="BI63" i="20"/>
  <c r="BH63" i="20"/>
  <c r="BG63" i="20"/>
  <c r="BF63" i="20"/>
  <c r="BE63" i="20"/>
  <c r="BD63" i="20"/>
  <c r="BC63" i="20"/>
  <c r="BB63" i="20"/>
  <c r="BA63" i="20"/>
  <c r="AZ63" i="20"/>
  <c r="AY63" i="20"/>
  <c r="AX63" i="20"/>
  <c r="AW63" i="20"/>
  <c r="AV63" i="20"/>
  <c r="AU63" i="20"/>
  <c r="AT63" i="20"/>
  <c r="AS63" i="20"/>
  <c r="AR63" i="20"/>
  <c r="AQ63" i="20"/>
  <c r="AP63" i="20"/>
  <c r="AO63" i="20"/>
  <c r="AN63" i="20"/>
  <c r="AM63" i="20"/>
  <c r="AL63" i="20"/>
  <c r="AK63" i="20"/>
  <c r="AJ63" i="20"/>
  <c r="AI63" i="20"/>
  <c r="AH63" i="20"/>
  <c r="AG63" i="20"/>
  <c r="AF63" i="20"/>
  <c r="AE63" i="20"/>
  <c r="AD63" i="20"/>
  <c r="AC63" i="20"/>
  <c r="AB63" i="20"/>
  <c r="AA63" i="20"/>
  <c r="Z63" i="20"/>
  <c r="Y63" i="20"/>
  <c r="X63" i="20"/>
  <c r="W63" i="20"/>
  <c r="V63" i="20"/>
  <c r="U63" i="20"/>
  <c r="T63" i="20"/>
  <c r="S63" i="20"/>
  <c r="R63" i="20"/>
  <c r="Q63" i="20"/>
  <c r="P63" i="20"/>
  <c r="O63" i="20"/>
  <c r="N63" i="20"/>
  <c r="M63" i="20"/>
  <c r="L63" i="20"/>
  <c r="K63" i="20"/>
  <c r="J63" i="20"/>
  <c r="I63" i="20"/>
  <c r="H63" i="20"/>
  <c r="G63" i="20"/>
  <c r="F63" i="20"/>
  <c r="E63" i="20"/>
  <c r="D63" i="20"/>
  <c r="C63" i="20"/>
  <c r="DB62" i="20"/>
  <c r="DA62" i="20"/>
  <c r="CZ62" i="20"/>
  <c r="CY62" i="20"/>
  <c r="CX62" i="20"/>
  <c r="CW62" i="20"/>
  <c r="CV62" i="20"/>
  <c r="CU62" i="20"/>
  <c r="CT62" i="20"/>
  <c r="CS62" i="20"/>
  <c r="CR62" i="20"/>
  <c r="CQ62" i="20"/>
  <c r="CP62" i="20"/>
  <c r="CO62" i="20"/>
  <c r="CN62" i="20"/>
  <c r="CM62" i="20"/>
  <c r="CL62" i="20"/>
  <c r="CK62" i="20"/>
  <c r="CJ62" i="20"/>
  <c r="CI62" i="20"/>
  <c r="CH62" i="20"/>
  <c r="CG62" i="20"/>
  <c r="CF62" i="20"/>
  <c r="CE62" i="20"/>
  <c r="CD62" i="20"/>
  <c r="CC62" i="20"/>
  <c r="CB62" i="20"/>
  <c r="CA62" i="20"/>
  <c r="BZ62" i="20"/>
  <c r="BY62" i="20"/>
  <c r="BX62" i="20"/>
  <c r="BW62" i="20"/>
  <c r="BV62" i="20"/>
  <c r="BU62" i="20"/>
  <c r="BT62" i="20"/>
  <c r="BS62" i="20"/>
  <c r="BR62" i="20"/>
  <c r="BQ62" i="20"/>
  <c r="BP62" i="20"/>
  <c r="BO62" i="20"/>
  <c r="BN62" i="20"/>
  <c r="BM62" i="20"/>
  <c r="BL62" i="20"/>
  <c r="BK62" i="20"/>
  <c r="BJ62" i="20"/>
  <c r="BI62" i="20"/>
  <c r="BH62" i="20"/>
  <c r="BG62" i="20"/>
  <c r="BF62" i="20"/>
  <c r="BE62" i="20"/>
  <c r="BD62" i="20"/>
  <c r="BC62" i="20"/>
  <c r="BB62" i="20"/>
  <c r="BA62" i="20"/>
  <c r="AZ62" i="20"/>
  <c r="AY62" i="20"/>
  <c r="AX62" i="20"/>
  <c r="AW62" i="20"/>
  <c r="AV62" i="20"/>
  <c r="AU62" i="20"/>
  <c r="AT62" i="20"/>
  <c r="AS62" i="20"/>
  <c r="AR62" i="20"/>
  <c r="AQ62" i="20"/>
  <c r="AP62" i="20"/>
  <c r="AO62" i="20"/>
  <c r="AN62" i="20"/>
  <c r="AM62" i="20"/>
  <c r="AL62" i="20"/>
  <c r="AK62" i="20"/>
  <c r="AJ62" i="20"/>
  <c r="AI62" i="20"/>
  <c r="AH62" i="20"/>
  <c r="AG62" i="20"/>
  <c r="AF62" i="20"/>
  <c r="AE62" i="20"/>
  <c r="AD62" i="20"/>
  <c r="AC62" i="20"/>
  <c r="AB62" i="20"/>
  <c r="AA62" i="20"/>
  <c r="Z62" i="20"/>
  <c r="Y62" i="20"/>
  <c r="X62" i="20"/>
  <c r="W62" i="20"/>
  <c r="V62" i="20"/>
  <c r="U62" i="20"/>
  <c r="T62" i="20"/>
  <c r="S62" i="20"/>
  <c r="R62" i="20"/>
  <c r="Q62" i="20"/>
  <c r="P62" i="20"/>
  <c r="O62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DB61" i="20"/>
  <c r="DA61" i="20"/>
  <c r="CZ61" i="20"/>
  <c r="CY61" i="20"/>
  <c r="CX61" i="20"/>
  <c r="CW61" i="20"/>
  <c r="CV61" i="20"/>
  <c r="CU61" i="20"/>
  <c r="CT61" i="20"/>
  <c r="CS61" i="20"/>
  <c r="CR61" i="20"/>
  <c r="CQ61" i="20"/>
  <c r="CP61" i="20"/>
  <c r="CO61" i="20"/>
  <c r="CN61" i="20"/>
  <c r="CM61" i="20"/>
  <c r="CL61" i="20"/>
  <c r="CK61" i="20"/>
  <c r="CJ61" i="20"/>
  <c r="CI61" i="20"/>
  <c r="CH61" i="20"/>
  <c r="CG61" i="20"/>
  <c r="CF61" i="20"/>
  <c r="CE61" i="20"/>
  <c r="CD61" i="20"/>
  <c r="CC61" i="20"/>
  <c r="CB61" i="20"/>
  <c r="CA61" i="20"/>
  <c r="BZ61" i="20"/>
  <c r="BY61" i="20"/>
  <c r="BX61" i="20"/>
  <c r="BW61" i="20"/>
  <c r="BV61" i="20"/>
  <c r="BU61" i="20"/>
  <c r="BT61" i="20"/>
  <c r="BS61" i="20"/>
  <c r="BR61" i="20"/>
  <c r="BQ61" i="20"/>
  <c r="BP61" i="20"/>
  <c r="BO61" i="20"/>
  <c r="BN61" i="20"/>
  <c r="BM61" i="20"/>
  <c r="BL61" i="20"/>
  <c r="BK61" i="20"/>
  <c r="BJ61" i="20"/>
  <c r="BI61" i="20"/>
  <c r="BH61" i="20"/>
  <c r="BG61" i="20"/>
  <c r="BF61" i="20"/>
  <c r="BE61" i="20"/>
  <c r="BD61" i="20"/>
  <c r="BC61" i="20"/>
  <c r="BB61" i="20"/>
  <c r="BA61" i="20"/>
  <c r="AZ61" i="20"/>
  <c r="AY61" i="20"/>
  <c r="AX61" i="20"/>
  <c r="AW61" i="20"/>
  <c r="AV61" i="20"/>
  <c r="AU61" i="20"/>
  <c r="AT61" i="20"/>
  <c r="AS61" i="20"/>
  <c r="AR61" i="20"/>
  <c r="AQ61" i="20"/>
  <c r="AP61" i="20"/>
  <c r="AO61" i="20"/>
  <c r="AN61" i="20"/>
  <c r="AM61" i="20"/>
  <c r="AL61" i="20"/>
  <c r="AK61" i="20"/>
  <c r="AJ61" i="20"/>
  <c r="AI61" i="20"/>
  <c r="AH61" i="20"/>
  <c r="AG61" i="20"/>
  <c r="AF61" i="20"/>
  <c r="AE61" i="20"/>
  <c r="AD61" i="20"/>
  <c r="AC61" i="20"/>
  <c r="AB61" i="20"/>
  <c r="AA61" i="20"/>
  <c r="Z61" i="20"/>
  <c r="Y61" i="20"/>
  <c r="X61" i="20"/>
  <c r="W61" i="20"/>
  <c r="V61" i="20"/>
  <c r="U61" i="20"/>
  <c r="T61" i="20"/>
  <c r="S61" i="20"/>
  <c r="R61" i="20"/>
  <c r="Q61" i="20"/>
  <c r="P61" i="20"/>
  <c r="O61" i="20"/>
  <c r="N61" i="20"/>
  <c r="M61" i="20"/>
  <c r="L61" i="20"/>
  <c r="K61" i="20"/>
  <c r="J61" i="20"/>
  <c r="I61" i="20"/>
  <c r="H61" i="20"/>
  <c r="G61" i="20"/>
  <c r="F61" i="20"/>
  <c r="E61" i="20"/>
  <c r="D61" i="20"/>
  <c r="C61" i="20"/>
  <c r="DB60" i="20"/>
  <c r="DA60" i="20"/>
  <c r="CZ60" i="20"/>
  <c r="CY60" i="20"/>
  <c r="CX60" i="20"/>
  <c r="CW60" i="20"/>
  <c r="CV60" i="20"/>
  <c r="CU60" i="20"/>
  <c r="CT60" i="20"/>
  <c r="CS60" i="20"/>
  <c r="CR60" i="20"/>
  <c r="CQ60" i="20"/>
  <c r="CP60" i="20"/>
  <c r="CO60" i="20"/>
  <c r="CN60" i="20"/>
  <c r="CM60" i="20"/>
  <c r="CL60" i="20"/>
  <c r="CK60" i="20"/>
  <c r="CJ60" i="20"/>
  <c r="CI60" i="20"/>
  <c r="CH60" i="20"/>
  <c r="CG60" i="20"/>
  <c r="CF60" i="20"/>
  <c r="CE60" i="20"/>
  <c r="CD60" i="20"/>
  <c r="CC60" i="20"/>
  <c r="CB60" i="20"/>
  <c r="CA60" i="20"/>
  <c r="BZ60" i="20"/>
  <c r="BY60" i="20"/>
  <c r="BX60" i="20"/>
  <c r="BW60" i="20"/>
  <c r="BV60" i="20"/>
  <c r="BU60" i="20"/>
  <c r="BT60" i="20"/>
  <c r="BS60" i="20"/>
  <c r="BR60" i="20"/>
  <c r="BQ60" i="20"/>
  <c r="BP60" i="20"/>
  <c r="BO60" i="20"/>
  <c r="BN60" i="20"/>
  <c r="BM60" i="20"/>
  <c r="BL60" i="20"/>
  <c r="BK60" i="20"/>
  <c r="BJ60" i="20"/>
  <c r="BI60" i="20"/>
  <c r="BH60" i="20"/>
  <c r="BG60" i="20"/>
  <c r="BF60" i="20"/>
  <c r="BE60" i="20"/>
  <c r="BD60" i="20"/>
  <c r="BC60" i="20"/>
  <c r="BB60" i="20"/>
  <c r="BA60" i="20"/>
  <c r="AZ60" i="20"/>
  <c r="AY60" i="20"/>
  <c r="AX60" i="20"/>
  <c r="AW60" i="20"/>
  <c r="AV60" i="20"/>
  <c r="AU60" i="20"/>
  <c r="AT60" i="20"/>
  <c r="AS60" i="20"/>
  <c r="AR60" i="20"/>
  <c r="AQ60" i="20"/>
  <c r="AP60" i="20"/>
  <c r="AO60" i="20"/>
  <c r="AN60" i="20"/>
  <c r="AM60" i="20"/>
  <c r="AL60" i="20"/>
  <c r="AK60" i="20"/>
  <c r="AJ60" i="20"/>
  <c r="AI60" i="20"/>
  <c r="AH60" i="20"/>
  <c r="AG60" i="20"/>
  <c r="AF60" i="20"/>
  <c r="AE60" i="20"/>
  <c r="AD60" i="20"/>
  <c r="AC60" i="20"/>
  <c r="AB60" i="20"/>
  <c r="AA60" i="20"/>
  <c r="Z60" i="20"/>
  <c r="Y60" i="20"/>
  <c r="X60" i="20"/>
  <c r="W60" i="20"/>
  <c r="V60" i="20"/>
  <c r="U60" i="20"/>
  <c r="T60" i="20"/>
  <c r="S60" i="20"/>
  <c r="R60" i="20"/>
  <c r="Q60" i="20"/>
  <c r="P60" i="20"/>
  <c r="O60" i="20"/>
  <c r="N60" i="20"/>
  <c r="M60" i="20"/>
  <c r="L60" i="20"/>
  <c r="K60" i="20"/>
  <c r="J60" i="20"/>
  <c r="I60" i="20"/>
  <c r="H60" i="20"/>
  <c r="G60" i="20"/>
  <c r="F60" i="20"/>
  <c r="E60" i="20"/>
  <c r="D60" i="20"/>
  <c r="C60" i="20"/>
  <c r="DB59" i="20"/>
  <c r="DA59" i="20"/>
  <c r="CZ59" i="20"/>
  <c r="CY59" i="20"/>
  <c r="CX59" i="20"/>
  <c r="CW59" i="20"/>
  <c r="CV59" i="20"/>
  <c r="CU59" i="20"/>
  <c r="CT59" i="20"/>
  <c r="CS59" i="20"/>
  <c r="CR59" i="20"/>
  <c r="CQ59" i="20"/>
  <c r="CP59" i="20"/>
  <c r="CO59" i="20"/>
  <c r="CN59" i="20"/>
  <c r="CM59" i="20"/>
  <c r="CL59" i="20"/>
  <c r="CK59" i="20"/>
  <c r="CJ59" i="20"/>
  <c r="CI59" i="20"/>
  <c r="CH59" i="20"/>
  <c r="CG59" i="20"/>
  <c r="CF59" i="20"/>
  <c r="CE59" i="20"/>
  <c r="CD59" i="20"/>
  <c r="CC59" i="20"/>
  <c r="CB59" i="20"/>
  <c r="CA59" i="20"/>
  <c r="BZ59" i="20"/>
  <c r="BY59" i="20"/>
  <c r="BX59" i="20"/>
  <c r="BW59" i="20"/>
  <c r="BV59" i="20"/>
  <c r="BU59" i="20"/>
  <c r="BT59" i="20"/>
  <c r="BS59" i="20"/>
  <c r="BR59" i="20"/>
  <c r="BQ59" i="20"/>
  <c r="BP59" i="20"/>
  <c r="BO59" i="20"/>
  <c r="BN59" i="20"/>
  <c r="BM59" i="20"/>
  <c r="BL59" i="20"/>
  <c r="BK59" i="20"/>
  <c r="BJ59" i="20"/>
  <c r="BI59" i="20"/>
  <c r="BH59" i="20"/>
  <c r="BG59" i="20"/>
  <c r="BF59" i="20"/>
  <c r="BE59" i="20"/>
  <c r="BD59" i="20"/>
  <c r="BC59" i="20"/>
  <c r="BB59" i="20"/>
  <c r="BA59" i="20"/>
  <c r="AZ59" i="20"/>
  <c r="AY59" i="20"/>
  <c r="AX59" i="20"/>
  <c r="AW59" i="20"/>
  <c r="AV59" i="20"/>
  <c r="AU59" i="20"/>
  <c r="AT59" i="20"/>
  <c r="AS59" i="20"/>
  <c r="AR59" i="20"/>
  <c r="AQ59" i="20"/>
  <c r="AP59" i="20"/>
  <c r="AO59" i="20"/>
  <c r="AN59" i="20"/>
  <c r="AM59" i="20"/>
  <c r="AL59" i="20"/>
  <c r="AK59" i="20"/>
  <c r="AJ59" i="20"/>
  <c r="AI59" i="20"/>
  <c r="AH59" i="20"/>
  <c r="AG59" i="20"/>
  <c r="AF59" i="20"/>
  <c r="AE59" i="20"/>
  <c r="AD59" i="20"/>
  <c r="AC59" i="20"/>
  <c r="AB59" i="20"/>
  <c r="AA59" i="20"/>
  <c r="Z59" i="20"/>
  <c r="Y59" i="20"/>
  <c r="X59" i="20"/>
  <c r="W59" i="20"/>
  <c r="V59" i="20"/>
  <c r="U59" i="20"/>
  <c r="T59" i="20"/>
  <c r="S59" i="20"/>
  <c r="R59" i="20"/>
  <c r="Q59" i="20"/>
  <c r="P59" i="20"/>
  <c r="O59" i="20"/>
  <c r="N59" i="20"/>
  <c r="M59" i="20"/>
  <c r="L59" i="20"/>
  <c r="K59" i="20"/>
  <c r="J59" i="20"/>
  <c r="I59" i="20"/>
  <c r="H59" i="20"/>
  <c r="G59" i="20"/>
  <c r="F59" i="20"/>
  <c r="E59" i="20"/>
  <c r="D59" i="20"/>
  <c r="C59" i="20"/>
  <c r="DB58" i="20"/>
  <c r="DA58" i="20"/>
  <c r="CZ58" i="20"/>
  <c r="CY58" i="20"/>
  <c r="CX58" i="20"/>
  <c r="CW58" i="20"/>
  <c r="CV58" i="20"/>
  <c r="CU58" i="20"/>
  <c r="CT58" i="20"/>
  <c r="CS58" i="20"/>
  <c r="CR58" i="20"/>
  <c r="CQ58" i="20"/>
  <c r="CP58" i="20"/>
  <c r="CO58" i="20"/>
  <c r="CN58" i="20"/>
  <c r="CM58" i="20"/>
  <c r="CL58" i="20"/>
  <c r="CK58" i="20"/>
  <c r="CJ58" i="20"/>
  <c r="CI58" i="20"/>
  <c r="CH58" i="20"/>
  <c r="CG58" i="20"/>
  <c r="CF58" i="20"/>
  <c r="CE58" i="20"/>
  <c r="CD58" i="20"/>
  <c r="CC58" i="20"/>
  <c r="CB58" i="20"/>
  <c r="CA58" i="20"/>
  <c r="BZ58" i="20"/>
  <c r="BY58" i="20"/>
  <c r="BX58" i="20"/>
  <c r="BW58" i="20"/>
  <c r="BV58" i="20"/>
  <c r="BU58" i="20"/>
  <c r="BT58" i="20"/>
  <c r="BS58" i="20"/>
  <c r="BR58" i="20"/>
  <c r="BQ58" i="20"/>
  <c r="BP58" i="20"/>
  <c r="BO58" i="20"/>
  <c r="BN58" i="20"/>
  <c r="BM58" i="20"/>
  <c r="BL58" i="20"/>
  <c r="BK58" i="20"/>
  <c r="BJ58" i="20"/>
  <c r="BI58" i="20"/>
  <c r="BH58" i="20"/>
  <c r="BG58" i="20"/>
  <c r="BF58" i="20"/>
  <c r="BE58" i="20"/>
  <c r="BD58" i="20"/>
  <c r="BC58" i="20"/>
  <c r="BB58" i="20"/>
  <c r="BA58" i="20"/>
  <c r="AZ58" i="20"/>
  <c r="AY58" i="20"/>
  <c r="AX58" i="20"/>
  <c r="AW58" i="20"/>
  <c r="AV58" i="20"/>
  <c r="AU58" i="20"/>
  <c r="AT58" i="20"/>
  <c r="AS58" i="20"/>
  <c r="AR58" i="20"/>
  <c r="AQ58" i="20"/>
  <c r="AP58" i="20"/>
  <c r="AO58" i="20"/>
  <c r="AN58" i="20"/>
  <c r="AM58" i="20"/>
  <c r="AL58" i="20"/>
  <c r="AK58" i="20"/>
  <c r="AJ58" i="20"/>
  <c r="AI58" i="20"/>
  <c r="AH58" i="20"/>
  <c r="AG58" i="20"/>
  <c r="AF58" i="20"/>
  <c r="AE58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DB57" i="20"/>
  <c r="DA57" i="20"/>
  <c r="CZ57" i="20"/>
  <c r="CY57" i="20"/>
  <c r="CX57" i="20"/>
  <c r="CW57" i="20"/>
  <c r="CV57" i="20"/>
  <c r="CU57" i="20"/>
  <c r="CT57" i="20"/>
  <c r="CS57" i="20"/>
  <c r="CR57" i="20"/>
  <c r="CQ57" i="20"/>
  <c r="CP57" i="20"/>
  <c r="CO57" i="20"/>
  <c r="CN57" i="20"/>
  <c r="CM57" i="20"/>
  <c r="CL57" i="20"/>
  <c r="CK57" i="20"/>
  <c r="CJ57" i="20"/>
  <c r="CI57" i="20"/>
  <c r="CH57" i="20"/>
  <c r="CG57" i="20"/>
  <c r="CF57" i="20"/>
  <c r="CE57" i="20"/>
  <c r="CD57" i="20"/>
  <c r="CC57" i="20"/>
  <c r="CB57" i="20"/>
  <c r="CA57" i="20"/>
  <c r="BZ57" i="20"/>
  <c r="BY57" i="20"/>
  <c r="BX57" i="20"/>
  <c r="BW57" i="20"/>
  <c r="BV57" i="20"/>
  <c r="BU57" i="20"/>
  <c r="BT57" i="20"/>
  <c r="BS57" i="20"/>
  <c r="BR57" i="20"/>
  <c r="BQ57" i="20"/>
  <c r="BP57" i="20"/>
  <c r="BO57" i="20"/>
  <c r="BN57" i="20"/>
  <c r="BM57" i="20"/>
  <c r="BL57" i="20"/>
  <c r="BK57" i="20"/>
  <c r="BJ57" i="20"/>
  <c r="BI57" i="20"/>
  <c r="BH57" i="20"/>
  <c r="BG57" i="20"/>
  <c r="BF57" i="20"/>
  <c r="BE57" i="20"/>
  <c r="BD57" i="20"/>
  <c r="BC57" i="20"/>
  <c r="BB57" i="20"/>
  <c r="BA57" i="20"/>
  <c r="AZ57" i="20"/>
  <c r="AY57" i="20"/>
  <c r="AX57" i="20"/>
  <c r="AW57" i="20"/>
  <c r="AV57" i="20"/>
  <c r="AU57" i="20"/>
  <c r="AT57" i="20"/>
  <c r="AS57" i="20"/>
  <c r="AR57" i="20"/>
  <c r="AQ57" i="20"/>
  <c r="AP57" i="20"/>
  <c r="AO57" i="20"/>
  <c r="AN57" i="20"/>
  <c r="AM57" i="20"/>
  <c r="AL57" i="20"/>
  <c r="AK57" i="20"/>
  <c r="AJ57" i="20"/>
  <c r="AI57" i="20"/>
  <c r="AH57" i="20"/>
  <c r="AG57" i="20"/>
  <c r="AF57" i="20"/>
  <c r="AE57" i="20"/>
  <c r="AD57" i="20"/>
  <c r="AC57" i="20"/>
  <c r="AB57" i="20"/>
  <c r="AA57" i="20"/>
  <c r="Z57" i="20"/>
  <c r="Y57" i="20"/>
  <c r="X57" i="20"/>
  <c r="W57" i="20"/>
  <c r="V57" i="20"/>
  <c r="U57" i="20"/>
  <c r="T57" i="20"/>
  <c r="S57" i="20"/>
  <c r="R57" i="20"/>
  <c r="Q57" i="20"/>
  <c r="P57" i="20"/>
  <c r="O57" i="20"/>
  <c r="N57" i="20"/>
  <c r="M57" i="20"/>
  <c r="L57" i="20"/>
  <c r="K57" i="20"/>
  <c r="J57" i="20"/>
  <c r="I57" i="20"/>
  <c r="H57" i="20"/>
  <c r="G57" i="20"/>
  <c r="F57" i="20"/>
  <c r="E57" i="20"/>
  <c r="D57" i="20"/>
  <c r="C57" i="20"/>
  <c r="DB56" i="20"/>
  <c r="DA56" i="20"/>
  <c r="CZ56" i="20"/>
  <c r="CY56" i="20"/>
  <c r="CX56" i="20"/>
  <c r="CW56" i="20"/>
  <c r="CV56" i="20"/>
  <c r="CU56" i="20"/>
  <c r="CT56" i="20"/>
  <c r="CS56" i="20"/>
  <c r="CR56" i="20"/>
  <c r="CQ56" i="20"/>
  <c r="CP56" i="20"/>
  <c r="CO56" i="20"/>
  <c r="CN56" i="20"/>
  <c r="CM56" i="20"/>
  <c r="CL56" i="20"/>
  <c r="CK56" i="20"/>
  <c r="CJ56" i="20"/>
  <c r="CI56" i="20"/>
  <c r="CH56" i="20"/>
  <c r="CG56" i="20"/>
  <c r="CF56" i="20"/>
  <c r="CE56" i="20"/>
  <c r="CD56" i="20"/>
  <c r="CC56" i="20"/>
  <c r="CB56" i="20"/>
  <c r="CA56" i="20"/>
  <c r="BZ56" i="20"/>
  <c r="BY56" i="20"/>
  <c r="BX56" i="20"/>
  <c r="BW56" i="20"/>
  <c r="BV56" i="20"/>
  <c r="BU56" i="20"/>
  <c r="BT56" i="20"/>
  <c r="BS56" i="20"/>
  <c r="BR56" i="20"/>
  <c r="BQ56" i="20"/>
  <c r="BP56" i="20"/>
  <c r="BO56" i="20"/>
  <c r="BN56" i="20"/>
  <c r="BM56" i="20"/>
  <c r="BL56" i="20"/>
  <c r="BK56" i="20"/>
  <c r="BJ56" i="20"/>
  <c r="BI56" i="20"/>
  <c r="BH56" i="20"/>
  <c r="BG56" i="20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DB55" i="20"/>
  <c r="DA55" i="20"/>
  <c r="CZ55" i="20"/>
  <c r="CY55" i="20"/>
  <c r="CX55" i="20"/>
  <c r="CW55" i="20"/>
  <c r="CV55" i="20"/>
  <c r="CU55" i="20"/>
  <c r="CT55" i="20"/>
  <c r="CS55" i="20"/>
  <c r="CR55" i="20"/>
  <c r="CQ55" i="20"/>
  <c r="CP55" i="20"/>
  <c r="CO55" i="20"/>
  <c r="CN55" i="20"/>
  <c r="CM55" i="20"/>
  <c r="CL55" i="20"/>
  <c r="CK55" i="20"/>
  <c r="CJ55" i="20"/>
  <c r="CI55" i="20"/>
  <c r="CH55" i="20"/>
  <c r="CG55" i="20"/>
  <c r="CF55" i="20"/>
  <c r="CE55" i="20"/>
  <c r="CD55" i="20"/>
  <c r="CC55" i="20"/>
  <c r="CB55" i="20"/>
  <c r="CA55" i="20"/>
  <c r="BZ55" i="20"/>
  <c r="BY55" i="20"/>
  <c r="BX55" i="20"/>
  <c r="BW55" i="20"/>
  <c r="BV55" i="20"/>
  <c r="BU55" i="20"/>
  <c r="BT55" i="20"/>
  <c r="BS55" i="20"/>
  <c r="BR55" i="20"/>
  <c r="BQ55" i="20"/>
  <c r="BP55" i="20"/>
  <c r="BO55" i="20"/>
  <c r="BN55" i="20"/>
  <c r="BM55" i="20"/>
  <c r="BL55" i="20"/>
  <c r="BK55" i="20"/>
  <c r="BJ55" i="20"/>
  <c r="BI55" i="20"/>
  <c r="BH55" i="20"/>
  <c r="BG55" i="20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DB54" i="20"/>
  <c r="DA54" i="20"/>
  <c r="CZ54" i="20"/>
  <c r="CY54" i="20"/>
  <c r="CX54" i="20"/>
  <c r="CW54" i="20"/>
  <c r="CV54" i="20"/>
  <c r="CU54" i="20"/>
  <c r="CT54" i="20"/>
  <c r="CS54" i="20"/>
  <c r="CR54" i="20"/>
  <c r="CQ54" i="20"/>
  <c r="CP54" i="20"/>
  <c r="CO54" i="20"/>
  <c r="CN54" i="20"/>
  <c r="CM54" i="20"/>
  <c r="CL54" i="20"/>
  <c r="CK54" i="20"/>
  <c r="CJ54" i="20"/>
  <c r="CI54" i="20"/>
  <c r="CH54" i="20"/>
  <c r="CG54" i="20"/>
  <c r="CF54" i="20"/>
  <c r="CE54" i="20"/>
  <c r="CD54" i="20"/>
  <c r="CC54" i="20"/>
  <c r="CB54" i="20"/>
  <c r="CA54" i="20"/>
  <c r="BZ54" i="20"/>
  <c r="BY54" i="20"/>
  <c r="BX54" i="20"/>
  <c r="BW54" i="20"/>
  <c r="BV54" i="20"/>
  <c r="BU54" i="20"/>
  <c r="BT54" i="20"/>
  <c r="BS54" i="20"/>
  <c r="BR54" i="20"/>
  <c r="BQ54" i="20"/>
  <c r="BP54" i="20"/>
  <c r="BO54" i="20"/>
  <c r="BN54" i="20"/>
  <c r="BM54" i="20"/>
  <c r="BL54" i="20"/>
  <c r="BK54" i="20"/>
  <c r="BJ54" i="20"/>
  <c r="BI54" i="20"/>
  <c r="BH54" i="20"/>
  <c r="BG54" i="20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DB53" i="20"/>
  <c r="DA53" i="20"/>
  <c r="CZ53" i="20"/>
  <c r="CY53" i="20"/>
  <c r="CX53" i="20"/>
  <c r="CW53" i="20"/>
  <c r="CV53" i="20"/>
  <c r="CU53" i="20"/>
  <c r="CT53" i="20"/>
  <c r="CS53" i="20"/>
  <c r="CR53" i="20"/>
  <c r="CQ53" i="20"/>
  <c r="CP53" i="20"/>
  <c r="CO53" i="20"/>
  <c r="CN53" i="20"/>
  <c r="CM53" i="20"/>
  <c r="CL53" i="20"/>
  <c r="CK53" i="20"/>
  <c r="CJ53" i="20"/>
  <c r="CI53" i="20"/>
  <c r="CH53" i="20"/>
  <c r="CG53" i="20"/>
  <c r="CF53" i="20"/>
  <c r="CE53" i="20"/>
  <c r="CD53" i="20"/>
  <c r="CC53" i="20"/>
  <c r="CB53" i="20"/>
  <c r="CA53" i="20"/>
  <c r="BZ53" i="20"/>
  <c r="BY53" i="20"/>
  <c r="BX53" i="20"/>
  <c r="BW53" i="20"/>
  <c r="BV53" i="20"/>
  <c r="BU53" i="20"/>
  <c r="BT53" i="20"/>
  <c r="BS53" i="20"/>
  <c r="BR53" i="20"/>
  <c r="BQ53" i="20"/>
  <c r="BP53" i="20"/>
  <c r="BO53" i="20"/>
  <c r="BN53" i="20"/>
  <c r="BM53" i="20"/>
  <c r="BL53" i="20"/>
  <c r="BK53" i="20"/>
  <c r="BJ53" i="20"/>
  <c r="BI53" i="20"/>
  <c r="BH53" i="20"/>
  <c r="BG53" i="20"/>
  <c r="BF53" i="20"/>
  <c r="BE53" i="20"/>
  <c r="BD53" i="20"/>
  <c r="BC53" i="20"/>
  <c r="BB53" i="20"/>
  <c r="BA53" i="20"/>
  <c r="AZ53" i="20"/>
  <c r="AY53" i="20"/>
  <c r="AX53" i="20"/>
  <c r="AW53" i="20"/>
  <c r="AV53" i="20"/>
  <c r="AU53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DB52" i="20"/>
  <c r="DA52" i="20"/>
  <c r="CZ52" i="20"/>
  <c r="CY52" i="20"/>
  <c r="CX52" i="20"/>
  <c r="CW52" i="20"/>
  <c r="CV52" i="20"/>
  <c r="CU52" i="20"/>
  <c r="CT52" i="20"/>
  <c r="CS52" i="20"/>
  <c r="CR52" i="20"/>
  <c r="CQ52" i="20"/>
  <c r="CP52" i="20"/>
  <c r="CO52" i="20"/>
  <c r="CN52" i="20"/>
  <c r="CM52" i="20"/>
  <c r="CL52" i="20"/>
  <c r="CK52" i="20"/>
  <c r="CJ52" i="20"/>
  <c r="CI52" i="20"/>
  <c r="CH52" i="20"/>
  <c r="CG52" i="20"/>
  <c r="CF52" i="20"/>
  <c r="CE52" i="20"/>
  <c r="CD52" i="20"/>
  <c r="CC52" i="20"/>
  <c r="CB52" i="20"/>
  <c r="CA52" i="20"/>
  <c r="BZ52" i="20"/>
  <c r="BY52" i="20"/>
  <c r="BX52" i="20"/>
  <c r="BW52" i="20"/>
  <c r="BV52" i="20"/>
  <c r="BU52" i="20"/>
  <c r="BT52" i="20"/>
  <c r="BS52" i="20"/>
  <c r="BR52" i="20"/>
  <c r="BQ52" i="20"/>
  <c r="BP52" i="20"/>
  <c r="BO52" i="20"/>
  <c r="BN52" i="20"/>
  <c r="BM52" i="20"/>
  <c r="BL52" i="20"/>
  <c r="BK52" i="20"/>
  <c r="BJ52" i="20"/>
  <c r="BI52" i="20"/>
  <c r="BH52" i="20"/>
  <c r="BG52" i="20"/>
  <c r="BF52" i="20"/>
  <c r="BE52" i="20"/>
  <c r="BD52" i="20"/>
  <c r="BC52" i="20"/>
  <c r="BB52" i="20"/>
  <c r="BA52" i="20"/>
  <c r="AZ52" i="20"/>
  <c r="AY52" i="20"/>
  <c r="AX52" i="20"/>
  <c r="AW52" i="20"/>
  <c r="AV52" i="20"/>
  <c r="AU52" i="20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DB51" i="20"/>
  <c r="DA51" i="20"/>
  <c r="CZ51" i="20"/>
  <c r="CY51" i="20"/>
  <c r="CX51" i="20"/>
  <c r="CW51" i="20"/>
  <c r="CV51" i="20"/>
  <c r="CU51" i="20"/>
  <c r="CT51" i="20"/>
  <c r="CS51" i="20"/>
  <c r="CR51" i="20"/>
  <c r="CQ51" i="20"/>
  <c r="CP51" i="20"/>
  <c r="CO51" i="20"/>
  <c r="CN51" i="20"/>
  <c r="CM51" i="20"/>
  <c r="CL51" i="20"/>
  <c r="CK51" i="20"/>
  <c r="CJ51" i="20"/>
  <c r="CI51" i="20"/>
  <c r="CH51" i="20"/>
  <c r="CG51" i="20"/>
  <c r="CF51" i="20"/>
  <c r="CE51" i="20"/>
  <c r="CD51" i="20"/>
  <c r="CC51" i="20"/>
  <c r="CB51" i="20"/>
  <c r="CA51" i="20"/>
  <c r="BZ51" i="20"/>
  <c r="BY51" i="20"/>
  <c r="BX51" i="20"/>
  <c r="BW51" i="20"/>
  <c r="BV51" i="20"/>
  <c r="BU51" i="20"/>
  <c r="BT51" i="20"/>
  <c r="BS51" i="20"/>
  <c r="BR51" i="20"/>
  <c r="BQ51" i="20"/>
  <c r="BP51" i="20"/>
  <c r="BO51" i="20"/>
  <c r="BN51" i="20"/>
  <c r="BM51" i="20"/>
  <c r="BL51" i="20"/>
  <c r="BK51" i="20"/>
  <c r="BJ51" i="20"/>
  <c r="BI51" i="20"/>
  <c r="BH51" i="20"/>
  <c r="BG51" i="20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DB50" i="20"/>
  <c r="DA50" i="20"/>
  <c r="CZ50" i="20"/>
  <c r="CY50" i="20"/>
  <c r="CX50" i="20"/>
  <c r="CW50" i="20"/>
  <c r="CV50" i="20"/>
  <c r="CU50" i="20"/>
  <c r="CT50" i="20"/>
  <c r="CS50" i="20"/>
  <c r="CR50" i="20"/>
  <c r="CQ50" i="20"/>
  <c r="CP50" i="20"/>
  <c r="CO50" i="20"/>
  <c r="CN50" i="20"/>
  <c r="CM50" i="20"/>
  <c r="CL50" i="20"/>
  <c r="CK50" i="20"/>
  <c r="CJ50" i="20"/>
  <c r="CI50" i="20"/>
  <c r="CH50" i="20"/>
  <c r="CG50" i="20"/>
  <c r="CF50" i="20"/>
  <c r="CE50" i="20"/>
  <c r="CD50" i="20"/>
  <c r="CC50" i="20"/>
  <c r="CB50" i="20"/>
  <c r="CA50" i="20"/>
  <c r="BZ50" i="20"/>
  <c r="BY50" i="20"/>
  <c r="BX50" i="20"/>
  <c r="BW50" i="20"/>
  <c r="BV50" i="20"/>
  <c r="BU50" i="20"/>
  <c r="BT50" i="20"/>
  <c r="BS50" i="20"/>
  <c r="BR50" i="20"/>
  <c r="BQ50" i="20"/>
  <c r="BP50" i="20"/>
  <c r="BO50" i="20"/>
  <c r="BN50" i="20"/>
  <c r="BM50" i="20"/>
  <c r="BL50" i="20"/>
  <c r="BK50" i="20"/>
  <c r="BJ50" i="20"/>
  <c r="BI50" i="20"/>
  <c r="BH50" i="20"/>
  <c r="BG50" i="20"/>
  <c r="BF50" i="20"/>
  <c r="BE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DB49" i="20"/>
  <c r="DA49" i="20"/>
  <c r="CZ49" i="20"/>
  <c r="CY49" i="20"/>
  <c r="CX49" i="20"/>
  <c r="CW49" i="20"/>
  <c r="CV49" i="20"/>
  <c r="CU49" i="20"/>
  <c r="CT49" i="20"/>
  <c r="CS49" i="20"/>
  <c r="CR49" i="20"/>
  <c r="CQ49" i="20"/>
  <c r="CP49" i="20"/>
  <c r="CO49" i="20"/>
  <c r="CN49" i="20"/>
  <c r="CM49" i="20"/>
  <c r="CL49" i="20"/>
  <c r="CK49" i="20"/>
  <c r="CJ49" i="20"/>
  <c r="CI49" i="20"/>
  <c r="CH49" i="20"/>
  <c r="CG49" i="20"/>
  <c r="CF49" i="20"/>
  <c r="CE49" i="20"/>
  <c r="CD49" i="20"/>
  <c r="CC49" i="20"/>
  <c r="CB49" i="20"/>
  <c r="CA49" i="20"/>
  <c r="BZ49" i="20"/>
  <c r="BY49" i="20"/>
  <c r="BX49" i="20"/>
  <c r="BW49" i="20"/>
  <c r="BV49" i="20"/>
  <c r="BU49" i="20"/>
  <c r="BT49" i="20"/>
  <c r="BS49" i="20"/>
  <c r="BR49" i="20"/>
  <c r="BQ49" i="20"/>
  <c r="BP49" i="20"/>
  <c r="BO49" i="20"/>
  <c r="BN49" i="20"/>
  <c r="BM49" i="20"/>
  <c r="BL49" i="20"/>
  <c r="BK49" i="20"/>
  <c r="BJ49" i="20"/>
  <c r="BI49" i="20"/>
  <c r="BH49" i="20"/>
  <c r="BG49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DB48" i="20"/>
  <c r="DA48" i="20"/>
  <c r="CZ48" i="20"/>
  <c r="CY48" i="20"/>
  <c r="CX48" i="20"/>
  <c r="CW48" i="20"/>
  <c r="CV48" i="20"/>
  <c r="CU48" i="20"/>
  <c r="CT48" i="20"/>
  <c r="CS48" i="20"/>
  <c r="CR48" i="20"/>
  <c r="CQ48" i="20"/>
  <c r="CP48" i="20"/>
  <c r="CO48" i="20"/>
  <c r="CN48" i="20"/>
  <c r="CM48" i="20"/>
  <c r="CL48" i="20"/>
  <c r="CK48" i="20"/>
  <c r="CJ48" i="20"/>
  <c r="CI48" i="20"/>
  <c r="CH48" i="20"/>
  <c r="CG48" i="20"/>
  <c r="CF48" i="20"/>
  <c r="CE48" i="20"/>
  <c r="CD48" i="20"/>
  <c r="CC48" i="20"/>
  <c r="CB48" i="20"/>
  <c r="CA48" i="20"/>
  <c r="BZ48" i="20"/>
  <c r="BY48" i="20"/>
  <c r="BX48" i="20"/>
  <c r="BW48" i="20"/>
  <c r="BV48" i="20"/>
  <c r="BU48" i="20"/>
  <c r="BT48" i="20"/>
  <c r="BS48" i="20"/>
  <c r="BR48" i="20"/>
  <c r="BQ48" i="20"/>
  <c r="BP48" i="20"/>
  <c r="BO48" i="20"/>
  <c r="BN48" i="20"/>
  <c r="BM48" i="20"/>
  <c r="BL48" i="20"/>
  <c r="BK48" i="20"/>
  <c r="BJ48" i="20"/>
  <c r="BI48" i="20"/>
  <c r="BH48" i="20"/>
  <c r="BG48" i="20"/>
  <c r="BF48" i="20"/>
  <c r="BE48" i="20"/>
  <c r="BD48" i="20"/>
  <c r="BC48" i="20"/>
  <c r="BB48" i="20"/>
  <c r="BA48" i="20"/>
  <c r="AZ48" i="20"/>
  <c r="AY48" i="20"/>
  <c r="AX48" i="20"/>
  <c r="AW48" i="20"/>
  <c r="AV48" i="20"/>
  <c r="AU48" i="20"/>
  <c r="AT48" i="20"/>
  <c r="AS48" i="20"/>
  <c r="AR48" i="20"/>
  <c r="AQ48" i="20"/>
  <c r="AP48" i="20"/>
  <c r="AO48" i="20"/>
  <c r="AN48" i="20"/>
  <c r="AM48" i="20"/>
  <c r="AL48" i="20"/>
  <c r="AK48" i="20"/>
  <c r="AJ48" i="20"/>
  <c r="AI48" i="20"/>
  <c r="AH48" i="20"/>
  <c r="AG48" i="20"/>
  <c r="AF48" i="20"/>
  <c r="AE48" i="20"/>
  <c r="AD48" i="20"/>
  <c r="AC48" i="20"/>
  <c r="AB48" i="20"/>
  <c r="AA48" i="20"/>
  <c r="Z48" i="20"/>
  <c r="Y48" i="20"/>
  <c r="X48" i="20"/>
  <c r="W48" i="20"/>
  <c r="V48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DB47" i="20"/>
  <c r="DA47" i="20"/>
  <c r="CZ47" i="20"/>
  <c r="CY47" i="20"/>
  <c r="CX47" i="20"/>
  <c r="CW47" i="20"/>
  <c r="CV47" i="20"/>
  <c r="CU47" i="20"/>
  <c r="CT47" i="20"/>
  <c r="CS47" i="20"/>
  <c r="CR47" i="20"/>
  <c r="CQ47" i="20"/>
  <c r="CP47" i="20"/>
  <c r="CO47" i="20"/>
  <c r="CN47" i="20"/>
  <c r="CM47" i="20"/>
  <c r="CL47" i="20"/>
  <c r="CK47" i="20"/>
  <c r="CJ47" i="20"/>
  <c r="CI47" i="20"/>
  <c r="CH47" i="20"/>
  <c r="CG47" i="20"/>
  <c r="CF47" i="20"/>
  <c r="CE47" i="20"/>
  <c r="CD47" i="20"/>
  <c r="CC47" i="20"/>
  <c r="CB47" i="20"/>
  <c r="CA47" i="20"/>
  <c r="BZ47" i="20"/>
  <c r="BY47" i="20"/>
  <c r="BX47" i="20"/>
  <c r="BW47" i="20"/>
  <c r="BV47" i="20"/>
  <c r="BU47" i="20"/>
  <c r="BT47" i="20"/>
  <c r="BS47" i="20"/>
  <c r="BR47" i="20"/>
  <c r="BQ47" i="20"/>
  <c r="BP47" i="20"/>
  <c r="BO47" i="20"/>
  <c r="BN47" i="20"/>
  <c r="BM47" i="20"/>
  <c r="BL47" i="20"/>
  <c r="BK47" i="20"/>
  <c r="BJ47" i="20"/>
  <c r="BI47" i="20"/>
  <c r="BH47" i="20"/>
  <c r="BG47" i="20"/>
  <c r="BF47" i="20"/>
  <c r="BE47" i="20"/>
  <c r="BD47" i="20"/>
  <c r="BC47" i="20"/>
  <c r="BB47" i="20"/>
  <c r="BA47" i="20"/>
  <c r="AZ47" i="20"/>
  <c r="AY47" i="20"/>
  <c r="AX47" i="20"/>
  <c r="AW47" i="20"/>
  <c r="AV47" i="20"/>
  <c r="AU47" i="20"/>
  <c r="AT47" i="20"/>
  <c r="AS47" i="20"/>
  <c r="AR47" i="20"/>
  <c r="AQ47" i="20"/>
  <c r="AP47" i="20"/>
  <c r="AO47" i="20"/>
  <c r="AN47" i="20"/>
  <c r="AM47" i="20"/>
  <c r="AL47" i="20"/>
  <c r="AK47" i="20"/>
  <c r="AJ47" i="20"/>
  <c r="AI47" i="20"/>
  <c r="AH47" i="20"/>
  <c r="AG47" i="20"/>
  <c r="AF47" i="20"/>
  <c r="AE47" i="20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DB46" i="20"/>
  <c r="DA46" i="20"/>
  <c r="CZ46" i="20"/>
  <c r="CY46" i="20"/>
  <c r="CX46" i="20"/>
  <c r="CW46" i="20"/>
  <c r="CV46" i="20"/>
  <c r="CU46" i="20"/>
  <c r="CT46" i="20"/>
  <c r="CS46" i="20"/>
  <c r="CR46" i="20"/>
  <c r="CQ46" i="20"/>
  <c r="CP46" i="20"/>
  <c r="CO46" i="20"/>
  <c r="CN46" i="20"/>
  <c r="CM46" i="20"/>
  <c r="CL46" i="20"/>
  <c r="CK46" i="20"/>
  <c r="CJ46" i="20"/>
  <c r="CI46" i="20"/>
  <c r="CH46" i="20"/>
  <c r="CG46" i="20"/>
  <c r="CF46" i="20"/>
  <c r="CE46" i="20"/>
  <c r="CD46" i="20"/>
  <c r="CC46" i="20"/>
  <c r="CB46" i="20"/>
  <c r="CA46" i="20"/>
  <c r="BZ46" i="20"/>
  <c r="BY46" i="20"/>
  <c r="BX46" i="20"/>
  <c r="BW46" i="20"/>
  <c r="BV46" i="20"/>
  <c r="BU46" i="20"/>
  <c r="BT46" i="20"/>
  <c r="BS46" i="20"/>
  <c r="BR46" i="20"/>
  <c r="BQ46" i="20"/>
  <c r="BP46" i="20"/>
  <c r="BO46" i="20"/>
  <c r="BN46" i="20"/>
  <c r="BM46" i="20"/>
  <c r="BL46" i="20"/>
  <c r="BK46" i="20"/>
  <c r="BJ46" i="20"/>
  <c r="BI46" i="20"/>
  <c r="BH46" i="20"/>
  <c r="BG46" i="20"/>
  <c r="BF46" i="20"/>
  <c r="BE46" i="20"/>
  <c r="BD46" i="20"/>
  <c r="BC46" i="20"/>
  <c r="BB46" i="20"/>
  <c r="BA46" i="20"/>
  <c r="AZ46" i="20"/>
  <c r="AY46" i="20"/>
  <c r="AX46" i="20"/>
  <c r="AW46" i="20"/>
  <c r="AV46" i="20"/>
  <c r="AU46" i="20"/>
  <c r="AT46" i="20"/>
  <c r="AS46" i="20"/>
  <c r="AR46" i="20"/>
  <c r="AQ46" i="20"/>
  <c r="AP46" i="20"/>
  <c r="AO46" i="20"/>
  <c r="AN46" i="20"/>
  <c r="AM46" i="20"/>
  <c r="AL46" i="20"/>
  <c r="AK46" i="20"/>
  <c r="AJ46" i="20"/>
  <c r="AI46" i="20"/>
  <c r="AH46" i="20"/>
  <c r="AG46" i="20"/>
  <c r="AF46" i="20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DB45" i="20"/>
  <c r="DA45" i="20"/>
  <c r="CZ45" i="20"/>
  <c r="CY45" i="20"/>
  <c r="CX45" i="20"/>
  <c r="CW45" i="20"/>
  <c r="CV45" i="20"/>
  <c r="CU45" i="20"/>
  <c r="CT45" i="20"/>
  <c r="CS45" i="20"/>
  <c r="CR45" i="20"/>
  <c r="CQ45" i="20"/>
  <c r="CP45" i="20"/>
  <c r="CO45" i="20"/>
  <c r="CN45" i="20"/>
  <c r="CM45" i="20"/>
  <c r="CL45" i="20"/>
  <c r="CK45" i="20"/>
  <c r="CJ45" i="20"/>
  <c r="CI45" i="20"/>
  <c r="CH45" i="20"/>
  <c r="CG45" i="20"/>
  <c r="CF45" i="20"/>
  <c r="CE45" i="20"/>
  <c r="CD45" i="20"/>
  <c r="CC45" i="20"/>
  <c r="CB45" i="20"/>
  <c r="CA45" i="20"/>
  <c r="BZ45" i="20"/>
  <c r="BY45" i="20"/>
  <c r="BX45" i="20"/>
  <c r="BW45" i="20"/>
  <c r="BV45" i="20"/>
  <c r="BU45" i="20"/>
  <c r="BT45" i="20"/>
  <c r="BS45" i="20"/>
  <c r="BR45" i="20"/>
  <c r="BQ45" i="20"/>
  <c r="BP45" i="20"/>
  <c r="BO45" i="20"/>
  <c r="BN45" i="20"/>
  <c r="BM45" i="20"/>
  <c r="BL45" i="20"/>
  <c r="BK45" i="20"/>
  <c r="BJ45" i="20"/>
  <c r="BI45" i="20"/>
  <c r="BH45" i="20"/>
  <c r="BG45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DB44" i="20"/>
  <c r="DA44" i="20"/>
  <c r="CZ44" i="20"/>
  <c r="CY44" i="20"/>
  <c r="CX44" i="20"/>
  <c r="CW44" i="20"/>
  <c r="CV44" i="20"/>
  <c r="CU44" i="20"/>
  <c r="CT44" i="20"/>
  <c r="CS44" i="20"/>
  <c r="CR44" i="20"/>
  <c r="CQ44" i="20"/>
  <c r="CP44" i="20"/>
  <c r="CO44" i="20"/>
  <c r="CN44" i="20"/>
  <c r="CM44" i="20"/>
  <c r="CL44" i="20"/>
  <c r="CK44" i="20"/>
  <c r="CJ44" i="20"/>
  <c r="CI44" i="20"/>
  <c r="CH44" i="20"/>
  <c r="CG44" i="20"/>
  <c r="CF44" i="20"/>
  <c r="CE44" i="20"/>
  <c r="CD44" i="20"/>
  <c r="CC44" i="20"/>
  <c r="CB44" i="20"/>
  <c r="CA44" i="20"/>
  <c r="BZ44" i="20"/>
  <c r="BY44" i="20"/>
  <c r="BX44" i="20"/>
  <c r="BW44" i="20"/>
  <c r="BV44" i="20"/>
  <c r="BU44" i="20"/>
  <c r="BT44" i="20"/>
  <c r="BS44" i="20"/>
  <c r="BR44" i="20"/>
  <c r="BQ44" i="20"/>
  <c r="BP44" i="20"/>
  <c r="BO44" i="20"/>
  <c r="BN44" i="20"/>
  <c r="BM44" i="20"/>
  <c r="BL44" i="20"/>
  <c r="BK44" i="20"/>
  <c r="BJ44" i="20"/>
  <c r="BI44" i="20"/>
  <c r="BH44" i="20"/>
  <c r="BG44" i="20"/>
  <c r="BF44" i="20"/>
  <c r="BE44" i="20"/>
  <c r="BD44" i="20"/>
  <c r="BC44" i="20"/>
  <c r="BB44" i="20"/>
  <c r="BA44" i="20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DB43" i="20"/>
  <c r="DA43" i="20"/>
  <c r="CZ43" i="20"/>
  <c r="CY43" i="20"/>
  <c r="CX43" i="20"/>
  <c r="CW43" i="20"/>
  <c r="CV43" i="20"/>
  <c r="CU43" i="20"/>
  <c r="CT43" i="20"/>
  <c r="CS43" i="20"/>
  <c r="CR43" i="20"/>
  <c r="CQ43" i="20"/>
  <c r="CP43" i="20"/>
  <c r="CO43" i="20"/>
  <c r="CN43" i="20"/>
  <c r="CM43" i="20"/>
  <c r="CL43" i="20"/>
  <c r="CK43" i="20"/>
  <c r="CJ43" i="20"/>
  <c r="CI43" i="20"/>
  <c r="CH43" i="20"/>
  <c r="CG43" i="20"/>
  <c r="CF43" i="20"/>
  <c r="CE43" i="20"/>
  <c r="CD43" i="20"/>
  <c r="CC43" i="20"/>
  <c r="CB43" i="20"/>
  <c r="CA43" i="20"/>
  <c r="BZ43" i="20"/>
  <c r="BY43" i="20"/>
  <c r="BX43" i="20"/>
  <c r="BW43" i="20"/>
  <c r="BV43" i="20"/>
  <c r="BU43" i="20"/>
  <c r="BT43" i="20"/>
  <c r="BS43" i="20"/>
  <c r="BR43" i="20"/>
  <c r="BQ43" i="20"/>
  <c r="BP43" i="20"/>
  <c r="BO43" i="20"/>
  <c r="BN43" i="20"/>
  <c r="BM43" i="20"/>
  <c r="BL43" i="20"/>
  <c r="BK43" i="20"/>
  <c r="BJ43" i="20"/>
  <c r="BI43" i="20"/>
  <c r="BH43" i="20"/>
  <c r="BG43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DB42" i="20"/>
  <c r="DA42" i="20"/>
  <c r="CZ42" i="20"/>
  <c r="CY42" i="20"/>
  <c r="CX42" i="20"/>
  <c r="CW42" i="20"/>
  <c r="CV42" i="20"/>
  <c r="CU42" i="20"/>
  <c r="CT42" i="20"/>
  <c r="CS42" i="20"/>
  <c r="CR42" i="20"/>
  <c r="CQ42" i="20"/>
  <c r="CP42" i="20"/>
  <c r="CO42" i="20"/>
  <c r="CN42" i="20"/>
  <c r="CM42" i="20"/>
  <c r="CL42" i="20"/>
  <c r="CK42" i="20"/>
  <c r="CJ42" i="20"/>
  <c r="CI42" i="20"/>
  <c r="CH42" i="20"/>
  <c r="CG42" i="20"/>
  <c r="CF42" i="20"/>
  <c r="CE42" i="20"/>
  <c r="CD42" i="20"/>
  <c r="CC42" i="20"/>
  <c r="CB42" i="20"/>
  <c r="CA42" i="20"/>
  <c r="BZ42" i="20"/>
  <c r="BY42" i="20"/>
  <c r="BX42" i="20"/>
  <c r="BW42" i="20"/>
  <c r="BV42" i="20"/>
  <c r="BU42" i="20"/>
  <c r="BT42" i="20"/>
  <c r="BS42" i="20"/>
  <c r="BR42" i="20"/>
  <c r="BQ42" i="20"/>
  <c r="BP42" i="20"/>
  <c r="BO42" i="20"/>
  <c r="BN42" i="20"/>
  <c r="BM42" i="20"/>
  <c r="BL42" i="20"/>
  <c r="BK42" i="20"/>
  <c r="BJ42" i="20"/>
  <c r="BI42" i="20"/>
  <c r="BH42" i="20"/>
  <c r="BG42" i="20"/>
  <c r="BF42" i="20"/>
  <c r="BE42" i="20"/>
  <c r="BD42" i="20"/>
  <c r="BC42" i="20"/>
  <c r="BB42" i="20"/>
  <c r="BA42" i="20"/>
  <c r="AZ42" i="20"/>
  <c r="AY42" i="20"/>
  <c r="AX42" i="20"/>
  <c r="AW42" i="20"/>
  <c r="AV42" i="20"/>
  <c r="AU42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DB41" i="20"/>
  <c r="DA41" i="20"/>
  <c r="CZ41" i="20"/>
  <c r="CY41" i="20"/>
  <c r="CX41" i="20"/>
  <c r="CW41" i="20"/>
  <c r="CV41" i="20"/>
  <c r="CU41" i="20"/>
  <c r="CT41" i="20"/>
  <c r="CS41" i="20"/>
  <c r="CR41" i="20"/>
  <c r="CQ41" i="20"/>
  <c r="CP41" i="20"/>
  <c r="CO41" i="20"/>
  <c r="CN41" i="20"/>
  <c r="CM41" i="20"/>
  <c r="CL41" i="20"/>
  <c r="CK41" i="20"/>
  <c r="CJ41" i="20"/>
  <c r="CI41" i="20"/>
  <c r="CH41" i="20"/>
  <c r="CG41" i="20"/>
  <c r="CF41" i="20"/>
  <c r="CE41" i="20"/>
  <c r="CD41" i="20"/>
  <c r="CC41" i="20"/>
  <c r="CB41" i="20"/>
  <c r="CA41" i="20"/>
  <c r="BZ41" i="20"/>
  <c r="BY41" i="20"/>
  <c r="BX41" i="20"/>
  <c r="BW41" i="20"/>
  <c r="BV41" i="20"/>
  <c r="BU41" i="20"/>
  <c r="BT41" i="20"/>
  <c r="BS41" i="20"/>
  <c r="BR41" i="20"/>
  <c r="BQ41" i="20"/>
  <c r="BP41" i="20"/>
  <c r="BO41" i="20"/>
  <c r="BN41" i="20"/>
  <c r="BM41" i="20"/>
  <c r="BL41" i="20"/>
  <c r="BK41" i="20"/>
  <c r="BJ41" i="20"/>
  <c r="BI41" i="20"/>
  <c r="BH41" i="20"/>
  <c r="BG41" i="20"/>
  <c r="BF41" i="20"/>
  <c r="BE41" i="20"/>
  <c r="BD41" i="20"/>
  <c r="BC41" i="20"/>
  <c r="BB41" i="20"/>
  <c r="BA41" i="20"/>
  <c r="AZ41" i="20"/>
  <c r="AY41" i="20"/>
  <c r="AX41" i="20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DB40" i="20"/>
  <c r="DA40" i="20"/>
  <c r="CZ40" i="20"/>
  <c r="CY40" i="20"/>
  <c r="CX40" i="20"/>
  <c r="CW40" i="20"/>
  <c r="CV40" i="20"/>
  <c r="CU40" i="20"/>
  <c r="CT40" i="20"/>
  <c r="CS40" i="20"/>
  <c r="CR40" i="20"/>
  <c r="CQ40" i="20"/>
  <c r="CP40" i="20"/>
  <c r="CO40" i="20"/>
  <c r="CN40" i="20"/>
  <c r="CM40" i="20"/>
  <c r="CL40" i="20"/>
  <c r="CK40" i="20"/>
  <c r="CJ40" i="20"/>
  <c r="CI40" i="20"/>
  <c r="CH40" i="20"/>
  <c r="CG40" i="20"/>
  <c r="CF40" i="20"/>
  <c r="CE40" i="20"/>
  <c r="CD40" i="20"/>
  <c r="CC40" i="20"/>
  <c r="CB40" i="20"/>
  <c r="CA40" i="20"/>
  <c r="BZ40" i="20"/>
  <c r="BY40" i="20"/>
  <c r="BX40" i="20"/>
  <c r="BW40" i="20"/>
  <c r="BV40" i="20"/>
  <c r="BU40" i="20"/>
  <c r="BT40" i="20"/>
  <c r="BS40" i="20"/>
  <c r="BR40" i="20"/>
  <c r="BQ40" i="20"/>
  <c r="BP40" i="20"/>
  <c r="BO40" i="20"/>
  <c r="BN40" i="20"/>
  <c r="BM40" i="20"/>
  <c r="BL40" i="20"/>
  <c r="BK40" i="20"/>
  <c r="BJ40" i="20"/>
  <c r="BI40" i="20"/>
  <c r="BH40" i="20"/>
  <c r="BG40" i="20"/>
  <c r="BF40" i="20"/>
  <c r="BE40" i="20"/>
  <c r="BD40" i="20"/>
  <c r="BC40" i="20"/>
  <c r="BB40" i="20"/>
  <c r="BA40" i="20"/>
  <c r="AZ40" i="20"/>
  <c r="AY40" i="20"/>
  <c r="AX40" i="20"/>
  <c r="AW40" i="20"/>
  <c r="AV40" i="20"/>
  <c r="AU40" i="20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DB39" i="20"/>
  <c r="DA39" i="20"/>
  <c r="CZ39" i="20"/>
  <c r="CY39" i="20"/>
  <c r="CX39" i="20"/>
  <c r="CW39" i="20"/>
  <c r="CV39" i="20"/>
  <c r="CU39" i="20"/>
  <c r="CT39" i="20"/>
  <c r="CS39" i="20"/>
  <c r="CR39" i="20"/>
  <c r="CQ39" i="20"/>
  <c r="CP39" i="20"/>
  <c r="CO39" i="20"/>
  <c r="CN39" i="20"/>
  <c r="CM39" i="20"/>
  <c r="CL39" i="20"/>
  <c r="CK39" i="20"/>
  <c r="CJ39" i="20"/>
  <c r="CI39" i="20"/>
  <c r="CH39" i="20"/>
  <c r="CG39" i="20"/>
  <c r="CF39" i="20"/>
  <c r="CE39" i="20"/>
  <c r="CD39" i="20"/>
  <c r="CC39" i="20"/>
  <c r="CB39" i="20"/>
  <c r="CA39" i="20"/>
  <c r="BZ39" i="20"/>
  <c r="BY39" i="20"/>
  <c r="BX39" i="20"/>
  <c r="BW39" i="20"/>
  <c r="BV39" i="20"/>
  <c r="BU39" i="20"/>
  <c r="BT39" i="20"/>
  <c r="BS39" i="20"/>
  <c r="BR39" i="20"/>
  <c r="BQ39" i="20"/>
  <c r="BP39" i="20"/>
  <c r="BO39" i="20"/>
  <c r="BN39" i="20"/>
  <c r="BM39" i="20"/>
  <c r="BL39" i="20"/>
  <c r="BK39" i="20"/>
  <c r="BJ39" i="20"/>
  <c r="BI39" i="20"/>
  <c r="BH39" i="20"/>
  <c r="BG39" i="20"/>
  <c r="BF39" i="20"/>
  <c r="BE39" i="20"/>
  <c r="BD39" i="20"/>
  <c r="BC39" i="20"/>
  <c r="BB39" i="20"/>
  <c r="BA39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DB38" i="20"/>
  <c r="DA38" i="20"/>
  <c r="CZ38" i="20"/>
  <c r="CY38" i="20"/>
  <c r="CX38" i="20"/>
  <c r="CW38" i="20"/>
  <c r="CV38" i="20"/>
  <c r="CU38" i="20"/>
  <c r="CT38" i="20"/>
  <c r="CS38" i="20"/>
  <c r="CR38" i="20"/>
  <c r="CQ38" i="20"/>
  <c r="CP38" i="20"/>
  <c r="CO38" i="20"/>
  <c r="CN38" i="20"/>
  <c r="CM38" i="20"/>
  <c r="CL38" i="20"/>
  <c r="CK38" i="20"/>
  <c r="CJ38" i="20"/>
  <c r="CI38" i="20"/>
  <c r="CH38" i="20"/>
  <c r="CG38" i="20"/>
  <c r="CF38" i="20"/>
  <c r="CE38" i="20"/>
  <c r="CD38" i="20"/>
  <c r="CC38" i="20"/>
  <c r="CB38" i="20"/>
  <c r="CA38" i="20"/>
  <c r="BZ38" i="20"/>
  <c r="BY38" i="20"/>
  <c r="BX38" i="20"/>
  <c r="BW38" i="20"/>
  <c r="BV38" i="20"/>
  <c r="BU38" i="20"/>
  <c r="BT38" i="20"/>
  <c r="BS38" i="20"/>
  <c r="BR38" i="20"/>
  <c r="BQ38" i="20"/>
  <c r="BP38" i="20"/>
  <c r="BO38" i="20"/>
  <c r="BN38" i="20"/>
  <c r="BM38" i="20"/>
  <c r="BL38" i="20"/>
  <c r="BK38" i="20"/>
  <c r="BJ38" i="20"/>
  <c r="BI38" i="20"/>
  <c r="BH38" i="20"/>
  <c r="BG38" i="20"/>
  <c r="BF38" i="20"/>
  <c r="BE38" i="20"/>
  <c r="BD38" i="20"/>
  <c r="BC38" i="20"/>
  <c r="BB38" i="20"/>
  <c r="BA38" i="20"/>
  <c r="AZ38" i="20"/>
  <c r="AY38" i="20"/>
  <c r="AX38" i="20"/>
  <c r="AW38" i="20"/>
  <c r="AV38" i="20"/>
  <c r="AU38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DB37" i="20"/>
  <c r="DA37" i="20"/>
  <c r="CZ37" i="20"/>
  <c r="CY37" i="20"/>
  <c r="CX37" i="20"/>
  <c r="CW37" i="20"/>
  <c r="CV37" i="20"/>
  <c r="CU37" i="20"/>
  <c r="CT37" i="20"/>
  <c r="CS37" i="20"/>
  <c r="CR37" i="20"/>
  <c r="CQ37" i="20"/>
  <c r="CP37" i="20"/>
  <c r="CO37" i="20"/>
  <c r="CN37" i="20"/>
  <c r="CM37" i="20"/>
  <c r="CL37" i="20"/>
  <c r="CK37" i="20"/>
  <c r="CJ37" i="20"/>
  <c r="CI37" i="20"/>
  <c r="CH37" i="20"/>
  <c r="CG37" i="20"/>
  <c r="CF37" i="20"/>
  <c r="CE37" i="20"/>
  <c r="CD37" i="20"/>
  <c r="CC37" i="20"/>
  <c r="CB37" i="20"/>
  <c r="CA37" i="20"/>
  <c r="BZ37" i="20"/>
  <c r="BY37" i="20"/>
  <c r="BX37" i="20"/>
  <c r="BW37" i="20"/>
  <c r="BV37" i="20"/>
  <c r="BU37" i="20"/>
  <c r="BT37" i="20"/>
  <c r="BS37" i="20"/>
  <c r="BR37" i="20"/>
  <c r="BQ37" i="20"/>
  <c r="BP37" i="20"/>
  <c r="BO37" i="20"/>
  <c r="BN37" i="20"/>
  <c r="BM37" i="20"/>
  <c r="BL37" i="20"/>
  <c r="BK37" i="20"/>
  <c r="BJ37" i="20"/>
  <c r="BI37" i="20"/>
  <c r="BH37" i="20"/>
  <c r="BG37" i="20"/>
  <c r="BF37" i="20"/>
  <c r="BE37" i="20"/>
  <c r="BD37" i="20"/>
  <c r="BC37" i="20"/>
  <c r="BB37" i="20"/>
  <c r="BA37" i="20"/>
  <c r="AZ37" i="20"/>
  <c r="AY37" i="20"/>
  <c r="AX37" i="20"/>
  <c r="AW37" i="20"/>
  <c r="AV37" i="20"/>
  <c r="AU37" i="20"/>
  <c r="AT37" i="20"/>
  <c r="AS37" i="20"/>
  <c r="AR37" i="20"/>
  <c r="AQ37" i="20"/>
  <c r="AP37" i="20"/>
  <c r="AO37" i="20"/>
  <c r="AN37" i="20"/>
  <c r="AM37" i="20"/>
  <c r="AL37" i="20"/>
  <c r="AK37" i="20"/>
  <c r="AJ37" i="20"/>
  <c r="AI37" i="20"/>
  <c r="AH37" i="20"/>
  <c r="AG37" i="20"/>
  <c r="AF37" i="20"/>
  <c r="AE37" i="20"/>
  <c r="AD37" i="20"/>
  <c r="AC37" i="20"/>
  <c r="AB37" i="20"/>
  <c r="AA37" i="20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DB36" i="20"/>
  <c r="DA36" i="20"/>
  <c r="CZ36" i="20"/>
  <c r="CY36" i="20"/>
  <c r="CX36" i="20"/>
  <c r="CW36" i="20"/>
  <c r="CV36" i="20"/>
  <c r="CU36" i="20"/>
  <c r="CT36" i="20"/>
  <c r="CS36" i="20"/>
  <c r="CR36" i="20"/>
  <c r="CQ36" i="20"/>
  <c r="CP36" i="20"/>
  <c r="CO36" i="20"/>
  <c r="CN36" i="20"/>
  <c r="CM36" i="20"/>
  <c r="CL36" i="20"/>
  <c r="CK36" i="20"/>
  <c r="CJ36" i="20"/>
  <c r="CI36" i="20"/>
  <c r="CH36" i="20"/>
  <c r="CG36" i="20"/>
  <c r="CF36" i="20"/>
  <c r="CE36" i="20"/>
  <c r="CD36" i="20"/>
  <c r="CC36" i="20"/>
  <c r="CB36" i="20"/>
  <c r="CA36" i="20"/>
  <c r="BZ36" i="20"/>
  <c r="BY36" i="20"/>
  <c r="BX36" i="20"/>
  <c r="BW36" i="20"/>
  <c r="BV36" i="20"/>
  <c r="BU36" i="20"/>
  <c r="BT36" i="20"/>
  <c r="BS36" i="20"/>
  <c r="BR36" i="20"/>
  <c r="BQ36" i="20"/>
  <c r="BP36" i="20"/>
  <c r="BO36" i="20"/>
  <c r="BN36" i="20"/>
  <c r="BM36" i="20"/>
  <c r="BL36" i="20"/>
  <c r="BK36" i="20"/>
  <c r="BJ36" i="20"/>
  <c r="BI36" i="20"/>
  <c r="BH36" i="20"/>
  <c r="BG36" i="20"/>
  <c r="BF36" i="20"/>
  <c r="BE36" i="20"/>
  <c r="BD36" i="20"/>
  <c r="BC36" i="20"/>
  <c r="BB36" i="20"/>
  <c r="BA36" i="20"/>
  <c r="AZ36" i="20"/>
  <c r="AY36" i="20"/>
  <c r="AX36" i="20"/>
  <c r="AW36" i="20"/>
  <c r="AV36" i="20"/>
  <c r="AU36" i="20"/>
  <c r="AT36" i="20"/>
  <c r="AS36" i="20"/>
  <c r="AR36" i="20"/>
  <c r="AQ36" i="20"/>
  <c r="AP36" i="20"/>
  <c r="AO36" i="20"/>
  <c r="AN36" i="20"/>
  <c r="AM36" i="20"/>
  <c r="AL36" i="20"/>
  <c r="AK36" i="20"/>
  <c r="AJ36" i="20"/>
  <c r="AI36" i="20"/>
  <c r="AH36" i="20"/>
  <c r="AG36" i="20"/>
  <c r="AF36" i="20"/>
  <c r="AE36" i="20"/>
  <c r="AD36" i="20"/>
  <c r="AC36" i="20"/>
  <c r="AB36" i="20"/>
  <c r="AA36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DB35" i="20"/>
  <c r="DA35" i="20"/>
  <c r="CZ35" i="20"/>
  <c r="CY35" i="20"/>
  <c r="CX35" i="20"/>
  <c r="CW35" i="20"/>
  <c r="CV35" i="20"/>
  <c r="CU35" i="20"/>
  <c r="CT35" i="20"/>
  <c r="CS35" i="20"/>
  <c r="CR35" i="20"/>
  <c r="CQ35" i="20"/>
  <c r="CP35" i="20"/>
  <c r="CO35" i="20"/>
  <c r="CN35" i="20"/>
  <c r="CM35" i="20"/>
  <c r="CL35" i="20"/>
  <c r="CK35" i="20"/>
  <c r="CJ35" i="20"/>
  <c r="CI35" i="20"/>
  <c r="CH35" i="20"/>
  <c r="CG35" i="20"/>
  <c r="CF35" i="20"/>
  <c r="CE35" i="20"/>
  <c r="CD35" i="20"/>
  <c r="CC35" i="20"/>
  <c r="CB35" i="20"/>
  <c r="CA35" i="20"/>
  <c r="BZ35" i="20"/>
  <c r="BY35" i="20"/>
  <c r="BX35" i="20"/>
  <c r="BW35" i="20"/>
  <c r="BV35" i="20"/>
  <c r="BU35" i="20"/>
  <c r="BT35" i="20"/>
  <c r="BS35" i="20"/>
  <c r="BR35" i="20"/>
  <c r="BQ35" i="20"/>
  <c r="BP35" i="20"/>
  <c r="BO35" i="20"/>
  <c r="BN35" i="20"/>
  <c r="BM35" i="20"/>
  <c r="BL35" i="20"/>
  <c r="BK35" i="20"/>
  <c r="BJ35" i="20"/>
  <c r="BI35" i="20"/>
  <c r="BH35" i="20"/>
  <c r="BG35" i="20"/>
  <c r="BF35" i="20"/>
  <c r="BE35" i="20"/>
  <c r="BD35" i="20"/>
  <c r="BC35" i="20"/>
  <c r="BB35" i="20"/>
  <c r="BA35" i="20"/>
  <c r="AZ35" i="20"/>
  <c r="AY35" i="20"/>
  <c r="AX35" i="20"/>
  <c r="AW35" i="20"/>
  <c r="AV35" i="20"/>
  <c r="AU35" i="20"/>
  <c r="AT35" i="20"/>
  <c r="AS35" i="20"/>
  <c r="AR35" i="20"/>
  <c r="AQ35" i="20"/>
  <c r="AP35" i="20"/>
  <c r="AO35" i="20"/>
  <c r="AN35" i="20"/>
  <c r="AM35" i="20"/>
  <c r="AL35" i="20"/>
  <c r="AK35" i="20"/>
  <c r="AJ35" i="20"/>
  <c r="AI35" i="20"/>
  <c r="AH35" i="20"/>
  <c r="AG35" i="20"/>
  <c r="AF35" i="20"/>
  <c r="AE35" i="20"/>
  <c r="AD35" i="20"/>
  <c r="AC35" i="20"/>
  <c r="AB35" i="20"/>
  <c r="AA35" i="20"/>
  <c r="Z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DB34" i="20"/>
  <c r="DA34" i="20"/>
  <c r="CZ34" i="20"/>
  <c r="CY34" i="20"/>
  <c r="CX34" i="20"/>
  <c r="CW34" i="20"/>
  <c r="CV34" i="20"/>
  <c r="CU34" i="20"/>
  <c r="CT34" i="20"/>
  <c r="CS34" i="20"/>
  <c r="CR34" i="20"/>
  <c r="CQ34" i="20"/>
  <c r="CP34" i="20"/>
  <c r="CO34" i="20"/>
  <c r="CN34" i="20"/>
  <c r="CM34" i="20"/>
  <c r="CL34" i="20"/>
  <c r="CK34" i="20"/>
  <c r="CJ34" i="20"/>
  <c r="CI34" i="20"/>
  <c r="CH34" i="20"/>
  <c r="CG34" i="20"/>
  <c r="CF34" i="20"/>
  <c r="CE34" i="20"/>
  <c r="CD34" i="20"/>
  <c r="CC34" i="20"/>
  <c r="CB34" i="20"/>
  <c r="CA34" i="20"/>
  <c r="BZ34" i="20"/>
  <c r="BY34" i="20"/>
  <c r="BX34" i="20"/>
  <c r="BW34" i="20"/>
  <c r="BV34" i="20"/>
  <c r="BU34" i="20"/>
  <c r="BT34" i="20"/>
  <c r="BS34" i="20"/>
  <c r="BR34" i="20"/>
  <c r="BQ34" i="20"/>
  <c r="BP34" i="20"/>
  <c r="BO34" i="20"/>
  <c r="BN34" i="20"/>
  <c r="BM34" i="20"/>
  <c r="BL34" i="20"/>
  <c r="BK34" i="20"/>
  <c r="BJ34" i="20"/>
  <c r="BI34" i="20"/>
  <c r="BH34" i="20"/>
  <c r="BG34" i="20"/>
  <c r="BF34" i="20"/>
  <c r="BE34" i="20"/>
  <c r="BD34" i="20"/>
  <c r="BC34" i="20"/>
  <c r="BB34" i="20"/>
  <c r="BA34" i="20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DB33" i="20"/>
  <c r="DA33" i="20"/>
  <c r="CZ33" i="20"/>
  <c r="CY33" i="20"/>
  <c r="CX33" i="20"/>
  <c r="CW33" i="20"/>
  <c r="CV33" i="20"/>
  <c r="CU33" i="20"/>
  <c r="CT33" i="20"/>
  <c r="CS33" i="20"/>
  <c r="CR33" i="20"/>
  <c r="CQ33" i="20"/>
  <c r="CP33" i="20"/>
  <c r="CO33" i="20"/>
  <c r="CN33" i="20"/>
  <c r="CM33" i="20"/>
  <c r="CL33" i="20"/>
  <c r="CK33" i="20"/>
  <c r="CJ33" i="20"/>
  <c r="CI33" i="20"/>
  <c r="CH33" i="20"/>
  <c r="CG33" i="20"/>
  <c r="CF33" i="20"/>
  <c r="CE33" i="20"/>
  <c r="CD33" i="20"/>
  <c r="CC33" i="20"/>
  <c r="CB33" i="20"/>
  <c r="CA33" i="20"/>
  <c r="BZ33" i="20"/>
  <c r="BY33" i="20"/>
  <c r="BX33" i="20"/>
  <c r="BW33" i="20"/>
  <c r="BV33" i="20"/>
  <c r="BU33" i="20"/>
  <c r="BT33" i="20"/>
  <c r="BS33" i="20"/>
  <c r="BR33" i="20"/>
  <c r="BQ33" i="20"/>
  <c r="BP33" i="20"/>
  <c r="BO33" i="20"/>
  <c r="BN33" i="20"/>
  <c r="BM33" i="20"/>
  <c r="BL33" i="20"/>
  <c r="BK33" i="20"/>
  <c r="BJ33" i="20"/>
  <c r="BI33" i="20"/>
  <c r="BH33" i="20"/>
  <c r="BG33" i="20"/>
  <c r="BF33" i="20"/>
  <c r="BE33" i="20"/>
  <c r="BD33" i="20"/>
  <c r="BC33" i="20"/>
  <c r="BB33" i="20"/>
  <c r="BA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DB32" i="20"/>
  <c r="DA32" i="20"/>
  <c r="CZ32" i="20"/>
  <c r="CY32" i="20"/>
  <c r="CX32" i="20"/>
  <c r="CW32" i="20"/>
  <c r="CV32" i="20"/>
  <c r="CU32" i="20"/>
  <c r="CT32" i="20"/>
  <c r="CS32" i="20"/>
  <c r="CR32" i="20"/>
  <c r="CQ32" i="20"/>
  <c r="CP32" i="20"/>
  <c r="CO32" i="20"/>
  <c r="CN32" i="20"/>
  <c r="CM32" i="20"/>
  <c r="CL32" i="20"/>
  <c r="CK32" i="20"/>
  <c r="CJ32" i="20"/>
  <c r="CI32" i="20"/>
  <c r="CH32" i="20"/>
  <c r="CG32" i="20"/>
  <c r="CF32" i="20"/>
  <c r="CE32" i="20"/>
  <c r="CD32" i="20"/>
  <c r="CC32" i="20"/>
  <c r="CB32" i="20"/>
  <c r="CA32" i="20"/>
  <c r="BZ32" i="20"/>
  <c r="BY32" i="20"/>
  <c r="BX32" i="20"/>
  <c r="BW32" i="20"/>
  <c r="BV32" i="20"/>
  <c r="BU32" i="20"/>
  <c r="BT32" i="20"/>
  <c r="BS32" i="20"/>
  <c r="BR32" i="20"/>
  <c r="BQ32" i="20"/>
  <c r="BP32" i="20"/>
  <c r="BO32" i="20"/>
  <c r="BN32" i="20"/>
  <c r="BM32" i="20"/>
  <c r="BL32" i="20"/>
  <c r="BK32" i="20"/>
  <c r="BJ32" i="20"/>
  <c r="BI32" i="20"/>
  <c r="BH32" i="20"/>
  <c r="BG32" i="20"/>
  <c r="BF32" i="20"/>
  <c r="BE32" i="20"/>
  <c r="BD32" i="20"/>
  <c r="BC32" i="20"/>
  <c r="BB32" i="20"/>
  <c r="BA32" i="20"/>
  <c r="AZ32" i="20"/>
  <c r="AY32" i="20"/>
  <c r="AX32" i="20"/>
  <c r="AW32" i="20"/>
  <c r="AV32" i="20"/>
  <c r="AU32" i="20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DB31" i="20"/>
  <c r="DA31" i="20"/>
  <c r="CZ31" i="20"/>
  <c r="CY31" i="20"/>
  <c r="CX31" i="20"/>
  <c r="CW31" i="20"/>
  <c r="CV31" i="20"/>
  <c r="CU31" i="20"/>
  <c r="CT31" i="20"/>
  <c r="CS31" i="20"/>
  <c r="CR31" i="20"/>
  <c r="CQ31" i="20"/>
  <c r="CP31" i="20"/>
  <c r="CO31" i="20"/>
  <c r="CN31" i="20"/>
  <c r="CM31" i="20"/>
  <c r="CL31" i="20"/>
  <c r="CK31" i="20"/>
  <c r="CJ31" i="20"/>
  <c r="CI31" i="20"/>
  <c r="CH31" i="20"/>
  <c r="CG31" i="20"/>
  <c r="CF31" i="20"/>
  <c r="CE31" i="20"/>
  <c r="CD31" i="20"/>
  <c r="CC31" i="20"/>
  <c r="CB31" i="20"/>
  <c r="CA31" i="20"/>
  <c r="BZ31" i="20"/>
  <c r="BY31" i="20"/>
  <c r="BX31" i="20"/>
  <c r="BW31" i="20"/>
  <c r="BV31" i="20"/>
  <c r="BU31" i="20"/>
  <c r="BT31" i="20"/>
  <c r="BS31" i="20"/>
  <c r="BR31" i="20"/>
  <c r="BQ31" i="20"/>
  <c r="BP31" i="20"/>
  <c r="BO31" i="20"/>
  <c r="BN31" i="20"/>
  <c r="BM31" i="20"/>
  <c r="BL31" i="20"/>
  <c r="BK31" i="20"/>
  <c r="BJ31" i="20"/>
  <c r="BI31" i="20"/>
  <c r="BH31" i="20"/>
  <c r="BG31" i="20"/>
  <c r="BF31" i="20"/>
  <c r="BE31" i="20"/>
  <c r="BD31" i="20"/>
  <c r="BC31" i="20"/>
  <c r="BB31" i="20"/>
  <c r="BA31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DB30" i="20"/>
  <c r="DA30" i="20"/>
  <c r="CZ30" i="20"/>
  <c r="CY30" i="20"/>
  <c r="CX30" i="20"/>
  <c r="CW30" i="20"/>
  <c r="CV30" i="20"/>
  <c r="CU30" i="20"/>
  <c r="CT30" i="20"/>
  <c r="CS30" i="20"/>
  <c r="CR30" i="20"/>
  <c r="CQ30" i="20"/>
  <c r="CP30" i="20"/>
  <c r="CO30" i="20"/>
  <c r="CN30" i="20"/>
  <c r="CM30" i="20"/>
  <c r="CL30" i="20"/>
  <c r="CK30" i="20"/>
  <c r="CJ30" i="20"/>
  <c r="CI30" i="20"/>
  <c r="CH30" i="20"/>
  <c r="CG30" i="20"/>
  <c r="CF30" i="20"/>
  <c r="CE30" i="20"/>
  <c r="CD30" i="20"/>
  <c r="CC30" i="20"/>
  <c r="CB30" i="20"/>
  <c r="CA30" i="20"/>
  <c r="BZ30" i="20"/>
  <c r="BY30" i="20"/>
  <c r="BX30" i="20"/>
  <c r="BW30" i="20"/>
  <c r="BV30" i="20"/>
  <c r="BU30" i="20"/>
  <c r="BT30" i="20"/>
  <c r="BS30" i="20"/>
  <c r="BR30" i="20"/>
  <c r="BQ30" i="20"/>
  <c r="BP30" i="20"/>
  <c r="BO30" i="20"/>
  <c r="BN30" i="20"/>
  <c r="BM30" i="20"/>
  <c r="BL30" i="20"/>
  <c r="BK30" i="20"/>
  <c r="BJ30" i="20"/>
  <c r="BI30" i="20"/>
  <c r="BH30" i="20"/>
  <c r="BG30" i="20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DB29" i="20"/>
  <c r="DA29" i="20"/>
  <c r="CZ29" i="20"/>
  <c r="CY29" i="20"/>
  <c r="CX29" i="20"/>
  <c r="CW29" i="20"/>
  <c r="CV29" i="20"/>
  <c r="CU29" i="20"/>
  <c r="CT29" i="20"/>
  <c r="CS29" i="20"/>
  <c r="CR29" i="20"/>
  <c r="CQ29" i="20"/>
  <c r="CP29" i="20"/>
  <c r="CO29" i="20"/>
  <c r="CN29" i="20"/>
  <c r="CM29" i="20"/>
  <c r="CL29" i="20"/>
  <c r="CK29" i="20"/>
  <c r="CJ29" i="20"/>
  <c r="CI29" i="20"/>
  <c r="CH29" i="20"/>
  <c r="CG29" i="20"/>
  <c r="CF29" i="20"/>
  <c r="CE29" i="20"/>
  <c r="CD29" i="20"/>
  <c r="CC29" i="20"/>
  <c r="CB29" i="20"/>
  <c r="CA29" i="20"/>
  <c r="BZ29" i="20"/>
  <c r="BY29" i="20"/>
  <c r="BX29" i="20"/>
  <c r="BW29" i="20"/>
  <c r="BV29" i="20"/>
  <c r="BU29" i="20"/>
  <c r="BT29" i="20"/>
  <c r="BS29" i="20"/>
  <c r="BR29" i="20"/>
  <c r="BQ29" i="20"/>
  <c r="BP29" i="20"/>
  <c r="BO29" i="20"/>
  <c r="BN29" i="20"/>
  <c r="BM29" i="20"/>
  <c r="BL29" i="20"/>
  <c r="BK29" i="20"/>
  <c r="BJ29" i="20"/>
  <c r="BI29" i="20"/>
  <c r="BH29" i="20"/>
  <c r="BG29" i="20"/>
  <c r="BF29" i="20"/>
  <c r="BE29" i="20"/>
  <c r="BD29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DB28" i="20"/>
  <c r="DA28" i="20"/>
  <c r="CZ28" i="20"/>
  <c r="CY28" i="20"/>
  <c r="CX28" i="20"/>
  <c r="CW28" i="20"/>
  <c r="CV28" i="20"/>
  <c r="CU28" i="20"/>
  <c r="CT28" i="20"/>
  <c r="CS28" i="20"/>
  <c r="CR28" i="20"/>
  <c r="CQ28" i="20"/>
  <c r="CP28" i="20"/>
  <c r="CO28" i="20"/>
  <c r="CN28" i="20"/>
  <c r="CM28" i="20"/>
  <c r="CL28" i="20"/>
  <c r="CK28" i="20"/>
  <c r="CJ28" i="20"/>
  <c r="CI28" i="20"/>
  <c r="CH28" i="20"/>
  <c r="CG28" i="20"/>
  <c r="CF28" i="20"/>
  <c r="CE28" i="20"/>
  <c r="CD28" i="20"/>
  <c r="CC28" i="20"/>
  <c r="CB28" i="20"/>
  <c r="CA28" i="20"/>
  <c r="BZ28" i="20"/>
  <c r="BY28" i="20"/>
  <c r="BX28" i="20"/>
  <c r="BW28" i="20"/>
  <c r="BV28" i="20"/>
  <c r="BU28" i="20"/>
  <c r="BT28" i="20"/>
  <c r="BS28" i="20"/>
  <c r="BR28" i="20"/>
  <c r="BQ28" i="20"/>
  <c r="BP28" i="20"/>
  <c r="BO28" i="20"/>
  <c r="BN28" i="20"/>
  <c r="BM28" i="20"/>
  <c r="BL28" i="20"/>
  <c r="BK28" i="20"/>
  <c r="BJ28" i="20"/>
  <c r="BI28" i="20"/>
  <c r="BH28" i="20"/>
  <c r="BG28" i="20"/>
  <c r="BF28" i="20"/>
  <c r="BE28" i="20"/>
  <c r="BD28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DB27" i="20"/>
  <c r="DA27" i="20"/>
  <c r="CZ27" i="20"/>
  <c r="CY27" i="20"/>
  <c r="CX27" i="20"/>
  <c r="CW27" i="20"/>
  <c r="CV27" i="20"/>
  <c r="CU27" i="20"/>
  <c r="CT27" i="20"/>
  <c r="CS27" i="20"/>
  <c r="CR27" i="20"/>
  <c r="CQ27" i="20"/>
  <c r="CP27" i="20"/>
  <c r="CO27" i="20"/>
  <c r="CN27" i="20"/>
  <c r="CM27" i="20"/>
  <c r="CL27" i="20"/>
  <c r="CK27" i="20"/>
  <c r="CJ27" i="20"/>
  <c r="CI27" i="20"/>
  <c r="CH27" i="20"/>
  <c r="CG27" i="20"/>
  <c r="CF27" i="20"/>
  <c r="CE27" i="20"/>
  <c r="CD27" i="20"/>
  <c r="CC27" i="20"/>
  <c r="CB27" i="20"/>
  <c r="CA27" i="20"/>
  <c r="BZ27" i="20"/>
  <c r="BY27" i="20"/>
  <c r="BX27" i="20"/>
  <c r="BW27" i="20"/>
  <c r="BV27" i="20"/>
  <c r="BU27" i="20"/>
  <c r="BT27" i="20"/>
  <c r="BS27" i="20"/>
  <c r="BR27" i="20"/>
  <c r="BQ27" i="20"/>
  <c r="BP27" i="20"/>
  <c r="BO27" i="20"/>
  <c r="BN27" i="20"/>
  <c r="BM27" i="20"/>
  <c r="BL27" i="20"/>
  <c r="BK27" i="20"/>
  <c r="BJ27" i="20"/>
  <c r="BI27" i="20"/>
  <c r="BH27" i="20"/>
  <c r="BG27" i="20"/>
  <c r="BF27" i="20"/>
  <c r="BE27" i="20"/>
  <c r="BD27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DB26" i="20"/>
  <c r="DA26" i="20"/>
  <c r="CZ26" i="20"/>
  <c r="CY26" i="20"/>
  <c r="CX26" i="20"/>
  <c r="CW26" i="20"/>
  <c r="CV26" i="20"/>
  <c r="CU26" i="20"/>
  <c r="CT26" i="20"/>
  <c r="CS26" i="20"/>
  <c r="CR26" i="20"/>
  <c r="CQ26" i="20"/>
  <c r="CP26" i="20"/>
  <c r="CO26" i="20"/>
  <c r="CN26" i="20"/>
  <c r="CM26" i="20"/>
  <c r="CL26" i="20"/>
  <c r="CK26" i="20"/>
  <c r="CJ26" i="20"/>
  <c r="CI26" i="20"/>
  <c r="CH26" i="20"/>
  <c r="CG26" i="20"/>
  <c r="CF26" i="20"/>
  <c r="CE26" i="20"/>
  <c r="CD26" i="20"/>
  <c r="CC26" i="20"/>
  <c r="CB26" i="20"/>
  <c r="CA26" i="20"/>
  <c r="BZ26" i="20"/>
  <c r="BY26" i="20"/>
  <c r="BX26" i="20"/>
  <c r="BW26" i="20"/>
  <c r="BV26" i="20"/>
  <c r="BU26" i="20"/>
  <c r="BT26" i="20"/>
  <c r="BS26" i="20"/>
  <c r="BR26" i="20"/>
  <c r="BQ26" i="20"/>
  <c r="BP26" i="20"/>
  <c r="BO26" i="20"/>
  <c r="BN26" i="20"/>
  <c r="BM26" i="20"/>
  <c r="BL26" i="20"/>
  <c r="BK26" i="20"/>
  <c r="BJ26" i="20"/>
  <c r="BI26" i="20"/>
  <c r="BH26" i="20"/>
  <c r="BG26" i="20"/>
  <c r="BF26" i="20"/>
  <c r="BE26" i="20"/>
  <c r="BD26" i="20"/>
  <c r="BC26" i="20"/>
  <c r="BB26" i="20"/>
  <c r="BA26" i="20"/>
  <c r="AZ26" i="20"/>
  <c r="AY26" i="20"/>
  <c r="AX26" i="20"/>
  <c r="AW26" i="20"/>
  <c r="AV26" i="20"/>
  <c r="AU26" i="20"/>
  <c r="AT26" i="20"/>
  <c r="AS26" i="20"/>
  <c r="AR26" i="20"/>
  <c r="AQ26" i="20"/>
  <c r="AP26" i="20"/>
  <c r="AO26" i="20"/>
  <c r="AN26" i="20"/>
  <c r="AM26" i="20"/>
  <c r="AL26" i="20"/>
  <c r="AK26" i="20"/>
  <c r="AJ26" i="20"/>
  <c r="AI26" i="20"/>
  <c r="AH26" i="20"/>
  <c r="AG26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DB25" i="20"/>
  <c r="DA25" i="20"/>
  <c r="CZ25" i="20"/>
  <c r="CY25" i="20"/>
  <c r="CX25" i="20"/>
  <c r="CW25" i="20"/>
  <c r="CV25" i="20"/>
  <c r="CU25" i="20"/>
  <c r="CT25" i="20"/>
  <c r="CS25" i="20"/>
  <c r="CR25" i="20"/>
  <c r="CQ25" i="20"/>
  <c r="CP25" i="20"/>
  <c r="CO25" i="20"/>
  <c r="CN25" i="20"/>
  <c r="CM25" i="20"/>
  <c r="CL25" i="20"/>
  <c r="CK25" i="20"/>
  <c r="CJ25" i="20"/>
  <c r="CI25" i="20"/>
  <c r="CH25" i="20"/>
  <c r="CG25" i="20"/>
  <c r="CF25" i="20"/>
  <c r="CE25" i="20"/>
  <c r="CD25" i="20"/>
  <c r="CC25" i="20"/>
  <c r="CB25" i="20"/>
  <c r="CA25" i="20"/>
  <c r="BZ25" i="20"/>
  <c r="BY25" i="20"/>
  <c r="BX25" i="20"/>
  <c r="BW25" i="20"/>
  <c r="BV25" i="20"/>
  <c r="BU25" i="20"/>
  <c r="BT25" i="20"/>
  <c r="BS25" i="20"/>
  <c r="BR25" i="20"/>
  <c r="BQ25" i="20"/>
  <c r="BP25" i="20"/>
  <c r="BO25" i="20"/>
  <c r="BN25" i="20"/>
  <c r="BM25" i="20"/>
  <c r="BL25" i="20"/>
  <c r="BK25" i="20"/>
  <c r="BJ25" i="20"/>
  <c r="BI25" i="20"/>
  <c r="BH25" i="20"/>
  <c r="BG25" i="20"/>
  <c r="BF25" i="20"/>
  <c r="BE25" i="20"/>
  <c r="BD25" i="20"/>
  <c r="BC25" i="20"/>
  <c r="BB25" i="20"/>
  <c r="BA25" i="20"/>
  <c r="AZ25" i="20"/>
  <c r="AY25" i="20"/>
  <c r="AX25" i="20"/>
  <c r="AW25" i="20"/>
  <c r="AV25" i="20"/>
  <c r="AU25" i="20"/>
  <c r="AT25" i="20"/>
  <c r="AS25" i="20"/>
  <c r="AR25" i="20"/>
  <c r="AQ25" i="20"/>
  <c r="AP25" i="20"/>
  <c r="AO25" i="20"/>
  <c r="AN25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DB24" i="20"/>
  <c r="DA24" i="20"/>
  <c r="CZ24" i="20"/>
  <c r="CY24" i="20"/>
  <c r="CX24" i="20"/>
  <c r="CW24" i="20"/>
  <c r="CV24" i="20"/>
  <c r="CU24" i="20"/>
  <c r="CT24" i="20"/>
  <c r="CS24" i="20"/>
  <c r="CR24" i="20"/>
  <c r="CQ24" i="20"/>
  <c r="CP24" i="20"/>
  <c r="CO24" i="20"/>
  <c r="CN24" i="20"/>
  <c r="CM24" i="20"/>
  <c r="CL24" i="20"/>
  <c r="CK24" i="20"/>
  <c r="CJ24" i="20"/>
  <c r="CI24" i="20"/>
  <c r="CH24" i="20"/>
  <c r="CG24" i="20"/>
  <c r="CF24" i="20"/>
  <c r="CE24" i="20"/>
  <c r="CD24" i="20"/>
  <c r="CC24" i="20"/>
  <c r="CB24" i="20"/>
  <c r="CA24" i="20"/>
  <c r="BZ24" i="20"/>
  <c r="BY24" i="20"/>
  <c r="BX24" i="20"/>
  <c r="BW24" i="20"/>
  <c r="BV24" i="20"/>
  <c r="BU24" i="20"/>
  <c r="BT24" i="20"/>
  <c r="BS24" i="20"/>
  <c r="BR24" i="20"/>
  <c r="BQ24" i="20"/>
  <c r="BP24" i="20"/>
  <c r="BO24" i="20"/>
  <c r="BN24" i="20"/>
  <c r="BM24" i="20"/>
  <c r="BL24" i="20"/>
  <c r="BK24" i="20"/>
  <c r="BJ24" i="20"/>
  <c r="BI24" i="20"/>
  <c r="BH24" i="20"/>
  <c r="BG24" i="20"/>
  <c r="BF24" i="20"/>
  <c r="BE24" i="20"/>
  <c r="BD24" i="20"/>
  <c r="BC24" i="20"/>
  <c r="BB24" i="20"/>
  <c r="BA24" i="20"/>
  <c r="AZ24" i="20"/>
  <c r="AY24" i="20"/>
  <c r="AX24" i="20"/>
  <c r="AW24" i="20"/>
  <c r="AV24" i="20"/>
  <c r="AU24" i="20"/>
  <c r="AT24" i="20"/>
  <c r="AS24" i="20"/>
  <c r="AR24" i="20"/>
  <c r="AQ24" i="20"/>
  <c r="AP24" i="20"/>
  <c r="AO24" i="20"/>
  <c r="AN24" i="20"/>
  <c r="AM24" i="20"/>
  <c r="AL24" i="20"/>
  <c r="AK24" i="20"/>
  <c r="AJ24" i="20"/>
  <c r="AI24" i="20"/>
  <c r="AH24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DB23" i="20"/>
  <c r="DA23" i="20"/>
  <c r="CZ23" i="20"/>
  <c r="CY23" i="20"/>
  <c r="CX23" i="20"/>
  <c r="CW23" i="20"/>
  <c r="CV23" i="20"/>
  <c r="CU23" i="20"/>
  <c r="CT23" i="20"/>
  <c r="CS23" i="20"/>
  <c r="CR23" i="20"/>
  <c r="CQ23" i="20"/>
  <c r="CP23" i="20"/>
  <c r="CO23" i="20"/>
  <c r="CN23" i="20"/>
  <c r="CM23" i="20"/>
  <c r="CL23" i="20"/>
  <c r="CK23" i="20"/>
  <c r="CJ23" i="20"/>
  <c r="CI23" i="20"/>
  <c r="CH23" i="20"/>
  <c r="CG23" i="20"/>
  <c r="CF23" i="20"/>
  <c r="CE23" i="20"/>
  <c r="CD23" i="20"/>
  <c r="CC23" i="20"/>
  <c r="CB23" i="20"/>
  <c r="CA23" i="20"/>
  <c r="BZ23" i="20"/>
  <c r="BY23" i="20"/>
  <c r="BX23" i="20"/>
  <c r="BW23" i="20"/>
  <c r="BV23" i="20"/>
  <c r="BU23" i="20"/>
  <c r="BT23" i="20"/>
  <c r="BS23" i="20"/>
  <c r="BR23" i="20"/>
  <c r="BQ23" i="20"/>
  <c r="BP23" i="20"/>
  <c r="BO23" i="20"/>
  <c r="BN23" i="20"/>
  <c r="BM23" i="20"/>
  <c r="BL23" i="20"/>
  <c r="BK23" i="20"/>
  <c r="BJ23" i="20"/>
  <c r="BI23" i="20"/>
  <c r="BH23" i="20"/>
  <c r="BG23" i="20"/>
  <c r="BF23" i="20"/>
  <c r="BE23" i="20"/>
  <c r="BD23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DB22" i="20"/>
  <c r="DA22" i="20"/>
  <c r="CZ22" i="20"/>
  <c r="CY22" i="20"/>
  <c r="CX22" i="20"/>
  <c r="CW22" i="20"/>
  <c r="CV22" i="20"/>
  <c r="CU22" i="20"/>
  <c r="CT22" i="20"/>
  <c r="CS22" i="20"/>
  <c r="CR22" i="20"/>
  <c r="CQ22" i="20"/>
  <c r="CP22" i="20"/>
  <c r="CO22" i="20"/>
  <c r="CN22" i="20"/>
  <c r="CM22" i="20"/>
  <c r="CL22" i="20"/>
  <c r="CK22" i="20"/>
  <c r="CJ22" i="20"/>
  <c r="CI22" i="20"/>
  <c r="CH22" i="20"/>
  <c r="CG22" i="20"/>
  <c r="CF22" i="20"/>
  <c r="CE22" i="20"/>
  <c r="CD22" i="20"/>
  <c r="CC22" i="20"/>
  <c r="CB22" i="20"/>
  <c r="CA22" i="20"/>
  <c r="BZ22" i="20"/>
  <c r="BY22" i="20"/>
  <c r="BX22" i="20"/>
  <c r="BW22" i="20"/>
  <c r="BV22" i="20"/>
  <c r="BU22" i="20"/>
  <c r="BT22" i="20"/>
  <c r="BS22" i="20"/>
  <c r="BR22" i="20"/>
  <c r="BQ22" i="20"/>
  <c r="BP22" i="20"/>
  <c r="BO22" i="20"/>
  <c r="BN22" i="20"/>
  <c r="BM22" i="20"/>
  <c r="BL22" i="20"/>
  <c r="BK22" i="20"/>
  <c r="BJ22" i="20"/>
  <c r="BI22" i="20"/>
  <c r="BH22" i="20"/>
  <c r="BG22" i="20"/>
  <c r="BF22" i="20"/>
  <c r="BE22" i="20"/>
  <c r="BD22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DB21" i="20"/>
  <c r="DA21" i="20"/>
  <c r="CZ21" i="20"/>
  <c r="CY21" i="20"/>
  <c r="CX21" i="20"/>
  <c r="CW21" i="20"/>
  <c r="CV21" i="20"/>
  <c r="CU21" i="20"/>
  <c r="CT21" i="20"/>
  <c r="CS21" i="20"/>
  <c r="CR21" i="20"/>
  <c r="CQ21" i="20"/>
  <c r="CP21" i="20"/>
  <c r="CO21" i="20"/>
  <c r="CN21" i="20"/>
  <c r="CM21" i="20"/>
  <c r="CL21" i="20"/>
  <c r="CK21" i="20"/>
  <c r="CJ21" i="20"/>
  <c r="CI21" i="20"/>
  <c r="CH21" i="20"/>
  <c r="CG21" i="20"/>
  <c r="CF21" i="20"/>
  <c r="CE21" i="20"/>
  <c r="CD21" i="20"/>
  <c r="CC21" i="20"/>
  <c r="CB21" i="20"/>
  <c r="CA21" i="20"/>
  <c r="BZ21" i="20"/>
  <c r="BY21" i="20"/>
  <c r="BX21" i="20"/>
  <c r="BW21" i="20"/>
  <c r="BV21" i="20"/>
  <c r="BU21" i="20"/>
  <c r="BT21" i="20"/>
  <c r="BS21" i="20"/>
  <c r="BR21" i="20"/>
  <c r="BQ21" i="20"/>
  <c r="BP21" i="20"/>
  <c r="BO21" i="20"/>
  <c r="BN21" i="20"/>
  <c r="BM21" i="20"/>
  <c r="BL21" i="20"/>
  <c r="BK21" i="20"/>
  <c r="BJ21" i="20"/>
  <c r="BI21" i="20"/>
  <c r="BH21" i="20"/>
  <c r="BG21" i="20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DB20" i="20"/>
  <c r="DA20" i="20"/>
  <c r="CZ20" i="20"/>
  <c r="CY20" i="20"/>
  <c r="CX20" i="20"/>
  <c r="CW20" i="20"/>
  <c r="CV20" i="20"/>
  <c r="CU20" i="20"/>
  <c r="CT20" i="20"/>
  <c r="CS20" i="20"/>
  <c r="CR20" i="20"/>
  <c r="CQ20" i="20"/>
  <c r="CP20" i="20"/>
  <c r="CO20" i="20"/>
  <c r="CN20" i="20"/>
  <c r="CM20" i="20"/>
  <c r="CL20" i="20"/>
  <c r="CK20" i="20"/>
  <c r="CJ20" i="20"/>
  <c r="CI20" i="20"/>
  <c r="CH20" i="20"/>
  <c r="CG20" i="20"/>
  <c r="CF20" i="20"/>
  <c r="CE20" i="20"/>
  <c r="CD20" i="20"/>
  <c r="CC20" i="20"/>
  <c r="CB20" i="20"/>
  <c r="CA20" i="20"/>
  <c r="BZ20" i="20"/>
  <c r="BY20" i="20"/>
  <c r="BX20" i="20"/>
  <c r="BW20" i="20"/>
  <c r="BV20" i="20"/>
  <c r="BU20" i="20"/>
  <c r="BT20" i="20"/>
  <c r="BS20" i="20"/>
  <c r="BR20" i="20"/>
  <c r="BQ20" i="20"/>
  <c r="BP20" i="20"/>
  <c r="BO20" i="20"/>
  <c r="BN20" i="20"/>
  <c r="BM20" i="20"/>
  <c r="BL20" i="20"/>
  <c r="BK20" i="20"/>
  <c r="BJ20" i="20"/>
  <c r="BI20" i="20"/>
  <c r="BH20" i="20"/>
  <c r="BG20" i="20"/>
  <c r="BF20" i="20"/>
  <c r="BE20" i="20"/>
  <c r="BD20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DB19" i="20"/>
  <c r="DA19" i="20"/>
  <c r="CZ19" i="20"/>
  <c r="CY19" i="20"/>
  <c r="CX19" i="20"/>
  <c r="CW19" i="20"/>
  <c r="CV19" i="20"/>
  <c r="CU19" i="20"/>
  <c r="CT19" i="20"/>
  <c r="CS19" i="20"/>
  <c r="CR19" i="20"/>
  <c r="CQ19" i="20"/>
  <c r="CP19" i="20"/>
  <c r="CO19" i="20"/>
  <c r="CN19" i="20"/>
  <c r="CM19" i="20"/>
  <c r="CL19" i="20"/>
  <c r="CK19" i="20"/>
  <c r="CJ19" i="20"/>
  <c r="CI19" i="20"/>
  <c r="CH19" i="20"/>
  <c r="CG19" i="20"/>
  <c r="CF19" i="20"/>
  <c r="CE19" i="20"/>
  <c r="CD19" i="20"/>
  <c r="CC19" i="20"/>
  <c r="CB19" i="20"/>
  <c r="CA19" i="20"/>
  <c r="BZ19" i="20"/>
  <c r="BY19" i="20"/>
  <c r="BX19" i="20"/>
  <c r="BW19" i="20"/>
  <c r="BV19" i="20"/>
  <c r="BU19" i="20"/>
  <c r="BT19" i="20"/>
  <c r="BS19" i="20"/>
  <c r="BR19" i="20"/>
  <c r="BQ19" i="20"/>
  <c r="BP19" i="20"/>
  <c r="BO19" i="20"/>
  <c r="BN19" i="20"/>
  <c r="BM19" i="20"/>
  <c r="BL19" i="20"/>
  <c r="BK19" i="20"/>
  <c r="BJ19" i="20"/>
  <c r="BI19" i="20"/>
  <c r="BH19" i="20"/>
  <c r="BG19" i="20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DB18" i="20"/>
  <c r="DA18" i="20"/>
  <c r="CZ18" i="20"/>
  <c r="CY18" i="20"/>
  <c r="CX18" i="20"/>
  <c r="CW18" i="20"/>
  <c r="CV18" i="20"/>
  <c r="CU18" i="20"/>
  <c r="CT18" i="20"/>
  <c r="CS18" i="20"/>
  <c r="CR18" i="20"/>
  <c r="CQ18" i="20"/>
  <c r="CP18" i="20"/>
  <c r="CO18" i="20"/>
  <c r="CN18" i="20"/>
  <c r="CM18" i="20"/>
  <c r="CL18" i="20"/>
  <c r="CK18" i="20"/>
  <c r="CJ18" i="20"/>
  <c r="CI18" i="20"/>
  <c r="CH18" i="20"/>
  <c r="CG18" i="20"/>
  <c r="CF18" i="20"/>
  <c r="CE18" i="20"/>
  <c r="CD18" i="20"/>
  <c r="CC18" i="20"/>
  <c r="CB18" i="20"/>
  <c r="CA18" i="20"/>
  <c r="BZ18" i="20"/>
  <c r="BY18" i="20"/>
  <c r="BX18" i="20"/>
  <c r="BW18" i="20"/>
  <c r="BV18" i="20"/>
  <c r="BU18" i="20"/>
  <c r="BT18" i="20"/>
  <c r="BS18" i="20"/>
  <c r="BR18" i="20"/>
  <c r="BQ18" i="20"/>
  <c r="BP18" i="20"/>
  <c r="BO18" i="20"/>
  <c r="BN18" i="20"/>
  <c r="BM18" i="20"/>
  <c r="BL18" i="20"/>
  <c r="BK18" i="20"/>
  <c r="BJ18" i="20"/>
  <c r="BI18" i="20"/>
  <c r="BH18" i="20"/>
  <c r="BG18" i="20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DB17" i="20"/>
  <c r="DA17" i="20"/>
  <c r="CZ17" i="20"/>
  <c r="CY17" i="20"/>
  <c r="CX17" i="20"/>
  <c r="CW17" i="20"/>
  <c r="CV17" i="20"/>
  <c r="CU17" i="20"/>
  <c r="CT17" i="20"/>
  <c r="CS17" i="20"/>
  <c r="CR17" i="20"/>
  <c r="CQ17" i="20"/>
  <c r="CP17" i="20"/>
  <c r="CO17" i="20"/>
  <c r="CN17" i="20"/>
  <c r="CM17" i="20"/>
  <c r="CL17" i="20"/>
  <c r="CK17" i="20"/>
  <c r="CJ17" i="20"/>
  <c r="CI17" i="20"/>
  <c r="CH17" i="20"/>
  <c r="CG17" i="20"/>
  <c r="CF17" i="20"/>
  <c r="CE17" i="20"/>
  <c r="CD17" i="20"/>
  <c r="CC17" i="20"/>
  <c r="CB17" i="20"/>
  <c r="CA17" i="20"/>
  <c r="BZ17" i="20"/>
  <c r="BY17" i="20"/>
  <c r="BX17" i="20"/>
  <c r="BW17" i="20"/>
  <c r="BV17" i="20"/>
  <c r="BU17" i="20"/>
  <c r="BT17" i="20"/>
  <c r="BS17" i="20"/>
  <c r="BR17" i="20"/>
  <c r="BQ17" i="20"/>
  <c r="BP17" i="20"/>
  <c r="BO17" i="20"/>
  <c r="BN17" i="20"/>
  <c r="BM17" i="20"/>
  <c r="BL17" i="20"/>
  <c r="BK17" i="20"/>
  <c r="BJ17" i="20"/>
  <c r="BI17" i="20"/>
  <c r="BH17" i="20"/>
  <c r="BG17" i="20"/>
  <c r="BF17" i="20"/>
  <c r="BE17" i="20"/>
  <c r="BD17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DB16" i="20"/>
  <c r="DA16" i="20"/>
  <c r="CZ16" i="20"/>
  <c r="CY16" i="20"/>
  <c r="CX16" i="20"/>
  <c r="CW16" i="20"/>
  <c r="CV16" i="20"/>
  <c r="CU16" i="20"/>
  <c r="CT16" i="20"/>
  <c r="CS16" i="20"/>
  <c r="CR16" i="20"/>
  <c r="CQ16" i="20"/>
  <c r="CP16" i="20"/>
  <c r="CO16" i="20"/>
  <c r="CN16" i="20"/>
  <c r="CM16" i="20"/>
  <c r="CL16" i="20"/>
  <c r="CK16" i="20"/>
  <c r="CJ16" i="20"/>
  <c r="CI16" i="20"/>
  <c r="CH16" i="20"/>
  <c r="CG16" i="20"/>
  <c r="CF16" i="20"/>
  <c r="CE16" i="20"/>
  <c r="CD16" i="20"/>
  <c r="CC16" i="20"/>
  <c r="CB16" i="20"/>
  <c r="CA16" i="20"/>
  <c r="BZ16" i="20"/>
  <c r="BY16" i="20"/>
  <c r="BX16" i="20"/>
  <c r="BW16" i="20"/>
  <c r="BV16" i="20"/>
  <c r="BU16" i="20"/>
  <c r="BT16" i="20"/>
  <c r="BS16" i="20"/>
  <c r="BR16" i="20"/>
  <c r="BQ16" i="20"/>
  <c r="BP16" i="20"/>
  <c r="BO16" i="20"/>
  <c r="BN16" i="20"/>
  <c r="BM16" i="20"/>
  <c r="BL16" i="20"/>
  <c r="BK16" i="20"/>
  <c r="BJ16" i="20"/>
  <c r="BI16" i="20"/>
  <c r="BH16" i="20"/>
  <c r="BG16" i="20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DB15" i="20"/>
  <c r="DA15" i="20"/>
  <c r="CZ15" i="20"/>
  <c r="CY15" i="20"/>
  <c r="CX15" i="20"/>
  <c r="CW15" i="20"/>
  <c r="CV15" i="20"/>
  <c r="CU15" i="20"/>
  <c r="CT15" i="20"/>
  <c r="CS15" i="20"/>
  <c r="CR15" i="20"/>
  <c r="CQ15" i="20"/>
  <c r="CP15" i="20"/>
  <c r="CO15" i="20"/>
  <c r="CN15" i="20"/>
  <c r="CM15" i="20"/>
  <c r="CL15" i="20"/>
  <c r="CK15" i="20"/>
  <c r="CJ15" i="20"/>
  <c r="CI15" i="20"/>
  <c r="CH15" i="20"/>
  <c r="CG15" i="20"/>
  <c r="CF15" i="20"/>
  <c r="CE15" i="20"/>
  <c r="CD15" i="20"/>
  <c r="CC15" i="20"/>
  <c r="CB15" i="20"/>
  <c r="CA15" i="20"/>
  <c r="BZ15" i="20"/>
  <c r="BY15" i="20"/>
  <c r="BX15" i="20"/>
  <c r="BW15" i="20"/>
  <c r="BV15" i="20"/>
  <c r="BU15" i="20"/>
  <c r="BT15" i="20"/>
  <c r="BS15" i="20"/>
  <c r="BR15" i="20"/>
  <c r="BQ15" i="20"/>
  <c r="BP15" i="20"/>
  <c r="BO15" i="20"/>
  <c r="BN15" i="20"/>
  <c r="BM15" i="20"/>
  <c r="BL15" i="20"/>
  <c r="BK15" i="20"/>
  <c r="BJ15" i="20"/>
  <c r="BI15" i="20"/>
  <c r="BH15" i="20"/>
  <c r="BG15" i="20"/>
  <c r="BF15" i="20"/>
  <c r="BE15" i="20"/>
  <c r="BD15" i="20"/>
  <c r="BC15" i="20"/>
  <c r="BB15" i="20"/>
  <c r="BA15" i="20"/>
  <c r="AZ15" i="20"/>
  <c r="AY15" i="20"/>
  <c r="AX15" i="20"/>
  <c r="AW15" i="20"/>
  <c r="AV15" i="20"/>
  <c r="AU15" i="20"/>
  <c r="AT15" i="20"/>
  <c r="AS15" i="20"/>
  <c r="AR15" i="20"/>
  <c r="AQ15" i="20"/>
  <c r="AP15" i="20"/>
  <c r="AO15" i="20"/>
  <c r="AN15" i="20"/>
  <c r="AM15" i="20"/>
  <c r="AL15" i="20"/>
  <c r="AK15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DB14" i="20"/>
  <c r="DA14" i="20"/>
  <c r="CZ14" i="20"/>
  <c r="CY14" i="20"/>
  <c r="CX14" i="20"/>
  <c r="CW14" i="20"/>
  <c r="CV14" i="20"/>
  <c r="CU14" i="20"/>
  <c r="CT14" i="20"/>
  <c r="CS14" i="20"/>
  <c r="CR14" i="20"/>
  <c r="CQ14" i="20"/>
  <c r="CP14" i="20"/>
  <c r="CO14" i="20"/>
  <c r="CN14" i="20"/>
  <c r="CM14" i="20"/>
  <c r="CL14" i="20"/>
  <c r="CK14" i="20"/>
  <c r="CJ14" i="20"/>
  <c r="CI14" i="20"/>
  <c r="CH14" i="20"/>
  <c r="CG14" i="20"/>
  <c r="CF14" i="20"/>
  <c r="CE14" i="20"/>
  <c r="CD14" i="20"/>
  <c r="CC14" i="20"/>
  <c r="CB14" i="20"/>
  <c r="CA14" i="20"/>
  <c r="BZ14" i="20"/>
  <c r="BY14" i="20"/>
  <c r="BX14" i="20"/>
  <c r="BW14" i="20"/>
  <c r="BV14" i="20"/>
  <c r="BU14" i="20"/>
  <c r="BT14" i="20"/>
  <c r="BS14" i="20"/>
  <c r="BR14" i="20"/>
  <c r="BQ14" i="20"/>
  <c r="BP14" i="20"/>
  <c r="BO14" i="20"/>
  <c r="BN14" i="20"/>
  <c r="BM14" i="20"/>
  <c r="BL14" i="20"/>
  <c r="BK14" i="20"/>
  <c r="BJ14" i="20"/>
  <c r="BI14" i="20"/>
  <c r="BH14" i="20"/>
  <c r="BG14" i="20"/>
  <c r="BF14" i="20"/>
  <c r="BE14" i="20"/>
  <c r="BD14" i="20"/>
  <c r="BC14" i="20"/>
  <c r="BB14" i="20"/>
  <c r="BA14" i="20"/>
  <c r="AZ14" i="20"/>
  <c r="AY14" i="20"/>
  <c r="AX14" i="20"/>
  <c r="AW14" i="20"/>
  <c r="AV14" i="20"/>
  <c r="AU14" i="20"/>
  <c r="AT14" i="20"/>
  <c r="AS14" i="20"/>
  <c r="AR14" i="20"/>
  <c r="AQ14" i="20"/>
  <c r="AP14" i="20"/>
  <c r="AO14" i="20"/>
  <c r="AN14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DB13" i="20"/>
  <c r="DA13" i="20"/>
  <c r="CZ13" i="20"/>
  <c r="CY13" i="20"/>
  <c r="CX13" i="20"/>
  <c r="CW13" i="20"/>
  <c r="CV13" i="20"/>
  <c r="CU13" i="20"/>
  <c r="CT13" i="20"/>
  <c r="CS13" i="20"/>
  <c r="CR13" i="20"/>
  <c r="CQ13" i="20"/>
  <c r="CP13" i="20"/>
  <c r="CO13" i="20"/>
  <c r="CN13" i="20"/>
  <c r="CM13" i="20"/>
  <c r="CL13" i="20"/>
  <c r="CK13" i="20"/>
  <c r="CJ13" i="20"/>
  <c r="CI13" i="20"/>
  <c r="CH13" i="20"/>
  <c r="CG13" i="20"/>
  <c r="CF13" i="20"/>
  <c r="CE13" i="20"/>
  <c r="CD13" i="20"/>
  <c r="CC13" i="20"/>
  <c r="CB13" i="20"/>
  <c r="CA13" i="20"/>
  <c r="BZ13" i="20"/>
  <c r="BY13" i="20"/>
  <c r="BX13" i="20"/>
  <c r="BW13" i="20"/>
  <c r="BV13" i="20"/>
  <c r="BU13" i="20"/>
  <c r="BT13" i="20"/>
  <c r="BS13" i="20"/>
  <c r="BR13" i="20"/>
  <c r="BQ13" i="20"/>
  <c r="BP13" i="20"/>
  <c r="BO13" i="20"/>
  <c r="BN13" i="20"/>
  <c r="BM13" i="20"/>
  <c r="BL13" i="20"/>
  <c r="BK13" i="20"/>
  <c r="BJ13" i="20"/>
  <c r="BI13" i="20"/>
  <c r="BH13" i="20"/>
  <c r="BG13" i="20"/>
  <c r="BF13" i="20"/>
  <c r="BE13" i="20"/>
  <c r="BD13" i="20"/>
  <c r="BC13" i="20"/>
  <c r="BB13" i="20"/>
  <c r="BA13" i="20"/>
  <c r="AZ13" i="20"/>
  <c r="AY13" i="20"/>
  <c r="AX13" i="20"/>
  <c r="AW13" i="20"/>
  <c r="AV13" i="20"/>
  <c r="AU13" i="20"/>
  <c r="AT13" i="20"/>
  <c r="AS13" i="20"/>
  <c r="AR13" i="20"/>
  <c r="AQ13" i="20"/>
  <c r="AP13" i="20"/>
  <c r="AO13" i="20"/>
  <c r="AN13" i="20"/>
  <c r="AM13" i="20"/>
  <c r="AL13" i="20"/>
  <c r="AK13" i="20"/>
  <c r="AJ13" i="20"/>
  <c r="AI13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DB12" i="20"/>
  <c r="DA12" i="20"/>
  <c r="CZ12" i="20"/>
  <c r="CY12" i="20"/>
  <c r="CX12" i="20"/>
  <c r="CW12" i="20"/>
  <c r="CV12" i="20"/>
  <c r="CU12" i="20"/>
  <c r="CT12" i="20"/>
  <c r="CS12" i="20"/>
  <c r="CR12" i="20"/>
  <c r="CQ12" i="20"/>
  <c r="CP12" i="20"/>
  <c r="CO12" i="20"/>
  <c r="CN12" i="20"/>
  <c r="CM12" i="20"/>
  <c r="CL12" i="20"/>
  <c r="CK12" i="20"/>
  <c r="CJ12" i="20"/>
  <c r="CI12" i="20"/>
  <c r="CH12" i="20"/>
  <c r="CG12" i="20"/>
  <c r="CF12" i="20"/>
  <c r="CE12" i="20"/>
  <c r="CD12" i="20"/>
  <c r="CC12" i="20"/>
  <c r="CB12" i="20"/>
  <c r="CA12" i="20"/>
  <c r="BZ12" i="20"/>
  <c r="BY12" i="20"/>
  <c r="BX12" i="20"/>
  <c r="BW12" i="20"/>
  <c r="BV12" i="20"/>
  <c r="BU12" i="20"/>
  <c r="BT12" i="20"/>
  <c r="BS12" i="20"/>
  <c r="BR12" i="20"/>
  <c r="BQ12" i="20"/>
  <c r="BP12" i="20"/>
  <c r="BO12" i="20"/>
  <c r="BN12" i="20"/>
  <c r="BM12" i="20"/>
  <c r="BL12" i="20"/>
  <c r="BK12" i="20"/>
  <c r="BJ12" i="20"/>
  <c r="BI12" i="20"/>
  <c r="BH12" i="20"/>
  <c r="BG12" i="20"/>
  <c r="BF12" i="20"/>
  <c r="BE12" i="20"/>
  <c r="BD12" i="20"/>
  <c r="BC12" i="20"/>
  <c r="BB12" i="20"/>
  <c r="BA12" i="20"/>
  <c r="AZ12" i="20"/>
  <c r="AY12" i="20"/>
  <c r="AX12" i="20"/>
  <c r="AW12" i="20"/>
  <c r="AV12" i="20"/>
  <c r="AU12" i="20"/>
  <c r="AT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DB11" i="20"/>
  <c r="DA11" i="20"/>
  <c r="CZ11" i="20"/>
  <c r="CY11" i="20"/>
  <c r="CX11" i="20"/>
  <c r="CW11" i="20"/>
  <c r="CV11" i="20"/>
  <c r="CU11" i="20"/>
  <c r="CT11" i="20"/>
  <c r="CS11" i="20"/>
  <c r="CR11" i="20"/>
  <c r="CQ11" i="20"/>
  <c r="CP11" i="20"/>
  <c r="CO11" i="20"/>
  <c r="CN11" i="20"/>
  <c r="CM11" i="20"/>
  <c r="CL11" i="20"/>
  <c r="CK11" i="20"/>
  <c r="CJ11" i="20"/>
  <c r="CI11" i="20"/>
  <c r="CH11" i="20"/>
  <c r="CG11" i="20"/>
  <c r="CF11" i="20"/>
  <c r="CE11" i="20"/>
  <c r="CD11" i="20"/>
  <c r="CC11" i="20"/>
  <c r="CB11" i="20"/>
  <c r="CA11" i="20"/>
  <c r="BZ11" i="20"/>
  <c r="BY11" i="20"/>
  <c r="BX11" i="20"/>
  <c r="BW11" i="20"/>
  <c r="BV11" i="20"/>
  <c r="BU11" i="20"/>
  <c r="BT11" i="20"/>
  <c r="BS11" i="20"/>
  <c r="BR11" i="20"/>
  <c r="BQ11" i="20"/>
  <c r="BP11" i="20"/>
  <c r="BO11" i="20"/>
  <c r="BN11" i="20"/>
  <c r="BM11" i="20"/>
  <c r="BL11" i="20"/>
  <c r="BK11" i="20"/>
  <c r="BJ11" i="20"/>
  <c r="BI11" i="20"/>
  <c r="BH11" i="20"/>
  <c r="BG11" i="20"/>
  <c r="BF11" i="20"/>
  <c r="BE11" i="20"/>
  <c r="BD11" i="20"/>
  <c r="BC11" i="20"/>
  <c r="BB11" i="20"/>
  <c r="BA11" i="20"/>
  <c r="AZ11" i="20"/>
  <c r="AY11" i="20"/>
  <c r="AX11" i="20"/>
  <c r="AW11" i="20"/>
  <c r="AV11" i="20"/>
  <c r="AU11" i="20"/>
  <c r="AT11" i="20"/>
  <c r="AS11" i="20"/>
  <c r="AR11" i="20"/>
  <c r="AQ11" i="20"/>
  <c r="AP11" i="20"/>
  <c r="AO11" i="20"/>
  <c r="AN11" i="20"/>
  <c r="AM11" i="20"/>
  <c r="AL11" i="20"/>
  <c r="AK11" i="20"/>
  <c r="AJ11" i="20"/>
  <c r="AI11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DB10" i="20"/>
  <c r="DA10" i="20"/>
  <c r="CZ10" i="20"/>
  <c r="CY10" i="20"/>
  <c r="CX10" i="20"/>
  <c r="CW10" i="20"/>
  <c r="CV10" i="20"/>
  <c r="CU10" i="20"/>
  <c r="CT10" i="20"/>
  <c r="CS10" i="20"/>
  <c r="CR10" i="20"/>
  <c r="CQ10" i="20"/>
  <c r="CP10" i="20"/>
  <c r="CO10" i="20"/>
  <c r="CN10" i="20"/>
  <c r="CM10" i="20"/>
  <c r="CL10" i="20"/>
  <c r="CK10" i="20"/>
  <c r="CJ10" i="20"/>
  <c r="CI10" i="20"/>
  <c r="CH10" i="20"/>
  <c r="CG10" i="20"/>
  <c r="CF10" i="20"/>
  <c r="CE10" i="20"/>
  <c r="CD10" i="20"/>
  <c r="CC10" i="20"/>
  <c r="CB10" i="20"/>
  <c r="CA10" i="20"/>
  <c r="BZ10" i="20"/>
  <c r="BY10" i="20"/>
  <c r="BX10" i="20"/>
  <c r="BW10" i="20"/>
  <c r="BV10" i="20"/>
  <c r="BU10" i="20"/>
  <c r="BT10" i="20"/>
  <c r="BS10" i="20"/>
  <c r="BR10" i="20"/>
  <c r="BQ10" i="20"/>
  <c r="BP10" i="20"/>
  <c r="BO10" i="20"/>
  <c r="BN10" i="20"/>
  <c r="BM10" i="20"/>
  <c r="BL10" i="20"/>
  <c r="BK10" i="20"/>
  <c r="BJ10" i="20"/>
  <c r="BI10" i="20"/>
  <c r="BH10" i="20"/>
  <c r="BG10" i="20"/>
  <c r="BF10" i="20"/>
  <c r="BE10" i="20"/>
  <c r="BD10" i="20"/>
  <c r="BC10" i="20"/>
  <c r="BB10" i="20"/>
  <c r="BA10" i="20"/>
  <c r="AZ10" i="20"/>
  <c r="AY10" i="20"/>
  <c r="AX10" i="20"/>
  <c r="AW10" i="20"/>
  <c r="AV10" i="20"/>
  <c r="AU10" i="20"/>
  <c r="AT10" i="20"/>
  <c r="AS10" i="20"/>
  <c r="AR10" i="20"/>
  <c r="AQ10" i="20"/>
  <c r="AP10" i="20"/>
  <c r="AO10" i="20"/>
  <c r="AN10" i="20"/>
  <c r="AM10" i="20"/>
  <c r="AL10" i="20"/>
  <c r="AK10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DB9" i="20"/>
  <c r="DA9" i="20"/>
  <c r="CZ9" i="20"/>
  <c r="CY9" i="20"/>
  <c r="CX9" i="20"/>
  <c r="CW9" i="20"/>
  <c r="CV9" i="20"/>
  <c r="CU9" i="20"/>
  <c r="CT9" i="20"/>
  <c r="CS9" i="20"/>
  <c r="CR9" i="20"/>
  <c r="CQ9" i="20"/>
  <c r="CP9" i="20"/>
  <c r="CO9" i="20"/>
  <c r="CN9" i="20"/>
  <c r="CM9" i="20"/>
  <c r="CL9" i="20"/>
  <c r="CK9" i="20"/>
  <c r="CJ9" i="20"/>
  <c r="CI9" i="20"/>
  <c r="CH9" i="20"/>
  <c r="CG9" i="20"/>
  <c r="CF9" i="20"/>
  <c r="CE9" i="20"/>
  <c r="CD9" i="20"/>
  <c r="CC9" i="20"/>
  <c r="CB9" i="20"/>
  <c r="CA9" i="20"/>
  <c r="BZ9" i="20"/>
  <c r="BY9" i="20"/>
  <c r="BX9" i="20"/>
  <c r="BW9" i="20"/>
  <c r="BV9" i="20"/>
  <c r="BU9" i="20"/>
  <c r="BT9" i="20"/>
  <c r="BS9" i="20"/>
  <c r="BR9" i="20"/>
  <c r="BQ9" i="20"/>
  <c r="BP9" i="20"/>
  <c r="BO9" i="20"/>
  <c r="BN9" i="20"/>
  <c r="BM9" i="20"/>
  <c r="BL9" i="20"/>
  <c r="BK9" i="20"/>
  <c r="BJ9" i="20"/>
  <c r="BI9" i="20"/>
  <c r="BH9" i="20"/>
  <c r="BG9" i="20"/>
  <c r="BF9" i="20"/>
  <c r="BE9" i="20"/>
  <c r="BD9" i="20"/>
  <c r="BC9" i="20"/>
  <c r="BB9" i="20"/>
  <c r="BA9" i="20"/>
  <c r="AZ9" i="20"/>
  <c r="AY9" i="20"/>
  <c r="AX9" i="20"/>
  <c r="AW9" i="20"/>
  <c r="AV9" i="20"/>
  <c r="AU9" i="20"/>
  <c r="AT9" i="20"/>
  <c r="AS9" i="20"/>
  <c r="AR9" i="20"/>
  <c r="AQ9" i="20"/>
  <c r="AP9" i="20"/>
  <c r="AO9" i="20"/>
  <c r="AN9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DB8" i="20"/>
  <c r="DA8" i="20"/>
  <c r="CZ8" i="20"/>
  <c r="CY8" i="20"/>
  <c r="CX8" i="20"/>
  <c r="CW8" i="20"/>
  <c r="CV8" i="20"/>
  <c r="CU8" i="20"/>
  <c r="CT8" i="20"/>
  <c r="CS8" i="20"/>
  <c r="CR8" i="20"/>
  <c r="CQ8" i="20"/>
  <c r="CP8" i="20"/>
  <c r="CO8" i="20"/>
  <c r="CN8" i="20"/>
  <c r="CM8" i="20"/>
  <c r="CL8" i="20"/>
  <c r="CK8" i="20"/>
  <c r="CJ8" i="20"/>
  <c r="CI8" i="20"/>
  <c r="CH8" i="20"/>
  <c r="CG8" i="20"/>
  <c r="CF8" i="20"/>
  <c r="CE8" i="20"/>
  <c r="CD8" i="20"/>
  <c r="CC8" i="20"/>
  <c r="CB8" i="20"/>
  <c r="CA8" i="20"/>
  <c r="BZ8" i="20"/>
  <c r="BY8" i="20"/>
  <c r="BX8" i="20"/>
  <c r="BW8" i="20"/>
  <c r="BV8" i="20"/>
  <c r="BU8" i="20"/>
  <c r="BT8" i="20"/>
  <c r="BS8" i="20"/>
  <c r="BR8" i="20"/>
  <c r="BQ8" i="20"/>
  <c r="BP8" i="20"/>
  <c r="BO8" i="20"/>
  <c r="BN8" i="20"/>
  <c r="BM8" i="20"/>
  <c r="BL8" i="20"/>
  <c r="BK8" i="20"/>
  <c r="BJ8" i="20"/>
  <c r="BI8" i="20"/>
  <c r="BH8" i="20"/>
  <c r="BG8" i="20"/>
  <c r="BF8" i="20"/>
  <c r="BE8" i="20"/>
  <c r="BD8" i="20"/>
  <c r="BC8" i="20"/>
  <c r="BB8" i="20"/>
  <c r="BA8" i="20"/>
  <c r="AZ8" i="20"/>
  <c r="AY8" i="20"/>
  <c r="AX8" i="20"/>
  <c r="AW8" i="20"/>
  <c r="AV8" i="20"/>
  <c r="AU8" i="20"/>
  <c r="AT8" i="20"/>
  <c r="AS8" i="20"/>
  <c r="AR8" i="20"/>
  <c r="AQ8" i="20"/>
  <c r="AP8" i="20"/>
  <c r="AO8" i="20"/>
  <c r="AN8" i="20"/>
  <c r="AM8" i="20"/>
  <c r="AL8" i="20"/>
  <c r="AK8" i="20"/>
  <c r="AJ8" i="20"/>
  <c r="AI8" i="20"/>
  <c r="AH8" i="20"/>
  <c r="AG8" i="20"/>
  <c r="AF8" i="20"/>
  <c r="AE8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C8" i="20"/>
  <c r="DB114" i="19"/>
  <c r="DA114" i="19"/>
  <c r="CZ114" i="19"/>
  <c r="CY114" i="19"/>
  <c r="CX114" i="19"/>
  <c r="CW114" i="19"/>
  <c r="CV114" i="19"/>
  <c r="CU114" i="19"/>
  <c r="CT114" i="19"/>
  <c r="CS114" i="19"/>
  <c r="CR114" i="19"/>
  <c r="CQ114" i="19"/>
  <c r="CP114" i="19"/>
  <c r="CO114" i="19"/>
  <c r="CN114" i="19"/>
  <c r="CM114" i="19"/>
  <c r="CL114" i="19"/>
  <c r="CK114" i="19"/>
  <c r="CJ114" i="19"/>
  <c r="CI114" i="19"/>
  <c r="CH114" i="19"/>
  <c r="CG114" i="19"/>
  <c r="CF114" i="19"/>
  <c r="CE114" i="19"/>
  <c r="CD114" i="19"/>
  <c r="CC114" i="19"/>
  <c r="CB114" i="19"/>
  <c r="CA114" i="19"/>
  <c r="BZ114" i="19"/>
  <c r="BY114" i="19"/>
  <c r="BX114" i="19"/>
  <c r="BW114" i="19"/>
  <c r="BV114" i="19"/>
  <c r="BU114" i="19"/>
  <c r="BT114" i="19"/>
  <c r="BS114" i="19"/>
  <c r="BR114" i="19"/>
  <c r="BQ114" i="19"/>
  <c r="BP114" i="19"/>
  <c r="BO114" i="19"/>
  <c r="BN114" i="19"/>
  <c r="BM114" i="19"/>
  <c r="BL114" i="19"/>
  <c r="BK114" i="19"/>
  <c r="BJ114" i="19"/>
  <c r="BI114" i="19"/>
  <c r="BH114" i="19"/>
  <c r="BG114" i="19"/>
  <c r="BF114" i="19"/>
  <c r="BE114" i="19"/>
  <c r="BD114" i="19"/>
  <c r="BC114" i="19"/>
  <c r="BB114" i="19"/>
  <c r="BA114" i="19"/>
  <c r="AZ114" i="19"/>
  <c r="AY114" i="19"/>
  <c r="AX114" i="19"/>
  <c r="AW114" i="19"/>
  <c r="AV114" i="19"/>
  <c r="AU114" i="19"/>
  <c r="AT114" i="19"/>
  <c r="AS114" i="19"/>
  <c r="AR114" i="19"/>
  <c r="AQ114" i="19"/>
  <c r="AP114" i="19"/>
  <c r="AO114" i="19"/>
  <c r="AN114" i="19"/>
  <c r="AM114" i="19"/>
  <c r="AL114" i="19"/>
  <c r="AK114" i="19"/>
  <c r="AJ114" i="19"/>
  <c r="AI114" i="19"/>
  <c r="AH114" i="19"/>
  <c r="AG114" i="19"/>
  <c r="AF114" i="19"/>
  <c r="AE114" i="19"/>
  <c r="AD114" i="19"/>
  <c r="AC114" i="19"/>
  <c r="AB114" i="19"/>
  <c r="AA114" i="19"/>
  <c r="Z114" i="19"/>
  <c r="Y114" i="19"/>
  <c r="X114" i="19"/>
  <c r="W114" i="19"/>
  <c r="V114" i="19"/>
  <c r="U114" i="19"/>
  <c r="T114" i="19"/>
  <c r="S114" i="19"/>
  <c r="R114" i="19"/>
  <c r="Q114" i="19"/>
  <c r="P114" i="19"/>
  <c r="O114" i="19"/>
  <c r="N114" i="19"/>
  <c r="M114" i="19"/>
  <c r="L114" i="19"/>
  <c r="K114" i="19"/>
  <c r="J114" i="19"/>
  <c r="I114" i="19"/>
  <c r="H114" i="19"/>
  <c r="G114" i="19"/>
  <c r="F114" i="19"/>
  <c r="E114" i="19"/>
  <c r="D114" i="19"/>
  <c r="C114" i="19"/>
  <c r="DB113" i="19"/>
  <c r="DA113" i="19"/>
  <c r="CZ113" i="19"/>
  <c r="CY113" i="19"/>
  <c r="CX113" i="19"/>
  <c r="CW113" i="19"/>
  <c r="CV113" i="19"/>
  <c r="CU113" i="19"/>
  <c r="CT113" i="19"/>
  <c r="CS113" i="19"/>
  <c r="CR113" i="19"/>
  <c r="CQ113" i="19"/>
  <c r="CP113" i="19"/>
  <c r="CO113" i="19"/>
  <c r="CN113" i="19"/>
  <c r="CM113" i="19"/>
  <c r="CL113" i="19"/>
  <c r="CK113" i="19"/>
  <c r="CJ113" i="19"/>
  <c r="CI113" i="19"/>
  <c r="CH113" i="19"/>
  <c r="CG113" i="19"/>
  <c r="CF113" i="19"/>
  <c r="CE113" i="19"/>
  <c r="CD113" i="19"/>
  <c r="CC113" i="19"/>
  <c r="CB113" i="19"/>
  <c r="CA113" i="19"/>
  <c r="BZ113" i="19"/>
  <c r="BY113" i="19"/>
  <c r="BX113" i="19"/>
  <c r="BW113" i="19"/>
  <c r="BV113" i="19"/>
  <c r="BU113" i="19"/>
  <c r="BT113" i="19"/>
  <c r="BS113" i="19"/>
  <c r="BR113" i="19"/>
  <c r="BQ113" i="19"/>
  <c r="BP113" i="19"/>
  <c r="BO113" i="19"/>
  <c r="BN113" i="19"/>
  <c r="BM113" i="19"/>
  <c r="BL113" i="19"/>
  <c r="BK113" i="19"/>
  <c r="BJ113" i="19"/>
  <c r="BI113" i="19"/>
  <c r="BH113" i="19"/>
  <c r="BG113" i="19"/>
  <c r="BF113" i="19"/>
  <c r="BE113" i="19"/>
  <c r="BD113" i="19"/>
  <c r="BC113" i="19"/>
  <c r="BB113" i="19"/>
  <c r="BA113" i="19"/>
  <c r="AZ113" i="19"/>
  <c r="AY113" i="19"/>
  <c r="AX113" i="19"/>
  <c r="AW113" i="19"/>
  <c r="AV113" i="19"/>
  <c r="AU113" i="19"/>
  <c r="AT113" i="19"/>
  <c r="AS113" i="19"/>
  <c r="AR113" i="19"/>
  <c r="AQ113" i="19"/>
  <c r="AP113" i="19"/>
  <c r="AO113" i="19"/>
  <c r="AN113" i="19"/>
  <c r="AM113" i="19"/>
  <c r="AL113" i="19"/>
  <c r="AK113" i="19"/>
  <c r="AJ113" i="19"/>
  <c r="AI113" i="19"/>
  <c r="AH113" i="19"/>
  <c r="AG113" i="19"/>
  <c r="AF113" i="19"/>
  <c r="AE113" i="19"/>
  <c r="AD113" i="19"/>
  <c r="AC113" i="19"/>
  <c r="AB113" i="19"/>
  <c r="AA113" i="19"/>
  <c r="Z113" i="19"/>
  <c r="Y113" i="19"/>
  <c r="X113" i="19"/>
  <c r="W113" i="19"/>
  <c r="V113" i="19"/>
  <c r="U113" i="19"/>
  <c r="T113" i="19"/>
  <c r="S113" i="19"/>
  <c r="R113" i="19"/>
  <c r="Q113" i="19"/>
  <c r="P113" i="19"/>
  <c r="O113" i="19"/>
  <c r="N113" i="19"/>
  <c r="M113" i="19"/>
  <c r="L113" i="19"/>
  <c r="K113" i="19"/>
  <c r="J113" i="19"/>
  <c r="I113" i="19"/>
  <c r="H113" i="19"/>
  <c r="G113" i="19"/>
  <c r="F113" i="19"/>
  <c r="E113" i="19"/>
  <c r="D113" i="19"/>
  <c r="C113" i="19"/>
  <c r="DB112" i="19"/>
  <c r="DA112" i="19"/>
  <c r="CZ112" i="19"/>
  <c r="CY112" i="19"/>
  <c r="CX112" i="19"/>
  <c r="CW112" i="19"/>
  <c r="CV112" i="19"/>
  <c r="CU112" i="19"/>
  <c r="CT112" i="19"/>
  <c r="CS112" i="19"/>
  <c r="CR112" i="19"/>
  <c r="CQ112" i="19"/>
  <c r="CP112" i="19"/>
  <c r="CO112" i="19"/>
  <c r="CN112" i="19"/>
  <c r="CM112" i="19"/>
  <c r="CL112" i="19"/>
  <c r="CK112" i="19"/>
  <c r="CJ112" i="19"/>
  <c r="CI112" i="19"/>
  <c r="CH112" i="19"/>
  <c r="CG112" i="19"/>
  <c r="CF112" i="19"/>
  <c r="CE112" i="19"/>
  <c r="CD112" i="19"/>
  <c r="CC112" i="19"/>
  <c r="CB112" i="19"/>
  <c r="CA112" i="19"/>
  <c r="BZ112" i="19"/>
  <c r="BY112" i="19"/>
  <c r="BX112" i="19"/>
  <c r="BW112" i="19"/>
  <c r="BV112" i="19"/>
  <c r="BU112" i="19"/>
  <c r="BT112" i="19"/>
  <c r="BS112" i="19"/>
  <c r="BR112" i="19"/>
  <c r="BQ112" i="19"/>
  <c r="BP112" i="19"/>
  <c r="BO112" i="19"/>
  <c r="BN112" i="19"/>
  <c r="BM112" i="19"/>
  <c r="BL112" i="19"/>
  <c r="BK112" i="19"/>
  <c r="BJ112" i="19"/>
  <c r="BI112" i="19"/>
  <c r="BH112" i="19"/>
  <c r="BG112" i="19"/>
  <c r="BF112" i="19"/>
  <c r="BE112" i="19"/>
  <c r="BD112" i="19"/>
  <c r="BC112" i="19"/>
  <c r="BB112" i="19"/>
  <c r="BA112" i="19"/>
  <c r="AZ112" i="19"/>
  <c r="AY112" i="19"/>
  <c r="AX112" i="19"/>
  <c r="AW112" i="19"/>
  <c r="AV112" i="19"/>
  <c r="AU112" i="19"/>
  <c r="AT112" i="19"/>
  <c r="AS112" i="19"/>
  <c r="AR112" i="19"/>
  <c r="AQ112" i="19"/>
  <c r="AP112" i="19"/>
  <c r="AO112" i="19"/>
  <c r="AN112" i="19"/>
  <c r="AM112" i="19"/>
  <c r="AL112" i="19"/>
  <c r="AK112" i="19"/>
  <c r="AJ112" i="19"/>
  <c r="AI112" i="19"/>
  <c r="AH112" i="19"/>
  <c r="AG112" i="19"/>
  <c r="AF112" i="19"/>
  <c r="AE112" i="19"/>
  <c r="AD112" i="19"/>
  <c r="AC112" i="19"/>
  <c r="AB112" i="19"/>
  <c r="AA112" i="19"/>
  <c r="Z112" i="19"/>
  <c r="Y112" i="19"/>
  <c r="X112" i="19"/>
  <c r="W112" i="19"/>
  <c r="V112" i="19"/>
  <c r="U112" i="19"/>
  <c r="T112" i="19"/>
  <c r="S112" i="19"/>
  <c r="R112" i="19"/>
  <c r="Q112" i="19"/>
  <c r="P112" i="19"/>
  <c r="O112" i="19"/>
  <c r="N112" i="19"/>
  <c r="M112" i="19"/>
  <c r="L112" i="19"/>
  <c r="K112" i="19"/>
  <c r="J112" i="19"/>
  <c r="I112" i="19"/>
  <c r="H112" i="19"/>
  <c r="G112" i="19"/>
  <c r="F112" i="19"/>
  <c r="E112" i="19"/>
  <c r="D112" i="19"/>
  <c r="C112" i="19"/>
  <c r="DB111" i="19"/>
  <c r="DA111" i="19"/>
  <c r="CZ111" i="19"/>
  <c r="CY111" i="19"/>
  <c r="CX111" i="19"/>
  <c r="CW111" i="19"/>
  <c r="CV111" i="19"/>
  <c r="CU111" i="19"/>
  <c r="CT111" i="19"/>
  <c r="CS111" i="19"/>
  <c r="CR111" i="19"/>
  <c r="CQ111" i="19"/>
  <c r="CP111" i="19"/>
  <c r="CO111" i="19"/>
  <c r="CN111" i="19"/>
  <c r="CM111" i="19"/>
  <c r="CL111" i="19"/>
  <c r="CK111" i="19"/>
  <c r="CJ111" i="19"/>
  <c r="CI111" i="19"/>
  <c r="CH111" i="19"/>
  <c r="CG111" i="19"/>
  <c r="CF111" i="19"/>
  <c r="CE111" i="19"/>
  <c r="CD111" i="19"/>
  <c r="CC111" i="19"/>
  <c r="CB111" i="19"/>
  <c r="CA111" i="19"/>
  <c r="BZ111" i="19"/>
  <c r="BY111" i="19"/>
  <c r="BX111" i="19"/>
  <c r="BW111" i="19"/>
  <c r="BV111" i="19"/>
  <c r="BU111" i="19"/>
  <c r="BT111" i="19"/>
  <c r="BS111" i="19"/>
  <c r="BR111" i="19"/>
  <c r="BQ111" i="19"/>
  <c r="BP111" i="19"/>
  <c r="BO111" i="19"/>
  <c r="BN111" i="19"/>
  <c r="BM111" i="19"/>
  <c r="BL111" i="19"/>
  <c r="BK111" i="19"/>
  <c r="BJ111" i="19"/>
  <c r="BI111" i="19"/>
  <c r="BH111" i="19"/>
  <c r="BG111" i="19"/>
  <c r="BF111" i="19"/>
  <c r="BE111" i="19"/>
  <c r="BD111" i="19"/>
  <c r="BC111" i="19"/>
  <c r="BB111" i="19"/>
  <c r="BA111" i="19"/>
  <c r="AZ111" i="19"/>
  <c r="AY111" i="19"/>
  <c r="AX111" i="19"/>
  <c r="AW111" i="19"/>
  <c r="AV111" i="19"/>
  <c r="AU111" i="19"/>
  <c r="AT111" i="19"/>
  <c r="AS111" i="19"/>
  <c r="AR111" i="19"/>
  <c r="AQ111" i="19"/>
  <c r="AP111" i="19"/>
  <c r="AO111" i="19"/>
  <c r="AN111" i="19"/>
  <c r="AM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DB110" i="19"/>
  <c r="DA110" i="19"/>
  <c r="CZ110" i="19"/>
  <c r="CY110" i="19"/>
  <c r="CX110" i="19"/>
  <c r="CW110" i="19"/>
  <c r="CV110" i="19"/>
  <c r="CU110" i="19"/>
  <c r="CT110" i="19"/>
  <c r="CS110" i="19"/>
  <c r="CR110" i="19"/>
  <c r="CQ110" i="19"/>
  <c r="CP110" i="19"/>
  <c r="CO110" i="19"/>
  <c r="CN110" i="19"/>
  <c r="CM110" i="19"/>
  <c r="CL110" i="19"/>
  <c r="CK110" i="19"/>
  <c r="CJ110" i="19"/>
  <c r="CI110" i="19"/>
  <c r="CH110" i="19"/>
  <c r="CG110" i="19"/>
  <c r="CF110" i="19"/>
  <c r="CE110" i="19"/>
  <c r="CD110" i="19"/>
  <c r="CC110" i="19"/>
  <c r="CB110" i="19"/>
  <c r="CA110" i="19"/>
  <c r="BZ110" i="19"/>
  <c r="BY110" i="19"/>
  <c r="BX110" i="19"/>
  <c r="BW110" i="19"/>
  <c r="BV110" i="19"/>
  <c r="BU110" i="19"/>
  <c r="BT110" i="19"/>
  <c r="BS110" i="19"/>
  <c r="BR110" i="19"/>
  <c r="BQ110" i="19"/>
  <c r="BP110" i="19"/>
  <c r="BO110" i="19"/>
  <c r="BN110" i="19"/>
  <c r="BM110" i="19"/>
  <c r="BL110" i="19"/>
  <c r="BK110" i="19"/>
  <c r="BJ110" i="19"/>
  <c r="BI110" i="19"/>
  <c r="BH110" i="19"/>
  <c r="BG110" i="19"/>
  <c r="BF110" i="19"/>
  <c r="BE110" i="19"/>
  <c r="BD110" i="19"/>
  <c r="BC110" i="19"/>
  <c r="BB110" i="19"/>
  <c r="BA110" i="19"/>
  <c r="AZ110" i="19"/>
  <c r="AY110" i="19"/>
  <c r="AX110" i="19"/>
  <c r="AW110" i="19"/>
  <c r="AV110" i="19"/>
  <c r="AU110" i="19"/>
  <c r="AT110" i="19"/>
  <c r="AS110" i="19"/>
  <c r="AR110" i="19"/>
  <c r="AQ110" i="19"/>
  <c r="AP110" i="19"/>
  <c r="AO110" i="19"/>
  <c r="AN110" i="19"/>
  <c r="AM110" i="19"/>
  <c r="AL110" i="19"/>
  <c r="AK110" i="19"/>
  <c r="AJ110" i="19"/>
  <c r="AI110" i="19"/>
  <c r="AH110" i="19"/>
  <c r="AG110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DB109" i="19"/>
  <c r="DA109" i="19"/>
  <c r="CZ109" i="19"/>
  <c r="CY109" i="19"/>
  <c r="CX109" i="19"/>
  <c r="CW109" i="19"/>
  <c r="CV109" i="19"/>
  <c r="CU109" i="19"/>
  <c r="CT109" i="19"/>
  <c r="CS109" i="19"/>
  <c r="CR109" i="19"/>
  <c r="CQ109" i="19"/>
  <c r="CP109" i="19"/>
  <c r="CO109" i="19"/>
  <c r="CN109" i="19"/>
  <c r="CM109" i="19"/>
  <c r="CL109" i="19"/>
  <c r="CK109" i="19"/>
  <c r="CJ109" i="19"/>
  <c r="CI109" i="19"/>
  <c r="CH109" i="19"/>
  <c r="CG109" i="19"/>
  <c r="CF109" i="19"/>
  <c r="CE109" i="19"/>
  <c r="CD109" i="19"/>
  <c r="CC109" i="19"/>
  <c r="CB109" i="19"/>
  <c r="CA109" i="19"/>
  <c r="BZ109" i="19"/>
  <c r="BY109" i="19"/>
  <c r="BX109" i="19"/>
  <c r="BW109" i="19"/>
  <c r="BV109" i="19"/>
  <c r="BU109" i="19"/>
  <c r="BT109" i="19"/>
  <c r="BS109" i="19"/>
  <c r="BR109" i="19"/>
  <c r="BQ109" i="19"/>
  <c r="BP109" i="19"/>
  <c r="BO109" i="19"/>
  <c r="BN109" i="19"/>
  <c r="BM109" i="19"/>
  <c r="BL109" i="19"/>
  <c r="BK109" i="19"/>
  <c r="BJ109" i="19"/>
  <c r="BI109" i="19"/>
  <c r="BH109" i="19"/>
  <c r="BG109" i="19"/>
  <c r="BF109" i="19"/>
  <c r="BE109" i="19"/>
  <c r="BD109" i="19"/>
  <c r="BC109" i="19"/>
  <c r="BB109" i="19"/>
  <c r="BA109" i="19"/>
  <c r="AZ109" i="19"/>
  <c r="AY109" i="19"/>
  <c r="AX109" i="19"/>
  <c r="AW109" i="19"/>
  <c r="AV109" i="19"/>
  <c r="AU109" i="19"/>
  <c r="AT109" i="19"/>
  <c r="AS109" i="19"/>
  <c r="AR109" i="19"/>
  <c r="AQ109" i="19"/>
  <c r="AP109" i="19"/>
  <c r="AO109" i="19"/>
  <c r="AN109" i="19"/>
  <c r="AM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DB108" i="19"/>
  <c r="DA108" i="19"/>
  <c r="CZ108" i="19"/>
  <c r="CY108" i="19"/>
  <c r="CX108" i="19"/>
  <c r="CW108" i="19"/>
  <c r="CV108" i="19"/>
  <c r="CU108" i="19"/>
  <c r="CT108" i="19"/>
  <c r="CS108" i="19"/>
  <c r="CR108" i="19"/>
  <c r="CQ108" i="19"/>
  <c r="CP108" i="19"/>
  <c r="CO108" i="19"/>
  <c r="CN108" i="19"/>
  <c r="CM108" i="19"/>
  <c r="CL108" i="19"/>
  <c r="CK108" i="19"/>
  <c r="CJ108" i="19"/>
  <c r="CI108" i="19"/>
  <c r="CH108" i="19"/>
  <c r="CG108" i="19"/>
  <c r="CF108" i="19"/>
  <c r="CE108" i="19"/>
  <c r="CD108" i="19"/>
  <c r="CC108" i="19"/>
  <c r="CB108" i="19"/>
  <c r="CA108" i="19"/>
  <c r="BZ108" i="19"/>
  <c r="BY108" i="19"/>
  <c r="BX108" i="19"/>
  <c r="BW108" i="19"/>
  <c r="BV108" i="19"/>
  <c r="BU108" i="19"/>
  <c r="BT108" i="19"/>
  <c r="BS108" i="19"/>
  <c r="BR108" i="19"/>
  <c r="BQ108" i="19"/>
  <c r="BP108" i="19"/>
  <c r="BO108" i="19"/>
  <c r="BN108" i="19"/>
  <c r="BM108" i="19"/>
  <c r="BL108" i="19"/>
  <c r="BK108" i="19"/>
  <c r="BJ108" i="19"/>
  <c r="BI108" i="19"/>
  <c r="BH108" i="19"/>
  <c r="BG108" i="19"/>
  <c r="BF108" i="19"/>
  <c r="BE108" i="19"/>
  <c r="BD108" i="19"/>
  <c r="BC108" i="19"/>
  <c r="BB108" i="19"/>
  <c r="BA108" i="19"/>
  <c r="AZ108" i="19"/>
  <c r="AY108" i="19"/>
  <c r="AX108" i="19"/>
  <c r="AW108" i="19"/>
  <c r="AV108" i="19"/>
  <c r="AU108" i="19"/>
  <c r="AT108" i="19"/>
  <c r="AS108" i="19"/>
  <c r="AR108" i="19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DB107" i="19"/>
  <c r="DA107" i="19"/>
  <c r="CZ107" i="19"/>
  <c r="CY107" i="19"/>
  <c r="CX107" i="19"/>
  <c r="CW107" i="19"/>
  <c r="CV107" i="19"/>
  <c r="CU107" i="19"/>
  <c r="CT107" i="19"/>
  <c r="CS107" i="19"/>
  <c r="CR107" i="19"/>
  <c r="CQ107" i="19"/>
  <c r="CP107" i="19"/>
  <c r="CO107" i="19"/>
  <c r="CN107" i="19"/>
  <c r="CM107" i="19"/>
  <c r="CL107" i="19"/>
  <c r="CK107" i="19"/>
  <c r="CJ107" i="19"/>
  <c r="CI107" i="19"/>
  <c r="CH107" i="19"/>
  <c r="CG107" i="19"/>
  <c r="CF107" i="19"/>
  <c r="CE107" i="19"/>
  <c r="CD107" i="19"/>
  <c r="CC107" i="19"/>
  <c r="CB107" i="19"/>
  <c r="CA107" i="19"/>
  <c r="BZ107" i="19"/>
  <c r="BY107" i="19"/>
  <c r="BX107" i="19"/>
  <c r="BW107" i="19"/>
  <c r="BV107" i="19"/>
  <c r="BU107" i="19"/>
  <c r="BT107" i="19"/>
  <c r="BS107" i="19"/>
  <c r="BR107" i="19"/>
  <c r="BQ107" i="19"/>
  <c r="BP107" i="19"/>
  <c r="BO107" i="19"/>
  <c r="BN107" i="19"/>
  <c r="BM107" i="19"/>
  <c r="BL107" i="19"/>
  <c r="BK107" i="19"/>
  <c r="BJ107" i="19"/>
  <c r="BI107" i="19"/>
  <c r="BH107" i="19"/>
  <c r="BG107" i="19"/>
  <c r="BF107" i="19"/>
  <c r="BE107" i="19"/>
  <c r="BD107" i="19"/>
  <c r="BC107" i="19"/>
  <c r="BB107" i="19"/>
  <c r="BA107" i="19"/>
  <c r="AZ107" i="19"/>
  <c r="AY107" i="19"/>
  <c r="AX107" i="19"/>
  <c r="AW107" i="19"/>
  <c r="AV107" i="19"/>
  <c r="AU107" i="19"/>
  <c r="AT107" i="19"/>
  <c r="AS107" i="19"/>
  <c r="AR107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DB106" i="19"/>
  <c r="DA106" i="19"/>
  <c r="CZ106" i="19"/>
  <c r="CY106" i="19"/>
  <c r="CX106" i="19"/>
  <c r="CW106" i="19"/>
  <c r="CV106" i="19"/>
  <c r="CU106" i="19"/>
  <c r="CT106" i="19"/>
  <c r="CS106" i="19"/>
  <c r="CR106" i="19"/>
  <c r="CQ106" i="19"/>
  <c r="CP106" i="19"/>
  <c r="CO106" i="19"/>
  <c r="CN106" i="19"/>
  <c r="CM106" i="19"/>
  <c r="CL106" i="19"/>
  <c r="CK106" i="19"/>
  <c r="CJ106" i="19"/>
  <c r="CI106" i="19"/>
  <c r="CH106" i="19"/>
  <c r="CG106" i="19"/>
  <c r="CF106" i="19"/>
  <c r="CE106" i="19"/>
  <c r="CD106" i="19"/>
  <c r="CC106" i="19"/>
  <c r="CB106" i="19"/>
  <c r="CA106" i="19"/>
  <c r="BZ106" i="19"/>
  <c r="BY106" i="19"/>
  <c r="BX106" i="19"/>
  <c r="BW106" i="19"/>
  <c r="BV106" i="19"/>
  <c r="BU106" i="19"/>
  <c r="BT106" i="19"/>
  <c r="BS106" i="19"/>
  <c r="BR106" i="19"/>
  <c r="BQ106" i="19"/>
  <c r="BP106" i="19"/>
  <c r="BO106" i="19"/>
  <c r="BN106" i="19"/>
  <c r="BM106" i="19"/>
  <c r="BL106" i="19"/>
  <c r="BK106" i="19"/>
  <c r="BJ106" i="19"/>
  <c r="BI106" i="19"/>
  <c r="BH106" i="19"/>
  <c r="BG106" i="19"/>
  <c r="BF106" i="19"/>
  <c r="BE106" i="19"/>
  <c r="BD106" i="19"/>
  <c r="BC106" i="19"/>
  <c r="BB106" i="19"/>
  <c r="BA106" i="19"/>
  <c r="AZ106" i="19"/>
  <c r="AY106" i="19"/>
  <c r="AX106" i="19"/>
  <c r="AW106" i="19"/>
  <c r="AV106" i="19"/>
  <c r="AU106" i="19"/>
  <c r="AT106" i="19"/>
  <c r="AS106" i="19"/>
  <c r="AR106" i="19"/>
  <c r="AQ106" i="19"/>
  <c r="AP106" i="19"/>
  <c r="AO106" i="19"/>
  <c r="AN106" i="19"/>
  <c r="AM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DB105" i="19"/>
  <c r="DA105" i="19"/>
  <c r="CZ105" i="19"/>
  <c r="CY105" i="19"/>
  <c r="CX105" i="19"/>
  <c r="CW105" i="19"/>
  <c r="CV105" i="19"/>
  <c r="CU105" i="19"/>
  <c r="CT105" i="19"/>
  <c r="CS105" i="19"/>
  <c r="CR105" i="19"/>
  <c r="CQ105" i="19"/>
  <c r="CP105" i="19"/>
  <c r="CO105" i="19"/>
  <c r="CN105" i="19"/>
  <c r="CM105" i="19"/>
  <c r="CL105" i="19"/>
  <c r="CK105" i="19"/>
  <c r="CJ105" i="19"/>
  <c r="CI105" i="19"/>
  <c r="CH105" i="19"/>
  <c r="CG105" i="19"/>
  <c r="CF105" i="19"/>
  <c r="CE105" i="19"/>
  <c r="CD105" i="19"/>
  <c r="CC105" i="19"/>
  <c r="CB105" i="19"/>
  <c r="CA105" i="19"/>
  <c r="BZ105" i="19"/>
  <c r="BY105" i="19"/>
  <c r="BX105" i="19"/>
  <c r="BW105" i="19"/>
  <c r="BV105" i="19"/>
  <c r="BU105" i="19"/>
  <c r="BT105" i="19"/>
  <c r="BS105" i="19"/>
  <c r="BR105" i="19"/>
  <c r="BQ105" i="19"/>
  <c r="BP105" i="19"/>
  <c r="BO105" i="19"/>
  <c r="BN105" i="19"/>
  <c r="BM105" i="19"/>
  <c r="BL105" i="19"/>
  <c r="BK105" i="19"/>
  <c r="BJ105" i="19"/>
  <c r="BI105" i="19"/>
  <c r="BH105" i="19"/>
  <c r="BG105" i="19"/>
  <c r="BF105" i="19"/>
  <c r="BE105" i="19"/>
  <c r="BD105" i="19"/>
  <c r="BC105" i="19"/>
  <c r="BB105" i="19"/>
  <c r="BA105" i="19"/>
  <c r="AZ105" i="19"/>
  <c r="AY105" i="19"/>
  <c r="AX105" i="19"/>
  <c r="AW105" i="19"/>
  <c r="AV105" i="19"/>
  <c r="AU105" i="19"/>
  <c r="AT105" i="19"/>
  <c r="AS105" i="19"/>
  <c r="AR105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DB104" i="19"/>
  <c r="DA104" i="19"/>
  <c r="CZ104" i="19"/>
  <c r="CY104" i="19"/>
  <c r="CX104" i="19"/>
  <c r="CW104" i="19"/>
  <c r="CV104" i="19"/>
  <c r="CU104" i="19"/>
  <c r="CT104" i="19"/>
  <c r="CS104" i="19"/>
  <c r="CR104" i="19"/>
  <c r="CQ104" i="19"/>
  <c r="CP104" i="19"/>
  <c r="CO104" i="19"/>
  <c r="CN104" i="19"/>
  <c r="CM104" i="19"/>
  <c r="CL104" i="19"/>
  <c r="CK104" i="19"/>
  <c r="CJ104" i="19"/>
  <c r="CI104" i="19"/>
  <c r="CH104" i="19"/>
  <c r="CG104" i="19"/>
  <c r="CF104" i="19"/>
  <c r="CE104" i="19"/>
  <c r="CD104" i="19"/>
  <c r="CC104" i="19"/>
  <c r="CB104" i="19"/>
  <c r="CA104" i="19"/>
  <c r="BZ104" i="19"/>
  <c r="BY104" i="19"/>
  <c r="BX104" i="19"/>
  <c r="BW104" i="19"/>
  <c r="BV104" i="19"/>
  <c r="BU104" i="19"/>
  <c r="BT104" i="19"/>
  <c r="BS104" i="19"/>
  <c r="BR104" i="19"/>
  <c r="BQ104" i="19"/>
  <c r="BP104" i="19"/>
  <c r="BO104" i="19"/>
  <c r="BN104" i="19"/>
  <c r="BM104" i="19"/>
  <c r="BL104" i="19"/>
  <c r="BK104" i="19"/>
  <c r="BJ104" i="19"/>
  <c r="BI104" i="19"/>
  <c r="BH104" i="19"/>
  <c r="BG104" i="19"/>
  <c r="BF104" i="19"/>
  <c r="BE104" i="19"/>
  <c r="BD104" i="19"/>
  <c r="BC104" i="19"/>
  <c r="BB104" i="19"/>
  <c r="BA104" i="19"/>
  <c r="AZ104" i="19"/>
  <c r="AY104" i="19"/>
  <c r="AX104" i="19"/>
  <c r="AW104" i="19"/>
  <c r="AV104" i="19"/>
  <c r="AU104" i="19"/>
  <c r="AT104" i="19"/>
  <c r="AS104" i="19"/>
  <c r="AR104" i="19"/>
  <c r="AQ104" i="19"/>
  <c r="AP104" i="19"/>
  <c r="AO104" i="19"/>
  <c r="AN104" i="19"/>
  <c r="AM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DB103" i="19"/>
  <c r="DA103" i="19"/>
  <c r="CZ103" i="19"/>
  <c r="CY103" i="19"/>
  <c r="CX103" i="19"/>
  <c r="CW103" i="19"/>
  <c r="CV103" i="19"/>
  <c r="CU103" i="19"/>
  <c r="CT103" i="19"/>
  <c r="CS103" i="19"/>
  <c r="CR103" i="19"/>
  <c r="CQ103" i="19"/>
  <c r="CP103" i="19"/>
  <c r="CO103" i="19"/>
  <c r="CN103" i="19"/>
  <c r="CM103" i="19"/>
  <c r="CL103" i="19"/>
  <c r="CK103" i="19"/>
  <c r="CJ103" i="19"/>
  <c r="CI103" i="19"/>
  <c r="CH103" i="19"/>
  <c r="CG103" i="19"/>
  <c r="CF103" i="19"/>
  <c r="CE103" i="19"/>
  <c r="CD103" i="19"/>
  <c r="CC103" i="19"/>
  <c r="CB103" i="19"/>
  <c r="CA103" i="19"/>
  <c r="BZ103" i="19"/>
  <c r="BY103" i="19"/>
  <c r="BX103" i="19"/>
  <c r="BW103" i="19"/>
  <c r="BV103" i="19"/>
  <c r="BU103" i="19"/>
  <c r="BT103" i="19"/>
  <c r="BS103" i="19"/>
  <c r="BR103" i="19"/>
  <c r="BQ103" i="19"/>
  <c r="BP103" i="19"/>
  <c r="BO103" i="19"/>
  <c r="BN103" i="19"/>
  <c r="BM103" i="19"/>
  <c r="BL103" i="19"/>
  <c r="BK103" i="19"/>
  <c r="BJ103" i="19"/>
  <c r="BI103" i="19"/>
  <c r="BH103" i="19"/>
  <c r="BG103" i="19"/>
  <c r="BF103" i="19"/>
  <c r="BE103" i="19"/>
  <c r="BD103" i="19"/>
  <c r="BC103" i="19"/>
  <c r="BB103" i="19"/>
  <c r="BA103" i="19"/>
  <c r="AZ103" i="19"/>
  <c r="AY103" i="19"/>
  <c r="AX103" i="19"/>
  <c r="AW103" i="19"/>
  <c r="AV103" i="19"/>
  <c r="AU103" i="19"/>
  <c r="AT103" i="19"/>
  <c r="AS103" i="19"/>
  <c r="AR103" i="19"/>
  <c r="AQ103" i="19"/>
  <c r="AP103" i="19"/>
  <c r="AO103" i="19"/>
  <c r="AN103" i="19"/>
  <c r="AM103" i="19"/>
  <c r="AL103" i="19"/>
  <c r="AK103" i="19"/>
  <c r="AJ103" i="19"/>
  <c r="AI103" i="19"/>
  <c r="AH103" i="19"/>
  <c r="AG103" i="19"/>
  <c r="AF103" i="19"/>
  <c r="AE103" i="19"/>
  <c r="AD103" i="19"/>
  <c r="AC103" i="19"/>
  <c r="AB103" i="19"/>
  <c r="AA103" i="19"/>
  <c r="Z103" i="19"/>
  <c r="Y103" i="19"/>
  <c r="X103" i="19"/>
  <c r="W103" i="19"/>
  <c r="V103" i="19"/>
  <c r="U103" i="19"/>
  <c r="T103" i="19"/>
  <c r="S103" i="19"/>
  <c r="R103" i="19"/>
  <c r="Q103" i="19"/>
  <c r="P103" i="19"/>
  <c r="O103" i="19"/>
  <c r="N103" i="19"/>
  <c r="M103" i="19"/>
  <c r="L103" i="19"/>
  <c r="K103" i="19"/>
  <c r="J103" i="19"/>
  <c r="I103" i="19"/>
  <c r="H103" i="19"/>
  <c r="G103" i="19"/>
  <c r="F103" i="19"/>
  <c r="E103" i="19"/>
  <c r="D103" i="19"/>
  <c r="C103" i="19"/>
  <c r="DB102" i="19"/>
  <c r="DA102" i="19"/>
  <c r="CZ102" i="19"/>
  <c r="CY102" i="19"/>
  <c r="CX102" i="19"/>
  <c r="CW102" i="19"/>
  <c r="CV102" i="19"/>
  <c r="CU102" i="19"/>
  <c r="CT102" i="19"/>
  <c r="CS102" i="19"/>
  <c r="CR102" i="19"/>
  <c r="CQ102" i="19"/>
  <c r="CP102" i="19"/>
  <c r="CO102" i="19"/>
  <c r="CN102" i="19"/>
  <c r="CM102" i="19"/>
  <c r="CL102" i="19"/>
  <c r="CK102" i="19"/>
  <c r="CJ102" i="19"/>
  <c r="CI102" i="19"/>
  <c r="CH102" i="19"/>
  <c r="CG102" i="19"/>
  <c r="CF102" i="19"/>
  <c r="CE102" i="19"/>
  <c r="CD102" i="19"/>
  <c r="CC102" i="19"/>
  <c r="CB102" i="19"/>
  <c r="CA102" i="19"/>
  <c r="BZ102" i="19"/>
  <c r="BY102" i="19"/>
  <c r="BX102" i="19"/>
  <c r="BW102" i="19"/>
  <c r="BV102" i="19"/>
  <c r="BU102" i="19"/>
  <c r="BT102" i="19"/>
  <c r="BS102" i="19"/>
  <c r="BR102" i="19"/>
  <c r="BQ102" i="19"/>
  <c r="BP102" i="19"/>
  <c r="BO102" i="19"/>
  <c r="BN102" i="19"/>
  <c r="BM102" i="19"/>
  <c r="BL102" i="19"/>
  <c r="BK102" i="19"/>
  <c r="BJ102" i="19"/>
  <c r="BI102" i="19"/>
  <c r="BH102" i="19"/>
  <c r="BG102" i="19"/>
  <c r="BF102" i="19"/>
  <c r="BE102" i="19"/>
  <c r="BD102" i="19"/>
  <c r="BC102" i="19"/>
  <c r="BB102" i="19"/>
  <c r="BA102" i="19"/>
  <c r="AZ102" i="19"/>
  <c r="AY102" i="19"/>
  <c r="AX102" i="19"/>
  <c r="AW102" i="19"/>
  <c r="AV102" i="19"/>
  <c r="AU102" i="19"/>
  <c r="AT102" i="19"/>
  <c r="AS102" i="19"/>
  <c r="AR102" i="19"/>
  <c r="AQ102" i="19"/>
  <c r="AP102" i="19"/>
  <c r="AO102" i="19"/>
  <c r="AN102" i="19"/>
  <c r="AM102" i="19"/>
  <c r="AL102" i="19"/>
  <c r="AK102" i="19"/>
  <c r="AJ102" i="19"/>
  <c r="AI102" i="19"/>
  <c r="AH102" i="19"/>
  <c r="AG102" i="19"/>
  <c r="AF102" i="19"/>
  <c r="AE102" i="19"/>
  <c r="AD102" i="19"/>
  <c r="AC102" i="19"/>
  <c r="AB102" i="19"/>
  <c r="AA102" i="19"/>
  <c r="Z102" i="19"/>
  <c r="Y102" i="19"/>
  <c r="X102" i="19"/>
  <c r="W102" i="19"/>
  <c r="V102" i="19"/>
  <c r="U102" i="19"/>
  <c r="T102" i="19"/>
  <c r="S102" i="19"/>
  <c r="R102" i="19"/>
  <c r="Q102" i="19"/>
  <c r="P102" i="19"/>
  <c r="O102" i="19"/>
  <c r="N102" i="19"/>
  <c r="M102" i="19"/>
  <c r="L102" i="19"/>
  <c r="K102" i="19"/>
  <c r="J102" i="19"/>
  <c r="I102" i="19"/>
  <c r="H102" i="19"/>
  <c r="G102" i="19"/>
  <c r="F102" i="19"/>
  <c r="E102" i="19"/>
  <c r="D102" i="19"/>
  <c r="C102" i="19"/>
  <c r="DB101" i="19"/>
  <c r="DA101" i="19"/>
  <c r="CZ101" i="19"/>
  <c r="CY101" i="19"/>
  <c r="CX101" i="19"/>
  <c r="CW101" i="19"/>
  <c r="CV101" i="19"/>
  <c r="CU101" i="19"/>
  <c r="CT101" i="19"/>
  <c r="CS101" i="19"/>
  <c r="CR101" i="19"/>
  <c r="CQ101" i="19"/>
  <c r="CP101" i="19"/>
  <c r="CO101" i="19"/>
  <c r="CN101" i="19"/>
  <c r="CM101" i="19"/>
  <c r="CL101" i="19"/>
  <c r="CK101" i="19"/>
  <c r="CJ101" i="19"/>
  <c r="CI101" i="19"/>
  <c r="CH101" i="19"/>
  <c r="CG101" i="19"/>
  <c r="CF101" i="19"/>
  <c r="CE101" i="19"/>
  <c r="CD101" i="19"/>
  <c r="CC101" i="19"/>
  <c r="CB101" i="19"/>
  <c r="CA101" i="19"/>
  <c r="BZ101" i="19"/>
  <c r="BY101" i="19"/>
  <c r="BX101" i="19"/>
  <c r="BW101" i="19"/>
  <c r="BV101" i="19"/>
  <c r="BU101" i="19"/>
  <c r="BT101" i="19"/>
  <c r="BS101" i="19"/>
  <c r="BR101" i="19"/>
  <c r="BQ101" i="19"/>
  <c r="BP101" i="19"/>
  <c r="BO101" i="19"/>
  <c r="BN101" i="19"/>
  <c r="BM101" i="19"/>
  <c r="BL101" i="19"/>
  <c r="BK101" i="19"/>
  <c r="BJ101" i="19"/>
  <c r="BI101" i="19"/>
  <c r="BH101" i="19"/>
  <c r="BG101" i="19"/>
  <c r="BF101" i="19"/>
  <c r="BE101" i="19"/>
  <c r="BD101" i="19"/>
  <c r="BC101" i="19"/>
  <c r="BB101" i="19"/>
  <c r="BA101" i="19"/>
  <c r="AZ101" i="19"/>
  <c r="AY101" i="19"/>
  <c r="AX101" i="19"/>
  <c r="AW101" i="19"/>
  <c r="AV101" i="19"/>
  <c r="AU101" i="19"/>
  <c r="AT101" i="19"/>
  <c r="AS101" i="19"/>
  <c r="AR101" i="19"/>
  <c r="AQ101" i="19"/>
  <c r="AP101" i="19"/>
  <c r="AO101" i="19"/>
  <c r="AN101" i="19"/>
  <c r="AM101" i="19"/>
  <c r="AL101" i="19"/>
  <c r="AK101" i="19"/>
  <c r="AJ101" i="19"/>
  <c r="AI101" i="19"/>
  <c r="AH101" i="19"/>
  <c r="AG101" i="19"/>
  <c r="AF101" i="19"/>
  <c r="AE101" i="19"/>
  <c r="AD101" i="19"/>
  <c r="AC101" i="19"/>
  <c r="AB101" i="19"/>
  <c r="AA101" i="19"/>
  <c r="Z101" i="19"/>
  <c r="Y101" i="19"/>
  <c r="X101" i="19"/>
  <c r="W101" i="19"/>
  <c r="V101" i="19"/>
  <c r="U101" i="19"/>
  <c r="T101" i="19"/>
  <c r="S101" i="19"/>
  <c r="R101" i="19"/>
  <c r="Q101" i="19"/>
  <c r="P101" i="19"/>
  <c r="O101" i="19"/>
  <c r="N101" i="19"/>
  <c r="M101" i="19"/>
  <c r="L101" i="19"/>
  <c r="K101" i="19"/>
  <c r="J101" i="19"/>
  <c r="I101" i="19"/>
  <c r="H101" i="19"/>
  <c r="G101" i="19"/>
  <c r="F101" i="19"/>
  <c r="E101" i="19"/>
  <c r="D101" i="19"/>
  <c r="C101" i="19"/>
  <c r="DB100" i="19"/>
  <c r="DA100" i="19"/>
  <c r="CZ100" i="19"/>
  <c r="CY100" i="19"/>
  <c r="CX100" i="19"/>
  <c r="CW100" i="19"/>
  <c r="CV100" i="19"/>
  <c r="CU100" i="19"/>
  <c r="CT100" i="19"/>
  <c r="CS100" i="19"/>
  <c r="CR100" i="19"/>
  <c r="CQ100" i="19"/>
  <c r="CP100" i="19"/>
  <c r="CO100" i="19"/>
  <c r="CN100" i="19"/>
  <c r="CM100" i="19"/>
  <c r="CL100" i="19"/>
  <c r="CK100" i="19"/>
  <c r="CJ100" i="19"/>
  <c r="CI100" i="19"/>
  <c r="CH100" i="19"/>
  <c r="CG100" i="19"/>
  <c r="CF100" i="19"/>
  <c r="CE100" i="19"/>
  <c r="CD100" i="19"/>
  <c r="CC100" i="19"/>
  <c r="CB100" i="19"/>
  <c r="CA100" i="19"/>
  <c r="BZ100" i="19"/>
  <c r="BY100" i="19"/>
  <c r="BX100" i="19"/>
  <c r="BW100" i="19"/>
  <c r="BV100" i="19"/>
  <c r="BU100" i="19"/>
  <c r="BT100" i="19"/>
  <c r="BS100" i="19"/>
  <c r="BR100" i="19"/>
  <c r="BQ100" i="19"/>
  <c r="BP100" i="19"/>
  <c r="BO100" i="19"/>
  <c r="BN100" i="19"/>
  <c r="BM100" i="19"/>
  <c r="BL100" i="19"/>
  <c r="BK100" i="19"/>
  <c r="BJ100" i="19"/>
  <c r="BI100" i="19"/>
  <c r="BH100" i="19"/>
  <c r="BG100" i="19"/>
  <c r="BF100" i="19"/>
  <c r="BE100" i="19"/>
  <c r="BD100" i="19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DB99" i="19"/>
  <c r="DA99" i="19"/>
  <c r="CZ99" i="19"/>
  <c r="CY99" i="19"/>
  <c r="CX99" i="19"/>
  <c r="CW99" i="19"/>
  <c r="CV99" i="19"/>
  <c r="CU99" i="19"/>
  <c r="CT99" i="19"/>
  <c r="CS99" i="19"/>
  <c r="CR99" i="19"/>
  <c r="CQ99" i="19"/>
  <c r="CP99" i="19"/>
  <c r="CO99" i="19"/>
  <c r="CN99" i="19"/>
  <c r="CM99" i="19"/>
  <c r="CL99" i="19"/>
  <c r="CK99" i="19"/>
  <c r="CJ99" i="19"/>
  <c r="CI99" i="19"/>
  <c r="CH99" i="19"/>
  <c r="CG99" i="19"/>
  <c r="CF99" i="19"/>
  <c r="CE99" i="19"/>
  <c r="CD99" i="19"/>
  <c r="CC99" i="19"/>
  <c r="CB99" i="19"/>
  <c r="CA99" i="19"/>
  <c r="BZ99" i="19"/>
  <c r="BY99" i="19"/>
  <c r="BX99" i="19"/>
  <c r="BW99" i="19"/>
  <c r="BV99" i="19"/>
  <c r="BU99" i="19"/>
  <c r="BT99" i="19"/>
  <c r="BS99" i="19"/>
  <c r="BR99" i="19"/>
  <c r="BQ99" i="19"/>
  <c r="BP99" i="19"/>
  <c r="BO99" i="19"/>
  <c r="BN99" i="19"/>
  <c r="BM99" i="19"/>
  <c r="BL99" i="19"/>
  <c r="BK99" i="19"/>
  <c r="BJ99" i="19"/>
  <c r="BI99" i="19"/>
  <c r="BH99" i="19"/>
  <c r="BG99" i="19"/>
  <c r="BF99" i="19"/>
  <c r="BE99" i="19"/>
  <c r="BD99" i="19"/>
  <c r="BC99" i="19"/>
  <c r="BB99" i="19"/>
  <c r="BA99" i="19"/>
  <c r="AZ99" i="19"/>
  <c r="AY99" i="19"/>
  <c r="AX99" i="19"/>
  <c r="AW99" i="19"/>
  <c r="AV99" i="19"/>
  <c r="AU99" i="19"/>
  <c r="AT99" i="19"/>
  <c r="AS99" i="19"/>
  <c r="AR99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DB98" i="19"/>
  <c r="DA98" i="19"/>
  <c r="CZ98" i="19"/>
  <c r="CY98" i="19"/>
  <c r="CX98" i="19"/>
  <c r="CW98" i="19"/>
  <c r="CV98" i="19"/>
  <c r="CU98" i="19"/>
  <c r="CT98" i="19"/>
  <c r="CS98" i="19"/>
  <c r="CR98" i="19"/>
  <c r="CQ98" i="19"/>
  <c r="CP98" i="19"/>
  <c r="CO98" i="19"/>
  <c r="CN98" i="19"/>
  <c r="CM98" i="19"/>
  <c r="CL98" i="19"/>
  <c r="CK98" i="19"/>
  <c r="CJ98" i="19"/>
  <c r="CI98" i="19"/>
  <c r="CH98" i="19"/>
  <c r="CG98" i="19"/>
  <c r="CF98" i="19"/>
  <c r="CE98" i="19"/>
  <c r="CD98" i="19"/>
  <c r="CC98" i="19"/>
  <c r="CB98" i="19"/>
  <c r="CA98" i="19"/>
  <c r="BZ98" i="19"/>
  <c r="BY98" i="19"/>
  <c r="BX98" i="19"/>
  <c r="BW98" i="19"/>
  <c r="BV98" i="19"/>
  <c r="BU98" i="19"/>
  <c r="BT98" i="19"/>
  <c r="BS98" i="19"/>
  <c r="BR98" i="19"/>
  <c r="BQ98" i="19"/>
  <c r="BP98" i="19"/>
  <c r="BO98" i="19"/>
  <c r="BN98" i="19"/>
  <c r="BM98" i="19"/>
  <c r="BL98" i="19"/>
  <c r="BK98" i="19"/>
  <c r="BJ98" i="19"/>
  <c r="BI98" i="19"/>
  <c r="BH98" i="19"/>
  <c r="BG98" i="19"/>
  <c r="BF98" i="19"/>
  <c r="BE98" i="19"/>
  <c r="BD98" i="19"/>
  <c r="BC98" i="19"/>
  <c r="BB98" i="19"/>
  <c r="BA98" i="19"/>
  <c r="AZ98" i="19"/>
  <c r="AY98" i="19"/>
  <c r="AX98" i="19"/>
  <c r="AW98" i="19"/>
  <c r="AV98" i="19"/>
  <c r="AU98" i="19"/>
  <c r="AT98" i="19"/>
  <c r="AS98" i="19"/>
  <c r="AR98" i="19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DB97" i="19"/>
  <c r="DA97" i="19"/>
  <c r="CZ97" i="19"/>
  <c r="CY97" i="19"/>
  <c r="CX97" i="19"/>
  <c r="CW97" i="19"/>
  <c r="CV97" i="19"/>
  <c r="CU97" i="19"/>
  <c r="CT97" i="19"/>
  <c r="CS97" i="19"/>
  <c r="CR97" i="19"/>
  <c r="CQ97" i="19"/>
  <c r="CP97" i="19"/>
  <c r="CO97" i="19"/>
  <c r="CN97" i="19"/>
  <c r="CM97" i="19"/>
  <c r="CL97" i="19"/>
  <c r="CK97" i="19"/>
  <c r="CJ97" i="19"/>
  <c r="CI97" i="19"/>
  <c r="CH97" i="19"/>
  <c r="CG97" i="19"/>
  <c r="CF97" i="19"/>
  <c r="CE97" i="19"/>
  <c r="CD97" i="19"/>
  <c r="CC97" i="19"/>
  <c r="CB97" i="19"/>
  <c r="CA97" i="19"/>
  <c r="BZ97" i="19"/>
  <c r="BY97" i="19"/>
  <c r="BX97" i="19"/>
  <c r="BW97" i="19"/>
  <c r="BV97" i="19"/>
  <c r="BU97" i="19"/>
  <c r="BT97" i="19"/>
  <c r="BS97" i="19"/>
  <c r="BR97" i="19"/>
  <c r="BQ97" i="19"/>
  <c r="BP97" i="19"/>
  <c r="BO97" i="19"/>
  <c r="BN97" i="19"/>
  <c r="BM97" i="19"/>
  <c r="BL97" i="19"/>
  <c r="BK97" i="19"/>
  <c r="BJ97" i="19"/>
  <c r="BI97" i="19"/>
  <c r="BH97" i="19"/>
  <c r="BG97" i="19"/>
  <c r="BF97" i="19"/>
  <c r="BE97" i="19"/>
  <c r="BD97" i="19"/>
  <c r="BC97" i="19"/>
  <c r="BB97" i="19"/>
  <c r="BA97" i="19"/>
  <c r="AZ97" i="19"/>
  <c r="AY97" i="19"/>
  <c r="AX97" i="19"/>
  <c r="AW97" i="19"/>
  <c r="AV97" i="19"/>
  <c r="AU97" i="19"/>
  <c r="AT97" i="19"/>
  <c r="AS97" i="19"/>
  <c r="AR97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DB96" i="19"/>
  <c r="DA96" i="19"/>
  <c r="CZ96" i="19"/>
  <c r="CY96" i="19"/>
  <c r="CX96" i="19"/>
  <c r="CW96" i="19"/>
  <c r="CV96" i="19"/>
  <c r="CU96" i="19"/>
  <c r="CT96" i="19"/>
  <c r="CS96" i="19"/>
  <c r="CR96" i="19"/>
  <c r="CQ96" i="19"/>
  <c r="CP96" i="19"/>
  <c r="CO96" i="19"/>
  <c r="CN96" i="19"/>
  <c r="CM96" i="19"/>
  <c r="CL96" i="19"/>
  <c r="CK96" i="19"/>
  <c r="CJ96" i="19"/>
  <c r="CI96" i="19"/>
  <c r="CH96" i="19"/>
  <c r="CG96" i="19"/>
  <c r="CF96" i="19"/>
  <c r="CE96" i="19"/>
  <c r="CD96" i="19"/>
  <c r="CC96" i="19"/>
  <c r="CB96" i="19"/>
  <c r="CA96" i="19"/>
  <c r="BZ96" i="19"/>
  <c r="BY96" i="19"/>
  <c r="BX96" i="19"/>
  <c r="BW96" i="19"/>
  <c r="BV96" i="19"/>
  <c r="BU96" i="19"/>
  <c r="BT96" i="19"/>
  <c r="BS96" i="19"/>
  <c r="BR96" i="19"/>
  <c r="BQ96" i="19"/>
  <c r="BP96" i="19"/>
  <c r="BO96" i="19"/>
  <c r="BN96" i="19"/>
  <c r="BM96" i="19"/>
  <c r="BL96" i="19"/>
  <c r="BK96" i="19"/>
  <c r="BJ96" i="19"/>
  <c r="BI96" i="19"/>
  <c r="BH96" i="19"/>
  <c r="BG96" i="19"/>
  <c r="BF96" i="19"/>
  <c r="BE96" i="19"/>
  <c r="BD96" i="19"/>
  <c r="BC96" i="19"/>
  <c r="BB96" i="19"/>
  <c r="BA96" i="19"/>
  <c r="AZ96" i="19"/>
  <c r="AY96" i="19"/>
  <c r="AX96" i="19"/>
  <c r="AW96" i="19"/>
  <c r="AV96" i="19"/>
  <c r="AU96" i="19"/>
  <c r="AT96" i="19"/>
  <c r="AS96" i="19"/>
  <c r="AR96" i="19"/>
  <c r="AQ96" i="19"/>
  <c r="AP96" i="19"/>
  <c r="AO96" i="19"/>
  <c r="AN96" i="19"/>
  <c r="AM96" i="19"/>
  <c r="AL96" i="19"/>
  <c r="AK96" i="19"/>
  <c r="AJ96" i="19"/>
  <c r="AI96" i="19"/>
  <c r="AH96" i="19"/>
  <c r="AG96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DB95" i="19"/>
  <c r="DA95" i="19"/>
  <c r="CZ95" i="19"/>
  <c r="CY95" i="19"/>
  <c r="CX95" i="19"/>
  <c r="CW95" i="19"/>
  <c r="CV95" i="19"/>
  <c r="CU95" i="19"/>
  <c r="CT95" i="19"/>
  <c r="CS95" i="19"/>
  <c r="CR95" i="19"/>
  <c r="CQ95" i="19"/>
  <c r="CP95" i="19"/>
  <c r="CO95" i="19"/>
  <c r="CN95" i="19"/>
  <c r="CM95" i="19"/>
  <c r="CL95" i="19"/>
  <c r="CK95" i="19"/>
  <c r="CJ95" i="19"/>
  <c r="CI95" i="19"/>
  <c r="CH95" i="19"/>
  <c r="CG95" i="19"/>
  <c r="CF95" i="19"/>
  <c r="CE95" i="19"/>
  <c r="CD95" i="19"/>
  <c r="CC95" i="19"/>
  <c r="CB95" i="19"/>
  <c r="CA95" i="19"/>
  <c r="BZ95" i="19"/>
  <c r="BY95" i="19"/>
  <c r="BX95" i="19"/>
  <c r="BW95" i="19"/>
  <c r="BV95" i="19"/>
  <c r="BU95" i="19"/>
  <c r="BT95" i="19"/>
  <c r="BS95" i="19"/>
  <c r="BR95" i="19"/>
  <c r="BQ95" i="19"/>
  <c r="BP95" i="19"/>
  <c r="BO95" i="19"/>
  <c r="BN95" i="19"/>
  <c r="BM95" i="19"/>
  <c r="BL95" i="19"/>
  <c r="BK95" i="19"/>
  <c r="BJ95" i="19"/>
  <c r="BI95" i="19"/>
  <c r="BH95" i="19"/>
  <c r="BG95" i="19"/>
  <c r="BF95" i="19"/>
  <c r="BE95" i="19"/>
  <c r="BD95" i="19"/>
  <c r="BC95" i="19"/>
  <c r="BB95" i="19"/>
  <c r="BA95" i="19"/>
  <c r="AZ95" i="19"/>
  <c r="AY95" i="19"/>
  <c r="AX95" i="19"/>
  <c r="AW95" i="19"/>
  <c r="AV95" i="19"/>
  <c r="AU95" i="19"/>
  <c r="AT95" i="19"/>
  <c r="AS95" i="19"/>
  <c r="AR95" i="19"/>
  <c r="AQ95" i="19"/>
  <c r="AP95" i="19"/>
  <c r="AO95" i="19"/>
  <c r="AN95" i="19"/>
  <c r="AM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DB94" i="19"/>
  <c r="DA94" i="19"/>
  <c r="CZ94" i="19"/>
  <c r="CY94" i="19"/>
  <c r="CX94" i="19"/>
  <c r="CW94" i="19"/>
  <c r="CV94" i="19"/>
  <c r="CU94" i="19"/>
  <c r="CT94" i="19"/>
  <c r="CS94" i="19"/>
  <c r="CR94" i="19"/>
  <c r="CQ94" i="19"/>
  <c r="CP94" i="19"/>
  <c r="CO94" i="19"/>
  <c r="CN94" i="19"/>
  <c r="CM94" i="19"/>
  <c r="CL94" i="19"/>
  <c r="CK94" i="19"/>
  <c r="CJ94" i="19"/>
  <c r="CI94" i="19"/>
  <c r="CH94" i="19"/>
  <c r="CG94" i="19"/>
  <c r="CF94" i="19"/>
  <c r="CE94" i="19"/>
  <c r="CD94" i="19"/>
  <c r="CC94" i="19"/>
  <c r="CB94" i="19"/>
  <c r="CA94" i="19"/>
  <c r="BZ94" i="19"/>
  <c r="BY94" i="19"/>
  <c r="BX94" i="19"/>
  <c r="BW94" i="19"/>
  <c r="BV94" i="19"/>
  <c r="BU94" i="19"/>
  <c r="BT94" i="19"/>
  <c r="BS94" i="19"/>
  <c r="BR94" i="19"/>
  <c r="BQ94" i="19"/>
  <c r="BP94" i="19"/>
  <c r="BO94" i="19"/>
  <c r="BN94" i="19"/>
  <c r="BM94" i="19"/>
  <c r="BL94" i="19"/>
  <c r="BK94" i="19"/>
  <c r="BJ94" i="19"/>
  <c r="BI94" i="19"/>
  <c r="BH94" i="19"/>
  <c r="BG94" i="19"/>
  <c r="BF94" i="19"/>
  <c r="BE94" i="19"/>
  <c r="BD94" i="19"/>
  <c r="BC94" i="19"/>
  <c r="BB94" i="19"/>
  <c r="BA94" i="19"/>
  <c r="AZ94" i="19"/>
  <c r="AY94" i="19"/>
  <c r="AX94" i="19"/>
  <c r="AW94" i="19"/>
  <c r="AV94" i="19"/>
  <c r="AU94" i="19"/>
  <c r="AT94" i="19"/>
  <c r="AS94" i="19"/>
  <c r="AR94" i="19"/>
  <c r="AQ94" i="19"/>
  <c r="AP94" i="19"/>
  <c r="AO94" i="19"/>
  <c r="AN94" i="19"/>
  <c r="AM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DB93" i="19"/>
  <c r="DA93" i="19"/>
  <c r="CZ93" i="19"/>
  <c r="CY93" i="19"/>
  <c r="CX93" i="19"/>
  <c r="CW93" i="19"/>
  <c r="CV93" i="19"/>
  <c r="CU93" i="19"/>
  <c r="CT93" i="19"/>
  <c r="CS93" i="19"/>
  <c r="CR93" i="19"/>
  <c r="CQ93" i="19"/>
  <c r="CP93" i="19"/>
  <c r="CO93" i="19"/>
  <c r="CN93" i="19"/>
  <c r="CM93" i="19"/>
  <c r="CL93" i="19"/>
  <c r="CK93" i="19"/>
  <c r="CJ93" i="19"/>
  <c r="CI93" i="19"/>
  <c r="CH93" i="19"/>
  <c r="CG93" i="19"/>
  <c r="CF93" i="19"/>
  <c r="CE93" i="19"/>
  <c r="CD93" i="19"/>
  <c r="CC93" i="19"/>
  <c r="CB93" i="19"/>
  <c r="CA93" i="19"/>
  <c r="BZ93" i="19"/>
  <c r="BY93" i="19"/>
  <c r="BX93" i="19"/>
  <c r="BW93" i="19"/>
  <c r="BV93" i="19"/>
  <c r="BU93" i="19"/>
  <c r="BT93" i="19"/>
  <c r="BS93" i="19"/>
  <c r="BR93" i="19"/>
  <c r="BQ93" i="19"/>
  <c r="BP93" i="19"/>
  <c r="BO93" i="19"/>
  <c r="BN93" i="19"/>
  <c r="BM93" i="19"/>
  <c r="BL93" i="19"/>
  <c r="BK93" i="19"/>
  <c r="BJ93" i="19"/>
  <c r="BI93" i="19"/>
  <c r="BH93" i="19"/>
  <c r="BG93" i="19"/>
  <c r="BF93" i="19"/>
  <c r="BE93" i="19"/>
  <c r="BD93" i="19"/>
  <c r="BC93" i="19"/>
  <c r="BB93" i="19"/>
  <c r="BA93" i="19"/>
  <c r="AZ93" i="19"/>
  <c r="AY93" i="19"/>
  <c r="AX93" i="19"/>
  <c r="AW93" i="19"/>
  <c r="AV93" i="19"/>
  <c r="AU93" i="19"/>
  <c r="AT93" i="19"/>
  <c r="AS93" i="19"/>
  <c r="AR93" i="19"/>
  <c r="AQ93" i="19"/>
  <c r="AP93" i="19"/>
  <c r="AO93" i="19"/>
  <c r="AN93" i="19"/>
  <c r="AM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DB92" i="19"/>
  <c r="DA92" i="19"/>
  <c r="CZ92" i="19"/>
  <c r="CY92" i="19"/>
  <c r="CX92" i="19"/>
  <c r="CW92" i="19"/>
  <c r="CV92" i="19"/>
  <c r="CU92" i="19"/>
  <c r="CT92" i="19"/>
  <c r="CS92" i="19"/>
  <c r="CR92" i="19"/>
  <c r="CQ92" i="19"/>
  <c r="CP92" i="19"/>
  <c r="CO92" i="19"/>
  <c r="CN92" i="19"/>
  <c r="CM92" i="19"/>
  <c r="CL92" i="19"/>
  <c r="CK92" i="19"/>
  <c r="CJ92" i="19"/>
  <c r="CI92" i="19"/>
  <c r="CH92" i="19"/>
  <c r="CG92" i="19"/>
  <c r="CF92" i="19"/>
  <c r="CE92" i="19"/>
  <c r="CD92" i="19"/>
  <c r="CC92" i="19"/>
  <c r="CB92" i="19"/>
  <c r="CA92" i="19"/>
  <c r="BZ92" i="19"/>
  <c r="BY92" i="19"/>
  <c r="BX92" i="19"/>
  <c r="BW92" i="19"/>
  <c r="BV92" i="19"/>
  <c r="BU92" i="19"/>
  <c r="BT92" i="19"/>
  <c r="BS92" i="19"/>
  <c r="BR92" i="19"/>
  <c r="BQ92" i="19"/>
  <c r="BP92" i="19"/>
  <c r="BO92" i="19"/>
  <c r="BN92" i="19"/>
  <c r="BM92" i="19"/>
  <c r="BL92" i="19"/>
  <c r="BK92" i="19"/>
  <c r="BJ92" i="19"/>
  <c r="BI92" i="19"/>
  <c r="BH92" i="19"/>
  <c r="BG92" i="19"/>
  <c r="BF92" i="19"/>
  <c r="BE92" i="19"/>
  <c r="BD92" i="19"/>
  <c r="BC92" i="19"/>
  <c r="BB92" i="19"/>
  <c r="BA92" i="19"/>
  <c r="AZ92" i="19"/>
  <c r="AY92" i="19"/>
  <c r="AX92" i="19"/>
  <c r="AW92" i="19"/>
  <c r="AV92" i="19"/>
  <c r="AU92" i="19"/>
  <c r="AT92" i="19"/>
  <c r="AS92" i="19"/>
  <c r="AR92" i="19"/>
  <c r="AQ92" i="19"/>
  <c r="AP92" i="19"/>
  <c r="AO92" i="19"/>
  <c r="AN92" i="19"/>
  <c r="AM92" i="19"/>
  <c r="AL92" i="19"/>
  <c r="AK92" i="19"/>
  <c r="AJ92" i="19"/>
  <c r="AI92" i="19"/>
  <c r="AH92" i="19"/>
  <c r="AG92" i="19"/>
  <c r="AF92" i="19"/>
  <c r="AE92" i="19"/>
  <c r="AD92" i="19"/>
  <c r="AC92" i="19"/>
  <c r="AB92" i="19"/>
  <c r="AA92" i="19"/>
  <c r="Z92" i="19"/>
  <c r="Y92" i="19"/>
  <c r="X92" i="19"/>
  <c r="W92" i="19"/>
  <c r="V92" i="19"/>
  <c r="U92" i="19"/>
  <c r="T92" i="19"/>
  <c r="S92" i="19"/>
  <c r="R92" i="19"/>
  <c r="Q92" i="19"/>
  <c r="P92" i="19"/>
  <c r="O92" i="19"/>
  <c r="N92" i="19"/>
  <c r="M92" i="19"/>
  <c r="L92" i="19"/>
  <c r="K92" i="19"/>
  <c r="J92" i="19"/>
  <c r="I92" i="19"/>
  <c r="H92" i="19"/>
  <c r="G92" i="19"/>
  <c r="F92" i="19"/>
  <c r="E92" i="19"/>
  <c r="D92" i="19"/>
  <c r="C92" i="19"/>
  <c r="DB91" i="19"/>
  <c r="DA91" i="19"/>
  <c r="CZ91" i="19"/>
  <c r="CY91" i="19"/>
  <c r="CX91" i="19"/>
  <c r="CW91" i="19"/>
  <c r="CV91" i="19"/>
  <c r="CU91" i="19"/>
  <c r="CT91" i="19"/>
  <c r="CS91" i="19"/>
  <c r="CR91" i="19"/>
  <c r="CQ91" i="19"/>
  <c r="CP91" i="19"/>
  <c r="CO91" i="19"/>
  <c r="CN91" i="19"/>
  <c r="CM91" i="19"/>
  <c r="CL91" i="19"/>
  <c r="CK91" i="19"/>
  <c r="CJ91" i="19"/>
  <c r="CI91" i="19"/>
  <c r="CH91" i="19"/>
  <c r="CG91" i="19"/>
  <c r="CF91" i="19"/>
  <c r="CE91" i="19"/>
  <c r="CD91" i="19"/>
  <c r="CC91" i="19"/>
  <c r="CB91" i="19"/>
  <c r="CA91" i="19"/>
  <c r="BZ91" i="19"/>
  <c r="BY91" i="19"/>
  <c r="BX91" i="19"/>
  <c r="BW91" i="19"/>
  <c r="BV91" i="19"/>
  <c r="BU91" i="19"/>
  <c r="BT91" i="19"/>
  <c r="BS91" i="19"/>
  <c r="BR91" i="19"/>
  <c r="BQ91" i="19"/>
  <c r="BP91" i="19"/>
  <c r="BO91" i="19"/>
  <c r="BN91" i="19"/>
  <c r="BM91" i="19"/>
  <c r="BL91" i="19"/>
  <c r="BK91" i="19"/>
  <c r="BJ91" i="19"/>
  <c r="BI91" i="19"/>
  <c r="BH91" i="19"/>
  <c r="BG91" i="19"/>
  <c r="BF91" i="19"/>
  <c r="BE91" i="19"/>
  <c r="BD91" i="19"/>
  <c r="BC91" i="19"/>
  <c r="BB91" i="19"/>
  <c r="BA91" i="19"/>
  <c r="AZ91" i="19"/>
  <c r="AY91" i="19"/>
  <c r="AX91" i="19"/>
  <c r="AW91" i="19"/>
  <c r="AV91" i="19"/>
  <c r="AU91" i="19"/>
  <c r="AT91" i="19"/>
  <c r="AS91" i="19"/>
  <c r="AR91" i="19"/>
  <c r="AQ91" i="19"/>
  <c r="AP91" i="19"/>
  <c r="AO91" i="19"/>
  <c r="AN91" i="19"/>
  <c r="AM91" i="19"/>
  <c r="AL91" i="19"/>
  <c r="AK91" i="19"/>
  <c r="AJ91" i="19"/>
  <c r="AI91" i="19"/>
  <c r="AH91" i="19"/>
  <c r="AG91" i="19"/>
  <c r="AF91" i="19"/>
  <c r="AE91" i="19"/>
  <c r="AD91" i="19"/>
  <c r="AC91" i="19"/>
  <c r="AB91" i="19"/>
  <c r="AA91" i="19"/>
  <c r="Z91" i="19"/>
  <c r="Y91" i="19"/>
  <c r="X91" i="19"/>
  <c r="W91" i="19"/>
  <c r="V91" i="19"/>
  <c r="U91" i="19"/>
  <c r="T91" i="19"/>
  <c r="S91" i="19"/>
  <c r="R91" i="19"/>
  <c r="Q91" i="19"/>
  <c r="P91" i="19"/>
  <c r="O91" i="19"/>
  <c r="N91" i="19"/>
  <c r="M91" i="19"/>
  <c r="L91" i="19"/>
  <c r="K91" i="19"/>
  <c r="J91" i="19"/>
  <c r="I91" i="19"/>
  <c r="H91" i="19"/>
  <c r="G91" i="19"/>
  <c r="F91" i="19"/>
  <c r="E91" i="19"/>
  <c r="D91" i="19"/>
  <c r="C91" i="19"/>
  <c r="DB90" i="19"/>
  <c r="DA90" i="19"/>
  <c r="CZ90" i="19"/>
  <c r="CY90" i="19"/>
  <c r="CX90" i="19"/>
  <c r="CW90" i="19"/>
  <c r="CV90" i="19"/>
  <c r="CU90" i="19"/>
  <c r="CT90" i="19"/>
  <c r="CS90" i="19"/>
  <c r="CR90" i="19"/>
  <c r="CQ90" i="19"/>
  <c r="CP90" i="19"/>
  <c r="CO90" i="19"/>
  <c r="CN90" i="19"/>
  <c r="CM90" i="19"/>
  <c r="CL90" i="19"/>
  <c r="CK90" i="19"/>
  <c r="CJ90" i="19"/>
  <c r="CI90" i="19"/>
  <c r="CH90" i="19"/>
  <c r="CG90" i="19"/>
  <c r="CF90" i="19"/>
  <c r="CE90" i="19"/>
  <c r="CD90" i="19"/>
  <c r="CC90" i="19"/>
  <c r="CB90" i="19"/>
  <c r="CA90" i="19"/>
  <c r="BZ90" i="19"/>
  <c r="BY90" i="19"/>
  <c r="BX90" i="19"/>
  <c r="BW90" i="19"/>
  <c r="BV90" i="19"/>
  <c r="BU90" i="19"/>
  <c r="BT90" i="19"/>
  <c r="BS90" i="19"/>
  <c r="BR90" i="19"/>
  <c r="BQ90" i="19"/>
  <c r="BP90" i="19"/>
  <c r="BO90" i="19"/>
  <c r="BN90" i="19"/>
  <c r="BM90" i="19"/>
  <c r="BL90" i="19"/>
  <c r="BK90" i="19"/>
  <c r="BJ90" i="19"/>
  <c r="BI90" i="19"/>
  <c r="BH90" i="19"/>
  <c r="BG90" i="19"/>
  <c r="BF90" i="19"/>
  <c r="BE90" i="19"/>
  <c r="BD90" i="19"/>
  <c r="BC90" i="19"/>
  <c r="BB90" i="19"/>
  <c r="BA90" i="19"/>
  <c r="AZ90" i="19"/>
  <c r="AY90" i="19"/>
  <c r="AX90" i="19"/>
  <c r="AW90" i="19"/>
  <c r="AV90" i="19"/>
  <c r="AU90" i="19"/>
  <c r="AT90" i="19"/>
  <c r="AS90" i="19"/>
  <c r="AR90" i="19"/>
  <c r="AQ90" i="19"/>
  <c r="AP90" i="19"/>
  <c r="AO90" i="19"/>
  <c r="AN90" i="19"/>
  <c r="AM90" i="19"/>
  <c r="AL90" i="19"/>
  <c r="AK90" i="19"/>
  <c r="AJ90" i="19"/>
  <c r="AI90" i="19"/>
  <c r="AH90" i="19"/>
  <c r="AG90" i="19"/>
  <c r="AF90" i="19"/>
  <c r="AE90" i="19"/>
  <c r="AD90" i="19"/>
  <c r="AC90" i="19"/>
  <c r="AB90" i="19"/>
  <c r="AA90" i="19"/>
  <c r="Z90" i="19"/>
  <c r="Y90" i="19"/>
  <c r="X90" i="19"/>
  <c r="W90" i="19"/>
  <c r="V90" i="19"/>
  <c r="U90" i="19"/>
  <c r="T90" i="19"/>
  <c r="S90" i="19"/>
  <c r="R90" i="19"/>
  <c r="Q90" i="19"/>
  <c r="P90" i="19"/>
  <c r="O90" i="19"/>
  <c r="N90" i="19"/>
  <c r="M90" i="19"/>
  <c r="L90" i="19"/>
  <c r="K90" i="19"/>
  <c r="J90" i="19"/>
  <c r="I90" i="19"/>
  <c r="H90" i="19"/>
  <c r="G90" i="19"/>
  <c r="F90" i="19"/>
  <c r="E90" i="19"/>
  <c r="D90" i="19"/>
  <c r="C90" i="19"/>
  <c r="DB89" i="19"/>
  <c r="DA89" i="19"/>
  <c r="CZ89" i="19"/>
  <c r="CY89" i="19"/>
  <c r="CX89" i="19"/>
  <c r="CW89" i="19"/>
  <c r="CV89" i="19"/>
  <c r="CU89" i="19"/>
  <c r="CT89" i="19"/>
  <c r="CS89" i="19"/>
  <c r="CR89" i="19"/>
  <c r="CQ89" i="19"/>
  <c r="CP89" i="19"/>
  <c r="CO89" i="19"/>
  <c r="CN89" i="19"/>
  <c r="CM89" i="19"/>
  <c r="CL89" i="19"/>
  <c r="CK89" i="19"/>
  <c r="CJ89" i="19"/>
  <c r="CI89" i="19"/>
  <c r="CH89" i="19"/>
  <c r="CG89" i="19"/>
  <c r="CF89" i="19"/>
  <c r="CE89" i="19"/>
  <c r="CD89" i="19"/>
  <c r="CC89" i="19"/>
  <c r="CB89" i="19"/>
  <c r="CA89" i="19"/>
  <c r="BZ89" i="19"/>
  <c r="BY89" i="19"/>
  <c r="BX89" i="19"/>
  <c r="BW89" i="19"/>
  <c r="BV89" i="19"/>
  <c r="BU89" i="19"/>
  <c r="BT89" i="19"/>
  <c r="BS89" i="19"/>
  <c r="BR89" i="19"/>
  <c r="BQ89" i="19"/>
  <c r="BP89" i="19"/>
  <c r="BO89" i="19"/>
  <c r="BN89" i="19"/>
  <c r="BM89" i="19"/>
  <c r="BL89" i="19"/>
  <c r="BK89" i="19"/>
  <c r="BJ89" i="19"/>
  <c r="BI89" i="19"/>
  <c r="BH89" i="19"/>
  <c r="BG89" i="19"/>
  <c r="BF89" i="19"/>
  <c r="BE89" i="19"/>
  <c r="BD89" i="19"/>
  <c r="BC89" i="19"/>
  <c r="BB89" i="19"/>
  <c r="BA89" i="19"/>
  <c r="AZ89" i="19"/>
  <c r="AY89" i="19"/>
  <c r="AX89" i="19"/>
  <c r="AW89" i="19"/>
  <c r="AV89" i="19"/>
  <c r="AU89" i="19"/>
  <c r="AT89" i="19"/>
  <c r="AS89" i="19"/>
  <c r="AR89" i="19"/>
  <c r="AQ89" i="19"/>
  <c r="AP89" i="19"/>
  <c r="AO89" i="19"/>
  <c r="AN89" i="19"/>
  <c r="AM89" i="19"/>
  <c r="AL89" i="19"/>
  <c r="AK89" i="19"/>
  <c r="AJ89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DB88" i="19"/>
  <c r="DA88" i="19"/>
  <c r="CZ88" i="19"/>
  <c r="CY88" i="19"/>
  <c r="CX88" i="19"/>
  <c r="CW88" i="19"/>
  <c r="CV88" i="19"/>
  <c r="CU88" i="19"/>
  <c r="CT88" i="19"/>
  <c r="CS88" i="19"/>
  <c r="CR88" i="19"/>
  <c r="CQ88" i="19"/>
  <c r="CP88" i="19"/>
  <c r="CO88" i="19"/>
  <c r="CN88" i="19"/>
  <c r="CM88" i="19"/>
  <c r="CL88" i="19"/>
  <c r="CK88" i="19"/>
  <c r="CJ88" i="19"/>
  <c r="CI88" i="19"/>
  <c r="CH88" i="19"/>
  <c r="CG88" i="19"/>
  <c r="CF88" i="19"/>
  <c r="CE88" i="19"/>
  <c r="CD88" i="19"/>
  <c r="CC88" i="19"/>
  <c r="CB88" i="19"/>
  <c r="CA88" i="19"/>
  <c r="BZ88" i="19"/>
  <c r="BY88" i="19"/>
  <c r="BX88" i="19"/>
  <c r="BW88" i="19"/>
  <c r="BV88" i="19"/>
  <c r="BU88" i="19"/>
  <c r="BT88" i="19"/>
  <c r="BS88" i="19"/>
  <c r="BR88" i="19"/>
  <c r="BQ88" i="19"/>
  <c r="BP88" i="19"/>
  <c r="BO88" i="19"/>
  <c r="BN88" i="19"/>
  <c r="BM88" i="19"/>
  <c r="BL88" i="19"/>
  <c r="BK88" i="19"/>
  <c r="BJ88" i="19"/>
  <c r="BI88" i="19"/>
  <c r="BH88" i="19"/>
  <c r="BG88" i="19"/>
  <c r="BF88" i="19"/>
  <c r="BE88" i="19"/>
  <c r="BD88" i="19"/>
  <c r="BC88" i="19"/>
  <c r="BB88" i="19"/>
  <c r="BA88" i="19"/>
  <c r="AZ88" i="19"/>
  <c r="AY88" i="19"/>
  <c r="AX88" i="19"/>
  <c r="AW88" i="19"/>
  <c r="AV88" i="19"/>
  <c r="AU88" i="19"/>
  <c r="AT88" i="19"/>
  <c r="AS88" i="19"/>
  <c r="AR88" i="19"/>
  <c r="AQ88" i="19"/>
  <c r="AP88" i="19"/>
  <c r="AO88" i="19"/>
  <c r="AN88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DB87" i="19"/>
  <c r="DA87" i="19"/>
  <c r="CZ87" i="19"/>
  <c r="CY87" i="19"/>
  <c r="CX87" i="19"/>
  <c r="CW87" i="19"/>
  <c r="CV87" i="19"/>
  <c r="CU87" i="19"/>
  <c r="CT87" i="19"/>
  <c r="CS87" i="19"/>
  <c r="CR87" i="19"/>
  <c r="CQ87" i="19"/>
  <c r="CP87" i="19"/>
  <c r="CO87" i="19"/>
  <c r="CN87" i="19"/>
  <c r="CM87" i="19"/>
  <c r="CL87" i="19"/>
  <c r="CK87" i="19"/>
  <c r="CJ87" i="19"/>
  <c r="CI87" i="19"/>
  <c r="CH87" i="19"/>
  <c r="CG87" i="19"/>
  <c r="CF87" i="19"/>
  <c r="CE87" i="19"/>
  <c r="CD87" i="19"/>
  <c r="CC87" i="19"/>
  <c r="CB87" i="19"/>
  <c r="CA87" i="19"/>
  <c r="BZ87" i="19"/>
  <c r="BY87" i="19"/>
  <c r="BX87" i="19"/>
  <c r="BW87" i="19"/>
  <c r="BV87" i="19"/>
  <c r="BU87" i="19"/>
  <c r="BT87" i="19"/>
  <c r="BS87" i="19"/>
  <c r="BR87" i="19"/>
  <c r="BQ87" i="19"/>
  <c r="BP87" i="19"/>
  <c r="BO87" i="19"/>
  <c r="BN87" i="19"/>
  <c r="BM87" i="19"/>
  <c r="BL87" i="19"/>
  <c r="BK87" i="19"/>
  <c r="BJ87" i="19"/>
  <c r="BI87" i="19"/>
  <c r="BH87" i="19"/>
  <c r="BG87" i="19"/>
  <c r="BF87" i="19"/>
  <c r="BE87" i="19"/>
  <c r="BD87" i="19"/>
  <c r="BC87" i="19"/>
  <c r="BB87" i="19"/>
  <c r="BA87" i="19"/>
  <c r="AZ87" i="19"/>
  <c r="AY87" i="19"/>
  <c r="AX87" i="19"/>
  <c r="AW87" i="19"/>
  <c r="AV87" i="19"/>
  <c r="AU87" i="19"/>
  <c r="AT87" i="19"/>
  <c r="AS87" i="19"/>
  <c r="AR87" i="19"/>
  <c r="AQ87" i="19"/>
  <c r="AP87" i="19"/>
  <c r="AO87" i="19"/>
  <c r="AN87" i="19"/>
  <c r="AM87" i="19"/>
  <c r="AL87" i="19"/>
  <c r="AK87" i="19"/>
  <c r="AJ87" i="19"/>
  <c r="AI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DB86" i="19"/>
  <c r="DA86" i="19"/>
  <c r="CZ86" i="19"/>
  <c r="CY86" i="19"/>
  <c r="CX86" i="19"/>
  <c r="CW86" i="19"/>
  <c r="CV86" i="19"/>
  <c r="CU86" i="19"/>
  <c r="CT86" i="19"/>
  <c r="CS86" i="19"/>
  <c r="CR86" i="19"/>
  <c r="CQ86" i="19"/>
  <c r="CP86" i="19"/>
  <c r="CO86" i="19"/>
  <c r="CN86" i="19"/>
  <c r="CM86" i="19"/>
  <c r="CL86" i="19"/>
  <c r="CK86" i="19"/>
  <c r="CJ86" i="19"/>
  <c r="CI86" i="19"/>
  <c r="CH86" i="19"/>
  <c r="CG86" i="19"/>
  <c r="CF86" i="19"/>
  <c r="CE86" i="19"/>
  <c r="CD86" i="19"/>
  <c r="CC86" i="19"/>
  <c r="CB86" i="19"/>
  <c r="CA86" i="19"/>
  <c r="BZ86" i="19"/>
  <c r="BY86" i="19"/>
  <c r="BX86" i="19"/>
  <c r="BW86" i="19"/>
  <c r="BV86" i="19"/>
  <c r="BU86" i="19"/>
  <c r="BT86" i="19"/>
  <c r="BS86" i="19"/>
  <c r="BR86" i="19"/>
  <c r="BQ86" i="19"/>
  <c r="BP86" i="19"/>
  <c r="BO86" i="19"/>
  <c r="BN86" i="19"/>
  <c r="BM86" i="19"/>
  <c r="BL86" i="19"/>
  <c r="BK86" i="19"/>
  <c r="BJ86" i="19"/>
  <c r="BI86" i="19"/>
  <c r="BH86" i="19"/>
  <c r="BG86" i="19"/>
  <c r="BF86" i="19"/>
  <c r="BE86" i="19"/>
  <c r="BD86" i="19"/>
  <c r="BC86" i="19"/>
  <c r="BB86" i="19"/>
  <c r="BA86" i="19"/>
  <c r="AZ86" i="19"/>
  <c r="AY86" i="19"/>
  <c r="AX86" i="19"/>
  <c r="AW86" i="19"/>
  <c r="AV86" i="19"/>
  <c r="AU86" i="19"/>
  <c r="AT86" i="19"/>
  <c r="AS86" i="19"/>
  <c r="AR86" i="19"/>
  <c r="AQ86" i="19"/>
  <c r="AP86" i="19"/>
  <c r="AO86" i="19"/>
  <c r="AN86" i="19"/>
  <c r="AM86" i="19"/>
  <c r="AL86" i="19"/>
  <c r="AK86" i="19"/>
  <c r="AJ86" i="19"/>
  <c r="AI86" i="19"/>
  <c r="AH86" i="19"/>
  <c r="AG86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DB85" i="19"/>
  <c r="DA85" i="19"/>
  <c r="CZ85" i="19"/>
  <c r="CY85" i="19"/>
  <c r="CX85" i="19"/>
  <c r="CW85" i="19"/>
  <c r="CV85" i="19"/>
  <c r="CU85" i="19"/>
  <c r="CT85" i="19"/>
  <c r="CS85" i="19"/>
  <c r="CR85" i="19"/>
  <c r="CQ85" i="19"/>
  <c r="CP85" i="19"/>
  <c r="CO85" i="19"/>
  <c r="CN85" i="19"/>
  <c r="CM85" i="19"/>
  <c r="CL85" i="19"/>
  <c r="CK85" i="19"/>
  <c r="CJ85" i="19"/>
  <c r="CI85" i="19"/>
  <c r="CH85" i="19"/>
  <c r="CG85" i="19"/>
  <c r="CF85" i="19"/>
  <c r="CE85" i="19"/>
  <c r="CD85" i="19"/>
  <c r="CC85" i="19"/>
  <c r="CB85" i="19"/>
  <c r="CA85" i="19"/>
  <c r="BZ85" i="19"/>
  <c r="BY85" i="19"/>
  <c r="BX85" i="19"/>
  <c r="BW85" i="19"/>
  <c r="BV85" i="19"/>
  <c r="BU85" i="19"/>
  <c r="BT85" i="19"/>
  <c r="BS85" i="19"/>
  <c r="BR85" i="19"/>
  <c r="BQ85" i="19"/>
  <c r="BP85" i="19"/>
  <c r="BO85" i="19"/>
  <c r="BN85" i="19"/>
  <c r="BM85" i="19"/>
  <c r="BL85" i="19"/>
  <c r="BK85" i="19"/>
  <c r="BJ85" i="19"/>
  <c r="BI85" i="19"/>
  <c r="BH85" i="19"/>
  <c r="BG85" i="19"/>
  <c r="BF85" i="19"/>
  <c r="BE85" i="19"/>
  <c r="BD85" i="19"/>
  <c r="BC85" i="19"/>
  <c r="BB85" i="19"/>
  <c r="BA85" i="19"/>
  <c r="AZ85" i="19"/>
  <c r="AY85" i="19"/>
  <c r="AX85" i="19"/>
  <c r="AW85" i="19"/>
  <c r="AV85" i="19"/>
  <c r="AU85" i="19"/>
  <c r="AT85" i="19"/>
  <c r="AS85" i="19"/>
  <c r="AR85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DB84" i="19"/>
  <c r="DA84" i="19"/>
  <c r="CZ84" i="19"/>
  <c r="CY84" i="19"/>
  <c r="CX84" i="19"/>
  <c r="CW84" i="19"/>
  <c r="CV84" i="19"/>
  <c r="CU84" i="19"/>
  <c r="CT84" i="19"/>
  <c r="CS84" i="19"/>
  <c r="CR84" i="19"/>
  <c r="CQ84" i="19"/>
  <c r="CP84" i="19"/>
  <c r="CO84" i="19"/>
  <c r="CN84" i="19"/>
  <c r="CM84" i="19"/>
  <c r="CL84" i="19"/>
  <c r="CK84" i="19"/>
  <c r="CJ84" i="19"/>
  <c r="CI84" i="19"/>
  <c r="CH84" i="19"/>
  <c r="CG84" i="19"/>
  <c r="CF84" i="19"/>
  <c r="CE84" i="19"/>
  <c r="CD84" i="19"/>
  <c r="CC84" i="19"/>
  <c r="CB84" i="19"/>
  <c r="CA84" i="19"/>
  <c r="BZ84" i="19"/>
  <c r="BY84" i="19"/>
  <c r="BX84" i="19"/>
  <c r="BW84" i="19"/>
  <c r="BV84" i="19"/>
  <c r="BU84" i="19"/>
  <c r="BT84" i="19"/>
  <c r="BS84" i="19"/>
  <c r="BR84" i="19"/>
  <c r="BQ84" i="19"/>
  <c r="BP84" i="19"/>
  <c r="BO84" i="19"/>
  <c r="BN84" i="19"/>
  <c r="BM84" i="19"/>
  <c r="BL84" i="19"/>
  <c r="BK84" i="19"/>
  <c r="BJ84" i="19"/>
  <c r="BI84" i="19"/>
  <c r="BH84" i="19"/>
  <c r="BG84" i="19"/>
  <c r="BF84" i="19"/>
  <c r="BE84" i="19"/>
  <c r="BD84" i="19"/>
  <c r="BC84" i="19"/>
  <c r="BB84" i="19"/>
  <c r="BA84" i="19"/>
  <c r="AZ84" i="19"/>
  <c r="AY84" i="19"/>
  <c r="AX84" i="19"/>
  <c r="AW84" i="19"/>
  <c r="AV84" i="19"/>
  <c r="AU84" i="19"/>
  <c r="AT84" i="19"/>
  <c r="AS84" i="19"/>
  <c r="AR84" i="19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DB83" i="19"/>
  <c r="DA83" i="19"/>
  <c r="CZ83" i="19"/>
  <c r="CY83" i="19"/>
  <c r="CX83" i="19"/>
  <c r="CW83" i="19"/>
  <c r="CV83" i="19"/>
  <c r="CU83" i="19"/>
  <c r="CT83" i="19"/>
  <c r="CS83" i="19"/>
  <c r="CR83" i="19"/>
  <c r="CQ83" i="19"/>
  <c r="CP83" i="19"/>
  <c r="CO83" i="19"/>
  <c r="CN83" i="19"/>
  <c r="CM83" i="19"/>
  <c r="CL83" i="19"/>
  <c r="CK83" i="19"/>
  <c r="CJ83" i="19"/>
  <c r="CI83" i="19"/>
  <c r="CH83" i="19"/>
  <c r="CG83" i="19"/>
  <c r="CF83" i="19"/>
  <c r="CE83" i="19"/>
  <c r="CD83" i="19"/>
  <c r="CC83" i="19"/>
  <c r="CB83" i="19"/>
  <c r="CA83" i="19"/>
  <c r="BZ83" i="19"/>
  <c r="BY83" i="19"/>
  <c r="BX83" i="19"/>
  <c r="BW83" i="19"/>
  <c r="BV83" i="19"/>
  <c r="BU83" i="19"/>
  <c r="BT83" i="19"/>
  <c r="BS83" i="19"/>
  <c r="BR83" i="19"/>
  <c r="BQ83" i="19"/>
  <c r="BP83" i="19"/>
  <c r="BO83" i="19"/>
  <c r="BN83" i="19"/>
  <c r="BM83" i="19"/>
  <c r="BL83" i="19"/>
  <c r="BK83" i="19"/>
  <c r="BJ83" i="19"/>
  <c r="BI83" i="19"/>
  <c r="BH83" i="19"/>
  <c r="BG83" i="19"/>
  <c r="BF83" i="19"/>
  <c r="BE83" i="19"/>
  <c r="BD83" i="19"/>
  <c r="BC83" i="19"/>
  <c r="BB83" i="19"/>
  <c r="BA83" i="19"/>
  <c r="AZ83" i="19"/>
  <c r="AY83" i="19"/>
  <c r="AX83" i="19"/>
  <c r="AW83" i="19"/>
  <c r="AV83" i="19"/>
  <c r="AU83" i="19"/>
  <c r="AT83" i="19"/>
  <c r="AS83" i="19"/>
  <c r="AR83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DB82" i="19"/>
  <c r="DA82" i="19"/>
  <c r="CZ82" i="19"/>
  <c r="CY82" i="19"/>
  <c r="CX82" i="19"/>
  <c r="CW82" i="19"/>
  <c r="CV82" i="19"/>
  <c r="CU82" i="19"/>
  <c r="CT82" i="19"/>
  <c r="CS82" i="19"/>
  <c r="CR82" i="19"/>
  <c r="CQ82" i="19"/>
  <c r="CP82" i="19"/>
  <c r="CO82" i="19"/>
  <c r="CN82" i="19"/>
  <c r="CM82" i="19"/>
  <c r="CL82" i="19"/>
  <c r="CK82" i="19"/>
  <c r="CJ82" i="19"/>
  <c r="CI82" i="19"/>
  <c r="CH82" i="19"/>
  <c r="CG82" i="19"/>
  <c r="CF82" i="19"/>
  <c r="CE82" i="19"/>
  <c r="CD82" i="19"/>
  <c r="CC82" i="19"/>
  <c r="CB82" i="19"/>
  <c r="CA82" i="19"/>
  <c r="BZ82" i="19"/>
  <c r="BY82" i="19"/>
  <c r="BX82" i="19"/>
  <c r="BW82" i="19"/>
  <c r="BV82" i="19"/>
  <c r="BU82" i="19"/>
  <c r="BT82" i="19"/>
  <c r="BS82" i="19"/>
  <c r="BR82" i="19"/>
  <c r="BQ82" i="19"/>
  <c r="BP82" i="19"/>
  <c r="BO82" i="19"/>
  <c r="BN82" i="19"/>
  <c r="BM82" i="19"/>
  <c r="BL82" i="19"/>
  <c r="BK82" i="19"/>
  <c r="BJ82" i="19"/>
  <c r="BI82" i="19"/>
  <c r="BH82" i="19"/>
  <c r="BG82" i="19"/>
  <c r="BF82" i="19"/>
  <c r="BE82" i="19"/>
  <c r="BD82" i="19"/>
  <c r="BC82" i="19"/>
  <c r="BB82" i="19"/>
  <c r="BA82" i="19"/>
  <c r="AZ82" i="19"/>
  <c r="AY82" i="19"/>
  <c r="AX82" i="19"/>
  <c r="AW82" i="19"/>
  <c r="AV82" i="19"/>
  <c r="AU82" i="19"/>
  <c r="AT82" i="19"/>
  <c r="AS82" i="19"/>
  <c r="AR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DB81" i="19"/>
  <c r="DA81" i="19"/>
  <c r="CZ81" i="19"/>
  <c r="CY81" i="19"/>
  <c r="CX81" i="19"/>
  <c r="CW81" i="19"/>
  <c r="CV81" i="19"/>
  <c r="CU81" i="19"/>
  <c r="CT81" i="19"/>
  <c r="CS81" i="19"/>
  <c r="CR81" i="19"/>
  <c r="CQ81" i="19"/>
  <c r="CP81" i="19"/>
  <c r="CO81" i="19"/>
  <c r="CN81" i="19"/>
  <c r="CM81" i="19"/>
  <c r="CL81" i="19"/>
  <c r="CK81" i="19"/>
  <c r="CJ81" i="19"/>
  <c r="CI81" i="19"/>
  <c r="CH81" i="19"/>
  <c r="CG81" i="19"/>
  <c r="CF81" i="19"/>
  <c r="CE81" i="19"/>
  <c r="CD81" i="19"/>
  <c r="CC81" i="19"/>
  <c r="CB81" i="19"/>
  <c r="CA81" i="19"/>
  <c r="BZ81" i="19"/>
  <c r="BY81" i="19"/>
  <c r="BX81" i="19"/>
  <c r="BW81" i="19"/>
  <c r="BV81" i="19"/>
  <c r="BU81" i="19"/>
  <c r="BT81" i="19"/>
  <c r="BS81" i="19"/>
  <c r="BR81" i="19"/>
  <c r="BQ81" i="19"/>
  <c r="BP81" i="19"/>
  <c r="BO81" i="19"/>
  <c r="BN81" i="19"/>
  <c r="BM81" i="19"/>
  <c r="BL81" i="19"/>
  <c r="BK81" i="19"/>
  <c r="BJ81" i="19"/>
  <c r="BI81" i="19"/>
  <c r="BH81" i="19"/>
  <c r="BG81" i="19"/>
  <c r="BF81" i="19"/>
  <c r="BE81" i="19"/>
  <c r="BD81" i="19"/>
  <c r="BC81" i="19"/>
  <c r="BB81" i="19"/>
  <c r="BA81" i="19"/>
  <c r="AZ81" i="19"/>
  <c r="AY81" i="19"/>
  <c r="AX81" i="19"/>
  <c r="AW81" i="19"/>
  <c r="AV81" i="19"/>
  <c r="AU81" i="19"/>
  <c r="AT81" i="19"/>
  <c r="AS81" i="19"/>
  <c r="AR81" i="19"/>
  <c r="AQ81" i="19"/>
  <c r="AP81" i="19"/>
  <c r="AO81" i="19"/>
  <c r="AN81" i="19"/>
  <c r="AM81" i="19"/>
  <c r="AL81" i="19"/>
  <c r="AK81" i="19"/>
  <c r="AJ81" i="19"/>
  <c r="AI81" i="19"/>
  <c r="AH81" i="19"/>
  <c r="AG81" i="19"/>
  <c r="AF81" i="19"/>
  <c r="AE81" i="19"/>
  <c r="AD81" i="19"/>
  <c r="AC81" i="19"/>
  <c r="AB81" i="19"/>
  <c r="AA81" i="19"/>
  <c r="Z81" i="19"/>
  <c r="Y81" i="19"/>
  <c r="X81" i="19"/>
  <c r="W81" i="19"/>
  <c r="V81" i="19"/>
  <c r="U81" i="19"/>
  <c r="T81" i="19"/>
  <c r="S81" i="19"/>
  <c r="R81" i="19"/>
  <c r="Q81" i="19"/>
  <c r="P81" i="19"/>
  <c r="O81" i="19"/>
  <c r="N81" i="19"/>
  <c r="M81" i="19"/>
  <c r="L81" i="19"/>
  <c r="K81" i="19"/>
  <c r="J81" i="19"/>
  <c r="I81" i="19"/>
  <c r="H81" i="19"/>
  <c r="G81" i="19"/>
  <c r="F81" i="19"/>
  <c r="E81" i="19"/>
  <c r="D81" i="19"/>
  <c r="C81" i="19"/>
  <c r="DB80" i="19"/>
  <c r="DA80" i="19"/>
  <c r="CZ80" i="19"/>
  <c r="CY80" i="19"/>
  <c r="CX80" i="19"/>
  <c r="CW80" i="19"/>
  <c r="CV80" i="19"/>
  <c r="CU80" i="19"/>
  <c r="CT80" i="19"/>
  <c r="CS80" i="19"/>
  <c r="CR80" i="19"/>
  <c r="CQ80" i="19"/>
  <c r="CP80" i="19"/>
  <c r="CO80" i="19"/>
  <c r="CN80" i="19"/>
  <c r="CM80" i="19"/>
  <c r="CL80" i="19"/>
  <c r="CK80" i="19"/>
  <c r="CJ80" i="19"/>
  <c r="CI80" i="19"/>
  <c r="CH80" i="19"/>
  <c r="CG80" i="19"/>
  <c r="CF80" i="19"/>
  <c r="CE80" i="19"/>
  <c r="CD80" i="19"/>
  <c r="CC80" i="19"/>
  <c r="CB80" i="19"/>
  <c r="CA80" i="19"/>
  <c r="BZ80" i="19"/>
  <c r="BY80" i="19"/>
  <c r="BX80" i="19"/>
  <c r="BW80" i="19"/>
  <c r="BV80" i="19"/>
  <c r="BU80" i="19"/>
  <c r="BT80" i="19"/>
  <c r="BS80" i="19"/>
  <c r="BR80" i="19"/>
  <c r="BQ80" i="19"/>
  <c r="BP80" i="19"/>
  <c r="BO80" i="19"/>
  <c r="BN80" i="19"/>
  <c r="BM80" i="19"/>
  <c r="BL80" i="19"/>
  <c r="BK80" i="19"/>
  <c r="BJ80" i="19"/>
  <c r="BI80" i="19"/>
  <c r="BH80" i="19"/>
  <c r="BG80" i="19"/>
  <c r="BF80" i="19"/>
  <c r="BE80" i="19"/>
  <c r="BD80" i="19"/>
  <c r="BC80" i="19"/>
  <c r="BB80" i="19"/>
  <c r="BA80" i="19"/>
  <c r="AZ80" i="19"/>
  <c r="AY80" i="19"/>
  <c r="AX80" i="19"/>
  <c r="AW80" i="19"/>
  <c r="AV80" i="19"/>
  <c r="AU80" i="19"/>
  <c r="AT80" i="19"/>
  <c r="AS80" i="19"/>
  <c r="AR80" i="19"/>
  <c r="AQ80" i="19"/>
  <c r="AP80" i="19"/>
  <c r="AO80" i="19"/>
  <c r="AN80" i="19"/>
  <c r="AM80" i="19"/>
  <c r="AL80" i="19"/>
  <c r="AK80" i="19"/>
  <c r="AJ80" i="19"/>
  <c r="AI80" i="19"/>
  <c r="AH80" i="19"/>
  <c r="AG80" i="19"/>
  <c r="AF80" i="19"/>
  <c r="AE80" i="19"/>
  <c r="AD80" i="19"/>
  <c r="AC80" i="19"/>
  <c r="AB80" i="19"/>
  <c r="AA80" i="19"/>
  <c r="Z80" i="19"/>
  <c r="Y80" i="19"/>
  <c r="X80" i="19"/>
  <c r="W80" i="19"/>
  <c r="V80" i="19"/>
  <c r="U80" i="19"/>
  <c r="T80" i="19"/>
  <c r="S80" i="19"/>
  <c r="R80" i="19"/>
  <c r="Q80" i="19"/>
  <c r="P80" i="19"/>
  <c r="O80" i="19"/>
  <c r="N80" i="19"/>
  <c r="M80" i="19"/>
  <c r="L80" i="19"/>
  <c r="K80" i="19"/>
  <c r="J80" i="19"/>
  <c r="I80" i="19"/>
  <c r="H80" i="19"/>
  <c r="G80" i="19"/>
  <c r="F80" i="19"/>
  <c r="E80" i="19"/>
  <c r="D80" i="19"/>
  <c r="C80" i="19"/>
  <c r="DB79" i="19"/>
  <c r="DA79" i="19"/>
  <c r="CZ79" i="19"/>
  <c r="CY79" i="19"/>
  <c r="CX79" i="19"/>
  <c r="CW79" i="19"/>
  <c r="CV79" i="19"/>
  <c r="CU79" i="19"/>
  <c r="CT79" i="19"/>
  <c r="CS79" i="19"/>
  <c r="CR79" i="19"/>
  <c r="CQ79" i="19"/>
  <c r="CP79" i="19"/>
  <c r="CO79" i="19"/>
  <c r="CN79" i="19"/>
  <c r="CM79" i="19"/>
  <c r="CL79" i="19"/>
  <c r="CK79" i="19"/>
  <c r="CJ79" i="19"/>
  <c r="CI79" i="19"/>
  <c r="CH79" i="19"/>
  <c r="CG79" i="19"/>
  <c r="CF79" i="19"/>
  <c r="CE79" i="19"/>
  <c r="CD79" i="19"/>
  <c r="CC79" i="19"/>
  <c r="CB79" i="19"/>
  <c r="CA79" i="19"/>
  <c r="BZ79" i="19"/>
  <c r="BY79" i="19"/>
  <c r="BX79" i="19"/>
  <c r="BW79" i="19"/>
  <c r="BV79" i="19"/>
  <c r="BU79" i="19"/>
  <c r="BT79" i="19"/>
  <c r="BS79" i="19"/>
  <c r="BR79" i="19"/>
  <c r="BQ79" i="19"/>
  <c r="BP79" i="19"/>
  <c r="BO79" i="19"/>
  <c r="BN79" i="19"/>
  <c r="BM79" i="19"/>
  <c r="BL79" i="19"/>
  <c r="BK79" i="19"/>
  <c r="BJ79" i="19"/>
  <c r="BI79" i="19"/>
  <c r="BH79" i="19"/>
  <c r="BG79" i="19"/>
  <c r="BF79" i="19"/>
  <c r="BE79" i="19"/>
  <c r="BD79" i="19"/>
  <c r="BC79" i="19"/>
  <c r="BB79" i="19"/>
  <c r="BA79" i="19"/>
  <c r="AZ79" i="19"/>
  <c r="AY79" i="19"/>
  <c r="AX79" i="19"/>
  <c r="AW79" i="19"/>
  <c r="AV79" i="19"/>
  <c r="AU79" i="19"/>
  <c r="AT79" i="19"/>
  <c r="AS79" i="19"/>
  <c r="AR79" i="19"/>
  <c r="AQ79" i="19"/>
  <c r="AP79" i="19"/>
  <c r="AO79" i="19"/>
  <c r="AN79" i="19"/>
  <c r="AM79" i="19"/>
  <c r="AL79" i="19"/>
  <c r="AK79" i="19"/>
  <c r="AJ79" i="19"/>
  <c r="AI79" i="19"/>
  <c r="AH79" i="19"/>
  <c r="AG79" i="19"/>
  <c r="AF79" i="19"/>
  <c r="AE79" i="19"/>
  <c r="AD79" i="19"/>
  <c r="AC79" i="19"/>
  <c r="AB79" i="19"/>
  <c r="AA79" i="19"/>
  <c r="Z79" i="19"/>
  <c r="Y79" i="19"/>
  <c r="X79" i="19"/>
  <c r="W79" i="19"/>
  <c r="V79" i="19"/>
  <c r="U79" i="19"/>
  <c r="T79" i="19"/>
  <c r="S79" i="19"/>
  <c r="R79" i="19"/>
  <c r="Q79" i="19"/>
  <c r="P79" i="19"/>
  <c r="O79" i="19"/>
  <c r="N79" i="19"/>
  <c r="M79" i="19"/>
  <c r="L79" i="19"/>
  <c r="K79" i="19"/>
  <c r="J79" i="19"/>
  <c r="I79" i="19"/>
  <c r="H79" i="19"/>
  <c r="G79" i="19"/>
  <c r="F79" i="19"/>
  <c r="E79" i="19"/>
  <c r="D79" i="19"/>
  <c r="C79" i="19"/>
  <c r="DB78" i="19"/>
  <c r="DA78" i="19"/>
  <c r="CZ78" i="19"/>
  <c r="CY78" i="19"/>
  <c r="CX78" i="19"/>
  <c r="CW78" i="19"/>
  <c r="CV78" i="19"/>
  <c r="CU78" i="19"/>
  <c r="CT78" i="19"/>
  <c r="CS78" i="19"/>
  <c r="CR78" i="19"/>
  <c r="CQ78" i="19"/>
  <c r="CP78" i="19"/>
  <c r="CO78" i="19"/>
  <c r="CN78" i="19"/>
  <c r="CM78" i="19"/>
  <c r="CL78" i="19"/>
  <c r="CK78" i="19"/>
  <c r="CJ78" i="19"/>
  <c r="CI78" i="19"/>
  <c r="CH78" i="19"/>
  <c r="CG78" i="19"/>
  <c r="CF78" i="19"/>
  <c r="CE78" i="19"/>
  <c r="CD78" i="19"/>
  <c r="CC78" i="19"/>
  <c r="CB78" i="19"/>
  <c r="CA78" i="19"/>
  <c r="BZ78" i="19"/>
  <c r="BY78" i="19"/>
  <c r="BX78" i="19"/>
  <c r="BW78" i="19"/>
  <c r="BV78" i="19"/>
  <c r="BU78" i="19"/>
  <c r="BT78" i="19"/>
  <c r="BS78" i="19"/>
  <c r="BR78" i="19"/>
  <c r="BQ78" i="19"/>
  <c r="BP78" i="19"/>
  <c r="BO78" i="19"/>
  <c r="BN78" i="19"/>
  <c r="BM78" i="19"/>
  <c r="BL78" i="19"/>
  <c r="BK78" i="19"/>
  <c r="BJ78" i="19"/>
  <c r="BI78" i="19"/>
  <c r="BH78" i="19"/>
  <c r="BG78" i="19"/>
  <c r="BF78" i="19"/>
  <c r="BE78" i="19"/>
  <c r="BD78" i="19"/>
  <c r="BC78" i="19"/>
  <c r="BB78" i="19"/>
  <c r="BA78" i="19"/>
  <c r="AZ78" i="19"/>
  <c r="AY78" i="19"/>
  <c r="AX78" i="19"/>
  <c r="AW78" i="19"/>
  <c r="AV78" i="19"/>
  <c r="AU78" i="19"/>
  <c r="AT78" i="19"/>
  <c r="AS78" i="19"/>
  <c r="AR78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DB77" i="19"/>
  <c r="DA77" i="19"/>
  <c r="CZ77" i="19"/>
  <c r="CY77" i="19"/>
  <c r="CX77" i="19"/>
  <c r="CW77" i="19"/>
  <c r="CV77" i="19"/>
  <c r="CU77" i="19"/>
  <c r="CT77" i="19"/>
  <c r="CS77" i="19"/>
  <c r="CR77" i="19"/>
  <c r="CQ77" i="19"/>
  <c r="CP77" i="19"/>
  <c r="CO77" i="19"/>
  <c r="CN77" i="19"/>
  <c r="CM77" i="19"/>
  <c r="CL77" i="19"/>
  <c r="CK77" i="19"/>
  <c r="CJ77" i="19"/>
  <c r="CI77" i="19"/>
  <c r="CH77" i="19"/>
  <c r="CG77" i="19"/>
  <c r="CF77" i="19"/>
  <c r="CE77" i="19"/>
  <c r="CD77" i="19"/>
  <c r="CC77" i="19"/>
  <c r="CB77" i="19"/>
  <c r="CA77" i="19"/>
  <c r="BZ77" i="19"/>
  <c r="BY77" i="19"/>
  <c r="BX77" i="19"/>
  <c r="BW77" i="19"/>
  <c r="BV77" i="19"/>
  <c r="BU77" i="19"/>
  <c r="BT77" i="19"/>
  <c r="BS77" i="19"/>
  <c r="BR77" i="19"/>
  <c r="BQ77" i="19"/>
  <c r="BP77" i="19"/>
  <c r="BO77" i="19"/>
  <c r="BN77" i="19"/>
  <c r="BM77" i="19"/>
  <c r="BL77" i="19"/>
  <c r="BK77" i="19"/>
  <c r="BJ77" i="19"/>
  <c r="BI77" i="19"/>
  <c r="BH77" i="19"/>
  <c r="BG77" i="19"/>
  <c r="BF77" i="19"/>
  <c r="BE77" i="19"/>
  <c r="BD77" i="19"/>
  <c r="BC77" i="19"/>
  <c r="BB77" i="19"/>
  <c r="BA77" i="19"/>
  <c r="AZ77" i="19"/>
  <c r="AY77" i="19"/>
  <c r="AX77" i="19"/>
  <c r="AW77" i="19"/>
  <c r="AV77" i="19"/>
  <c r="AU77" i="19"/>
  <c r="AT77" i="19"/>
  <c r="AS77" i="19"/>
  <c r="AR77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DB76" i="19"/>
  <c r="DA76" i="19"/>
  <c r="CZ76" i="19"/>
  <c r="CY76" i="19"/>
  <c r="CX76" i="19"/>
  <c r="CW76" i="19"/>
  <c r="CV76" i="19"/>
  <c r="CU76" i="19"/>
  <c r="CT76" i="19"/>
  <c r="CS76" i="19"/>
  <c r="CR76" i="19"/>
  <c r="CQ76" i="19"/>
  <c r="CP76" i="19"/>
  <c r="CO76" i="19"/>
  <c r="CN76" i="19"/>
  <c r="CM76" i="19"/>
  <c r="CL76" i="19"/>
  <c r="CK76" i="19"/>
  <c r="CJ76" i="19"/>
  <c r="CI76" i="19"/>
  <c r="CH76" i="19"/>
  <c r="CG76" i="19"/>
  <c r="CF76" i="19"/>
  <c r="CE76" i="19"/>
  <c r="CD76" i="19"/>
  <c r="CC76" i="19"/>
  <c r="CB76" i="19"/>
  <c r="CA76" i="19"/>
  <c r="BZ76" i="19"/>
  <c r="BY76" i="19"/>
  <c r="BX76" i="19"/>
  <c r="BW76" i="19"/>
  <c r="BV76" i="19"/>
  <c r="BU76" i="19"/>
  <c r="BT76" i="19"/>
  <c r="BS76" i="19"/>
  <c r="BR76" i="19"/>
  <c r="BQ76" i="19"/>
  <c r="BP76" i="19"/>
  <c r="BO76" i="19"/>
  <c r="BN76" i="19"/>
  <c r="BM76" i="19"/>
  <c r="BL76" i="19"/>
  <c r="BK76" i="19"/>
  <c r="BJ76" i="19"/>
  <c r="BI76" i="19"/>
  <c r="BH76" i="19"/>
  <c r="BG76" i="19"/>
  <c r="BF76" i="19"/>
  <c r="BE76" i="19"/>
  <c r="BD76" i="19"/>
  <c r="BC76" i="19"/>
  <c r="BB76" i="19"/>
  <c r="BA76" i="19"/>
  <c r="AZ76" i="19"/>
  <c r="AY76" i="19"/>
  <c r="AX76" i="19"/>
  <c r="AW76" i="19"/>
  <c r="AV76" i="19"/>
  <c r="AU76" i="19"/>
  <c r="AT76" i="19"/>
  <c r="AS76" i="19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DB75" i="19"/>
  <c r="DA75" i="19"/>
  <c r="CZ75" i="19"/>
  <c r="CY75" i="19"/>
  <c r="CX75" i="19"/>
  <c r="CW75" i="19"/>
  <c r="CV75" i="19"/>
  <c r="CU75" i="19"/>
  <c r="CT75" i="19"/>
  <c r="CS75" i="19"/>
  <c r="CR75" i="19"/>
  <c r="CQ75" i="19"/>
  <c r="CP75" i="19"/>
  <c r="CO75" i="19"/>
  <c r="CN75" i="19"/>
  <c r="CM75" i="19"/>
  <c r="CL75" i="19"/>
  <c r="CK75" i="19"/>
  <c r="CJ75" i="19"/>
  <c r="CI75" i="19"/>
  <c r="CH75" i="19"/>
  <c r="CG75" i="19"/>
  <c r="CF75" i="19"/>
  <c r="CE75" i="19"/>
  <c r="CD75" i="19"/>
  <c r="CC75" i="19"/>
  <c r="CB75" i="19"/>
  <c r="CA75" i="19"/>
  <c r="BZ75" i="19"/>
  <c r="BY75" i="19"/>
  <c r="BX75" i="19"/>
  <c r="BW75" i="19"/>
  <c r="BV75" i="19"/>
  <c r="BU75" i="19"/>
  <c r="BT75" i="19"/>
  <c r="BS75" i="19"/>
  <c r="BR75" i="19"/>
  <c r="BQ75" i="19"/>
  <c r="BP75" i="19"/>
  <c r="BO75" i="19"/>
  <c r="BN75" i="19"/>
  <c r="BM75" i="19"/>
  <c r="BL75" i="19"/>
  <c r="BK75" i="19"/>
  <c r="BJ75" i="19"/>
  <c r="BI75" i="19"/>
  <c r="BH75" i="19"/>
  <c r="BG75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T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DB74" i="19"/>
  <c r="DA74" i="19"/>
  <c r="CZ74" i="19"/>
  <c r="CY74" i="19"/>
  <c r="CX74" i="19"/>
  <c r="CW74" i="19"/>
  <c r="CV74" i="19"/>
  <c r="CU74" i="19"/>
  <c r="CT74" i="19"/>
  <c r="CS74" i="19"/>
  <c r="CR74" i="19"/>
  <c r="CQ74" i="19"/>
  <c r="CP74" i="19"/>
  <c r="CO74" i="19"/>
  <c r="CN74" i="19"/>
  <c r="CM74" i="19"/>
  <c r="CL74" i="19"/>
  <c r="CK74" i="19"/>
  <c r="CJ74" i="19"/>
  <c r="CI74" i="19"/>
  <c r="CH74" i="19"/>
  <c r="CG74" i="19"/>
  <c r="CF74" i="19"/>
  <c r="CE74" i="19"/>
  <c r="CD74" i="19"/>
  <c r="CC74" i="19"/>
  <c r="CB74" i="19"/>
  <c r="CA74" i="19"/>
  <c r="BZ74" i="19"/>
  <c r="BY74" i="19"/>
  <c r="BX74" i="19"/>
  <c r="BW74" i="19"/>
  <c r="BV74" i="19"/>
  <c r="BU74" i="19"/>
  <c r="BT74" i="19"/>
  <c r="BS74" i="19"/>
  <c r="BR74" i="19"/>
  <c r="BQ74" i="19"/>
  <c r="BP74" i="19"/>
  <c r="BO74" i="19"/>
  <c r="BN74" i="19"/>
  <c r="BM74" i="19"/>
  <c r="BL74" i="19"/>
  <c r="BK74" i="19"/>
  <c r="BJ74" i="19"/>
  <c r="BI74" i="19"/>
  <c r="BH74" i="19"/>
  <c r="BG74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T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DB73" i="19"/>
  <c r="DA73" i="19"/>
  <c r="CZ73" i="19"/>
  <c r="CY73" i="19"/>
  <c r="CX73" i="19"/>
  <c r="CW73" i="19"/>
  <c r="CV73" i="19"/>
  <c r="CU73" i="19"/>
  <c r="CT73" i="19"/>
  <c r="CS73" i="19"/>
  <c r="CR73" i="19"/>
  <c r="CQ73" i="19"/>
  <c r="CP73" i="19"/>
  <c r="CO73" i="19"/>
  <c r="CN73" i="19"/>
  <c r="CM73" i="19"/>
  <c r="CL73" i="19"/>
  <c r="CK73" i="19"/>
  <c r="CJ73" i="19"/>
  <c r="CI73" i="19"/>
  <c r="CH73" i="19"/>
  <c r="CG73" i="19"/>
  <c r="CF73" i="19"/>
  <c r="CE73" i="19"/>
  <c r="CD73" i="19"/>
  <c r="CC73" i="19"/>
  <c r="CB73" i="19"/>
  <c r="CA73" i="19"/>
  <c r="BZ73" i="19"/>
  <c r="BY73" i="19"/>
  <c r="BX73" i="19"/>
  <c r="BW73" i="19"/>
  <c r="BV73" i="19"/>
  <c r="BU73" i="19"/>
  <c r="BT73" i="19"/>
  <c r="BS73" i="19"/>
  <c r="BR73" i="19"/>
  <c r="BQ73" i="19"/>
  <c r="BP73" i="19"/>
  <c r="BO73" i="19"/>
  <c r="BN73" i="19"/>
  <c r="BM73" i="19"/>
  <c r="BL73" i="19"/>
  <c r="BK73" i="19"/>
  <c r="BJ73" i="19"/>
  <c r="BI73" i="19"/>
  <c r="BH73" i="19"/>
  <c r="BG73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T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DB72" i="19"/>
  <c r="DA72" i="19"/>
  <c r="CZ72" i="19"/>
  <c r="CY72" i="19"/>
  <c r="CX72" i="19"/>
  <c r="CW72" i="19"/>
  <c r="CV72" i="19"/>
  <c r="CU72" i="19"/>
  <c r="CT72" i="19"/>
  <c r="CS72" i="19"/>
  <c r="CR72" i="19"/>
  <c r="CQ72" i="19"/>
  <c r="CP72" i="19"/>
  <c r="CO72" i="19"/>
  <c r="CN72" i="19"/>
  <c r="CM72" i="19"/>
  <c r="CL72" i="19"/>
  <c r="CK72" i="19"/>
  <c r="CJ72" i="19"/>
  <c r="CI72" i="19"/>
  <c r="CH72" i="19"/>
  <c r="CG72" i="19"/>
  <c r="CF72" i="19"/>
  <c r="CE72" i="19"/>
  <c r="CD72" i="19"/>
  <c r="CC72" i="19"/>
  <c r="CB72" i="19"/>
  <c r="CA72" i="19"/>
  <c r="BZ72" i="19"/>
  <c r="BY72" i="19"/>
  <c r="BX72" i="19"/>
  <c r="BW72" i="19"/>
  <c r="BV72" i="19"/>
  <c r="BU72" i="19"/>
  <c r="BT72" i="19"/>
  <c r="BS72" i="19"/>
  <c r="BR72" i="19"/>
  <c r="BQ72" i="19"/>
  <c r="BP72" i="19"/>
  <c r="BO72" i="19"/>
  <c r="BN72" i="19"/>
  <c r="BM72" i="19"/>
  <c r="BL72" i="19"/>
  <c r="BK72" i="19"/>
  <c r="BJ72" i="19"/>
  <c r="BI72" i="19"/>
  <c r="BH72" i="19"/>
  <c r="BG72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T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DB71" i="19"/>
  <c r="DA71" i="19"/>
  <c r="CZ71" i="19"/>
  <c r="CY71" i="19"/>
  <c r="CX71" i="19"/>
  <c r="CW71" i="19"/>
  <c r="CV71" i="19"/>
  <c r="CU71" i="19"/>
  <c r="CT71" i="19"/>
  <c r="CS71" i="19"/>
  <c r="CR71" i="19"/>
  <c r="CQ71" i="19"/>
  <c r="CP71" i="19"/>
  <c r="CO71" i="19"/>
  <c r="CN71" i="19"/>
  <c r="CM71" i="19"/>
  <c r="CL71" i="19"/>
  <c r="CK71" i="19"/>
  <c r="CJ71" i="19"/>
  <c r="CI71" i="19"/>
  <c r="CH71" i="19"/>
  <c r="CG71" i="19"/>
  <c r="CF71" i="19"/>
  <c r="CE71" i="19"/>
  <c r="CD71" i="19"/>
  <c r="CC71" i="19"/>
  <c r="CB71" i="19"/>
  <c r="CA71" i="19"/>
  <c r="BZ71" i="19"/>
  <c r="BY71" i="19"/>
  <c r="BX71" i="19"/>
  <c r="BW71" i="19"/>
  <c r="BV71" i="19"/>
  <c r="BU71" i="19"/>
  <c r="BT71" i="19"/>
  <c r="BS71" i="19"/>
  <c r="BR71" i="19"/>
  <c r="BQ71" i="19"/>
  <c r="BP71" i="19"/>
  <c r="BO71" i="19"/>
  <c r="BN71" i="19"/>
  <c r="BM71" i="19"/>
  <c r="BL71" i="19"/>
  <c r="BK71" i="19"/>
  <c r="BJ71" i="19"/>
  <c r="BI71" i="19"/>
  <c r="BH71" i="19"/>
  <c r="BG71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T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DB70" i="19"/>
  <c r="DA70" i="19"/>
  <c r="CZ70" i="19"/>
  <c r="CY70" i="19"/>
  <c r="CX70" i="19"/>
  <c r="CW70" i="19"/>
  <c r="CV70" i="19"/>
  <c r="CU70" i="19"/>
  <c r="CT70" i="19"/>
  <c r="CS70" i="19"/>
  <c r="CR70" i="19"/>
  <c r="CQ70" i="19"/>
  <c r="CP70" i="19"/>
  <c r="CO70" i="19"/>
  <c r="CN70" i="19"/>
  <c r="CM70" i="19"/>
  <c r="CL70" i="19"/>
  <c r="CK70" i="19"/>
  <c r="CJ70" i="19"/>
  <c r="CI70" i="19"/>
  <c r="CH70" i="19"/>
  <c r="CG70" i="19"/>
  <c r="CF70" i="19"/>
  <c r="CE70" i="19"/>
  <c r="CD70" i="19"/>
  <c r="CC70" i="19"/>
  <c r="CB70" i="19"/>
  <c r="CA70" i="19"/>
  <c r="BZ70" i="19"/>
  <c r="BY70" i="19"/>
  <c r="BX70" i="19"/>
  <c r="BW70" i="19"/>
  <c r="BV70" i="19"/>
  <c r="BU70" i="19"/>
  <c r="BT70" i="19"/>
  <c r="BS70" i="19"/>
  <c r="BR70" i="19"/>
  <c r="BQ70" i="19"/>
  <c r="BP70" i="19"/>
  <c r="BO70" i="19"/>
  <c r="BN70" i="19"/>
  <c r="BM70" i="19"/>
  <c r="BL70" i="19"/>
  <c r="BK70" i="19"/>
  <c r="BJ70" i="19"/>
  <c r="BI70" i="19"/>
  <c r="BH70" i="19"/>
  <c r="BG70" i="19"/>
  <c r="BF70" i="19"/>
  <c r="BE70" i="19"/>
  <c r="BD70" i="19"/>
  <c r="BC70" i="19"/>
  <c r="BB70" i="19"/>
  <c r="BA70" i="19"/>
  <c r="AZ70" i="19"/>
  <c r="AY70" i="19"/>
  <c r="AX70" i="19"/>
  <c r="AW70" i="19"/>
  <c r="AV70" i="19"/>
  <c r="AU70" i="19"/>
  <c r="AT70" i="19"/>
  <c r="AS70" i="19"/>
  <c r="AR70" i="19"/>
  <c r="AQ70" i="19"/>
  <c r="AP70" i="19"/>
  <c r="AO70" i="19"/>
  <c r="AN70" i="19"/>
  <c r="AM70" i="19"/>
  <c r="AL70" i="19"/>
  <c r="AK70" i="19"/>
  <c r="AJ70" i="19"/>
  <c r="AI70" i="19"/>
  <c r="AH70" i="19"/>
  <c r="AG70" i="19"/>
  <c r="AF70" i="19"/>
  <c r="AE70" i="19"/>
  <c r="AD70" i="19"/>
  <c r="AC70" i="19"/>
  <c r="AB70" i="19"/>
  <c r="AA70" i="19"/>
  <c r="Z70" i="19"/>
  <c r="Y70" i="19"/>
  <c r="X70" i="19"/>
  <c r="W70" i="19"/>
  <c r="V70" i="19"/>
  <c r="U70" i="19"/>
  <c r="T70" i="19"/>
  <c r="S70" i="19"/>
  <c r="R70" i="19"/>
  <c r="Q70" i="19"/>
  <c r="P70" i="19"/>
  <c r="O70" i="19"/>
  <c r="N70" i="19"/>
  <c r="M70" i="19"/>
  <c r="L70" i="19"/>
  <c r="K70" i="19"/>
  <c r="J70" i="19"/>
  <c r="I70" i="19"/>
  <c r="H70" i="19"/>
  <c r="G70" i="19"/>
  <c r="F70" i="19"/>
  <c r="E70" i="19"/>
  <c r="D70" i="19"/>
  <c r="C70" i="19"/>
  <c r="DB69" i="19"/>
  <c r="DA69" i="19"/>
  <c r="CZ69" i="19"/>
  <c r="CY69" i="19"/>
  <c r="CX69" i="19"/>
  <c r="CW69" i="19"/>
  <c r="CV69" i="19"/>
  <c r="CU69" i="19"/>
  <c r="CT69" i="19"/>
  <c r="CS69" i="19"/>
  <c r="CR69" i="19"/>
  <c r="CQ69" i="19"/>
  <c r="CP69" i="19"/>
  <c r="CO69" i="19"/>
  <c r="CN69" i="19"/>
  <c r="CM69" i="19"/>
  <c r="CL69" i="19"/>
  <c r="CK69" i="19"/>
  <c r="CJ69" i="19"/>
  <c r="CI69" i="19"/>
  <c r="CH69" i="19"/>
  <c r="CG69" i="19"/>
  <c r="CF69" i="19"/>
  <c r="CE69" i="19"/>
  <c r="CD69" i="19"/>
  <c r="CC69" i="19"/>
  <c r="CB69" i="19"/>
  <c r="CA69" i="19"/>
  <c r="BZ69" i="19"/>
  <c r="BY69" i="19"/>
  <c r="BX69" i="19"/>
  <c r="BW69" i="19"/>
  <c r="BV69" i="19"/>
  <c r="BU69" i="19"/>
  <c r="BT69" i="19"/>
  <c r="BS69" i="19"/>
  <c r="BR69" i="19"/>
  <c r="BQ69" i="19"/>
  <c r="BP69" i="19"/>
  <c r="BO69" i="19"/>
  <c r="BN69" i="19"/>
  <c r="BM69" i="19"/>
  <c r="BL69" i="19"/>
  <c r="BK69" i="19"/>
  <c r="BJ69" i="19"/>
  <c r="BI69" i="19"/>
  <c r="BH69" i="19"/>
  <c r="BG69" i="19"/>
  <c r="BF69" i="19"/>
  <c r="BE69" i="19"/>
  <c r="BD69" i="19"/>
  <c r="BC69" i="19"/>
  <c r="BB69" i="19"/>
  <c r="BA69" i="19"/>
  <c r="AZ69" i="19"/>
  <c r="AY69" i="19"/>
  <c r="AX69" i="19"/>
  <c r="AW69" i="19"/>
  <c r="AV69" i="19"/>
  <c r="AU69" i="19"/>
  <c r="AT69" i="19"/>
  <c r="AS69" i="19"/>
  <c r="AR69" i="19"/>
  <c r="AQ69" i="19"/>
  <c r="AP69" i="19"/>
  <c r="AO69" i="19"/>
  <c r="AN69" i="19"/>
  <c r="AM69" i="19"/>
  <c r="AL69" i="19"/>
  <c r="AK69" i="19"/>
  <c r="AJ69" i="19"/>
  <c r="AI69" i="19"/>
  <c r="AH69" i="19"/>
  <c r="AG69" i="19"/>
  <c r="AF69" i="19"/>
  <c r="AE69" i="19"/>
  <c r="AD69" i="19"/>
  <c r="AC69" i="19"/>
  <c r="AB69" i="19"/>
  <c r="AA69" i="19"/>
  <c r="Z69" i="19"/>
  <c r="Y69" i="19"/>
  <c r="X69" i="19"/>
  <c r="W69" i="19"/>
  <c r="V69" i="19"/>
  <c r="U69" i="19"/>
  <c r="T69" i="19"/>
  <c r="S69" i="19"/>
  <c r="R69" i="19"/>
  <c r="Q69" i="19"/>
  <c r="P69" i="19"/>
  <c r="O69" i="19"/>
  <c r="N69" i="19"/>
  <c r="M69" i="19"/>
  <c r="L69" i="19"/>
  <c r="K69" i="19"/>
  <c r="J69" i="19"/>
  <c r="I69" i="19"/>
  <c r="H69" i="19"/>
  <c r="G69" i="19"/>
  <c r="F69" i="19"/>
  <c r="E69" i="19"/>
  <c r="D69" i="19"/>
  <c r="C69" i="19"/>
  <c r="DB68" i="19"/>
  <c r="DA68" i="19"/>
  <c r="CZ68" i="19"/>
  <c r="CY68" i="19"/>
  <c r="CX68" i="19"/>
  <c r="CW68" i="19"/>
  <c r="CV68" i="19"/>
  <c r="CU68" i="19"/>
  <c r="CT68" i="19"/>
  <c r="CS68" i="19"/>
  <c r="CR68" i="19"/>
  <c r="CQ68" i="19"/>
  <c r="CP68" i="19"/>
  <c r="CO68" i="19"/>
  <c r="CN68" i="19"/>
  <c r="CM68" i="19"/>
  <c r="CL68" i="19"/>
  <c r="CK68" i="19"/>
  <c r="CJ68" i="19"/>
  <c r="CI68" i="19"/>
  <c r="CH68" i="19"/>
  <c r="CG68" i="19"/>
  <c r="CF68" i="19"/>
  <c r="CE68" i="19"/>
  <c r="CD68" i="19"/>
  <c r="CC68" i="19"/>
  <c r="CB68" i="19"/>
  <c r="CA68" i="19"/>
  <c r="BZ68" i="19"/>
  <c r="BY68" i="19"/>
  <c r="BX68" i="19"/>
  <c r="BW68" i="19"/>
  <c r="BV68" i="19"/>
  <c r="BU68" i="19"/>
  <c r="BT68" i="19"/>
  <c r="BS68" i="19"/>
  <c r="BR68" i="19"/>
  <c r="BQ68" i="19"/>
  <c r="BP68" i="19"/>
  <c r="BO68" i="19"/>
  <c r="BN68" i="19"/>
  <c r="BM68" i="19"/>
  <c r="BL68" i="19"/>
  <c r="BK68" i="19"/>
  <c r="BJ68" i="19"/>
  <c r="BI68" i="19"/>
  <c r="BH68" i="19"/>
  <c r="BG68" i="19"/>
  <c r="BF68" i="19"/>
  <c r="BE68" i="19"/>
  <c r="BD68" i="19"/>
  <c r="BC68" i="19"/>
  <c r="BB68" i="19"/>
  <c r="BA68" i="19"/>
  <c r="AZ68" i="19"/>
  <c r="AY68" i="19"/>
  <c r="AX68" i="19"/>
  <c r="AW68" i="19"/>
  <c r="AV68" i="19"/>
  <c r="AU68" i="19"/>
  <c r="AT68" i="19"/>
  <c r="AS68" i="19"/>
  <c r="AR68" i="19"/>
  <c r="AQ68" i="19"/>
  <c r="AP68" i="19"/>
  <c r="AO68" i="19"/>
  <c r="AN68" i="19"/>
  <c r="AM68" i="19"/>
  <c r="AL68" i="19"/>
  <c r="AK68" i="19"/>
  <c r="AJ68" i="19"/>
  <c r="AI68" i="19"/>
  <c r="AH68" i="19"/>
  <c r="AG68" i="19"/>
  <c r="AF68" i="19"/>
  <c r="AE68" i="19"/>
  <c r="AD68" i="19"/>
  <c r="AC68" i="19"/>
  <c r="AB68" i="19"/>
  <c r="AA68" i="19"/>
  <c r="Z68" i="19"/>
  <c r="Y68" i="19"/>
  <c r="X68" i="19"/>
  <c r="W68" i="19"/>
  <c r="V68" i="19"/>
  <c r="U68" i="19"/>
  <c r="T68" i="19"/>
  <c r="S68" i="19"/>
  <c r="R68" i="19"/>
  <c r="Q68" i="19"/>
  <c r="P68" i="19"/>
  <c r="O68" i="19"/>
  <c r="N68" i="19"/>
  <c r="M68" i="19"/>
  <c r="L68" i="19"/>
  <c r="K68" i="19"/>
  <c r="J68" i="19"/>
  <c r="I68" i="19"/>
  <c r="H68" i="19"/>
  <c r="G68" i="19"/>
  <c r="F68" i="19"/>
  <c r="E68" i="19"/>
  <c r="D68" i="19"/>
  <c r="C68" i="19"/>
  <c r="DB67" i="19"/>
  <c r="DA67" i="19"/>
  <c r="CZ67" i="19"/>
  <c r="CY67" i="19"/>
  <c r="CX67" i="19"/>
  <c r="CW67" i="19"/>
  <c r="CV67" i="19"/>
  <c r="CU67" i="19"/>
  <c r="CT67" i="19"/>
  <c r="CS67" i="19"/>
  <c r="CR67" i="19"/>
  <c r="CQ67" i="19"/>
  <c r="CP67" i="19"/>
  <c r="CO67" i="19"/>
  <c r="CN67" i="19"/>
  <c r="CM67" i="19"/>
  <c r="CL67" i="19"/>
  <c r="CK67" i="19"/>
  <c r="CJ67" i="19"/>
  <c r="CI67" i="19"/>
  <c r="CH67" i="19"/>
  <c r="CG67" i="19"/>
  <c r="CF67" i="19"/>
  <c r="CE67" i="19"/>
  <c r="CD67" i="19"/>
  <c r="CC67" i="19"/>
  <c r="CB67" i="19"/>
  <c r="CA67" i="19"/>
  <c r="BZ67" i="19"/>
  <c r="BY67" i="19"/>
  <c r="BX67" i="19"/>
  <c r="BW67" i="19"/>
  <c r="BV67" i="19"/>
  <c r="BU67" i="19"/>
  <c r="BT67" i="19"/>
  <c r="BS67" i="19"/>
  <c r="BR67" i="19"/>
  <c r="BQ67" i="19"/>
  <c r="BP67" i="19"/>
  <c r="BO67" i="19"/>
  <c r="BN67" i="19"/>
  <c r="BM67" i="19"/>
  <c r="BL67" i="19"/>
  <c r="BK67" i="19"/>
  <c r="BJ67" i="19"/>
  <c r="BI67" i="19"/>
  <c r="BH67" i="19"/>
  <c r="BG67" i="19"/>
  <c r="BF67" i="19"/>
  <c r="BE67" i="19"/>
  <c r="BD67" i="19"/>
  <c r="BC67" i="19"/>
  <c r="BB67" i="19"/>
  <c r="BA67" i="19"/>
  <c r="AZ67" i="19"/>
  <c r="AY67" i="19"/>
  <c r="AX67" i="19"/>
  <c r="AW67" i="19"/>
  <c r="AV67" i="19"/>
  <c r="AU67" i="19"/>
  <c r="AT67" i="19"/>
  <c r="AS67" i="19"/>
  <c r="AR67" i="19"/>
  <c r="AQ67" i="19"/>
  <c r="AP67" i="19"/>
  <c r="AO67" i="19"/>
  <c r="AN67" i="19"/>
  <c r="AM67" i="19"/>
  <c r="AL67" i="19"/>
  <c r="AK67" i="19"/>
  <c r="AJ67" i="19"/>
  <c r="AI67" i="19"/>
  <c r="AH67" i="19"/>
  <c r="AG67" i="19"/>
  <c r="AF67" i="19"/>
  <c r="AE67" i="19"/>
  <c r="AD67" i="19"/>
  <c r="AC67" i="19"/>
  <c r="AB67" i="19"/>
  <c r="AA67" i="19"/>
  <c r="Z67" i="19"/>
  <c r="Y67" i="19"/>
  <c r="X67" i="19"/>
  <c r="W67" i="19"/>
  <c r="V67" i="19"/>
  <c r="U67" i="19"/>
  <c r="T67" i="19"/>
  <c r="S67" i="19"/>
  <c r="R67" i="19"/>
  <c r="Q67" i="19"/>
  <c r="P67" i="19"/>
  <c r="O67" i="19"/>
  <c r="N67" i="19"/>
  <c r="M67" i="19"/>
  <c r="L67" i="19"/>
  <c r="K67" i="19"/>
  <c r="J67" i="19"/>
  <c r="I67" i="19"/>
  <c r="H67" i="19"/>
  <c r="G67" i="19"/>
  <c r="F67" i="19"/>
  <c r="E67" i="19"/>
  <c r="D67" i="19"/>
  <c r="C67" i="19"/>
  <c r="DB66" i="19"/>
  <c r="DA66" i="19"/>
  <c r="CZ66" i="19"/>
  <c r="CY66" i="19"/>
  <c r="CX66" i="19"/>
  <c r="CW66" i="19"/>
  <c r="CV66" i="19"/>
  <c r="CU66" i="19"/>
  <c r="CT66" i="19"/>
  <c r="CS66" i="19"/>
  <c r="CR66" i="19"/>
  <c r="CQ66" i="19"/>
  <c r="CP66" i="19"/>
  <c r="CO66" i="19"/>
  <c r="CN66" i="19"/>
  <c r="CM66" i="19"/>
  <c r="CL66" i="19"/>
  <c r="CK66" i="19"/>
  <c r="CJ66" i="19"/>
  <c r="CI66" i="19"/>
  <c r="CH66" i="19"/>
  <c r="CG66" i="19"/>
  <c r="CF66" i="19"/>
  <c r="CE66" i="19"/>
  <c r="CD66" i="19"/>
  <c r="CC66" i="19"/>
  <c r="CB66" i="19"/>
  <c r="CA66" i="19"/>
  <c r="BZ66" i="19"/>
  <c r="BY66" i="19"/>
  <c r="BX66" i="19"/>
  <c r="BW66" i="19"/>
  <c r="BV66" i="19"/>
  <c r="BU66" i="19"/>
  <c r="BT66" i="19"/>
  <c r="BS66" i="19"/>
  <c r="BR66" i="19"/>
  <c r="BQ66" i="19"/>
  <c r="BP66" i="19"/>
  <c r="BO66" i="19"/>
  <c r="BN66" i="19"/>
  <c r="BM66" i="19"/>
  <c r="BL66" i="19"/>
  <c r="BK66" i="19"/>
  <c r="BJ66" i="19"/>
  <c r="BI66" i="19"/>
  <c r="BH66" i="19"/>
  <c r="BG66" i="19"/>
  <c r="BF66" i="19"/>
  <c r="BE66" i="19"/>
  <c r="BD66" i="19"/>
  <c r="BC66" i="19"/>
  <c r="BB66" i="19"/>
  <c r="BA66" i="19"/>
  <c r="AZ66" i="19"/>
  <c r="AY66" i="19"/>
  <c r="AX66" i="19"/>
  <c r="AW66" i="19"/>
  <c r="AV66" i="19"/>
  <c r="AU66" i="19"/>
  <c r="AT66" i="19"/>
  <c r="AS66" i="19"/>
  <c r="AR66" i="19"/>
  <c r="AQ66" i="19"/>
  <c r="AP66" i="19"/>
  <c r="AO66" i="19"/>
  <c r="AN66" i="19"/>
  <c r="AM66" i="19"/>
  <c r="AL66" i="19"/>
  <c r="AK66" i="19"/>
  <c r="AJ66" i="19"/>
  <c r="AI66" i="19"/>
  <c r="AH66" i="19"/>
  <c r="AG66" i="19"/>
  <c r="AF66" i="19"/>
  <c r="AE66" i="19"/>
  <c r="AD66" i="19"/>
  <c r="AC66" i="19"/>
  <c r="AB66" i="19"/>
  <c r="AA66" i="19"/>
  <c r="Z66" i="19"/>
  <c r="Y66" i="19"/>
  <c r="X66" i="19"/>
  <c r="W66" i="19"/>
  <c r="V66" i="19"/>
  <c r="U66" i="19"/>
  <c r="T66" i="19"/>
  <c r="S66" i="19"/>
  <c r="R66" i="19"/>
  <c r="Q66" i="19"/>
  <c r="P66" i="19"/>
  <c r="O66" i="19"/>
  <c r="N66" i="19"/>
  <c r="M66" i="19"/>
  <c r="L66" i="19"/>
  <c r="K66" i="19"/>
  <c r="J66" i="19"/>
  <c r="I66" i="19"/>
  <c r="H66" i="19"/>
  <c r="G66" i="19"/>
  <c r="F66" i="19"/>
  <c r="E66" i="19"/>
  <c r="D66" i="19"/>
  <c r="C66" i="19"/>
  <c r="DB65" i="19"/>
  <c r="DA65" i="19"/>
  <c r="CZ65" i="19"/>
  <c r="CY65" i="19"/>
  <c r="CX65" i="19"/>
  <c r="CW65" i="19"/>
  <c r="CV65" i="19"/>
  <c r="CU65" i="19"/>
  <c r="CT65" i="19"/>
  <c r="CS65" i="19"/>
  <c r="CR65" i="19"/>
  <c r="CQ65" i="19"/>
  <c r="CP65" i="19"/>
  <c r="CO65" i="19"/>
  <c r="CN65" i="19"/>
  <c r="CM65" i="19"/>
  <c r="CL65" i="19"/>
  <c r="CK65" i="19"/>
  <c r="CJ65" i="19"/>
  <c r="CI65" i="19"/>
  <c r="CH65" i="19"/>
  <c r="CG65" i="19"/>
  <c r="CF65" i="19"/>
  <c r="CE65" i="19"/>
  <c r="CD65" i="19"/>
  <c r="CC65" i="19"/>
  <c r="CB65" i="19"/>
  <c r="CA65" i="19"/>
  <c r="BZ65" i="19"/>
  <c r="BY65" i="19"/>
  <c r="BX65" i="19"/>
  <c r="BW65" i="19"/>
  <c r="BV65" i="19"/>
  <c r="BU65" i="19"/>
  <c r="BT65" i="19"/>
  <c r="BS65" i="19"/>
  <c r="BR65" i="19"/>
  <c r="BQ65" i="19"/>
  <c r="BP65" i="19"/>
  <c r="BO65" i="19"/>
  <c r="BN65" i="19"/>
  <c r="BM65" i="19"/>
  <c r="BL65" i="19"/>
  <c r="BK65" i="19"/>
  <c r="BJ65" i="19"/>
  <c r="BI65" i="19"/>
  <c r="BH65" i="19"/>
  <c r="BG65" i="19"/>
  <c r="BF65" i="19"/>
  <c r="BE65" i="19"/>
  <c r="BD65" i="19"/>
  <c r="BC65" i="19"/>
  <c r="BB65" i="19"/>
  <c r="BA65" i="19"/>
  <c r="AZ65" i="19"/>
  <c r="AY65" i="19"/>
  <c r="AX65" i="19"/>
  <c r="AW65" i="19"/>
  <c r="AV65" i="19"/>
  <c r="AU65" i="19"/>
  <c r="AT65" i="19"/>
  <c r="AS65" i="19"/>
  <c r="AR65" i="19"/>
  <c r="AQ65" i="19"/>
  <c r="AP65" i="19"/>
  <c r="AO65" i="19"/>
  <c r="AN65" i="19"/>
  <c r="AM65" i="19"/>
  <c r="AL65" i="19"/>
  <c r="AK65" i="19"/>
  <c r="AJ65" i="19"/>
  <c r="AI65" i="19"/>
  <c r="AH65" i="19"/>
  <c r="AG65" i="19"/>
  <c r="AF65" i="19"/>
  <c r="AE65" i="19"/>
  <c r="AD65" i="19"/>
  <c r="AC65" i="19"/>
  <c r="AB65" i="19"/>
  <c r="AA65" i="19"/>
  <c r="Z65" i="19"/>
  <c r="Y65" i="19"/>
  <c r="X65" i="19"/>
  <c r="W65" i="19"/>
  <c r="V65" i="19"/>
  <c r="U65" i="19"/>
  <c r="T65" i="19"/>
  <c r="S65" i="19"/>
  <c r="R65" i="19"/>
  <c r="Q65" i="19"/>
  <c r="P65" i="19"/>
  <c r="O65" i="19"/>
  <c r="N65" i="19"/>
  <c r="M65" i="19"/>
  <c r="L65" i="19"/>
  <c r="K65" i="19"/>
  <c r="J65" i="19"/>
  <c r="I65" i="19"/>
  <c r="H65" i="19"/>
  <c r="G65" i="19"/>
  <c r="F65" i="19"/>
  <c r="E65" i="19"/>
  <c r="D65" i="19"/>
  <c r="C65" i="19"/>
  <c r="DB64" i="19"/>
  <c r="DA64" i="19"/>
  <c r="CZ64" i="19"/>
  <c r="CY64" i="19"/>
  <c r="CX64" i="19"/>
  <c r="CW64" i="19"/>
  <c r="CV64" i="19"/>
  <c r="CU64" i="19"/>
  <c r="CT64" i="19"/>
  <c r="CS64" i="19"/>
  <c r="CR64" i="19"/>
  <c r="CQ64" i="19"/>
  <c r="CP64" i="19"/>
  <c r="CO64" i="19"/>
  <c r="CN64" i="19"/>
  <c r="CM64" i="19"/>
  <c r="CL64" i="19"/>
  <c r="CK64" i="19"/>
  <c r="CJ64" i="19"/>
  <c r="CI64" i="19"/>
  <c r="CH64" i="19"/>
  <c r="CG64" i="19"/>
  <c r="CF64" i="19"/>
  <c r="CE64" i="19"/>
  <c r="CD64" i="19"/>
  <c r="CC64" i="19"/>
  <c r="CB64" i="19"/>
  <c r="CA64" i="19"/>
  <c r="BZ64" i="19"/>
  <c r="BY64" i="19"/>
  <c r="BX64" i="19"/>
  <c r="BW64" i="19"/>
  <c r="BV64" i="19"/>
  <c r="BU64" i="19"/>
  <c r="BT64" i="19"/>
  <c r="BS64" i="19"/>
  <c r="BR64" i="19"/>
  <c r="BQ64" i="19"/>
  <c r="BP64" i="19"/>
  <c r="BO64" i="19"/>
  <c r="BN64" i="19"/>
  <c r="BM64" i="19"/>
  <c r="BL64" i="19"/>
  <c r="BK64" i="19"/>
  <c r="BJ64" i="19"/>
  <c r="BI64" i="19"/>
  <c r="BH64" i="19"/>
  <c r="BG64" i="19"/>
  <c r="BF64" i="19"/>
  <c r="BE64" i="19"/>
  <c r="BD64" i="19"/>
  <c r="BC64" i="19"/>
  <c r="BB64" i="19"/>
  <c r="BA64" i="19"/>
  <c r="AZ64" i="19"/>
  <c r="AY64" i="19"/>
  <c r="AX64" i="19"/>
  <c r="AW64" i="19"/>
  <c r="AV64" i="19"/>
  <c r="AU64" i="19"/>
  <c r="AT64" i="19"/>
  <c r="AS64" i="19"/>
  <c r="AR64" i="19"/>
  <c r="AQ64" i="19"/>
  <c r="AP64" i="19"/>
  <c r="AO64" i="19"/>
  <c r="AN64" i="19"/>
  <c r="AM64" i="19"/>
  <c r="AL64" i="19"/>
  <c r="AK64" i="19"/>
  <c r="AJ64" i="19"/>
  <c r="AI64" i="19"/>
  <c r="AH64" i="19"/>
  <c r="AG64" i="19"/>
  <c r="AF64" i="19"/>
  <c r="AE64" i="19"/>
  <c r="AD64" i="19"/>
  <c r="AC64" i="19"/>
  <c r="AB64" i="19"/>
  <c r="AA64" i="19"/>
  <c r="Z64" i="19"/>
  <c r="Y64" i="19"/>
  <c r="X64" i="19"/>
  <c r="W64" i="19"/>
  <c r="V64" i="19"/>
  <c r="U64" i="19"/>
  <c r="T64" i="19"/>
  <c r="S64" i="19"/>
  <c r="R64" i="19"/>
  <c r="Q64" i="19"/>
  <c r="P64" i="19"/>
  <c r="O64" i="19"/>
  <c r="N64" i="19"/>
  <c r="M64" i="19"/>
  <c r="L64" i="19"/>
  <c r="K64" i="19"/>
  <c r="J64" i="19"/>
  <c r="I64" i="19"/>
  <c r="H64" i="19"/>
  <c r="G64" i="19"/>
  <c r="F64" i="19"/>
  <c r="E64" i="19"/>
  <c r="D64" i="19"/>
  <c r="C64" i="19"/>
  <c r="DB63" i="19"/>
  <c r="DA63" i="19"/>
  <c r="CZ63" i="19"/>
  <c r="CY63" i="19"/>
  <c r="CX63" i="19"/>
  <c r="CW63" i="19"/>
  <c r="CV63" i="19"/>
  <c r="CU63" i="19"/>
  <c r="CT63" i="19"/>
  <c r="CS63" i="19"/>
  <c r="CR63" i="19"/>
  <c r="CQ63" i="19"/>
  <c r="CP63" i="19"/>
  <c r="CO63" i="19"/>
  <c r="CN63" i="19"/>
  <c r="CM63" i="19"/>
  <c r="CL63" i="19"/>
  <c r="CK63" i="19"/>
  <c r="CJ63" i="19"/>
  <c r="CI63" i="19"/>
  <c r="CH63" i="19"/>
  <c r="CG63" i="19"/>
  <c r="CF63" i="19"/>
  <c r="CE63" i="19"/>
  <c r="CD63" i="19"/>
  <c r="CC63" i="19"/>
  <c r="CB63" i="19"/>
  <c r="CA63" i="19"/>
  <c r="BZ63" i="19"/>
  <c r="BY63" i="19"/>
  <c r="BX63" i="19"/>
  <c r="BW63" i="19"/>
  <c r="BV63" i="19"/>
  <c r="BU63" i="19"/>
  <c r="BT63" i="19"/>
  <c r="BS63" i="19"/>
  <c r="BR63" i="19"/>
  <c r="BQ63" i="19"/>
  <c r="BP63" i="19"/>
  <c r="BO63" i="19"/>
  <c r="BN63" i="19"/>
  <c r="BM63" i="19"/>
  <c r="BL63" i="19"/>
  <c r="BK63" i="19"/>
  <c r="BJ63" i="19"/>
  <c r="BI63" i="19"/>
  <c r="BH63" i="19"/>
  <c r="BG63" i="19"/>
  <c r="BF63" i="19"/>
  <c r="BE63" i="19"/>
  <c r="BD63" i="19"/>
  <c r="BC63" i="19"/>
  <c r="BB63" i="19"/>
  <c r="BA63" i="19"/>
  <c r="AZ63" i="19"/>
  <c r="AY63" i="19"/>
  <c r="AX63" i="19"/>
  <c r="AW63" i="19"/>
  <c r="AV63" i="19"/>
  <c r="AU63" i="19"/>
  <c r="AT63" i="19"/>
  <c r="AS63" i="19"/>
  <c r="AR63" i="19"/>
  <c r="AQ63" i="19"/>
  <c r="AP63" i="19"/>
  <c r="AO63" i="19"/>
  <c r="AN63" i="19"/>
  <c r="AM63" i="19"/>
  <c r="AL63" i="19"/>
  <c r="AK63" i="19"/>
  <c r="AJ63" i="19"/>
  <c r="AI63" i="19"/>
  <c r="AH63" i="19"/>
  <c r="AG63" i="19"/>
  <c r="AF63" i="19"/>
  <c r="AE63" i="19"/>
  <c r="AD63" i="19"/>
  <c r="AC63" i="19"/>
  <c r="AB63" i="19"/>
  <c r="AA63" i="19"/>
  <c r="Z63" i="19"/>
  <c r="Y63" i="19"/>
  <c r="X63" i="19"/>
  <c r="W63" i="19"/>
  <c r="V63" i="19"/>
  <c r="U63" i="19"/>
  <c r="T63" i="19"/>
  <c r="S63" i="19"/>
  <c r="R63" i="19"/>
  <c r="Q63" i="19"/>
  <c r="P63" i="19"/>
  <c r="O63" i="19"/>
  <c r="N63" i="19"/>
  <c r="M63" i="19"/>
  <c r="L63" i="19"/>
  <c r="K63" i="19"/>
  <c r="J63" i="19"/>
  <c r="I63" i="19"/>
  <c r="H63" i="19"/>
  <c r="G63" i="19"/>
  <c r="F63" i="19"/>
  <c r="E63" i="19"/>
  <c r="D63" i="19"/>
  <c r="C63" i="19"/>
  <c r="DB62" i="19"/>
  <c r="DA62" i="19"/>
  <c r="CZ62" i="19"/>
  <c r="CY62" i="19"/>
  <c r="CX62" i="19"/>
  <c r="CW62" i="19"/>
  <c r="CV62" i="19"/>
  <c r="CU62" i="19"/>
  <c r="CT62" i="19"/>
  <c r="CS62" i="19"/>
  <c r="CR62" i="19"/>
  <c r="CQ62" i="19"/>
  <c r="CP62" i="19"/>
  <c r="CO62" i="19"/>
  <c r="CN62" i="19"/>
  <c r="CM62" i="19"/>
  <c r="CL62" i="19"/>
  <c r="CK62" i="19"/>
  <c r="CJ62" i="19"/>
  <c r="CI62" i="19"/>
  <c r="CH62" i="19"/>
  <c r="CG62" i="19"/>
  <c r="CF62" i="19"/>
  <c r="CE62" i="19"/>
  <c r="CD62" i="19"/>
  <c r="CC62" i="19"/>
  <c r="CB62" i="19"/>
  <c r="CA62" i="19"/>
  <c r="BZ62" i="19"/>
  <c r="BY62" i="19"/>
  <c r="BX62" i="19"/>
  <c r="BW62" i="19"/>
  <c r="BV62" i="19"/>
  <c r="BU62" i="19"/>
  <c r="BT62" i="19"/>
  <c r="BS62" i="19"/>
  <c r="BR62" i="19"/>
  <c r="BQ62" i="19"/>
  <c r="BP62" i="19"/>
  <c r="BO62" i="19"/>
  <c r="BN62" i="19"/>
  <c r="BM62" i="19"/>
  <c r="BL62" i="19"/>
  <c r="BK62" i="19"/>
  <c r="BJ62" i="19"/>
  <c r="BI62" i="19"/>
  <c r="BH62" i="19"/>
  <c r="BG62" i="19"/>
  <c r="BF62" i="19"/>
  <c r="BE62" i="19"/>
  <c r="BD62" i="19"/>
  <c r="BC62" i="19"/>
  <c r="BB62" i="19"/>
  <c r="BA62" i="19"/>
  <c r="AZ62" i="19"/>
  <c r="AY62" i="19"/>
  <c r="AX62" i="19"/>
  <c r="AW62" i="19"/>
  <c r="AV62" i="19"/>
  <c r="AU62" i="19"/>
  <c r="AT62" i="19"/>
  <c r="AS62" i="19"/>
  <c r="AR62" i="19"/>
  <c r="AQ62" i="19"/>
  <c r="AP62" i="19"/>
  <c r="AO62" i="19"/>
  <c r="AN62" i="19"/>
  <c r="AM62" i="19"/>
  <c r="AL62" i="19"/>
  <c r="AK62" i="19"/>
  <c r="AJ62" i="19"/>
  <c r="AI62" i="19"/>
  <c r="AH62" i="19"/>
  <c r="AG62" i="19"/>
  <c r="AF62" i="19"/>
  <c r="AE62" i="19"/>
  <c r="AD62" i="19"/>
  <c r="AC62" i="19"/>
  <c r="AB62" i="19"/>
  <c r="AA62" i="19"/>
  <c r="Z62" i="19"/>
  <c r="Y62" i="19"/>
  <c r="X62" i="19"/>
  <c r="W62" i="19"/>
  <c r="V62" i="19"/>
  <c r="U62" i="19"/>
  <c r="T62" i="19"/>
  <c r="S62" i="19"/>
  <c r="R62" i="19"/>
  <c r="Q62" i="19"/>
  <c r="P62" i="19"/>
  <c r="O62" i="19"/>
  <c r="N62" i="19"/>
  <c r="M62" i="19"/>
  <c r="L62" i="19"/>
  <c r="K62" i="19"/>
  <c r="J62" i="19"/>
  <c r="I62" i="19"/>
  <c r="H62" i="19"/>
  <c r="G62" i="19"/>
  <c r="F62" i="19"/>
  <c r="E62" i="19"/>
  <c r="D62" i="19"/>
  <c r="C62" i="19"/>
  <c r="DB61" i="19"/>
  <c r="DA61" i="19"/>
  <c r="CZ61" i="19"/>
  <c r="CY61" i="19"/>
  <c r="CX61" i="19"/>
  <c r="CW61" i="19"/>
  <c r="CV61" i="19"/>
  <c r="CU61" i="19"/>
  <c r="CT61" i="19"/>
  <c r="CS61" i="19"/>
  <c r="CR61" i="19"/>
  <c r="CQ61" i="19"/>
  <c r="CP61" i="19"/>
  <c r="CO61" i="19"/>
  <c r="CN61" i="19"/>
  <c r="CM61" i="19"/>
  <c r="CL61" i="19"/>
  <c r="CK61" i="19"/>
  <c r="CJ61" i="19"/>
  <c r="CI61" i="19"/>
  <c r="CH61" i="19"/>
  <c r="CG61" i="19"/>
  <c r="CF61" i="19"/>
  <c r="CE61" i="19"/>
  <c r="CD61" i="19"/>
  <c r="CC61" i="19"/>
  <c r="CB61" i="19"/>
  <c r="CA61" i="19"/>
  <c r="BZ61" i="19"/>
  <c r="BY61" i="19"/>
  <c r="BX61" i="19"/>
  <c r="BW61" i="19"/>
  <c r="BV61" i="19"/>
  <c r="BU61" i="19"/>
  <c r="BT61" i="19"/>
  <c r="BS61" i="19"/>
  <c r="BR61" i="19"/>
  <c r="BQ61" i="19"/>
  <c r="BP61" i="19"/>
  <c r="BO61" i="19"/>
  <c r="BN61" i="19"/>
  <c r="BM61" i="19"/>
  <c r="BL61" i="19"/>
  <c r="BK61" i="19"/>
  <c r="BJ61" i="19"/>
  <c r="BI61" i="19"/>
  <c r="BH61" i="19"/>
  <c r="BG61" i="19"/>
  <c r="BF61" i="19"/>
  <c r="BE61" i="19"/>
  <c r="BD61" i="19"/>
  <c r="BC61" i="19"/>
  <c r="BB61" i="19"/>
  <c r="BA61" i="19"/>
  <c r="AZ61" i="19"/>
  <c r="AY61" i="19"/>
  <c r="AX61" i="19"/>
  <c r="AW61" i="19"/>
  <c r="AV61" i="19"/>
  <c r="AU61" i="19"/>
  <c r="AT61" i="19"/>
  <c r="AS61" i="19"/>
  <c r="AR61" i="19"/>
  <c r="AQ61" i="19"/>
  <c r="AP61" i="19"/>
  <c r="AO61" i="19"/>
  <c r="AN61" i="19"/>
  <c r="AM61" i="19"/>
  <c r="AL61" i="19"/>
  <c r="AK61" i="19"/>
  <c r="AJ61" i="19"/>
  <c r="AI61" i="19"/>
  <c r="AH61" i="19"/>
  <c r="AG61" i="19"/>
  <c r="AF61" i="19"/>
  <c r="AE61" i="19"/>
  <c r="AD61" i="19"/>
  <c r="AC61" i="19"/>
  <c r="AB61" i="19"/>
  <c r="AA61" i="19"/>
  <c r="Z61" i="19"/>
  <c r="Y61" i="19"/>
  <c r="X61" i="19"/>
  <c r="W61" i="19"/>
  <c r="V61" i="19"/>
  <c r="U61" i="19"/>
  <c r="T61" i="19"/>
  <c r="S61" i="19"/>
  <c r="R61" i="19"/>
  <c r="Q61" i="19"/>
  <c r="P61" i="19"/>
  <c r="O61" i="19"/>
  <c r="N61" i="19"/>
  <c r="M61" i="19"/>
  <c r="L61" i="19"/>
  <c r="K61" i="19"/>
  <c r="J61" i="19"/>
  <c r="I61" i="19"/>
  <c r="H61" i="19"/>
  <c r="G61" i="19"/>
  <c r="F61" i="19"/>
  <c r="E61" i="19"/>
  <c r="D61" i="19"/>
  <c r="C61" i="19"/>
  <c r="DB60" i="19"/>
  <c r="DA60" i="19"/>
  <c r="CZ60" i="19"/>
  <c r="CY60" i="19"/>
  <c r="CX60" i="19"/>
  <c r="CW60" i="19"/>
  <c r="CV60" i="19"/>
  <c r="CU60" i="19"/>
  <c r="CT60" i="19"/>
  <c r="CS60" i="19"/>
  <c r="CR60" i="19"/>
  <c r="CQ60" i="19"/>
  <c r="CP60" i="19"/>
  <c r="CO60" i="19"/>
  <c r="CN60" i="19"/>
  <c r="CM60" i="19"/>
  <c r="CL60" i="19"/>
  <c r="CK60" i="19"/>
  <c r="CJ60" i="19"/>
  <c r="CI60" i="19"/>
  <c r="CH60" i="19"/>
  <c r="CG60" i="19"/>
  <c r="CF60" i="19"/>
  <c r="CE60" i="19"/>
  <c r="CD60" i="19"/>
  <c r="CC60" i="19"/>
  <c r="CB60" i="19"/>
  <c r="CA60" i="19"/>
  <c r="BZ60" i="19"/>
  <c r="BY60" i="19"/>
  <c r="BX60" i="19"/>
  <c r="BW60" i="19"/>
  <c r="BV60" i="19"/>
  <c r="BU60" i="19"/>
  <c r="BT60" i="19"/>
  <c r="BS60" i="19"/>
  <c r="BR60" i="19"/>
  <c r="BQ60" i="19"/>
  <c r="BP60" i="19"/>
  <c r="BO60" i="19"/>
  <c r="BN60" i="19"/>
  <c r="BM60" i="19"/>
  <c r="BL60" i="19"/>
  <c r="BK60" i="19"/>
  <c r="BJ60" i="19"/>
  <c r="BI60" i="19"/>
  <c r="BH60" i="19"/>
  <c r="BG60" i="19"/>
  <c r="BF60" i="19"/>
  <c r="BE60" i="19"/>
  <c r="BD60" i="19"/>
  <c r="BC60" i="19"/>
  <c r="BB60" i="19"/>
  <c r="BA60" i="19"/>
  <c r="AZ60" i="19"/>
  <c r="AY60" i="19"/>
  <c r="AX60" i="19"/>
  <c r="AW60" i="19"/>
  <c r="AV60" i="19"/>
  <c r="AU60" i="19"/>
  <c r="AT60" i="19"/>
  <c r="AS60" i="19"/>
  <c r="AR60" i="19"/>
  <c r="AQ60" i="19"/>
  <c r="AP60" i="19"/>
  <c r="AO60" i="19"/>
  <c r="AN60" i="19"/>
  <c r="AM60" i="19"/>
  <c r="AL60" i="19"/>
  <c r="AK60" i="19"/>
  <c r="AJ60" i="19"/>
  <c r="AI60" i="19"/>
  <c r="AH60" i="19"/>
  <c r="AG60" i="19"/>
  <c r="AF60" i="19"/>
  <c r="AE60" i="19"/>
  <c r="AD60" i="19"/>
  <c r="AC60" i="19"/>
  <c r="AB60" i="19"/>
  <c r="AA60" i="19"/>
  <c r="Z60" i="19"/>
  <c r="Y60" i="19"/>
  <c r="X60" i="19"/>
  <c r="W60" i="19"/>
  <c r="V60" i="19"/>
  <c r="U60" i="19"/>
  <c r="T60" i="19"/>
  <c r="S60" i="19"/>
  <c r="R60" i="19"/>
  <c r="Q60" i="19"/>
  <c r="P60" i="19"/>
  <c r="O60" i="19"/>
  <c r="N60" i="19"/>
  <c r="M60" i="19"/>
  <c r="L60" i="19"/>
  <c r="K60" i="19"/>
  <c r="J60" i="19"/>
  <c r="I60" i="19"/>
  <c r="H60" i="19"/>
  <c r="G60" i="19"/>
  <c r="F60" i="19"/>
  <c r="E60" i="19"/>
  <c r="D60" i="19"/>
  <c r="C60" i="19"/>
  <c r="DB59" i="19"/>
  <c r="DA59" i="19"/>
  <c r="CZ59" i="19"/>
  <c r="CY59" i="19"/>
  <c r="CX59" i="19"/>
  <c r="CW59" i="19"/>
  <c r="CV59" i="19"/>
  <c r="CU59" i="19"/>
  <c r="CT59" i="19"/>
  <c r="CS59" i="19"/>
  <c r="CR59" i="19"/>
  <c r="CQ59" i="19"/>
  <c r="CP59" i="19"/>
  <c r="CO59" i="19"/>
  <c r="CN59" i="19"/>
  <c r="CM59" i="19"/>
  <c r="CL59" i="19"/>
  <c r="CK59" i="19"/>
  <c r="CJ59" i="19"/>
  <c r="CI59" i="19"/>
  <c r="CH59" i="19"/>
  <c r="CG59" i="19"/>
  <c r="CF59" i="19"/>
  <c r="CE59" i="19"/>
  <c r="CD59" i="19"/>
  <c r="CC59" i="19"/>
  <c r="CB59" i="19"/>
  <c r="CA59" i="19"/>
  <c r="BZ59" i="19"/>
  <c r="BY59" i="19"/>
  <c r="BX59" i="19"/>
  <c r="BW59" i="19"/>
  <c r="BV59" i="19"/>
  <c r="BU59" i="19"/>
  <c r="BT59" i="19"/>
  <c r="BS59" i="19"/>
  <c r="BR59" i="19"/>
  <c r="BQ59" i="19"/>
  <c r="BP59" i="19"/>
  <c r="BO59" i="19"/>
  <c r="BN59" i="19"/>
  <c r="BM59" i="19"/>
  <c r="BL59" i="19"/>
  <c r="BK59" i="19"/>
  <c r="BJ59" i="19"/>
  <c r="BI59" i="19"/>
  <c r="BH59" i="19"/>
  <c r="BG59" i="19"/>
  <c r="BF59" i="19"/>
  <c r="BE59" i="19"/>
  <c r="BD59" i="19"/>
  <c r="BC59" i="19"/>
  <c r="BB59" i="19"/>
  <c r="BA59" i="19"/>
  <c r="AZ59" i="19"/>
  <c r="AY59" i="19"/>
  <c r="AX59" i="19"/>
  <c r="AW59" i="19"/>
  <c r="AV59" i="19"/>
  <c r="AU59" i="19"/>
  <c r="AT59" i="19"/>
  <c r="AS59" i="19"/>
  <c r="AR59" i="19"/>
  <c r="AQ59" i="19"/>
  <c r="AP59" i="19"/>
  <c r="AO59" i="19"/>
  <c r="AN59" i="19"/>
  <c r="AM59" i="19"/>
  <c r="AL59" i="19"/>
  <c r="AK59" i="19"/>
  <c r="AJ59" i="19"/>
  <c r="AI59" i="19"/>
  <c r="AH59" i="19"/>
  <c r="AG59" i="19"/>
  <c r="AF59" i="19"/>
  <c r="AE59" i="19"/>
  <c r="AD59" i="19"/>
  <c r="AC59" i="19"/>
  <c r="AB59" i="19"/>
  <c r="AA59" i="19"/>
  <c r="Z59" i="19"/>
  <c r="Y59" i="19"/>
  <c r="X59" i="19"/>
  <c r="W59" i="19"/>
  <c r="V59" i="19"/>
  <c r="U59" i="19"/>
  <c r="T59" i="19"/>
  <c r="S59" i="19"/>
  <c r="R59" i="19"/>
  <c r="Q59" i="19"/>
  <c r="P59" i="19"/>
  <c r="O59" i="19"/>
  <c r="N59" i="19"/>
  <c r="M59" i="19"/>
  <c r="L59" i="19"/>
  <c r="K59" i="19"/>
  <c r="J59" i="19"/>
  <c r="I59" i="19"/>
  <c r="H59" i="19"/>
  <c r="G59" i="19"/>
  <c r="F59" i="19"/>
  <c r="E59" i="19"/>
  <c r="D59" i="19"/>
  <c r="C59" i="19"/>
  <c r="DB58" i="19"/>
  <c r="DA58" i="19"/>
  <c r="CZ58" i="19"/>
  <c r="CY58" i="19"/>
  <c r="CX58" i="19"/>
  <c r="CW58" i="19"/>
  <c r="CV58" i="19"/>
  <c r="CU58" i="19"/>
  <c r="CT58" i="19"/>
  <c r="CS58" i="19"/>
  <c r="CR58" i="19"/>
  <c r="CQ58" i="19"/>
  <c r="CP58" i="19"/>
  <c r="CO58" i="19"/>
  <c r="CN58" i="19"/>
  <c r="CM58" i="19"/>
  <c r="CL58" i="19"/>
  <c r="CK58" i="19"/>
  <c r="CJ58" i="19"/>
  <c r="CI58" i="19"/>
  <c r="CH58" i="19"/>
  <c r="CG58" i="19"/>
  <c r="CF58" i="19"/>
  <c r="CE58" i="19"/>
  <c r="CD58" i="19"/>
  <c r="CC58" i="19"/>
  <c r="CB58" i="19"/>
  <c r="CA58" i="19"/>
  <c r="BZ58" i="19"/>
  <c r="BY58" i="19"/>
  <c r="BX58" i="19"/>
  <c r="BW58" i="19"/>
  <c r="BV58" i="19"/>
  <c r="BU58" i="19"/>
  <c r="BT58" i="19"/>
  <c r="BS58" i="19"/>
  <c r="BR58" i="19"/>
  <c r="BQ58" i="19"/>
  <c r="BP58" i="19"/>
  <c r="BO58" i="19"/>
  <c r="BN58" i="19"/>
  <c r="BM58" i="19"/>
  <c r="BL58" i="19"/>
  <c r="BK58" i="19"/>
  <c r="BJ58" i="19"/>
  <c r="BI58" i="19"/>
  <c r="BH58" i="19"/>
  <c r="BG58" i="19"/>
  <c r="BF58" i="19"/>
  <c r="BE58" i="19"/>
  <c r="BD58" i="19"/>
  <c r="BC58" i="19"/>
  <c r="BB58" i="19"/>
  <c r="BA58" i="19"/>
  <c r="AZ58" i="19"/>
  <c r="AY58" i="19"/>
  <c r="AX58" i="19"/>
  <c r="AW58" i="19"/>
  <c r="AV58" i="19"/>
  <c r="AU58" i="19"/>
  <c r="AT58" i="19"/>
  <c r="AS58" i="19"/>
  <c r="AR58" i="19"/>
  <c r="AQ58" i="19"/>
  <c r="AP58" i="19"/>
  <c r="AO58" i="19"/>
  <c r="AN58" i="19"/>
  <c r="AM58" i="19"/>
  <c r="AL58" i="19"/>
  <c r="AK58" i="19"/>
  <c r="AJ58" i="19"/>
  <c r="AI58" i="19"/>
  <c r="AH58" i="19"/>
  <c r="AG58" i="19"/>
  <c r="AF58" i="19"/>
  <c r="AE58" i="19"/>
  <c r="AD58" i="19"/>
  <c r="AC58" i="19"/>
  <c r="AB58" i="19"/>
  <c r="AA58" i="19"/>
  <c r="Z58" i="19"/>
  <c r="Y58" i="19"/>
  <c r="X58" i="19"/>
  <c r="W58" i="19"/>
  <c r="V58" i="19"/>
  <c r="U58" i="19"/>
  <c r="T58" i="19"/>
  <c r="S58" i="19"/>
  <c r="R58" i="19"/>
  <c r="Q58" i="19"/>
  <c r="P58" i="19"/>
  <c r="O58" i="19"/>
  <c r="N58" i="19"/>
  <c r="M58" i="19"/>
  <c r="L58" i="19"/>
  <c r="K58" i="19"/>
  <c r="J58" i="19"/>
  <c r="I58" i="19"/>
  <c r="H58" i="19"/>
  <c r="G58" i="19"/>
  <c r="F58" i="19"/>
  <c r="E58" i="19"/>
  <c r="D58" i="19"/>
  <c r="C58" i="19"/>
  <c r="DB57" i="19"/>
  <c r="DA57" i="19"/>
  <c r="CZ57" i="19"/>
  <c r="CY57" i="19"/>
  <c r="CX57" i="19"/>
  <c r="CW57" i="19"/>
  <c r="CV57" i="19"/>
  <c r="CU57" i="19"/>
  <c r="CT57" i="19"/>
  <c r="CS57" i="19"/>
  <c r="CR57" i="19"/>
  <c r="CQ57" i="19"/>
  <c r="CP57" i="19"/>
  <c r="CO57" i="19"/>
  <c r="CN57" i="19"/>
  <c r="CM57" i="19"/>
  <c r="CL57" i="19"/>
  <c r="CK57" i="19"/>
  <c r="CJ57" i="19"/>
  <c r="CI57" i="19"/>
  <c r="CH57" i="19"/>
  <c r="CG57" i="19"/>
  <c r="CF57" i="19"/>
  <c r="CE57" i="19"/>
  <c r="CD57" i="19"/>
  <c r="CC57" i="19"/>
  <c r="CB57" i="19"/>
  <c r="CA57" i="19"/>
  <c r="BZ57" i="19"/>
  <c r="BY57" i="19"/>
  <c r="BX57" i="19"/>
  <c r="BW57" i="19"/>
  <c r="BV57" i="19"/>
  <c r="BU57" i="19"/>
  <c r="BT57" i="19"/>
  <c r="BS57" i="19"/>
  <c r="BR57" i="19"/>
  <c r="BQ57" i="19"/>
  <c r="BP57" i="19"/>
  <c r="BO57" i="19"/>
  <c r="BN57" i="19"/>
  <c r="BM57" i="19"/>
  <c r="BL57" i="19"/>
  <c r="BK57" i="19"/>
  <c r="BJ57" i="19"/>
  <c r="BI57" i="19"/>
  <c r="BH57" i="19"/>
  <c r="BG57" i="19"/>
  <c r="BF57" i="19"/>
  <c r="BE57" i="19"/>
  <c r="BD57" i="19"/>
  <c r="BC57" i="19"/>
  <c r="BB57" i="19"/>
  <c r="BA57" i="19"/>
  <c r="AZ57" i="19"/>
  <c r="AY57" i="19"/>
  <c r="AX57" i="19"/>
  <c r="AW57" i="19"/>
  <c r="AV57" i="19"/>
  <c r="AU57" i="19"/>
  <c r="AT57" i="19"/>
  <c r="AS57" i="19"/>
  <c r="AR57" i="19"/>
  <c r="AQ57" i="19"/>
  <c r="AP57" i="19"/>
  <c r="AO57" i="19"/>
  <c r="AN57" i="19"/>
  <c r="AM57" i="19"/>
  <c r="AL57" i="19"/>
  <c r="AK57" i="19"/>
  <c r="AJ57" i="19"/>
  <c r="AI57" i="19"/>
  <c r="AH57" i="19"/>
  <c r="AG57" i="19"/>
  <c r="AF57" i="19"/>
  <c r="AE57" i="19"/>
  <c r="AD57" i="19"/>
  <c r="AC57" i="19"/>
  <c r="AB57" i="19"/>
  <c r="AA57" i="19"/>
  <c r="Z57" i="19"/>
  <c r="Y57" i="19"/>
  <c r="X57" i="19"/>
  <c r="W57" i="19"/>
  <c r="V57" i="19"/>
  <c r="U57" i="19"/>
  <c r="T57" i="19"/>
  <c r="S57" i="19"/>
  <c r="R57" i="19"/>
  <c r="Q57" i="19"/>
  <c r="P57" i="19"/>
  <c r="O57" i="19"/>
  <c r="N57" i="19"/>
  <c r="M57" i="19"/>
  <c r="L57" i="19"/>
  <c r="K57" i="19"/>
  <c r="J57" i="19"/>
  <c r="I57" i="19"/>
  <c r="H57" i="19"/>
  <c r="G57" i="19"/>
  <c r="F57" i="19"/>
  <c r="E57" i="19"/>
  <c r="D57" i="19"/>
  <c r="C57" i="19"/>
  <c r="DB56" i="19"/>
  <c r="DA56" i="19"/>
  <c r="CZ56" i="19"/>
  <c r="CY56" i="19"/>
  <c r="CX56" i="19"/>
  <c r="CW56" i="19"/>
  <c r="CV56" i="19"/>
  <c r="CU56" i="19"/>
  <c r="CT56" i="19"/>
  <c r="CS56" i="19"/>
  <c r="CR56" i="19"/>
  <c r="CQ56" i="19"/>
  <c r="CP56" i="19"/>
  <c r="CO56" i="19"/>
  <c r="CN56" i="19"/>
  <c r="CM56" i="19"/>
  <c r="CL56" i="19"/>
  <c r="CK56" i="19"/>
  <c r="CJ56" i="19"/>
  <c r="CI56" i="19"/>
  <c r="CH56" i="19"/>
  <c r="CG56" i="19"/>
  <c r="CF56" i="19"/>
  <c r="CE56" i="19"/>
  <c r="CD56" i="19"/>
  <c r="CC56" i="19"/>
  <c r="CB56" i="19"/>
  <c r="CA56" i="19"/>
  <c r="BZ56" i="19"/>
  <c r="BY56" i="19"/>
  <c r="BX56" i="19"/>
  <c r="BW56" i="19"/>
  <c r="BV56" i="19"/>
  <c r="BU56" i="19"/>
  <c r="BT56" i="19"/>
  <c r="BS56" i="19"/>
  <c r="BR56" i="19"/>
  <c r="BQ56" i="19"/>
  <c r="BP56" i="19"/>
  <c r="BO56" i="19"/>
  <c r="BN56" i="19"/>
  <c r="BM56" i="19"/>
  <c r="BL56" i="19"/>
  <c r="BK56" i="19"/>
  <c r="BJ56" i="19"/>
  <c r="BI56" i="19"/>
  <c r="BH56" i="19"/>
  <c r="BG56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DB55" i="19"/>
  <c r="DA55" i="19"/>
  <c r="CZ55" i="19"/>
  <c r="CY55" i="19"/>
  <c r="CX55" i="19"/>
  <c r="CW55" i="19"/>
  <c r="CV55" i="19"/>
  <c r="CU55" i="19"/>
  <c r="CT55" i="19"/>
  <c r="CS55" i="19"/>
  <c r="CR55" i="19"/>
  <c r="CQ55" i="19"/>
  <c r="CP55" i="19"/>
  <c r="CO55" i="19"/>
  <c r="CN55" i="19"/>
  <c r="CM55" i="19"/>
  <c r="CL55" i="19"/>
  <c r="CK55" i="19"/>
  <c r="CJ55" i="19"/>
  <c r="CI55" i="19"/>
  <c r="CH55" i="19"/>
  <c r="CG55" i="19"/>
  <c r="CF55" i="19"/>
  <c r="CE55" i="19"/>
  <c r="CD55" i="19"/>
  <c r="CC55" i="19"/>
  <c r="CB55" i="19"/>
  <c r="CA55" i="19"/>
  <c r="BZ55" i="19"/>
  <c r="BY55" i="19"/>
  <c r="BX55" i="19"/>
  <c r="BW55" i="19"/>
  <c r="BV55" i="19"/>
  <c r="BU55" i="19"/>
  <c r="BT55" i="19"/>
  <c r="BS55" i="19"/>
  <c r="BR55" i="19"/>
  <c r="BQ55" i="19"/>
  <c r="BP55" i="19"/>
  <c r="BO55" i="19"/>
  <c r="BN55" i="19"/>
  <c r="BM55" i="19"/>
  <c r="BL55" i="19"/>
  <c r="BK55" i="19"/>
  <c r="BJ55" i="19"/>
  <c r="BI55" i="19"/>
  <c r="BH55" i="19"/>
  <c r="BG55" i="19"/>
  <c r="BF55" i="19"/>
  <c r="BE55" i="19"/>
  <c r="BD55" i="19"/>
  <c r="BC55" i="19"/>
  <c r="BB55" i="19"/>
  <c r="BA55" i="19"/>
  <c r="AZ55" i="19"/>
  <c r="AY55" i="19"/>
  <c r="AX55" i="19"/>
  <c r="AW55" i="19"/>
  <c r="AV55" i="19"/>
  <c r="AU55" i="19"/>
  <c r="AT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DB54" i="19"/>
  <c r="DA54" i="19"/>
  <c r="CZ54" i="19"/>
  <c r="CY54" i="19"/>
  <c r="CX54" i="19"/>
  <c r="CW54" i="19"/>
  <c r="CV54" i="19"/>
  <c r="CU54" i="19"/>
  <c r="CT54" i="19"/>
  <c r="CS54" i="19"/>
  <c r="CR54" i="19"/>
  <c r="CQ54" i="19"/>
  <c r="CP54" i="19"/>
  <c r="CO54" i="19"/>
  <c r="CN54" i="19"/>
  <c r="CM54" i="19"/>
  <c r="CL54" i="19"/>
  <c r="CK54" i="19"/>
  <c r="CJ54" i="19"/>
  <c r="CI54" i="19"/>
  <c r="CH54" i="19"/>
  <c r="CG54" i="19"/>
  <c r="CF54" i="19"/>
  <c r="CE54" i="19"/>
  <c r="CD54" i="19"/>
  <c r="CC54" i="19"/>
  <c r="CB54" i="19"/>
  <c r="CA54" i="19"/>
  <c r="BZ54" i="19"/>
  <c r="BY54" i="19"/>
  <c r="BX54" i="19"/>
  <c r="BW54" i="19"/>
  <c r="BV54" i="19"/>
  <c r="BU54" i="19"/>
  <c r="BT54" i="19"/>
  <c r="BS54" i="19"/>
  <c r="BR54" i="19"/>
  <c r="BQ54" i="19"/>
  <c r="BP54" i="19"/>
  <c r="BO54" i="19"/>
  <c r="BN54" i="19"/>
  <c r="BM54" i="19"/>
  <c r="BL54" i="19"/>
  <c r="BK54" i="19"/>
  <c r="BJ54" i="19"/>
  <c r="BI54" i="19"/>
  <c r="BH54" i="19"/>
  <c r="BG54" i="19"/>
  <c r="BF54" i="19"/>
  <c r="BE54" i="19"/>
  <c r="BD54" i="19"/>
  <c r="BC54" i="19"/>
  <c r="BB54" i="19"/>
  <c r="BA54" i="19"/>
  <c r="AZ54" i="19"/>
  <c r="AY54" i="19"/>
  <c r="AX54" i="19"/>
  <c r="AW54" i="19"/>
  <c r="AV54" i="19"/>
  <c r="AU54" i="19"/>
  <c r="AT54" i="19"/>
  <c r="AS54" i="19"/>
  <c r="AR54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DB53" i="19"/>
  <c r="DA53" i="19"/>
  <c r="CZ53" i="19"/>
  <c r="CY53" i="19"/>
  <c r="CX53" i="19"/>
  <c r="CW53" i="19"/>
  <c r="CV53" i="19"/>
  <c r="CU53" i="19"/>
  <c r="CT53" i="19"/>
  <c r="CS53" i="19"/>
  <c r="CR53" i="19"/>
  <c r="CQ53" i="19"/>
  <c r="CP53" i="19"/>
  <c r="CO53" i="19"/>
  <c r="CN53" i="19"/>
  <c r="CM53" i="19"/>
  <c r="CL53" i="19"/>
  <c r="CK53" i="19"/>
  <c r="CJ53" i="19"/>
  <c r="CI53" i="19"/>
  <c r="CH53" i="19"/>
  <c r="CG53" i="19"/>
  <c r="CF53" i="19"/>
  <c r="CE53" i="19"/>
  <c r="CD53" i="19"/>
  <c r="CC53" i="19"/>
  <c r="CB53" i="19"/>
  <c r="CA53" i="19"/>
  <c r="BZ53" i="19"/>
  <c r="BY53" i="19"/>
  <c r="BX53" i="19"/>
  <c r="BW53" i="19"/>
  <c r="BV53" i="19"/>
  <c r="BU53" i="19"/>
  <c r="BT53" i="19"/>
  <c r="BS53" i="19"/>
  <c r="BR53" i="19"/>
  <c r="BQ53" i="19"/>
  <c r="BP53" i="19"/>
  <c r="BO53" i="19"/>
  <c r="BN53" i="19"/>
  <c r="BM53" i="19"/>
  <c r="BL53" i="19"/>
  <c r="BK53" i="19"/>
  <c r="BJ53" i="19"/>
  <c r="BI53" i="19"/>
  <c r="BH53" i="19"/>
  <c r="BG53" i="19"/>
  <c r="BF53" i="19"/>
  <c r="BE53" i="19"/>
  <c r="BD53" i="19"/>
  <c r="BC53" i="19"/>
  <c r="BB53" i="19"/>
  <c r="BA53" i="19"/>
  <c r="AZ53" i="19"/>
  <c r="AY53" i="19"/>
  <c r="AX53" i="19"/>
  <c r="AW53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DB52" i="19"/>
  <c r="DA52" i="19"/>
  <c r="CZ52" i="19"/>
  <c r="CY52" i="19"/>
  <c r="CX52" i="19"/>
  <c r="CW52" i="19"/>
  <c r="CV52" i="19"/>
  <c r="CU52" i="19"/>
  <c r="CT52" i="19"/>
  <c r="CS52" i="19"/>
  <c r="CR52" i="19"/>
  <c r="CQ52" i="19"/>
  <c r="CP52" i="19"/>
  <c r="CO52" i="19"/>
  <c r="CN52" i="19"/>
  <c r="CM52" i="19"/>
  <c r="CL52" i="19"/>
  <c r="CK52" i="19"/>
  <c r="CJ52" i="19"/>
  <c r="CI52" i="19"/>
  <c r="CH52" i="19"/>
  <c r="CG52" i="19"/>
  <c r="CF52" i="19"/>
  <c r="CE52" i="19"/>
  <c r="CD52" i="19"/>
  <c r="CC52" i="19"/>
  <c r="CB52" i="19"/>
  <c r="CA52" i="19"/>
  <c r="BZ52" i="19"/>
  <c r="BY52" i="19"/>
  <c r="BX52" i="19"/>
  <c r="BW52" i="19"/>
  <c r="BV52" i="19"/>
  <c r="BU52" i="19"/>
  <c r="BT52" i="19"/>
  <c r="BS52" i="19"/>
  <c r="BR52" i="19"/>
  <c r="BQ52" i="19"/>
  <c r="BP52" i="19"/>
  <c r="BO52" i="19"/>
  <c r="BN52" i="19"/>
  <c r="BM52" i="19"/>
  <c r="BL52" i="19"/>
  <c r="BK52" i="19"/>
  <c r="BJ52" i="19"/>
  <c r="BI52" i="19"/>
  <c r="BH52" i="19"/>
  <c r="BG52" i="19"/>
  <c r="BF52" i="19"/>
  <c r="BE52" i="19"/>
  <c r="BD52" i="19"/>
  <c r="BC52" i="19"/>
  <c r="BB52" i="19"/>
  <c r="BA52" i="19"/>
  <c r="AZ52" i="19"/>
  <c r="AY52" i="19"/>
  <c r="AX52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DB51" i="19"/>
  <c r="DA51" i="19"/>
  <c r="CZ51" i="19"/>
  <c r="CY51" i="19"/>
  <c r="CX51" i="19"/>
  <c r="CW51" i="19"/>
  <c r="CV51" i="19"/>
  <c r="CU51" i="19"/>
  <c r="CT51" i="19"/>
  <c r="CS51" i="19"/>
  <c r="CR51" i="19"/>
  <c r="CQ51" i="19"/>
  <c r="CP51" i="19"/>
  <c r="CO51" i="19"/>
  <c r="CN51" i="19"/>
  <c r="CM51" i="19"/>
  <c r="CL51" i="19"/>
  <c r="CK51" i="19"/>
  <c r="CJ51" i="19"/>
  <c r="CI51" i="19"/>
  <c r="CH51" i="19"/>
  <c r="CG51" i="19"/>
  <c r="CF51" i="19"/>
  <c r="CE51" i="19"/>
  <c r="CD51" i="19"/>
  <c r="CC51" i="19"/>
  <c r="CB51" i="19"/>
  <c r="CA51" i="19"/>
  <c r="BZ51" i="19"/>
  <c r="BY51" i="19"/>
  <c r="BX51" i="19"/>
  <c r="BW51" i="19"/>
  <c r="BV51" i="19"/>
  <c r="BU51" i="19"/>
  <c r="BT51" i="19"/>
  <c r="BS51" i="19"/>
  <c r="BR51" i="19"/>
  <c r="BQ51" i="19"/>
  <c r="BP51" i="19"/>
  <c r="BO51" i="19"/>
  <c r="BN51" i="19"/>
  <c r="BM51" i="19"/>
  <c r="BL51" i="19"/>
  <c r="BK51" i="19"/>
  <c r="BJ51" i="19"/>
  <c r="BI51" i="19"/>
  <c r="BH51" i="19"/>
  <c r="BG51" i="19"/>
  <c r="BF51" i="19"/>
  <c r="BE51" i="19"/>
  <c r="BD51" i="19"/>
  <c r="BC51" i="19"/>
  <c r="BB51" i="19"/>
  <c r="BA51" i="19"/>
  <c r="AZ51" i="19"/>
  <c r="AY51" i="19"/>
  <c r="AX51" i="19"/>
  <c r="AW51" i="19"/>
  <c r="AV51" i="19"/>
  <c r="AU51" i="19"/>
  <c r="AT51" i="19"/>
  <c r="AS51" i="19"/>
  <c r="AR51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DB50" i="19"/>
  <c r="DA50" i="19"/>
  <c r="CZ50" i="19"/>
  <c r="CY50" i="19"/>
  <c r="CX50" i="19"/>
  <c r="CW50" i="19"/>
  <c r="CV50" i="19"/>
  <c r="CU50" i="19"/>
  <c r="CT50" i="19"/>
  <c r="CS50" i="19"/>
  <c r="CR50" i="19"/>
  <c r="CQ50" i="19"/>
  <c r="CP50" i="19"/>
  <c r="CO50" i="19"/>
  <c r="CN50" i="19"/>
  <c r="CM50" i="19"/>
  <c r="CL50" i="19"/>
  <c r="CK50" i="19"/>
  <c r="CJ50" i="19"/>
  <c r="CI50" i="19"/>
  <c r="CH50" i="19"/>
  <c r="CG50" i="19"/>
  <c r="CF50" i="19"/>
  <c r="CE50" i="19"/>
  <c r="CD50" i="19"/>
  <c r="CC50" i="19"/>
  <c r="CB50" i="19"/>
  <c r="CA50" i="19"/>
  <c r="BZ50" i="19"/>
  <c r="BY50" i="19"/>
  <c r="BX50" i="19"/>
  <c r="BW50" i="19"/>
  <c r="BV50" i="19"/>
  <c r="BU50" i="19"/>
  <c r="BT50" i="19"/>
  <c r="BS50" i="19"/>
  <c r="BR50" i="19"/>
  <c r="BQ50" i="19"/>
  <c r="BP50" i="19"/>
  <c r="BO50" i="19"/>
  <c r="BN50" i="19"/>
  <c r="BM50" i="19"/>
  <c r="BL50" i="19"/>
  <c r="BK50" i="19"/>
  <c r="BJ50" i="19"/>
  <c r="BI50" i="19"/>
  <c r="BH50" i="19"/>
  <c r="BG50" i="19"/>
  <c r="BF50" i="19"/>
  <c r="BE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DB49" i="19"/>
  <c r="DA49" i="19"/>
  <c r="CZ49" i="19"/>
  <c r="CY49" i="19"/>
  <c r="CX49" i="19"/>
  <c r="CW49" i="19"/>
  <c r="CV49" i="19"/>
  <c r="CU49" i="19"/>
  <c r="CT49" i="19"/>
  <c r="CS49" i="19"/>
  <c r="CR49" i="19"/>
  <c r="CQ49" i="19"/>
  <c r="CP49" i="19"/>
  <c r="CO49" i="19"/>
  <c r="CN49" i="19"/>
  <c r="CM49" i="19"/>
  <c r="CL49" i="19"/>
  <c r="CK49" i="19"/>
  <c r="CJ49" i="19"/>
  <c r="CI49" i="19"/>
  <c r="CH49" i="19"/>
  <c r="CG49" i="19"/>
  <c r="CF49" i="19"/>
  <c r="CE49" i="19"/>
  <c r="CD49" i="19"/>
  <c r="CC49" i="19"/>
  <c r="CB49" i="19"/>
  <c r="CA49" i="19"/>
  <c r="BZ49" i="19"/>
  <c r="BY49" i="19"/>
  <c r="BX49" i="19"/>
  <c r="BW49" i="19"/>
  <c r="BV49" i="19"/>
  <c r="BU49" i="19"/>
  <c r="BT49" i="19"/>
  <c r="BS49" i="19"/>
  <c r="BR49" i="19"/>
  <c r="BQ49" i="19"/>
  <c r="BP49" i="19"/>
  <c r="BO49" i="19"/>
  <c r="BN49" i="19"/>
  <c r="BM49" i="19"/>
  <c r="BL49" i="19"/>
  <c r="BK49" i="19"/>
  <c r="BJ49" i="19"/>
  <c r="BI49" i="19"/>
  <c r="BH49" i="19"/>
  <c r="BG49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DB48" i="19"/>
  <c r="DA48" i="19"/>
  <c r="CZ48" i="19"/>
  <c r="CY48" i="19"/>
  <c r="CX48" i="19"/>
  <c r="CW48" i="19"/>
  <c r="CV48" i="19"/>
  <c r="CU48" i="19"/>
  <c r="CT48" i="19"/>
  <c r="CS48" i="19"/>
  <c r="CR48" i="19"/>
  <c r="CQ48" i="19"/>
  <c r="CP48" i="19"/>
  <c r="CO48" i="19"/>
  <c r="CN48" i="19"/>
  <c r="CM48" i="19"/>
  <c r="CL48" i="19"/>
  <c r="CK48" i="19"/>
  <c r="CJ48" i="19"/>
  <c r="CI48" i="19"/>
  <c r="CH48" i="19"/>
  <c r="CG48" i="19"/>
  <c r="CF48" i="19"/>
  <c r="CE48" i="19"/>
  <c r="CD48" i="19"/>
  <c r="CC48" i="19"/>
  <c r="CB48" i="19"/>
  <c r="CA48" i="19"/>
  <c r="BZ48" i="19"/>
  <c r="BY48" i="19"/>
  <c r="BX48" i="19"/>
  <c r="BW48" i="19"/>
  <c r="BV48" i="19"/>
  <c r="BU48" i="19"/>
  <c r="BT48" i="19"/>
  <c r="BS48" i="19"/>
  <c r="BR48" i="19"/>
  <c r="BQ48" i="19"/>
  <c r="BP48" i="19"/>
  <c r="BO48" i="19"/>
  <c r="BN48" i="19"/>
  <c r="BM48" i="19"/>
  <c r="BL48" i="19"/>
  <c r="BK48" i="19"/>
  <c r="BJ48" i="19"/>
  <c r="BI48" i="19"/>
  <c r="BH48" i="19"/>
  <c r="BG48" i="19"/>
  <c r="BF48" i="19"/>
  <c r="BE48" i="19"/>
  <c r="BD48" i="19"/>
  <c r="BC48" i="19"/>
  <c r="BB48" i="19"/>
  <c r="BA48" i="19"/>
  <c r="AZ48" i="19"/>
  <c r="AY48" i="19"/>
  <c r="AX48" i="19"/>
  <c r="AW48" i="19"/>
  <c r="AV48" i="19"/>
  <c r="AU48" i="19"/>
  <c r="AT48" i="19"/>
  <c r="AS48" i="19"/>
  <c r="AR48" i="19"/>
  <c r="AQ48" i="19"/>
  <c r="AP48" i="19"/>
  <c r="AO48" i="19"/>
  <c r="AN48" i="19"/>
  <c r="AM48" i="19"/>
  <c r="AL48" i="19"/>
  <c r="AK48" i="19"/>
  <c r="AJ48" i="19"/>
  <c r="AI48" i="19"/>
  <c r="AH48" i="19"/>
  <c r="AG48" i="19"/>
  <c r="AF48" i="19"/>
  <c r="AE48" i="19"/>
  <c r="AD48" i="19"/>
  <c r="AC48" i="19"/>
  <c r="AB48" i="19"/>
  <c r="AA48" i="19"/>
  <c r="Z48" i="19"/>
  <c r="Y48" i="19"/>
  <c r="X48" i="19"/>
  <c r="W48" i="19"/>
  <c r="V48" i="19"/>
  <c r="U48" i="19"/>
  <c r="T48" i="19"/>
  <c r="S48" i="19"/>
  <c r="R48" i="19"/>
  <c r="Q48" i="19"/>
  <c r="P48" i="19"/>
  <c r="O48" i="19"/>
  <c r="N48" i="19"/>
  <c r="M48" i="19"/>
  <c r="L48" i="19"/>
  <c r="K48" i="19"/>
  <c r="J48" i="19"/>
  <c r="I48" i="19"/>
  <c r="H48" i="19"/>
  <c r="G48" i="19"/>
  <c r="F48" i="19"/>
  <c r="E48" i="19"/>
  <c r="D48" i="19"/>
  <c r="C48" i="19"/>
  <c r="DB47" i="19"/>
  <c r="DA47" i="19"/>
  <c r="CZ47" i="19"/>
  <c r="CY47" i="19"/>
  <c r="CX47" i="19"/>
  <c r="CW47" i="19"/>
  <c r="CV47" i="19"/>
  <c r="CU47" i="19"/>
  <c r="CT47" i="19"/>
  <c r="CS47" i="19"/>
  <c r="CR47" i="19"/>
  <c r="CQ47" i="19"/>
  <c r="CP47" i="19"/>
  <c r="CO47" i="19"/>
  <c r="CN47" i="19"/>
  <c r="CM47" i="19"/>
  <c r="CL47" i="19"/>
  <c r="CK47" i="19"/>
  <c r="CJ47" i="19"/>
  <c r="CI47" i="19"/>
  <c r="CH47" i="19"/>
  <c r="CG47" i="19"/>
  <c r="CF47" i="19"/>
  <c r="CE47" i="19"/>
  <c r="CD47" i="19"/>
  <c r="CC47" i="19"/>
  <c r="CB47" i="19"/>
  <c r="CA47" i="19"/>
  <c r="BZ47" i="19"/>
  <c r="BY47" i="19"/>
  <c r="BX47" i="19"/>
  <c r="BW47" i="19"/>
  <c r="BV47" i="19"/>
  <c r="BU47" i="19"/>
  <c r="BT47" i="19"/>
  <c r="BS47" i="19"/>
  <c r="BR47" i="19"/>
  <c r="BQ47" i="19"/>
  <c r="BP47" i="19"/>
  <c r="BO47" i="19"/>
  <c r="BN47" i="19"/>
  <c r="BM47" i="19"/>
  <c r="BL47" i="19"/>
  <c r="BK47" i="19"/>
  <c r="BJ47" i="19"/>
  <c r="BI47" i="19"/>
  <c r="BH47" i="19"/>
  <c r="BG47" i="19"/>
  <c r="BF47" i="19"/>
  <c r="BE47" i="19"/>
  <c r="BD47" i="19"/>
  <c r="BC47" i="19"/>
  <c r="BB47" i="19"/>
  <c r="BA47" i="19"/>
  <c r="AZ47" i="19"/>
  <c r="AY47" i="19"/>
  <c r="AX47" i="19"/>
  <c r="AW47" i="19"/>
  <c r="AV47" i="19"/>
  <c r="AU47" i="19"/>
  <c r="AT47" i="19"/>
  <c r="AS47" i="19"/>
  <c r="AR47" i="19"/>
  <c r="AQ47" i="19"/>
  <c r="AP47" i="19"/>
  <c r="AO47" i="19"/>
  <c r="AN47" i="19"/>
  <c r="AM47" i="19"/>
  <c r="AL47" i="19"/>
  <c r="AK47" i="19"/>
  <c r="AJ47" i="19"/>
  <c r="AI47" i="19"/>
  <c r="AH47" i="19"/>
  <c r="AG47" i="19"/>
  <c r="AF47" i="19"/>
  <c r="AE47" i="19"/>
  <c r="AD47" i="19"/>
  <c r="AC47" i="19"/>
  <c r="AB47" i="19"/>
  <c r="AA47" i="19"/>
  <c r="Z47" i="19"/>
  <c r="Y47" i="19"/>
  <c r="X47" i="19"/>
  <c r="W47" i="19"/>
  <c r="V47" i="19"/>
  <c r="U47" i="19"/>
  <c r="T47" i="19"/>
  <c r="S47" i="19"/>
  <c r="R47" i="19"/>
  <c r="Q47" i="19"/>
  <c r="P47" i="19"/>
  <c r="O47" i="19"/>
  <c r="N47" i="19"/>
  <c r="M47" i="19"/>
  <c r="L47" i="19"/>
  <c r="K47" i="19"/>
  <c r="J47" i="19"/>
  <c r="I47" i="19"/>
  <c r="H47" i="19"/>
  <c r="G47" i="19"/>
  <c r="F47" i="19"/>
  <c r="E47" i="19"/>
  <c r="D47" i="19"/>
  <c r="C47" i="19"/>
  <c r="DB46" i="19"/>
  <c r="DA46" i="19"/>
  <c r="CZ46" i="19"/>
  <c r="CY46" i="19"/>
  <c r="CX46" i="19"/>
  <c r="CW46" i="19"/>
  <c r="CV46" i="19"/>
  <c r="CU46" i="19"/>
  <c r="CT46" i="19"/>
  <c r="CS46" i="19"/>
  <c r="CR46" i="19"/>
  <c r="CQ46" i="19"/>
  <c r="CP46" i="19"/>
  <c r="CO46" i="19"/>
  <c r="CN46" i="19"/>
  <c r="CM46" i="19"/>
  <c r="CL46" i="19"/>
  <c r="CK46" i="19"/>
  <c r="CJ46" i="19"/>
  <c r="CI46" i="19"/>
  <c r="CH46" i="19"/>
  <c r="CG46" i="19"/>
  <c r="CF46" i="19"/>
  <c r="CE46" i="19"/>
  <c r="CD46" i="19"/>
  <c r="CC46" i="19"/>
  <c r="CB46" i="19"/>
  <c r="CA46" i="19"/>
  <c r="BZ46" i="19"/>
  <c r="BY46" i="19"/>
  <c r="BX46" i="19"/>
  <c r="BW46" i="19"/>
  <c r="BV46" i="19"/>
  <c r="BU46" i="19"/>
  <c r="BT46" i="19"/>
  <c r="BS46" i="19"/>
  <c r="BR46" i="19"/>
  <c r="BQ46" i="19"/>
  <c r="BP46" i="19"/>
  <c r="BO46" i="19"/>
  <c r="BN46" i="19"/>
  <c r="BM46" i="19"/>
  <c r="BL46" i="19"/>
  <c r="BK46" i="19"/>
  <c r="BJ46" i="19"/>
  <c r="BI46" i="19"/>
  <c r="BH46" i="19"/>
  <c r="BG46" i="19"/>
  <c r="BF46" i="19"/>
  <c r="BE46" i="19"/>
  <c r="BD46" i="19"/>
  <c r="BC46" i="19"/>
  <c r="BB46" i="19"/>
  <c r="BA46" i="19"/>
  <c r="AZ46" i="19"/>
  <c r="AY46" i="19"/>
  <c r="AX46" i="19"/>
  <c r="AW46" i="19"/>
  <c r="AV46" i="19"/>
  <c r="AU46" i="19"/>
  <c r="AT46" i="19"/>
  <c r="AS46" i="19"/>
  <c r="AR46" i="19"/>
  <c r="AQ46" i="19"/>
  <c r="AP46" i="19"/>
  <c r="AO46" i="19"/>
  <c r="AN46" i="19"/>
  <c r="AM46" i="19"/>
  <c r="AL46" i="19"/>
  <c r="AK46" i="19"/>
  <c r="AJ46" i="19"/>
  <c r="AI46" i="19"/>
  <c r="AH46" i="19"/>
  <c r="AG46" i="19"/>
  <c r="AF46" i="19"/>
  <c r="AE46" i="19"/>
  <c r="AD46" i="19"/>
  <c r="AC46" i="19"/>
  <c r="AB46" i="19"/>
  <c r="AA46" i="19"/>
  <c r="Z46" i="19"/>
  <c r="Y46" i="19"/>
  <c r="X46" i="19"/>
  <c r="W46" i="19"/>
  <c r="V46" i="19"/>
  <c r="U46" i="19"/>
  <c r="T46" i="19"/>
  <c r="S46" i="19"/>
  <c r="R46" i="19"/>
  <c r="Q46" i="19"/>
  <c r="P46" i="19"/>
  <c r="O46" i="19"/>
  <c r="N46" i="19"/>
  <c r="M46" i="19"/>
  <c r="L46" i="19"/>
  <c r="K46" i="19"/>
  <c r="J46" i="19"/>
  <c r="I46" i="19"/>
  <c r="H46" i="19"/>
  <c r="G46" i="19"/>
  <c r="F46" i="19"/>
  <c r="E46" i="19"/>
  <c r="D46" i="19"/>
  <c r="C46" i="19"/>
  <c r="DB45" i="19"/>
  <c r="DA45" i="19"/>
  <c r="CZ45" i="19"/>
  <c r="CY45" i="19"/>
  <c r="CX45" i="19"/>
  <c r="CW45" i="19"/>
  <c r="CV45" i="19"/>
  <c r="CU45" i="19"/>
  <c r="CT45" i="19"/>
  <c r="CS45" i="19"/>
  <c r="CR45" i="19"/>
  <c r="CQ45" i="19"/>
  <c r="CP45" i="19"/>
  <c r="CO45" i="19"/>
  <c r="CN45" i="19"/>
  <c r="CM45" i="19"/>
  <c r="CL45" i="19"/>
  <c r="CK45" i="19"/>
  <c r="CJ45" i="19"/>
  <c r="CI45" i="19"/>
  <c r="CH45" i="19"/>
  <c r="CG45" i="19"/>
  <c r="CF45" i="19"/>
  <c r="CE45" i="19"/>
  <c r="CD45" i="19"/>
  <c r="CC45" i="19"/>
  <c r="CB45" i="19"/>
  <c r="CA45" i="19"/>
  <c r="BZ45" i="19"/>
  <c r="BY45" i="19"/>
  <c r="BX45" i="19"/>
  <c r="BW45" i="19"/>
  <c r="BV45" i="19"/>
  <c r="BU45" i="19"/>
  <c r="BT45" i="19"/>
  <c r="BS45" i="19"/>
  <c r="BR45" i="19"/>
  <c r="BQ45" i="19"/>
  <c r="BP45" i="19"/>
  <c r="BO45" i="19"/>
  <c r="BN45" i="19"/>
  <c r="BM45" i="19"/>
  <c r="BL45" i="19"/>
  <c r="BK45" i="19"/>
  <c r="BJ45" i="19"/>
  <c r="BI45" i="19"/>
  <c r="BH45" i="19"/>
  <c r="BG45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T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DB44" i="19"/>
  <c r="DA44" i="19"/>
  <c r="CZ44" i="19"/>
  <c r="CY44" i="19"/>
  <c r="CX44" i="19"/>
  <c r="CW44" i="19"/>
  <c r="CV44" i="19"/>
  <c r="CU44" i="19"/>
  <c r="CT44" i="19"/>
  <c r="CS44" i="19"/>
  <c r="CR44" i="19"/>
  <c r="CQ44" i="19"/>
  <c r="CP44" i="19"/>
  <c r="CO44" i="19"/>
  <c r="CN44" i="19"/>
  <c r="CM44" i="19"/>
  <c r="CL44" i="19"/>
  <c r="CK44" i="19"/>
  <c r="CJ44" i="19"/>
  <c r="CI44" i="19"/>
  <c r="CH44" i="19"/>
  <c r="CG44" i="19"/>
  <c r="CF44" i="19"/>
  <c r="CE44" i="19"/>
  <c r="CD44" i="19"/>
  <c r="CC44" i="19"/>
  <c r="CB44" i="19"/>
  <c r="CA44" i="19"/>
  <c r="BZ44" i="19"/>
  <c r="BY44" i="19"/>
  <c r="BX44" i="19"/>
  <c r="BW44" i="19"/>
  <c r="BV44" i="19"/>
  <c r="BU44" i="19"/>
  <c r="BT44" i="19"/>
  <c r="BS44" i="19"/>
  <c r="BR44" i="19"/>
  <c r="BQ44" i="19"/>
  <c r="BP44" i="19"/>
  <c r="BO44" i="19"/>
  <c r="BN44" i="19"/>
  <c r="BM44" i="19"/>
  <c r="BL44" i="19"/>
  <c r="BK44" i="19"/>
  <c r="BJ44" i="19"/>
  <c r="BI44" i="19"/>
  <c r="BH44" i="19"/>
  <c r="BG44" i="19"/>
  <c r="BF44" i="19"/>
  <c r="BE44" i="19"/>
  <c r="BD44" i="19"/>
  <c r="BC44" i="19"/>
  <c r="BB44" i="19"/>
  <c r="BA44" i="19"/>
  <c r="AZ44" i="19"/>
  <c r="AY44" i="19"/>
  <c r="AX44" i="19"/>
  <c r="AW44" i="19"/>
  <c r="AV44" i="19"/>
  <c r="AU44" i="19"/>
  <c r="AT44" i="19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DB43" i="19"/>
  <c r="DA43" i="19"/>
  <c r="CZ43" i="19"/>
  <c r="CY43" i="19"/>
  <c r="CX43" i="19"/>
  <c r="CW43" i="19"/>
  <c r="CV43" i="19"/>
  <c r="CU43" i="19"/>
  <c r="CT43" i="19"/>
  <c r="CS43" i="19"/>
  <c r="CR43" i="19"/>
  <c r="CQ43" i="19"/>
  <c r="CP43" i="19"/>
  <c r="CO43" i="19"/>
  <c r="CN43" i="19"/>
  <c r="CM43" i="19"/>
  <c r="CL43" i="19"/>
  <c r="CK43" i="19"/>
  <c r="CJ43" i="19"/>
  <c r="CI43" i="19"/>
  <c r="CH43" i="19"/>
  <c r="CG43" i="19"/>
  <c r="CF43" i="19"/>
  <c r="CE43" i="19"/>
  <c r="CD43" i="19"/>
  <c r="CC43" i="19"/>
  <c r="CB43" i="19"/>
  <c r="CA43" i="19"/>
  <c r="BZ43" i="19"/>
  <c r="BY43" i="19"/>
  <c r="BX43" i="19"/>
  <c r="BW43" i="19"/>
  <c r="BV43" i="19"/>
  <c r="BU43" i="19"/>
  <c r="BT43" i="19"/>
  <c r="BS43" i="19"/>
  <c r="BR43" i="19"/>
  <c r="BQ43" i="19"/>
  <c r="BP43" i="19"/>
  <c r="BO43" i="19"/>
  <c r="BN43" i="19"/>
  <c r="BM43" i="19"/>
  <c r="BL43" i="19"/>
  <c r="BK43" i="19"/>
  <c r="BJ43" i="19"/>
  <c r="BI43" i="19"/>
  <c r="BH43" i="19"/>
  <c r="BG43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T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DB42" i="19"/>
  <c r="DA42" i="19"/>
  <c r="CZ42" i="19"/>
  <c r="CY42" i="19"/>
  <c r="CX42" i="19"/>
  <c r="CW42" i="19"/>
  <c r="CV42" i="19"/>
  <c r="CU42" i="19"/>
  <c r="CT42" i="19"/>
  <c r="CS42" i="19"/>
  <c r="CR42" i="19"/>
  <c r="CQ42" i="19"/>
  <c r="CP42" i="19"/>
  <c r="CO42" i="19"/>
  <c r="CN42" i="19"/>
  <c r="CM42" i="19"/>
  <c r="CL42" i="19"/>
  <c r="CK42" i="19"/>
  <c r="CJ42" i="19"/>
  <c r="CI42" i="19"/>
  <c r="CH42" i="19"/>
  <c r="CG42" i="19"/>
  <c r="CF42" i="19"/>
  <c r="CE42" i="19"/>
  <c r="CD42" i="19"/>
  <c r="CC42" i="19"/>
  <c r="CB42" i="19"/>
  <c r="CA42" i="19"/>
  <c r="BZ42" i="19"/>
  <c r="BY42" i="19"/>
  <c r="BX42" i="19"/>
  <c r="BW42" i="19"/>
  <c r="BV42" i="19"/>
  <c r="BU42" i="19"/>
  <c r="BT42" i="19"/>
  <c r="BS42" i="19"/>
  <c r="BR42" i="19"/>
  <c r="BQ42" i="19"/>
  <c r="BP42" i="19"/>
  <c r="BO42" i="19"/>
  <c r="BN42" i="19"/>
  <c r="BM42" i="19"/>
  <c r="BL42" i="19"/>
  <c r="BK42" i="19"/>
  <c r="BJ42" i="19"/>
  <c r="BI42" i="19"/>
  <c r="BH42" i="19"/>
  <c r="BG42" i="19"/>
  <c r="BF42" i="19"/>
  <c r="BE42" i="19"/>
  <c r="BD42" i="19"/>
  <c r="BC42" i="19"/>
  <c r="BB42" i="19"/>
  <c r="BA42" i="19"/>
  <c r="AZ42" i="19"/>
  <c r="AY42" i="19"/>
  <c r="AX42" i="19"/>
  <c r="AW42" i="19"/>
  <c r="AV42" i="19"/>
  <c r="AU42" i="19"/>
  <c r="AT42" i="19"/>
  <c r="AS42" i="19"/>
  <c r="AR42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DB41" i="19"/>
  <c r="DA41" i="19"/>
  <c r="CZ41" i="19"/>
  <c r="CY41" i="19"/>
  <c r="CX41" i="19"/>
  <c r="CW41" i="19"/>
  <c r="CV41" i="19"/>
  <c r="CU41" i="19"/>
  <c r="CT41" i="19"/>
  <c r="CS41" i="19"/>
  <c r="CR41" i="19"/>
  <c r="CQ41" i="19"/>
  <c r="CP41" i="19"/>
  <c r="CO41" i="19"/>
  <c r="CN41" i="19"/>
  <c r="CM41" i="19"/>
  <c r="CL41" i="19"/>
  <c r="CK41" i="19"/>
  <c r="CJ41" i="19"/>
  <c r="CI41" i="19"/>
  <c r="CH41" i="19"/>
  <c r="CG41" i="19"/>
  <c r="CF41" i="19"/>
  <c r="CE41" i="19"/>
  <c r="CD41" i="19"/>
  <c r="CC41" i="19"/>
  <c r="CB41" i="19"/>
  <c r="CA41" i="19"/>
  <c r="BZ41" i="19"/>
  <c r="BY41" i="19"/>
  <c r="BX41" i="19"/>
  <c r="BW41" i="19"/>
  <c r="BV41" i="19"/>
  <c r="BU41" i="19"/>
  <c r="BT41" i="19"/>
  <c r="BS41" i="19"/>
  <c r="BR41" i="19"/>
  <c r="BQ41" i="19"/>
  <c r="BP41" i="19"/>
  <c r="BO41" i="19"/>
  <c r="BN41" i="19"/>
  <c r="BM41" i="19"/>
  <c r="BL41" i="19"/>
  <c r="BK41" i="19"/>
  <c r="BJ41" i="19"/>
  <c r="BI41" i="19"/>
  <c r="BH41" i="19"/>
  <c r="BG41" i="19"/>
  <c r="BF41" i="19"/>
  <c r="BE41" i="19"/>
  <c r="BD41" i="19"/>
  <c r="BC41" i="19"/>
  <c r="BB41" i="19"/>
  <c r="BA41" i="19"/>
  <c r="AZ41" i="19"/>
  <c r="AY41" i="19"/>
  <c r="AX41" i="19"/>
  <c r="AW41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DB40" i="19"/>
  <c r="DA40" i="19"/>
  <c r="CZ40" i="19"/>
  <c r="CY40" i="19"/>
  <c r="CX40" i="19"/>
  <c r="CW40" i="19"/>
  <c r="CV40" i="19"/>
  <c r="CU40" i="19"/>
  <c r="CT40" i="19"/>
  <c r="CS40" i="19"/>
  <c r="CR40" i="19"/>
  <c r="CQ40" i="19"/>
  <c r="CP40" i="19"/>
  <c r="CO40" i="19"/>
  <c r="CN40" i="19"/>
  <c r="CM40" i="19"/>
  <c r="CL40" i="19"/>
  <c r="CK40" i="19"/>
  <c r="CJ40" i="19"/>
  <c r="CI40" i="19"/>
  <c r="CH40" i="19"/>
  <c r="CG40" i="19"/>
  <c r="CF40" i="19"/>
  <c r="CE40" i="19"/>
  <c r="CD40" i="19"/>
  <c r="CC40" i="19"/>
  <c r="CB40" i="19"/>
  <c r="CA40" i="19"/>
  <c r="BZ40" i="19"/>
  <c r="BY40" i="19"/>
  <c r="BX40" i="19"/>
  <c r="BW40" i="19"/>
  <c r="BV40" i="19"/>
  <c r="BU40" i="19"/>
  <c r="BT40" i="19"/>
  <c r="BS40" i="19"/>
  <c r="BR40" i="19"/>
  <c r="BQ40" i="19"/>
  <c r="BP40" i="19"/>
  <c r="BO40" i="19"/>
  <c r="BN40" i="19"/>
  <c r="BM40" i="19"/>
  <c r="BL40" i="19"/>
  <c r="BK40" i="19"/>
  <c r="BJ40" i="19"/>
  <c r="BI40" i="19"/>
  <c r="BH40" i="19"/>
  <c r="BG40" i="19"/>
  <c r="BF40" i="19"/>
  <c r="BE40" i="19"/>
  <c r="BD40" i="19"/>
  <c r="BC40" i="19"/>
  <c r="BB40" i="19"/>
  <c r="BA40" i="19"/>
  <c r="AZ40" i="19"/>
  <c r="AY40" i="19"/>
  <c r="AX40" i="19"/>
  <c r="AW40" i="19"/>
  <c r="AV40" i="19"/>
  <c r="AU40" i="19"/>
  <c r="AT40" i="19"/>
  <c r="AS40" i="19"/>
  <c r="AR40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DB39" i="19"/>
  <c r="DA39" i="19"/>
  <c r="CZ39" i="19"/>
  <c r="CY39" i="19"/>
  <c r="CX39" i="19"/>
  <c r="CW39" i="19"/>
  <c r="CV39" i="19"/>
  <c r="CU39" i="19"/>
  <c r="CT39" i="19"/>
  <c r="CS39" i="19"/>
  <c r="CR39" i="19"/>
  <c r="CQ39" i="19"/>
  <c r="CP39" i="19"/>
  <c r="CO39" i="19"/>
  <c r="CN39" i="19"/>
  <c r="CM39" i="19"/>
  <c r="CL39" i="19"/>
  <c r="CK39" i="19"/>
  <c r="CJ39" i="19"/>
  <c r="CI39" i="19"/>
  <c r="CH39" i="19"/>
  <c r="CG39" i="19"/>
  <c r="CF39" i="19"/>
  <c r="CE39" i="19"/>
  <c r="CD39" i="19"/>
  <c r="CC39" i="19"/>
  <c r="CB39" i="19"/>
  <c r="CA39" i="19"/>
  <c r="BZ39" i="19"/>
  <c r="BY39" i="19"/>
  <c r="BX39" i="19"/>
  <c r="BW39" i="19"/>
  <c r="BV39" i="19"/>
  <c r="BU39" i="19"/>
  <c r="BT39" i="19"/>
  <c r="BS39" i="19"/>
  <c r="BR39" i="19"/>
  <c r="BQ39" i="19"/>
  <c r="BP39" i="19"/>
  <c r="BO39" i="19"/>
  <c r="BN39" i="19"/>
  <c r="BM39" i="19"/>
  <c r="BL39" i="19"/>
  <c r="BK39" i="19"/>
  <c r="BJ39" i="19"/>
  <c r="BI39" i="19"/>
  <c r="BH39" i="19"/>
  <c r="BG39" i="19"/>
  <c r="BF39" i="19"/>
  <c r="BE39" i="19"/>
  <c r="BD39" i="19"/>
  <c r="BC39" i="19"/>
  <c r="BB39" i="19"/>
  <c r="BA39" i="19"/>
  <c r="AZ39" i="19"/>
  <c r="AY39" i="19"/>
  <c r="AX39" i="19"/>
  <c r="AW39" i="19"/>
  <c r="AV39" i="19"/>
  <c r="AU39" i="19"/>
  <c r="AT39" i="19"/>
  <c r="AS39" i="19"/>
  <c r="AR39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DB38" i="19"/>
  <c r="DA38" i="19"/>
  <c r="CZ38" i="19"/>
  <c r="CY38" i="19"/>
  <c r="CX38" i="19"/>
  <c r="CW38" i="19"/>
  <c r="CV38" i="19"/>
  <c r="CU38" i="19"/>
  <c r="CT38" i="19"/>
  <c r="CS38" i="19"/>
  <c r="CR38" i="19"/>
  <c r="CQ38" i="19"/>
  <c r="CP38" i="19"/>
  <c r="CO38" i="19"/>
  <c r="CN38" i="19"/>
  <c r="CM38" i="19"/>
  <c r="CL38" i="19"/>
  <c r="CK38" i="19"/>
  <c r="CJ38" i="19"/>
  <c r="CI38" i="19"/>
  <c r="CH38" i="19"/>
  <c r="CG38" i="19"/>
  <c r="CF38" i="19"/>
  <c r="CE38" i="19"/>
  <c r="CD38" i="19"/>
  <c r="CC38" i="19"/>
  <c r="CB38" i="19"/>
  <c r="CA38" i="19"/>
  <c r="BZ38" i="19"/>
  <c r="BY38" i="19"/>
  <c r="BX38" i="19"/>
  <c r="BW38" i="19"/>
  <c r="BV38" i="19"/>
  <c r="BU38" i="19"/>
  <c r="BT38" i="19"/>
  <c r="BS38" i="19"/>
  <c r="BR38" i="19"/>
  <c r="BQ38" i="19"/>
  <c r="BP38" i="19"/>
  <c r="BO38" i="19"/>
  <c r="BN38" i="19"/>
  <c r="BM38" i="19"/>
  <c r="BL38" i="19"/>
  <c r="BK38" i="19"/>
  <c r="BJ38" i="19"/>
  <c r="BI38" i="19"/>
  <c r="BH38" i="19"/>
  <c r="BG38" i="19"/>
  <c r="BF38" i="19"/>
  <c r="BE38" i="19"/>
  <c r="BD38" i="19"/>
  <c r="BC38" i="19"/>
  <c r="BB38" i="19"/>
  <c r="BA38" i="19"/>
  <c r="AZ38" i="19"/>
  <c r="AY38" i="19"/>
  <c r="AX38" i="19"/>
  <c r="AW38" i="19"/>
  <c r="AV38" i="19"/>
  <c r="AU38" i="19"/>
  <c r="AT38" i="19"/>
  <c r="AS38" i="19"/>
  <c r="AR38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DB37" i="19"/>
  <c r="DA37" i="19"/>
  <c r="CZ37" i="19"/>
  <c r="CY37" i="19"/>
  <c r="CX37" i="19"/>
  <c r="CW37" i="19"/>
  <c r="CV37" i="19"/>
  <c r="CU37" i="19"/>
  <c r="CT37" i="19"/>
  <c r="CS37" i="19"/>
  <c r="CR37" i="19"/>
  <c r="CQ37" i="19"/>
  <c r="CP37" i="19"/>
  <c r="CO37" i="19"/>
  <c r="CN37" i="19"/>
  <c r="CM37" i="19"/>
  <c r="CL37" i="19"/>
  <c r="CK37" i="19"/>
  <c r="CJ37" i="19"/>
  <c r="CI37" i="19"/>
  <c r="CH37" i="19"/>
  <c r="CG37" i="19"/>
  <c r="CF37" i="19"/>
  <c r="CE37" i="19"/>
  <c r="CD37" i="19"/>
  <c r="CC37" i="19"/>
  <c r="CB37" i="19"/>
  <c r="CA37" i="19"/>
  <c r="BZ37" i="19"/>
  <c r="BY37" i="19"/>
  <c r="BX37" i="19"/>
  <c r="BW37" i="19"/>
  <c r="BV37" i="19"/>
  <c r="BU37" i="19"/>
  <c r="BT37" i="19"/>
  <c r="BS37" i="19"/>
  <c r="BR37" i="19"/>
  <c r="BQ37" i="19"/>
  <c r="BP37" i="19"/>
  <c r="BO37" i="19"/>
  <c r="BN37" i="19"/>
  <c r="BM37" i="19"/>
  <c r="BL37" i="19"/>
  <c r="BK37" i="19"/>
  <c r="BJ37" i="19"/>
  <c r="BI37" i="19"/>
  <c r="BH37" i="19"/>
  <c r="BG37" i="19"/>
  <c r="BF37" i="19"/>
  <c r="BE37" i="19"/>
  <c r="BD37" i="19"/>
  <c r="BC37" i="19"/>
  <c r="BB37" i="19"/>
  <c r="BA37" i="19"/>
  <c r="AZ37" i="19"/>
  <c r="AY37" i="19"/>
  <c r="AX37" i="19"/>
  <c r="AW37" i="19"/>
  <c r="AV37" i="19"/>
  <c r="AU37" i="19"/>
  <c r="AT37" i="19"/>
  <c r="AS37" i="19"/>
  <c r="AR37" i="19"/>
  <c r="AQ37" i="19"/>
  <c r="AP37" i="19"/>
  <c r="AO37" i="19"/>
  <c r="AN37" i="19"/>
  <c r="AM37" i="19"/>
  <c r="AL37" i="19"/>
  <c r="AK37" i="19"/>
  <c r="AJ37" i="19"/>
  <c r="AI37" i="19"/>
  <c r="AH37" i="19"/>
  <c r="AG37" i="19"/>
  <c r="AF37" i="19"/>
  <c r="AE37" i="19"/>
  <c r="AD37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DB36" i="19"/>
  <c r="DA36" i="19"/>
  <c r="CZ36" i="19"/>
  <c r="CY36" i="19"/>
  <c r="CX36" i="19"/>
  <c r="CW36" i="19"/>
  <c r="CV36" i="19"/>
  <c r="CU36" i="19"/>
  <c r="CT36" i="19"/>
  <c r="CS36" i="19"/>
  <c r="CR36" i="19"/>
  <c r="CQ36" i="19"/>
  <c r="CP36" i="19"/>
  <c r="CO36" i="19"/>
  <c r="CN36" i="19"/>
  <c r="CM36" i="19"/>
  <c r="CL36" i="19"/>
  <c r="CK36" i="19"/>
  <c r="CJ36" i="19"/>
  <c r="CI36" i="19"/>
  <c r="CH36" i="19"/>
  <c r="CG36" i="19"/>
  <c r="CF36" i="19"/>
  <c r="CE36" i="19"/>
  <c r="CD36" i="19"/>
  <c r="CC36" i="19"/>
  <c r="CB36" i="19"/>
  <c r="CA36" i="19"/>
  <c r="BZ36" i="19"/>
  <c r="BY36" i="19"/>
  <c r="BX36" i="19"/>
  <c r="BW36" i="19"/>
  <c r="BV36" i="19"/>
  <c r="BU36" i="19"/>
  <c r="BT36" i="19"/>
  <c r="BS36" i="19"/>
  <c r="BR36" i="19"/>
  <c r="BQ36" i="19"/>
  <c r="BP36" i="19"/>
  <c r="BO36" i="19"/>
  <c r="BN36" i="19"/>
  <c r="BM36" i="19"/>
  <c r="BL36" i="19"/>
  <c r="BK36" i="19"/>
  <c r="BJ36" i="19"/>
  <c r="BI36" i="19"/>
  <c r="BH36" i="19"/>
  <c r="BG36" i="19"/>
  <c r="BF36" i="19"/>
  <c r="BE36" i="19"/>
  <c r="BD36" i="19"/>
  <c r="BC36" i="19"/>
  <c r="BB36" i="19"/>
  <c r="BA36" i="19"/>
  <c r="AZ36" i="19"/>
  <c r="AY36" i="19"/>
  <c r="AX36" i="19"/>
  <c r="AW36" i="19"/>
  <c r="AV36" i="19"/>
  <c r="AU36" i="19"/>
  <c r="AT36" i="19"/>
  <c r="AS36" i="19"/>
  <c r="AR36" i="19"/>
  <c r="AQ36" i="19"/>
  <c r="AP36" i="19"/>
  <c r="AO36" i="19"/>
  <c r="AN36" i="19"/>
  <c r="AM36" i="19"/>
  <c r="AL36" i="19"/>
  <c r="AK36" i="19"/>
  <c r="AJ36" i="19"/>
  <c r="AI36" i="19"/>
  <c r="AH36" i="19"/>
  <c r="AG36" i="19"/>
  <c r="AF36" i="19"/>
  <c r="AE36" i="19"/>
  <c r="AD36" i="19"/>
  <c r="AC36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DB35" i="19"/>
  <c r="DA35" i="19"/>
  <c r="CZ35" i="19"/>
  <c r="CY35" i="19"/>
  <c r="CX35" i="19"/>
  <c r="CW35" i="19"/>
  <c r="CV35" i="19"/>
  <c r="CU35" i="19"/>
  <c r="CT35" i="19"/>
  <c r="CS35" i="19"/>
  <c r="CR35" i="19"/>
  <c r="CQ35" i="19"/>
  <c r="CP35" i="19"/>
  <c r="CO35" i="19"/>
  <c r="CN35" i="19"/>
  <c r="CM35" i="19"/>
  <c r="CL35" i="19"/>
  <c r="CK35" i="19"/>
  <c r="CJ35" i="19"/>
  <c r="CI35" i="19"/>
  <c r="CH35" i="19"/>
  <c r="CG35" i="19"/>
  <c r="CF35" i="19"/>
  <c r="CE35" i="19"/>
  <c r="CD35" i="19"/>
  <c r="CC35" i="19"/>
  <c r="CB35" i="19"/>
  <c r="CA35" i="19"/>
  <c r="BZ35" i="19"/>
  <c r="BY35" i="19"/>
  <c r="BX35" i="19"/>
  <c r="BW35" i="19"/>
  <c r="BV35" i="19"/>
  <c r="BU35" i="19"/>
  <c r="BT35" i="19"/>
  <c r="BS35" i="19"/>
  <c r="BR35" i="19"/>
  <c r="BQ35" i="19"/>
  <c r="BP35" i="19"/>
  <c r="BO35" i="19"/>
  <c r="BN35" i="19"/>
  <c r="BM35" i="19"/>
  <c r="BL35" i="19"/>
  <c r="BK35" i="19"/>
  <c r="BJ35" i="19"/>
  <c r="BI35" i="19"/>
  <c r="BH35" i="19"/>
  <c r="BG35" i="19"/>
  <c r="BF35" i="19"/>
  <c r="BE35" i="19"/>
  <c r="BD35" i="19"/>
  <c r="BC35" i="19"/>
  <c r="BB35" i="19"/>
  <c r="BA35" i="19"/>
  <c r="AZ35" i="19"/>
  <c r="AY35" i="19"/>
  <c r="AX35" i="19"/>
  <c r="AW35" i="19"/>
  <c r="AV35" i="19"/>
  <c r="AU35" i="19"/>
  <c r="AT35" i="19"/>
  <c r="AS35" i="19"/>
  <c r="AR35" i="19"/>
  <c r="AQ35" i="19"/>
  <c r="AP35" i="19"/>
  <c r="AO35" i="19"/>
  <c r="AN35" i="19"/>
  <c r="AM35" i="19"/>
  <c r="AL35" i="19"/>
  <c r="AK35" i="19"/>
  <c r="AJ35" i="19"/>
  <c r="AI35" i="19"/>
  <c r="AH35" i="19"/>
  <c r="AG35" i="19"/>
  <c r="AF35" i="19"/>
  <c r="AE35" i="19"/>
  <c r="AD35" i="19"/>
  <c r="AC35" i="19"/>
  <c r="AB35" i="19"/>
  <c r="AA35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DB34" i="19"/>
  <c r="DA34" i="19"/>
  <c r="CZ34" i="19"/>
  <c r="CY34" i="19"/>
  <c r="CX34" i="19"/>
  <c r="CW34" i="19"/>
  <c r="CV34" i="19"/>
  <c r="CU34" i="19"/>
  <c r="CT34" i="19"/>
  <c r="CS34" i="19"/>
  <c r="CR34" i="19"/>
  <c r="CQ34" i="19"/>
  <c r="CP34" i="19"/>
  <c r="CO34" i="19"/>
  <c r="CN34" i="19"/>
  <c r="CM34" i="19"/>
  <c r="CL34" i="19"/>
  <c r="CK34" i="19"/>
  <c r="CJ34" i="19"/>
  <c r="CI34" i="19"/>
  <c r="CH34" i="19"/>
  <c r="CG34" i="19"/>
  <c r="CF34" i="19"/>
  <c r="CE34" i="19"/>
  <c r="CD34" i="19"/>
  <c r="CC34" i="19"/>
  <c r="CB34" i="19"/>
  <c r="CA34" i="19"/>
  <c r="BZ34" i="19"/>
  <c r="BY34" i="19"/>
  <c r="BX34" i="19"/>
  <c r="BW34" i="19"/>
  <c r="BV34" i="19"/>
  <c r="BU34" i="19"/>
  <c r="BT34" i="19"/>
  <c r="BS34" i="19"/>
  <c r="BR34" i="19"/>
  <c r="BQ34" i="19"/>
  <c r="BP34" i="19"/>
  <c r="BO34" i="19"/>
  <c r="BN34" i="19"/>
  <c r="BM34" i="19"/>
  <c r="BL34" i="19"/>
  <c r="BK34" i="19"/>
  <c r="BJ34" i="19"/>
  <c r="BI34" i="19"/>
  <c r="BH34" i="19"/>
  <c r="BG34" i="19"/>
  <c r="BF34" i="19"/>
  <c r="BE34" i="19"/>
  <c r="BD34" i="19"/>
  <c r="BC34" i="19"/>
  <c r="BB34" i="19"/>
  <c r="BA34" i="19"/>
  <c r="AZ34" i="19"/>
  <c r="AY34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DB33" i="19"/>
  <c r="DA33" i="19"/>
  <c r="CZ33" i="19"/>
  <c r="CY33" i="19"/>
  <c r="CX33" i="19"/>
  <c r="CW33" i="19"/>
  <c r="CV33" i="19"/>
  <c r="CU33" i="19"/>
  <c r="CT33" i="19"/>
  <c r="CS33" i="19"/>
  <c r="CR33" i="19"/>
  <c r="CQ33" i="19"/>
  <c r="CP33" i="19"/>
  <c r="CO33" i="19"/>
  <c r="CN33" i="19"/>
  <c r="CM33" i="19"/>
  <c r="CL33" i="19"/>
  <c r="CK33" i="19"/>
  <c r="CJ33" i="19"/>
  <c r="CI33" i="19"/>
  <c r="CH33" i="19"/>
  <c r="CG33" i="19"/>
  <c r="CF33" i="19"/>
  <c r="CE33" i="19"/>
  <c r="CD33" i="19"/>
  <c r="CC33" i="19"/>
  <c r="CB33" i="19"/>
  <c r="CA33" i="19"/>
  <c r="BZ33" i="19"/>
  <c r="BY33" i="19"/>
  <c r="BX33" i="19"/>
  <c r="BW33" i="19"/>
  <c r="BV33" i="19"/>
  <c r="BU33" i="19"/>
  <c r="BT33" i="19"/>
  <c r="BS33" i="19"/>
  <c r="BR33" i="19"/>
  <c r="BQ33" i="19"/>
  <c r="BP33" i="19"/>
  <c r="BO33" i="19"/>
  <c r="BN33" i="19"/>
  <c r="BM33" i="19"/>
  <c r="BL33" i="19"/>
  <c r="BK33" i="19"/>
  <c r="BJ33" i="19"/>
  <c r="BI33" i="19"/>
  <c r="BH33" i="19"/>
  <c r="BG33" i="19"/>
  <c r="BF33" i="19"/>
  <c r="BE33" i="19"/>
  <c r="BD33" i="19"/>
  <c r="BC33" i="19"/>
  <c r="BB33" i="19"/>
  <c r="BA33" i="19"/>
  <c r="AZ33" i="19"/>
  <c r="AY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DB32" i="19"/>
  <c r="DA32" i="19"/>
  <c r="CZ32" i="19"/>
  <c r="CY32" i="19"/>
  <c r="CX32" i="19"/>
  <c r="CW32" i="19"/>
  <c r="CV32" i="19"/>
  <c r="CU32" i="19"/>
  <c r="CT32" i="19"/>
  <c r="CS32" i="19"/>
  <c r="CR32" i="19"/>
  <c r="CQ32" i="19"/>
  <c r="CP32" i="19"/>
  <c r="CO32" i="19"/>
  <c r="CN32" i="19"/>
  <c r="CM32" i="19"/>
  <c r="CL32" i="19"/>
  <c r="CK32" i="19"/>
  <c r="CJ32" i="19"/>
  <c r="CI32" i="19"/>
  <c r="CH32" i="19"/>
  <c r="CG32" i="19"/>
  <c r="CF32" i="19"/>
  <c r="CE32" i="19"/>
  <c r="CD32" i="19"/>
  <c r="CC32" i="19"/>
  <c r="CB32" i="19"/>
  <c r="CA32" i="19"/>
  <c r="BZ32" i="19"/>
  <c r="BY32" i="19"/>
  <c r="BX32" i="19"/>
  <c r="BW32" i="19"/>
  <c r="BV32" i="19"/>
  <c r="BU32" i="19"/>
  <c r="BT32" i="19"/>
  <c r="BS32" i="19"/>
  <c r="BR32" i="19"/>
  <c r="BQ32" i="19"/>
  <c r="BP32" i="19"/>
  <c r="BO32" i="19"/>
  <c r="BN32" i="19"/>
  <c r="BM32" i="19"/>
  <c r="BL32" i="19"/>
  <c r="BK32" i="19"/>
  <c r="BJ32" i="19"/>
  <c r="BI32" i="19"/>
  <c r="BH32" i="19"/>
  <c r="BG32" i="19"/>
  <c r="BF32" i="19"/>
  <c r="BE32" i="19"/>
  <c r="BD32" i="19"/>
  <c r="BC32" i="19"/>
  <c r="BB32" i="19"/>
  <c r="BA32" i="19"/>
  <c r="AZ32" i="19"/>
  <c r="AY32" i="19"/>
  <c r="AX32" i="19"/>
  <c r="AW32" i="19"/>
  <c r="AV32" i="19"/>
  <c r="AU32" i="19"/>
  <c r="AT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DB31" i="19"/>
  <c r="DA31" i="19"/>
  <c r="CZ31" i="19"/>
  <c r="CY31" i="19"/>
  <c r="CX31" i="19"/>
  <c r="CW31" i="19"/>
  <c r="CV31" i="19"/>
  <c r="CU31" i="19"/>
  <c r="CT31" i="19"/>
  <c r="CS31" i="19"/>
  <c r="CR31" i="19"/>
  <c r="CQ31" i="19"/>
  <c r="CP31" i="19"/>
  <c r="CO31" i="19"/>
  <c r="CN31" i="19"/>
  <c r="CM31" i="19"/>
  <c r="CL31" i="19"/>
  <c r="CK31" i="19"/>
  <c r="CJ31" i="19"/>
  <c r="CI31" i="19"/>
  <c r="CH31" i="19"/>
  <c r="CG31" i="19"/>
  <c r="CF31" i="19"/>
  <c r="CE31" i="19"/>
  <c r="CD31" i="19"/>
  <c r="CC31" i="19"/>
  <c r="CB31" i="19"/>
  <c r="CA31" i="19"/>
  <c r="BZ31" i="19"/>
  <c r="BY31" i="19"/>
  <c r="BX31" i="19"/>
  <c r="BW31" i="19"/>
  <c r="BV31" i="19"/>
  <c r="BU31" i="19"/>
  <c r="BT31" i="19"/>
  <c r="BS31" i="19"/>
  <c r="BR31" i="19"/>
  <c r="BQ31" i="19"/>
  <c r="BP31" i="19"/>
  <c r="BO31" i="19"/>
  <c r="BN31" i="19"/>
  <c r="BM31" i="19"/>
  <c r="BL31" i="19"/>
  <c r="BK31" i="19"/>
  <c r="BJ31" i="19"/>
  <c r="BI31" i="19"/>
  <c r="BH31" i="19"/>
  <c r="BG31" i="19"/>
  <c r="BF31" i="19"/>
  <c r="BE31" i="19"/>
  <c r="BD31" i="19"/>
  <c r="BC31" i="19"/>
  <c r="BB31" i="19"/>
  <c r="BA31" i="19"/>
  <c r="AZ31" i="19"/>
  <c r="AY31" i="19"/>
  <c r="AX31" i="19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DB30" i="19"/>
  <c r="DA30" i="19"/>
  <c r="CZ30" i="19"/>
  <c r="CY30" i="19"/>
  <c r="CX30" i="19"/>
  <c r="CW30" i="19"/>
  <c r="CV30" i="19"/>
  <c r="CU30" i="19"/>
  <c r="CT30" i="19"/>
  <c r="CS30" i="19"/>
  <c r="CR30" i="19"/>
  <c r="CQ30" i="19"/>
  <c r="CP30" i="19"/>
  <c r="CO30" i="19"/>
  <c r="CN30" i="19"/>
  <c r="CM30" i="19"/>
  <c r="CL30" i="19"/>
  <c r="CK30" i="19"/>
  <c r="CJ30" i="19"/>
  <c r="CI30" i="19"/>
  <c r="CH30" i="19"/>
  <c r="CG30" i="19"/>
  <c r="CF30" i="19"/>
  <c r="CE30" i="19"/>
  <c r="CD30" i="19"/>
  <c r="CC30" i="19"/>
  <c r="CB30" i="19"/>
  <c r="CA30" i="19"/>
  <c r="BZ30" i="19"/>
  <c r="BY30" i="19"/>
  <c r="BX30" i="19"/>
  <c r="BW30" i="19"/>
  <c r="BV30" i="19"/>
  <c r="BU30" i="19"/>
  <c r="BT30" i="19"/>
  <c r="BS30" i="19"/>
  <c r="BR30" i="19"/>
  <c r="BQ30" i="19"/>
  <c r="BP30" i="19"/>
  <c r="BO30" i="19"/>
  <c r="BN30" i="19"/>
  <c r="BM30" i="19"/>
  <c r="BL30" i="19"/>
  <c r="BK30" i="19"/>
  <c r="BJ30" i="19"/>
  <c r="BI30" i="19"/>
  <c r="BH30" i="19"/>
  <c r="BG30" i="19"/>
  <c r="BF30" i="19"/>
  <c r="BE30" i="19"/>
  <c r="BD3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DB29" i="19"/>
  <c r="DA29" i="19"/>
  <c r="CZ29" i="19"/>
  <c r="CY29" i="19"/>
  <c r="CX29" i="19"/>
  <c r="CW29" i="19"/>
  <c r="CV29" i="19"/>
  <c r="CU29" i="19"/>
  <c r="CT29" i="19"/>
  <c r="CS29" i="19"/>
  <c r="CR29" i="19"/>
  <c r="CQ29" i="19"/>
  <c r="CP29" i="19"/>
  <c r="CO29" i="19"/>
  <c r="CN29" i="19"/>
  <c r="CM29" i="19"/>
  <c r="CL29" i="19"/>
  <c r="CK29" i="19"/>
  <c r="CJ29" i="19"/>
  <c r="CI29" i="19"/>
  <c r="CH29" i="19"/>
  <c r="CG29" i="19"/>
  <c r="CF29" i="19"/>
  <c r="CE29" i="19"/>
  <c r="CD29" i="19"/>
  <c r="CC29" i="19"/>
  <c r="CB29" i="19"/>
  <c r="CA29" i="19"/>
  <c r="BZ29" i="19"/>
  <c r="BY29" i="19"/>
  <c r="BX29" i="19"/>
  <c r="BW29" i="19"/>
  <c r="BV29" i="19"/>
  <c r="BU29" i="19"/>
  <c r="BT29" i="19"/>
  <c r="BS29" i="19"/>
  <c r="BR29" i="19"/>
  <c r="BQ29" i="19"/>
  <c r="BP29" i="19"/>
  <c r="BO29" i="19"/>
  <c r="BN29" i="19"/>
  <c r="BM29" i="19"/>
  <c r="BL29" i="19"/>
  <c r="BK29" i="19"/>
  <c r="BJ29" i="19"/>
  <c r="BI29" i="19"/>
  <c r="BH29" i="19"/>
  <c r="BG29" i="19"/>
  <c r="BF29" i="19"/>
  <c r="BE29" i="19"/>
  <c r="BD29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DB28" i="19"/>
  <c r="DA28" i="19"/>
  <c r="CZ28" i="19"/>
  <c r="CY28" i="19"/>
  <c r="CX28" i="19"/>
  <c r="CW28" i="19"/>
  <c r="CV28" i="19"/>
  <c r="CU28" i="19"/>
  <c r="CT28" i="19"/>
  <c r="CS28" i="19"/>
  <c r="CR28" i="19"/>
  <c r="CQ28" i="19"/>
  <c r="CP28" i="19"/>
  <c r="CO28" i="19"/>
  <c r="CN28" i="19"/>
  <c r="CM28" i="19"/>
  <c r="CL28" i="19"/>
  <c r="CK28" i="19"/>
  <c r="CJ28" i="19"/>
  <c r="CI28" i="19"/>
  <c r="CH28" i="19"/>
  <c r="CG28" i="19"/>
  <c r="CF28" i="19"/>
  <c r="CE28" i="19"/>
  <c r="CD28" i="19"/>
  <c r="CC28" i="19"/>
  <c r="CB28" i="19"/>
  <c r="CA28" i="19"/>
  <c r="BZ28" i="19"/>
  <c r="BY28" i="19"/>
  <c r="BX28" i="19"/>
  <c r="BW28" i="19"/>
  <c r="BV28" i="19"/>
  <c r="BU28" i="19"/>
  <c r="BT28" i="19"/>
  <c r="BS28" i="19"/>
  <c r="BR28" i="19"/>
  <c r="BQ28" i="19"/>
  <c r="BP28" i="19"/>
  <c r="BO28" i="19"/>
  <c r="BN28" i="19"/>
  <c r="BM28" i="19"/>
  <c r="BL28" i="19"/>
  <c r="BK28" i="19"/>
  <c r="BJ28" i="19"/>
  <c r="BI28" i="19"/>
  <c r="BH28" i="19"/>
  <c r="BG28" i="19"/>
  <c r="BF28" i="19"/>
  <c r="BE28" i="19"/>
  <c r="BD28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DB27" i="19"/>
  <c r="DA27" i="19"/>
  <c r="CZ27" i="19"/>
  <c r="CY27" i="19"/>
  <c r="CX27" i="19"/>
  <c r="CW27" i="19"/>
  <c r="CV27" i="19"/>
  <c r="CU27" i="19"/>
  <c r="CT27" i="19"/>
  <c r="CS27" i="19"/>
  <c r="CR27" i="19"/>
  <c r="CQ27" i="19"/>
  <c r="CP27" i="19"/>
  <c r="CO27" i="19"/>
  <c r="CN27" i="19"/>
  <c r="CM27" i="19"/>
  <c r="CL27" i="19"/>
  <c r="CK27" i="19"/>
  <c r="CJ27" i="19"/>
  <c r="CI27" i="19"/>
  <c r="CH27" i="19"/>
  <c r="CG27" i="19"/>
  <c r="CF27" i="19"/>
  <c r="CE27" i="19"/>
  <c r="CD27" i="19"/>
  <c r="CC27" i="19"/>
  <c r="CB27" i="19"/>
  <c r="CA27" i="19"/>
  <c r="BZ27" i="19"/>
  <c r="BY27" i="19"/>
  <c r="BX27" i="19"/>
  <c r="BW27" i="19"/>
  <c r="BV27" i="19"/>
  <c r="BU27" i="19"/>
  <c r="BT27" i="19"/>
  <c r="BS27" i="19"/>
  <c r="BR27" i="19"/>
  <c r="BQ27" i="19"/>
  <c r="BP27" i="19"/>
  <c r="BO27" i="19"/>
  <c r="BN27" i="19"/>
  <c r="BM27" i="19"/>
  <c r="BL27" i="19"/>
  <c r="BK27" i="19"/>
  <c r="BJ27" i="19"/>
  <c r="BI27" i="19"/>
  <c r="BH27" i="19"/>
  <c r="BG27" i="19"/>
  <c r="BF27" i="19"/>
  <c r="BE27" i="19"/>
  <c r="BD27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DB26" i="19"/>
  <c r="DA26" i="19"/>
  <c r="CZ26" i="19"/>
  <c r="CY26" i="19"/>
  <c r="CX26" i="19"/>
  <c r="CW26" i="19"/>
  <c r="CV26" i="19"/>
  <c r="CU26" i="19"/>
  <c r="CT26" i="19"/>
  <c r="CS26" i="19"/>
  <c r="CR26" i="19"/>
  <c r="CQ26" i="19"/>
  <c r="CP26" i="19"/>
  <c r="CO26" i="19"/>
  <c r="CN26" i="19"/>
  <c r="CM26" i="19"/>
  <c r="CL26" i="19"/>
  <c r="CK26" i="19"/>
  <c r="CJ26" i="19"/>
  <c r="CI26" i="19"/>
  <c r="CH26" i="19"/>
  <c r="CG26" i="19"/>
  <c r="CF26" i="19"/>
  <c r="CE26" i="19"/>
  <c r="CD26" i="19"/>
  <c r="CC26" i="19"/>
  <c r="CB26" i="19"/>
  <c r="CA26" i="19"/>
  <c r="BZ26" i="19"/>
  <c r="BY26" i="19"/>
  <c r="BX26" i="19"/>
  <c r="BW26" i="19"/>
  <c r="BV26" i="19"/>
  <c r="BU26" i="19"/>
  <c r="BT26" i="19"/>
  <c r="BS26" i="19"/>
  <c r="BR26" i="19"/>
  <c r="BQ26" i="19"/>
  <c r="BP26" i="19"/>
  <c r="BO26" i="19"/>
  <c r="BN26" i="19"/>
  <c r="BM26" i="19"/>
  <c r="BL26" i="19"/>
  <c r="BK26" i="19"/>
  <c r="BJ26" i="19"/>
  <c r="BI26" i="19"/>
  <c r="BH26" i="19"/>
  <c r="BG26" i="19"/>
  <c r="BF26" i="19"/>
  <c r="BE26" i="19"/>
  <c r="BD26" i="19"/>
  <c r="BC26" i="19"/>
  <c r="BB26" i="19"/>
  <c r="BA26" i="19"/>
  <c r="AZ26" i="19"/>
  <c r="AY26" i="19"/>
  <c r="AX26" i="19"/>
  <c r="AW26" i="19"/>
  <c r="AV26" i="19"/>
  <c r="AU26" i="19"/>
  <c r="AT26" i="19"/>
  <c r="AS26" i="19"/>
  <c r="AR26" i="19"/>
  <c r="AQ26" i="19"/>
  <c r="AP26" i="19"/>
  <c r="AO26" i="19"/>
  <c r="AN26" i="19"/>
  <c r="AM26" i="19"/>
  <c r="AL26" i="19"/>
  <c r="AK26" i="19"/>
  <c r="AJ26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DB25" i="19"/>
  <c r="DA25" i="19"/>
  <c r="CZ25" i="19"/>
  <c r="CY25" i="19"/>
  <c r="CX25" i="19"/>
  <c r="CW25" i="19"/>
  <c r="CV25" i="19"/>
  <c r="CU25" i="19"/>
  <c r="CT25" i="19"/>
  <c r="CS25" i="19"/>
  <c r="CR25" i="19"/>
  <c r="CQ25" i="19"/>
  <c r="CP25" i="19"/>
  <c r="CO25" i="19"/>
  <c r="CN25" i="19"/>
  <c r="CM25" i="19"/>
  <c r="CL25" i="19"/>
  <c r="CK25" i="19"/>
  <c r="CJ25" i="19"/>
  <c r="CI25" i="19"/>
  <c r="CH25" i="19"/>
  <c r="CG25" i="19"/>
  <c r="CF25" i="19"/>
  <c r="CE25" i="19"/>
  <c r="CD25" i="19"/>
  <c r="CC25" i="19"/>
  <c r="CB25" i="19"/>
  <c r="CA25" i="19"/>
  <c r="BZ25" i="19"/>
  <c r="BY25" i="19"/>
  <c r="BX25" i="19"/>
  <c r="BW25" i="19"/>
  <c r="BV25" i="19"/>
  <c r="BU25" i="19"/>
  <c r="BT25" i="19"/>
  <c r="BS25" i="19"/>
  <c r="BR25" i="19"/>
  <c r="BQ25" i="19"/>
  <c r="BP25" i="19"/>
  <c r="BO25" i="19"/>
  <c r="BN25" i="19"/>
  <c r="BM25" i="19"/>
  <c r="BL25" i="19"/>
  <c r="BK25" i="19"/>
  <c r="BJ25" i="19"/>
  <c r="BI25" i="19"/>
  <c r="BH25" i="19"/>
  <c r="BG25" i="19"/>
  <c r="BF25" i="19"/>
  <c r="BE25" i="19"/>
  <c r="BD25" i="19"/>
  <c r="BC25" i="19"/>
  <c r="BB25" i="19"/>
  <c r="BA25" i="19"/>
  <c r="AZ25" i="19"/>
  <c r="AY25" i="19"/>
  <c r="AX25" i="19"/>
  <c r="AW25" i="19"/>
  <c r="AV25" i="19"/>
  <c r="AU25" i="19"/>
  <c r="AT25" i="19"/>
  <c r="AS25" i="19"/>
  <c r="AR25" i="19"/>
  <c r="AQ25" i="19"/>
  <c r="AP25" i="19"/>
  <c r="AO25" i="19"/>
  <c r="AN25" i="19"/>
  <c r="AM25" i="19"/>
  <c r="AL25" i="19"/>
  <c r="AK25" i="19"/>
  <c r="AJ25" i="19"/>
  <c r="AI25" i="19"/>
  <c r="AH25" i="19"/>
  <c r="AG25" i="19"/>
  <c r="AF25" i="19"/>
  <c r="AE25" i="19"/>
  <c r="AD25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DB24" i="19"/>
  <c r="DA24" i="19"/>
  <c r="CZ24" i="19"/>
  <c r="CY24" i="19"/>
  <c r="CX24" i="19"/>
  <c r="CW24" i="19"/>
  <c r="CV24" i="19"/>
  <c r="CU24" i="19"/>
  <c r="CT24" i="19"/>
  <c r="CS24" i="19"/>
  <c r="CR24" i="19"/>
  <c r="CQ24" i="19"/>
  <c r="CP24" i="19"/>
  <c r="CO24" i="19"/>
  <c r="CN24" i="19"/>
  <c r="CM24" i="19"/>
  <c r="CL24" i="19"/>
  <c r="CK24" i="19"/>
  <c r="CJ24" i="19"/>
  <c r="CI24" i="19"/>
  <c r="CH24" i="19"/>
  <c r="CG24" i="19"/>
  <c r="CF24" i="19"/>
  <c r="CE24" i="19"/>
  <c r="CD24" i="19"/>
  <c r="CC24" i="19"/>
  <c r="CB24" i="19"/>
  <c r="CA24" i="19"/>
  <c r="BZ24" i="19"/>
  <c r="BY24" i="19"/>
  <c r="BX24" i="19"/>
  <c r="BW24" i="19"/>
  <c r="BV24" i="19"/>
  <c r="BU24" i="19"/>
  <c r="BT24" i="19"/>
  <c r="BS24" i="19"/>
  <c r="BR24" i="19"/>
  <c r="BQ24" i="19"/>
  <c r="BP24" i="19"/>
  <c r="BO24" i="19"/>
  <c r="BN24" i="19"/>
  <c r="BM24" i="19"/>
  <c r="BL24" i="19"/>
  <c r="BK24" i="19"/>
  <c r="BJ24" i="19"/>
  <c r="BI24" i="19"/>
  <c r="BH24" i="19"/>
  <c r="BG24" i="19"/>
  <c r="BF24" i="19"/>
  <c r="BE24" i="19"/>
  <c r="BD24" i="19"/>
  <c r="BC24" i="19"/>
  <c r="BB24" i="19"/>
  <c r="BA24" i="19"/>
  <c r="AZ24" i="19"/>
  <c r="AY24" i="19"/>
  <c r="AX24" i="19"/>
  <c r="AW24" i="19"/>
  <c r="AV24" i="19"/>
  <c r="AU24" i="19"/>
  <c r="AT24" i="19"/>
  <c r="AS24" i="19"/>
  <c r="AR24" i="19"/>
  <c r="AQ24" i="19"/>
  <c r="AP24" i="19"/>
  <c r="AO24" i="19"/>
  <c r="AN24" i="19"/>
  <c r="AM24" i="19"/>
  <c r="AL24" i="19"/>
  <c r="AK24" i="19"/>
  <c r="AJ24" i="19"/>
  <c r="AI24" i="19"/>
  <c r="AH24" i="19"/>
  <c r="AG24" i="19"/>
  <c r="AF24" i="19"/>
  <c r="AE24" i="19"/>
  <c r="AD24" i="19"/>
  <c r="AC24" i="19"/>
  <c r="AB24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DB23" i="19"/>
  <c r="DA23" i="19"/>
  <c r="CZ23" i="19"/>
  <c r="CY23" i="19"/>
  <c r="CX23" i="19"/>
  <c r="CW23" i="19"/>
  <c r="CV23" i="19"/>
  <c r="CU23" i="19"/>
  <c r="CT23" i="19"/>
  <c r="CS23" i="19"/>
  <c r="CR23" i="19"/>
  <c r="CQ23" i="19"/>
  <c r="CP23" i="19"/>
  <c r="CO23" i="19"/>
  <c r="CN23" i="19"/>
  <c r="CM23" i="19"/>
  <c r="CL23" i="19"/>
  <c r="CK23" i="19"/>
  <c r="CJ23" i="19"/>
  <c r="CI23" i="19"/>
  <c r="CH23" i="19"/>
  <c r="CG23" i="19"/>
  <c r="CF23" i="19"/>
  <c r="CE23" i="19"/>
  <c r="CD23" i="19"/>
  <c r="CC23" i="19"/>
  <c r="CB23" i="19"/>
  <c r="CA23" i="19"/>
  <c r="BZ23" i="19"/>
  <c r="BY23" i="19"/>
  <c r="BX23" i="19"/>
  <c r="BW23" i="19"/>
  <c r="BV23" i="19"/>
  <c r="BU23" i="19"/>
  <c r="BT23" i="19"/>
  <c r="BS23" i="19"/>
  <c r="BR23" i="19"/>
  <c r="BQ23" i="19"/>
  <c r="BP23" i="19"/>
  <c r="BO23" i="19"/>
  <c r="BN23" i="19"/>
  <c r="BM23" i="19"/>
  <c r="BL23" i="19"/>
  <c r="BK23" i="19"/>
  <c r="BJ23" i="19"/>
  <c r="BI23" i="19"/>
  <c r="BH23" i="19"/>
  <c r="BG23" i="19"/>
  <c r="BF23" i="19"/>
  <c r="BE23" i="19"/>
  <c r="BD23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DB22" i="19"/>
  <c r="DA22" i="19"/>
  <c r="CZ22" i="19"/>
  <c r="CY22" i="19"/>
  <c r="CX22" i="19"/>
  <c r="CW22" i="19"/>
  <c r="CV22" i="19"/>
  <c r="CU22" i="19"/>
  <c r="CT22" i="19"/>
  <c r="CS22" i="19"/>
  <c r="CR22" i="19"/>
  <c r="CQ22" i="19"/>
  <c r="CP22" i="19"/>
  <c r="CO22" i="19"/>
  <c r="CN22" i="19"/>
  <c r="CM22" i="19"/>
  <c r="CL22" i="19"/>
  <c r="CK22" i="19"/>
  <c r="CJ22" i="19"/>
  <c r="CI22" i="19"/>
  <c r="CH22" i="19"/>
  <c r="CG22" i="19"/>
  <c r="CF22" i="19"/>
  <c r="CE22" i="19"/>
  <c r="CD22" i="19"/>
  <c r="CC22" i="19"/>
  <c r="CB22" i="19"/>
  <c r="CA22" i="19"/>
  <c r="BZ22" i="19"/>
  <c r="BY22" i="19"/>
  <c r="BX22" i="19"/>
  <c r="BW22" i="19"/>
  <c r="BV22" i="19"/>
  <c r="BU22" i="19"/>
  <c r="BT22" i="19"/>
  <c r="BS22" i="19"/>
  <c r="BR22" i="19"/>
  <c r="BQ22" i="19"/>
  <c r="BP22" i="19"/>
  <c r="BO22" i="19"/>
  <c r="BN22" i="19"/>
  <c r="BM22" i="19"/>
  <c r="BL22" i="19"/>
  <c r="BK22" i="19"/>
  <c r="BJ22" i="19"/>
  <c r="BI22" i="19"/>
  <c r="BH22" i="19"/>
  <c r="BG22" i="19"/>
  <c r="BF22" i="19"/>
  <c r="BE22" i="19"/>
  <c r="BD22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DB21" i="19"/>
  <c r="DA21" i="19"/>
  <c r="CZ21" i="19"/>
  <c r="CY21" i="19"/>
  <c r="CX21" i="19"/>
  <c r="CW21" i="19"/>
  <c r="CV21" i="19"/>
  <c r="CU21" i="19"/>
  <c r="CT21" i="19"/>
  <c r="CS21" i="19"/>
  <c r="CR21" i="19"/>
  <c r="CQ21" i="19"/>
  <c r="CP21" i="19"/>
  <c r="CO21" i="19"/>
  <c r="CN21" i="19"/>
  <c r="CM21" i="19"/>
  <c r="CL21" i="19"/>
  <c r="CK21" i="19"/>
  <c r="CJ21" i="19"/>
  <c r="CI21" i="19"/>
  <c r="CH21" i="19"/>
  <c r="CG21" i="19"/>
  <c r="CF21" i="19"/>
  <c r="CE21" i="19"/>
  <c r="CD21" i="19"/>
  <c r="CC21" i="19"/>
  <c r="CB21" i="19"/>
  <c r="CA21" i="19"/>
  <c r="BZ21" i="19"/>
  <c r="BY21" i="19"/>
  <c r="BX21" i="19"/>
  <c r="BW21" i="19"/>
  <c r="BV21" i="19"/>
  <c r="BU21" i="19"/>
  <c r="BT21" i="19"/>
  <c r="BS21" i="19"/>
  <c r="BR21" i="19"/>
  <c r="BQ21" i="19"/>
  <c r="BP21" i="19"/>
  <c r="BO21" i="19"/>
  <c r="BN21" i="19"/>
  <c r="BM21" i="19"/>
  <c r="BL21" i="19"/>
  <c r="BK21" i="19"/>
  <c r="BJ21" i="19"/>
  <c r="BI21" i="19"/>
  <c r="BH21" i="19"/>
  <c r="BG21" i="19"/>
  <c r="BF21" i="19"/>
  <c r="BE21" i="19"/>
  <c r="BD21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DB20" i="19"/>
  <c r="DA20" i="19"/>
  <c r="CZ20" i="19"/>
  <c r="CY20" i="19"/>
  <c r="CX20" i="19"/>
  <c r="CW20" i="19"/>
  <c r="CV20" i="19"/>
  <c r="CU20" i="19"/>
  <c r="CT20" i="19"/>
  <c r="CS20" i="19"/>
  <c r="CR20" i="19"/>
  <c r="CQ20" i="19"/>
  <c r="CP20" i="19"/>
  <c r="CO20" i="19"/>
  <c r="CN20" i="19"/>
  <c r="CM20" i="19"/>
  <c r="CL20" i="19"/>
  <c r="CK20" i="19"/>
  <c r="CJ20" i="19"/>
  <c r="CI20" i="19"/>
  <c r="CH20" i="19"/>
  <c r="CG20" i="19"/>
  <c r="CF20" i="19"/>
  <c r="CE20" i="19"/>
  <c r="CD20" i="19"/>
  <c r="CC20" i="19"/>
  <c r="CB20" i="19"/>
  <c r="CA20" i="19"/>
  <c r="BZ20" i="19"/>
  <c r="BY20" i="19"/>
  <c r="BX20" i="19"/>
  <c r="BW20" i="19"/>
  <c r="BV20" i="19"/>
  <c r="BU20" i="19"/>
  <c r="BT20" i="19"/>
  <c r="BS20" i="19"/>
  <c r="BR20" i="19"/>
  <c r="BQ20" i="19"/>
  <c r="BP20" i="19"/>
  <c r="BO20" i="19"/>
  <c r="BN20" i="19"/>
  <c r="BM20" i="19"/>
  <c r="BL20" i="19"/>
  <c r="BK20" i="19"/>
  <c r="BJ20" i="19"/>
  <c r="BI20" i="19"/>
  <c r="BH20" i="19"/>
  <c r="BG20" i="19"/>
  <c r="BF20" i="19"/>
  <c r="BE20" i="19"/>
  <c r="BD20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DB19" i="19"/>
  <c r="DA19" i="19"/>
  <c r="CZ19" i="19"/>
  <c r="CY19" i="19"/>
  <c r="CX19" i="19"/>
  <c r="CW19" i="19"/>
  <c r="CV19" i="19"/>
  <c r="CU19" i="19"/>
  <c r="CT19" i="19"/>
  <c r="CS19" i="19"/>
  <c r="CR19" i="19"/>
  <c r="CQ19" i="19"/>
  <c r="CP19" i="19"/>
  <c r="CO19" i="19"/>
  <c r="CN19" i="19"/>
  <c r="CM19" i="19"/>
  <c r="CL19" i="19"/>
  <c r="CK19" i="19"/>
  <c r="CJ19" i="19"/>
  <c r="CI19" i="19"/>
  <c r="CH19" i="19"/>
  <c r="CG19" i="19"/>
  <c r="CF19" i="19"/>
  <c r="CE19" i="19"/>
  <c r="CD19" i="19"/>
  <c r="CC19" i="19"/>
  <c r="CB19" i="19"/>
  <c r="CA19" i="19"/>
  <c r="BZ19" i="19"/>
  <c r="BY19" i="19"/>
  <c r="BX19" i="19"/>
  <c r="BW19" i="19"/>
  <c r="BV19" i="19"/>
  <c r="BU19" i="19"/>
  <c r="BT19" i="19"/>
  <c r="BS19" i="19"/>
  <c r="BR19" i="19"/>
  <c r="BQ19" i="19"/>
  <c r="BP19" i="19"/>
  <c r="BO19" i="19"/>
  <c r="BN19" i="19"/>
  <c r="BM19" i="19"/>
  <c r="BL19" i="19"/>
  <c r="BK19" i="19"/>
  <c r="BJ19" i="19"/>
  <c r="BI19" i="19"/>
  <c r="BH19" i="19"/>
  <c r="BG19" i="19"/>
  <c r="BF19" i="19"/>
  <c r="BE19" i="19"/>
  <c r="BD19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DB18" i="19"/>
  <c r="DA18" i="19"/>
  <c r="CZ18" i="19"/>
  <c r="CY18" i="19"/>
  <c r="CX18" i="19"/>
  <c r="CW18" i="19"/>
  <c r="CV18" i="19"/>
  <c r="CU18" i="19"/>
  <c r="CT18" i="19"/>
  <c r="CS18" i="19"/>
  <c r="CR18" i="19"/>
  <c r="CQ18" i="19"/>
  <c r="CP18" i="19"/>
  <c r="CO18" i="19"/>
  <c r="CN18" i="19"/>
  <c r="CM18" i="19"/>
  <c r="CL18" i="19"/>
  <c r="CK18" i="19"/>
  <c r="CJ18" i="19"/>
  <c r="CI18" i="19"/>
  <c r="CH18" i="19"/>
  <c r="CG18" i="19"/>
  <c r="CF18" i="19"/>
  <c r="CE18" i="19"/>
  <c r="CD18" i="19"/>
  <c r="CC18" i="19"/>
  <c r="CB18" i="19"/>
  <c r="CA18" i="19"/>
  <c r="BZ18" i="19"/>
  <c r="BY18" i="19"/>
  <c r="BX18" i="19"/>
  <c r="BW18" i="19"/>
  <c r="BV18" i="19"/>
  <c r="BU18" i="19"/>
  <c r="BT18" i="19"/>
  <c r="BS18" i="19"/>
  <c r="BR18" i="19"/>
  <c r="BQ18" i="19"/>
  <c r="BP18" i="19"/>
  <c r="BO18" i="19"/>
  <c r="BN18" i="19"/>
  <c r="BM18" i="19"/>
  <c r="BL18" i="19"/>
  <c r="BK18" i="19"/>
  <c r="BJ18" i="19"/>
  <c r="BI18" i="19"/>
  <c r="BH18" i="19"/>
  <c r="BG18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DB17" i="19"/>
  <c r="DA17" i="19"/>
  <c r="CZ17" i="19"/>
  <c r="CY17" i="19"/>
  <c r="CX17" i="19"/>
  <c r="CW17" i="19"/>
  <c r="CV17" i="19"/>
  <c r="CU17" i="19"/>
  <c r="CT17" i="19"/>
  <c r="CS17" i="19"/>
  <c r="CR17" i="19"/>
  <c r="CQ17" i="19"/>
  <c r="CP17" i="19"/>
  <c r="CO17" i="19"/>
  <c r="CN17" i="19"/>
  <c r="CM17" i="19"/>
  <c r="CL17" i="19"/>
  <c r="CK17" i="19"/>
  <c r="CJ17" i="19"/>
  <c r="CI17" i="19"/>
  <c r="CH17" i="19"/>
  <c r="CG17" i="19"/>
  <c r="CF17" i="19"/>
  <c r="CE17" i="19"/>
  <c r="CD17" i="19"/>
  <c r="CC17" i="19"/>
  <c r="CB17" i="19"/>
  <c r="CA17" i="19"/>
  <c r="BZ17" i="19"/>
  <c r="BY17" i="19"/>
  <c r="BX17" i="19"/>
  <c r="BW17" i="19"/>
  <c r="BV17" i="19"/>
  <c r="BU17" i="19"/>
  <c r="BT17" i="19"/>
  <c r="BS17" i="19"/>
  <c r="BR17" i="19"/>
  <c r="BQ17" i="19"/>
  <c r="BP17" i="19"/>
  <c r="BO17" i="19"/>
  <c r="BN17" i="19"/>
  <c r="BM17" i="19"/>
  <c r="BL17" i="19"/>
  <c r="BK17" i="19"/>
  <c r="BJ17" i="19"/>
  <c r="BI17" i="19"/>
  <c r="BH17" i="19"/>
  <c r="BG17" i="19"/>
  <c r="BF17" i="19"/>
  <c r="BE17" i="19"/>
  <c r="BD17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DB16" i="19"/>
  <c r="DA16" i="19"/>
  <c r="CZ16" i="19"/>
  <c r="CY16" i="19"/>
  <c r="CX16" i="19"/>
  <c r="CW16" i="19"/>
  <c r="CV16" i="19"/>
  <c r="CU16" i="19"/>
  <c r="CT16" i="19"/>
  <c r="CS16" i="19"/>
  <c r="CR16" i="19"/>
  <c r="CQ16" i="19"/>
  <c r="CP16" i="19"/>
  <c r="CO16" i="19"/>
  <c r="CN16" i="19"/>
  <c r="CM16" i="19"/>
  <c r="CL16" i="19"/>
  <c r="CK16" i="19"/>
  <c r="CJ16" i="19"/>
  <c r="CI16" i="19"/>
  <c r="CH16" i="19"/>
  <c r="CG16" i="19"/>
  <c r="CF16" i="19"/>
  <c r="CE16" i="19"/>
  <c r="CD16" i="19"/>
  <c r="CC16" i="19"/>
  <c r="CB16" i="19"/>
  <c r="CA16" i="19"/>
  <c r="BZ16" i="19"/>
  <c r="BY16" i="19"/>
  <c r="BX16" i="19"/>
  <c r="BW16" i="19"/>
  <c r="BV16" i="19"/>
  <c r="BU16" i="19"/>
  <c r="BT16" i="19"/>
  <c r="BS16" i="19"/>
  <c r="BR16" i="19"/>
  <c r="BQ16" i="19"/>
  <c r="BP16" i="19"/>
  <c r="BO16" i="19"/>
  <c r="BN16" i="19"/>
  <c r="BM16" i="19"/>
  <c r="BL16" i="19"/>
  <c r="BK16" i="19"/>
  <c r="BJ16" i="19"/>
  <c r="BI16" i="19"/>
  <c r="BH16" i="19"/>
  <c r="BG16" i="19"/>
  <c r="BF16" i="19"/>
  <c r="BE16" i="19"/>
  <c r="BD16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DB15" i="19"/>
  <c r="DA15" i="19"/>
  <c r="CZ15" i="19"/>
  <c r="CY15" i="19"/>
  <c r="CX15" i="19"/>
  <c r="CW15" i="19"/>
  <c r="CV15" i="19"/>
  <c r="CU15" i="19"/>
  <c r="CT15" i="19"/>
  <c r="CS15" i="19"/>
  <c r="CR15" i="19"/>
  <c r="CQ15" i="19"/>
  <c r="CP15" i="19"/>
  <c r="CO15" i="19"/>
  <c r="CN15" i="19"/>
  <c r="CM15" i="19"/>
  <c r="CL15" i="19"/>
  <c r="CK15" i="19"/>
  <c r="CJ15" i="19"/>
  <c r="CI15" i="19"/>
  <c r="CH15" i="19"/>
  <c r="CG15" i="19"/>
  <c r="CF15" i="19"/>
  <c r="CE15" i="19"/>
  <c r="CD15" i="19"/>
  <c r="CC15" i="19"/>
  <c r="CB15" i="19"/>
  <c r="CA15" i="19"/>
  <c r="BZ15" i="19"/>
  <c r="BY15" i="19"/>
  <c r="BX15" i="19"/>
  <c r="BW15" i="19"/>
  <c r="BV15" i="19"/>
  <c r="BU15" i="19"/>
  <c r="BT15" i="19"/>
  <c r="BS15" i="19"/>
  <c r="BR15" i="19"/>
  <c r="BQ15" i="19"/>
  <c r="BP15" i="19"/>
  <c r="BO15" i="19"/>
  <c r="BN15" i="19"/>
  <c r="BM15" i="19"/>
  <c r="BL15" i="19"/>
  <c r="BK15" i="19"/>
  <c r="BJ15" i="19"/>
  <c r="BI15" i="19"/>
  <c r="BH15" i="19"/>
  <c r="BG15" i="19"/>
  <c r="BF15" i="19"/>
  <c r="BE15" i="19"/>
  <c r="BD15" i="19"/>
  <c r="BC15" i="19"/>
  <c r="BB15" i="19"/>
  <c r="BA15" i="19"/>
  <c r="AZ15" i="19"/>
  <c r="AY15" i="19"/>
  <c r="AX15" i="19"/>
  <c r="AW15" i="19"/>
  <c r="AV15" i="19"/>
  <c r="AU15" i="19"/>
  <c r="AT15" i="19"/>
  <c r="AS15" i="19"/>
  <c r="AR15" i="19"/>
  <c r="AQ15" i="19"/>
  <c r="AP15" i="19"/>
  <c r="AO15" i="19"/>
  <c r="AN15" i="19"/>
  <c r="AM15" i="19"/>
  <c r="AL15" i="19"/>
  <c r="AK15" i="19"/>
  <c r="AJ15" i="19"/>
  <c r="AI15" i="19"/>
  <c r="AH15" i="19"/>
  <c r="AG15" i="19"/>
  <c r="AF15" i="19"/>
  <c r="AE15" i="19"/>
  <c r="AD15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DB14" i="19"/>
  <c r="DA14" i="19"/>
  <c r="CZ14" i="19"/>
  <c r="CY14" i="19"/>
  <c r="CX14" i="19"/>
  <c r="CW14" i="19"/>
  <c r="CV14" i="19"/>
  <c r="CU14" i="19"/>
  <c r="CT14" i="19"/>
  <c r="CS14" i="19"/>
  <c r="CR14" i="19"/>
  <c r="CQ14" i="19"/>
  <c r="CP14" i="19"/>
  <c r="CO14" i="19"/>
  <c r="CN14" i="19"/>
  <c r="CM14" i="19"/>
  <c r="CL14" i="19"/>
  <c r="CK14" i="19"/>
  <c r="CJ14" i="19"/>
  <c r="CI14" i="19"/>
  <c r="CH14" i="19"/>
  <c r="CG14" i="19"/>
  <c r="CF14" i="19"/>
  <c r="CE14" i="19"/>
  <c r="CD14" i="19"/>
  <c r="CC14" i="19"/>
  <c r="CB14" i="19"/>
  <c r="CA14" i="19"/>
  <c r="BZ14" i="19"/>
  <c r="BY14" i="19"/>
  <c r="BX14" i="19"/>
  <c r="BW14" i="19"/>
  <c r="BV14" i="19"/>
  <c r="BU14" i="19"/>
  <c r="BT14" i="19"/>
  <c r="BS14" i="19"/>
  <c r="BR14" i="19"/>
  <c r="BQ14" i="19"/>
  <c r="BP14" i="19"/>
  <c r="BO14" i="19"/>
  <c r="BN14" i="19"/>
  <c r="BM14" i="19"/>
  <c r="BL14" i="19"/>
  <c r="BK14" i="19"/>
  <c r="BJ14" i="19"/>
  <c r="BI14" i="19"/>
  <c r="BH14" i="19"/>
  <c r="BG14" i="19"/>
  <c r="BF14" i="19"/>
  <c r="BE14" i="19"/>
  <c r="BD14" i="19"/>
  <c r="BC14" i="19"/>
  <c r="BB14" i="19"/>
  <c r="BA14" i="19"/>
  <c r="AZ14" i="19"/>
  <c r="AY14" i="19"/>
  <c r="AX14" i="19"/>
  <c r="AW14" i="19"/>
  <c r="AV14" i="19"/>
  <c r="AU14" i="19"/>
  <c r="AT14" i="19"/>
  <c r="AS14" i="19"/>
  <c r="AR14" i="19"/>
  <c r="AQ14" i="19"/>
  <c r="AP14" i="19"/>
  <c r="AO14" i="19"/>
  <c r="AN14" i="19"/>
  <c r="AM14" i="19"/>
  <c r="AL14" i="19"/>
  <c r="AK14" i="19"/>
  <c r="AJ14" i="19"/>
  <c r="AI14" i="19"/>
  <c r="AH14" i="19"/>
  <c r="AG14" i="19"/>
  <c r="AF14" i="19"/>
  <c r="AE14" i="19"/>
  <c r="AD14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DB13" i="19"/>
  <c r="DA13" i="19"/>
  <c r="CZ13" i="19"/>
  <c r="CY13" i="19"/>
  <c r="CX13" i="19"/>
  <c r="CW13" i="19"/>
  <c r="CV13" i="19"/>
  <c r="CU13" i="19"/>
  <c r="CT13" i="19"/>
  <c r="CS13" i="19"/>
  <c r="CR13" i="19"/>
  <c r="CQ13" i="19"/>
  <c r="CP13" i="19"/>
  <c r="CO13" i="19"/>
  <c r="CN13" i="19"/>
  <c r="CM13" i="19"/>
  <c r="CL13" i="19"/>
  <c r="CK13" i="19"/>
  <c r="CJ13" i="19"/>
  <c r="CI13" i="19"/>
  <c r="CH13" i="19"/>
  <c r="CG13" i="19"/>
  <c r="CF13" i="19"/>
  <c r="CE13" i="19"/>
  <c r="CD13" i="19"/>
  <c r="CC13" i="19"/>
  <c r="CB13" i="19"/>
  <c r="CA13" i="19"/>
  <c r="BZ13" i="19"/>
  <c r="BY13" i="19"/>
  <c r="BX13" i="19"/>
  <c r="BW13" i="19"/>
  <c r="BV13" i="19"/>
  <c r="BU13" i="19"/>
  <c r="BT13" i="19"/>
  <c r="BS13" i="19"/>
  <c r="BR13" i="19"/>
  <c r="BQ13" i="19"/>
  <c r="BP13" i="19"/>
  <c r="BO13" i="19"/>
  <c r="BN13" i="19"/>
  <c r="BM13" i="19"/>
  <c r="BL13" i="19"/>
  <c r="BK13" i="19"/>
  <c r="BJ13" i="19"/>
  <c r="BI13" i="19"/>
  <c r="BH13" i="19"/>
  <c r="BG13" i="19"/>
  <c r="BF13" i="19"/>
  <c r="BE13" i="19"/>
  <c r="BD13" i="19"/>
  <c r="BC13" i="19"/>
  <c r="BB13" i="19"/>
  <c r="BA13" i="19"/>
  <c r="AZ13" i="19"/>
  <c r="AY13" i="19"/>
  <c r="AX13" i="19"/>
  <c r="AW13" i="19"/>
  <c r="AV13" i="19"/>
  <c r="AU13" i="19"/>
  <c r="AT13" i="19"/>
  <c r="AS13" i="19"/>
  <c r="AR13" i="19"/>
  <c r="AQ13" i="19"/>
  <c r="AP13" i="19"/>
  <c r="AO13" i="19"/>
  <c r="AN13" i="19"/>
  <c r="AM13" i="19"/>
  <c r="AL13" i="19"/>
  <c r="AK13" i="19"/>
  <c r="AJ13" i="19"/>
  <c r="AI13" i="19"/>
  <c r="AH13" i="19"/>
  <c r="AG13" i="19"/>
  <c r="AF13" i="19"/>
  <c r="AE13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DB12" i="19"/>
  <c r="DA12" i="19"/>
  <c r="CZ12" i="19"/>
  <c r="CY12" i="19"/>
  <c r="CX12" i="19"/>
  <c r="CW12" i="19"/>
  <c r="CV12" i="19"/>
  <c r="CU12" i="19"/>
  <c r="CT12" i="19"/>
  <c r="CS12" i="19"/>
  <c r="CR12" i="19"/>
  <c r="CQ12" i="19"/>
  <c r="CP12" i="19"/>
  <c r="CO12" i="19"/>
  <c r="CN12" i="19"/>
  <c r="CM12" i="19"/>
  <c r="CL12" i="19"/>
  <c r="CK12" i="19"/>
  <c r="CJ12" i="19"/>
  <c r="CI12" i="19"/>
  <c r="CH12" i="19"/>
  <c r="CG12" i="19"/>
  <c r="CF12" i="19"/>
  <c r="CE12" i="19"/>
  <c r="CD12" i="19"/>
  <c r="CC12" i="19"/>
  <c r="CB12" i="19"/>
  <c r="CA12" i="19"/>
  <c r="BZ12" i="19"/>
  <c r="BY12" i="19"/>
  <c r="BX12" i="19"/>
  <c r="BW12" i="19"/>
  <c r="BV12" i="19"/>
  <c r="BU12" i="19"/>
  <c r="BT12" i="19"/>
  <c r="BS12" i="19"/>
  <c r="BR12" i="19"/>
  <c r="BQ12" i="19"/>
  <c r="BP12" i="19"/>
  <c r="BO12" i="19"/>
  <c r="BN12" i="19"/>
  <c r="BM12" i="19"/>
  <c r="BL12" i="19"/>
  <c r="BK12" i="19"/>
  <c r="BJ12" i="19"/>
  <c r="BI12" i="19"/>
  <c r="BH12" i="19"/>
  <c r="BG12" i="19"/>
  <c r="BF12" i="19"/>
  <c r="BE12" i="19"/>
  <c r="BD12" i="19"/>
  <c r="BC12" i="19"/>
  <c r="BB12" i="19"/>
  <c r="BA12" i="19"/>
  <c r="AZ12" i="19"/>
  <c r="AY12" i="19"/>
  <c r="AX12" i="19"/>
  <c r="AW12" i="19"/>
  <c r="AV12" i="19"/>
  <c r="AU12" i="19"/>
  <c r="AT12" i="19"/>
  <c r="AS12" i="19"/>
  <c r="AR12" i="19"/>
  <c r="AQ12" i="19"/>
  <c r="AP12" i="19"/>
  <c r="AO12" i="19"/>
  <c r="AN12" i="19"/>
  <c r="AM12" i="19"/>
  <c r="AL12" i="19"/>
  <c r="AK12" i="19"/>
  <c r="AJ12" i="19"/>
  <c r="AI12" i="19"/>
  <c r="AH12" i="19"/>
  <c r="AG12" i="19"/>
  <c r="AF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DB11" i="19"/>
  <c r="DA11" i="19"/>
  <c r="CZ11" i="19"/>
  <c r="CY11" i="19"/>
  <c r="CX11" i="19"/>
  <c r="CW11" i="19"/>
  <c r="CV11" i="19"/>
  <c r="CU11" i="19"/>
  <c r="CT11" i="19"/>
  <c r="CS11" i="19"/>
  <c r="CR11" i="19"/>
  <c r="CQ11" i="19"/>
  <c r="CP11" i="19"/>
  <c r="CO11" i="19"/>
  <c r="CN11" i="19"/>
  <c r="CM11" i="19"/>
  <c r="CL11" i="19"/>
  <c r="CK11" i="19"/>
  <c r="CJ11" i="19"/>
  <c r="CI11" i="19"/>
  <c r="CH11" i="19"/>
  <c r="CG11" i="19"/>
  <c r="CF11" i="19"/>
  <c r="CE11" i="19"/>
  <c r="CD11" i="19"/>
  <c r="CC11" i="19"/>
  <c r="CB11" i="19"/>
  <c r="CA11" i="19"/>
  <c r="BZ11" i="19"/>
  <c r="BY11" i="19"/>
  <c r="BX11" i="19"/>
  <c r="BW11" i="19"/>
  <c r="BV11" i="19"/>
  <c r="BU11" i="19"/>
  <c r="BT11" i="19"/>
  <c r="BS11" i="19"/>
  <c r="BR11" i="19"/>
  <c r="BQ11" i="19"/>
  <c r="BP11" i="19"/>
  <c r="BO11" i="19"/>
  <c r="BN11" i="19"/>
  <c r="BM11" i="19"/>
  <c r="BL11" i="19"/>
  <c r="BK11" i="19"/>
  <c r="BJ11" i="19"/>
  <c r="BI11" i="19"/>
  <c r="BH11" i="19"/>
  <c r="BG11" i="19"/>
  <c r="BF11" i="19"/>
  <c r="BE11" i="19"/>
  <c r="BD11" i="19"/>
  <c r="BC11" i="19"/>
  <c r="BB11" i="19"/>
  <c r="BA11" i="19"/>
  <c r="AZ11" i="19"/>
  <c r="AY11" i="19"/>
  <c r="AX11" i="19"/>
  <c r="AW11" i="19"/>
  <c r="AV11" i="19"/>
  <c r="AU11" i="19"/>
  <c r="AT11" i="19"/>
  <c r="AS11" i="19"/>
  <c r="AR11" i="19"/>
  <c r="AQ11" i="19"/>
  <c r="AP11" i="19"/>
  <c r="AO11" i="19"/>
  <c r="AN11" i="19"/>
  <c r="AM11" i="19"/>
  <c r="AL11" i="19"/>
  <c r="AK11" i="19"/>
  <c r="AJ11" i="19"/>
  <c r="AI11" i="19"/>
  <c r="AH11" i="19"/>
  <c r="AG11" i="19"/>
  <c r="AF11" i="19"/>
  <c r="AE11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DB10" i="19"/>
  <c r="DA10" i="19"/>
  <c r="CZ10" i="19"/>
  <c r="CY10" i="19"/>
  <c r="CX10" i="19"/>
  <c r="CW10" i="19"/>
  <c r="CV10" i="19"/>
  <c r="CU10" i="19"/>
  <c r="CT10" i="19"/>
  <c r="CS10" i="19"/>
  <c r="CR10" i="19"/>
  <c r="CQ10" i="19"/>
  <c r="CP10" i="19"/>
  <c r="CO10" i="19"/>
  <c r="CN10" i="19"/>
  <c r="CM10" i="19"/>
  <c r="CL10" i="19"/>
  <c r="CK10" i="19"/>
  <c r="CJ10" i="19"/>
  <c r="CI10" i="19"/>
  <c r="CH10" i="19"/>
  <c r="CG10" i="19"/>
  <c r="CF10" i="19"/>
  <c r="CE10" i="19"/>
  <c r="CD10" i="19"/>
  <c r="CC10" i="19"/>
  <c r="CB10" i="19"/>
  <c r="CA10" i="19"/>
  <c r="BZ10" i="19"/>
  <c r="BY10" i="19"/>
  <c r="BX10" i="19"/>
  <c r="BW10" i="19"/>
  <c r="BV10" i="19"/>
  <c r="BU10" i="19"/>
  <c r="BT10" i="19"/>
  <c r="BS10" i="19"/>
  <c r="BR10" i="19"/>
  <c r="BQ10" i="19"/>
  <c r="BP10" i="19"/>
  <c r="BO10" i="19"/>
  <c r="BN10" i="19"/>
  <c r="BM10" i="19"/>
  <c r="BL10" i="19"/>
  <c r="BK10" i="19"/>
  <c r="BJ10" i="19"/>
  <c r="BI10" i="19"/>
  <c r="BH10" i="19"/>
  <c r="BG10" i="19"/>
  <c r="BF10" i="19"/>
  <c r="BE10" i="19"/>
  <c r="BD10" i="19"/>
  <c r="BC10" i="19"/>
  <c r="BB10" i="19"/>
  <c r="BA10" i="19"/>
  <c r="AZ10" i="19"/>
  <c r="AY10" i="19"/>
  <c r="AX10" i="19"/>
  <c r="AW10" i="19"/>
  <c r="AV10" i="19"/>
  <c r="AU10" i="19"/>
  <c r="AT10" i="19"/>
  <c r="AS10" i="19"/>
  <c r="AR10" i="19"/>
  <c r="AQ10" i="19"/>
  <c r="AP10" i="19"/>
  <c r="AO10" i="19"/>
  <c r="AN10" i="19"/>
  <c r="AM10" i="19"/>
  <c r="AL10" i="19"/>
  <c r="AK10" i="19"/>
  <c r="AJ10" i="19"/>
  <c r="AI10" i="19"/>
  <c r="AH10" i="19"/>
  <c r="AG10" i="19"/>
  <c r="AF10" i="19"/>
  <c r="AE10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DB9" i="19"/>
  <c r="DA9" i="19"/>
  <c r="CZ9" i="19"/>
  <c r="CY9" i="19"/>
  <c r="CX9" i="19"/>
  <c r="CW9" i="19"/>
  <c r="CV9" i="19"/>
  <c r="CU9" i="19"/>
  <c r="CT9" i="19"/>
  <c r="CS9" i="19"/>
  <c r="CR9" i="19"/>
  <c r="CQ9" i="19"/>
  <c r="CP9" i="19"/>
  <c r="CO9" i="19"/>
  <c r="CN9" i="19"/>
  <c r="CM9" i="19"/>
  <c r="CL9" i="19"/>
  <c r="CK9" i="19"/>
  <c r="CJ9" i="19"/>
  <c r="CI9" i="19"/>
  <c r="CH9" i="19"/>
  <c r="CG9" i="19"/>
  <c r="CF9" i="19"/>
  <c r="CE9" i="19"/>
  <c r="CD9" i="19"/>
  <c r="CC9" i="19"/>
  <c r="CB9" i="19"/>
  <c r="CA9" i="19"/>
  <c r="BZ9" i="19"/>
  <c r="BY9" i="19"/>
  <c r="BX9" i="19"/>
  <c r="BW9" i="19"/>
  <c r="BV9" i="19"/>
  <c r="BU9" i="19"/>
  <c r="BT9" i="19"/>
  <c r="BS9" i="19"/>
  <c r="BR9" i="19"/>
  <c r="BQ9" i="19"/>
  <c r="BP9" i="19"/>
  <c r="BO9" i="19"/>
  <c r="BN9" i="19"/>
  <c r="BM9" i="19"/>
  <c r="BL9" i="19"/>
  <c r="BK9" i="19"/>
  <c r="BJ9" i="19"/>
  <c r="BI9" i="19"/>
  <c r="BH9" i="19"/>
  <c r="BG9" i="19"/>
  <c r="BF9" i="19"/>
  <c r="BE9" i="19"/>
  <c r="BD9" i="19"/>
  <c r="BC9" i="19"/>
  <c r="BB9" i="19"/>
  <c r="BA9" i="19"/>
  <c r="AZ9" i="19"/>
  <c r="AY9" i="19"/>
  <c r="AX9" i="19"/>
  <c r="AW9" i="19"/>
  <c r="AV9" i="19"/>
  <c r="AU9" i="19"/>
  <c r="AT9" i="19"/>
  <c r="AS9" i="19"/>
  <c r="AR9" i="19"/>
  <c r="AQ9" i="19"/>
  <c r="AP9" i="19"/>
  <c r="AO9" i="19"/>
  <c r="AN9" i="19"/>
  <c r="AM9" i="19"/>
  <c r="AL9" i="19"/>
  <c r="AK9" i="19"/>
  <c r="AJ9" i="19"/>
  <c r="AI9" i="19"/>
  <c r="AH9" i="19"/>
  <c r="AG9" i="19"/>
  <c r="AF9" i="19"/>
  <c r="AE9" i="19"/>
  <c r="AD9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DB8" i="19"/>
  <c r="DA8" i="19"/>
  <c r="CZ8" i="19"/>
  <c r="CY8" i="19"/>
  <c r="CX8" i="19"/>
  <c r="CW8" i="19"/>
  <c r="CV8" i="19"/>
  <c r="CU8" i="19"/>
  <c r="CT8" i="19"/>
  <c r="CS8" i="19"/>
  <c r="CR8" i="19"/>
  <c r="CQ8" i="19"/>
  <c r="CP8" i="19"/>
  <c r="CO8" i="19"/>
  <c r="CN8" i="19"/>
  <c r="CM8" i="19"/>
  <c r="CL8" i="19"/>
  <c r="CK8" i="19"/>
  <c r="CJ8" i="19"/>
  <c r="CI8" i="19"/>
  <c r="CH8" i="19"/>
  <c r="CG8" i="19"/>
  <c r="CF8" i="19"/>
  <c r="CE8" i="19"/>
  <c r="CD8" i="19"/>
  <c r="CC8" i="19"/>
  <c r="CB8" i="19"/>
  <c r="CA8" i="19"/>
  <c r="BZ8" i="19"/>
  <c r="BY8" i="19"/>
  <c r="BX8" i="19"/>
  <c r="BW8" i="19"/>
  <c r="BV8" i="19"/>
  <c r="BU8" i="19"/>
  <c r="BT8" i="19"/>
  <c r="BS8" i="19"/>
  <c r="BR8" i="19"/>
  <c r="BQ8" i="19"/>
  <c r="BP8" i="19"/>
  <c r="BO8" i="19"/>
  <c r="BN8" i="19"/>
  <c r="BM8" i="19"/>
  <c r="BL8" i="19"/>
  <c r="BK8" i="19"/>
  <c r="BJ8" i="19"/>
  <c r="BI8" i="19"/>
  <c r="BH8" i="19"/>
  <c r="BG8" i="19"/>
  <c r="BF8" i="19"/>
  <c r="BE8" i="19"/>
  <c r="BD8" i="19"/>
  <c r="BC8" i="19"/>
  <c r="BB8" i="19"/>
  <c r="BA8" i="19"/>
  <c r="AZ8" i="19"/>
  <c r="AY8" i="19"/>
  <c r="AX8" i="19"/>
  <c r="AW8" i="19"/>
  <c r="AV8" i="19"/>
  <c r="AU8" i="19"/>
  <c r="AT8" i="19"/>
  <c r="AS8" i="19"/>
  <c r="AR8" i="19"/>
  <c r="AQ8" i="19"/>
  <c r="AP8" i="19"/>
  <c r="AO8" i="19"/>
  <c r="AN8" i="19"/>
  <c r="AM8" i="19"/>
  <c r="AL8" i="19"/>
  <c r="AK8" i="19"/>
  <c r="AJ8" i="19"/>
  <c r="AI8" i="19"/>
  <c r="AH8" i="19"/>
  <c r="AG8" i="19"/>
  <c r="AF8" i="19"/>
  <c r="AE8" i="19"/>
  <c r="AD8" i="19"/>
  <c r="AC8" i="19"/>
  <c r="AB8" i="19"/>
  <c r="AA8" i="19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E8" i="19"/>
  <c r="D8" i="19"/>
  <c r="C8" i="19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D111" i="22"/>
  <c r="D110" i="22"/>
  <c r="D109" i="22"/>
  <c r="D108" i="22"/>
  <c r="D107" i="22"/>
  <c r="D106" i="22"/>
  <c r="D105" i="22"/>
  <c r="D104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D76" i="22"/>
  <c r="D75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W111" i="2"/>
  <c r="V111" i="2"/>
  <c r="W110" i="2"/>
  <c r="V110" i="2"/>
  <c r="W109" i="2"/>
  <c r="V109" i="2"/>
  <c r="W108" i="2"/>
  <c r="V108" i="2"/>
  <c r="W107" i="2"/>
  <c r="V107" i="2"/>
  <c r="W106" i="2"/>
  <c r="V106" i="2"/>
  <c r="W105" i="2"/>
  <c r="V105" i="2"/>
  <c r="W104" i="2"/>
  <c r="V104" i="2"/>
  <c r="W103" i="2"/>
  <c r="V103" i="2"/>
  <c r="W102" i="2"/>
  <c r="V102" i="2"/>
  <c r="W101" i="2"/>
  <c r="V101" i="2"/>
  <c r="W100" i="2"/>
  <c r="V100" i="2"/>
  <c r="W99" i="2"/>
  <c r="V99" i="2"/>
  <c r="W98" i="2"/>
  <c r="V98" i="2"/>
  <c r="W97" i="2"/>
  <c r="V97" i="2"/>
  <c r="W96" i="2"/>
  <c r="V96" i="2"/>
  <c r="W95" i="2"/>
  <c r="V95" i="2"/>
  <c r="W94" i="2"/>
  <c r="V94" i="2"/>
  <c r="W93" i="2"/>
  <c r="V93" i="2"/>
  <c r="W92" i="2"/>
  <c r="V92" i="2"/>
  <c r="W91" i="2"/>
  <c r="V91" i="2"/>
  <c r="W90" i="2"/>
  <c r="V90" i="2"/>
  <c r="W89" i="2"/>
  <c r="V89" i="2"/>
  <c r="W88" i="2"/>
  <c r="V88" i="2"/>
  <c r="W87" i="2"/>
  <c r="V87" i="2"/>
  <c r="W86" i="2"/>
  <c r="V86" i="2"/>
  <c r="W85" i="2"/>
  <c r="V85" i="2"/>
  <c r="W84" i="2"/>
  <c r="V84" i="2"/>
  <c r="W83" i="2"/>
  <c r="V83" i="2"/>
  <c r="W82" i="2"/>
  <c r="V82" i="2"/>
  <c r="W81" i="2"/>
  <c r="V81" i="2"/>
  <c r="W80" i="2"/>
  <c r="V80" i="2"/>
  <c r="W79" i="2"/>
  <c r="V79" i="2"/>
  <c r="J75" i="2"/>
  <c r="AF7" i="38" l="1"/>
  <c r="B3" i="38"/>
  <c r="Y13" i="38" s="1"/>
  <c r="I4" i="8"/>
  <c r="F3" i="9"/>
  <c r="F7" i="9" s="1"/>
  <c r="I36" i="8" l="1"/>
  <c r="I24" i="8"/>
  <c r="I19" i="8"/>
  <c r="I18" i="8"/>
  <c r="I16" i="8"/>
  <c r="I14" i="8"/>
  <c r="I13" i="8"/>
  <c r="I12" i="8"/>
  <c r="I10" i="8"/>
  <c r="I32" i="8"/>
  <c r="I30" i="8" s="1"/>
  <c r="I27" i="8"/>
  <c r="I20" i="8"/>
  <c r="I22" i="8"/>
  <c r="I23" i="8"/>
  <c r="I37" i="8"/>
  <c r="I25" i="8"/>
  <c r="I38" i="8"/>
  <c r="I39" i="8"/>
  <c r="I40" i="8"/>
  <c r="I41" i="8"/>
  <c r="I42" i="8"/>
  <c r="I43" i="8"/>
  <c r="I44" i="8"/>
  <c r="I35" i="8"/>
  <c r="I33" i="8"/>
  <c r="I31" i="8"/>
  <c r="I28" i="8"/>
  <c r="I26" i="8"/>
  <c r="I21" i="8"/>
  <c r="I45" i="8"/>
  <c r="I11" i="8"/>
  <c r="Y7" i="38"/>
  <c r="Y41" i="38"/>
  <c r="X40" i="38"/>
  <c r="X43" i="38"/>
  <c r="N78" i="2"/>
  <c r="N77" i="2"/>
  <c r="N76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H78" i="2"/>
  <c r="H77" i="2"/>
  <c r="H76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I17" i="8" l="1"/>
  <c r="K110" i="2"/>
  <c r="K109" i="2"/>
  <c r="K108" i="2"/>
  <c r="K106" i="2"/>
  <c r="K105" i="2"/>
  <c r="K104" i="2"/>
  <c r="K101" i="2"/>
  <c r="K99" i="2"/>
  <c r="K98" i="2"/>
  <c r="K97" i="2"/>
  <c r="K96" i="2"/>
  <c r="K95" i="2"/>
  <c r="K92" i="2"/>
  <c r="K90" i="2"/>
  <c r="K89" i="2"/>
  <c r="K87" i="2"/>
  <c r="K84" i="2"/>
  <c r="K83" i="2"/>
  <c r="K82" i="2"/>
  <c r="K80" i="2"/>
  <c r="E110" i="2"/>
  <c r="E109" i="2"/>
  <c r="E108" i="2"/>
  <c r="E106" i="2"/>
  <c r="E105" i="2"/>
  <c r="E104" i="2"/>
  <c r="E101" i="2"/>
  <c r="E99" i="2"/>
  <c r="E98" i="2"/>
  <c r="E97" i="2"/>
  <c r="E96" i="2"/>
  <c r="E95" i="2"/>
  <c r="E92" i="2"/>
  <c r="E90" i="2"/>
  <c r="E89" i="2"/>
  <c r="E87" i="2"/>
  <c r="E84" i="2"/>
  <c r="E83" i="2"/>
  <c r="E82" i="2"/>
  <c r="E80" i="2"/>
  <c r="N50" i="13" l="1"/>
  <c r="N49" i="13"/>
  <c r="N48" i="13"/>
  <c r="N47" i="13"/>
  <c r="N46" i="13"/>
  <c r="N45" i="13"/>
  <c r="N44" i="13"/>
  <c r="N43" i="13"/>
  <c r="N42" i="13"/>
  <c r="N41" i="13"/>
  <c r="N40" i="13"/>
  <c r="N39" i="13"/>
  <c r="N38" i="13"/>
  <c r="K48" i="13"/>
  <c r="L48" i="13" s="1"/>
  <c r="H13" i="13" s="1"/>
  <c r="K47" i="13"/>
  <c r="L47" i="13" s="1"/>
  <c r="G13" i="13" s="1"/>
  <c r="K46" i="13"/>
  <c r="L46" i="13" s="1"/>
  <c r="F13" i="13" s="1"/>
  <c r="K37" i="13"/>
  <c r="L37" i="13" s="1"/>
  <c r="G18" i="13" s="1"/>
  <c r="C52" i="37" l="1"/>
  <c r="AI106" i="41"/>
  <c r="P107" i="21" s="1"/>
  <c r="AI101" i="41"/>
  <c r="P102" i="21" s="1"/>
  <c r="AI90" i="41"/>
  <c r="P91" i="21" s="1"/>
  <c r="AI87" i="41"/>
  <c r="P88" i="21" s="1"/>
  <c r="AI75" i="41"/>
  <c r="P76" i="21" s="1"/>
  <c r="AI74" i="41"/>
  <c r="P75" i="21" s="1"/>
  <c r="AI71" i="41"/>
  <c r="P72" i="21" s="1"/>
  <c r="AI68" i="41"/>
  <c r="P69" i="21" s="1"/>
  <c r="AI63" i="41"/>
  <c r="P64" i="21" s="1"/>
  <c r="AI59" i="41"/>
  <c r="P60" i="21" s="1"/>
  <c r="AI53" i="41"/>
  <c r="P54" i="21" s="1"/>
  <c r="AI44" i="41"/>
  <c r="P45" i="21" s="1"/>
  <c r="AI41" i="41"/>
  <c r="P42" i="21" s="1"/>
  <c r="AI29" i="41"/>
  <c r="P30" i="21" s="1"/>
  <c r="AI26" i="41"/>
  <c r="P27" i="21" s="1"/>
  <c r="AI23" i="41"/>
  <c r="P24" i="21" s="1"/>
  <c r="AI15" i="41"/>
  <c r="P16" i="21" s="1"/>
  <c r="AI11" i="41"/>
  <c r="P12" i="21" s="1"/>
  <c r="AF101" i="41"/>
  <c r="D102" i="21" s="1"/>
  <c r="AF90" i="41"/>
  <c r="D91" i="21" s="1"/>
  <c r="AF85" i="41"/>
  <c r="D86" i="21" s="1"/>
  <c r="AF79" i="41"/>
  <c r="D80" i="21" s="1"/>
  <c r="AF76" i="41"/>
  <c r="D77" i="21" s="1"/>
  <c r="AF71" i="41"/>
  <c r="D72" i="21" s="1"/>
  <c r="AF60" i="41"/>
  <c r="D61" i="21" s="1"/>
  <c r="AF53" i="41"/>
  <c r="D54" i="21" s="1"/>
  <c r="AF42" i="41"/>
  <c r="D43" i="21" s="1"/>
  <c r="AF39" i="41"/>
  <c r="D40" i="21" s="1"/>
  <c r="AF37" i="41"/>
  <c r="D38" i="21" s="1"/>
  <c r="AF28" i="41"/>
  <c r="D29" i="21" s="1"/>
  <c r="AF26" i="41"/>
  <c r="D27" i="21" s="1"/>
  <c r="AF15" i="41"/>
  <c r="D16" i="21" s="1"/>
  <c r="AF12" i="41"/>
  <c r="D13" i="21" s="1"/>
  <c r="AK108" i="41"/>
  <c r="X109" i="21" s="1"/>
  <c r="AJ99" i="41"/>
  <c r="T100" i="21" s="1"/>
  <c r="AK92" i="41"/>
  <c r="X93" i="21" s="1"/>
  <c r="AG88" i="41"/>
  <c r="H89" i="21" s="1"/>
  <c r="AJ83" i="41"/>
  <c r="T84" i="21" s="1"/>
  <c r="AK76" i="41"/>
  <c r="X77" i="21" s="1"/>
  <c r="AG72" i="41"/>
  <c r="H73" i="21" s="1"/>
  <c r="AJ67" i="41"/>
  <c r="T68" i="21" s="1"/>
  <c r="AK60" i="41"/>
  <c r="X61" i="21" s="1"/>
  <c r="AG56" i="41"/>
  <c r="H57" i="21" s="1"/>
  <c r="AJ51" i="41"/>
  <c r="T52" i="21" s="1"/>
  <c r="AK44" i="41"/>
  <c r="X45" i="21" s="1"/>
  <c r="AG40" i="41"/>
  <c r="H41" i="21" s="1"/>
  <c r="AJ35" i="41"/>
  <c r="T36" i="21" s="1"/>
  <c r="AK28" i="41"/>
  <c r="X29" i="21" s="1"/>
  <c r="AG24" i="41"/>
  <c r="H25" i="21" s="1"/>
  <c r="AJ19" i="41"/>
  <c r="T20" i="21" s="1"/>
  <c r="X13" i="21"/>
  <c r="AG8" i="41"/>
  <c r="H9" i="21" s="1"/>
  <c r="AI110" i="41"/>
  <c r="P111" i="21" s="1"/>
  <c r="AI108" i="41"/>
  <c r="P109" i="21" s="1"/>
  <c r="AI107" i="41"/>
  <c r="P108" i="21" s="1"/>
  <c r="AI105" i="41"/>
  <c r="P106" i="21" s="1"/>
  <c r="AI104" i="41"/>
  <c r="P105" i="21" s="1"/>
  <c r="AI102" i="41"/>
  <c r="P103" i="21" s="1"/>
  <c r="AI99" i="41"/>
  <c r="P100" i="21" s="1"/>
  <c r="AI98" i="41"/>
  <c r="P99" i="21" s="1"/>
  <c r="AI97" i="41"/>
  <c r="P98" i="21" s="1"/>
  <c r="AI95" i="41"/>
  <c r="P96" i="21" s="1"/>
  <c r="AF95" i="41"/>
  <c r="D96" i="21" s="1"/>
  <c r="AI94" i="41"/>
  <c r="P95" i="21" s="1"/>
  <c r="AI93" i="41"/>
  <c r="P94" i="21" s="1"/>
  <c r="AI92" i="41"/>
  <c r="P93" i="21" s="1"/>
  <c r="AI91" i="41"/>
  <c r="P92" i="21" s="1"/>
  <c r="AI89" i="41"/>
  <c r="P90" i="21" s="1"/>
  <c r="AI88" i="41"/>
  <c r="P89" i="21" s="1"/>
  <c r="AI85" i="41"/>
  <c r="P86" i="21" s="1"/>
  <c r="AI84" i="41"/>
  <c r="P85" i="21" s="1"/>
  <c r="AI83" i="41"/>
  <c r="P84" i="21" s="1"/>
  <c r="AI82" i="41"/>
  <c r="P83" i="21" s="1"/>
  <c r="AI81" i="41"/>
  <c r="P82" i="21" s="1"/>
  <c r="AI79" i="41"/>
  <c r="P80" i="21" s="1"/>
  <c r="AI78" i="41"/>
  <c r="P79" i="21" s="1"/>
  <c r="AI77" i="41"/>
  <c r="P78" i="21" s="1"/>
  <c r="AI76" i="41"/>
  <c r="P77" i="21" s="1"/>
  <c r="AI73" i="41"/>
  <c r="P74" i="21" s="1"/>
  <c r="AI70" i="41"/>
  <c r="P71" i="21" s="1"/>
  <c r="AI69" i="41"/>
  <c r="P70" i="21" s="1"/>
  <c r="AI67" i="41"/>
  <c r="P68" i="21" s="1"/>
  <c r="AI66" i="41"/>
  <c r="P67" i="21" s="1"/>
  <c r="AI65" i="41"/>
  <c r="P66" i="21" s="1"/>
  <c r="AI64" i="41"/>
  <c r="P65" i="21" s="1"/>
  <c r="AF63" i="41"/>
  <c r="D64" i="21" s="1"/>
  <c r="AI62" i="41"/>
  <c r="P63" i="21" s="1"/>
  <c r="AI61" i="41"/>
  <c r="P62" i="21" s="1"/>
  <c r="AI60" i="41"/>
  <c r="P61" i="21" s="1"/>
  <c r="AI58" i="41"/>
  <c r="P59" i="21" s="1"/>
  <c r="AI57" i="41"/>
  <c r="P58" i="21" s="1"/>
  <c r="AI56" i="41"/>
  <c r="P57" i="21" s="1"/>
  <c r="AI55" i="41"/>
  <c r="P56" i="21" s="1"/>
  <c r="AI54" i="41"/>
  <c r="P55" i="21" s="1"/>
  <c r="AI52" i="41"/>
  <c r="P53" i="21" s="1"/>
  <c r="AI49" i="41"/>
  <c r="P50" i="21" s="1"/>
  <c r="AI48" i="41"/>
  <c r="P49" i="21" s="1"/>
  <c r="AF47" i="41"/>
  <c r="D48" i="21" s="1"/>
  <c r="AI46" i="41"/>
  <c r="P47" i="21" s="1"/>
  <c r="AI45" i="41"/>
  <c r="P46" i="21" s="1"/>
  <c r="AI43" i="41"/>
  <c r="P44" i="21" s="1"/>
  <c r="AI42" i="41"/>
  <c r="P43" i="21" s="1"/>
  <c r="AI40" i="41"/>
  <c r="P41" i="21" s="1"/>
  <c r="AI39" i="41"/>
  <c r="P40" i="21" s="1"/>
  <c r="AI38" i="41"/>
  <c r="P39" i="21" s="1"/>
  <c r="AI37" i="41"/>
  <c r="P38" i="21" s="1"/>
  <c r="AI36" i="41"/>
  <c r="P37" i="21" s="1"/>
  <c r="AI35" i="41"/>
  <c r="P36" i="21" s="1"/>
  <c r="AI34" i="41"/>
  <c r="P35" i="21" s="1"/>
  <c r="AI33" i="41"/>
  <c r="P34" i="21" s="1"/>
  <c r="AI32" i="41"/>
  <c r="P33" i="21" s="1"/>
  <c r="AI31" i="41"/>
  <c r="P32" i="21" s="1"/>
  <c r="AF31" i="41"/>
  <c r="D32" i="21" s="1"/>
  <c r="AI30" i="41"/>
  <c r="P31" i="21" s="1"/>
  <c r="AI28" i="41"/>
  <c r="P29" i="21" s="1"/>
  <c r="AI27" i="41"/>
  <c r="P28" i="21" s="1"/>
  <c r="AI25" i="41"/>
  <c r="P26" i="21" s="1"/>
  <c r="AI24" i="41"/>
  <c r="P25" i="21" s="1"/>
  <c r="AI22" i="41"/>
  <c r="P23" i="21" s="1"/>
  <c r="AI21" i="41"/>
  <c r="P22" i="21" s="1"/>
  <c r="AI20" i="41"/>
  <c r="P21" i="21" s="1"/>
  <c r="AI17" i="41"/>
  <c r="P18" i="21" s="1"/>
  <c r="AI14" i="41"/>
  <c r="P15" i="21" s="1"/>
  <c r="AI13" i="41"/>
  <c r="P14" i="21" s="1"/>
  <c r="AI12" i="41"/>
  <c r="P13" i="21" s="1"/>
  <c r="AI10" i="41"/>
  <c r="P11" i="21" s="1"/>
  <c r="AI9" i="41"/>
  <c r="P10" i="21" s="1"/>
  <c r="AI8" i="41"/>
  <c r="P9" i="21" s="1"/>
  <c r="AL101" i="41" l="1"/>
  <c r="AL37" i="41"/>
  <c r="AL69" i="41"/>
  <c r="AL21" i="41"/>
  <c r="AL53" i="41"/>
  <c r="AJ10" i="41"/>
  <c r="T11" i="21" s="1"/>
  <c r="AL12" i="41"/>
  <c r="AG15" i="41"/>
  <c r="H16" i="21" s="1"/>
  <c r="AK19" i="41"/>
  <c r="X20" i="21" s="1"/>
  <c r="AF22" i="41"/>
  <c r="D23" i="21" s="1"/>
  <c r="AJ26" i="41"/>
  <c r="T27" i="21" s="1"/>
  <c r="AL28" i="41"/>
  <c r="AG31" i="41"/>
  <c r="H32" i="21" s="1"/>
  <c r="AK35" i="41"/>
  <c r="X36" i="21" s="1"/>
  <c r="AF38" i="41"/>
  <c r="D39" i="21" s="1"/>
  <c r="AJ42" i="41"/>
  <c r="T43" i="21" s="1"/>
  <c r="AL44" i="41"/>
  <c r="AG47" i="41"/>
  <c r="H48" i="21" s="1"/>
  <c r="AK51" i="41"/>
  <c r="X52" i="21" s="1"/>
  <c r="AF54" i="41"/>
  <c r="D55" i="21" s="1"/>
  <c r="AJ58" i="41"/>
  <c r="T59" i="21" s="1"/>
  <c r="AL60" i="41"/>
  <c r="AG63" i="41"/>
  <c r="H64" i="21" s="1"/>
  <c r="AK67" i="41"/>
  <c r="X68" i="21" s="1"/>
  <c r="AF70" i="41"/>
  <c r="D71" i="21" s="1"/>
  <c r="AJ74" i="41"/>
  <c r="T75" i="21" s="1"/>
  <c r="AL76" i="41"/>
  <c r="AG79" i="41"/>
  <c r="H80" i="21" s="1"/>
  <c r="AK83" i="41"/>
  <c r="X84" i="21" s="1"/>
  <c r="AF86" i="41"/>
  <c r="D87" i="21" s="1"/>
  <c r="AJ90" i="41"/>
  <c r="T91" i="21" s="1"/>
  <c r="AL92" i="41"/>
  <c r="AG95" i="41"/>
  <c r="H96" i="21" s="1"/>
  <c r="AK99" i="41"/>
  <c r="X100" i="21" s="1"/>
  <c r="AF102" i="41"/>
  <c r="D103" i="21" s="1"/>
  <c r="AJ106" i="41"/>
  <c r="T107" i="21" s="1"/>
  <c r="AL108" i="41"/>
  <c r="AL85" i="41"/>
  <c r="AG104" i="41"/>
  <c r="H105" i="21" s="1"/>
  <c r="AK10" i="41"/>
  <c r="X11" i="21" s="1"/>
  <c r="AF13" i="41"/>
  <c r="D14" i="21" s="1"/>
  <c r="AJ17" i="41"/>
  <c r="T18" i="21" s="1"/>
  <c r="AL19" i="41"/>
  <c r="AG22" i="41"/>
  <c r="H23" i="21" s="1"/>
  <c r="AK26" i="41"/>
  <c r="X27" i="21" s="1"/>
  <c r="AF29" i="41"/>
  <c r="D30" i="21" s="1"/>
  <c r="AJ33" i="41"/>
  <c r="T34" i="21" s="1"/>
  <c r="AL35" i="41"/>
  <c r="AG38" i="41"/>
  <c r="H39" i="21" s="1"/>
  <c r="AK42" i="41"/>
  <c r="X43" i="21" s="1"/>
  <c r="AF45" i="41"/>
  <c r="D46" i="21" s="1"/>
  <c r="AJ49" i="41"/>
  <c r="T50" i="21" s="1"/>
  <c r="AL51" i="41"/>
  <c r="AG54" i="41"/>
  <c r="H55" i="21" s="1"/>
  <c r="AK58" i="41"/>
  <c r="X59" i="21" s="1"/>
  <c r="AF61" i="41"/>
  <c r="D62" i="21" s="1"/>
  <c r="AJ65" i="41"/>
  <c r="T66" i="21" s="1"/>
  <c r="AL67" i="41"/>
  <c r="AG70" i="41"/>
  <c r="H71" i="21" s="1"/>
  <c r="AI72" i="41"/>
  <c r="P73" i="21" s="1"/>
  <c r="AK74" i="41"/>
  <c r="X75" i="21" s="1"/>
  <c r="AF77" i="41"/>
  <c r="D78" i="21" s="1"/>
  <c r="AJ81" i="41"/>
  <c r="T82" i="21" s="1"/>
  <c r="AL83" i="41"/>
  <c r="AG86" i="41"/>
  <c r="H87" i="21" s="1"/>
  <c r="AK90" i="41"/>
  <c r="X91" i="21" s="1"/>
  <c r="AF93" i="41"/>
  <c r="D94" i="21" s="1"/>
  <c r="AJ97" i="41"/>
  <c r="T98" i="21" s="1"/>
  <c r="AL99" i="41"/>
  <c r="AG102" i="41"/>
  <c r="H103" i="21" s="1"/>
  <c r="AK106" i="41"/>
  <c r="X107" i="21" s="1"/>
  <c r="AF109" i="41"/>
  <c r="D110" i="21" s="1"/>
  <c r="AJ8" i="41"/>
  <c r="T9" i="21" s="1"/>
  <c r="AL10" i="41"/>
  <c r="H14" i="21"/>
  <c r="AK17" i="41"/>
  <c r="X18" i="21" s="1"/>
  <c r="AF20" i="41"/>
  <c r="D21" i="21" s="1"/>
  <c r="AJ24" i="41"/>
  <c r="T25" i="21" s="1"/>
  <c r="AL26" i="41"/>
  <c r="AG29" i="41"/>
  <c r="H30" i="21" s="1"/>
  <c r="AK33" i="41"/>
  <c r="X34" i="21" s="1"/>
  <c r="AF36" i="41"/>
  <c r="D37" i="21" s="1"/>
  <c r="AJ40" i="41"/>
  <c r="T41" i="21" s="1"/>
  <c r="AL42" i="41"/>
  <c r="AG45" i="41"/>
  <c r="H46" i="21" s="1"/>
  <c r="AK49" i="41"/>
  <c r="X50" i="21" s="1"/>
  <c r="AF52" i="41"/>
  <c r="D53" i="21" s="1"/>
  <c r="AJ56" i="41"/>
  <c r="T57" i="21" s="1"/>
  <c r="AL58" i="41"/>
  <c r="AG61" i="41"/>
  <c r="H62" i="21" s="1"/>
  <c r="AK65" i="41"/>
  <c r="X66" i="21" s="1"/>
  <c r="AF68" i="41"/>
  <c r="D69" i="21" s="1"/>
  <c r="AJ72" i="41"/>
  <c r="T73" i="21" s="1"/>
  <c r="AL74" i="41"/>
  <c r="AG77" i="41"/>
  <c r="H78" i="21" s="1"/>
  <c r="AK81" i="41"/>
  <c r="X82" i="21" s="1"/>
  <c r="AF84" i="41"/>
  <c r="D85" i="21" s="1"/>
  <c r="AJ88" i="41"/>
  <c r="T89" i="21" s="1"/>
  <c r="AL90" i="41"/>
  <c r="AG93" i="41"/>
  <c r="H94" i="21" s="1"/>
  <c r="AK97" i="41"/>
  <c r="X98" i="21" s="1"/>
  <c r="AF100" i="41"/>
  <c r="D101" i="21" s="1"/>
  <c r="AJ104" i="41"/>
  <c r="T105" i="21" s="1"/>
  <c r="AL106" i="41"/>
  <c r="AG109" i="41"/>
  <c r="H110" i="21" s="1"/>
  <c r="AK8" i="41"/>
  <c r="X9" i="21" s="1"/>
  <c r="AF11" i="41"/>
  <c r="D12" i="21" s="1"/>
  <c r="AJ15" i="41"/>
  <c r="T16" i="21" s="1"/>
  <c r="AL17" i="41"/>
  <c r="AG20" i="41"/>
  <c r="H21" i="21" s="1"/>
  <c r="AK24" i="41"/>
  <c r="X25" i="21" s="1"/>
  <c r="AF27" i="41"/>
  <c r="D28" i="21" s="1"/>
  <c r="AJ31" i="41"/>
  <c r="T32" i="21" s="1"/>
  <c r="AL33" i="41"/>
  <c r="AG36" i="41"/>
  <c r="H37" i="21" s="1"/>
  <c r="AK40" i="41"/>
  <c r="X41" i="21" s="1"/>
  <c r="AF43" i="41"/>
  <c r="D44" i="21" s="1"/>
  <c r="AJ47" i="41"/>
  <c r="T48" i="21" s="1"/>
  <c r="AL49" i="41"/>
  <c r="AG52" i="41"/>
  <c r="H53" i="21" s="1"/>
  <c r="AK56" i="41"/>
  <c r="X57" i="21" s="1"/>
  <c r="AF59" i="41"/>
  <c r="D60" i="21" s="1"/>
  <c r="AJ63" i="41"/>
  <c r="T64" i="21" s="1"/>
  <c r="AL65" i="41"/>
  <c r="AG68" i="41"/>
  <c r="H69" i="21" s="1"/>
  <c r="AK72" i="41"/>
  <c r="X73" i="21" s="1"/>
  <c r="AF75" i="41"/>
  <c r="D76" i="21" s="1"/>
  <c r="AJ79" i="41"/>
  <c r="T80" i="21" s="1"/>
  <c r="AL81" i="41"/>
  <c r="AG84" i="41"/>
  <c r="H85" i="21" s="1"/>
  <c r="AI86" i="41"/>
  <c r="P87" i="21" s="1"/>
  <c r="AK88" i="41"/>
  <c r="X89" i="21" s="1"/>
  <c r="AF91" i="41"/>
  <c r="D92" i="21" s="1"/>
  <c r="AJ95" i="41"/>
  <c r="T96" i="21" s="1"/>
  <c r="AL97" i="41"/>
  <c r="AG100" i="41"/>
  <c r="H101" i="21" s="1"/>
  <c r="AK104" i="41"/>
  <c r="X105" i="21" s="1"/>
  <c r="AF107" i="41"/>
  <c r="D108" i="21" s="1"/>
  <c r="AL8" i="41"/>
  <c r="AG11" i="41"/>
  <c r="H12" i="21" s="1"/>
  <c r="AK15" i="41"/>
  <c r="X16" i="21" s="1"/>
  <c r="AF18" i="41"/>
  <c r="D19" i="21" s="1"/>
  <c r="AJ22" i="41"/>
  <c r="T23" i="21" s="1"/>
  <c r="AL24" i="41"/>
  <c r="H28" i="21"/>
  <c r="AK31" i="41"/>
  <c r="X32" i="21" s="1"/>
  <c r="AF34" i="41"/>
  <c r="D35" i="21" s="1"/>
  <c r="AJ38" i="41"/>
  <c r="T39" i="21" s="1"/>
  <c r="AL40" i="41"/>
  <c r="AG43" i="41"/>
  <c r="H44" i="21" s="1"/>
  <c r="AK47" i="41"/>
  <c r="X48" i="21" s="1"/>
  <c r="AF50" i="41"/>
  <c r="D51" i="21" s="1"/>
  <c r="AJ54" i="41"/>
  <c r="T55" i="21" s="1"/>
  <c r="AL56" i="41"/>
  <c r="AG59" i="41"/>
  <c r="H60" i="21" s="1"/>
  <c r="AK63" i="41"/>
  <c r="X64" i="21" s="1"/>
  <c r="AF66" i="41"/>
  <c r="D67" i="21" s="1"/>
  <c r="AJ70" i="41"/>
  <c r="T71" i="21" s="1"/>
  <c r="AL72" i="41"/>
  <c r="AG75" i="41"/>
  <c r="H76" i="21" s="1"/>
  <c r="AK79" i="41"/>
  <c r="X80" i="21" s="1"/>
  <c r="AF82" i="41"/>
  <c r="D83" i="21" s="1"/>
  <c r="AJ86" i="41"/>
  <c r="T87" i="21" s="1"/>
  <c r="AL88" i="41"/>
  <c r="AG91" i="41"/>
  <c r="H92" i="21" s="1"/>
  <c r="AK95" i="41"/>
  <c r="X96" i="21" s="1"/>
  <c r="AF98" i="41"/>
  <c r="D99" i="21" s="1"/>
  <c r="AJ102" i="41"/>
  <c r="T103" i="21" s="1"/>
  <c r="AL104" i="41"/>
  <c r="AG107" i="41"/>
  <c r="H108" i="21" s="1"/>
  <c r="AI109" i="41"/>
  <c r="P110" i="21" s="1"/>
  <c r="AF9" i="41"/>
  <c r="D10" i="21" s="1"/>
  <c r="AJ13" i="41"/>
  <c r="T14" i="21" s="1"/>
  <c r="AG18" i="41"/>
  <c r="H19" i="21" s="1"/>
  <c r="AK22" i="41"/>
  <c r="X23" i="21" s="1"/>
  <c r="AF25" i="41"/>
  <c r="D26" i="21" s="1"/>
  <c r="AJ29" i="41"/>
  <c r="T30" i="21" s="1"/>
  <c r="AG34" i="41"/>
  <c r="H35" i="21" s="1"/>
  <c r="AK38" i="41"/>
  <c r="X39" i="21" s="1"/>
  <c r="AF41" i="41"/>
  <c r="D42" i="21" s="1"/>
  <c r="AJ45" i="41"/>
  <c r="T46" i="21" s="1"/>
  <c r="AG50" i="41"/>
  <c r="H51" i="21" s="1"/>
  <c r="AK54" i="41"/>
  <c r="X55" i="21" s="1"/>
  <c r="AF57" i="41"/>
  <c r="D58" i="21" s="1"/>
  <c r="AJ61" i="41"/>
  <c r="T62" i="21" s="1"/>
  <c r="AG66" i="41"/>
  <c r="H67" i="21" s="1"/>
  <c r="AK70" i="41"/>
  <c r="X71" i="21" s="1"/>
  <c r="AF73" i="41"/>
  <c r="D74" i="21" s="1"/>
  <c r="AJ77" i="41"/>
  <c r="T78" i="21" s="1"/>
  <c r="AL79" i="41"/>
  <c r="AG82" i="41"/>
  <c r="H83" i="21" s="1"/>
  <c r="AK86" i="41"/>
  <c r="X87" i="21" s="1"/>
  <c r="AF89" i="41"/>
  <c r="D90" i="21" s="1"/>
  <c r="AJ93" i="41"/>
  <c r="T94" i="21" s="1"/>
  <c r="AG98" i="41"/>
  <c r="H99" i="21" s="1"/>
  <c r="AI100" i="41"/>
  <c r="P101" i="21" s="1"/>
  <c r="AK102" i="41"/>
  <c r="X103" i="21" s="1"/>
  <c r="AF105" i="41"/>
  <c r="D106" i="21" s="1"/>
  <c r="AJ109" i="41"/>
  <c r="T110" i="21" s="1"/>
  <c r="AG9" i="41"/>
  <c r="H10" i="21" s="1"/>
  <c r="AK13" i="41"/>
  <c r="X14" i="21" s="1"/>
  <c r="AF16" i="41"/>
  <c r="D17" i="21" s="1"/>
  <c r="AJ20" i="41"/>
  <c r="T21" i="21" s="1"/>
  <c r="AL22" i="41"/>
  <c r="AG25" i="41"/>
  <c r="H26" i="21" s="1"/>
  <c r="AK29" i="41"/>
  <c r="X30" i="21" s="1"/>
  <c r="AF32" i="41"/>
  <c r="D33" i="21" s="1"/>
  <c r="AJ36" i="41"/>
  <c r="T37" i="21" s="1"/>
  <c r="AL38" i="41"/>
  <c r="AG41" i="41"/>
  <c r="H42" i="21" s="1"/>
  <c r="AK45" i="41"/>
  <c r="X46" i="21" s="1"/>
  <c r="AF48" i="41"/>
  <c r="D49" i="21" s="1"/>
  <c r="AJ52" i="41"/>
  <c r="T53" i="21" s="1"/>
  <c r="AL54" i="41"/>
  <c r="AG57" i="41"/>
  <c r="H58" i="21" s="1"/>
  <c r="AK61" i="41"/>
  <c r="X62" i="21" s="1"/>
  <c r="AF64" i="41"/>
  <c r="D65" i="21" s="1"/>
  <c r="AJ68" i="41"/>
  <c r="T69" i="21" s="1"/>
  <c r="AL70" i="41"/>
  <c r="AG73" i="41"/>
  <c r="H74" i="21" s="1"/>
  <c r="AK77" i="41"/>
  <c r="X78" i="21" s="1"/>
  <c r="AF80" i="41"/>
  <c r="D81" i="21" s="1"/>
  <c r="AJ84" i="41"/>
  <c r="T85" i="21" s="1"/>
  <c r="AL86" i="41"/>
  <c r="AG89" i="41"/>
  <c r="H90" i="21" s="1"/>
  <c r="AK93" i="41"/>
  <c r="X94" i="21" s="1"/>
  <c r="AF96" i="41"/>
  <c r="D97" i="21" s="1"/>
  <c r="AJ100" i="41"/>
  <c r="T101" i="21" s="1"/>
  <c r="AL102" i="41"/>
  <c r="AG105" i="41"/>
  <c r="H106" i="21" s="1"/>
  <c r="AK109" i="41"/>
  <c r="X110" i="21" s="1"/>
  <c r="AF7" i="41"/>
  <c r="D8" i="21" s="1"/>
  <c r="AJ11" i="41"/>
  <c r="T12" i="21" s="1"/>
  <c r="AL13" i="41"/>
  <c r="AG16" i="41"/>
  <c r="H17" i="21" s="1"/>
  <c r="AI18" i="41"/>
  <c r="P19" i="21" s="1"/>
  <c r="AK20" i="41"/>
  <c r="X21" i="21" s="1"/>
  <c r="AF23" i="41"/>
  <c r="D24" i="21" s="1"/>
  <c r="AJ27" i="41"/>
  <c r="T28" i="21" s="1"/>
  <c r="AL29" i="41"/>
  <c r="AG32" i="41"/>
  <c r="H33" i="21" s="1"/>
  <c r="AK36" i="41"/>
  <c r="X37" i="21" s="1"/>
  <c r="AJ43" i="41"/>
  <c r="T44" i="21" s="1"/>
  <c r="AL45" i="41"/>
  <c r="AG48" i="41"/>
  <c r="H49" i="21" s="1"/>
  <c r="AI50" i="41"/>
  <c r="P51" i="21" s="1"/>
  <c r="AK52" i="41"/>
  <c r="X53" i="21" s="1"/>
  <c r="AF55" i="41"/>
  <c r="D56" i="21" s="1"/>
  <c r="AJ59" i="41"/>
  <c r="T60" i="21" s="1"/>
  <c r="AL61" i="41"/>
  <c r="AG64" i="41"/>
  <c r="H65" i="21" s="1"/>
  <c r="AK68" i="41"/>
  <c r="X69" i="21" s="1"/>
  <c r="AJ75" i="41"/>
  <c r="T76" i="21" s="1"/>
  <c r="AL77" i="41"/>
  <c r="AG80" i="41"/>
  <c r="H81" i="21" s="1"/>
  <c r="AK84" i="41"/>
  <c r="X85" i="21" s="1"/>
  <c r="AF87" i="41"/>
  <c r="D88" i="21" s="1"/>
  <c r="AJ91" i="41"/>
  <c r="T92" i="21" s="1"/>
  <c r="AL93" i="41"/>
  <c r="AG96" i="41"/>
  <c r="H97" i="21" s="1"/>
  <c r="AK100" i="41"/>
  <c r="X101" i="21" s="1"/>
  <c r="AF103" i="41"/>
  <c r="D104" i="21" s="1"/>
  <c r="AJ107" i="41"/>
  <c r="T108" i="21" s="1"/>
  <c r="AL109" i="41"/>
  <c r="AG7" i="41"/>
  <c r="H8" i="21" s="1"/>
  <c r="AK11" i="41"/>
  <c r="X12" i="21" s="1"/>
  <c r="AF14" i="41"/>
  <c r="D15" i="21" s="1"/>
  <c r="AJ18" i="41"/>
  <c r="T19" i="21" s="1"/>
  <c r="AL20" i="41"/>
  <c r="AG23" i="41"/>
  <c r="H24" i="21" s="1"/>
  <c r="AK27" i="41"/>
  <c r="X28" i="21" s="1"/>
  <c r="AF30" i="41"/>
  <c r="D31" i="21" s="1"/>
  <c r="AJ34" i="41"/>
  <c r="T35" i="21" s="1"/>
  <c r="AL36" i="41"/>
  <c r="AG39" i="41"/>
  <c r="H40" i="21" s="1"/>
  <c r="AK43" i="41"/>
  <c r="X44" i="21" s="1"/>
  <c r="AF46" i="41"/>
  <c r="D47" i="21" s="1"/>
  <c r="AJ50" i="41"/>
  <c r="T51" i="21" s="1"/>
  <c r="AL52" i="41"/>
  <c r="AG55" i="41"/>
  <c r="H56" i="21" s="1"/>
  <c r="AK59" i="41"/>
  <c r="X60" i="21" s="1"/>
  <c r="AF62" i="41"/>
  <c r="D63" i="21" s="1"/>
  <c r="AJ66" i="41"/>
  <c r="T67" i="21" s="1"/>
  <c r="AL68" i="41"/>
  <c r="AG71" i="41"/>
  <c r="H72" i="21" s="1"/>
  <c r="AK75" i="41"/>
  <c r="X76" i="21" s="1"/>
  <c r="AF78" i="41"/>
  <c r="D79" i="21" s="1"/>
  <c r="AJ82" i="41"/>
  <c r="T83" i="21" s="1"/>
  <c r="AL84" i="41"/>
  <c r="AG87" i="41"/>
  <c r="H88" i="21" s="1"/>
  <c r="AK91" i="41"/>
  <c r="X92" i="21" s="1"/>
  <c r="AF94" i="41"/>
  <c r="D95" i="21" s="1"/>
  <c r="AJ98" i="41"/>
  <c r="T99" i="21" s="1"/>
  <c r="AL100" i="41"/>
  <c r="AG103" i="41"/>
  <c r="H104" i="21" s="1"/>
  <c r="AK107" i="41"/>
  <c r="X108" i="21" s="1"/>
  <c r="AF110" i="41"/>
  <c r="D111" i="21" s="1"/>
  <c r="AJ9" i="41"/>
  <c r="T10" i="21" s="1"/>
  <c r="AL11" i="41"/>
  <c r="AG14" i="41"/>
  <c r="H15" i="21" s="1"/>
  <c r="AI16" i="41"/>
  <c r="P17" i="21" s="1"/>
  <c r="AK18" i="41"/>
  <c r="X19" i="21" s="1"/>
  <c r="AF21" i="41"/>
  <c r="D22" i="21" s="1"/>
  <c r="AJ25" i="41"/>
  <c r="T26" i="21" s="1"/>
  <c r="AL27" i="41"/>
  <c r="AG30" i="41"/>
  <c r="H31" i="21" s="1"/>
  <c r="AK34" i="41"/>
  <c r="X35" i="21" s="1"/>
  <c r="AJ41" i="41"/>
  <c r="T42" i="21" s="1"/>
  <c r="AL43" i="41"/>
  <c r="AG46" i="41"/>
  <c r="H47" i="21" s="1"/>
  <c r="AK50" i="41"/>
  <c r="X51" i="21" s="1"/>
  <c r="AJ57" i="41"/>
  <c r="T58" i="21" s="1"/>
  <c r="AL59" i="41"/>
  <c r="AG62" i="41"/>
  <c r="H63" i="21" s="1"/>
  <c r="AK66" i="41"/>
  <c r="X67" i="21" s="1"/>
  <c r="AF69" i="41"/>
  <c r="D70" i="21" s="1"/>
  <c r="AJ73" i="41"/>
  <c r="T74" i="21" s="1"/>
  <c r="AL75" i="41"/>
  <c r="AG78" i="41"/>
  <c r="H79" i="21" s="1"/>
  <c r="AI80" i="41"/>
  <c r="P81" i="21" s="1"/>
  <c r="AK82" i="41"/>
  <c r="X83" i="21" s="1"/>
  <c r="AJ89" i="41"/>
  <c r="T90" i="21" s="1"/>
  <c r="AL91" i="41"/>
  <c r="AG94" i="41"/>
  <c r="H95" i="21" s="1"/>
  <c r="AI96" i="41"/>
  <c r="P97" i="21" s="1"/>
  <c r="AK98" i="41"/>
  <c r="X99" i="21" s="1"/>
  <c r="AJ105" i="41"/>
  <c r="T106" i="21" s="1"/>
  <c r="AL107" i="41"/>
  <c r="AG110" i="41"/>
  <c r="H111" i="21" s="1"/>
  <c r="AI7" i="41"/>
  <c r="P8" i="21" s="1"/>
  <c r="AK9" i="41"/>
  <c r="X10" i="21" s="1"/>
  <c r="AJ16" i="41"/>
  <c r="T17" i="21" s="1"/>
  <c r="AL18" i="41"/>
  <c r="AG21" i="41"/>
  <c r="H22" i="21" s="1"/>
  <c r="AK25" i="41"/>
  <c r="X26" i="21" s="1"/>
  <c r="AJ32" i="41"/>
  <c r="T33" i="21" s="1"/>
  <c r="AL34" i="41"/>
  <c r="AG37" i="41"/>
  <c r="H38" i="21" s="1"/>
  <c r="AK41" i="41"/>
  <c r="X42" i="21" s="1"/>
  <c r="AF44" i="41"/>
  <c r="D45" i="21" s="1"/>
  <c r="AJ48" i="41"/>
  <c r="T49" i="21" s="1"/>
  <c r="AL50" i="41"/>
  <c r="AG53" i="41"/>
  <c r="H54" i="21" s="1"/>
  <c r="AK57" i="41"/>
  <c r="X58" i="21" s="1"/>
  <c r="AJ64" i="41"/>
  <c r="T65" i="21" s="1"/>
  <c r="AL66" i="41"/>
  <c r="AG69" i="41"/>
  <c r="H70" i="21" s="1"/>
  <c r="AK73" i="41"/>
  <c r="X74" i="21" s="1"/>
  <c r="AJ80" i="41"/>
  <c r="T81" i="21" s="1"/>
  <c r="AL82" i="41"/>
  <c r="AG85" i="41"/>
  <c r="H86" i="21" s="1"/>
  <c r="AK89" i="41"/>
  <c r="X90" i="21" s="1"/>
  <c r="AF92" i="41"/>
  <c r="D93" i="21" s="1"/>
  <c r="AJ96" i="41"/>
  <c r="T97" i="21" s="1"/>
  <c r="AL98" i="41"/>
  <c r="AG101" i="41"/>
  <c r="H102" i="21" s="1"/>
  <c r="AI103" i="41"/>
  <c r="P104" i="21" s="1"/>
  <c r="AK105" i="41"/>
  <c r="X106" i="21" s="1"/>
  <c r="AF108" i="41"/>
  <c r="D109" i="21" s="1"/>
  <c r="AJ7" i="41"/>
  <c r="T8" i="21" s="1"/>
  <c r="AL9" i="41"/>
  <c r="AG12" i="41"/>
  <c r="H13" i="21" s="1"/>
  <c r="AK16" i="41"/>
  <c r="X17" i="21" s="1"/>
  <c r="AF19" i="41"/>
  <c r="D20" i="21" s="1"/>
  <c r="AJ23" i="41"/>
  <c r="T24" i="21" s="1"/>
  <c r="AL25" i="41"/>
  <c r="AG28" i="41"/>
  <c r="H29" i="21" s="1"/>
  <c r="AK32" i="41"/>
  <c r="X33" i="21" s="1"/>
  <c r="AF35" i="41"/>
  <c r="D36" i="21" s="1"/>
  <c r="AJ39" i="41"/>
  <c r="T40" i="21" s="1"/>
  <c r="AL41" i="41"/>
  <c r="AG44" i="41"/>
  <c r="H45" i="21" s="1"/>
  <c r="AK48" i="41"/>
  <c r="X49" i="21" s="1"/>
  <c r="AF51" i="41"/>
  <c r="D52" i="21" s="1"/>
  <c r="AJ55" i="41"/>
  <c r="T56" i="21" s="1"/>
  <c r="AL57" i="41"/>
  <c r="AG60" i="41"/>
  <c r="H61" i="21" s="1"/>
  <c r="AK64" i="41"/>
  <c r="X65" i="21" s="1"/>
  <c r="AF67" i="41"/>
  <c r="D68" i="21" s="1"/>
  <c r="AJ71" i="41"/>
  <c r="T72" i="21" s="1"/>
  <c r="AL73" i="41"/>
  <c r="AG76" i="41"/>
  <c r="H77" i="21" s="1"/>
  <c r="AK80" i="41"/>
  <c r="X81" i="21" s="1"/>
  <c r="AF83" i="41"/>
  <c r="D84" i="21" s="1"/>
  <c r="AJ87" i="41"/>
  <c r="T88" i="21" s="1"/>
  <c r="AL89" i="41"/>
  <c r="AG92" i="41"/>
  <c r="H93" i="21" s="1"/>
  <c r="AK96" i="41"/>
  <c r="X97" i="21" s="1"/>
  <c r="AF99" i="41"/>
  <c r="D100" i="21" s="1"/>
  <c r="AJ103" i="41"/>
  <c r="T104" i="21" s="1"/>
  <c r="AL105" i="41"/>
  <c r="AG108" i="41"/>
  <c r="H109" i="21" s="1"/>
  <c r="AK7" i="41"/>
  <c r="X8" i="21" s="1"/>
  <c r="AF10" i="41"/>
  <c r="D11" i="21" s="1"/>
  <c r="AJ14" i="41"/>
  <c r="T15" i="21" s="1"/>
  <c r="AL16" i="41"/>
  <c r="AG19" i="41"/>
  <c r="H20" i="21" s="1"/>
  <c r="AK23" i="41"/>
  <c r="X24" i="21" s="1"/>
  <c r="AJ30" i="41"/>
  <c r="T31" i="21" s="1"/>
  <c r="AL32" i="41"/>
  <c r="AG35" i="41"/>
  <c r="H36" i="21" s="1"/>
  <c r="AK39" i="41"/>
  <c r="X40" i="21" s="1"/>
  <c r="AJ46" i="41"/>
  <c r="T47" i="21" s="1"/>
  <c r="AL48" i="41"/>
  <c r="AG51" i="41"/>
  <c r="H52" i="21" s="1"/>
  <c r="AK55" i="41"/>
  <c r="X56" i="21" s="1"/>
  <c r="AF58" i="41"/>
  <c r="D59" i="21" s="1"/>
  <c r="AJ62" i="41"/>
  <c r="T63" i="21" s="1"/>
  <c r="AL64" i="41"/>
  <c r="AG67" i="41"/>
  <c r="H68" i="21" s="1"/>
  <c r="AK71" i="41"/>
  <c r="X72" i="21" s="1"/>
  <c r="AF74" i="41"/>
  <c r="D75" i="21" s="1"/>
  <c r="AJ78" i="41"/>
  <c r="T79" i="21" s="1"/>
  <c r="AL80" i="41"/>
  <c r="AG83" i="41"/>
  <c r="H84" i="21" s="1"/>
  <c r="AK87" i="41"/>
  <c r="X88" i="21" s="1"/>
  <c r="AJ94" i="41"/>
  <c r="T95" i="21" s="1"/>
  <c r="AL96" i="41"/>
  <c r="AG99" i="41"/>
  <c r="H100" i="21" s="1"/>
  <c r="AK103" i="41"/>
  <c r="X104" i="21" s="1"/>
  <c r="AF106" i="41"/>
  <c r="D107" i="21" s="1"/>
  <c r="AJ110" i="41"/>
  <c r="T111" i="21" s="1"/>
  <c r="AL7" i="41"/>
  <c r="AB8" i="21" s="1"/>
  <c r="AG10" i="41"/>
  <c r="H11" i="21" s="1"/>
  <c r="AK14" i="41"/>
  <c r="X15" i="21" s="1"/>
  <c r="AF17" i="41"/>
  <c r="D18" i="21" s="1"/>
  <c r="AJ21" i="41"/>
  <c r="T22" i="21" s="1"/>
  <c r="AL23" i="41"/>
  <c r="AG26" i="41"/>
  <c r="H27" i="21" s="1"/>
  <c r="AK30" i="41"/>
  <c r="X31" i="21" s="1"/>
  <c r="AF33" i="41"/>
  <c r="D34" i="21" s="1"/>
  <c r="AJ37" i="41"/>
  <c r="T38" i="21" s="1"/>
  <c r="AL39" i="41"/>
  <c r="AG42" i="41"/>
  <c r="H43" i="21" s="1"/>
  <c r="AK46" i="41"/>
  <c r="X47" i="21" s="1"/>
  <c r="AF49" i="41"/>
  <c r="D50" i="21" s="1"/>
  <c r="AJ53" i="41"/>
  <c r="T54" i="21" s="1"/>
  <c r="AL55" i="41"/>
  <c r="AG58" i="41"/>
  <c r="H59" i="21" s="1"/>
  <c r="AK62" i="41"/>
  <c r="X63" i="21" s="1"/>
  <c r="AF65" i="41"/>
  <c r="D66" i="21" s="1"/>
  <c r="AJ69" i="41"/>
  <c r="T70" i="21" s="1"/>
  <c r="AL71" i="41"/>
  <c r="AG74" i="41"/>
  <c r="H75" i="21" s="1"/>
  <c r="AK78" i="41"/>
  <c r="X79" i="21" s="1"/>
  <c r="AF81" i="41"/>
  <c r="D82" i="21" s="1"/>
  <c r="AJ85" i="41"/>
  <c r="T86" i="21" s="1"/>
  <c r="AL87" i="41"/>
  <c r="AG90" i="41"/>
  <c r="H91" i="21" s="1"/>
  <c r="AK94" i="41"/>
  <c r="X95" i="21" s="1"/>
  <c r="AF97" i="41"/>
  <c r="D98" i="21" s="1"/>
  <c r="AJ101" i="41"/>
  <c r="T102" i="21" s="1"/>
  <c r="AL103" i="41"/>
  <c r="AG106" i="41"/>
  <c r="H107" i="21" s="1"/>
  <c r="AK110" i="41"/>
  <c r="X111" i="21" s="1"/>
  <c r="AF8" i="41"/>
  <c r="D9" i="21" s="1"/>
  <c r="AJ12" i="41"/>
  <c r="T13" i="21" s="1"/>
  <c r="AL14" i="41"/>
  <c r="AG17" i="41"/>
  <c r="H18" i="21" s="1"/>
  <c r="AI19" i="41"/>
  <c r="P20" i="21" s="1"/>
  <c r="AK21" i="41"/>
  <c r="X22" i="21" s="1"/>
  <c r="AF24" i="41"/>
  <c r="D25" i="21" s="1"/>
  <c r="AJ28" i="41"/>
  <c r="T29" i="21" s="1"/>
  <c r="AL30" i="41"/>
  <c r="AG33" i="41"/>
  <c r="H34" i="21" s="1"/>
  <c r="AK37" i="41"/>
  <c r="X38" i="21" s="1"/>
  <c r="AF40" i="41"/>
  <c r="D41" i="21" s="1"/>
  <c r="AJ44" i="41"/>
  <c r="T45" i="21" s="1"/>
  <c r="AL46" i="41"/>
  <c r="AG49" i="41"/>
  <c r="H50" i="21" s="1"/>
  <c r="AI51" i="41"/>
  <c r="P52" i="21" s="1"/>
  <c r="AK53" i="41"/>
  <c r="X54" i="21" s="1"/>
  <c r="AF56" i="41"/>
  <c r="D57" i="21" s="1"/>
  <c r="AJ60" i="41"/>
  <c r="T61" i="21" s="1"/>
  <c r="AL62" i="41"/>
  <c r="AG65" i="41"/>
  <c r="H66" i="21" s="1"/>
  <c r="AK69" i="41"/>
  <c r="X70" i="21" s="1"/>
  <c r="AF72" i="41"/>
  <c r="D73" i="21" s="1"/>
  <c r="AJ76" i="41"/>
  <c r="T77" i="21" s="1"/>
  <c r="AL78" i="41"/>
  <c r="AG81" i="41"/>
  <c r="H82" i="21" s="1"/>
  <c r="AK85" i="41"/>
  <c r="X86" i="21" s="1"/>
  <c r="AF88" i="41"/>
  <c r="D89" i="21" s="1"/>
  <c r="AJ92" i="41"/>
  <c r="T93" i="21" s="1"/>
  <c r="AL94" i="41"/>
  <c r="AG97" i="41"/>
  <c r="H98" i="21" s="1"/>
  <c r="AK101" i="41"/>
  <c r="X102" i="21" s="1"/>
  <c r="AF104" i="41"/>
  <c r="D105" i="21" s="1"/>
  <c r="AJ108" i="41"/>
  <c r="T109" i="21" s="1"/>
  <c r="AL110" i="41"/>
  <c r="AI47" i="41"/>
  <c r="P48" i="21" s="1"/>
  <c r="AB93" i="21" l="1"/>
  <c r="AB46" i="21"/>
  <c r="AB23" i="21"/>
  <c r="AB9" i="21"/>
  <c r="AB44" i="21"/>
  <c r="AB104" i="21"/>
  <c r="AB111" i="21"/>
  <c r="AB56" i="21"/>
  <c r="AB31" i="21"/>
  <c r="AB33" i="21"/>
  <c r="AB10" i="21"/>
  <c r="AB92" i="21"/>
  <c r="AB69" i="21"/>
  <c r="AB34" i="21"/>
  <c r="AB11" i="21"/>
  <c r="AB90" i="21"/>
  <c r="AB21" i="21"/>
  <c r="AB91" i="21"/>
  <c r="AB68" i="21"/>
  <c r="AB63" i="21"/>
  <c r="AB67" i="21"/>
  <c r="AB19" i="21"/>
  <c r="AB103" i="21"/>
  <c r="AB80" i="21"/>
  <c r="AB89" i="21"/>
  <c r="AB45" i="21"/>
  <c r="AB42" i="21"/>
  <c r="AB101" i="21"/>
  <c r="AB66" i="21"/>
  <c r="AB43" i="21"/>
  <c r="AB20" i="21"/>
  <c r="AB54" i="21"/>
  <c r="AB78" i="21"/>
  <c r="AB55" i="21"/>
  <c r="AB41" i="21"/>
  <c r="AB100" i="21"/>
  <c r="AB22" i="21"/>
  <c r="AB76" i="21"/>
  <c r="AB28" i="21"/>
  <c r="AB53" i="21"/>
  <c r="AB30" i="21"/>
  <c r="AB18" i="21"/>
  <c r="AB70" i="21"/>
  <c r="AB95" i="21"/>
  <c r="AB15" i="21"/>
  <c r="AB40" i="21"/>
  <c r="AB98" i="21"/>
  <c r="AB77" i="21"/>
  <c r="AB38" i="21"/>
  <c r="AB88" i="21"/>
  <c r="AB65" i="21"/>
  <c r="AB74" i="21"/>
  <c r="AB99" i="21"/>
  <c r="AB51" i="21"/>
  <c r="AB75" i="21"/>
  <c r="AB52" i="21"/>
  <c r="AB102" i="21"/>
  <c r="AB110" i="21"/>
  <c r="AB87" i="21"/>
  <c r="AB73" i="21"/>
  <c r="AB29" i="21"/>
  <c r="AB47" i="21"/>
  <c r="AB97" i="21"/>
  <c r="AB26" i="21"/>
  <c r="AB108" i="21"/>
  <c r="AB85" i="21"/>
  <c r="AB62" i="21"/>
  <c r="AB50" i="21"/>
  <c r="AB27" i="21"/>
  <c r="AB86" i="21"/>
  <c r="AB17" i="21"/>
  <c r="AB72" i="21"/>
  <c r="AB49" i="21"/>
  <c r="AB39" i="21"/>
  <c r="AB25" i="21"/>
  <c r="AB84" i="21"/>
  <c r="AB109" i="21"/>
  <c r="AB106" i="21"/>
  <c r="AB60" i="21"/>
  <c r="AB37" i="21"/>
  <c r="AB107" i="21"/>
  <c r="AB79" i="21"/>
  <c r="AB24" i="21"/>
  <c r="AB12" i="21"/>
  <c r="AB14" i="21"/>
  <c r="AB105" i="21"/>
  <c r="AB61" i="21"/>
  <c r="AB58" i="21"/>
  <c r="AB83" i="21"/>
  <c r="AB35" i="21"/>
  <c r="AB82" i="21"/>
  <c r="AB59" i="21"/>
  <c r="AB36" i="21"/>
  <c r="AB81" i="21"/>
  <c r="AB94" i="21"/>
  <c r="AB71" i="21"/>
  <c r="AB57" i="21"/>
  <c r="AB13" i="21"/>
  <c r="AL47" i="41"/>
  <c r="AL31" i="41"/>
  <c r="AL63" i="41"/>
  <c r="AL15" i="41"/>
  <c r="AL95" i="41"/>
  <c r="AB48" i="21" l="1"/>
  <c r="AB32" i="21"/>
  <c r="AB16" i="21"/>
  <c r="AB96" i="21"/>
  <c r="AB64" i="21"/>
  <c r="R42" i="38" l="1"/>
  <c r="R41" i="38"/>
  <c r="R40" i="38"/>
  <c r="R39" i="38"/>
  <c r="R38" i="38"/>
  <c r="R37" i="38"/>
  <c r="R36" i="38"/>
  <c r="R35" i="38"/>
  <c r="R34" i="38"/>
  <c r="R33" i="38"/>
  <c r="R32" i="38"/>
  <c r="R31" i="38"/>
  <c r="R30" i="38"/>
  <c r="R29" i="38"/>
  <c r="R28" i="38"/>
  <c r="R27" i="38"/>
  <c r="R26" i="38"/>
  <c r="R25" i="38"/>
  <c r="R24" i="38"/>
  <c r="R23" i="38"/>
  <c r="R22" i="38"/>
  <c r="R21" i="38"/>
  <c r="R20" i="38"/>
  <c r="R19" i="38"/>
  <c r="R18" i="38"/>
  <c r="R17" i="38"/>
  <c r="R16" i="38"/>
  <c r="R15" i="38"/>
  <c r="R14" i="38"/>
  <c r="R13" i="38"/>
  <c r="R12" i="38"/>
  <c r="R11" i="38"/>
  <c r="R10" i="38"/>
  <c r="R9" i="38"/>
  <c r="R8" i="38"/>
  <c r="R7" i="38"/>
  <c r="P110" i="18" l="1"/>
  <c r="P109" i="18"/>
  <c r="P108" i="18"/>
  <c r="P107" i="18"/>
  <c r="P106" i="18"/>
  <c r="P105" i="18"/>
  <c r="P104" i="18"/>
  <c r="P103" i="18"/>
  <c r="P102" i="18"/>
  <c r="P101" i="18"/>
  <c r="P100" i="18"/>
  <c r="P99" i="18"/>
  <c r="P98" i="18"/>
  <c r="P97" i="18"/>
  <c r="P96" i="18"/>
  <c r="P95" i="18"/>
  <c r="P94" i="18"/>
  <c r="P93" i="18"/>
  <c r="P92" i="18"/>
  <c r="P90" i="18"/>
  <c r="P89" i="18"/>
  <c r="P88" i="18"/>
  <c r="P87" i="18"/>
  <c r="P86" i="18"/>
  <c r="P85" i="18"/>
  <c r="P84" i="18"/>
  <c r="P83" i="18"/>
  <c r="P82" i="18"/>
  <c r="P81" i="18"/>
  <c r="P80" i="18"/>
  <c r="P79" i="18"/>
  <c r="P77" i="18"/>
  <c r="P76" i="18"/>
  <c r="P75" i="18"/>
  <c r="P69" i="18"/>
  <c r="P68" i="18"/>
  <c r="P67" i="18"/>
  <c r="P66" i="18"/>
  <c r="P65" i="18"/>
  <c r="P64" i="18"/>
  <c r="P63" i="18"/>
  <c r="P62" i="18"/>
  <c r="P61" i="18"/>
  <c r="P60" i="18"/>
  <c r="P59" i="18"/>
  <c r="P58" i="18"/>
  <c r="P57" i="18"/>
  <c r="P56" i="18"/>
  <c r="P55" i="18"/>
  <c r="P54" i="18"/>
  <c r="P53" i="18"/>
  <c r="P52" i="18"/>
  <c r="P51" i="18"/>
  <c r="P50" i="18"/>
  <c r="P49" i="18"/>
  <c r="P48" i="18"/>
  <c r="P47" i="18"/>
  <c r="P46" i="18"/>
  <c r="P45" i="18"/>
  <c r="P44" i="18"/>
  <c r="P43" i="18"/>
  <c r="P41" i="18"/>
  <c r="P40" i="18"/>
  <c r="P39" i="18"/>
  <c r="P38" i="18"/>
  <c r="P37" i="18"/>
  <c r="P36" i="18"/>
  <c r="P35" i="18"/>
  <c r="P34" i="18"/>
  <c r="P31" i="18"/>
  <c r="P30" i="18"/>
  <c r="P29" i="18"/>
  <c r="P28" i="18"/>
  <c r="P27" i="18"/>
  <c r="P26" i="18"/>
  <c r="P25" i="18"/>
  <c r="P24" i="18"/>
  <c r="P23" i="18"/>
  <c r="P22" i="18"/>
  <c r="P21" i="18"/>
  <c r="P20" i="18"/>
  <c r="P19" i="18"/>
  <c r="P18" i="18"/>
  <c r="P17" i="18"/>
  <c r="P16" i="18"/>
  <c r="P15" i="18"/>
  <c r="P14" i="18"/>
  <c r="P13" i="18"/>
  <c r="P12" i="18"/>
  <c r="P11" i="18"/>
  <c r="P10" i="18"/>
  <c r="P9" i="18"/>
  <c r="P8" i="18"/>
  <c r="P7" i="18"/>
  <c r="L7" i="18"/>
  <c r="L110" i="18"/>
  <c r="L109" i="18"/>
  <c r="L108" i="18"/>
  <c r="L107" i="18"/>
  <c r="L106" i="18"/>
  <c r="L105" i="18"/>
  <c r="L104" i="18"/>
  <c r="L103" i="18"/>
  <c r="L102" i="18"/>
  <c r="L101" i="18"/>
  <c r="L100" i="18"/>
  <c r="L99" i="18"/>
  <c r="L98" i="18"/>
  <c r="L97" i="18"/>
  <c r="L96" i="18"/>
  <c r="L95" i="18"/>
  <c r="L94" i="18"/>
  <c r="L93" i="18"/>
  <c r="L92" i="18"/>
  <c r="L90" i="18"/>
  <c r="L89" i="18"/>
  <c r="L88" i="18"/>
  <c r="L87" i="18"/>
  <c r="L86" i="18"/>
  <c r="L85" i="18"/>
  <c r="L84" i="18"/>
  <c r="L83" i="18"/>
  <c r="L82" i="18"/>
  <c r="L81" i="18"/>
  <c r="L80" i="18"/>
  <c r="L79" i="18"/>
  <c r="L77" i="18"/>
  <c r="L76" i="18"/>
  <c r="L75" i="18"/>
  <c r="L69" i="18"/>
  <c r="L68" i="18"/>
  <c r="L67" i="18"/>
  <c r="L66" i="18"/>
  <c r="L65" i="18"/>
  <c r="L64" i="18"/>
  <c r="L63" i="18"/>
  <c r="L62" i="18"/>
  <c r="L61" i="18"/>
  <c r="L60" i="18"/>
  <c r="L59" i="18"/>
  <c r="L58" i="18"/>
  <c r="L57" i="18"/>
  <c r="L56" i="18"/>
  <c r="L55" i="18"/>
  <c r="L54" i="18"/>
  <c r="L53" i="18"/>
  <c r="L52" i="18"/>
  <c r="L51" i="18"/>
  <c r="L50" i="18"/>
  <c r="L49" i="18"/>
  <c r="L48" i="18"/>
  <c r="L47" i="18"/>
  <c r="L46" i="18"/>
  <c r="L45" i="18"/>
  <c r="L44" i="18"/>
  <c r="L43" i="18"/>
  <c r="L41" i="18"/>
  <c r="L40" i="18"/>
  <c r="L39" i="18"/>
  <c r="L38" i="18"/>
  <c r="L37" i="18"/>
  <c r="L36" i="18"/>
  <c r="L35" i="18"/>
  <c r="L34" i="18"/>
  <c r="L31" i="18"/>
  <c r="L30" i="18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  <c r="L8" i="18"/>
  <c r="R110" i="43"/>
  <c r="O110" i="43"/>
  <c r="R109" i="43"/>
  <c r="O109" i="43"/>
  <c r="R108" i="43"/>
  <c r="R107" i="43"/>
  <c r="O107" i="43"/>
  <c r="N107" i="43" s="1"/>
  <c r="R106" i="43"/>
  <c r="O106" i="43"/>
  <c r="R105" i="43"/>
  <c r="O105" i="43"/>
  <c r="R104" i="43"/>
  <c r="O104" i="43"/>
  <c r="R103" i="43"/>
  <c r="O103" i="43"/>
  <c r="R102" i="43"/>
  <c r="O102" i="43"/>
  <c r="R101" i="43"/>
  <c r="O101" i="43"/>
  <c r="R100" i="43"/>
  <c r="O100" i="43"/>
  <c r="R99" i="43"/>
  <c r="O99" i="43"/>
  <c r="R98" i="43"/>
  <c r="O98" i="43"/>
  <c r="R97" i="43"/>
  <c r="O97" i="43"/>
  <c r="R96" i="43"/>
  <c r="O96" i="43"/>
  <c r="R95" i="43"/>
  <c r="O95" i="43"/>
  <c r="N95" i="43" s="1"/>
  <c r="R94" i="43"/>
  <c r="O94" i="43"/>
  <c r="R93" i="43"/>
  <c r="O93" i="43"/>
  <c r="R92" i="43"/>
  <c r="O92" i="43"/>
  <c r="O91" i="43"/>
  <c r="R90" i="43"/>
  <c r="O90" i="43"/>
  <c r="R89" i="43"/>
  <c r="O89" i="43"/>
  <c r="R88" i="43"/>
  <c r="O88" i="43"/>
  <c r="R87" i="43"/>
  <c r="O87" i="43"/>
  <c r="R86" i="43"/>
  <c r="O86" i="43"/>
  <c r="R85" i="43"/>
  <c r="O85" i="43"/>
  <c r="R84" i="43"/>
  <c r="O84" i="43"/>
  <c r="R83" i="43"/>
  <c r="O83" i="43"/>
  <c r="R82" i="43"/>
  <c r="O82" i="43"/>
  <c r="R81" i="43"/>
  <c r="O81" i="43"/>
  <c r="R80" i="43"/>
  <c r="O80" i="43"/>
  <c r="R79" i="43"/>
  <c r="O79" i="43"/>
  <c r="O78" i="43"/>
  <c r="R77" i="43"/>
  <c r="O77" i="43"/>
  <c r="R76" i="43"/>
  <c r="O76" i="43"/>
  <c r="R75" i="43"/>
  <c r="O75" i="43"/>
  <c r="O74" i="43"/>
  <c r="O73" i="43"/>
  <c r="P72" i="43"/>
  <c r="R72" i="43" s="1"/>
  <c r="O72" i="43"/>
  <c r="O71" i="43"/>
  <c r="O70" i="43"/>
  <c r="R69" i="43"/>
  <c r="O69" i="43"/>
  <c r="R68" i="43"/>
  <c r="O68" i="43"/>
  <c r="N68" i="43" s="1"/>
  <c r="R67" i="43"/>
  <c r="O67" i="43"/>
  <c r="R66" i="43"/>
  <c r="O66" i="43"/>
  <c r="R65" i="43"/>
  <c r="O65" i="43"/>
  <c r="R64" i="43"/>
  <c r="O64" i="43"/>
  <c r="R63" i="43"/>
  <c r="O63" i="43"/>
  <c r="N63" i="43" s="1"/>
  <c r="R62" i="43"/>
  <c r="O62" i="43"/>
  <c r="R61" i="43"/>
  <c r="O61" i="43"/>
  <c r="R60" i="43"/>
  <c r="O60" i="43"/>
  <c r="R59" i="43"/>
  <c r="O59" i="43"/>
  <c r="R58" i="43"/>
  <c r="O58" i="43"/>
  <c r="N58" i="43" s="1"/>
  <c r="R57" i="43"/>
  <c r="O57" i="43"/>
  <c r="R56" i="43"/>
  <c r="O56" i="43"/>
  <c r="R55" i="43"/>
  <c r="O55" i="43"/>
  <c r="R54" i="43"/>
  <c r="O54" i="43"/>
  <c r="R53" i="43"/>
  <c r="O53" i="43"/>
  <c r="R52" i="43"/>
  <c r="O52" i="43"/>
  <c r="R51" i="43"/>
  <c r="O51" i="43"/>
  <c r="R50" i="43"/>
  <c r="O50" i="43"/>
  <c r="R49" i="43"/>
  <c r="O49" i="43"/>
  <c r="N49" i="43" s="1"/>
  <c r="R48" i="43"/>
  <c r="O48" i="43"/>
  <c r="R47" i="43"/>
  <c r="O47" i="43"/>
  <c r="N47" i="43" s="1"/>
  <c r="R46" i="43"/>
  <c r="O46" i="43"/>
  <c r="R45" i="43"/>
  <c r="O45" i="43"/>
  <c r="R44" i="43"/>
  <c r="O44" i="43"/>
  <c r="R43" i="43"/>
  <c r="O43" i="43"/>
  <c r="O42" i="43"/>
  <c r="R41" i="43"/>
  <c r="O41" i="43"/>
  <c r="R40" i="43"/>
  <c r="O40" i="43"/>
  <c r="R39" i="43"/>
  <c r="O39" i="43"/>
  <c r="R38" i="43"/>
  <c r="O38" i="43"/>
  <c r="N38" i="43" s="1"/>
  <c r="R37" i="43"/>
  <c r="O37" i="43"/>
  <c r="R36" i="43"/>
  <c r="O36" i="43"/>
  <c r="R35" i="43"/>
  <c r="O35" i="43"/>
  <c r="R34" i="43"/>
  <c r="O34" i="43"/>
  <c r="N34" i="43" s="1"/>
  <c r="O33" i="43"/>
  <c r="O32" i="43"/>
  <c r="N32" i="43" s="1"/>
  <c r="R31" i="43"/>
  <c r="O31" i="43"/>
  <c r="R30" i="43"/>
  <c r="O30" i="43"/>
  <c r="R29" i="43"/>
  <c r="O29" i="43"/>
  <c r="O28" i="43"/>
  <c r="R28" i="43"/>
  <c r="R27" i="43"/>
  <c r="O27" i="43"/>
  <c r="R26" i="43"/>
  <c r="O26" i="43"/>
  <c r="R25" i="43"/>
  <c r="O25" i="43"/>
  <c r="R24" i="43"/>
  <c r="O24" i="43"/>
  <c r="R23" i="43"/>
  <c r="O23" i="43"/>
  <c r="R22" i="43"/>
  <c r="O22" i="43"/>
  <c r="R21" i="43"/>
  <c r="O21" i="43"/>
  <c r="N21" i="43" s="1"/>
  <c r="R20" i="43"/>
  <c r="O20" i="43"/>
  <c r="R19" i="43"/>
  <c r="O19" i="43"/>
  <c r="R18" i="43"/>
  <c r="O18" i="43"/>
  <c r="R17" i="43"/>
  <c r="O17" i="43"/>
  <c r="R16" i="43"/>
  <c r="O16" i="43"/>
  <c r="R15" i="43"/>
  <c r="O15" i="43"/>
  <c r="R14" i="43"/>
  <c r="O14" i="43"/>
  <c r="R13" i="43"/>
  <c r="O13" i="43"/>
  <c r="R12" i="43"/>
  <c r="O12" i="43"/>
  <c r="R11" i="43"/>
  <c r="O11" i="43"/>
  <c r="R10" i="43"/>
  <c r="O10" i="43"/>
  <c r="R9" i="43"/>
  <c r="O9" i="43"/>
  <c r="R8" i="43"/>
  <c r="O8" i="43"/>
  <c r="R7" i="43"/>
  <c r="O7" i="43"/>
  <c r="Y36" i="38"/>
  <c r="U42" i="38"/>
  <c r="D42" i="38" s="1"/>
  <c r="U41" i="38"/>
  <c r="D41" i="38" s="1"/>
  <c r="U40" i="38"/>
  <c r="D40" i="38" s="1"/>
  <c r="U39" i="38"/>
  <c r="U35" i="38"/>
  <c r="U34" i="38"/>
  <c r="U30" i="38"/>
  <c r="U29" i="38"/>
  <c r="U28" i="38"/>
  <c r="U27" i="38"/>
  <c r="U26" i="38"/>
  <c r="U25" i="38"/>
  <c r="D25" i="38" s="1"/>
  <c r="U22" i="38"/>
  <c r="U18" i="38"/>
  <c r="U11" i="38"/>
  <c r="Y43" i="38"/>
  <c r="Y42" i="38"/>
  <c r="Y40" i="38"/>
  <c r="Y39" i="38"/>
  <c r="Y26" i="38"/>
  <c r="Y19" i="38"/>
  <c r="Y14" i="38"/>
  <c r="Y11" i="38"/>
  <c r="Y10" i="38"/>
  <c r="Y9" i="38"/>
  <c r="Y8" i="38"/>
  <c r="C42" i="38"/>
  <c r="C41" i="38"/>
  <c r="C40" i="38"/>
  <c r="C25" i="38"/>
  <c r="S42" i="38"/>
  <c r="G42" i="38" s="1"/>
  <c r="S41" i="38"/>
  <c r="G41" i="38" s="1"/>
  <c r="S40" i="38"/>
  <c r="G40" i="38" s="1"/>
  <c r="S39" i="38"/>
  <c r="G39" i="38" s="1"/>
  <c r="S38" i="38"/>
  <c r="U38" i="38" s="1"/>
  <c r="S37" i="38"/>
  <c r="U37" i="38" s="1"/>
  <c r="S36" i="38"/>
  <c r="G36" i="38" s="1"/>
  <c r="S35" i="38"/>
  <c r="G35" i="38" s="1"/>
  <c r="S34" i="38"/>
  <c r="G34" i="38" s="1"/>
  <c r="S33" i="38"/>
  <c r="U33" i="38" s="1"/>
  <c r="S32" i="38"/>
  <c r="G32" i="38" s="1"/>
  <c r="S31" i="38"/>
  <c r="G31" i="38" s="1"/>
  <c r="S30" i="38"/>
  <c r="G30" i="38" s="1"/>
  <c r="S29" i="38"/>
  <c r="G29" i="38" s="1"/>
  <c r="S28" i="38"/>
  <c r="G28" i="38" s="1"/>
  <c r="S27" i="38"/>
  <c r="G27" i="38" s="1"/>
  <c r="S26" i="38"/>
  <c r="G26" i="38" s="1"/>
  <c r="S25" i="38"/>
  <c r="G25" i="38" s="1"/>
  <c r="S24" i="38"/>
  <c r="U24" i="38" s="1"/>
  <c r="S23" i="38"/>
  <c r="U23" i="38" s="1"/>
  <c r="S22" i="38"/>
  <c r="G22" i="38" s="1"/>
  <c r="S21" i="38"/>
  <c r="U21" i="38" s="1"/>
  <c r="S20" i="38"/>
  <c r="G20" i="38" s="1"/>
  <c r="S19" i="38"/>
  <c r="G19" i="38" s="1"/>
  <c r="S18" i="38"/>
  <c r="G18" i="38" s="1"/>
  <c r="S17" i="38"/>
  <c r="G17" i="38" s="1"/>
  <c r="S16" i="38"/>
  <c r="U16" i="38" s="1"/>
  <c r="S15" i="38"/>
  <c r="G15" i="38" s="1"/>
  <c r="S14" i="38"/>
  <c r="G14" i="38" s="1"/>
  <c r="S13" i="38"/>
  <c r="G13" i="38" s="1"/>
  <c r="S12" i="38"/>
  <c r="G12" i="38" s="1"/>
  <c r="S11" i="38"/>
  <c r="G11" i="38" s="1"/>
  <c r="S10" i="38"/>
  <c r="U10" i="38" s="1"/>
  <c r="S9" i="38"/>
  <c r="U9" i="38" s="1"/>
  <c r="S8" i="38"/>
  <c r="U8" i="38" s="1"/>
  <c r="S7" i="38"/>
  <c r="U7" i="38" s="1"/>
  <c r="X39" i="38"/>
  <c r="C35" i="38" s="1"/>
  <c r="X38" i="38"/>
  <c r="X37" i="38"/>
  <c r="X36" i="38"/>
  <c r="X35" i="38"/>
  <c r="C34" i="38" s="1"/>
  <c r="X34" i="38"/>
  <c r="C32" i="38" s="1"/>
  <c r="X33" i="38"/>
  <c r="C38" i="38" s="1"/>
  <c r="X32" i="38"/>
  <c r="X56" i="38"/>
  <c r="X55" i="38"/>
  <c r="X52" i="38"/>
  <c r="X51" i="38"/>
  <c r="X10" i="38"/>
  <c r="C9" i="38" s="1"/>
  <c r="X11" i="38"/>
  <c r="C14" i="38" s="1"/>
  <c r="X12" i="38"/>
  <c r="C13" i="38" s="1"/>
  <c r="X13" i="38"/>
  <c r="C12" i="38" s="1"/>
  <c r="X14" i="38"/>
  <c r="C15" i="38" s="1"/>
  <c r="X15" i="38"/>
  <c r="C20" i="38" s="1"/>
  <c r="X16" i="38"/>
  <c r="C21" i="38" s="1"/>
  <c r="X20" i="38"/>
  <c r="C23" i="38" s="1"/>
  <c r="X21" i="38"/>
  <c r="C24" i="38" s="1"/>
  <c r="X24" i="38"/>
  <c r="C26" i="38" s="1"/>
  <c r="X25" i="38"/>
  <c r="C27" i="38" s="1"/>
  <c r="X26" i="38"/>
  <c r="C29" i="38" s="1"/>
  <c r="X27" i="38"/>
  <c r="C28" i="38" s="1"/>
  <c r="X28" i="38"/>
  <c r="C30" i="38" s="1"/>
  <c r="X29" i="38"/>
  <c r="C11" i="38" s="1"/>
  <c r="X30" i="38"/>
  <c r="C31" i="38" s="1"/>
  <c r="X59" i="38"/>
  <c r="X60" i="38"/>
  <c r="X64" i="38"/>
  <c r="X9" i="38"/>
  <c r="C10" i="38" s="1"/>
  <c r="Y15" i="38" l="1"/>
  <c r="Y21" i="38"/>
  <c r="Y25" i="38"/>
  <c r="D27" i="38" s="1"/>
  <c r="E27" i="38" s="1"/>
  <c r="Y31" i="38"/>
  <c r="D37" i="38" s="1"/>
  <c r="Y27" i="38"/>
  <c r="D28" i="38" s="1"/>
  <c r="E28" i="38" s="1"/>
  <c r="H28" i="38" s="1"/>
  <c r="J28" i="38" s="1"/>
  <c r="Y30" i="38"/>
  <c r="Y24" i="38"/>
  <c r="D26" i="38" s="1"/>
  <c r="E26" i="38" s="1"/>
  <c r="Y38" i="38"/>
  <c r="Y22" i="38"/>
  <c r="D18" i="38" s="1"/>
  <c r="Y35" i="38"/>
  <c r="D34" i="38" s="1"/>
  <c r="E34" i="38" s="1"/>
  <c r="Y23" i="38"/>
  <c r="D22" i="38" s="1"/>
  <c r="Y37" i="38"/>
  <c r="D33" i="38" s="1"/>
  <c r="X7" i="38"/>
  <c r="C8" i="38" s="1"/>
  <c r="X53" i="38"/>
  <c r="X41" i="38"/>
  <c r="Y12" i="38"/>
  <c r="Y28" i="38"/>
  <c r="D30" i="38" s="1"/>
  <c r="E30" i="38" s="1"/>
  <c r="H30" i="38" s="1"/>
  <c r="J30" i="38" s="1"/>
  <c r="X23" i="38"/>
  <c r="C22" i="38" s="1"/>
  <c r="X8" i="38"/>
  <c r="C7" i="38" s="1"/>
  <c r="X22" i="38"/>
  <c r="C18" i="38" s="1"/>
  <c r="X54" i="38"/>
  <c r="X42" i="38"/>
  <c r="Y29" i="38"/>
  <c r="D11" i="38" s="1"/>
  <c r="E11" i="38" s="1"/>
  <c r="X19" i="38"/>
  <c r="C17" i="38" s="1"/>
  <c r="Y32" i="38"/>
  <c r="D39" i="38" s="1"/>
  <c r="X62" i="38"/>
  <c r="X18" i="38"/>
  <c r="C16" i="38" s="1"/>
  <c r="X58" i="38"/>
  <c r="Y17" i="38"/>
  <c r="Y33" i="38"/>
  <c r="D38" i="38" s="1"/>
  <c r="E38" i="38" s="1"/>
  <c r="X63" i="38"/>
  <c r="X57" i="38"/>
  <c r="Y16" i="38"/>
  <c r="D21" i="38" s="1"/>
  <c r="E21" i="38" s="1"/>
  <c r="X61" i="38"/>
  <c r="X17" i="38"/>
  <c r="C19" i="38" s="1"/>
  <c r="X31" i="38"/>
  <c r="C37" i="38" s="1"/>
  <c r="Y18" i="38"/>
  <c r="D16" i="38" s="1"/>
  <c r="Y34" i="38"/>
  <c r="Y20" i="38"/>
  <c r="D23" i="38" s="1"/>
  <c r="E23" i="38" s="1"/>
  <c r="U31" i="38"/>
  <c r="D35" i="38"/>
  <c r="E35" i="38" s="1"/>
  <c r="W76" i="2"/>
  <c r="N44" i="43"/>
  <c r="N60" i="43"/>
  <c r="N39" i="43"/>
  <c r="N55" i="43"/>
  <c r="N100" i="43"/>
  <c r="N35" i="43"/>
  <c r="N50" i="43"/>
  <c r="N65" i="43"/>
  <c r="N81" i="43"/>
  <c r="V76" i="2"/>
  <c r="N37" i="43"/>
  <c r="N78" i="43"/>
  <c r="N89" i="43"/>
  <c r="G37" i="38"/>
  <c r="G38" i="38"/>
  <c r="G7" i="38"/>
  <c r="L72" i="18"/>
  <c r="N20" i="43"/>
  <c r="N87" i="43"/>
  <c r="N106" i="43"/>
  <c r="N101" i="43"/>
  <c r="N30" i="43"/>
  <c r="N77" i="43"/>
  <c r="N97" i="43"/>
  <c r="N93" i="43"/>
  <c r="N12" i="43"/>
  <c r="N31" i="43"/>
  <c r="N36" i="43"/>
  <c r="N41" i="43"/>
  <c r="N88" i="43"/>
  <c r="N51" i="43"/>
  <c r="N17" i="43"/>
  <c r="P70" i="43"/>
  <c r="R70" i="43" s="1"/>
  <c r="N85" i="43"/>
  <c r="N99" i="43"/>
  <c r="P72" i="18"/>
  <c r="N13" i="43"/>
  <c r="N18" i="43"/>
  <c r="N28" i="43"/>
  <c r="N71" i="43"/>
  <c r="N105" i="43"/>
  <c r="N72" i="43"/>
  <c r="N110" i="43"/>
  <c r="N14" i="43"/>
  <c r="N19" i="43"/>
  <c r="N57" i="43"/>
  <c r="N86" i="43"/>
  <c r="N27" i="43"/>
  <c r="N56" i="43"/>
  <c r="N69" i="43"/>
  <c r="N90" i="43"/>
  <c r="N98" i="43"/>
  <c r="N102" i="43"/>
  <c r="N15" i="43"/>
  <c r="N23" i="43"/>
  <c r="N40" i="43"/>
  <c r="N24" i="43"/>
  <c r="N53" i="43"/>
  <c r="N70" i="43"/>
  <c r="N74" i="43"/>
  <c r="N91" i="43"/>
  <c r="N103" i="43"/>
  <c r="N61" i="43"/>
  <c r="N48" i="43"/>
  <c r="N8" i="43"/>
  <c r="P32" i="43"/>
  <c r="N45" i="43"/>
  <c r="N62" i="43"/>
  <c r="N66" i="43"/>
  <c r="N83" i="43"/>
  <c r="N108" i="43"/>
  <c r="N33" i="43"/>
  <c r="N79" i="43"/>
  <c r="N54" i="43"/>
  <c r="N92" i="43"/>
  <c r="N104" i="43"/>
  <c r="N109" i="43"/>
  <c r="N25" i="43"/>
  <c r="N67" i="43"/>
  <c r="N75" i="43"/>
  <c r="N84" i="43"/>
  <c r="N96" i="43"/>
  <c r="N46" i="43"/>
  <c r="N9" i="43"/>
  <c r="P33" i="43"/>
  <c r="N59" i="43"/>
  <c r="N11" i="43"/>
  <c r="N73" i="43"/>
  <c r="N26" i="43"/>
  <c r="N42" i="43"/>
  <c r="N76" i="43"/>
  <c r="N10" i="43"/>
  <c r="N22" i="43"/>
  <c r="N64" i="43"/>
  <c r="N80" i="43"/>
  <c r="N82" i="43"/>
  <c r="N43" i="43"/>
  <c r="N52" i="43"/>
  <c r="N94" i="43"/>
  <c r="N7" i="43"/>
  <c r="O4" i="43"/>
  <c r="N16" i="43"/>
  <c r="N29" i="43"/>
  <c r="K4" i="43"/>
  <c r="P42" i="43"/>
  <c r="P71" i="43"/>
  <c r="L4" i="43"/>
  <c r="P91" i="43"/>
  <c r="M4" i="43"/>
  <c r="P74" i="43"/>
  <c r="R74" i="43" s="1"/>
  <c r="P73" i="43"/>
  <c r="R73" i="43" s="1"/>
  <c r="P78" i="43"/>
  <c r="G9" i="38"/>
  <c r="G10" i="38"/>
  <c r="U32" i="38"/>
  <c r="G16" i="38"/>
  <c r="D29" i="38"/>
  <c r="E29" i="38" s="1"/>
  <c r="H29" i="38" s="1"/>
  <c r="J29" i="38" s="1"/>
  <c r="G21" i="38"/>
  <c r="G23" i="38"/>
  <c r="U12" i="38"/>
  <c r="U13" i="38"/>
  <c r="U14" i="38"/>
  <c r="D14" i="38" s="1"/>
  <c r="E14" i="38" s="1"/>
  <c r="G8" i="38"/>
  <c r="G24" i="38"/>
  <c r="U15" i="38"/>
  <c r="D15" i="38" s="1"/>
  <c r="E15" i="38" s="1"/>
  <c r="D7" i="38"/>
  <c r="U19" i="38"/>
  <c r="D10" i="38"/>
  <c r="E10" i="38" s="1"/>
  <c r="U20" i="38"/>
  <c r="D20" i="38" s="1"/>
  <c r="E20" i="38" s="1"/>
  <c r="U36" i="38"/>
  <c r="D36" i="38" s="1"/>
  <c r="D9" i="38"/>
  <c r="E9" i="38" s="1"/>
  <c r="D8" i="38"/>
  <c r="U17" i="38"/>
  <c r="D17" i="38" s="1"/>
  <c r="G33" i="38"/>
  <c r="D24" i="38"/>
  <c r="E24" i="38" s="1"/>
  <c r="E41" i="38"/>
  <c r="E25" i="38"/>
  <c r="E42" i="38"/>
  <c r="E40" i="38"/>
  <c r="C39" i="38"/>
  <c r="C33" i="38"/>
  <c r="E22" i="38" l="1"/>
  <c r="H22" i="38" s="1"/>
  <c r="J22" i="38" s="1"/>
  <c r="E7" i="38"/>
  <c r="H7" i="38" s="1"/>
  <c r="J7" i="38" s="1"/>
  <c r="E37" i="38"/>
  <c r="C36" i="38"/>
  <c r="E36" i="38" s="1"/>
  <c r="H36" i="38" s="1"/>
  <c r="J36" i="38" s="1"/>
  <c r="D13" i="38"/>
  <c r="E13" i="38" s="1"/>
  <c r="H13" i="38" s="1"/>
  <c r="J13" i="38" s="1"/>
  <c r="E8" i="38"/>
  <c r="H8" i="38" s="1"/>
  <c r="J8" i="38" s="1"/>
  <c r="D31" i="38"/>
  <c r="E31" i="38" s="1"/>
  <c r="H31" i="38" s="1"/>
  <c r="J31" i="38" s="1"/>
  <c r="E16" i="38"/>
  <c r="H16" i="38" s="1"/>
  <c r="J16" i="38" s="1"/>
  <c r="E17" i="38"/>
  <c r="H17" i="38" s="1"/>
  <c r="J17" i="38" s="1"/>
  <c r="D12" i="38"/>
  <c r="E12" i="38" s="1"/>
  <c r="H12" i="38" s="1"/>
  <c r="J12" i="38" s="1"/>
  <c r="D19" i="38"/>
  <c r="E19" i="38" s="1"/>
  <c r="H19" i="38" s="1"/>
  <c r="J19" i="38" s="1"/>
  <c r="D32" i="38"/>
  <c r="E32" i="38" s="1"/>
  <c r="H32" i="38" s="1"/>
  <c r="J32" i="38" s="1"/>
  <c r="E18" i="38"/>
  <c r="H18" i="38" s="1"/>
  <c r="J18" i="38" s="1"/>
  <c r="P4" i="43"/>
  <c r="R42" i="43"/>
  <c r="P42" i="18"/>
  <c r="L42" i="18"/>
  <c r="L71" i="18"/>
  <c r="P71" i="18"/>
  <c r="R33" i="43"/>
  <c r="L33" i="18"/>
  <c r="P33" i="18"/>
  <c r="R78" i="43"/>
  <c r="P78" i="18"/>
  <c r="L78" i="18"/>
  <c r="R71" i="43"/>
  <c r="R91" i="43"/>
  <c r="P91" i="18"/>
  <c r="L91" i="18"/>
  <c r="P73" i="18"/>
  <c r="L73" i="18"/>
  <c r="P74" i="18"/>
  <c r="L74" i="18"/>
  <c r="R32" i="43"/>
  <c r="L32" i="18"/>
  <c r="P32" i="18"/>
  <c r="L70" i="18"/>
  <c r="P70" i="18"/>
  <c r="N4" i="43"/>
  <c r="E33" i="38"/>
  <c r="H33" i="38" s="1"/>
  <c r="J33" i="38" s="1"/>
  <c r="E39" i="38"/>
  <c r="H39" i="38" s="1"/>
  <c r="J39" i="38" s="1"/>
  <c r="H40" i="38"/>
  <c r="J40" i="38" s="1"/>
  <c r="H38" i="38"/>
  <c r="J38" i="38" s="1"/>
  <c r="H26" i="38"/>
  <c r="J26" i="38" s="1"/>
  <c r="H37" i="38"/>
  <c r="J37" i="38" s="1"/>
  <c r="H35" i="38"/>
  <c r="J35" i="38" s="1"/>
  <c r="H42" i="38"/>
  <c r="J42" i="38" s="1"/>
  <c r="H27" i="38"/>
  <c r="J27" i="38" s="1"/>
  <c r="H24" i="38"/>
  <c r="J24" i="38" s="1"/>
  <c r="H34" i="38"/>
  <c r="J34" i="38" s="1"/>
  <c r="H14" i="38"/>
  <c r="J14" i="38" s="1"/>
  <c r="H11" i="38"/>
  <c r="J11" i="38" s="1"/>
  <c r="H25" i="38"/>
  <c r="J25" i="38" s="1"/>
  <c r="H41" i="38"/>
  <c r="J41" i="38" s="1"/>
  <c r="H15" i="38"/>
  <c r="J15" i="38" s="1"/>
  <c r="H20" i="38"/>
  <c r="J20" i="38" s="1"/>
  <c r="H21" i="38"/>
  <c r="J21" i="38" s="1"/>
  <c r="H23" i="38"/>
  <c r="J23" i="38" s="1"/>
  <c r="H9" i="38"/>
  <c r="J9" i="38" s="1"/>
  <c r="H10" i="38"/>
  <c r="J10" i="38" s="1"/>
  <c r="R4" i="43" l="1"/>
  <c r="BA42" i="38"/>
  <c r="AZ42" i="38"/>
  <c r="AY42" i="38"/>
  <c r="BA41" i="38"/>
  <c r="AZ41" i="38"/>
  <c r="AY41" i="38"/>
  <c r="BA40" i="38"/>
  <c r="AZ40" i="38"/>
  <c r="AY40" i="38"/>
  <c r="BA39" i="38"/>
  <c r="AZ39" i="38"/>
  <c r="AY39" i="38"/>
  <c r="BA38" i="38"/>
  <c r="AZ38" i="38"/>
  <c r="AY38" i="38"/>
  <c r="BA37" i="38"/>
  <c r="AZ37" i="38"/>
  <c r="AY37" i="38"/>
  <c r="BA36" i="38"/>
  <c r="AZ36" i="38"/>
  <c r="AY36" i="38"/>
  <c r="BA35" i="38"/>
  <c r="AZ35" i="38"/>
  <c r="AY35" i="38"/>
  <c r="BA34" i="38"/>
  <c r="AZ34" i="38"/>
  <c r="AY34" i="38"/>
  <c r="BA33" i="38"/>
  <c r="AZ33" i="38"/>
  <c r="AY33" i="38"/>
  <c r="BA32" i="38"/>
  <c r="AZ32" i="38"/>
  <c r="AY32" i="38"/>
  <c r="BA31" i="38"/>
  <c r="AZ31" i="38"/>
  <c r="AY31" i="38"/>
  <c r="BA30" i="38"/>
  <c r="AZ30" i="38"/>
  <c r="AY30" i="38"/>
  <c r="BA29" i="38"/>
  <c r="AZ29" i="38"/>
  <c r="AY29" i="38"/>
  <c r="BA28" i="38"/>
  <c r="AZ28" i="38"/>
  <c r="AY28" i="38"/>
  <c r="BA27" i="38"/>
  <c r="AZ27" i="38"/>
  <c r="AY27" i="38"/>
  <c r="BA26" i="38"/>
  <c r="AZ26" i="38"/>
  <c r="AY26" i="38"/>
  <c r="BA25" i="38"/>
  <c r="AZ25" i="38"/>
  <c r="AY25" i="38"/>
  <c r="BA24" i="38"/>
  <c r="AZ24" i="38"/>
  <c r="AY24" i="38"/>
  <c r="BA23" i="38"/>
  <c r="AZ23" i="38"/>
  <c r="AY23" i="38"/>
  <c r="BA22" i="38"/>
  <c r="AZ22" i="38"/>
  <c r="AY22" i="38"/>
  <c r="BA21" i="38"/>
  <c r="AZ21" i="38"/>
  <c r="AY21" i="38"/>
  <c r="BA20" i="38"/>
  <c r="AZ20" i="38"/>
  <c r="AY20" i="38"/>
  <c r="BA19" i="38"/>
  <c r="AZ19" i="38"/>
  <c r="AY19" i="38"/>
  <c r="BA18" i="38"/>
  <c r="AZ18" i="38"/>
  <c r="AY18" i="38"/>
  <c r="BA17" i="38"/>
  <c r="AZ17" i="38"/>
  <c r="AY17" i="38"/>
  <c r="BA16" i="38"/>
  <c r="AZ16" i="38"/>
  <c r="AY16" i="38"/>
  <c r="BA15" i="38"/>
  <c r="AZ15" i="38"/>
  <c r="AY15" i="38"/>
  <c r="BA14" i="38"/>
  <c r="AZ14" i="38"/>
  <c r="AY14" i="38"/>
  <c r="BA13" i="38"/>
  <c r="AZ13" i="38"/>
  <c r="AY13" i="38"/>
  <c r="BA12" i="38"/>
  <c r="AZ12" i="38"/>
  <c r="AY12" i="38"/>
  <c r="BA11" i="38"/>
  <c r="AZ11" i="38"/>
  <c r="AY11" i="38"/>
  <c r="BA10" i="38"/>
  <c r="AZ10" i="38"/>
  <c r="AY10" i="38"/>
  <c r="BA9" i="38"/>
  <c r="AZ9" i="38"/>
  <c r="AY9" i="38"/>
  <c r="BA8" i="38"/>
  <c r="AZ8" i="38"/>
  <c r="AY8" i="38"/>
  <c r="BA7" i="38"/>
  <c r="AE7" i="38" s="1"/>
  <c r="AZ7" i="38"/>
  <c r="AY7" i="38"/>
  <c r="U37" i="13" l="1"/>
  <c r="R37" i="13"/>
  <c r="B4" i="42"/>
  <c r="AQ9" i="42"/>
  <c r="AP9" i="42"/>
  <c r="AO9" i="42"/>
  <c r="AN9" i="42"/>
  <c r="AM9" i="42"/>
  <c r="AK9" i="42"/>
  <c r="AJ9" i="42"/>
  <c r="AI9" i="42"/>
  <c r="AH9" i="42"/>
  <c r="AG9" i="42"/>
  <c r="AF9" i="42"/>
  <c r="AE9" i="42"/>
  <c r="AD9" i="42"/>
  <c r="AC9" i="42"/>
  <c r="AB9" i="42"/>
  <c r="AA9" i="42"/>
  <c r="Z9" i="42"/>
  <c r="Y9" i="42"/>
  <c r="X9" i="42"/>
  <c r="W9" i="42"/>
  <c r="V9" i="42"/>
  <c r="U9" i="42"/>
  <c r="T9" i="42"/>
  <c r="S9" i="42"/>
  <c r="R9" i="42"/>
  <c r="Q9" i="42"/>
  <c r="P9" i="42"/>
  <c r="O9" i="42"/>
  <c r="N9" i="42"/>
  <c r="M9" i="42"/>
  <c r="L9" i="42"/>
  <c r="K9" i="42"/>
  <c r="J9" i="42"/>
  <c r="I9" i="42"/>
  <c r="G10" i="42" l="1"/>
  <c r="G2" i="42"/>
  <c r="G71" i="42" l="1"/>
  <c r="G152" i="42"/>
  <c r="G132" i="42"/>
  <c r="G112" i="42"/>
  <c r="G92" i="42"/>
  <c r="G72" i="42"/>
  <c r="D41" i="42" s="1"/>
  <c r="T91" i="2" s="1"/>
  <c r="K91" i="2" s="1"/>
  <c r="G52" i="42"/>
  <c r="E34" i="42" s="1"/>
  <c r="U111" i="2" s="1"/>
  <c r="E111" i="2" s="1"/>
  <c r="G32" i="42"/>
  <c r="G12" i="42"/>
  <c r="G100" i="42"/>
  <c r="G76" i="42"/>
  <c r="E42" i="42" s="1"/>
  <c r="U102" i="2" s="1"/>
  <c r="E102" i="2" s="1"/>
  <c r="G74" i="42"/>
  <c r="G151" i="42"/>
  <c r="G131" i="42"/>
  <c r="G111" i="42"/>
  <c r="G91" i="42"/>
  <c r="E15" i="42" s="1"/>
  <c r="U38" i="13" s="1"/>
  <c r="G51" i="42"/>
  <c r="D34" i="42" s="1"/>
  <c r="T111" i="2" s="1"/>
  <c r="K111" i="2" s="1"/>
  <c r="G103" i="42"/>
  <c r="G121" i="42"/>
  <c r="G120" i="42"/>
  <c r="G119" i="42"/>
  <c r="G78" i="42"/>
  <c r="D43" i="42" s="1"/>
  <c r="T107" i="2" s="1"/>
  <c r="K107" i="2" s="1"/>
  <c r="G97" i="42"/>
  <c r="G96" i="42"/>
  <c r="G95" i="42"/>
  <c r="G94" i="42"/>
  <c r="G113" i="42"/>
  <c r="G150" i="42"/>
  <c r="G130" i="42"/>
  <c r="E16" i="42" s="1"/>
  <c r="U39" i="13" s="1"/>
  <c r="G110" i="42"/>
  <c r="G90" i="42"/>
  <c r="C15" i="42" s="1"/>
  <c r="R38" i="13" s="1"/>
  <c r="G70" i="42"/>
  <c r="E40" i="42" s="1"/>
  <c r="U100" i="2" s="1"/>
  <c r="E100" i="2" s="1"/>
  <c r="G50" i="42"/>
  <c r="G30" i="42"/>
  <c r="D27" i="42" s="1"/>
  <c r="G98" i="42"/>
  <c r="G34" i="42"/>
  <c r="E28" i="42" s="1"/>
  <c r="G149" i="42"/>
  <c r="G129" i="42"/>
  <c r="C16" i="42" s="1"/>
  <c r="R39" i="13" s="1"/>
  <c r="G109" i="42"/>
  <c r="G89" i="42"/>
  <c r="G69" i="42"/>
  <c r="D40" i="42" s="1"/>
  <c r="T100" i="2" s="1"/>
  <c r="K100" i="2" s="1"/>
  <c r="G49" i="42"/>
  <c r="E33" i="42" s="1"/>
  <c r="U88" i="2" s="1"/>
  <c r="E88" i="2" s="1"/>
  <c r="G29" i="42"/>
  <c r="G117" i="42"/>
  <c r="G115" i="42"/>
  <c r="G93" i="42"/>
  <c r="G148" i="42"/>
  <c r="G128" i="42"/>
  <c r="G108" i="42"/>
  <c r="G88" i="42"/>
  <c r="E13" i="42" s="1"/>
  <c r="U36" i="13" s="1"/>
  <c r="G68" i="42"/>
  <c r="G48" i="42"/>
  <c r="D33" i="42" s="1"/>
  <c r="T88" i="2" s="1"/>
  <c r="K88" i="2" s="1"/>
  <c r="G28" i="42"/>
  <c r="G118" i="42"/>
  <c r="G14" i="42"/>
  <c r="G147" i="42"/>
  <c r="G127" i="42"/>
  <c r="G107" i="42"/>
  <c r="G87" i="42"/>
  <c r="C13" i="42" s="1"/>
  <c r="R36" i="13" s="1"/>
  <c r="G67" i="42"/>
  <c r="E39" i="42" s="1"/>
  <c r="U93" i="2" s="1"/>
  <c r="E93" i="2" s="1"/>
  <c r="G47" i="42"/>
  <c r="G27" i="42"/>
  <c r="G123" i="42"/>
  <c r="C18" i="42" s="1"/>
  <c r="R41" i="13" s="1"/>
  <c r="G99" i="42"/>
  <c r="G116" i="42"/>
  <c r="G114" i="42"/>
  <c r="G146" i="42"/>
  <c r="G126" i="42"/>
  <c r="G106" i="42"/>
  <c r="G86" i="42"/>
  <c r="G66" i="42"/>
  <c r="D39" i="42" s="1"/>
  <c r="T93" i="2" s="1"/>
  <c r="K93" i="2" s="1"/>
  <c r="G46" i="42"/>
  <c r="E32" i="42" s="1"/>
  <c r="G26" i="42"/>
  <c r="G124" i="42"/>
  <c r="E18" i="42" s="1"/>
  <c r="U41" i="13" s="1"/>
  <c r="G80" i="42"/>
  <c r="G56" i="42"/>
  <c r="G54" i="42"/>
  <c r="D35" i="42" s="1"/>
  <c r="G145" i="42"/>
  <c r="G125" i="42"/>
  <c r="G105" i="42"/>
  <c r="G85" i="42"/>
  <c r="G65" i="42"/>
  <c r="G45" i="42"/>
  <c r="D32" i="42" s="1"/>
  <c r="G25" i="42"/>
  <c r="G144" i="42"/>
  <c r="G104" i="42"/>
  <c r="G84" i="42"/>
  <c r="G64" i="42"/>
  <c r="E38" i="42" s="1"/>
  <c r="U94" i="2" s="1"/>
  <c r="E94" i="2" s="1"/>
  <c r="G44" i="42"/>
  <c r="G24" i="42"/>
  <c r="G143" i="42"/>
  <c r="G83" i="42"/>
  <c r="G63" i="42"/>
  <c r="D38" i="42" s="1"/>
  <c r="T94" i="2" s="1"/>
  <c r="K94" i="2" s="1"/>
  <c r="G43" i="42"/>
  <c r="E31" i="42" s="1"/>
  <c r="U86" i="2" s="1"/>
  <c r="E86" i="2" s="1"/>
  <c r="G23" i="42"/>
  <c r="G141" i="42"/>
  <c r="G101" i="42"/>
  <c r="G81" i="42"/>
  <c r="D44" i="42" s="1"/>
  <c r="T103" i="2" s="1"/>
  <c r="K103" i="2" s="1"/>
  <c r="G61" i="42"/>
  <c r="E37" i="42" s="1"/>
  <c r="U79" i="2" s="1"/>
  <c r="E79" i="2" s="1"/>
  <c r="G41" i="42"/>
  <c r="G21" i="42"/>
  <c r="G140" i="42"/>
  <c r="G60" i="42"/>
  <c r="D37" i="42" s="1"/>
  <c r="T79" i="2" s="1"/>
  <c r="K79" i="2" s="1"/>
  <c r="G40" i="42"/>
  <c r="E30" i="42" s="1"/>
  <c r="G20" i="42"/>
  <c r="G139" i="42"/>
  <c r="G79" i="42"/>
  <c r="E43" i="42" s="1"/>
  <c r="U107" i="2" s="1"/>
  <c r="E107" i="2" s="1"/>
  <c r="G59" i="42"/>
  <c r="G39" i="42"/>
  <c r="D30" i="42" s="1"/>
  <c r="G19" i="42"/>
  <c r="E11" i="42" s="1"/>
  <c r="G138" i="42"/>
  <c r="G58" i="42"/>
  <c r="E36" i="42" s="1"/>
  <c r="G38" i="42"/>
  <c r="G18" i="42"/>
  <c r="C11" i="42" s="1"/>
  <c r="G137" i="42"/>
  <c r="G77" i="42"/>
  <c r="G57" i="42"/>
  <c r="D36" i="42" s="1"/>
  <c r="G37" i="42"/>
  <c r="E29" i="42" s="1"/>
  <c r="G17" i="42"/>
  <c r="G136" i="42"/>
  <c r="E17" i="42" s="1"/>
  <c r="U40" i="13" s="1"/>
  <c r="G36" i="42"/>
  <c r="D29" i="42" s="1"/>
  <c r="G16" i="42"/>
  <c r="G135" i="42"/>
  <c r="C17" i="42" s="1"/>
  <c r="R40" i="13" s="1"/>
  <c r="G75" i="42"/>
  <c r="D42" i="42" s="1"/>
  <c r="T102" i="2" s="1"/>
  <c r="K102" i="2" s="1"/>
  <c r="G55" i="42"/>
  <c r="E35" i="42" s="1"/>
  <c r="G35" i="42"/>
  <c r="G15" i="42"/>
  <c r="G134" i="42"/>
  <c r="G133" i="42"/>
  <c r="G73" i="42"/>
  <c r="E41" i="42" s="1"/>
  <c r="U91" i="2" s="1"/>
  <c r="E91" i="2" s="1"/>
  <c r="G53" i="42"/>
  <c r="G33" i="42"/>
  <c r="D28" i="42" s="1"/>
  <c r="G13" i="42"/>
  <c r="G142" i="42"/>
  <c r="G122" i="42"/>
  <c r="G102" i="42"/>
  <c r="G82" i="42"/>
  <c r="E44" i="42" s="1"/>
  <c r="U103" i="2" s="1"/>
  <c r="E103" i="2" s="1"/>
  <c r="G62" i="42"/>
  <c r="G42" i="42"/>
  <c r="D31" i="42" s="1"/>
  <c r="T86" i="2" s="1"/>
  <c r="K86" i="2" s="1"/>
  <c r="G22" i="42"/>
  <c r="C19" i="42"/>
  <c r="R42" i="13" s="1"/>
  <c r="B6" i="42" l="1"/>
  <c r="G31" i="42"/>
  <c r="E27" i="42" s="1"/>
  <c r="T81" i="2"/>
  <c r="K81" i="2" s="1"/>
  <c r="T78" i="2"/>
  <c r="K75" i="2" s="1"/>
  <c r="N75" i="2" s="1"/>
  <c r="U81" i="2"/>
  <c r="E81" i="2" s="1"/>
  <c r="U78" i="2"/>
  <c r="E75" i="2" s="1"/>
  <c r="H75" i="2" s="1"/>
  <c r="U85" i="2"/>
  <c r="E85" i="2" s="1"/>
  <c r="C12" i="42"/>
  <c r="R35" i="13" s="1"/>
  <c r="D26" i="42"/>
  <c r="U34" i="13"/>
  <c r="E12" i="42"/>
  <c r="U35" i="13" s="1"/>
  <c r="E26" i="42"/>
  <c r="R34" i="13"/>
  <c r="T85" i="2"/>
  <c r="U76" i="2" l="1"/>
  <c r="C20" i="42"/>
  <c r="T76" i="2"/>
  <c r="K85" i="2"/>
  <c r="E20" i="42"/>
  <c r="X30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D29" i="17"/>
  <c r="B29" i="17"/>
  <c r="W28" i="17"/>
  <c r="V28" i="17"/>
  <c r="U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W27" i="17"/>
  <c r="V27" i="17"/>
  <c r="U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G26" i="17"/>
  <c r="F26" i="17"/>
  <c r="E26" i="17"/>
  <c r="D26" i="17"/>
  <c r="C26" i="17"/>
  <c r="B26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B25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B24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B23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B22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F21" i="17"/>
  <c r="D21" i="17"/>
  <c r="C21" i="17"/>
  <c r="B21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B20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G19" i="17"/>
  <c r="F19" i="17"/>
  <c r="E19" i="17"/>
  <c r="D19" i="17"/>
  <c r="C19" i="17"/>
  <c r="B19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B18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V16" i="17"/>
  <c r="U16" i="17"/>
  <c r="T16" i="17"/>
  <c r="J16" i="17"/>
  <c r="D16" i="17"/>
  <c r="C16" i="17"/>
  <c r="B16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I15" i="17"/>
  <c r="G15" i="17"/>
  <c r="D15" i="17"/>
  <c r="C15" i="17"/>
  <c r="B15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I14" i="17"/>
  <c r="H14" i="17"/>
  <c r="F14" i="17"/>
  <c r="E14" i="17"/>
  <c r="D14" i="17"/>
  <c r="C14" i="17"/>
  <c r="B14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B10" i="17"/>
  <c r="S9" i="17"/>
  <c r="R9" i="17"/>
  <c r="Q9" i="17"/>
  <c r="P9" i="17"/>
  <c r="O9" i="17"/>
  <c r="N9" i="17"/>
  <c r="M9" i="17"/>
  <c r="L9" i="17"/>
  <c r="K9" i="17"/>
  <c r="H9" i="17"/>
  <c r="G9" i="17"/>
  <c r="F9" i="17"/>
  <c r="E9" i="17"/>
  <c r="C9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B8" i="17"/>
  <c r="E21" i="42" l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114" i="20" l="1"/>
  <c r="A113" i="20"/>
  <c r="A112" i="20"/>
  <c r="D42" i="39"/>
  <c r="D41" i="39"/>
  <c r="D40" i="39"/>
  <c r="D39" i="39"/>
  <c r="D38" i="39"/>
  <c r="D37" i="39"/>
  <c r="D36" i="39"/>
  <c r="D35" i="39"/>
  <c r="D34" i="39"/>
  <c r="D33" i="39"/>
  <c r="D32" i="39"/>
  <c r="D31" i="39"/>
  <c r="D30" i="39"/>
  <c r="D29" i="39"/>
  <c r="D28" i="39"/>
  <c r="D27" i="39"/>
  <c r="D26" i="39"/>
  <c r="D25" i="39"/>
  <c r="D24" i="39"/>
  <c r="D23" i="39"/>
  <c r="D22" i="39"/>
  <c r="D21" i="39"/>
  <c r="D20" i="39"/>
  <c r="D19" i="39"/>
  <c r="D18" i="39"/>
  <c r="D17" i="39"/>
  <c r="D16" i="39"/>
  <c r="D15" i="39"/>
  <c r="D14" i="39"/>
  <c r="D13" i="39"/>
  <c r="D12" i="39"/>
  <c r="D11" i="39"/>
  <c r="D10" i="39"/>
  <c r="D9" i="39"/>
  <c r="D8" i="39"/>
  <c r="D7" i="39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F111" i="22"/>
  <c r="F110" i="22"/>
  <c r="F109" i="22"/>
  <c r="F108" i="22"/>
  <c r="F107" i="22"/>
  <c r="F106" i="22"/>
  <c r="F105" i="22"/>
  <c r="F104" i="22"/>
  <c r="F103" i="22"/>
  <c r="F102" i="22"/>
  <c r="F101" i="22"/>
  <c r="F100" i="22"/>
  <c r="F99" i="22"/>
  <c r="F98" i="22"/>
  <c r="F97" i="22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G59" i="13" l="1"/>
  <c r="G56" i="13"/>
  <c r="G61" i="13"/>
  <c r="E61" i="13"/>
  <c r="L42" i="39"/>
  <c r="L41" i="39"/>
  <c r="L40" i="39"/>
  <c r="L39" i="39"/>
  <c r="L38" i="39"/>
  <c r="L37" i="39"/>
  <c r="L36" i="39"/>
  <c r="L35" i="39"/>
  <c r="L34" i="39"/>
  <c r="L33" i="39"/>
  <c r="L32" i="39"/>
  <c r="L31" i="39"/>
  <c r="L30" i="39"/>
  <c r="L29" i="39"/>
  <c r="L28" i="39"/>
  <c r="L27" i="39"/>
  <c r="L26" i="39"/>
  <c r="L25" i="39"/>
  <c r="L24" i="39"/>
  <c r="L23" i="39"/>
  <c r="L22" i="39"/>
  <c r="L21" i="39"/>
  <c r="L20" i="39"/>
  <c r="L19" i="39"/>
  <c r="L18" i="39"/>
  <c r="L17" i="39"/>
  <c r="L16" i="39"/>
  <c r="L15" i="39"/>
  <c r="L14" i="39"/>
  <c r="L13" i="39"/>
  <c r="L12" i="39"/>
  <c r="L11" i="39"/>
  <c r="L10" i="39"/>
  <c r="L9" i="39"/>
  <c r="L8" i="39"/>
  <c r="L7" i="39"/>
  <c r="F111" i="8"/>
  <c r="C37" i="40" s="1"/>
  <c r="F110" i="8"/>
  <c r="C36" i="40" s="1"/>
  <c r="F109" i="8"/>
  <c r="C35" i="40" s="1"/>
  <c r="F108" i="8"/>
  <c r="C34" i="40" s="1"/>
  <c r="F106" i="8"/>
  <c r="C32" i="40" s="1"/>
  <c r="F102" i="8"/>
  <c r="C28" i="40" s="1"/>
  <c r="F100" i="8"/>
  <c r="C26" i="40" s="1"/>
  <c r="F99" i="8"/>
  <c r="C25" i="40" s="1"/>
  <c r="F97" i="8"/>
  <c r="C23" i="40" s="1"/>
  <c r="F95" i="8"/>
  <c r="C21" i="40" s="1"/>
  <c r="F94" i="8"/>
  <c r="C20" i="40" s="1"/>
  <c r="F92" i="8"/>
  <c r="C18" i="40" s="1"/>
  <c r="F91" i="8"/>
  <c r="C17" i="40" s="1"/>
  <c r="F88" i="8"/>
  <c r="C14" i="40" s="1"/>
  <c r="F87" i="8"/>
  <c r="C13" i="40" s="1"/>
  <c r="F86" i="8"/>
  <c r="C12" i="40" s="1"/>
  <c r="F84" i="8"/>
  <c r="C10" i="40" s="1"/>
  <c r="F82" i="8"/>
  <c r="C8" i="40" s="1"/>
  <c r="F80" i="8"/>
  <c r="C42" i="39" s="1"/>
  <c r="F78" i="8"/>
  <c r="C40" i="39" s="1"/>
  <c r="F75" i="8"/>
  <c r="C37" i="39" s="1"/>
  <c r="F74" i="8"/>
  <c r="C36" i="39" s="1"/>
  <c r="F72" i="8"/>
  <c r="C34" i="39" s="1"/>
  <c r="F71" i="8"/>
  <c r="C33" i="39" s="1"/>
  <c r="F69" i="8"/>
  <c r="C31" i="39" s="1"/>
  <c r="F68" i="8"/>
  <c r="C30" i="39" s="1"/>
  <c r="F66" i="8"/>
  <c r="C28" i="39" s="1"/>
  <c r="F65" i="8"/>
  <c r="C27" i="39" s="1"/>
  <c r="F64" i="8"/>
  <c r="C26" i="39" s="1"/>
  <c r="F62" i="8"/>
  <c r="C24" i="39" s="1"/>
  <c r="F59" i="8"/>
  <c r="C21" i="39" s="1"/>
  <c r="F58" i="8"/>
  <c r="C20" i="39" s="1"/>
  <c r="F56" i="8"/>
  <c r="C18" i="39" s="1"/>
  <c r="F55" i="8"/>
  <c r="C17" i="39" s="1"/>
  <c r="F54" i="8"/>
  <c r="C16" i="39" s="1"/>
  <c r="F53" i="8"/>
  <c r="C15" i="39" s="1"/>
  <c r="F52" i="8"/>
  <c r="C14" i="39" s="1"/>
  <c r="F51" i="8"/>
  <c r="C13" i="39" s="1"/>
  <c r="F50" i="8"/>
  <c r="C12" i="39" s="1"/>
  <c r="F49" i="8"/>
  <c r="C11" i="39" s="1"/>
  <c r="F47" i="8"/>
  <c r="C9" i="39" s="1"/>
  <c r="F46" i="8"/>
  <c r="C8" i="39" s="1"/>
  <c r="F43" i="8"/>
  <c r="F42" i="8"/>
  <c r="F40" i="8"/>
  <c r="F39" i="8"/>
  <c r="F38" i="8"/>
  <c r="F37" i="8"/>
  <c r="F36" i="8"/>
  <c r="F35" i="8"/>
  <c r="F34" i="8"/>
  <c r="F32" i="8"/>
  <c r="F31" i="8"/>
  <c r="F30" i="8"/>
  <c r="F29" i="8"/>
  <c r="F28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G62" i="13" l="1"/>
  <c r="T110" i="18" l="1"/>
  <c r="T109" i="18"/>
  <c r="T108" i="18"/>
  <c r="T107" i="18"/>
  <c r="T106" i="18"/>
  <c r="T105" i="18"/>
  <c r="T104" i="18"/>
  <c r="T103" i="18"/>
  <c r="T102" i="18"/>
  <c r="T101" i="18"/>
  <c r="T100" i="18"/>
  <c r="T99" i="18"/>
  <c r="T98" i="18"/>
  <c r="T97" i="18"/>
  <c r="T96" i="18"/>
  <c r="T95" i="18"/>
  <c r="T94" i="18"/>
  <c r="T93" i="18"/>
  <c r="T92" i="18"/>
  <c r="T90" i="18"/>
  <c r="T89" i="18"/>
  <c r="T88" i="18"/>
  <c r="T87" i="18"/>
  <c r="T86" i="18"/>
  <c r="T85" i="18"/>
  <c r="T84" i="18"/>
  <c r="T83" i="18"/>
  <c r="T82" i="18"/>
  <c r="T81" i="18"/>
  <c r="T80" i="18"/>
  <c r="T79" i="18"/>
  <c r="T77" i="18"/>
  <c r="T76" i="18"/>
  <c r="T75" i="18"/>
  <c r="T69" i="18"/>
  <c r="T68" i="18"/>
  <c r="T67" i="18"/>
  <c r="T66" i="18"/>
  <c r="T65" i="18"/>
  <c r="T64" i="18"/>
  <c r="T63" i="18"/>
  <c r="T62" i="18"/>
  <c r="T61" i="18"/>
  <c r="T60" i="18"/>
  <c r="T59" i="18"/>
  <c r="T58" i="18"/>
  <c r="T57" i="18"/>
  <c r="T56" i="18"/>
  <c r="T55" i="18"/>
  <c r="T54" i="18"/>
  <c r="T53" i="18"/>
  <c r="T52" i="18"/>
  <c r="T51" i="18"/>
  <c r="T50" i="18"/>
  <c r="T49" i="18"/>
  <c r="T48" i="18"/>
  <c r="T47" i="18"/>
  <c r="T46" i="18"/>
  <c r="T45" i="18"/>
  <c r="T44" i="18"/>
  <c r="T43" i="18"/>
  <c r="T41" i="18"/>
  <c r="T40" i="18"/>
  <c r="T39" i="18"/>
  <c r="T38" i="18"/>
  <c r="T37" i="18"/>
  <c r="T36" i="18"/>
  <c r="T35" i="18"/>
  <c r="T34" i="18"/>
  <c r="T31" i="18"/>
  <c r="T30" i="18"/>
  <c r="T29" i="18"/>
  <c r="T28" i="18"/>
  <c r="T27" i="18"/>
  <c r="T26" i="18"/>
  <c r="T25" i="18"/>
  <c r="T24" i="18"/>
  <c r="T23" i="18"/>
  <c r="T22" i="18"/>
  <c r="T21" i="18"/>
  <c r="T20" i="18"/>
  <c r="T19" i="18"/>
  <c r="T18" i="18"/>
  <c r="T17" i="18"/>
  <c r="T16" i="18"/>
  <c r="T15" i="18"/>
  <c r="T14" i="18"/>
  <c r="T13" i="18"/>
  <c r="T12" i="18"/>
  <c r="T11" i="18"/>
  <c r="T10" i="18"/>
  <c r="T9" i="18"/>
  <c r="T8" i="18"/>
  <c r="H102" i="18"/>
  <c r="H24" i="18" l="1"/>
  <c r="H12" i="18"/>
  <c r="H28" i="18"/>
  <c r="H44" i="18"/>
  <c r="H60" i="18"/>
  <c r="H76" i="18"/>
  <c r="H92" i="18"/>
  <c r="H108" i="18"/>
  <c r="H80" i="18"/>
  <c r="H56" i="18"/>
  <c r="H13" i="18"/>
  <c r="H29" i="18"/>
  <c r="H45" i="18"/>
  <c r="H61" i="18"/>
  <c r="H77" i="18"/>
  <c r="H93" i="18"/>
  <c r="H109" i="18"/>
  <c r="H96" i="18"/>
  <c r="H88" i="18"/>
  <c r="H14" i="18"/>
  <c r="H30" i="18"/>
  <c r="H46" i="18"/>
  <c r="H62" i="18"/>
  <c r="H78" i="18"/>
  <c r="H94" i="18"/>
  <c r="H32" i="18"/>
  <c r="H40" i="18"/>
  <c r="H15" i="18"/>
  <c r="H31" i="18"/>
  <c r="H47" i="18"/>
  <c r="H63" i="18"/>
  <c r="H79" i="18"/>
  <c r="H95" i="18"/>
  <c r="H48" i="18"/>
  <c r="H64" i="18"/>
  <c r="H17" i="18"/>
  <c r="H33" i="18"/>
  <c r="H49" i="18"/>
  <c r="H65" i="18"/>
  <c r="H81" i="18"/>
  <c r="H97" i="18"/>
  <c r="H16" i="18"/>
  <c r="H18" i="18"/>
  <c r="H34" i="18"/>
  <c r="H50" i="18"/>
  <c r="H66" i="18"/>
  <c r="H82" i="18"/>
  <c r="H98" i="18"/>
  <c r="H19" i="18"/>
  <c r="H35" i="18"/>
  <c r="H51" i="18"/>
  <c r="H67" i="18"/>
  <c r="H83" i="18"/>
  <c r="H99" i="18"/>
  <c r="H20" i="18"/>
  <c r="H36" i="18"/>
  <c r="H52" i="18"/>
  <c r="H68" i="18"/>
  <c r="H84" i="18"/>
  <c r="H100" i="18"/>
  <c r="H21" i="18"/>
  <c r="H37" i="18"/>
  <c r="H53" i="18"/>
  <c r="H69" i="18"/>
  <c r="H85" i="18"/>
  <c r="H101" i="18"/>
  <c r="H22" i="18"/>
  <c r="H38" i="18"/>
  <c r="H54" i="18"/>
  <c r="H70" i="18"/>
  <c r="H86" i="18"/>
  <c r="H110" i="18"/>
  <c r="H23" i="18"/>
  <c r="H39" i="18"/>
  <c r="H55" i="18"/>
  <c r="H71" i="18"/>
  <c r="H87" i="18"/>
  <c r="H8" i="18"/>
  <c r="H72" i="18"/>
  <c r="H9" i="18"/>
  <c r="H25" i="18"/>
  <c r="H41" i="18"/>
  <c r="H57" i="18"/>
  <c r="H73" i="18"/>
  <c r="H89" i="18"/>
  <c r="H10" i="18"/>
  <c r="H26" i="18"/>
  <c r="H42" i="18"/>
  <c r="H58" i="18"/>
  <c r="H74" i="18"/>
  <c r="H90" i="18"/>
  <c r="H106" i="18"/>
  <c r="H11" i="18"/>
  <c r="H27" i="18"/>
  <c r="H43" i="18"/>
  <c r="H59" i="18"/>
  <c r="H75" i="18"/>
  <c r="H91" i="18"/>
  <c r="H107" i="18"/>
  <c r="D91" i="18"/>
  <c r="D107" i="18"/>
  <c r="F18" i="22"/>
  <c r="D12" i="18"/>
  <c r="D28" i="18"/>
  <c r="D44" i="18"/>
  <c r="D60" i="18"/>
  <c r="D76" i="18"/>
  <c r="D92" i="18"/>
  <c r="D108" i="18"/>
  <c r="F19" i="22"/>
  <c r="F35" i="22"/>
  <c r="F51" i="22"/>
  <c r="F67" i="22"/>
  <c r="D109" i="18"/>
  <c r="F20" i="22"/>
  <c r="F36" i="22"/>
  <c r="F52" i="22"/>
  <c r="F68" i="22"/>
  <c r="D14" i="18"/>
  <c r="D30" i="18"/>
  <c r="D62" i="18"/>
  <c r="D78" i="18"/>
  <c r="F21" i="22"/>
  <c r="F37" i="22"/>
  <c r="F53" i="22"/>
  <c r="F69" i="22"/>
  <c r="D95" i="18"/>
  <c r="F22" i="22"/>
  <c r="F38" i="22"/>
  <c r="F54" i="22"/>
  <c r="F70" i="22"/>
  <c r="D48" i="18"/>
  <c r="D64" i="18"/>
  <c r="D80" i="18"/>
  <c r="D96" i="18"/>
  <c r="F23" i="22"/>
  <c r="F39" i="22"/>
  <c r="F55" i="22"/>
  <c r="F71" i="22"/>
  <c r="D17" i="18"/>
  <c r="D33" i="18"/>
  <c r="D65" i="18"/>
  <c r="F24" i="22"/>
  <c r="F40" i="22"/>
  <c r="F56" i="22"/>
  <c r="F72" i="22"/>
  <c r="F9" i="22"/>
  <c r="F25" i="22"/>
  <c r="F41" i="22"/>
  <c r="F57" i="22"/>
  <c r="F73" i="22"/>
  <c r="D19" i="18"/>
  <c r="D35" i="18"/>
  <c r="D51" i="18"/>
  <c r="D67" i="18"/>
  <c r="F10" i="22"/>
  <c r="F26" i="22"/>
  <c r="F42" i="22"/>
  <c r="F58" i="22"/>
  <c r="F74" i="22"/>
  <c r="D20" i="18"/>
  <c r="F11" i="22"/>
  <c r="F27" i="22"/>
  <c r="F43" i="22"/>
  <c r="F59" i="22"/>
  <c r="D85" i="18"/>
  <c r="D101" i="18"/>
  <c r="F12" i="22"/>
  <c r="F28" i="22"/>
  <c r="F44" i="22"/>
  <c r="F60" i="22"/>
  <c r="D22" i="18"/>
  <c r="D38" i="18"/>
  <c r="D54" i="18"/>
  <c r="D86" i="18"/>
  <c r="D102" i="18"/>
  <c r="T72" i="18"/>
  <c r="F13" i="22"/>
  <c r="F29" i="22"/>
  <c r="F45" i="22"/>
  <c r="F61" i="22"/>
  <c r="F14" i="22"/>
  <c r="F30" i="22"/>
  <c r="F46" i="22"/>
  <c r="F62" i="22"/>
  <c r="D24" i="18"/>
  <c r="D88" i="18"/>
  <c r="F15" i="22"/>
  <c r="F31" i="22"/>
  <c r="F47" i="22"/>
  <c r="F63" i="22"/>
  <c r="F17" i="22"/>
  <c r="F33" i="22"/>
  <c r="F49" i="22"/>
  <c r="F65" i="22"/>
  <c r="D25" i="18"/>
  <c r="D41" i="18"/>
  <c r="D57" i="18"/>
  <c r="T91" i="18"/>
  <c r="F34" i="22"/>
  <c r="F50" i="22"/>
  <c r="F66" i="22"/>
  <c r="H22" i="3"/>
  <c r="E8" i="3"/>
  <c r="D9" i="18" l="1"/>
  <c r="D69" i="18"/>
  <c r="D79" i="18"/>
  <c r="D93" i="18"/>
  <c r="D59" i="18"/>
  <c r="D18" i="18"/>
  <c r="R74" i="18"/>
  <c r="T42" i="18"/>
  <c r="R42" i="18"/>
  <c r="T70" i="18"/>
  <c r="R70" i="18"/>
  <c r="R99" i="18"/>
  <c r="R83" i="18"/>
  <c r="R67" i="18"/>
  <c r="R51" i="18"/>
  <c r="R35" i="18"/>
  <c r="R19" i="18"/>
  <c r="R21" i="18"/>
  <c r="R98" i="18"/>
  <c r="R82" i="18"/>
  <c r="R66" i="18"/>
  <c r="R50" i="18"/>
  <c r="R34" i="18"/>
  <c r="R54" i="18"/>
  <c r="R97" i="18"/>
  <c r="R81" i="18"/>
  <c r="R65" i="18"/>
  <c r="R49" i="18"/>
  <c r="R17" i="18"/>
  <c r="R37" i="18"/>
  <c r="R96" i="18"/>
  <c r="R64" i="18"/>
  <c r="R48" i="18"/>
  <c r="R32" i="18"/>
  <c r="R16" i="18"/>
  <c r="R86" i="18"/>
  <c r="R53" i="18"/>
  <c r="R95" i="18"/>
  <c r="R79" i="18"/>
  <c r="R63" i="18"/>
  <c r="R47" i="18"/>
  <c r="R31" i="18"/>
  <c r="R15" i="18"/>
  <c r="R13" i="18"/>
  <c r="R102" i="18"/>
  <c r="R85" i="18"/>
  <c r="R110" i="18"/>
  <c r="R94" i="18"/>
  <c r="R62" i="18"/>
  <c r="R46" i="18"/>
  <c r="R30" i="18"/>
  <c r="R14" i="18"/>
  <c r="R29" i="18"/>
  <c r="R22" i="18"/>
  <c r="R101" i="18"/>
  <c r="R109" i="18"/>
  <c r="R93" i="18"/>
  <c r="R77" i="18"/>
  <c r="R61" i="18"/>
  <c r="R45" i="18"/>
  <c r="R108" i="18"/>
  <c r="R92" i="18"/>
  <c r="R76" i="18"/>
  <c r="R60" i="18"/>
  <c r="R44" i="18"/>
  <c r="R28" i="18"/>
  <c r="R12" i="18"/>
  <c r="R107" i="18"/>
  <c r="R75" i="18"/>
  <c r="R59" i="18"/>
  <c r="R43" i="18"/>
  <c r="R11" i="18"/>
  <c r="R106" i="18"/>
  <c r="R90" i="18"/>
  <c r="R58" i="18"/>
  <c r="R26" i="18"/>
  <c r="R10" i="18"/>
  <c r="R105" i="18"/>
  <c r="R89" i="18"/>
  <c r="R57" i="18"/>
  <c r="R41" i="18"/>
  <c r="R25" i="18"/>
  <c r="R9" i="18"/>
  <c r="R104" i="18"/>
  <c r="R56" i="18"/>
  <c r="R40" i="18"/>
  <c r="R24" i="18"/>
  <c r="R8" i="18"/>
  <c r="R103" i="18"/>
  <c r="R87" i="18"/>
  <c r="R55" i="18"/>
  <c r="R39" i="18"/>
  <c r="R23" i="18"/>
  <c r="R38" i="18"/>
  <c r="R100" i="18"/>
  <c r="R84" i="18"/>
  <c r="R68" i="18"/>
  <c r="R52" i="18"/>
  <c r="R36" i="18"/>
  <c r="R20" i="18"/>
  <c r="R18" i="18"/>
  <c r="R69" i="18"/>
  <c r="T71" i="18"/>
  <c r="R71" i="18"/>
  <c r="D13" i="18"/>
  <c r="D84" i="18"/>
  <c r="D40" i="18"/>
  <c r="D90" i="18"/>
  <c r="T33" i="18"/>
  <c r="R33" i="18"/>
  <c r="R78" i="18"/>
  <c r="D58" i="18"/>
  <c r="R91" i="18"/>
  <c r="R72" i="18"/>
  <c r="T32" i="18"/>
  <c r="R73" i="18"/>
  <c r="R27" i="18"/>
  <c r="R80" i="18"/>
  <c r="R88" i="18"/>
  <c r="D10" i="18"/>
  <c r="D99" i="18"/>
  <c r="D49" i="18"/>
  <c r="D46" i="18"/>
  <c r="D11" i="18"/>
  <c r="D31" i="18"/>
  <c r="D50" i="18"/>
  <c r="D87" i="18"/>
  <c r="D45" i="18"/>
  <c r="D71" i="18"/>
  <c r="D39" i="18"/>
  <c r="D106" i="18"/>
  <c r="D82" i="18"/>
  <c r="D37" i="18"/>
  <c r="D66" i="18"/>
  <c r="D47" i="18"/>
  <c r="D53" i="18"/>
  <c r="D63" i="18"/>
  <c r="D27" i="18"/>
  <c r="D8" i="18"/>
  <c r="H85" i="2"/>
  <c r="D42" i="18"/>
  <c r="D26" i="18"/>
  <c r="D23" i="18"/>
  <c r="D34" i="18"/>
  <c r="D100" i="18"/>
  <c r="D68" i="18"/>
  <c r="D32" i="18"/>
  <c r="D56" i="18"/>
  <c r="D74" i="18"/>
  <c r="D55" i="18"/>
  <c r="D110" i="18"/>
  <c r="D52" i="18"/>
  <c r="D16" i="18"/>
  <c r="D36" i="18"/>
  <c r="D15" i="18"/>
  <c r="D73" i="18"/>
  <c r="D70" i="18"/>
  <c r="D97" i="18"/>
  <c r="D77" i="18"/>
  <c r="D81" i="18"/>
  <c r="D61" i="18"/>
  <c r="D72" i="18"/>
  <c r="D43" i="18"/>
  <c r="D83" i="18"/>
  <c r="D29" i="18"/>
  <c r="D75" i="18"/>
  <c r="D89" i="18"/>
  <c r="D98" i="18"/>
  <c r="D21" i="18"/>
  <c r="D94" i="18"/>
  <c r="J92" i="22"/>
  <c r="J75" i="22"/>
  <c r="J58" i="22"/>
  <c r="J39" i="22"/>
  <c r="J83" i="22"/>
  <c r="J66" i="22"/>
  <c r="F16" i="22"/>
  <c r="J25" i="22"/>
  <c r="J24" i="22"/>
  <c r="J22" i="22"/>
  <c r="J84" i="22"/>
  <c r="J33" i="22"/>
  <c r="J95" i="22"/>
  <c r="J110" i="22"/>
  <c r="J109" i="22"/>
  <c r="J76" i="22"/>
  <c r="J59" i="22"/>
  <c r="J42" i="22"/>
  <c r="J23" i="22"/>
  <c r="J101" i="22"/>
  <c r="J67" i="22"/>
  <c r="J50" i="22"/>
  <c r="J96" i="22"/>
  <c r="J9" i="22"/>
  <c r="J8" i="22"/>
  <c r="J68" i="22"/>
  <c r="J17" i="22"/>
  <c r="J79" i="22"/>
  <c r="J94" i="22"/>
  <c r="J93" i="22"/>
  <c r="J60" i="22"/>
  <c r="J43" i="22"/>
  <c r="J26" i="22"/>
  <c r="J85" i="22"/>
  <c r="J51" i="22"/>
  <c r="J34" i="22"/>
  <c r="J80" i="22"/>
  <c r="J52" i="22"/>
  <c r="J63" i="22"/>
  <c r="J78" i="22"/>
  <c r="J77" i="22"/>
  <c r="J44" i="22"/>
  <c r="J27" i="22"/>
  <c r="J10" i="22"/>
  <c r="J69" i="22"/>
  <c r="J35" i="22"/>
  <c r="J18" i="22"/>
  <c r="J64" i="22"/>
  <c r="J105" i="22"/>
  <c r="J104" i="22"/>
  <c r="J102" i="22"/>
  <c r="J36" i="22"/>
  <c r="J47" i="22"/>
  <c r="J62" i="22"/>
  <c r="J61" i="22"/>
  <c r="J28" i="22"/>
  <c r="J11" i="22"/>
  <c r="J103" i="22"/>
  <c r="J53" i="22"/>
  <c r="J19" i="22"/>
  <c r="J48" i="22"/>
  <c r="J89" i="22"/>
  <c r="J88" i="22"/>
  <c r="J111" i="22"/>
  <c r="J86" i="22"/>
  <c r="J20" i="22"/>
  <c r="J97" i="22"/>
  <c r="J31" i="22"/>
  <c r="J46" i="22"/>
  <c r="J45" i="22"/>
  <c r="J12" i="22"/>
  <c r="J106" i="22"/>
  <c r="J87" i="22"/>
  <c r="J37" i="22"/>
  <c r="J32" i="22"/>
  <c r="J73" i="22"/>
  <c r="J72" i="22"/>
  <c r="J70" i="22"/>
  <c r="J81" i="22"/>
  <c r="J15" i="22"/>
  <c r="J30" i="22"/>
  <c r="J29" i="22"/>
  <c r="J107" i="22"/>
  <c r="J90" i="22"/>
  <c r="J71" i="22"/>
  <c r="J21" i="22"/>
  <c r="J98" i="22"/>
  <c r="J16" i="22"/>
  <c r="J57" i="22"/>
  <c r="J56" i="22"/>
  <c r="J54" i="22"/>
  <c r="J65" i="22"/>
  <c r="F64" i="22"/>
  <c r="J14" i="22"/>
  <c r="J13" i="22"/>
  <c r="J108" i="22"/>
  <c r="J91" i="22"/>
  <c r="J74" i="22"/>
  <c r="J55" i="22"/>
  <c r="J99" i="22"/>
  <c r="J82" i="22"/>
  <c r="F48" i="22"/>
  <c r="J41" i="22"/>
  <c r="J40" i="22"/>
  <c r="J38" i="22"/>
  <c r="J100" i="22"/>
  <c r="J49" i="22"/>
  <c r="F32" i="22"/>
  <c r="T73" i="18"/>
  <c r="T7" i="18"/>
  <c r="T74" i="18"/>
  <c r="E13" i="37"/>
  <c r="N34" i="13" s="1"/>
  <c r="C30" i="37"/>
  <c r="K51" i="13" s="1"/>
  <c r="L51" i="13" s="1"/>
  <c r="X13" i="13" s="1"/>
  <c r="C17" i="37"/>
  <c r="K38" i="13" s="1"/>
  <c r="L38" i="13" s="1"/>
  <c r="H18" i="13" s="1"/>
  <c r="G21" i="17" s="1"/>
  <c r="C15" i="37"/>
  <c r="K36" i="13" s="1"/>
  <c r="L36" i="13" s="1"/>
  <c r="F18" i="13" s="1"/>
  <c r="D52" i="37"/>
  <c r="D54" i="37" s="1"/>
  <c r="C14" i="37" s="1"/>
  <c r="K35" i="13" s="1"/>
  <c r="L35" i="13" s="1"/>
  <c r="I16" i="13" s="1"/>
  <c r="E15" i="37" l="1"/>
  <c r="N36" i="13" s="1"/>
  <c r="C29" i="37"/>
  <c r="K50" i="13" s="1"/>
  <c r="L50" i="13" s="1"/>
  <c r="I13" i="13" s="1"/>
  <c r="E16" i="37"/>
  <c r="N37" i="13" s="1"/>
  <c r="Y18" i="13"/>
  <c r="X21" i="17" s="1"/>
  <c r="E21" i="17"/>
  <c r="E30" i="37"/>
  <c r="N51" i="13" s="1"/>
  <c r="B36" i="37"/>
  <c r="N56" i="13" s="1"/>
  <c r="O56" i="13" s="1"/>
  <c r="H38" i="13" s="1"/>
  <c r="V6" i="13" s="1"/>
  <c r="E14" i="37"/>
  <c r="N35" i="13" s="1"/>
  <c r="C28" i="37"/>
  <c r="K49" i="13" s="1"/>
  <c r="L49" i="13" s="1"/>
  <c r="J13" i="13" s="1"/>
  <c r="R7" i="18"/>
  <c r="P4" i="18"/>
  <c r="A10" i="20"/>
  <c r="H7" i="18"/>
  <c r="E31" i="37" l="1"/>
  <c r="E33" i="37" s="1"/>
  <c r="V27" i="13"/>
  <c r="S3" i="18"/>
  <c r="U9" i="17"/>
  <c r="R4" i="18"/>
  <c r="A80" i="20"/>
  <c r="A21" i="20"/>
  <c r="A59" i="20"/>
  <c r="A9" i="20"/>
  <c r="A15" i="20"/>
  <c r="A109" i="20"/>
  <c r="A25" i="20"/>
  <c r="A69" i="20"/>
  <c r="A28" i="20"/>
  <c r="A64" i="20"/>
  <c r="A43" i="20"/>
  <c r="A89" i="20"/>
  <c r="A76" i="20"/>
  <c r="A38" i="20"/>
  <c r="A19" i="20"/>
  <c r="A39" i="20"/>
  <c r="A50" i="20"/>
  <c r="A70" i="20"/>
  <c r="A18" i="20"/>
  <c r="A103" i="20"/>
  <c r="A32" i="20"/>
  <c r="A86" i="20"/>
  <c r="A102" i="20"/>
  <c r="A100" i="20"/>
  <c r="A57" i="20"/>
  <c r="A101" i="20"/>
  <c r="A99" i="20"/>
  <c r="A82" i="20"/>
  <c r="A30" i="20"/>
  <c r="A52" i="20"/>
  <c r="A51" i="20"/>
  <c r="A8" i="20"/>
  <c r="A62" i="20"/>
  <c r="A106" i="20"/>
  <c r="A105" i="20"/>
  <c r="A55" i="20"/>
  <c r="A58" i="20"/>
  <c r="A88" i="20"/>
  <c r="A94" i="20"/>
  <c r="A71" i="20"/>
  <c r="A63" i="20"/>
  <c r="A92" i="20"/>
  <c r="A81" i="20"/>
  <c r="A98" i="20"/>
  <c r="A108" i="20"/>
  <c r="A48" i="20"/>
  <c r="A17" i="20"/>
  <c r="A31" i="20"/>
  <c r="A54" i="20"/>
  <c r="A72" i="20"/>
  <c r="A77" i="20"/>
  <c r="A68" i="20"/>
  <c r="A85" i="20"/>
  <c r="A26" i="20"/>
  <c r="A47" i="20"/>
  <c r="A40" i="20"/>
  <c r="A96" i="20"/>
  <c r="A75" i="20"/>
  <c r="A78" i="20"/>
  <c r="A67" i="20"/>
  <c r="A45" i="20"/>
  <c r="A44" i="20"/>
  <c r="A90" i="20"/>
  <c r="A61" i="20"/>
  <c r="A11" i="20"/>
  <c r="A36" i="20"/>
  <c r="A46" i="20"/>
  <c r="A34" i="20"/>
  <c r="A79" i="20"/>
  <c r="A95" i="20"/>
  <c r="A14" i="20"/>
  <c r="A74" i="20"/>
  <c r="A83" i="20"/>
  <c r="A87" i="20"/>
  <c r="A60" i="20"/>
  <c r="A104" i="20"/>
  <c r="A16" i="20"/>
  <c r="A84" i="20"/>
  <c r="A110" i="20"/>
  <c r="A35" i="20"/>
  <c r="A93" i="20"/>
  <c r="A53" i="20"/>
  <c r="A97" i="20"/>
  <c r="A65" i="20"/>
  <c r="A73" i="20"/>
  <c r="A66" i="20"/>
  <c r="A91" i="20"/>
  <c r="A13" i="20"/>
  <c r="A107" i="20"/>
  <c r="A56" i="20"/>
  <c r="A41" i="20"/>
  <c r="A22" i="20"/>
  <c r="A42" i="20"/>
  <c r="A12" i="20"/>
  <c r="A29" i="20"/>
  <c r="A27" i="20"/>
  <c r="A24" i="20"/>
  <c r="A20" i="20"/>
  <c r="A23" i="20"/>
  <c r="A111" i="20"/>
  <c r="CT111" i="14"/>
  <c r="CD111" i="14"/>
  <c r="BN111" i="14"/>
  <c r="AX111" i="14"/>
  <c r="AH111" i="14"/>
  <c r="R111" i="14"/>
  <c r="CS111" i="14"/>
  <c r="CC111" i="14"/>
  <c r="BM111" i="14"/>
  <c r="AW111" i="14"/>
  <c r="AG111" i="14"/>
  <c r="Q111" i="14"/>
  <c r="CR111" i="14"/>
  <c r="CB111" i="14"/>
  <c r="BL111" i="14"/>
  <c r="AV111" i="14"/>
  <c r="AF111" i="14"/>
  <c r="P111" i="14"/>
  <c r="CQ111" i="14"/>
  <c r="CA111" i="14"/>
  <c r="BK111" i="14"/>
  <c r="AU111" i="14"/>
  <c r="AE111" i="14"/>
  <c r="O111" i="14"/>
  <c r="CP111" i="14"/>
  <c r="BZ111" i="14"/>
  <c r="BJ111" i="14"/>
  <c r="AT111" i="14"/>
  <c r="AD111" i="14"/>
  <c r="N111" i="14"/>
  <c r="CO111" i="14"/>
  <c r="BY111" i="14"/>
  <c r="BI111" i="14"/>
  <c r="AS111" i="14"/>
  <c r="AC111" i="14"/>
  <c r="M111" i="14"/>
  <c r="CN111" i="14"/>
  <c r="BX111" i="14"/>
  <c r="BH111" i="14"/>
  <c r="AR111" i="14"/>
  <c r="AB111" i="14"/>
  <c r="L111" i="14"/>
  <c r="CM111" i="14"/>
  <c r="BW111" i="14"/>
  <c r="BG111" i="14"/>
  <c r="AQ111" i="14"/>
  <c r="AA111" i="14"/>
  <c r="K111" i="14"/>
  <c r="DB111" i="14"/>
  <c r="CL111" i="14"/>
  <c r="BV111" i="14"/>
  <c r="BF111" i="14"/>
  <c r="AP111" i="14"/>
  <c r="Z111" i="14"/>
  <c r="J111" i="14"/>
  <c r="DA111" i="14"/>
  <c r="CK111" i="14"/>
  <c r="BU111" i="14"/>
  <c r="BE111" i="14"/>
  <c r="AO111" i="14"/>
  <c r="Y111" i="14"/>
  <c r="I111" i="14"/>
  <c r="CZ111" i="14"/>
  <c r="CJ111" i="14"/>
  <c r="BT111" i="14"/>
  <c r="BD111" i="14"/>
  <c r="AN111" i="14"/>
  <c r="X111" i="14"/>
  <c r="H111" i="14"/>
  <c r="CY111" i="14"/>
  <c r="CI111" i="14"/>
  <c r="BS111" i="14"/>
  <c r="BC111" i="14"/>
  <c r="AM111" i="14"/>
  <c r="W111" i="14"/>
  <c r="G111" i="14"/>
  <c r="CX111" i="14"/>
  <c r="CH111" i="14"/>
  <c r="BR111" i="14"/>
  <c r="BB111" i="14"/>
  <c r="AL111" i="14"/>
  <c r="V111" i="14"/>
  <c r="F111" i="14"/>
  <c r="CW111" i="14"/>
  <c r="CG111" i="14"/>
  <c r="BQ111" i="14"/>
  <c r="BA111" i="14"/>
  <c r="AK111" i="14"/>
  <c r="U111" i="14"/>
  <c r="E111" i="14"/>
  <c r="CV111" i="14"/>
  <c r="CF111" i="14"/>
  <c r="BP111" i="14"/>
  <c r="AZ111" i="14"/>
  <c r="AJ111" i="14"/>
  <c r="T111" i="14"/>
  <c r="D111" i="14"/>
  <c r="CU111" i="14"/>
  <c r="CE111" i="14"/>
  <c r="BO111" i="14"/>
  <c r="AY111" i="14"/>
  <c r="AI111" i="14"/>
  <c r="S111" i="14"/>
  <c r="C111" i="14"/>
  <c r="A49" i="20"/>
  <c r="A37" i="20"/>
  <c r="A33" i="20"/>
  <c r="H105" i="18"/>
  <c r="D105" i="18"/>
  <c r="H104" i="18"/>
  <c r="D104" i="18"/>
  <c r="H103" i="18"/>
  <c r="D103" i="18"/>
  <c r="D7" i="18"/>
  <c r="U24" i="13" l="1"/>
  <c r="U30" i="17"/>
  <c r="S26" i="18"/>
  <c r="T27" i="16" s="1"/>
  <c r="S78" i="18"/>
  <c r="T79" i="16" s="1"/>
  <c r="S45" i="18"/>
  <c r="T46" i="16" s="1"/>
  <c r="S89" i="18"/>
  <c r="T90" i="16" s="1"/>
  <c r="S18" i="18"/>
  <c r="T19" i="16" s="1"/>
  <c r="S101" i="18"/>
  <c r="T102" i="16" s="1"/>
  <c r="S90" i="18"/>
  <c r="T91" i="16" s="1"/>
  <c r="S79" i="18"/>
  <c r="T80" i="16" s="1"/>
  <c r="S55" i="18"/>
  <c r="T56" i="16" s="1"/>
  <c r="S38" i="18"/>
  <c r="T39" i="16" s="1"/>
  <c r="S81" i="18"/>
  <c r="T82" i="16" s="1"/>
  <c r="S28" i="18"/>
  <c r="T29" i="16" s="1"/>
  <c r="S35" i="18"/>
  <c r="T36" i="16" s="1"/>
  <c r="S103" i="18"/>
  <c r="T104" i="16" s="1"/>
  <c r="S23" i="18"/>
  <c r="T24" i="16" s="1"/>
  <c r="S86" i="18"/>
  <c r="T87" i="16" s="1"/>
  <c r="S22" i="18"/>
  <c r="T23" i="16" s="1"/>
  <c r="S9" i="18"/>
  <c r="T10" i="16" s="1"/>
  <c r="S30" i="18"/>
  <c r="T31" i="16" s="1"/>
  <c r="S36" i="18"/>
  <c r="T37" i="16" s="1"/>
  <c r="S58" i="18"/>
  <c r="T59" i="16" s="1"/>
  <c r="S82" i="18"/>
  <c r="T83" i="16" s="1"/>
  <c r="S13" i="18"/>
  <c r="T14" i="16" s="1"/>
  <c r="S57" i="18"/>
  <c r="T58" i="16" s="1"/>
  <c r="S71" i="18"/>
  <c r="T72" i="16" s="1"/>
  <c r="S88" i="18"/>
  <c r="T89" i="16" s="1"/>
  <c r="S83" i="18"/>
  <c r="T84" i="16" s="1"/>
  <c r="S107" i="18"/>
  <c r="T108" i="16" s="1"/>
  <c r="S106" i="18"/>
  <c r="T107" i="16" s="1"/>
  <c r="S105" i="18"/>
  <c r="T106" i="16" s="1"/>
  <c r="S20" i="18"/>
  <c r="T21" i="16" s="1"/>
  <c r="S10" i="18"/>
  <c r="T11" i="16" s="1"/>
  <c r="S68" i="18"/>
  <c r="T69" i="16" s="1"/>
  <c r="S17" i="18"/>
  <c r="T18" i="16" s="1"/>
  <c r="S61" i="18"/>
  <c r="T62" i="16" s="1"/>
  <c r="S84" i="18"/>
  <c r="T85" i="16" s="1"/>
  <c r="S27" i="18"/>
  <c r="T28" i="16" s="1"/>
  <c r="S60" i="18"/>
  <c r="T61" i="16" s="1"/>
  <c r="S62" i="18"/>
  <c r="T63" i="16" s="1"/>
  <c r="S49" i="18"/>
  <c r="T50" i="16" s="1"/>
  <c r="S73" i="18"/>
  <c r="T74" i="16" s="1"/>
  <c r="S109" i="18"/>
  <c r="T110" i="16" s="1"/>
  <c r="S43" i="18"/>
  <c r="T44" i="16" s="1"/>
  <c r="S108" i="18"/>
  <c r="T109" i="16" s="1"/>
  <c r="S54" i="18"/>
  <c r="T55" i="16" s="1"/>
  <c r="S50" i="18"/>
  <c r="T51" i="16" s="1"/>
  <c r="S74" i="18"/>
  <c r="T75" i="16" s="1"/>
  <c r="S11" i="18"/>
  <c r="T12" i="16" s="1"/>
  <c r="S33" i="18"/>
  <c r="T34" i="16" s="1"/>
  <c r="S40" i="18"/>
  <c r="T41" i="16" s="1"/>
  <c r="S63" i="18"/>
  <c r="T64" i="16" s="1"/>
  <c r="S34" i="18"/>
  <c r="T35" i="16" s="1"/>
  <c r="S29" i="18"/>
  <c r="T30" i="16" s="1"/>
  <c r="S91" i="18"/>
  <c r="T92" i="16" s="1"/>
  <c r="S39" i="18"/>
  <c r="T40" i="16" s="1"/>
  <c r="S8" i="18"/>
  <c r="T9" i="16" s="1"/>
  <c r="S102" i="18"/>
  <c r="T103" i="16" s="1"/>
  <c r="S14" i="18"/>
  <c r="T15" i="16" s="1"/>
  <c r="S99" i="18"/>
  <c r="T100" i="16" s="1"/>
  <c r="S104" i="18"/>
  <c r="T105" i="16" s="1"/>
  <c r="S53" i="18"/>
  <c r="T54" i="16" s="1"/>
  <c r="S41" i="18"/>
  <c r="T42" i="16" s="1"/>
  <c r="S76" i="18"/>
  <c r="T77" i="16" s="1"/>
  <c r="S92" i="18"/>
  <c r="T93" i="16" s="1"/>
  <c r="S16" i="18"/>
  <c r="T17" i="16" s="1"/>
  <c r="S15" i="18"/>
  <c r="T16" i="16" s="1"/>
  <c r="S87" i="18"/>
  <c r="T88" i="16" s="1"/>
  <c r="S80" i="18"/>
  <c r="T81" i="16" s="1"/>
  <c r="S100" i="18"/>
  <c r="T101" i="16" s="1"/>
  <c r="S66" i="18"/>
  <c r="T67" i="16" s="1"/>
  <c r="S70" i="18"/>
  <c r="T71" i="16" s="1"/>
  <c r="S31" i="18"/>
  <c r="T32" i="16" s="1"/>
  <c r="S67" i="18"/>
  <c r="T68" i="16" s="1"/>
  <c r="S47" i="18"/>
  <c r="T48" i="16" s="1"/>
  <c r="S69" i="18"/>
  <c r="T70" i="16" s="1"/>
  <c r="S56" i="18"/>
  <c r="T57" i="16" s="1"/>
  <c r="S46" i="18"/>
  <c r="T47" i="16" s="1"/>
  <c r="S85" i="18"/>
  <c r="T86" i="16" s="1"/>
  <c r="S59" i="18"/>
  <c r="T60" i="16" s="1"/>
  <c r="S24" i="18"/>
  <c r="T25" i="16" s="1"/>
  <c r="S94" i="18"/>
  <c r="T95" i="16" s="1"/>
  <c r="S44" i="18"/>
  <c r="T45" i="16" s="1"/>
  <c r="S93" i="18"/>
  <c r="T94" i="16" s="1"/>
  <c r="S77" i="18"/>
  <c r="T78" i="16" s="1"/>
  <c r="S64" i="18"/>
  <c r="T65" i="16" s="1"/>
  <c r="S48" i="18"/>
  <c r="T49" i="16" s="1"/>
  <c r="S97" i="18"/>
  <c r="T98" i="16" s="1"/>
  <c r="S42" i="18"/>
  <c r="T43" i="16" s="1"/>
  <c r="S96" i="18"/>
  <c r="T97" i="16" s="1"/>
  <c r="S65" i="18"/>
  <c r="T66" i="16" s="1"/>
  <c r="S12" i="18"/>
  <c r="T13" i="16" s="1"/>
  <c r="S51" i="18"/>
  <c r="T52" i="16" s="1"/>
  <c r="S19" i="18"/>
  <c r="T20" i="16" s="1"/>
  <c r="S52" i="18"/>
  <c r="T53" i="16" s="1"/>
  <c r="S21" i="18"/>
  <c r="T22" i="16" s="1"/>
  <c r="S25" i="18"/>
  <c r="T26" i="16" s="1"/>
  <c r="S37" i="18"/>
  <c r="T38" i="16" s="1"/>
  <c r="S32" i="18"/>
  <c r="T33" i="16" s="1"/>
  <c r="S95" i="18"/>
  <c r="T96" i="16" s="1"/>
  <c r="S98" i="18"/>
  <c r="T99" i="16" s="1"/>
  <c r="S75" i="18"/>
  <c r="T76" i="16" s="1"/>
  <c r="S110" i="18"/>
  <c r="T111" i="16" s="1"/>
  <c r="S72" i="18"/>
  <c r="T73" i="16" s="1"/>
  <c r="S7" i="18"/>
  <c r="T8" i="16" s="1"/>
  <c r="H48" i="4"/>
  <c r="H12" i="3"/>
  <c r="H44" i="4"/>
  <c r="H38" i="4"/>
  <c r="H32" i="4"/>
  <c r="H30" i="4"/>
  <c r="H22" i="4"/>
  <c r="H9" i="4"/>
  <c r="I25" i="4"/>
  <c r="I26" i="4" s="1"/>
  <c r="I27" i="4" s="1"/>
  <c r="I28" i="4" s="1"/>
  <c r="I29" i="4" s="1"/>
  <c r="I30" i="4" s="1"/>
  <c r="T27" i="17" l="1"/>
  <c r="Y24" i="13"/>
  <c r="X27" i="17" s="1"/>
  <c r="T6" i="16"/>
  <c r="S4" i="18"/>
  <c r="I31" i="4"/>
  <c r="F48" i="4"/>
  <c r="P48" i="4" s="1"/>
  <c r="F47" i="4"/>
  <c r="P47" i="4" s="1"/>
  <c r="F46" i="4"/>
  <c r="P46" i="4" s="1"/>
  <c r="F45" i="4"/>
  <c r="P45" i="4" s="1"/>
  <c r="F44" i="4"/>
  <c r="P44" i="4" s="1"/>
  <c r="F43" i="4"/>
  <c r="P43" i="4" s="1"/>
  <c r="F42" i="4"/>
  <c r="P42" i="4" s="1"/>
  <c r="F41" i="4"/>
  <c r="P41" i="4" s="1"/>
  <c r="F40" i="4"/>
  <c r="P40" i="4" s="1"/>
  <c r="F39" i="4"/>
  <c r="P39" i="4" s="1"/>
  <c r="F38" i="4"/>
  <c r="P38" i="4" s="1"/>
  <c r="F37" i="4"/>
  <c r="P37" i="4" s="1"/>
  <c r="F36" i="4"/>
  <c r="P36" i="4" s="1"/>
  <c r="F35" i="4"/>
  <c r="P35" i="4" s="1"/>
  <c r="F34" i="4"/>
  <c r="P34" i="4" s="1"/>
  <c r="F33" i="4"/>
  <c r="P33" i="4" s="1"/>
  <c r="F32" i="4"/>
  <c r="P32" i="4" s="1"/>
  <c r="F31" i="4"/>
  <c r="P31" i="4" s="1"/>
  <c r="F30" i="4"/>
  <c r="P30" i="4" s="1"/>
  <c r="F29" i="4"/>
  <c r="P29" i="4" s="1"/>
  <c r="F28" i="4"/>
  <c r="P28" i="4" s="1"/>
  <c r="F27" i="4"/>
  <c r="P27" i="4" s="1"/>
  <c r="F26" i="4"/>
  <c r="P26" i="4" s="1"/>
  <c r="F25" i="4"/>
  <c r="P25" i="4" s="1"/>
  <c r="F24" i="4"/>
  <c r="P24" i="4" s="1"/>
  <c r="F23" i="4"/>
  <c r="P23" i="4" s="1"/>
  <c r="F22" i="4"/>
  <c r="P22" i="4" s="1"/>
  <c r="F21" i="4"/>
  <c r="P21" i="4" s="1"/>
  <c r="F20" i="4"/>
  <c r="P20" i="4" s="1"/>
  <c r="F19" i="4"/>
  <c r="P19" i="4" s="1"/>
  <c r="F18" i="4"/>
  <c r="P18" i="4" s="1"/>
  <c r="F17" i="4"/>
  <c r="P17" i="4" s="1"/>
  <c r="F16" i="4"/>
  <c r="P16" i="4" s="1"/>
  <c r="F15" i="4"/>
  <c r="P15" i="4" s="1"/>
  <c r="F14" i="4"/>
  <c r="P14" i="4" s="1"/>
  <c r="F13" i="4"/>
  <c r="P13" i="4" s="1"/>
  <c r="F12" i="4"/>
  <c r="P12" i="4" s="1"/>
  <c r="F11" i="4"/>
  <c r="P11" i="4" s="1"/>
  <c r="F10" i="4"/>
  <c r="P10" i="4" s="1"/>
  <c r="F9" i="4"/>
  <c r="P9" i="4" s="1"/>
  <c r="F8" i="4"/>
  <c r="P8" i="4" s="1"/>
  <c r="I32" i="4" l="1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S319" i="4"/>
  <c r="S318" i="4"/>
  <c r="S317" i="4"/>
  <c r="S316" i="4"/>
  <c r="S315" i="4"/>
  <c r="S314" i="4"/>
  <c r="S313" i="4"/>
  <c r="S312" i="4"/>
  <c r="S311" i="4"/>
  <c r="S310" i="4"/>
  <c r="S309" i="4"/>
  <c r="S308" i="4"/>
  <c r="S307" i="4"/>
  <c r="S306" i="4"/>
  <c r="S305" i="4"/>
  <c r="S304" i="4"/>
  <c r="S303" i="4"/>
  <c r="S302" i="4"/>
  <c r="S301" i="4"/>
  <c r="S300" i="4"/>
  <c r="S299" i="4"/>
  <c r="S298" i="4"/>
  <c r="S297" i="4"/>
  <c r="S296" i="4"/>
  <c r="S295" i="4"/>
  <c r="S294" i="4"/>
  <c r="S293" i="4"/>
  <c r="S292" i="4"/>
  <c r="S291" i="4"/>
  <c r="S290" i="4"/>
  <c r="S289" i="4"/>
  <c r="S288" i="4"/>
  <c r="S287" i="4"/>
  <c r="S286" i="4"/>
  <c r="S285" i="4"/>
  <c r="S284" i="4"/>
  <c r="S283" i="4"/>
  <c r="S282" i="4"/>
  <c r="S281" i="4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P319" i="3"/>
  <c r="P318" i="3"/>
  <c r="P317" i="3"/>
  <c r="P316" i="3"/>
  <c r="P315" i="3"/>
  <c r="P314" i="3"/>
  <c r="P313" i="3"/>
  <c r="P312" i="3"/>
  <c r="P311" i="3"/>
  <c r="P310" i="3"/>
  <c r="P309" i="3"/>
  <c r="P308" i="3"/>
  <c r="P307" i="3"/>
  <c r="P306" i="3"/>
  <c r="P305" i="3"/>
  <c r="P304" i="3"/>
  <c r="P303" i="3"/>
  <c r="P302" i="3"/>
  <c r="P301" i="3"/>
  <c r="P300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P279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I33" i="4" l="1"/>
  <c r="I34" i="4" l="1"/>
  <c r="I35" i="4" l="1"/>
  <c r="I36" i="4" l="1"/>
  <c r="I37" i="4" l="1"/>
  <c r="I38" i="4" l="1"/>
  <c r="I39" i="4" l="1"/>
  <c r="F16" i="17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E10" i="3"/>
  <c r="E13" i="3"/>
  <c r="E14" i="3"/>
  <c r="E16" i="3"/>
  <c r="E18" i="3"/>
  <c r="E20" i="3"/>
  <c r="E22" i="3"/>
  <c r="E24" i="3"/>
  <c r="E25" i="3"/>
  <c r="E29" i="3"/>
  <c r="E30" i="3"/>
  <c r="E32" i="3"/>
  <c r="E34" i="3"/>
  <c r="E36" i="3"/>
  <c r="E38" i="3"/>
  <c r="E39" i="3"/>
  <c r="E40" i="3"/>
  <c r="E43" i="3"/>
  <c r="E42" i="3"/>
  <c r="E41" i="3"/>
  <c r="E37" i="3"/>
  <c r="E35" i="3"/>
  <c r="E33" i="3"/>
  <c r="E31" i="3"/>
  <c r="E28" i="3"/>
  <c r="E27" i="3"/>
  <c r="E26" i="3"/>
  <c r="E23" i="3"/>
  <c r="E21" i="3"/>
  <c r="E19" i="3"/>
  <c r="E17" i="3"/>
  <c r="E15" i="3"/>
  <c r="E12" i="3"/>
  <c r="E11" i="3"/>
  <c r="E9" i="3"/>
  <c r="D43" i="3"/>
  <c r="D42" i="3"/>
  <c r="D41" i="3"/>
  <c r="D39" i="3"/>
  <c r="D35" i="3"/>
  <c r="D33" i="3"/>
  <c r="D32" i="3"/>
  <c r="D30" i="3"/>
  <c r="D28" i="3"/>
  <c r="D27" i="3"/>
  <c r="D25" i="3"/>
  <c r="D24" i="3"/>
  <c r="D22" i="3"/>
  <c r="D20" i="3"/>
  <c r="D19" i="3"/>
  <c r="D18" i="3"/>
  <c r="D16" i="3"/>
  <c r="D14" i="3"/>
  <c r="D12" i="3"/>
  <c r="D10" i="3"/>
  <c r="D48" i="4"/>
  <c r="D46" i="4"/>
  <c r="D45" i="4"/>
  <c r="D44" i="4"/>
  <c r="D35" i="4"/>
  <c r="D32" i="4"/>
  <c r="D29" i="4"/>
  <c r="D26" i="4"/>
  <c r="F17" i="3" l="1"/>
  <c r="F34" i="3"/>
  <c r="F35" i="3"/>
  <c r="F20" i="3"/>
  <c r="F36" i="3"/>
  <c r="F18" i="3"/>
  <c r="F21" i="3"/>
  <c r="F37" i="3"/>
  <c r="F19" i="3"/>
  <c r="F22" i="3"/>
  <c r="F38" i="3"/>
  <c r="F23" i="3"/>
  <c r="F39" i="3"/>
  <c r="F24" i="3"/>
  <c r="F40" i="3"/>
  <c r="F9" i="3"/>
  <c r="F25" i="3"/>
  <c r="F41" i="3"/>
  <c r="F10" i="3"/>
  <c r="F26" i="3"/>
  <c r="F42" i="3"/>
  <c r="F11" i="3"/>
  <c r="F27" i="3"/>
  <c r="F43" i="3"/>
  <c r="F12" i="3"/>
  <c r="F28" i="3"/>
  <c r="F33" i="3"/>
  <c r="F13" i="3"/>
  <c r="F29" i="3"/>
  <c r="F14" i="3"/>
  <c r="F30" i="3"/>
  <c r="F15" i="3"/>
  <c r="F31" i="3"/>
  <c r="F16" i="3"/>
  <c r="F32" i="3"/>
  <c r="I40" i="4"/>
  <c r="I41" i="4" l="1"/>
  <c r="I42" i="4" l="1"/>
  <c r="I43" i="4" l="1"/>
  <c r="I44" i="4" l="1"/>
  <c r="I45" i="4" l="1"/>
  <c r="I46" i="4" l="1"/>
  <c r="I47" i="4" l="1"/>
  <c r="V110" i="18" l="1"/>
  <c r="N110" i="18"/>
  <c r="J110" i="18"/>
  <c r="V109" i="18"/>
  <c r="N109" i="18"/>
  <c r="J109" i="18"/>
  <c r="V108" i="18"/>
  <c r="N108" i="18"/>
  <c r="J108" i="18"/>
  <c r="V107" i="18"/>
  <c r="N107" i="18"/>
  <c r="J107" i="18"/>
  <c r="V106" i="18"/>
  <c r="N106" i="18"/>
  <c r="J106" i="18"/>
  <c r="V105" i="18"/>
  <c r="N105" i="18"/>
  <c r="J105" i="18"/>
  <c r="V104" i="18"/>
  <c r="N104" i="18"/>
  <c r="J104" i="18"/>
  <c r="V103" i="18"/>
  <c r="N103" i="18"/>
  <c r="J103" i="18"/>
  <c r="V102" i="18"/>
  <c r="N102" i="18"/>
  <c r="J102" i="18"/>
  <c r="V101" i="18"/>
  <c r="N101" i="18"/>
  <c r="J101" i="18"/>
  <c r="V100" i="18"/>
  <c r="N100" i="18"/>
  <c r="J100" i="18"/>
  <c r="V99" i="18"/>
  <c r="N99" i="18"/>
  <c r="J99" i="18"/>
  <c r="V98" i="18"/>
  <c r="N98" i="18"/>
  <c r="J98" i="18"/>
  <c r="V97" i="18"/>
  <c r="N97" i="18"/>
  <c r="J97" i="18"/>
  <c r="V96" i="18"/>
  <c r="N96" i="18"/>
  <c r="J96" i="18"/>
  <c r="V95" i="18"/>
  <c r="N95" i="18"/>
  <c r="J95" i="18"/>
  <c r="V94" i="18"/>
  <c r="N94" i="18"/>
  <c r="J94" i="18"/>
  <c r="V93" i="18"/>
  <c r="N93" i="18"/>
  <c r="J93" i="18"/>
  <c r="D12" i="5"/>
  <c r="N92" i="18" l="1"/>
  <c r="N91" i="18"/>
  <c r="N90" i="18"/>
  <c r="N89" i="18"/>
  <c r="N88" i="18"/>
  <c r="N87" i="18"/>
  <c r="N86" i="18"/>
  <c r="N85" i="18"/>
  <c r="N84" i="18"/>
  <c r="N83" i="18"/>
  <c r="N82" i="18"/>
  <c r="N81" i="18"/>
  <c r="N79" i="18"/>
  <c r="N78" i="18"/>
  <c r="N77" i="18"/>
  <c r="N72" i="18"/>
  <c r="N71" i="18"/>
  <c r="N70" i="18"/>
  <c r="N69" i="18"/>
  <c r="N68" i="18"/>
  <c r="N67" i="18"/>
  <c r="N66" i="18"/>
  <c r="N65" i="18"/>
  <c r="N64" i="18"/>
  <c r="N63" i="18"/>
  <c r="N62" i="18"/>
  <c r="N61" i="18"/>
  <c r="N60" i="18"/>
  <c r="N59" i="18"/>
  <c r="N58" i="18"/>
  <c r="N57" i="18"/>
  <c r="N56" i="18"/>
  <c r="N55" i="18"/>
  <c r="N54" i="18"/>
  <c r="N53" i="18"/>
  <c r="N52" i="18"/>
  <c r="N51" i="18"/>
  <c r="N50" i="18"/>
  <c r="N49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31" i="18"/>
  <c r="N30" i="18"/>
  <c r="N29" i="18"/>
  <c r="N28" i="18"/>
  <c r="N27" i="18"/>
  <c r="N26" i="18"/>
  <c r="N25" i="18"/>
  <c r="N24" i="18"/>
  <c r="N23" i="18"/>
  <c r="N22" i="18"/>
  <c r="N21" i="18"/>
  <c r="N20" i="18"/>
  <c r="N19" i="18"/>
  <c r="N18" i="18"/>
  <c r="N17" i="18"/>
  <c r="N16" i="18"/>
  <c r="N15" i="18"/>
  <c r="N14" i="18"/>
  <c r="N13" i="18"/>
  <c r="N12" i="18"/>
  <c r="N11" i="18"/>
  <c r="N10" i="18"/>
  <c r="N9" i="18"/>
  <c r="N8" i="18"/>
  <c r="V92" i="18"/>
  <c r="J92" i="18"/>
  <c r="V91" i="18"/>
  <c r="V90" i="18"/>
  <c r="V89" i="18"/>
  <c r="V88" i="18"/>
  <c r="J88" i="18"/>
  <c r="V87" i="18"/>
  <c r="J87" i="18"/>
  <c r="V86" i="18"/>
  <c r="J86" i="18"/>
  <c r="V85" i="18"/>
  <c r="J85" i="18"/>
  <c r="V84" i="18"/>
  <c r="J84" i="18"/>
  <c r="V83" i="18"/>
  <c r="J83" i="18"/>
  <c r="V82" i="18"/>
  <c r="J82" i="18"/>
  <c r="V81" i="18"/>
  <c r="J81" i="18"/>
  <c r="V80" i="18"/>
  <c r="J80" i="18"/>
  <c r="V79" i="18"/>
  <c r="J79" i="18"/>
  <c r="J78" i="18"/>
  <c r="V77" i="18"/>
  <c r="J77" i="18"/>
  <c r="V76" i="18"/>
  <c r="J76" i="18"/>
  <c r="V75" i="18"/>
  <c r="J75" i="18"/>
  <c r="V74" i="18"/>
  <c r="J74" i="18"/>
  <c r="V73" i="18"/>
  <c r="J73" i="18"/>
  <c r="V72" i="18"/>
  <c r="J72" i="18"/>
  <c r="V71" i="18"/>
  <c r="J71" i="18"/>
  <c r="V70" i="18"/>
  <c r="J70" i="18"/>
  <c r="V69" i="18"/>
  <c r="J69" i="18"/>
  <c r="V68" i="18"/>
  <c r="J68" i="18"/>
  <c r="V67" i="18"/>
  <c r="J67" i="18"/>
  <c r="V66" i="18"/>
  <c r="J66" i="18"/>
  <c r="V65" i="18"/>
  <c r="J65" i="18"/>
  <c r="V64" i="18"/>
  <c r="J64" i="18"/>
  <c r="V63" i="18"/>
  <c r="J63" i="18"/>
  <c r="V62" i="18"/>
  <c r="J62" i="18"/>
  <c r="V61" i="18"/>
  <c r="J61" i="18"/>
  <c r="V60" i="18"/>
  <c r="J60" i="18"/>
  <c r="V59" i="18"/>
  <c r="J59" i="18"/>
  <c r="V58" i="18"/>
  <c r="J58" i="18"/>
  <c r="V57" i="18"/>
  <c r="J57" i="18"/>
  <c r="V56" i="18"/>
  <c r="J56" i="18"/>
  <c r="V55" i="18"/>
  <c r="J55" i="18"/>
  <c r="V54" i="18"/>
  <c r="J54" i="18"/>
  <c r="V53" i="18"/>
  <c r="J53" i="18"/>
  <c r="V52" i="18"/>
  <c r="J52" i="18"/>
  <c r="V51" i="18"/>
  <c r="J51" i="18"/>
  <c r="V50" i="18"/>
  <c r="J50" i="18"/>
  <c r="V49" i="18"/>
  <c r="J49" i="18"/>
  <c r="V48" i="18"/>
  <c r="J48" i="18"/>
  <c r="V47" i="18"/>
  <c r="J47" i="18"/>
  <c r="V46" i="18"/>
  <c r="J46" i="18"/>
  <c r="V45" i="18"/>
  <c r="J45" i="18"/>
  <c r="V44" i="18"/>
  <c r="J44" i="18"/>
  <c r="V43" i="18"/>
  <c r="J43" i="18"/>
  <c r="V42" i="18"/>
  <c r="J42" i="18"/>
  <c r="V41" i="18"/>
  <c r="J41" i="18"/>
  <c r="V40" i="18"/>
  <c r="J40" i="18"/>
  <c r="V39" i="18"/>
  <c r="J39" i="18"/>
  <c r="V38" i="18"/>
  <c r="J38" i="18"/>
  <c r="V37" i="18"/>
  <c r="J37" i="18"/>
  <c r="V36" i="18"/>
  <c r="J36" i="18"/>
  <c r="V35" i="18"/>
  <c r="J35" i="18"/>
  <c r="V34" i="18"/>
  <c r="J34" i="18"/>
  <c r="V33" i="18"/>
  <c r="J33" i="18"/>
  <c r="V32" i="18"/>
  <c r="J32" i="18"/>
  <c r="V31" i="18"/>
  <c r="J31" i="18"/>
  <c r="V30" i="18"/>
  <c r="J30" i="18"/>
  <c r="V29" i="18"/>
  <c r="J29" i="18"/>
  <c r="V28" i="18"/>
  <c r="J28" i="18"/>
  <c r="V27" i="18"/>
  <c r="J27" i="18"/>
  <c r="V26" i="18"/>
  <c r="J26" i="18"/>
  <c r="V25" i="18"/>
  <c r="J25" i="18"/>
  <c r="V24" i="18"/>
  <c r="J24" i="18"/>
  <c r="V23" i="18"/>
  <c r="J23" i="18"/>
  <c r="V22" i="18"/>
  <c r="J22" i="18"/>
  <c r="V21" i="18"/>
  <c r="J21" i="18"/>
  <c r="V20" i="18"/>
  <c r="J20" i="18"/>
  <c r="V19" i="18"/>
  <c r="J19" i="18"/>
  <c r="V18" i="18"/>
  <c r="J18" i="18"/>
  <c r="V17" i="18"/>
  <c r="J17" i="18"/>
  <c r="V16" i="18"/>
  <c r="J16" i="18"/>
  <c r="V15" i="18"/>
  <c r="J15" i="18"/>
  <c r="V14" i="18"/>
  <c r="J14" i="18"/>
  <c r="V13" i="18"/>
  <c r="J13" i="18"/>
  <c r="V12" i="18"/>
  <c r="J12" i="18"/>
  <c r="V11" i="18"/>
  <c r="J11" i="18"/>
  <c r="V10" i="18"/>
  <c r="J10" i="18"/>
  <c r="V9" i="18"/>
  <c r="J9" i="18"/>
  <c r="V8" i="18"/>
  <c r="J8" i="18"/>
  <c r="V7" i="18"/>
  <c r="J7" i="18"/>
  <c r="F8" i="3"/>
  <c r="D10" i="5"/>
  <c r="D9" i="5"/>
  <c r="D8" i="5"/>
  <c r="D11" i="5"/>
  <c r="E4" i="3" l="1"/>
  <c r="N7" i="18"/>
  <c r="N80" i="18"/>
  <c r="A5" i="28" l="1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77" i="28"/>
  <c r="A78" i="28"/>
  <c r="A79" i="28"/>
  <c r="A80" i="28"/>
  <c r="A81" i="28"/>
  <c r="A82" i="28"/>
  <c r="A83" i="28"/>
  <c r="A84" i="28"/>
  <c r="A85" i="28"/>
  <c r="A86" i="28"/>
  <c r="A87" i="28"/>
  <c r="A88" i="28"/>
  <c r="A89" i="28"/>
  <c r="A90" i="28"/>
  <c r="A91" i="28"/>
  <c r="A92" i="28"/>
  <c r="A93" i="28"/>
  <c r="A94" i="28"/>
  <c r="A95" i="28"/>
  <c r="A96" i="28"/>
  <c r="A97" i="28"/>
  <c r="A98" i="28"/>
  <c r="A99" i="28"/>
  <c r="A100" i="28"/>
  <c r="A101" i="28"/>
  <c r="A102" i="28"/>
  <c r="A103" i="28"/>
  <c r="A104" i="28"/>
  <c r="A105" i="28"/>
  <c r="A106" i="28"/>
  <c r="A107" i="28"/>
  <c r="A108" i="28"/>
  <c r="A109" i="28"/>
  <c r="A110" i="28"/>
  <c r="A111" i="28"/>
  <c r="A112" i="28"/>
  <c r="A113" i="28"/>
  <c r="A114" i="28"/>
  <c r="A115" i="28"/>
  <c r="A116" i="28"/>
  <c r="A117" i="28"/>
  <c r="A118" i="28"/>
  <c r="A119" i="28"/>
  <c r="A120" i="28"/>
  <c r="A121" i="28"/>
  <c r="A122" i="28"/>
  <c r="A123" i="28"/>
  <c r="A124" i="28"/>
  <c r="A125" i="28"/>
  <c r="A126" i="28"/>
  <c r="A127" i="28"/>
  <c r="A128" i="28"/>
  <c r="A129" i="28"/>
  <c r="A130" i="28"/>
  <c r="A131" i="28"/>
  <c r="A132" i="28"/>
  <c r="A133" i="28"/>
  <c r="A134" i="28"/>
  <c r="A135" i="28"/>
  <c r="A136" i="28"/>
  <c r="A137" i="28"/>
  <c r="A138" i="28"/>
  <c r="A139" i="28"/>
  <c r="A140" i="28"/>
  <c r="A141" i="28"/>
  <c r="A142" i="28"/>
  <c r="A143" i="28"/>
  <c r="A144" i="28"/>
  <c r="A145" i="28"/>
  <c r="A146" i="28"/>
  <c r="A147" i="28"/>
  <c r="A148" i="28"/>
  <c r="A149" i="28"/>
  <c r="A150" i="28"/>
  <c r="A151" i="28"/>
  <c r="A152" i="28"/>
  <c r="A153" i="28"/>
  <c r="A154" i="28"/>
  <c r="A155" i="28"/>
  <c r="A156" i="28"/>
  <c r="A157" i="28"/>
  <c r="A158" i="28"/>
  <c r="A159" i="28"/>
  <c r="A160" i="28"/>
  <c r="A161" i="28"/>
  <c r="A162" i="28"/>
  <c r="A163" i="28"/>
  <c r="A164" i="28"/>
  <c r="A165" i="28"/>
  <c r="A166" i="28"/>
  <c r="A167" i="28"/>
  <c r="A168" i="28"/>
  <c r="A169" i="28"/>
  <c r="A170" i="28"/>
  <c r="A171" i="28"/>
  <c r="A172" i="28"/>
  <c r="A173" i="28"/>
  <c r="A174" i="28"/>
  <c r="A175" i="28"/>
  <c r="A176" i="28"/>
  <c r="A177" i="28"/>
  <c r="A178" i="28"/>
  <c r="A179" i="28"/>
  <c r="A180" i="28"/>
  <c r="A181" i="28"/>
  <c r="A182" i="28"/>
  <c r="A183" i="28"/>
  <c r="A184" i="28"/>
  <c r="A185" i="28"/>
  <c r="A186" i="28"/>
  <c r="A187" i="28"/>
  <c r="A188" i="28"/>
  <c r="A189" i="28"/>
  <c r="A190" i="28"/>
  <c r="A191" i="28"/>
  <c r="A192" i="28"/>
  <c r="A193" i="28"/>
  <c r="A194" i="28"/>
  <c r="A195" i="28"/>
  <c r="A196" i="28"/>
  <c r="A197" i="28"/>
  <c r="A198" i="28"/>
  <c r="A199" i="28"/>
  <c r="A200" i="28"/>
  <c r="A201" i="28"/>
  <c r="A202" i="28"/>
  <c r="A203" i="28"/>
  <c r="A204" i="28"/>
  <c r="A205" i="28"/>
  <c r="A206" i="28"/>
  <c r="A207" i="28"/>
  <c r="A208" i="28"/>
  <c r="A209" i="28"/>
  <c r="A210" i="28"/>
  <c r="A211" i="28"/>
  <c r="A212" i="28"/>
  <c r="A213" i="28"/>
  <c r="A214" i="28"/>
  <c r="A215" i="28"/>
  <c r="A216" i="28"/>
  <c r="A217" i="28"/>
  <c r="A218" i="28"/>
  <c r="A219" i="28"/>
  <c r="A220" i="28"/>
  <c r="A221" i="28"/>
  <c r="A222" i="28"/>
  <c r="A223" i="28"/>
  <c r="A224" i="28"/>
  <c r="A225" i="28"/>
  <c r="A226" i="28"/>
  <c r="A227" i="28"/>
  <c r="A228" i="28"/>
  <c r="A229" i="28"/>
  <c r="A230" i="28"/>
  <c r="A231" i="28"/>
  <c r="A232" i="28"/>
  <c r="A233" i="28"/>
  <c r="A234" i="28"/>
  <c r="A235" i="28"/>
  <c r="A236" i="28"/>
  <c r="K236" i="28"/>
  <c r="J236" i="28"/>
  <c r="I236" i="28"/>
  <c r="H236" i="28"/>
  <c r="G236" i="28"/>
  <c r="F236" i="28"/>
  <c r="E236" i="28"/>
  <c r="D236" i="28"/>
  <c r="B236" i="28"/>
  <c r="K235" i="28"/>
  <c r="J235" i="28"/>
  <c r="I235" i="28"/>
  <c r="H235" i="28"/>
  <c r="G235" i="28"/>
  <c r="F235" i="28"/>
  <c r="E235" i="28"/>
  <c r="D235" i="28"/>
  <c r="B235" i="28"/>
  <c r="K234" i="28"/>
  <c r="J234" i="28"/>
  <c r="I234" i="28"/>
  <c r="H234" i="28"/>
  <c r="G234" i="28"/>
  <c r="F234" i="28"/>
  <c r="E234" i="28"/>
  <c r="D234" i="28"/>
  <c r="B234" i="28"/>
  <c r="K233" i="28"/>
  <c r="J233" i="28"/>
  <c r="I233" i="28"/>
  <c r="H233" i="28"/>
  <c r="G233" i="28"/>
  <c r="F233" i="28"/>
  <c r="E233" i="28"/>
  <c r="D233" i="28"/>
  <c r="B233" i="28"/>
  <c r="K232" i="28"/>
  <c r="J232" i="28"/>
  <c r="I232" i="28"/>
  <c r="H232" i="28"/>
  <c r="G232" i="28"/>
  <c r="F232" i="28"/>
  <c r="E232" i="28"/>
  <c r="D232" i="28"/>
  <c r="B232" i="28"/>
  <c r="K231" i="28"/>
  <c r="J231" i="28"/>
  <c r="I231" i="28"/>
  <c r="H231" i="28"/>
  <c r="G231" i="28"/>
  <c r="F231" i="28"/>
  <c r="E231" i="28"/>
  <c r="D231" i="28"/>
  <c r="B231" i="28"/>
  <c r="K230" i="28"/>
  <c r="J230" i="28"/>
  <c r="I230" i="28"/>
  <c r="H230" i="28"/>
  <c r="G230" i="28"/>
  <c r="F230" i="28"/>
  <c r="E230" i="28"/>
  <c r="D230" i="28"/>
  <c r="B230" i="28"/>
  <c r="K229" i="28"/>
  <c r="J229" i="28"/>
  <c r="I229" i="28"/>
  <c r="H229" i="28"/>
  <c r="G229" i="28"/>
  <c r="F229" i="28"/>
  <c r="E229" i="28"/>
  <c r="D229" i="28"/>
  <c r="B229" i="28"/>
  <c r="K228" i="28"/>
  <c r="J228" i="28"/>
  <c r="I228" i="28"/>
  <c r="H228" i="28"/>
  <c r="G228" i="28"/>
  <c r="F228" i="28"/>
  <c r="E228" i="28"/>
  <c r="D228" i="28"/>
  <c r="B228" i="28"/>
  <c r="K227" i="28"/>
  <c r="J227" i="28"/>
  <c r="I227" i="28"/>
  <c r="H227" i="28"/>
  <c r="G227" i="28"/>
  <c r="F227" i="28"/>
  <c r="E227" i="28"/>
  <c r="D227" i="28"/>
  <c r="B227" i="28"/>
  <c r="K226" i="28"/>
  <c r="J226" i="28"/>
  <c r="I226" i="28"/>
  <c r="H226" i="28"/>
  <c r="G226" i="28"/>
  <c r="F226" i="28"/>
  <c r="E226" i="28"/>
  <c r="D226" i="28"/>
  <c r="B226" i="28"/>
  <c r="K225" i="28"/>
  <c r="J225" i="28"/>
  <c r="I225" i="28"/>
  <c r="H225" i="28"/>
  <c r="G225" i="28"/>
  <c r="F225" i="28"/>
  <c r="E225" i="28"/>
  <c r="D225" i="28"/>
  <c r="B225" i="28"/>
  <c r="K224" i="28"/>
  <c r="J224" i="28"/>
  <c r="I224" i="28"/>
  <c r="H224" i="28"/>
  <c r="G224" i="28"/>
  <c r="F224" i="28"/>
  <c r="E224" i="28"/>
  <c r="D224" i="28"/>
  <c r="B224" i="28"/>
  <c r="K223" i="28"/>
  <c r="J223" i="28"/>
  <c r="I223" i="28"/>
  <c r="H223" i="28"/>
  <c r="G223" i="28"/>
  <c r="F223" i="28"/>
  <c r="E223" i="28"/>
  <c r="D223" i="28"/>
  <c r="B223" i="28"/>
  <c r="K222" i="28"/>
  <c r="J222" i="28"/>
  <c r="I222" i="28"/>
  <c r="H222" i="28"/>
  <c r="G222" i="28"/>
  <c r="F222" i="28"/>
  <c r="E222" i="28"/>
  <c r="D222" i="28"/>
  <c r="B222" i="28"/>
  <c r="K221" i="28"/>
  <c r="J221" i="28"/>
  <c r="I221" i="28"/>
  <c r="H221" i="28"/>
  <c r="G221" i="28"/>
  <c r="F221" i="28"/>
  <c r="E221" i="28"/>
  <c r="D221" i="28"/>
  <c r="B221" i="28"/>
  <c r="K220" i="28"/>
  <c r="J220" i="28"/>
  <c r="I220" i="28"/>
  <c r="H220" i="28"/>
  <c r="G220" i="28"/>
  <c r="F220" i="28"/>
  <c r="E220" i="28"/>
  <c r="D220" i="28"/>
  <c r="B220" i="28"/>
  <c r="K219" i="28"/>
  <c r="J219" i="28"/>
  <c r="I219" i="28"/>
  <c r="H219" i="28"/>
  <c r="G219" i="28"/>
  <c r="F219" i="28"/>
  <c r="E219" i="28"/>
  <c r="D219" i="28"/>
  <c r="B219" i="28"/>
  <c r="K218" i="28"/>
  <c r="J218" i="28"/>
  <c r="I218" i="28"/>
  <c r="H218" i="28"/>
  <c r="G218" i="28"/>
  <c r="F218" i="28"/>
  <c r="E218" i="28"/>
  <c r="D218" i="28"/>
  <c r="B218" i="28"/>
  <c r="K217" i="28"/>
  <c r="J217" i="28"/>
  <c r="I217" i="28"/>
  <c r="H217" i="28"/>
  <c r="G217" i="28"/>
  <c r="F217" i="28"/>
  <c r="E217" i="28"/>
  <c r="D217" i="28"/>
  <c r="B217" i="28"/>
  <c r="K216" i="28"/>
  <c r="J216" i="28"/>
  <c r="I216" i="28"/>
  <c r="H216" i="28"/>
  <c r="G216" i="28"/>
  <c r="F216" i="28"/>
  <c r="E216" i="28"/>
  <c r="D216" i="28"/>
  <c r="B216" i="28"/>
  <c r="K215" i="28"/>
  <c r="J215" i="28"/>
  <c r="I215" i="28"/>
  <c r="H215" i="28"/>
  <c r="G215" i="28"/>
  <c r="F215" i="28"/>
  <c r="E215" i="28"/>
  <c r="D215" i="28"/>
  <c r="B215" i="28"/>
  <c r="K214" i="28"/>
  <c r="J214" i="28"/>
  <c r="I214" i="28"/>
  <c r="H214" i="28"/>
  <c r="G214" i="28"/>
  <c r="F214" i="28"/>
  <c r="E214" i="28"/>
  <c r="D214" i="28"/>
  <c r="B214" i="28"/>
  <c r="K213" i="28"/>
  <c r="J213" i="28"/>
  <c r="I213" i="28"/>
  <c r="H213" i="28"/>
  <c r="G213" i="28"/>
  <c r="F213" i="28"/>
  <c r="E213" i="28"/>
  <c r="D213" i="28"/>
  <c r="B213" i="28"/>
  <c r="K212" i="28"/>
  <c r="J212" i="28"/>
  <c r="I212" i="28"/>
  <c r="H212" i="28"/>
  <c r="G212" i="28"/>
  <c r="F212" i="28"/>
  <c r="E212" i="28"/>
  <c r="D212" i="28"/>
  <c r="B212" i="28"/>
  <c r="K211" i="28"/>
  <c r="J211" i="28"/>
  <c r="I211" i="28"/>
  <c r="H211" i="28"/>
  <c r="G211" i="28"/>
  <c r="F211" i="28"/>
  <c r="E211" i="28"/>
  <c r="D211" i="28"/>
  <c r="B211" i="28"/>
  <c r="K210" i="28"/>
  <c r="J210" i="28"/>
  <c r="I210" i="28"/>
  <c r="H210" i="28"/>
  <c r="G210" i="28"/>
  <c r="F210" i="28"/>
  <c r="E210" i="28"/>
  <c r="D210" i="28"/>
  <c r="B210" i="28"/>
  <c r="K209" i="28"/>
  <c r="J209" i="28"/>
  <c r="I209" i="28"/>
  <c r="H209" i="28"/>
  <c r="G209" i="28"/>
  <c r="F209" i="28"/>
  <c r="E209" i="28"/>
  <c r="D209" i="28"/>
  <c r="B209" i="28"/>
  <c r="K208" i="28"/>
  <c r="J208" i="28"/>
  <c r="I208" i="28"/>
  <c r="H208" i="28"/>
  <c r="G208" i="28"/>
  <c r="F208" i="28"/>
  <c r="E208" i="28"/>
  <c r="D208" i="28"/>
  <c r="B208" i="28"/>
  <c r="K207" i="28"/>
  <c r="J207" i="28"/>
  <c r="I207" i="28"/>
  <c r="H207" i="28"/>
  <c r="G207" i="28"/>
  <c r="F207" i="28"/>
  <c r="E207" i="28"/>
  <c r="D207" i="28"/>
  <c r="B207" i="28"/>
  <c r="K206" i="28"/>
  <c r="J206" i="28"/>
  <c r="I206" i="28"/>
  <c r="H206" i="28"/>
  <c r="G206" i="28"/>
  <c r="F206" i="28"/>
  <c r="E206" i="28"/>
  <c r="D206" i="28"/>
  <c r="B206" i="28"/>
  <c r="K205" i="28"/>
  <c r="J205" i="28"/>
  <c r="I205" i="28"/>
  <c r="H205" i="28"/>
  <c r="G205" i="28"/>
  <c r="F205" i="28"/>
  <c r="E205" i="28"/>
  <c r="D205" i="28"/>
  <c r="B205" i="28"/>
  <c r="K204" i="28"/>
  <c r="J204" i="28"/>
  <c r="I204" i="28"/>
  <c r="H204" i="28"/>
  <c r="G204" i="28"/>
  <c r="F204" i="28"/>
  <c r="E204" i="28"/>
  <c r="D204" i="28"/>
  <c r="B204" i="28"/>
  <c r="K203" i="28"/>
  <c r="J203" i="28"/>
  <c r="I203" i="28"/>
  <c r="H203" i="28"/>
  <c r="G203" i="28"/>
  <c r="F203" i="28"/>
  <c r="E203" i="28"/>
  <c r="D203" i="28"/>
  <c r="B203" i="28"/>
  <c r="K202" i="28"/>
  <c r="J202" i="28"/>
  <c r="I202" i="28"/>
  <c r="H202" i="28"/>
  <c r="G202" i="28"/>
  <c r="F202" i="28"/>
  <c r="E202" i="28"/>
  <c r="D202" i="28"/>
  <c r="B202" i="28"/>
  <c r="K201" i="28"/>
  <c r="J201" i="28"/>
  <c r="I201" i="28"/>
  <c r="H201" i="28"/>
  <c r="G201" i="28"/>
  <c r="F201" i="28"/>
  <c r="E201" i="28"/>
  <c r="D201" i="28"/>
  <c r="B201" i="28"/>
  <c r="K200" i="28"/>
  <c r="J200" i="28"/>
  <c r="I200" i="28"/>
  <c r="H200" i="28"/>
  <c r="G200" i="28"/>
  <c r="F200" i="28"/>
  <c r="E200" i="28"/>
  <c r="D200" i="28"/>
  <c r="B200" i="28"/>
  <c r="K199" i="28"/>
  <c r="J199" i="28"/>
  <c r="I199" i="28"/>
  <c r="H199" i="28"/>
  <c r="G199" i="28"/>
  <c r="F199" i="28"/>
  <c r="E199" i="28"/>
  <c r="D199" i="28"/>
  <c r="B199" i="28"/>
  <c r="K198" i="28"/>
  <c r="J198" i="28"/>
  <c r="I198" i="28"/>
  <c r="H198" i="28"/>
  <c r="G198" i="28"/>
  <c r="F198" i="28"/>
  <c r="E198" i="28"/>
  <c r="D198" i="28"/>
  <c r="B198" i="28"/>
  <c r="K197" i="28"/>
  <c r="J197" i="28"/>
  <c r="I197" i="28"/>
  <c r="H197" i="28"/>
  <c r="G197" i="28"/>
  <c r="F197" i="28"/>
  <c r="E197" i="28"/>
  <c r="D197" i="28"/>
  <c r="B197" i="28"/>
  <c r="K196" i="28"/>
  <c r="J196" i="28"/>
  <c r="I196" i="28"/>
  <c r="H196" i="28"/>
  <c r="G196" i="28"/>
  <c r="F196" i="28"/>
  <c r="E196" i="28"/>
  <c r="D196" i="28"/>
  <c r="B196" i="28"/>
  <c r="K195" i="28"/>
  <c r="J195" i="28"/>
  <c r="I195" i="28"/>
  <c r="H195" i="28"/>
  <c r="G195" i="28"/>
  <c r="F195" i="28"/>
  <c r="E195" i="28"/>
  <c r="D195" i="28"/>
  <c r="B195" i="28"/>
  <c r="K194" i="28"/>
  <c r="J194" i="28"/>
  <c r="I194" i="28"/>
  <c r="H194" i="28"/>
  <c r="G194" i="28"/>
  <c r="F194" i="28"/>
  <c r="E194" i="28"/>
  <c r="D194" i="28"/>
  <c r="B194" i="28"/>
  <c r="K193" i="28"/>
  <c r="J193" i="28"/>
  <c r="I193" i="28"/>
  <c r="H193" i="28"/>
  <c r="G193" i="28"/>
  <c r="F193" i="28"/>
  <c r="E193" i="28"/>
  <c r="D193" i="28"/>
  <c r="B193" i="28"/>
  <c r="K192" i="28"/>
  <c r="J192" i="28"/>
  <c r="I192" i="28"/>
  <c r="H192" i="28"/>
  <c r="G192" i="28"/>
  <c r="F192" i="28"/>
  <c r="E192" i="28"/>
  <c r="D192" i="28"/>
  <c r="B192" i="28"/>
  <c r="K191" i="28"/>
  <c r="J191" i="28"/>
  <c r="I191" i="28"/>
  <c r="H191" i="28"/>
  <c r="G191" i="28"/>
  <c r="F191" i="28"/>
  <c r="E191" i="28"/>
  <c r="D191" i="28"/>
  <c r="B191" i="28"/>
  <c r="K190" i="28"/>
  <c r="J190" i="28"/>
  <c r="I190" i="28"/>
  <c r="H190" i="28"/>
  <c r="G190" i="28"/>
  <c r="F190" i="28"/>
  <c r="E190" i="28"/>
  <c r="D190" i="28"/>
  <c r="B190" i="28"/>
  <c r="K189" i="28"/>
  <c r="J189" i="28"/>
  <c r="I189" i="28"/>
  <c r="H189" i="28"/>
  <c r="G189" i="28"/>
  <c r="F189" i="28"/>
  <c r="E189" i="28"/>
  <c r="D189" i="28"/>
  <c r="B189" i="28"/>
  <c r="K188" i="28"/>
  <c r="J188" i="28"/>
  <c r="I188" i="28"/>
  <c r="H188" i="28"/>
  <c r="G188" i="28"/>
  <c r="F188" i="28"/>
  <c r="E188" i="28"/>
  <c r="D188" i="28"/>
  <c r="B188" i="28"/>
  <c r="K187" i="28"/>
  <c r="J187" i="28"/>
  <c r="I187" i="28"/>
  <c r="H187" i="28"/>
  <c r="G187" i="28"/>
  <c r="F187" i="28"/>
  <c r="E187" i="28"/>
  <c r="D187" i="28"/>
  <c r="B187" i="28"/>
  <c r="K186" i="28"/>
  <c r="J186" i="28"/>
  <c r="I186" i="28"/>
  <c r="H186" i="28"/>
  <c r="G186" i="28"/>
  <c r="F186" i="28"/>
  <c r="E186" i="28"/>
  <c r="D186" i="28"/>
  <c r="B186" i="28"/>
  <c r="K185" i="28"/>
  <c r="J185" i="28"/>
  <c r="I185" i="28"/>
  <c r="H185" i="28"/>
  <c r="G185" i="28"/>
  <c r="F185" i="28"/>
  <c r="E185" i="28"/>
  <c r="D185" i="28"/>
  <c r="B185" i="28"/>
  <c r="K184" i="28"/>
  <c r="J184" i="28"/>
  <c r="I184" i="28"/>
  <c r="H184" i="28"/>
  <c r="G184" i="28"/>
  <c r="F184" i="28"/>
  <c r="E184" i="28"/>
  <c r="D184" i="28"/>
  <c r="B184" i="28"/>
  <c r="K183" i="28"/>
  <c r="J183" i="28"/>
  <c r="I183" i="28"/>
  <c r="H183" i="28"/>
  <c r="G183" i="28"/>
  <c r="F183" i="28"/>
  <c r="E183" i="28"/>
  <c r="D183" i="28"/>
  <c r="B183" i="28"/>
  <c r="K182" i="28"/>
  <c r="J182" i="28"/>
  <c r="I182" i="28"/>
  <c r="H182" i="28"/>
  <c r="G182" i="28"/>
  <c r="F182" i="28"/>
  <c r="E182" i="28"/>
  <c r="D182" i="28"/>
  <c r="B182" i="28"/>
  <c r="K181" i="28"/>
  <c r="J181" i="28"/>
  <c r="I181" i="28"/>
  <c r="H181" i="28"/>
  <c r="G181" i="28"/>
  <c r="F181" i="28"/>
  <c r="E181" i="28"/>
  <c r="D181" i="28"/>
  <c r="B181" i="28"/>
  <c r="K180" i="28"/>
  <c r="J180" i="28"/>
  <c r="I180" i="28"/>
  <c r="H180" i="28"/>
  <c r="G180" i="28"/>
  <c r="F180" i="28"/>
  <c r="E180" i="28"/>
  <c r="D180" i="28"/>
  <c r="B180" i="28"/>
  <c r="K179" i="28"/>
  <c r="J179" i="28"/>
  <c r="I179" i="28"/>
  <c r="H179" i="28"/>
  <c r="G179" i="28"/>
  <c r="F179" i="28"/>
  <c r="E179" i="28"/>
  <c r="D179" i="28"/>
  <c r="B179" i="28"/>
  <c r="K178" i="28"/>
  <c r="J178" i="28"/>
  <c r="I178" i="28"/>
  <c r="H178" i="28"/>
  <c r="G178" i="28"/>
  <c r="F178" i="28"/>
  <c r="E178" i="28"/>
  <c r="D178" i="28"/>
  <c r="B178" i="28"/>
  <c r="K177" i="28"/>
  <c r="J177" i="28"/>
  <c r="I177" i="28"/>
  <c r="H177" i="28"/>
  <c r="G177" i="28"/>
  <c r="F177" i="28"/>
  <c r="E177" i="28"/>
  <c r="D177" i="28"/>
  <c r="B177" i="28"/>
  <c r="K176" i="28"/>
  <c r="J176" i="28"/>
  <c r="I176" i="28"/>
  <c r="H176" i="28"/>
  <c r="G176" i="28"/>
  <c r="F176" i="28"/>
  <c r="E176" i="28"/>
  <c r="D176" i="28"/>
  <c r="B176" i="28"/>
  <c r="K175" i="28"/>
  <c r="J175" i="28"/>
  <c r="I175" i="28"/>
  <c r="H175" i="28"/>
  <c r="G175" i="28"/>
  <c r="F175" i="28"/>
  <c r="E175" i="28"/>
  <c r="D175" i="28"/>
  <c r="B175" i="28"/>
  <c r="K174" i="28"/>
  <c r="J174" i="28"/>
  <c r="I174" i="28"/>
  <c r="H174" i="28"/>
  <c r="G174" i="28"/>
  <c r="F174" i="28"/>
  <c r="E174" i="28"/>
  <c r="D174" i="28"/>
  <c r="B174" i="28"/>
  <c r="K173" i="28"/>
  <c r="J173" i="28"/>
  <c r="I173" i="28"/>
  <c r="H173" i="28"/>
  <c r="G173" i="28"/>
  <c r="F173" i="28"/>
  <c r="E173" i="28"/>
  <c r="D173" i="28"/>
  <c r="B173" i="28"/>
  <c r="K172" i="28"/>
  <c r="J172" i="28"/>
  <c r="I172" i="28"/>
  <c r="H172" i="28"/>
  <c r="G172" i="28"/>
  <c r="F172" i="28"/>
  <c r="E172" i="28"/>
  <c r="D172" i="28"/>
  <c r="B172" i="28"/>
  <c r="K171" i="28"/>
  <c r="J171" i="28"/>
  <c r="I171" i="28"/>
  <c r="H171" i="28"/>
  <c r="G171" i="28"/>
  <c r="F171" i="28"/>
  <c r="E171" i="28"/>
  <c r="D171" i="28"/>
  <c r="B171" i="28"/>
  <c r="K170" i="28"/>
  <c r="J170" i="28"/>
  <c r="I170" i="28"/>
  <c r="H170" i="28"/>
  <c r="G170" i="28"/>
  <c r="F170" i="28"/>
  <c r="E170" i="28"/>
  <c r="D170" i="28"/>
  <c r="B170" i="28"/>
  <c r="K169" i="28"/>
  <c r="J169" i="28"/>
  <c r="I169" i="28"/>
  <c r="H169" i="28"/>
  <c r="G169" i="28"/>
  <c r="F169" i="28"/>
  <c r="E169" i="28"/>
  <c r="D169" i="28"/>
  <c r="B169" i="28"/>
  <c r="K168" i="28"/>
  <c r="J168" i="28"/>
  <c r="I168" i="28"/>
  <c r="H168" i="28"/>
  <c r="G168" i="28"/>
  <c r="F168" i="28"/>
  <c r="E168" i="28"/>
  <c r="D168" i="28"/>
  <c r="B168" i="28"/>
  <c r="K167" i="28"/>
  <c r="J167" i="28"/>
  <c r="I167" i="28"/>
  <c r="H167" i="28"/>
  <c r="G167" i="28"/>
  <c r="F167" i="28"/>
  <c r="E167" i="28"/>
  <c r="D167" i="28"/>
  <c r="B167" i="28"/>
  <c r="K166" i="28"/>
  <c r="J166" i="28"/>
  <c r="I166" i="28"/>
  <c r="H166" i="28"/>
  <c r="G166" i="28"/>
  <c r="F166" i="28"/>
  <c r="E166" i="28"/>
  <c r="D166" i="28"/>
  <c r="B166" i="28"/>
  <c r="K165" i="28"/>
  <c r="J165" i="28"/>
  <c r="I165" i="28"/>
  <c r="H165" i="28"/>
  <c r="G165" i="28"/>
  <c r="F165" i="28"/>
  <c r="E165" i="28"/>
  <c r="D165" i="28"/>
  <c r="B165" i="28"/>
  <c r="K164" i="28"/>
  <c r="J164" i="28"/>
  <c r="I164" i="28"/>
  <c r="H164" i="28"/>
  <c r="G164" i="28"/>
  <c r="F164" i="28"/>
  <c r="E164" i="28"/>
  <c r="D164" i="28"/>
  <c r="B164" i="28"/>
  <c r="K163" i="28"/>
  <c r="J163" i="28"/>
  <c r="I163" i="28"/>
  <c r="H163" i="28"/>
  <c r="G163" i="28"/>
  <c r="F163" i="28"/>
  <c r="E163" i="28"/>
  <c r="D163" i="28"/>
  <c r="B163" i="28"/>
  <c r="K162" i="28"/>
  <c r="J162" i="28"/>
  <c r="I162" i="28"/>
  <c r="H162" i="28"/>
  <c r="G162" i="28"/>
  <c r="F162" i="28"/>
  <c r="E162" i="28"/>
  <c r="D162" i="28"/>
  <c r="B162" i="28"/>
  <c r="K161" i="28"/>
  <c r="J161" i="28"/>
  <c r="I161" i="28"/>
  <c r="H161" i="28"/>
  <c r="G161" i="28"/>
  <c r="F161" i="28"/>
  <c r="E161" i="28"/>
  <c r="D161" i="28"/>
  <c r="B161" i="28"/>
  <c r="K160" i="28"/>
  <c r="J160" i="28"/>
  <c r="I160" i="28"/>
  <c r="H160" i="28"/>
  <c r="G160" i="28"/>
  <c r="F160" i="28"/>
  <c r="E160" i="28"/>
  <c r="D160" i="28"/>
  <c r="B160" i="28"/>
  <c r="K159" i="28"/>
  <c r="J159" i="28"/>
  <c r="I159" i="28"/>
  <c r="H159" i="28"/>
  <c r="G159" i="28"/>
  <c r="F159" i="28"/>
  <c r="E159" i="28"/>
  <c r="D159" i="28"/>
  <c r="B159" i="28"/>
  <c r="K158" i="28"/>
  <c r="J158" i="28"/>
  <c r="I158" i="28"/>
  <c r="H158" i="28"/>
  <c r="G158" i="28"/>
  <c r="F158" i="28"/>
  <c r="E158" i="28"/>
  <c r="D158" i="28"/>
  <c r="B158" i="28"/>
  <c r="K157" i="28"/>
  <c r="J157" i="28"/>
  <c r="I157" i="28"/>
  <c r="H157" i="28"/>
  <c r="G157" i="28"/>
  <c r="F157" i="28"/>
  <c r="E157" i="28"/>
  <c r="D157" i="28"/>
  <c r="B157" i="28"/>
  <c r="K156" i="28"/>
  <c r="J156" i="28"/>
  <c r="I156" i="28"/>
  <c r="H156" i="28"/>
  <c r="G156" i="28"/>
  <c r="F156" i="28"/>
  <c r="E156" i="28"/>
  <c r="D156" i="28"/>
  <c r="B156" i="28"/>
  <c r="K155" i="28"/>
  <c r="J155" i="28"/>
  <c r="I155" i="28"/>
  <c r="H155" i="28"/>
  <c r="G155" i="28"/>
  <c r="F155" i="28"/>
  <c r="E155" i="28"/>
  <c r="D155" i="28"/>
  <c r="B155" i="28"/>
  <c r="K154" i="28"/>
  <c r="J154" i="28"/>
  <c r="I154" i="28"/>
  <c r="H154" i="28"/>
  <c r="G154" i="28"/>
  <c r="F154" i="28"/>
  <c r="E154" i="28"/>
  <c r="D154" i="28"/>
  <c r="B154" i="28"/>
  <c r="K153" i="28"/>
  <c r="J153" i="28"/>
  <c r="I153" i="28"/>
  <c r="H153" i="28"/>
  <c r="G153" i="28"/>
  <c r="F153" i="28"/>
  <c r="E153" i="28"/>
  <c r="D153" i="28"/>
  <c r="B153" i="28"/>
  <c r="K152" i="28"/>
  <c r="J152" i="28"/>
  <c r="I152" i="28"/>
  <c r="H152" i="28"/>
  <c r="G152" i="28"/>
  <c r="F152" i="28"/>
  <c r="E152" i="28"/>
  <c r="D152" i="28"/>
  <c r="B152" i="28"/>
  <c r="K151" i="28"/>
  <c r="J151" i="28"/>
  <c r="I151" i="28"/>
  <c r="H151" i="28"/>
  <c r="G151" i="28"/>
  <c r="F151" i="28"/>
  <c r="E151" i="28"/>
  <c r="D151" i="28"/>
  <c r="B151" i="28"/>
  <c r="K150" i="28"/>
  <c r="J150" i="28"/>
  <c r="I150" i="28"/>
  <c r="H150" i="28"/>
  <c r="G150" i="28"/>
  <c r="F150" i="28"/>
  <c r="E150" i="28"/>
  <c r="D150" i="28"/>
  <c r="B150" i="28"/>
  <c r="K149" i="28"/>
  <c r="J149" i="28"/>
  <c r="I149" i="28"/>
  <c r="H149" i="28"/>
  <c r="G149" i="28"/>
  <c r="F149" i="28"/>
  <c r="E149" i="28"/>
  <c r="D149" i="28"/>
  <c r="B149" i="28"/>
  <c r="K148" i="28"/>
  <c r="J148" i="28"/>
  <c r="I148" i="28"/>
  <c r="H148" i="28"/>
  <c r="G148" i="28"/>
  <c r="F148" i="28"/>
  <c r="E148" i="28"/>
  <c r="D148" i="28"/>
  <c r="B148" i="28"/>
  <c r="K147" i="28"/>
  <c r="J147" i="28"/>
  <c r="I147" i="28"/>
  <c r="H147" i="28"/>
  <c r="G147" i="28"/>
  <c r="F147" i="28"/>
  <c r="E147" i="28"/>
  <c r="D147" i="28"/>
  <c r="B147" i="28"/>
  <c r="K146" i="28"/>
  <c r="J146" i="28"/>
  <c r="I146" i="28"/>
  <c r="H146" i="28"/>
  <c r="G146" i="28"/>
  <c r="F146" i="28"/>
  <c r="E146" i="28"/>
  <c r="D146" i="28"/>
  <c r="B146" i="28"/>
  <c r="K145" i="28"/>
  <c r="J145" i="28"/>
  <c r="I145" i="28"/>
  <c r="H145" i="28"/>
  <c r="G145" i="28"/>
  <c r="F145" i="28"/>
  <c r="E145" i="28"/>
  <c r="D145" i="28"/>
  <c r="B145" i="28"/>
  <c r="K144" i="28"/>
  <c r="J144" i="28"/>
  <c r="I144" i="28"/>
  <c r="H144" i="28"/>
  <c r="G144" i="28"/>
  <c r="F144" i="28"/>
  <c r="E144" i="28"/>
  <c r="D144" i="28"/>
  <c r="B144" i="28"/>
  <c r="K143" i="28"/>
  <c r="J143" i="28"/>
  <c r="I143" i="28"/>
  <c r="H143" i="28"/>
  <c r="G143" i="28"/>
  <c r="F143" i="28"/>
  <c r="E143" i="28"/>
  <c r="D143" i="28"/>
  <c r="B143" i="28"/>
  <c r="K142" i="28"/>
  <c r="J142" i="28"/>
  <c r="I142" i="28"/>
  <c r="H142" i="28"/>
  <c r="G142" i="28"/>
  <c r="F142" i="28"/>
  <c r="E142" i="28"/>
  <c r="D142" i="28"/>
  <c r="B142" i="28"/>
  <c r="K141" i="28"/>
  <c r="J141" i="28"/>
  <c r="I141" i="28"/>
  <c r="H141" i="28"/>
  <c r="G141" i="28"/>
  <c r="F141" i="28"/>
  <c r="E141" i="28"/>
  <c r="D141" i="28"/>
  <c r="B141" i="28"/>
  <c r="K140" i="28"/>
  <c r="J140" i="28"/>
  <c r="I140" i="28"/>
  <c r="H140" i="28"/>
  <c r="G140" i="28"/>
  <c r="F140" i="28"/>
  <c r="E140" i="28"/>
  <c r="D140" i="28"/>
  <c r="B140" i="28"/>
  <c r="K139" i="28"/>
  <c r="J139" i="28"/>
  <c r="I139" i="28"/>
  <c r="H139" i="28"/>
  <c r="G139" i="28"/>
  <c r="F139" i="28"/>
  <c r="E139" i="28"/>
  <c r="D139" i="28"/>
  <c r="B139" i="28"/>
  <c r="K138" i="28"/>
  <c r="J138" i="28"/>
  <c r="I138" i="28"/>
  <c r="H138" i="28"/>
  <c r="G138" i="28"/>
  <c r="F138" i="28"/>
  <c r="E138" i="28"/>
  <c r="D138" i="28"/>
  <c r="B138" i="28"/>
  <c r="K137" i="28"/>
  <c r="J137" i="28"/>
  <c r="I137" i="28"/>
  <c r="H137" i="28"/>
  <c r="G137" i="28"/>
  <c r="F137" i="28"/>
  <c r="E137" i="28"/>
  <c r="D137" i="28"/>
  <c r="B137" i="28"/>
  <c r="K136" i="28"/>
  <c r="J136" i="28"/>
  <c r="I136" i="28"/>
  <c r="H136" i="28"/>
  <c r="G136" i="28"/>
  <c r="F136" i="28"/>
  <c r="E136" i="28"/>
  <c r="D136" i="28"/>
  <c r="B136" i="28"/>
  <c r="K135" i="28"/>
  <c r="J135" i="28"/>
  <c r="I135" i="28"/>
  <c r="H135" i="28"/>
  <c r="G135" i="28"/>
  <c r="F135" i="28"/>
  <c r="E135" i="28"/>
  <c r="D135" i="28"/>
  <c r="B135" i="28"/>
  <c r="K134" i="28"/>
  <c r="J134" i="28"/>
  <c r="I134" i="28"/>
  <c r="H134" i="28"/>
  <c r="G134" i="28"/>
  <c r="F134" i="28"/>
  <c r="E134" i="28"/>
  <c r="D134" i="28"/>
  <c r="B134" i="28"/>
  <c r="K133" i="28"/>
  <c r="J133" i="28"/>
  <c r="I133" i="28"/>
  <c r="H133" i="28"/>
  <c r="G133" i="28"/>
  <c r="F133" i="28"/>
  <c r="E133" i="28"/>
  <c r="D133" i="28"/>
  <c r="B133" i="28"/>
  <c r="K132" i="28"/>
  <c r="J132" i="28"/>
  <c r="I132" i="28"/>
  <c r="H132" i="28"/>
  <c r="G132" i="28"/>
  <c r="F132" i="28"/>
  <c r="E132" i="28"/>
  <c r="D132" i="28"/>
  <c r="B132" i="28"/>
  <c r="K131" i="28"/>
  <c r="J131" i="28"/>
  <c r="I131" i="28"/>
  <c r="H131" i="28"/>
  <c r="G131" i="28"/>
  <c r="F131" i="28"/>
  <c r="E131" i="28"/>
  <c r="D131" i="28"/>
  <c r="B131" i="28"/>
  <c r="K130" i="28"/>
  <c r="J130" i="28"/>
  <c r="I130" i="28"/>
  <c r="H130" i="28"/>
  <c r="G130" i="28"/>
  <c r="F130" i="28"/>
  <c r="E130" i="28"/>
  <c r="D130" i="28"/>
  <c r="B130" i="28"/>
  <c r="K129" i="28"/>
  <c r="J129" i="28"/>
  <c r="I129" i="28"/>
  <c r="H129" i="28"/>
  <c r="G129" i="28"/>
  <c r="F129" i="28"/>
  <c r="E129" i="28"/>
  <c r="D129" i="28"/>
  <c r="B129" i="28"/>
  <c r="K128" i="28"/>
  <c r="J128" i="28"/>
  <c r="I128" i="28"/>
  <c r="H128" i="28"/>
  <c r="G128" i="28"/>
  <c r="F128" i="28"/>
  <c r="E128" i="28"/>
  <c r="D128" i="28"/>
  <c r="B128" i="28"/>
  <c r="K127" i="28"/>
  <c r="J127" i="28"/>
  <c r="I127" i="28"/>
  <c r="H127" i="28"/>
  <c r="G127" i="28"/>
  <c r="F127" i="28"/>
  <c r="E127" i="28"/>
  <c r="D127" i="28"/>
  <c r="B127" i="28"/>
  <c r="K126" i="28"/>
  <c r="J126" i="28"/>
  <c r="I126" i="28"/>
  <c r="H126" i="28"/>
  <c r="G126" i="28"/>
  <c r="F126" i="28"/>
  <c r="E126" i="28"/>
  <c r="D126" i="28"/>
  <c r="B126" i="28"/>
  <c r="K125" i="28"/>
  <c r="J125" i="28"/>
  <c r="I125" i="28"/>
  <c r="H125" i="28"/>
  <c r="G125" i="28"/>
  <c r="F125" i="28"/>
  <c r="E125" i="28"/>
  <c r="D125" i="28"/>
  <c r="B125" i="28"/>
  <c r="K124" i="28"/>
  <c r="J124" i="28"/>
  <c r="I124" i="28"/>
  <c r="H124" i="28"/>
  <c r="G124" i="28"/>
  <c r="F124" i="28"/>
  <c r="E124" i="28"/>
  <c r="D124" i="28"/>
  <c r="B124" i="28"/>
  <c r="K123" i="28"/>
  <c r="J123" i="28"/>
  <c r="I123" i="28"/>
  <c r="H123" i="28"/>
  <c r="G123" i="28"/>
  <c r="F123" i="28"/>
  <c r="E123" i="28"/>
  <c r="D123" i="28"/>
  <c r="B123" i="28"/>
  <c r="K122" i="28"/>
  <c r="J122" i="28"/>
  <c r="I122" i="28"/>
  <c r="H122" i="28"/>
  <c r="G122" i="28"/>
  <c r="F122" i="28"/>
  <c r="E122" i="28"/>
  <c r="D122" i="28"/>
  <c r="B122" i="28"/>
  <c r="K121" i="28"/>
  <c r="J121" i="28"/>
  <c r="I121" i="28"/>
  <c r="H121" i="28"/>
  <c r="G121" i="28"/>
  <c r="F121" i="28"/>
  <c r="E121" i="28"/>
  <c r="D121" i="28"/>
  <c r="B121" i="28"/>
  <c r="K120" i="28"/>
  <c r="J120" i="28"/>
  <c r="I120" i="28"/>
  <c r="H120" i="28"/>
  <c r="G120" i="28"/>
  <c r="F120" i="28"/>
  <c r="E120" i="28"/>
  <c r="D120" i="28"/>
  <c r="B120" i="28"/>
  <c r="K119" i="28"/>
  <c r="J119" i="28"/>
  <c r="I119" i="28"/>
  <c r="H119" i="28"/>
  <c r="G119" i="28"/>
  <c r="F119" i="28"/>
  <c r="E119" i="28"/>
  <c r="D119" i="28"/>
  <c r="B119" i="28"/>
  <c r="K118" i="28"/>
  <c r="J118" i="28"/>
  <c r="I118" i="28"/>
  <c r="H118" i="28"/>
  <c r="G118" i="28"/>
  <c r="F118" i="28"/>
  <c r="E118" i="28"/>
  <c r="D118" i="28"/>
  <c r="B118" i="28"/>
  <c r="K117" i="28"/>
  <c r="J117" i="28"/>
  <c r="I117" i="28"/>
  <c r="H117" i="28"/>
  <c r="G117" i="28"/>
  <c r="F117" i="28"/>
  <c r="E117" i="28"/>
  <c r="D117" i="28"/>
  <c r="B117" i="28"/>
  <c r="K116" i="28"/>
  <c r="J116" i="28"/>
  <c r="I116" i="28"/>
  <c r="H116" i="28"/>
  <c r="G116" i="28"/>
  <c r="F116" i="28"/>
  <c r="E116" i="28"/>
  <c r="D116" i="28"/>
  <c r="B116" i="28"/>
  <c r="K115" i="28"/>
  <c r="J115" i="28"/>
  <c r="I115" i="28"/>
  <c r="H115" i="28"/>
  <c r="G115" i="28"/>
  <c r="F115" i="28"/>
  <c r="E115" i="28"/>
  <c r="D115" i="28"/>
  <c r="B115" i="28"/>
  <c r="K114" i="28"/>
  <c r="J114" i="28"/>
  <c r="I114" i="28"/>
  <c r="H114" i="28"/>
  <c r="G114" i="28"/>
  <c r="F114" i="28"/>
  <c r="E114" i="28"/>
  <c r="D114" i="28"/>
  <c r="B114" i="28"/>
  <c r="K113" i="28"/>
  <c r="J113" i="28"/>
  <c r="I113" i="28"/>
  <c r="H113" i="28"/>
  <c r="G113" i="28"/>
  <c r="F113" i="28"/>
  <c r="E113" i="28"/>
  <c r="D113" i="28"/>
  <c r="B113" i="28"/>
  <c r="K112" i="28"/>
  <c r="J112" i="28"/>
  <c r="I112" i="28"/>
  <c r="H112" i="28"/>
  <c r="G112" i="28"/>
  <c r="F112" i="28"/>
  <c r="E112" i="28"/>
  <c r="D112" i="28"/>
  <c r="B112" i="28"/>
  <c r="K111" i="28"/>
  <c r="J111" i="28"/>
  <c r="I111" i="28"/>
  <c r="H111" i="28"/>
  <c r="G111" i="28"/>
  <c r="F111" i="28"/>
  <c r="E111" i="28"/>
  <c r="D111" i="28"/>
  <c r="B111" i="28"/>
  <c r="K110" i="28"/>
  <c r="J110" i="28"/>
  <c r="I110" i="28"/>
  <c r="H110" i="28"/>
  <c r="G110" i="28"/>
  <c r="F110" i="28"/>
  <c r="E110" i="28"/>
  <c r="D110" i="28"/>
  <c r="B110" i="28"/>
  <c r="K109" i="28"/>
  <c r="J109" i="28"/>
  <c r="I109" i="28"/>
  <c r="H109" i="28"/>
  <c r="G109" i="28"/>
  <c r="F109" i="28"/>
  <c r="E109" i="28"/>
  <c r="D109" i="28"/>
  <c r="B109" i="28"/>
  <c r="K108" i="28"/>
  <c r="J108" i="28"/>
  <c r="I108" i="28"/>
  <c r="H108" i="28"/>
  <c r="G108" i="28"/>
  <c r="F108" i="28"/>
  <c r="E108" i="28"/>
  <c r="D108" i="28"/>
  <c r="B108" i="28"/>
  <c r="K107" i="28"/>
  <c r="J107" i="28"/>
  <c r="I107" i="28"/>
  <c r="H107" i="28"/>
  <c r="G107" i="28"/>
  <c r="F107" i="28"/>
  <c r="E107" i="28"/>
  <c r="D107" i="28"/>
  <c r="B107" i="28"/>
  <c r="K106" i="28"/>
  <c r="J106" i="28"/>
  <c r="I106" i="28"/>
  <c r="H106" i="28"/>
  <c r="G106" i="28"/>
  <c r="F106" i="28"/>
  <c r="E106" i="28"/>
  <c r="D106" i="28"/>
  <c r="B106" i="28"/>
  <c r="K105" i="28"/>
  <c r="J105" i="28"/>
  <c r="I105" i="28"/>
  <c r="H105" i="28"/>
  <c r="G105" i="28"/>
  <c r="F105" i="28"/>
  <c r="E105" i="28"/>
  <c r="D105" i="28"/>
  <c r="B105" i="28"/>
  <c r="K104" i="28"/>
  <c r="J104" i="28"/>
  <c r="I104" i="28"/>
  <c r="H104" i="28"/>
  <c r="G104" i="28"/>
  <c r="F104" i="28"/>
  <c r="E104" i="28"/>
  <c r="D104" i="28"/>
  <c r="B104" i="28"/>
  <c r="K103" i="28"/>
  <c r="J103" i="28"/>
  <c r="I103" i="28"/>
  <c r="H103" i="28"/>
  <c r="G103" i="28"/>
  <c r="F103" i="28"/>
  <c r="E103" i="28"/>
  <c r="D103" i="28"/>
  <c r="B103" i="28"/>
  <c r="K102" i="28"/>
  <c r="J102" i="28"/>
  <c r="I102" i="28"/>
  <c r="H102" i="28"/>
  <c r="G102" i="28"/>
  <c r="F102" i="28"/>
  <c r="E102" i="28"/>
  <c r="D102" i="28"/>
  <c r="B102" i="28"/>
  <c r="K101" i="28"/>
  <c r="J101" i="28"/>
  <c r="I101" i="28"/>
  <c r="H101" i="28"/>
  <c r="G101" i="28"/>
  <c r="F101" i="28"/>
  <c r="E101" i="28"/>
  <c r="D101" i="28"/>
  <c r="B101" i="28"/>
  <c r="K100" i="28"/>
  <c r="J100" i="28"/>
  <c r="I100" i="28"/>
  <c r="H100" i="28"/>
  <c r="G100" i="28"/>
  <c r="F100" i="28"/>
  <c r="E100" i="28"/>
  <c r="D100" i="28"/>
  <c r="B100" i="28"/>
  <c r="K99" i="28"/>
  <c r="J99" i="28"/>
  <c r="I99" i="28"/>
  <c r="H99" i="28"/>
  <c r="G99" i="28"/>
  <c r="F99" i="28"/>
  <c r="E99" i="28"/>
  <c r="D99" i="28"/>
  <c r="B99" i="28"/>
  <c r="K98" i="28"/>
  <c r="J98" i="28"/>
  <c r="I98" i="28"/>
  <c r="H98" i="28"/>
  <c r="G98" i="28"/>
  <c r="F98" i="28"/>
  <c r="E98" i="28"/>
  <c r="D98" i="28"/>
  <c r="B98" i="28"/>
  <c r="K97" i="28"/>
  <c r="J97" i="28"/>
  <c r="I97" i="28"/>
  <c r="H97" i="28"/>
  <c r="G97" i="28"/>
  <c r="F97" i="28"/>
  <c r="E97" i="28"/>
  <c r="D97" i="28"/>
  <c r="B97" i="28"/>
  <c r="K96" i="28"/>
  <c r="J96" i="28"/>
  <c r="I96" i="28"/>
  <c r="H96" i="28"/>
  <c r="G96" i="28"/>
  <c r="F96" i="28"/>
  <c r="E96" i="28"/>
  <c r="D96" i="28"/>
  <c r="B96" i="28"/>
  <c r="K95" i="28"/>
  <c r="J95" i="28"/>
  <c r="I95" i="28"/>
  <c r="H95" i="28"/>
  <c r="G95" i="28"/>
  <c r="F95" i="28"/>
  <c r="E95" i="28"/>
  <c r="D95" i="28"/>
  <c r="B95" i="28"/>
  <c r="K94" i="28"/>
  <c r="J94" i="28"/>
  <c r="I94" i="28"/>
  <c r="H94" i="28"/>
  <c r="G94" i="28"/>
  <c r="F94" i="28"/>
  <c r="E94" i="28"/>
  <c r="D94" i="28"/>
  <c r="B94" i="28"/>
  <c r="K93" i="28"/>
  <c r="J93" i="28"/>
  <c r="I93" i="28"/>
  <c r="H93" i="28"/>
  <c r="G93" i="28"/>
  <c r="F93" i="28"/>
  <c r="E93" i="28"/>
  <c r="D93" i="28"/>
  <c r="B93" i="28"/>
  <c r="K92" i="28"/>
  <c r="J92" i="28"/>
  <c r="I92" i="28"/>
  <c r="H92" i="28"/>
  <c r="G92" i="28"/>
  <c r="F92" i="28"/>
  <c r="E92" i="28"/>
  <c r="D92" i="28"/>
  <c r="B92" i="28"/>
  <c r="K91" i="28"/>
  <c r="J91" i="28"/>
  <c r="I91" i="28"/>
  <c r="H91" i="28"/>
  <c r="G91" i="28"/>
  <c r="F91" i="28"/>
  <c r="E91" i="28"/>
  <c r="D91" i="28"/>
  <c r="B91" i="28"/>
  <c r="K90" i="28"/>
  <c r="J90" i="28"/>
  <c r="I90" i="28"/>
  <c r="H90" i="28"/>
  <c r="G90" i="28"/>
  <c r="F90" i="28"/>
  <c r="E90" i="28"/>
  <c r="D90" i="28"/>
  <c r="B90" i="28"/>
  <c r="K89" i="28"/>
  <c r="J89" i="28"/>
  <c r="I89" i="28"/>
  <c r="H89" i="28"/>
  <c r="G89" i="28"/>
  <c r="F89" i="28"/>
  <c r="E89" i="28"/>
  <c r="D89" i="28"/>
  <c r="B89" i="28"/>
  <c r="K88" i="28"/>
  <c r="J88" i="28"/>
  <c r="I88" i="28"/>
  <c r="H88" i="28"/>
  <c r="G88" i="28"/>
  <c r="F88" i="28"/>
  <c r="E88" i="28"/>
  <c r="D88" i="28"/>
  <c r="B88" i="28"/>
  <c r="K87" i="28"/>
  <c r="J87" i="28"/>
  <c r="I87" i="28"/>
  <c r="H87" i="28"/>
  <c r="G87" i="28"/>
  <c r="F87" i="28"/>
  <c r="E87" i="28"/>
  <c r="D87" i="28"/>
  <c r="B87" i="28"/>
  <c r="K86" i="28"/>
  <c r="J86" i="28"/>
  <c r="I86" i="28"/>
  <c r="H86" i="28"/>
  <c r="G86" i="28"/>
  <c r="F86" i="28"/>
  <c r="E86" i="28"/>
  <c r="D86" i="28"/>
  <c r="B86" i="28"/>
  <c r="K85" i="28"/>
  <c r="J85" i="28"/>
  <c r="I85" i="28"/>
  <c r="H85" i="28"/>
  <c r="G85" i="28"/>
  <c r="F85" i="28"/>
  <c r="E85" i="28"/>
  <c r="D85" i="28"/>
  <c r="B85" i="28"/>
  <c r="K84" i="28"/>
  <c r="J84" i="28"/>
  <c r="I84" i="28"/>
  <c r="H84" i="28"/>
  <c r="G84" i="28"/>
  <c r="F84" i="28"/>
  <c r="E84" i="28"/>
  <c r="D84" i="28"/>
  <c r="B84" i="28"/>
  <c r="K83" i="28"/>
  <c r="J83" i="28"/>
  <c r="I83" i="28"/>
  <c r="H83" i="28"/>
  <c r="G83" i="28"/>
  <c r="F83" i="28"/>
  <c r="E83" i="28"/>
  <c r="D83" i="28"/>
  <c r="B83" i="28"/>
  <c r="K82" i="28"/>
  <c r="J82" i="28"/>
  <c r="I82" i="28"/>
  <c r="H82" i="28"/>
  <c r="G82" i="28"/>
  <c r="F82" i="28"/>
  <c r="E82" i="28"/>
  <c r="D82" i="28"/>
  <c r="B82" i="28"/>
  <c r="K81" i="28"/>
  <c r="J81" i="28"/>
  <c r="I81" i="28"/>
  <c r="H81" i="28"/>
  <c r="G81" i="28"/>
  <c r="F81" i="28"/>
  <c r="E81" i="28"/>
  <c r="D81" i="28"/>
  <c r="B81" i="28"/>
  <c r="K80" i="28"/>
  <c r="J80" i="28"/>
  <c r="I80" i="28"/>
  <c r="H80" i="28"/>
  <c r="G80" i="28"/>
  <c r="F80" i="28"/>
  <c r="E80" i="28"/>
  <c r="D80" i="28"/>
  <c r="B80" i="28"/>
  <c r="K79" i="28"/>
  <c r="J79" i="28"/>
  <c r="I79" i="28"/>
  <c r="H79" i="28"/>
  <c r="G79" i="28"/>
  <c r="F79" i="28"/>
  <c r="E79" i="28"/>
  <c r="D79" i="28"/>
  <c r="B79" i="28"/>
  <c r="K78" i="28"/>
  <c r="J78" i="28"/>
  <c r="I78" i="28"/>
  <c r="H78" i="28"/>
  <c r="G78" i="28"/>
  <c r="F78" i="28"/>
  <c r="E78" i="28"/>
  <c r="D78" i="28"/>
  <c r="B78" i="28"/>
  <c r="K77" i="28"/>
  <c r="J77" i="28"/>
  <c r="I77" i="28"/>
  <c r="H77" i="28"/>
  <c r="G77" i="28"/>
  <c r="F77" i="28"/>
  <c r="E77" i="28"/>
  <c r="D77" i="28"/>
  <c r="B77" i="28"/>
  <c r="K76" i="28"/>
  <c r="J76" i="28"/>
  <c r="I76" i="28"/>
  <c r="H76" i="28"/>
  <c r="G76" i="28"/>
  <c r="F76" i="28"/>
  <c r="E76" i="28"/>
  <c r="D76" i="28"/>
  <c r="B76" i="28"/>
  <c r="K75" i="28"/>
  <c r="J75" i="28"/>
  <c r="I75" i="28"/>
  <c r="H75" i="28"/>
  <c r="G75" i="28"/>
  <c r="F75" i="28"/>
  <c r="E75" i="28"/>
  <c r="D75" i="28"/>
  <c r="B75" i="28"/>
  <c r="K74" i="28"/>
  <c r="J74" i="28"/>
  <c r="I74" i="28"/>
  <c r="H74" i="28"/>
  <c r="G74" i="28"/>
  <c r="F74" i="28"/>
  <c r="E74" i="28"/>
  <c r="D74" i="28"/>
  <c r="B74" i="28"/>
  <c r="K73" i="28"/>
  <c r="J73" i="28"/>
  <c r="I73" i="28"/>
  <c r="H73" i="28"/>
  <c r="G73" i="28"/>
  <c r="F73" i="28"/>
  <c r="E73" i="28"/>
  <c r="D73" i="28"/>
  <c r="B73" i="28"/>
  <c r="K72" i="28"/>
  <c r="J72" i="28"/>
  <c r="I72" i="28"/>
  <c r="H72" i="28"/>
  <c r="G72" i="28"/>
  <c r="F72" i="28"/>
  <c r="E72" i="28"/>
  <c r="D72" i="28"/>
  <c r="B72" i="28"/>
  <c r="K71" i="28"/>
  <c r="J71" i="28"/>
  <c r="I71" i="28"/>
  <c r="H71" i="28"/>
  <c r="G71" i="28"/>
  <c r="F71" i="28"/>
  <c r="E71" i="28"/>
  <c r="D71" i="28"/>
  <c r="B71" i="28"/>
  <c r="K70" i="28"/>
  <c r="J70" i="28"/>
  <c r="I70" i="28"/>
  <c r="H70" i="28"/>
  <c r="G70" i="28"/>
  <c r="F70" i="28"/>
  <c r="E70" i="28"/>
  <c r="D70" i="28"/>
  <c r="B70" i="28"/>
  <c r="K69" i="28"/>
  <c r="J69" i="28"/>
  <c r="I69" i="28"/>
  <c r="H69" i="28"/>
  <c r="G69" i="28"/>
  <c r="F69" i="28"/>
  <c r="E69" i="28"/>
  <c r="D69" i="28"/>
  <c r="B69" i="28"/>
  <c r="K68" i="28"/>
  <c r="J68" i="28"/>
  <c r="I68" i="28"/>
  <c r="H68" i="28"/>
  <c r="G68" i="28"/>
  <c r="F68" i="28"/>
  <c r="E68" i="28"/>
  <c r="D68" i="28"/>
  <c r="B68" i="28"/>
  <c r="K67" i="28"/>
  <c r="J67" i="28"/>
  <c r="I67" i="28"/>
  <c r="H67" i="28"/>
  <c r="G67" i="28"/>
  <c r="F67" i="28"/>
  <c r="E67" i="28"/>
  <c r="D67" i="28"/>
  <c r="B67" i="28"/>
  <c r="K66" i="28"/>
  <c r="J66" i="28"/>
  <c r="I66" i="28"/>
  <c r="H66" i="28"/>
  <c r="G66" i="28"/>
  <c r="F66" i="28"/>
  <c r="E66" i="28"/>
  <c r="D66" i="28"/>
  <c r="B66" i="28"/>
  <c r="K65" i="28"/>
  <c r="J65" i="28"/>
  <c r="I65" i="28"/>
  <c r="H65" i="28"/>
  <c r="G65" i="28"/>
  <c r="F65" i="28"/>
  <c r="E65" i="28"/>
  <c r="D65" i="28"/>
  <c r="B65" i="28"/>
  <c r="K64" i="28"/>
  <c r="J64" i="28"/>
  <c r="I64" i="28"/>
  <c r="H64" i="28"/>
  <c r="G64" i="28"/>
  <c r="F64" i="28"/>
  <c r="E64" i="28"/>
  <c r="D64" i="28"/>
  <c r="B64" i="28"/>
  <c r="K63" i="28"/>
  <c r="J63" i="28"/>
  <c r="I63" i="28"/>
  <c r="H63" i="28"/>
  <c r="G63" i="28"/>
  <c r="F63" i="28"/>
  <c r="E63" i="28"/>
  <c r="D63" i="28"/>
  <c r="B63" i="28"/>
  <c r="K62" i="28"/>
  <c r="J62" i="28"/>
  <c r="I62" i="28"/>
  <c r="H62" i="28"/>
  <c r="G62" i="28"/>
  <c r="F62" i="28"/>
  <c r="E62" i="28"/>
  <c r="D62" i="28"/>
  <c r="B62" i="28"/>
  <c r="K61" i="28"/>
  <c r="J61" i="28"/>
  <c r="I61" i="28"/>
  <c r="H61" i="28"/>
  <c r="G61" i="28"/>
  <c r="F61" i="28"/>
  <c r="E61" i="28"/>
  <c r="D61" i="28"/>
  <c r="B61" i="28"/>
  <c r="K60" i="28"/>
  <c r="J60" i="28"/>
  <c r="I60" i="28"/>
  <c r="H60" i="28"/>
  <c r="G60" i="28"/>
  <c r="F60" i="28"/>
  <c r="E60" i="28"/>
  <c r="D60" i="28"/>
  <c r="B60" i="28"/>
  <c r="K59" i="28"/>
  <c r="J59" i="28"/>
  <c r="I59" i="28"/>
  <c r="H59" i="28"/>
  <c r="G59" i="28"/>
  <c r="F59" i="28"/>
  <c r="E59" i="28"/>
  <c r="D59" i="28"/>
  <c r="B59" i="28"/>
  <c r="K58" i="28"/>
  <c r="J58" i="28"/>
  <c r="I58" i="28"/>
  <c r="H58" i="28"/>
  <c r="G58" i="28"/>
  <c r="F58" i="28"/>
  <c r="E58" i="28"/>
  <c r="D58" i="28"/>
  <c r="B58" i="28"/>
  <c r="K57" i="28"/>
  <c r="J57" i="28"/>
  <c r="I57" i="28"/>
  <c r="H57" i="28"/>
  <c r="G57" i="28"/>
  <c r="F57" i="28"/>
  <c r="E57" i="28"/>
  <c r="D57" i="28"/>
  <c r="B57" i="28"/>
  <c r="K56" i="28"/>
  <c r="J56" i="28"/>
  <c r="I56" i="28"/>
  <c r="H56" i="28"/>
  <c r="G56" i="28"/>
  <c r="F56" i="28"/>
  <c r="E56" i="28"/>
  <c r="D56" i="28"/>
  <c r="B56" i="28"/>
  <c r="K55" i="28"/>
  <c r="J55" i="28"/>
  <c r="I55" i="28"/>
  <c r="H55" i="28"/>
  <c r="G55" i="28"/>
  <c r="F55" i="28"/>
  <c r="E55" i="28"/>
  <c r="D55" i="28"/>
  <c r="B55" i="28"/>
  <c r="K54" i="28"/>
  <c r="J54" i="28"/>
  <c r="I54" i="28"/>
  <c r="H54" i="28"/>
  <c r="G54" i="28"/>
  <c r="F54" i="28"/>
  <c r="E54" i="28"/>
  <c r="D54" i="28"/>
  <c r="B54" i="28"/>
  <c r="K53" i="28"/>
  <c r="J53" i="28"/>
  <c r="I53" i="28"/>
  <c r="H53" i="28"/>
  <c r="G53" i="28"/>
  <c r="F53" i="28"/>
  <c r="E53" i="28"/>
  <c r="D53" i="28"/>
  <c r="B53" i="28"/>
  <c r="K52" i="28"/>
  <c r="J52" i="28"/>
  <c r="I52" i="28"/>
  <c r="H52" i="28"/>
  <c r="G52" i="28"/>
  <c r="F52" i="28"/>
  <c r="E52" i="28"/>
  <c r="D52" i="28"/>
  <c r="B52" i="28"/>
  <c r="K51" i="28"/>
  <c r="J51" i="28"/>
  <c r="I51" i="28"/>
  <c r="H51" i="28"/>
  <c r="G51" i="28"/>
  <c r="F51" i="28"/>
  <c r="E51" i="28"/>
  <c r="D51" i="28"/>
  <c r="B51" i="28"/>
  <c r="K50" i="28"/>
  <c r="J50" i="28"/>
  <c r="I50" i="28"/>
  <c r="H50" i="28"/>
  <c r="G50" i="28"/>
  <c r="F50" i="28"/>
  <c r="E50" i="28"/>
  <c r="D50" i="28"/>
  <c r="B50" i="28"/>
  <c r="K49" i="28"/>
  <c r="J49" i="28"/>
  <c r="I49" i="28"/>
  <c r="H49" i="28"/>
  <c r="G49" i="28"/>
  <c r="F49" i="28"/>
  <c r="E49" i="28"/>
  <c r="D49" i="28"/>
  <c r="B49" i="28"/>
  <c r="K48" i="28"/>
  <c r="J48" i="28"/>
  <c r="I48" i="28"/>
  <c r="H48" i="28"/>
  <c r="G48" i="28"/>
  <c r="F48" i="28"/>
  <c r="E48" i="28"/>
  <c r="D48" i="28"/>
  <c r="B48" i="28"/>
  <c r="K47" i="28"/>
  <c r="J47" i="28"/>
  <c r="I47" i="28"/>
  <c r="H47" i="28"/>
  <c r="G47" i="28"/>
  <c r="F47" i="28"/>
  <c r="E47" i="28"/>
  <c r="D47" i="28"/>
  <c r="B47" i="28"/>
  <c r="K46" i="28"/>
  <c r="J46" i="28"/>
  <c r="I46" i="28"/>
  <c r="H46" i="28"/>
  <c r="G46" i="28"/>
  <c r="F46" i="28"/>
  <c r="E46" i="28"/>
  <c r="D46" i="28"/>
  <c r="B46" i="28"/>
  <c r="K45" i="28"/>
  <c r="J45" i="28"/>
  <c r="I45" i="28"/>
  <c r="H45" i="28"/>
  <c r="G45" i="28"/>
  <c r="F45" i="28"/>
  <c r="E45" i="28"/>
  <c r="D45" i="28"/>
  <c r="B45" i="28"/>
  <c r="K44" i="28"/>
  <c r="J44" i="28"/>
  <c r="I44" i="28"/>
  <c r="H44" i="28"/>
  <c r="G44" i="28"/>
  <c r="F44" i="28"/>
  <c r="E44" i="28"/>
  <c r="D44" i="28"/>
  <c r="B44" i="28"/>
  <c r="K43" i="28"/>
  <c r="J43" i="28"/>
  <c r="I43" i="28"/>
  <c r="H43" i="28"/>
  <c r="G43" i="28"/>
  <c r="F43" i="28"/>
  <c r="E43" i="28"/>
  <c r="D43" i="28"/>
  <c r="B43" i="28"/>
  <c r="K42" i="28"/>
  <c r="J42" i="28"/>
  <c r="I42" i="28"/>
  <c r="H42" i="28"/>
  <c r="G42" i="28"/>
  <c r="F42" i="28"/>
  <c r="E42" i="28"/>
  <c r="D42" i="28"/>
  <c r="B42" i="28"/>
  <c r="K41" i="28"/>
  <c r="J41" i="28"/>
  <c r="I41" i="28"/>
  <c r="H41" i="28"/>
  <c r="G41" i="28"/>
  <c r="F41" i="28"/>
  <c r="E41" i="28"/>
  <c r="D41" i="28"/>
  <c r="B41" i="28"/>
  <c r="K40" i="28"/>
  <c r="J40" i="28"/>
  <c r="I40" i="28"/>
  <c r="H40" i="28"/>
  <c r="G40" i="28"/>
  <c r="F40" i="28"/>
  <c r="E40" i="28"/>
  <c r="D40" i="28"/>
  <c r="B40" i="28"/>
  <c r="K39" i="28"/>
  <c r="J39" i="28"/>
  <c r="I39" i="28"/>
  <c r="H39" i="28"/>
  <c r="G39" i="28"/>
  <c r="F39" i="28"/>
  <c r="E39" i="28"/>
  <c r="D39" i="28"/>
  <c r="B39" i="28"/>
  <c r="K38" i="28"/>
  <c r="J38" i="28"/>
  <c r="I38" i="28"/>
  <c r="H38" i="28"/>
  <c r="G38" i="28"/>
  <c r="F38" i="28"/>
  <c r="E38" i="28"/>
  <c r="D38" i="28"/>
  <c r="B38" i="28"/>
  <c r="K37" i="28"/>
  <c r="J37" i="28"/>
  <c r="I37" i="28"/>
  <c r="H37" i="28"/>
  <c r="G37" i="28"/>
  <c r="F37" i="28"/>
  <c r="E37" i="28"/>
  <c r="D37" i="28"/>
  <c r="B37" i="28"/>
  <c r="K36" i="28"/>
  <c r="J36" i="28"/>
  <c r="I36" i="28"/>
  <c r="H36" i="28"/>
  <c r="G36" i="28"/>
  <c r="F36" i="28"/>
  <c r="E36" i="28"/>
  <c r="D36" i="28"/>
  <c r="B36" i="28"/>
  <c r="K35" i="28"/>
  <c r="J35" i="28"/>
  <c r="I35" i="28"/>
  <c r="H35" i="28"/>
  <c r="G35" i="28"/>
  <c r="F35" i="28"/>
  <c r="E35" i="28"/>
  <c r="D35" i="28"/>
  <c r="B35" i="28"/>
  <c r="K34" i="28"/>
  <c r="J34" i="28"/>
  <c r="I34" i="28"/>
  <c r="H34" i="28"/>
  <c r="G34" i="28"/>
  <c r="F34" i="28"/>
  <c r="E34" i="28"/>
  <c r="D34" i="28"/>
  <c r="B34" i="28"/>
  <c r="K33" i="28"/>
  <c r="J33" i="28"/>
  <c r="I33" i="28"/>
  <c r="H33" i="28"/>
  <c r="G33" i="28"/>
  <c r="F33" i="28"/>
  <c r="E33" i="28"/>
  <c r="D33" i="28"/>
  <c r="B33" i="28"/>
  <c r="K32" i="28"/>
  <c r="J32" i="28"/>
  <c r="I32" i="28"/>
  <c r="H32" i="28"/>
  <c r="G32" i="28"/>
  <c r="F32" i="28"/>
  <c r="E32" i="28"/>
  <c r="D32" i="28"/>
  <c r="B32" i="28"/>
  <c r="K31" i="28"/>
  <c r="J31" i="28"/>
  <c r="I31" i="28"/>
  <c r="H31" i="28"/>
  <c r="G31" i="28"/>
  <c r="F31" i="28"/>
  <c r="E31" i="28"/>
  <c r="D31" i="28"/>
  <c r="B31" i="28"/>
  <c r="K30" i="28"/>
  <c r="J30" i="28"/>
  <c r="I30" i="28"/>
  <c r="H30" i="28"/>
  <c r="G30" i="28"/>
  <c r="F30" i="28"/>
  <c r="E30" i="28"/>
  <c r="D30" i="28"/>
  <c r="B30" i="28"/>
  <c r="K29" i="28"/>
  <c r="J29" i="28"/>
  <c r="I29" i="28"/>
  <c r="H29" i="28"/>
  <c r="G29" i="28"/>
  <c r="F29" i="28"/>
  <c r="E29" i="28"/>
  <c r="D29" i="28"/>
  <c r="B29" i="28"/>
  <c r="K28" i="28"/>
  <c r="J28" i="28"/>
  <c r="I28" i="28"/>
  <c r="H28" i="28"/>
  <c r="G28" i="28"/>
  <c r="F28" i="28"/>
  <c r="E28" i="28"/>
  <c r="D28" i="28"/>
  <c r="B28" i="28"/>
  <c r="K27" i="28"/>
  <c r="J27" i="28"/>
  <c r="I27" i="28"/>
  <c r="H27" i="28"/>
  <c r="G27" i="28"/>
  <c r="F27" i="28"/>
  <c r="E27" i="28"/>
  <c r="D27" i="28"/>
  <c r="B27" i="28"/>
  <c r="K26" i="28"/>
  <c r="J26" i="28"/>
  <c r="I26" i="28"/>
  <c r="H26" i="28"/>
  <c r="G26" i="28"/>
  <c r="F26" i="28"/>
  <c r="E26" i="28"/>
  <c r="D26" i="28"/>
  <c r="B26" i="28"/>
  <c r="K25" i="28"/>
  <c r="J25" i="28"/>
  <c r="I25" i="28"/>
  <c r="H25" i="28"/>
  <c r="G25" i="28"/>
  <c r="F25" i="28"/>
  <c r="E25" i="28"/>
  <c r="D25" i="28"/>
  <c r="B25" i="28"/>
  <c r="K24" i="28"/>
  <c r="J24" i="28"/>
  <c r="I24" i="28"/>
  <c r="H24" i="28"/>
  <c r="G24" i="28"/>
  <c r="F24" i="28"/>
  <c r="E24" i="28"/>
  <c r="D24" i="28"/>
  <c r="B24" i="28"/>
  <c r="K23" i="28"/>
  <c r="J23" i="28"/>
  <c r="I23" i="28"/>
  <c r="H23" i="28"/>
  <c r="G23" i="28"/>
  <c r="F23" i="28"/>
  <c r="E23" i="28"/>
  <c r="D23" i="28"/>
  <c r="B23" i="28"/>
  <c r="K22" i="28"/>
  <c r="J22" i="28"/>
  <c r="I22" i="28"/>
  <c r="H22" i="28"/>
  <c r="G22" i="28"/>
  <c r="F22" i="28"/>
  <c r="E22" i="28"/>
  <c r="D22" i="28"/>
  <c r="B22" i="28"/>
  <c r="K21" i="28"/>
  <c r="J21" i="28"/>
  <c r="I21" i="28"/>
  <c r="H21" i="28"/>
  <c r="G21" i="28"/>
  <c r="F21" i="28"/>
  <c r="E21" i="28"/>
  <c r="D21" i="28"/>
  <c r="B21" i="28"/>
  <c r="K20" i="28"/>
  <c r="J20" i="28"/>
  <c r="I20" i="28"/>
  <c r="H20" i="28"/>
  <c r="G20" i="28"/>
  <c r="F20" i="28"/>
  <c r="E20" i="28"/>
  <c r="D20" i="28"/>
  <c r="B20" i="28"/>
  <c r="K19" i="28"/>
  <c r="J19" i="28"/>
  <c r="I19" i="28"/>
  <c r="H19" i="28"/>
  <c r="G19" i="28"/>
  <c r="F19" i="28"/>
  <c r="E19" i="28"/>
  <c r="D19" i="28"/>
  <c r="B19" i="28"/>
  <c r="K18" i="28"/>
  <c r="J18" i="28"/>
  <c r="I18" i="28"/>
  <c r="H18" i="28"/>
  <c r="G18" i="28"/>
  <c r="F18" i="28"/>
  <c r="E18" i="28"/>
  <c r="D18" i="28"/>
  <c r="B18" i="28"/>
  <c r="K17" i="28"/>
  <c r="J17" i="28"/>
  <c r="I17" i="28"/>
  <c r="H17" i="28"/>
  <c r="G17" i="28"/>
  <c r="F17" i="28"/>
  <c r="E17" i="28"/>
  <c r="D17" i="28"/>
  <c r="B17" i="28"/>
  <c r="K16" i="28"/>
  <c r="J16" i="28"/>
  <c r="I16" i="28"/>
  <c r="H16" i="28"/>
  <c r="G16" i="28"/>
  <c r="F16" i="28"/>
  <c r="E16" i="28"/>
  <c r="D16" i="28"/>
  <c r="B16" i="28"/>
  <c r="K15" i="28"/>
  <c r="J15" i="28"/>
  <c r="I15" i="28"/>
  <c r="H15" i="28"/>
  <c r="G15" i="28"/>
  <c r="F15" i="28"/>
  <c r="E15" i="28"/>
  <c r="D15" i="28"/>
  <c r="B15" i="28"/>
  <c r="K14" i="28"/>
  <c r="J14" i="28"/>
  <c r="I14" i="28"/>
  <c r="H14" i="28"/>
  <c r="G14" i="28"/>
  <c r="F14" i="28"/>
  <c r="E14" i="28"/>
  <c r="D14" i="28"/>
  <c r="B14" i="28"/>
  <c r="K13" i="28"/>
  <c r="J13" i="28"/>
  <c r="I13" i="28"/>
  <c r="H13" i="28"/>
  <c r="G13" i="28"/>
  <c r="F13" i="28"/>
  <c r="E13" i="28"/>
  <c r="D13" i="28"/>
  <c r="B13" i="28"/>
  <c r="K12" i="28"/>
  <c r="J12" i="28"/>
  <c r="I12" i="28"/>
  <c r="H12" i="28"/>
  <c r="G12" i="28"/>
  <c r="F12" i="28"/>
  <c r="E12" i="28"/>
  <c r="D12" i="28"/>
  <c r="B12" i="28"/>
  <c r="K11" i="28"/>
  <c r="J11" i="28"/>
  <c r="I11" i="28"/>
  <c r="H11" i="28"/>
  <c r="G11" i="28"/>
  <c r="F11" i="28"/>
  <c r="E11" i="28"/>
  <c r="D11" i="28"/>
  <c r="B11" i="28"/>
  <c r="K10" i="28"/>
  <c r="J10" i="28"/>
  <c r="I10" i="28"/>
  <c r="H10" i="28"/>
  <c r="G10" i="28"/>
  <c r="F10" i="28"/>
  <c r="E10" i="28"/>
  <c r="D10" i="28"/>
  <c r="B10" i="28"/>
  <c r="K9" i="28"/>
  <c r="J9" i="28"/>
  <c r="I9" i="28"/>
  <c r="H9" i="28"/>
  <c r="G9" i="28"/>
  <c r="F9" i="28"/>
  <c r="E9" i="28"/>
  <c r="D9" i="28"/>
  <c r="B9" i="28"/>
  <c r="K8" i="28"/>
  <c r="J8" i="28"/>
  <c r="I8" i="28"/>
  <c r="H8" i="28"/>
  <c r="G8" i="28"/>
  <c r="F8" i="28"/>
  <c r="E8" i="28"/>
  <c r="D8" i="28"/>
  <c r="B8" i="28"/>
  <c r="K7" i="28"/>
  <c r="J7" i="28"/>
  <c r="I7" i="28"/>
  <c r="H7" i="28"/>
  <c r="G7" i="28"/>
  <c r="F7" i="28"/>
  <c r="E7" i="28"/>
  <c r="D7" i="28"/>
  <c r="B7" i="28"/>
  <c r="K6" i="28"/>
  <c r="J6" i="28"/>
  <c r="I6" i="28"/>
  <c r="H6" i="28"/>
  <c r="G6" i="28"/>
  <c r="F6" i="28"/>
  <c r="E6" i="28"/>
  <c r="D6" i="28"/>
  <c r="B6" i="28"/>
  <c r="K5" i="28"/>
  <c r="J5" i="28"/>
  <c r="I5" i="28"/>
  <c r="H5" i="28"/>
  <c r="G5" i="28"/>
  <c r="F5" i="28"/>
  <c r="E5" i="28"/>
  <c r="D5" i="28"/>
  <c r="B5" i="28"/>
  <c r="K3" i="28"/>
  <c r="J3" i="28"/>
  <c r="I3" i="28"/>
  <c r="H3" i="28"/>
  <c r="G3" i="28"/>
  <c r="F3" i="28"/>
  <c r="E3" i="28"/>
  <c r="D3" i="28"/>
  <c r="V37" i="13"/>
  <c r="G26" i="13" s="1"/>
  <c r="F29" i="17" s="1"/>
  <c r="S37" i="13"/>
  <c r="X9" i="13" s="1"/>
  <c r="W12" i="17" s="1"/>
  <c r="I46" i="8"/>
  <c r="D19" i="4"/>
  <c r="D15" i="4"/>
  <c r="D13" i="4"/>
  <c r="D10" i="4"/>
  <c r="F24" i="9"/>
  <c r="A1" i="1"/>
  <c r="F41" i="8" l="1"/>
  <c r="K4" i="8"/>
  <c r="D18" i="9" s="1"/>
  <c r="F14" i="9"/>
  <c r="F25" i="9"/>
  <c r="F26" i="9"/>
  <c r="F27" i="9"/>
  <c r="F28" i="9"/>
  <c r="F29" i="9"/>
  <c r="F30" i="9"/>
  <c r="F9" i="9"/>
  <c r="D8" i="9" s="1"/>
  <c r="F10" i="9"/>
  <c r="D7" i="9" s="1"/>
  <c r="F11" i="9"/>
  <c r="F12" i="9"/>
  <c r="D9" i="9" s="1"/>
  <c r="F13" i="9"/>
  <c r="F44" i="8"/>
  <c r="D44" i="8" s="1"/>
  <c r="F83" i="8"/>
  <c r="F85" i="8"/>
  <c r="C11" i="40" s="1"/>
  <c r="F57" i="8"/>
  <c r="F61" i="8"/>
  <c r="F93" i="8"/>
  <c r="C19" i="40" s="1"/>
  <c r="F63" i="8"/>
  <c r="F67" i="8"/>
  <c r="C29" i="39" s="1"/>
  <c r="F98" i="8"/>
  <c r="C24" i="40" s="1"/>
  <c r="F70" i="8"/>
  <c r="F101" i="8"/>
  <c r="C27" i="40" s="1"/>
  <c r="F73" i="8"/>
  <c r="C35" i="39" s="1"/>
  <c r="F104" i="8"/>
  <c r="F27" i="8"/>
  <c r="F77" i="8"/>
  <c r="F105" i="8"/>
  <c r="C31" i="40" s="1"/>
  <c r="F33" i="8"/>
  <c r="F79" i="8"/>
  <c r="C41" i="39" s="1"/>
  <c r="C121" i="28"/>
  <c r="C92" i="28"/>
  <c r="C100" i="28"/>
  <c r="C196" i="28"/>
  <c r="C113" i="28"/>
  <c r="C216" i="28"/>
  <c r="H2" i="28"/>
  <c r="C10" i="28"/>
  <c r="C83" i="28"/>
  <c r="C212" i="28"/>
  <c r="C218" i="28"/>
  <c r="C234" i="28"/>
  <c r="C200" i="28"/>
  <c r="C227" i="28"/>
  <c r="G2" i="28"/>
  <c r="C167" i="28"/>
  <c r="C160" i="28"/>
  <c r="C231" i="28"/>
  <c r="C76" i="28"/>
  <c r="C224" i="28"/>
  <c r="C20" i="28"/>
  <c r="C36" i="28"/>
  <c r="C68" i="28"/>
  <c r="C84" i="28"/>
  <c r="C107" i="28"/>
  <c r="C108" i="28"/>
  <c r="C114" i="28"/>
  <c r="C201" i="28"/>
  <c r="C52" i="28"/>
  <c r="C77" i="28"/>
  <c r="C148" i="28"/>
  <c r="C180" i="28"/>
  <c r="C132" i="28"/>
  <c r="C164" i="28"/>
  <c r="C173" i="28"/>
  <c r="C15" i="28"/>
  <c r="C31" i="28"/>
  <c r="C38" i="28"/>
  <c r="C47" i="28"/>
  <c r="C116" i="28"/>
  <c r="C134" i="28"/>
  <c r="C143" i="28"/>
  <c r="C17" i="28"/>
  <c r="C24" i="28"/>
  <c r="C90" i="28"/>
  <c r="C228" i="28"/>
  <c r="C232" i="28"/>
  <c r="C19" i="28"/>
  <c r="C26" i="28"/>
  <c r="C33" i="28"/>
  <c r="C54" i="28"/>
  <c r="C63" i="28"/>
  <c r="C93" i="28"/>
  <c r="C123" i="28"/>
  <c r="C124" i="28"/>
  <c r="C130" i="28"/>
  <c r="C137" i="28"/>
  <c r="C172" i="28"/>
  <c r="C176" i="28"/>
  <c r="C181" i="28"/>
  <c r="C183" i="28"/>
  <c r="C190" i="28"/>
  <c r="C204" i="28"/>
  <c r="D2" i="28"/>
  <c r="C40" i="28"/>
  <c r="C49" i="28"/>
  <c r="C70" i="28"/>
  <c r="C79" i="28"/>
  <c r="C109" i="28"/>
  <c r="C139" i="28"/>
  <c r="C140" i="28"/>
  <c r="C146" i="28"/>
  <c r="C153" i="28"/>
  <c r="C192" i="28"/>
  <c r="C197" i="28"/>
  <c r="C199" i="28"/>
  <c r="C5" i="28"/>
  <c r="C35" i="28"/>
  <c r="C42" i="28"/>
  <c r="C56" i="28"/>
  <c r="C65" i="28"/>
  <c r="C86" i="28"/>
  <c r="C95" i="28"/>
  <c r="C125" i="28"/>
  <c r="C155" i="28"/>
  <c r="C156" i="28"/>
  <c r="C162" i="28"/>
  <c r="C169" i="28"/>
  <c r="C206" i="28"/>
  <c r="C220" i="28"/>
  <c r="F2" i="28"/>
  <c r="C7" i="28"/>
  <c r="C14" i="28"/>
  <c r="C51" i="28"/>
  <c r="C58" i="28"/>
  <c r="C72" i="28"/>
  <c r="C81" i="28"/>
  <c r="C102" i="28"/>
  <c r="C111" i="28"/>
  <c r="C141" i="28"/>
  <c r="C171" i="28"/>
  <c r="C178" i="28"/>
  <c r="C185" i="28"/>
  <c r="C208" i="28"/>
  <c r="C213" i="28"/>
  <c r="C215" i="28"/>
  <c r="C222" i="28"/>
  <c r="C236" i="28"/>
  <c r="C21" i="28"/>
  <c r="C30" i="28"/>
  <c r="C67" i="28"/>
  <c r="C74" i="28"/>
  <c r="C88" i="28"/>
  <c r="C97" i="28"/>
  <c r="C118" i="28"/>
  <c r="C127" i="28"/>
  <c r="C157" i="28"/>
  <c r="C187" i="28"/>
  <c r="C194" i="28"/>
  <c r="C229" i="28"/>
  <c r="C9" i="28"/>
  <c r="C12" i="28"/>
  <c r="C37" i="28"/>
  <c r="C46" i="28"/>
  <c r="C99" i="28"/>
  <c r="C106" i="28"/>
  <c r="C129" i="28"/>
  <c r="C150" i="28"/>
  <c r="C159" i="28"/>
  <c r="C189" i="28"/>
  <c r="C203" i="28"/>
  <c r="C210" i="28"/>
  <c r="I2" i="28"/>
  <c r="C11" i="28"/>
  <c r="C16" i="28"/>
  <c r="C39" i="28"/>
  <c r="C53" i="28"/>
  <c r="C62" i="28"/>
  <c r="C104" i="28"/>
  <c r="C115" i="28"/>
  <c r="C122" i="28"/>
  <c r="C145" i="28"/>
  <c r="C166" i="28"/>
  <c r="C175" i="28"/>
  <c r="C217" i="28"/>
  <c r="C18" i="28"/>
  <c r="C25" i="28"/>
  <c r="C28" i="28"/>
  <c r="C55" i="28"/>
  <c r="C69" i="28"/>
  <c r="C78" i="28"/>
  <c r="C120" i="28"/>
  <c r="C131" i="28"/>
  <c r="C138" i="28"/>
  <c r="C161" i="28"/>
  <c r="C182" i="28"/>
  <c r="C191" i="28"/>
  <c r="C205" i="28"/>
  <c r="C219" i="28"/>
  <c r="C226" i="28"/>
  <c r="C233" i="28"/>
  <c r="C23" i="28"/>
  <c r="C13" i="28"/>
  <c r="C27" i="28"/>
  <c r="C32" i="28"/>
  <c r="C71" i="28"/>
  <c r="C85" i="28"/>
  <c r="C94" i="28"/>
  <c r="C136" i="28"/>
  <c r="C147" i="28"/>
  <c r="C154" i="28"/>
  <c r="C177" i="28"/>
  <c r="C198" i="28"/>
  <c r="C235" i="28"/>
  <c r="K2" i="28"/>
  <c r="C34" i="28"/>
  <c r="C41" i="28"/>
  <c r="C44" i="28"/>
  <c r="C48" i="28"/>
  <c r="C80" i="28"/>
  <c r="C87" i="28"/>
  <c r="C101" i="28"/>
  <c r="C110" i="28"/>
  <c r="C152" i="28"/>
  <c r="C163" i="28"/>
  <c r="C170" i="28"/>
  <c r="C193" i="28"/>
  <c r="C207" i="28"/>
  <c r="C221" i="28"/>
  <c r="C6" i="28"/>
  <c r="C29" i="28"/>
  <c r="C43" i="28"/>
  <c r="C50" i="28"/>
  <c r="C57" i="28"/>
  <c r="C64" i="28"/>
  <c r="C103" i="28"/>
  <c r="C117" i="28"/>
  <c r="C126" i="28"/>
  <c r="C168" i="28"/>
  <c r="C179" i="28"/>
  <c r="C186" i="28"/>
  <c r="C214" i="28"/>
  <c r="C59" i="28"/>
  <c r="C60" i="28"/>
  <c r="C66" i="28"/>
  <c r="C73" i="28"/>
  <c r="C112" i="28"/>
  <c r="C119" i="28"/>
  <c r="C133" i="28"/>
  <c r="C142" i="28"/>
  <c r="C184" i="28"/>
  <c r="C195" i="28"/>
  <c r="C209" i="28"/>
  <c r="C223" i="28"/>
  <c r="C8" i="28"/>
  <c r="C22" i="28"/>
  <c r="C45" i="28"/>
  <c r="C75" i="28"/>
  <c r="C82" i="28"/>
  <c r="C89" i="28"/>
  <c r="C96" i="28"/>
  <c r="C128" i="28"/>
  <c r="C135" i="28"/>
  <c r="C149" i="28"/>
  <c r="C158" i="28"/>
  <c r="C202" i="28"/>
  <c r="C230" i="28"/>
  <c r="C61" i="28"/>
  <c r="C91" i="28"/>
  <c r="C98" i="28"/>
  <c r="C105" i="28"/>
  <c r="C144" i="28"/>
  <c r="C151" i="28"/>
  <c r="C165" i="28"/>
  <c r="C174" i="28"/>
  <c r="C188" i="28"/>
  <c r="C211" i="28"/>
  <c r="C225" i="28"/>
  <c r="J2" i="28"/>
  <c r="E2" i="28"/>
  <c r="F15" i="9"/>
  <c r="D10" i="9" s="1"/>
  <c r="G39" i="13" s="1"/>
  <c r="H39" i="13" s="1"/>
  <c r="F16" i="9"/>
  <c r="F17" i="9"/>
  <c r="D11" i="9" s="1"/>
  <c r="F18" i="9"/>
  <c r="D12" i="9" s="1"/>
  <c r="G41" i="13" s="1"/>
  <c r="F19" i="9"/>
  <c r="D13" i="9" s="1"/>
  <c r="G42" i="13" s="1"/>
  <c r="F20" i="9"/>
  <c r="F21" i="9"/>
  <c r="D15" i="9" s="1"/>
  <c r="G44" i="13" s="1"/>
  <c r="H44" i="13" s="1"/>
  <c r="F22" i="9"/>
  <c r="D16" i="9" s="1"/>
  <c r="G45" i="13" s="1"/>
  <c r="F23" i="9"/>
  <c r="F8" i="9"/>
  <c r="H42" i="13" l="1"/>
  <c r="H41" i="13"/>
  <c r="H45" i="13"/>
  <c r="F28" i="40"/>
  <c r="H28" i="40" s="1"/>
  <c r="F27" i="40"/>
  <c r="H27" i="40" s="1"/>
  <c r="F26" i="40"/>
  <c r="H26" i="40" s="1"/>
  <c r="F24" i="40"/>
  <c r="H24" i="40" s="1"/>
  <c r="F25" i="40"/>
  <c r="H25" i="40" s="1"/>
  <c r="F29" i="39"/>
  <c r="H29" i="39" s="1"/>
  <c r="F30" i="39"/>
  <c r="H30" i="39" s="1"/>
  <c r="F31" i="39"/>
  <c r="H31" i="39" s="1"/>
  <c r="D29" i="3"/>
  <c r="F96" i="8"/>
  <c r="C22" i="40" s="1"/>
  <c r="D40" i="3"/>
  <c r="F107" i="8"/>
  <c r="C33" i="40" s="1"/>
  <c r="C25" i="39"/>
  <c r="D23" i="4"/>
  <c r="F21" i="40"/>
  <c r="H21" i="40" s="1"/>
  <c r="F19" i="40"/>
  <c r="H19" i="40" s="1"/>
  <c r="F20" i="40"/>
  <c r="H20" i="40" s="1"/>
  <c r="F81" i="8"/>
  <c r="C23" i="39"/>
  <c r="D21" i="4"/>
  <c r="F32" i="40"/>
  <c r="H32" i="40" s="1"/>
  <c r="F31" i="40"/>
  <c r="H31" i="40" s="1"/>
  <c r="D23" i="3"/>
  <c r="F90" i="8"/>
  <c r="C16" i="40" s="1"/>
  <c r="C39" i="39"/>
  <c r="D37" i="4"/>
  <c r="D27" i="4"/>
  <c r="F60" i="8"/>
  <c r="D20" i="4" s="1"/>
  <c r="F89" i="8"/>
  <c r="I34" i="8"/>
  <c r="C32" i="39"/>
  <c r="D30" i="4"/>
  <c r="C30" i="40"/>
  <c r="F30" i="40" s="1"/>
  <c r="H30" i="40" s="1"/>
  <c r="K30" i="40" s="1"/>
  <c r="D104" i="8"/>
  <c r="C19" i="39"/>
  <c r="D17" i="4"/>
  <c r="D11" i="4"/>
  <c r="F76" i="8"/>
  <c r="I15" i="8"/>
  <c r="F48" i="8"/>
  <c r="C10" i="39" s="1"/>
  <c r="F8" i="8"/>
  <c r="I9" i="8"/>
  <c r="F14" i="40"/>
  <c r="H14" i="40" s="1"/>
  <c r="F11" i="40"/>
  <c r="H11" i="40" s="1"/>
  <c r="F12" i="40"/>
  <c r="H12" i="40" s="1"/>
  <c r="F13" i="40"/>
  <c r="H13" i="40" s="1"/>
  <c r="D38" i="4"/>
  <c r="F103" i="8"/>
  <c r="C9" i="40"/>
  <c r="D43" i="4"/>
  <c r="F42" i="39"/>
  <c r="H42" i="39" s="1"/>
  <c r="F41" i="39"/>
  <c r="H41" i="39" s="1"/>
  <c r="F37" i="39"/>
  <c r="H37" i="39" s="1"/>
  <c r="F36" i="39"/>
  <c r="H36" i="39" s="1"/>
  <c r="F35" i="39"/>
  <c r="H35" i="39" s="1"/>
  <c r="F45" i="8"/>
  <c r="C7" i="39" s="1"/>
  <c r="D34" i="4"/>
  <c r="D26" i="3"/>
  <c r="D28" i="4"/>
  <c r="D31" i="4"/>
  <c r="D17" i="3"/>
  <c r="D47" i="4"/>
  <c r="D9" i="4"/>
  <c r="D34" i="3"/>
  <c r="D42" i="4"/>
  <c r="D15" i="3"/>
  <c r="D18" i="4"/>
  <c r="D11" i="3"/>
  <c r="D14" i="4"/>
  <c r="D38" i="3"/>
  <c r="D40" i="4"/>
  <c r="D9" i="3"/>
  <c r="D12" i="4"/>
  <c r="D31" i="3"/>
  <c r="D33" i="4"/>
  <c r="D21" i="3"/>
  <c r="D24" i="4"/>
  <c r="D13" i="3"/>
  <c r="D16" i="4"/>
  <c r="D39" i="4"/>
  <c r="S40" i="13"/>
  <c r="X11" i="13" s="1"/>
  <c r="W14" i="17" s="1"/>
  <c r="G36" i="13"/>
  <c r="H36" i="13" s="1"/>
  <c r="G40" i="13"/>
  <c r="G34" i="13"/>
  <c r="G35" i="13"/>
  <c r="G48" i="4"/>
  <c r="G47" i="4"/>
  <c r="G26" i="3"/>
  <c r="I26" i="3" s="1"/>
  <c r="K26" i="3" s="1"/>
  <c r="G19" i="3"/>
  <c r="I19" i="3" s="1"/>
  <c r="K19" i="3" s="1"/>
  <c r="D22" i="4"/>
  <c r="D25" i="4"/>
  <c r="D37" i="3"/>
  <c r="D8" i="3"/>
  <c r="G32" i="3" s="1"/>
  <c r="I32" i="3" s="1"/>
  <c r="K32" i="3" s="1"/>
  <c r="G46" i="4"/>
  <c r="J46" i="4" s="1"/>
  <c r="L46" i="4" s="1"/>
  <c r="N46" i="4" s="1"/>
  <c r="G30" i="3"/>
  <c r="I30" i="3" s="1"/>
  <c r="K30" i="3" s="1"/>
  <c r="G29" i="3"/>
  <c r="I29" i="3" s="1"/>
  <c r="K29" i="3" s="1"/>
  <c r="D36" i="3"/>
  <c r="D14" i="9"/>
  <c r="D17" i="9" s="1"/>
  <c r="D19" i="9" s="1"/>
  <c r="D35" i="13"/>
  <c r="E35" i="13" s="1"/>
  <c r="J57" i="4"/>
  <c r="L57" i="4" s="1"/>
  <c r="J58" i="4"/>
  <c r="L58" i="4" s="1"/>
  <c r="J59" i="4"/>
  <c r="L59" i="4" s="1"/>
  <c r="J56" i="4"/>
  <c r="L56" i="4" s="1"/>
  <c r="H43" i="13" l="1"/>
  <c r="V34" i="13" s="1"/>
  <c r="H40" i="13"/>
  <c r="X6" i="13" s="1"/>
  <c r="W9" i="17" s="1"/>
  <c r="D8" i="4"/>
  <c r="G9" i="4" s="1"/>
  <c r="C15" i="40"/>
  <c r="F15" i="40" s="1"/>
  <c r="H15" i="40" s="1"/>
  <c r="K15" i="40" s="1"/>
  <c r="D89" i="8"/>
  <c r="K14" i="40"/>
  <c r="K11" i="40"/>
  <c r="K13" i="40"/>
  <c r="K12" i="40"/>
  <c r="D60" i="8"/>
  <c r="C22" i="39"/>
  <c r="F22" i="39" s="1"/>
  <c r="H22" i="39" s="1"/>
  <c r="K22" i="39" s="1"/>
  <c r="F27" i="39"/>
  <c r="H27" i="39" s="1"/>
  <c r="F26" i="39"/>
  <c r="H26" i="39" s="1"/>
  <c r="F25" i="39"/>
  <c r="H25" i="39" s="1"/>
  <c r="F28" i="39"/>
  <c r="H28" i="39" s="1"/>
  <c r="K21" i="40"/>
  <c r="K20" i="40"/>
  <c r="K19" i="40"/>
  <c r="F37" i="40"/>
  <c r="H37" i="40" s="1"/>
  <c r="F35" i="40"/>
  <c r="H35" i="40" s="1"/>
  <c r="F36" i="40"/>
  <c r="H36" i="40" s="1"/>
  <c r="F34" i="40"/>
  <c r="H34" i="40" s="1"/>
  <c r="F33" i="40"/>
  <c r="H33" i="40" s="1"/>
  <c r="F7" i="39"/>
  <c r="H7" i="39" s="1"/>
  <c r="F8" i="39"/>
  <c r="H8" i="39" s="1"/>
  <c r="F9" i="39"/>
  <c r="H9" i="39" s="1"/>
  <c r="F7" i="8"/>
  <c r="K3" i="8" s="1"/>
  <c r="F40" i="39"/>
  <c r="H40" i="39" s="1"/>
  <c r="F39" i="39"/>
  <c r="H39" i="39" s="1"/>
  <c r="F23" i="40"/>
  <c r="H23" i="40" s="1"/>
  <c r="F22" i="40"/>
  <c r="H22" i="40" s="1"/>
  <c r="F34" i="39"/>
  <c r="H34" i="39" s="1"/>
  <c r="F32" i="39"/>
  <c r="H32" i="39" s="1"/>
  <c r="F33" i="39"/>
  <c r="H33" i="39" s="1"/>
  <c r="F10" i="39"/>
  <c r="H10" i="39" s="1"/>
  <c r="F14" i="39"/>
  <c r="H14" i="39" s="1"/>
  <c r="F15" i="39"/>
  <c r="H15" i="39" s="1"/>
  <c r="F16" i="39"/>
  <c r="H16" i="39" s="1"/>
  <c r="F13" i="39"/>
  <c r="H13" i="39" s="1"/>
  <c r="F18" i="39"/>
  <c r="H18" i="39" s="1"/>
  <c r="F12" i="39"/>
  <c r="H12" i="39" s="1"/>
  <c r="F11" i="39"/>
  <c r="H11" i="39" s="1"/>
  <c r="F17" i="39"/>
  <c r="H17" i="39" s="1"/>
  <c r="F18" i="40"/>
  <c r="H18" i="40" s="1"/>
  <c r="F16" i="40"/>
  <c r="H16" i="40" s="1"/>
  <c r="F17" i="40"/>
  <c r="H17" i="40" s="1"/>
  <c r="K36" i="39"/>
  <c r="K37" i="39"/>
  <c r="K35" i="39"/>
  <c r="K31" i="40"/>
  <c r="K32" i="40"/>
  <c r="K29" i="39"/>
  <c r="K31" i="39"/>
  <c r="K30" i="39"/>
  <c r="K42" i="39"/>
  <c r="K41" i="39"/>
  <c r="F21" i="39"/>
  <c r="H21" i="39" s="1"/>
  <c r="F20" i="39"/>
  <c r="H20" i="39" s="1"/>
  <c r="F19" i="39"/>
  <c r="H19" i="39" s="1"/>
  <c r="F23" i="39"/>
  <c r="H23" i="39" s="1"/>
  <c r="F24" i="39"/>
  <c r="H24" i="39" s="1"/>
  <c r="K26" i="40"/>
  <c r="K24" i="40"/>
  <c r="K25" i="40"/>
  <c r="D76" i="8"/>
  <c r="C38" i="39"/>
  <c r="F38" i="39" s="1"/>
  <c r="H38" i="39" s="1"/>
  <c r="K38" i="39" s="1"/>
  <c r="D36" i="4"/>
  <c r="G36" i="4" s="1"/>
  <c r="J36" i="4" s="1"/>
  <c r="L36" i="4" s="1"/>
  <c r="N36" i="4" s="1"/>
  <c r="I29" i="8"/>
  <c r="I8" i="8" s="1"/>
  <c r="C7" i="40"/>
  <c r="D41" i="4"/>
  <c r="G41" i="4" s="1"/>
  <c r="J41" i="4" s="1"/>
  <c r="L41" i="4" s="1"/>
  <c r="N41" i="4" s="1"/>
  <c r="K27" i="40"/>
  <c r="K28" i="40"/>
  <c r="F10" i="40"/>
  <c r="H10" i="40" s="1"/>
  <c r="F9" i="40"/>
  <c r="H9" i="40" s="1"/>
  <c r="C29" i="40"/>
  <c r="F29" i="40" s="1"/>
  <c r="H29" i="40" s="1"/>
  <c r="K29" i="40" s="1"/>
  <c r="D103" i="8"/>
  <c r="H35" i="13"/>
  <c r="K6" i="13" s="1"/>
  <c r="V36" i="13"/>
  <c r="F26" i="13" s="1"/>
  <c r="G45" i="4"/>
  <c r="J45" i="4" s="1"/>
  <c r="L45" i="4" s="1"/>
  <c r="N45" i="4" s="1"/>
  <c r="G37" i="4"/>
  <c r="G35" i="4"/>
  <c r="J35" i="4" s="1"/>
  <c r="L35" i="4" s="1"/>
  <c r="N35" i="4" s="1"/>
  <c r="G38" i="4"/>
  <c r="G29" i="4"/>
  <c r="G27" i="4"/>
  <c r="G28" i="4"/>
  <c r="G30" i="4"/>
  <c r="G34" i="4"/>
  <c r="J34" i="4" s="1"/>
  <c r="L34" i="4" s="1"/>
  <c r="N34" i="4" s="1"/>
  <c r="G33" i="4"/>
  <c r="J33" i="4" s="1"/>
  <c r="L33" i="4" s="1"/>
  <c r="N33" i="4" s="1"/>
  <c r="G34" i="3"/>
  <c r="I34" i="3" s="1"/>
  <c r="K34" i="3" s="1"/>
  <c r="G35" i="3"/>
  <c r="I35" i="3" s="1"/>
  <c r="K35" i="3" s="1"/>
  <c r="G10" i="3"/>
  <c r="I10" i="3" s="1"/>
  <c r="K10" i="3" s="1"/>
  <c r="G37" i="3"/>
  <c r="I37" i="3" s="1"/>
  <c r="K37" i="3" s="1"/>
  <c r="G9" i="3"/>
  <c r="I9" i="3" s="1"/>
  <c r="K9" i="3" s="1"/>
  <c r="G41" i="3"/>
  <c r="I41" i="3" s="1"/>
  <c r="K41" i="3" s="1"/>
  <c r="G40" i="3"/>
  <c r="I40" i="3" s="1"/>
  <c r="K40" i="3" s="1"/>
  <c r="G42" i="3"/>
  <c r="I42" i="3" s="1"/>
  <c r="K42" i="3" s="1"/>
  <c r="G43" i="3"/>
  <c r="I43" i="3" s="1"/>
  <c r="K43" i="3" s="1"/>
  <c r="G15" i="3"/>
  <c r="I15" i="3" s="1"/>
  <c r="K15" i="3" s="1"/>
  <c r="G16" i="3"/>
  <c r="I16" i="3" s="1"/>
  <c r="K16" i="3" s="1"/>
  <c r="G36" i="3"/>
  <c r="I36" i="3" s="1"/>
  <c r="K36" i="3" s="1"/>
  <c r="G25" i="3"/>
  <c r="I25" i="3" s="1"/>
  <c r="K25" i="3" s="1"/>
  <c r="G14" i="3"/>
  <c r="I14" i="3" s="1"/>
  <c r="K14" i="3" s="1"/>
  <c r="G38" i="3"/>
  <c r="I38" i="3" s="1"/>
  <c r="K38" i="3" s="1"/>
  <c r="G24" i="3"/>
  <c r="I24" i="3" s="1"/>
  <c r="K24" i="3" s="1"/>
  <c r="G22" i="3"/>
  <c r="G39" i="3"/>
  <c r="I39" i="3" s="1"/>
  <c r="K39" i="3" s="1"/>
  <c r="G23" i="3"/>
  <c r="I23" i="3" s="1"/>
  <c r="K23" i="3" s="1"/>
  <c r="G21" i="3"/>
  <c r="V39" i="13"/>
  <c r="J26" i="13" s="1"/>
  <c r="S36" i="13"/>
  <c r="X8" i="13" s="1"/>
  <c r="V40" i="13"/>
  <c r="I26" i="13" s="1"/>
  <c r="H29" i="17" s="1"/>
  <c r="G32" i="4"/>
  <c r="G43" i="4"/>
  <c r="G44" i="4"/>
  <c r="G39" i="4"/>
  <c r="J39" i="4" s="1"/>
  <c r="L39" i="4" s="1"/>
  <c r="N39" i="4" s="1"/>
  <c r="G40" i="4"/>
  <c r="J40" i="4" s="1"/>
  <c r="L40" i="4" s="1"/>
  <c r="N40" i="4" s="1"/>
  <c r="G31" i="4"/>
  <c r="G18" i="3"/>
  <c r="I18" i="3" s="1"/>
  <c r="K18" i="3" s="1"/>
  <c r="G13" i="3"/>
  <c r="I13" i="3" s="1"/>
  <c r="K13" i="3" s="1"/>
  <c r="G20" i="3"/>
  <c r="I20" i="3" s="1"/>
  <c r="K20" i="3" s="1"/>
  <c r="G17" i="3"/>
  <c r="I17" i="3" s="1"/>
  <c r="K17" i="3" s="1"/>
  <c r="G33" i="3"/>
  <c r="I33" i="3" s="1"/>
  <c r="K33" i="3" s="1"/>
  <c r="G28" i="3"/>
  <c r="I28" i="3" s="1"/>
  <c r="K28" i="3" s="1"/>
  <c r="G12" i="3"/>
  <c r="G31" i="3"/>
  <c r="I31" i="3" s="1"/>
  <c r="K31" i="3" s="1"/>
  <c r="G27" i="3"/>
  <c r="I27" i="3" s="1"/>
  <c r="K27" i="3" s="1"/>
  <c r="G11" i="3"/>
  <c r="I12" i="3" s="1"/>
  <c r="K12" i="3" s="1"/>
  <c r="G43" i="13"/>
  <c r="G46" i="13" s="1"/>
  <c r="E16" i="17"/>
  <c r="J48" i="4"/>
  <c r="L48" i="4" s="1"/>
  <c r="N48" i="4" s="1"/>
  <c r="I21" i="3"/>
  <c r="K21" i="3" s="1"/>
  <c r="I22" i="3"/>
  <c r="K22" i="3" s="1"/>
  <c r="D4" i="3"/>
  <c r="G8" i="3"/>
  <c r="I8" i="3" s="1"/>
  <c r="K8" i="3" s="1"/>
  <c r="G4" i="2"/>
  <c r="J47" i="4"/>
  <c r="L47" i="4" s="1"/>
  <c r="N47" i="4" s="1"/>
  <c r="G25" i="4"/>
  <c r="J25" i="4" s="1"/>
  <c r="L25" i="4" s="1"/>
  <c r="N25" i="4" s="1"/>
  <c r="G26" i="4"/>
  <c r="J26" i="4" s="1"/>
  <c r="L26" i="4" s="1"/>
  <c r="N26" i="4" s="1"/>
  <c r="G17" i="4"/>
  <c r="G24" i="4"/>
  <c r="J24" i="4" s="1"/>
  <c r="L24" i="4" s="1"/>
  <c r="G8" i="4"/>
  <c r="G23" i="4"/>
  <c r="J23" i="4" s="1"/>
  <c r="L23" i="4" s="1"/>
  <c r="G21" i="4"/>
  <c r="J21" i="4" s="1"/>
  <c r="L21" i="4" s="1"/>
  <c r="G14" i="4"/>
  <c r="G22" i="4"/>
  <c r="G13" i="4"/>
  <c r="G20" i="4"/>
  <c r="G12" i="4"/>
  <c r="J12" i="4" s="1"/>
  <c r="L12" i="4" s="1"/>
  <c r="G18" i="4"/>
  <c r="G10" i="4"/>
  <c r="J10" i="4" s="1"/>
  <c r="L10" i="4" s="1"/>
  <c r="G19" i="4"/>
  <c r="G11" i="4"/>
  <c r="J11" i="4" s="1"/>
  <c r="L11" i="4" s="1"/>
  <c r="N74" i="18"/>
  <c r="N75" i="18"/>
  <c r="N76" i="18"/>
  <c r="J55" i="4"/>
  <c r="O35" i="13"/>
  <c r="K11" i="13" s="1"/>
  <c r="J14" i="17" s="1"/>
  <c r="S39" i="13"/>
  <c r="X12" i="13" s="1"/>
  <c r="S38" i="13"/>
  <c r="X10" i="13" s="1"/>
  <c r="W13" i="17" s="1"/>
  <c r="G16" i="4" l="1"/>
  <c r="G15" i="4"/>
  <c r="G42" i="4"/>
  <c r="J42" i="4" s="1"/>
  <c r="L42" i="4" s="1"/>
  <c r="N42" i="4" s="1"/>
  <c r="S34" i="13"/>
  <c r="M4" i="2" s="1"/>
  <c r="S35" i="13"/>
  <c r="N4" i="2" s="1"/>
  <c r="V35" i="13"/>
  <c r="H4" i="2" s="1"/>
  <c r="I4" i="2" s="1"/>
  <c r="K34" i="39"/>
  <c r="K32" i="39"/>
  <c r="K33" i="39"/>
  <c r="D4" i="4"/>
  <c r="K23" i="40"/>
  <c r="K22" i="40"/>
  <c r="K26" i="39"/>
  <c r="K25" i="39"/>
  <c r="K28" i="39"/>
  <c r="K27" i="39"/>
  <c r="J9" i="17"/>
  <c r="K3" i="18" s="1"/>
  <c r="K16" i="40"/>
  <c r="K18" i="40"/>
  <c r="K17" i="40"/>
  <c r="K40" i="39"/>
  <c r="K39" i="39"/>
  <c r="K23" i="39"/>
  <c r="K24" i="39"/>
  <c r="K20" i="39"/>
  <c r="K21" i="39"/>
  <c r="K19" i="39"/>
  <c r="K10" i="40"/>
  <c r="K9" i="40"/>
  <c r="K13" i="39"/>
  <c r="K14" i="39"/>
  <c r="K12" i="39"/>
  <c r="K18" i="39"/>
  <c r="K11" i="39"/>
  <c r="K10" i="39"/>
  <c r="K17" i="39"/>
  <c r="K15" i="39"/>
  <c r="K16" i="39"/>
  <c r="K7" i="39"/>
  <c r="K9" i="39"/>
  <c r="K8" i="39"/>
  <c r="K37" i="40"/>
  <c r="K36" i="40"/>
  <c r="K35" i="40"/>
  <c r="K34" i="40"/>
  <c r="K33" i="40"/>
  <c r="F7" i="40"/>
  <c r="H7" i="40" s="1"/>
  <c r="F8" i="40"/>
  <c r="H8" i="40" s="1"/>
  <c r="V61" i="13"/>
  <c r="W15" i="17"/>
  <c r="W11" i="17"/>
  <c r="AA61" i="13"/>
  <c r="I29" i="17"/>
  <c r="E29" i="17"/>
  <c r="O34" i="13"/>
  <c r="D26" i="13"/>
  <c r="C29" i="17" s="1"/>
  <c r="J37" i="4"/>
  <c r="L37" i="4" s="1"/>
  <c r="N37" i="4" s="1"/>
  <c r="J38" i="4"/>
  <c r="L38" i="4" s="1"/>
  <c r="N38" i="4" s="1"/>
  <c r="J31" i="4"/>
  <c r="L31" i="4" s="1"/>
  <c r="N31" i="4" s="1"/>
  <c r="J27" i="4"/>
  <c r="L27" i="4" s="1"/>
  <c r="N27" i="4" s="1"/>
  <c r="J28" i="4"/>
  <c r="L28" i="4" s="1"/>
  <c r="N28" i="4" s="1"/>
  <c r="J29" i="4"/>
  <c r="L29" i="4" s="1"/>
  <c r="N29" i="4" s="1"/>
  <c r="J30" i="4"/>
  <c r="L30" i="4" s="1"/>
  <c r="N30" i="4" s="1"/>
  <c r="J32" i="4"/>
  <c r="L32" i="4" s="1"/>
  <c r="N32" i="4" s="1"/>
  <c r="J44" i="4"/>
  <c r="L44" i="4" s="1"/>
  <c r="N44" i="4" s="1"/>
  <c r="J43" i="4"/>
  <c r="L43" i="4" s="1"/>
  <c r="N43" i="4" s="1"/>
  <c r="I11" i="3"/>
  <c r="K11" i="3" s="1"/>
  <c r="R43" i="13"/>
  <c r="H16" i="17"/>
  <c r="G16" i="17"/>
  <c r="O36" i="13"/>
  <c r="K12" i="13" s="1"/>
  <c r="O37" i="13"/>
  <c r="K26" i="13" s="1"/>
  <c r="J29" i="17" s="1"/>
  <c r="J22" i="4"/>
  <c r="L22" i="4" s="1"/>
  <c r="W16" i="17"/>
  <c r="J20" i="4"/>
  <c r="L20" i="4" s="1"/>
  <c r="J9" i="4"/>
  <c r="L9" i="4" s="1"/>
  <c r="J19" i="4"/>
  <c r="L19" i="4" s="1"/>
  <c r="J18" i="4"/>
  <c r="L18" i="4" s="1"/>
  <c r="J8" i="4"/>
  <c r="G4" i="4"/>
  <c r="L4" i="18"/>
  <c r="L55" i="4"/>
  <c r="N73" i="18"/>
  <c r="N4" i="18" s="1"/>
  <c r="O4" i="2" l="1"/>
  <c r="K7" i="40"/>
  <c r="K8" i="40"/>
  <c r="X61" i="13"/>
  <c r="I16" i="17"/>
  <c r="U61" i="13"/>
  <c r="J15" i="17"/>
  <c r="V41" i="13"/>
  <c r="S41" i="13"/>
  <c r="L9" i="3"/>
  <c r="K4" i="3"/>
  <c r="L43" i="3"/>
  <c r="L27" i="3"/>
  <c r="L11" i="3"/>
  <c r="L42" i="3"/>
  <c r="L26" i="3"/>
  <c r="L10" i="3"/>
  <c r="L41" i="3"/>
  <c r="L25" i="3"/>
  <c r="L40" i="3"/>
  <c r="L24" i="3"/>
  <c r="L8" i="3"/>
  <c r="L39" i="3"/>
  <c r="L23" i="3"/>
  <c r="L38" i="3"/>
  <c r="L22" i="3"/>
  <c r="L37" i="3"/>
  <c r="L21" i="3"/>
  <c r="L36" i="3"/>
  <c r="L20" i="3"/>
  <c r="L35" i="3"/>
  <c r="L19" i="3"/>
  <c r="L34" i="3"/>
  <c r="L18" i="3"/>
  <c r="L33" i="3"/>
  <c r="L17" i="3"/>
  <c r="L32" i="3"/>
  <c r="L16" i="3"/>
  <c r="L31" i="3"/>
  <c r="L15" i="3"/>
  <c r="L30" i="3"/>
  <c r="L14" i="3"/>
  <c r="L12" i="3"/>
  <c r="L29" i="3"/>
  <c r="L13" i="3"/>
  <c r="L28" i="3"/>
  <c r="M55" i="4"/>
  <c r="H13" i="4" s="1"/>
  <c r="J13" i="4" s="1"/>
  <c r="L13" i="4" s="1"/>
  <c r="M57" i="4"/>
  <c r="H15" i="4" s="1"/>
  <c r="J15" i="4" s="1"/>
  <c r="L15" i="4" s="1"/>
  <c r="M58" i="4"/>
  <c r="H16" i="4" s="1"/>
  <c r="J16" i="4" s="1"/>
  <c r="L16" i="4" s="1"/>
  <c r="M59" i="4"/>
  <c r="H17" i="4" s="1"/>
  <c r="J17" i="4" s="1"/>
  <c r="L17" i="4" s="1"/>
  <c r="M56" i="4"/>
  <c r="H14" i="4" s="1"/>
  <c r="J14" i="4" s="1"/>
  <c r="L14" i="4" s="1"/>
  <c r="N52" i="13"/>
  <c r="V38" i="13"/>
  <c r="H26" i="13" s="1"/>
  <c r="U43" i="13"/>
  <c r="U44" i="13" s="1"/>
  <c r="G29" i="17" l="1"/>
  <c r="Y26" i="13"/>
  <c r="X29" i="17" s="1"/>
  <c r="J4" i="4"/>
  <c r="V43" i="13"/>
  <c r="S42" i="13" s="1"/>
  <c r="X23" i="13" s="1"/>
  <c r="H19" i="17" l="1"/>
  <c r="W26" i="17"/>
  <c r="X27" i="13"/>
  <c r="W30" i="17" s="1"/>
  <c r="N11" i="4"/>
  <c r="N10" i="4"/>
  <c r="N9" i="4"/>
  <c r="L8" i="4"/>
  <c r="N8" i="4" s="1"/>
  <c r="N19" i="4"/>
  <c r="N21" i="4"/>
  <c r="N18" i="4"/>
  <c r="N12" i="4"/>
  <c r="N24" i="4"/>
  <c r="N23" i="4"/>
  <c r="N22" i="4"/>
  <c r="N20" i="4"/>
  <c r="N13" i="4"/>
  <c r="N16" i="4"/>
  <c r="N15" i="4"/>
  <c r="N17" i="4"/>
  <c r="N14" i="4"/>
  <c r="S43" i="13"/>
  <c r="V44" i="13" s="1"/>
  <c r="O35" i="4" l="1"/>
  <c r="O45" i="4"/>
  <c r="O11" i="4"/>
  <c r="O24" i="4"/>
  <c r="O33" i="4"/>
  <c r="O48" i="4"/>
  <c r="O23" i="4"/>
  <c r="O30" i="4"/>
  <c r="O32" i="4"/>
  <c r="O9" i="4"/>
  <c r="O15" i="4"/>
  <c r="O18" i="4"/>
  <c r="O10" i="4"/>
  <c r="O19" i="4"/>
  <c r="O22" i="4"/>
  <c r="O25" i="4"/>
  <c r="O29" i="4"/>
  <c r="O28" i="4"/>
  <c r="O16" i="4"/>
  <c r="O34" i="4"/>
  <c r="O8" i="4"/>
  <c r="O14" i="4"/>
  <c r="O36" i="4"/>
  <c r="O46" i="4"/>
  <c r="O42" i="4"/>
  <c r="O37" i="4"/>
  <c r="O21" i="4"/>
  <c r="O27" i="4"/>
  <c r="O12" i="4"/>
  <c r="O20" i="4"/>
  <c r="O31" i="4"/>
  <c r="O13" i="4"/>
  <c r="O38" i="4"/>
  <c r="O40" i="4"/>
  <c r="O41" i="4"/>
  <c r="O44" i="4"/>
  <c r="O39" i="4"/>
  <c r="O17" i="4"/>
  <c r="O43" i="4"/>
  <c r="O47" i="4"/>
  <c r="O26" i="4"/>
  <c r="F91" i="18" l="1"/>
  <c r="F53" i="18"/>
  <c r="F96" i="18"/>
  <c r="F34" i="18"/>
  <c r="F80" i="18"/>
  <c r="F51" i="18"/>
  <c r="F46" i="18"/>
  <c r="F68" i="18"/>
  <c r="F52" i="18"/>
  <c r="F84" i="18"/>
  <c r="H4" i="18"/>
  <c r="F71" i="18" l="1"/>
  <c r="F48" i="18"/>
  <c r="F58" i="18"/>
  <c r="F55" i="18"/>
  <c r="F59" i="18"/>
  <c r="F92" i="18"/>
  <c r="F60" i="18"/>
  <c r="F20" i="18"/>
  <c r="F98" i="18"/>
  <c r="F19" i="18"/>
  <c r="F44" i="18"/>
  <c r="F30" i="18"/>
  <c r="F12" i="18"/>
  <c r="F66" i="18"/>
  <c r="F42" i="18"/>
  <c r="F87" i="18"/>
  <c r="F47" i="18"/>
  <c r="F18" i="18"/>
  <c r="F38" i="18"/>
  <c r="F57" i="18"/>
  <c r="F32" i="18"/>
  <c r="F28" i="18"/>
  <c r="F78" i="18"/>
  <c r="F109" i="18"/>
  <c r="F26" i="18"/>
  <c r="F24" i="18"/>
  <c r="F90" i="18"/>
  <c r="F25" i="18"/>
  <c r="F69" i="18"/>
  <c r="F11" i="18"/>
  <c r="F61" i="18"/>
  <c r="F106" i="18"/>
  <c r="F8" i="18"/>
  <c r="F100" i="18"/>
  <c r="F107" i="18"/>
  <c r="F41" i="18"/>
  <c r="F21" i="18"/>
  <c r="F75" i="18"/>
  <c r="F88" i="18"/>
  <c r="F65" i="18"/>
  <c r="F99" i="18"/>
  <c r="F36" i="18"/>
  <c r="F33" i="18"/>
  <c r="F45" i="18"/>
  <c r="F23" i="18"/>
  <c r="F70" i="18"/>
  <c r="F76" i="18"/>
  <c r="F31" i="18"/>
  <c r="F73" i="18"/>
  <c r="F72" i="18"/>
  <c r="F105" i="18"/>
  <c r="F95" i="18"/>
  <c r="F64" i="18"/>
  <c r="F50" i="18"/>
  <c r="F110" i="18"/>
  <c r="F13" i="18"/>
  <c r="F62" i="18"/>
  <c r="F97" i="18"/>
  <c r="F35" i="18"/>
  <c r="F49" i="18"/>
  <c r="F17" i="18"/>
  <c r="F54" i="18"/>
  <c r="F104" i="18"/>
  <c r="F74" i="18"/>
  <c r="F29" i="18"/>
  <c r="F16" i="18"/>
  <c r="F83" i="18"/>
  <c r="F15" i="18"/>
  <c r="F79" i="18"/>
  <c r="F85" i="18"/>
  <c r="F77" i="18"/>
  <c r="F93" i="18"/>
  <c r="F67" i="18"/>
  <c r="F82" i="18"/>
  <c r="F40" i="18"/>
  <c r="F14" i="18"/>
  <c r="F56" i="18"/>
  <c r="F102" i="18"/>
  <c r="F27" i="18"/>
  <c r="F81" i="18"/>
  <c r="F43" i="18"/>
  <c r="F108" i="18"/>
  <c r="F103" i="18"/>
  <c r="F86" i="18"/>
  <c r="F89" i="18"/>
  <c r="F22" i="18"/>
  <c r="F39" i="18"/>
  <c r="F101" i="18"/>
  <c r="F37" i="18"/>
  <c r="F94" i="18"/>
  <c r="F63" i="18"/>
  <c r="F7" i="18"/>
  <c r="F10" i="18"/>
  <c r="F9" i="18" l="1"/>
  <c r="D4" i="18"/>
  <c r="F4" i="18" l="1"/>
  <c r="J91" i="18" l="1"/>
  <c r="J90" i="18"/>
  <c r="J89" i="18" l="1"/>
  <c r="J4" i="18" s="1"/>
  <c r="K107" i="18" l="1"/>
  <c r="R108" i="16" s="1"/>
  <c r="K99" i="18"/>
  <c r="R100" i="16" s="1"/>
  <c r="K108" i="18"/>
  <c r="R109" i="16" s="1"/>
  <c r="K100" i="18"/>
  <c r="R101" i="16" s="1"/>
  <c r="K103" i="18"/>
  <c r="R104" i="16" s="1"/>
  <c r="K109" i="18"/>
  <c r="R110" i="16" s="1"/>
  <c r="K98" i="18"/>
  <c r="R99" i="16" s="1"/>
  <c r="K104" i="18"/>
  <c r="R105" i="16" s="1"/>
  <c r="K95" i="18"/>
  <c r="R96" i="16" s="1"/>
  <c r="K96" i="18"/>
  <c r="R97" i="16" s="1"/>
  <c r="K110" i="18"/>
  <c r="R111" i="16" s="1"/>
  <c r="K105" i="18"/>
  <c r="R106" i="16" s="1"/>
  <c r="K106" i="18"/>
  <c r="R107" i="16" s="1"/>
  <c r="K94" i="18"/>
  <c r="R95" i="16" s="1"/>
  <c r="K101" i="18"/>
  <c r="R102" i="16" s="1"/>
  <c r="K102" i="18"/>
  <c r="R103" i="16" s="1"/>
  <c r="K93" i="18"/>
  <c r="R94" i="16" s="1"/>
  <c r="K97" i="18"/>
  <c r="R98" i="16" s="1"/>
  <c r="K39" i="18"/>
  <c r="R40" i="16" s="1"/>
  <c r="K66" i="18"/>
  <c r="R67" i="16" s="1"/>
  <c r="K85" i="18"/>
  <c r="R86" i="16" s="1"/>
  <c r="K88" i="18"/>
  <c r="R89" i="16" s="1"/>
  <c r="K25" i="18"/>
  <c r="R26" i="16" s="1"/>
  <c r="K49" i="18"/>
  <c r="R50" i="16" s="1"/>
  <c r="K23" i="18"/>
  <c r="R24" i="16" s="1"/>
  <c r="K74" i="18"/>
  <c r="R75" i="16" s="1"/>
  <c r="K54" i="18"/>
  <c r="R55" i="16" s="1"/>
  <c r="K35" i="18"/>
  <c r="R36" i="16" s="1"/>
  <c r="K62" i="18"/>
  <c r="R63" i="16" s="1"/>
  <c r="K8" i="18"/>
  <c r="R9" i="16" s="1"/>
  <c r="K61" i="18"/>
  <c r="R62" i="16" s="1"/>
  <c r="K9" i="18"/>
  <c r="R10" i="16" s="1"/>
  <c r="K86" i="18"/>
  <c r="R87" i="16" s="1"/>
  <c r="K84" i="18"/>
  <c r="R85" i="16" s="1"/>
  <c r="K34" i="18"/>
  <c r="R35" i="16" s="1"/>
  <c r="K56" i="18"/>
  <c r="R57" i="16" s="1"/>
  <c r="K41" i="18"/>
  <c r="R42" i="16" s="1"/>
  <c r="K13" i="18"/>
  <c r="R14" i="16" s="1"/>
  <c r="K59" i="18"/>
  <c r="R60" i="16" s="1"/>
  <c r="K48" i="18"/>
  <c r="R49" i="16" s="1"/>
  <c r="K51" i="18"/>
  <c r="R52" i="16" s="1"/>
  <c r="K87" i="18"/>
  <c r="R88" i="16" s="1"/>
  <c r="K38" i="18"/>
  <c r="R39" i="16" s="1"/>
  <c r="K30" i="18"/>
  <c r="R31" i="16" s="1"/>
  <c r="K29" i="18"/>
  <c r="R30" i="16" s="1"/>
  <c r="K20" i="18"/>
  <c r="R21" i="16" s="1"/>
  <c r="K91" i="18"/>
  <c r="R92" i="16" s="1"/>
  <c r="K67" i="18"/>
  <c r="R68" i="16" s="1"/>
  <c r="K71" i="18"/>
  <c r="R72" i="16" s="1"/>
  <c r="K10" i="18"/>
  <c r="R11" i="16" s="1"/>
  <c r="K82" i="18"/>
  <c r="R83" i="16" s="1"/>
  <c r="K78" i="18"/>
  <c r="R79" i="16" s="1"/>
  <c r="K73" i="18"/>
  <c r="R74" i="16" s="1"/>
  <c r="K37" i="18"/>
  <c r="R38" i="16" s="1"/>
  <c r="K77" i="18"/>
  <c r="R78" i="16" s="1"/>
  <c r="K64" i="18"/>
  <c r="R65" i="16" s="1"/>
  <c r="K92" i="18"/>
  <c r="R93" i="16" s="1"/>
  <c r="K31" i="18"/>
  <c r="R32" i="16" s="1"/>
  <c r="K32" i="18"/>
  <c r="R33" i="16" s="1"/>
  <c r="K55" i="18"/>
  <c r="R56" i="16" s="1"/>
  <c r="K19" i="18"/>
  <c r="R20" i="16" s="1"/>
  <c r="K44" i="18"/>
  <c r="R45" i="16" s="1"/>
  <c r="K80" i="18"/>
  <c r="R81" i="16" s="1"/>
  <c r="K14" i="18"/>
  <c r="R15" i="16" s="1"/>
  <c r="K17" i="18"/>
  <c r="R18" i="16" s="1"/>
  <c r="K26" i="18"/>
  <c r="R27" i="16" s="1"/>
  <c r="K52" i="18"/>
  <c r="R53" i="16" s="1"/>
  <c r="K16" i="18"/>
  <c r="R17" i="16" s="1"/>
  <c r="K21" i="18"/>
  <c r="R22" i="16" s="1"/>
  <c r="K58" i="18"/>
  <c r="R59" i="16" s="1"/>
  <c r="K83" i="18"/>
  <c r="R84" i="16" s="1"/>
  <c r="K36" i="18"/>
  <c r="R37" i="16" s="1"/>
  <c r="K47" i="18"/>
  <c r="R48" i="16" s="1"/>
  <c r="K27" i="18"/>
  <c r="R28" i="16" s="1"/>
  <c r="K53" i="18"/>
  <c r="R54" i="16" s="1"/>
  <c r="K69" i="18"/>
  <c r="R70" i="16" s="1"/>
  <c r="K70" i="18"/>
  <c r="R71" i="16" s="1"/>
  <c r="K46" i="18"/>
  <c r="R47" i="16" s="1"/>
  <c r="K63" i="18"/>
  <c r="R64" i="16" s="1"/>
  <c r="K57" i="18"/>
  <c r="R58" i="16" s="1"/>
  <c r="K76" i="18"/>
  <c r="R77" i="16" s="1"/>
  <c r="K72" i="18"/>
  <c r="R73" i="16" s="1"/>
  <c r="K12" i="18"/>
  <c r="R13" i="16" s="1"/>
  <c r="K79" i="18"/>
  <c r="R80" i="16" s="1"/>
  <c r="K45" i="18"/>
  <c r="R46" i="16" s="1"/>
  <c r="K81" i="18"/>
  <c r="R82" i="16" s="1"/>
  <c r="K60" i="18"/>
  <c r="R61" i="16" s="1"/>
  <c r="K33" i="18"/>
  <c r="R34" i="16" s="1"/>
  <c r="K15" i="18"/>
  <c r="R16" i="16" s="1"/>
  <c r="K68" i="18"/>
  <c r="R69" i="16" s="1"/>
  <c r="K18" i="18"/>
  <c r="R19" i="16" s="1"/>
  <c r="K90" i="18"/>
  <c r="R91" i="16" s="1"/>
  <c r="K7" i="18"/>
  <c r="R8" i="16" s="1"/>
  <c r="K50" i="18"/>
  <c r="R51" i="16" s="1"/>
  <c r="K11" i="18"/>
  <c r="R12" i="16" s="1"/>
  <c r="K22" i="18"/>
  <c r="R23" i="16" s="1"/>
  <c r="K42" i="18"/>
  <c r="R43" i="16" s="1"/>
  <c r="K24" i="18"/>
  <c r="R25" i="16" s="1"/>
  <c r="K65" i="18"/>
  <c r="R66" i="16" s="1"/>
  <c r="K75" i="18"/>
  <c r="R76" i="16" s="1"/>
  <c r="K43" i="18"/>
  <c r="R44" i="16" s="1"/>
  <c r="K40" i="18"/>
  <c r="R41" i="16" s="1"/>
  <c r="K28" i="18"/>
  <c r="R29" i="16" s="1"/>
  <c r="K89" i="18"/>
  <c r="R90" i="16" s="1"/>
  <c r="R6" i="16" l="1"/>
  <c r="K4" i="18"/>
  <c r="F8" i="22" l="1"/>
  <c r="R4" i="19" l="1"/>
  <c r="AM4" i="19"/>
  <c r="AM6" i="19"/>
  <c r="AM3" i="19" s="1"/>
  <c r="CB4" i="19"/>
  <c r="CB6" i="19"/>
  <c r="CB3" i="19" s="1"/>
  <c r="AO4" i="19"/>
  <c r="AO6" i="19"/>
  <c r="AO3" i="19" s="1"/>
  <c r="CL4" i="19"/>
  <c r="CL6" i="19"/>
  <c r="CL3" i="19" s="1"/>
  <c r="CK4" i="19"/>
  <c r="CK6" i="19"/>
  <c r="CK3" i="19" s="1"/>
  <c r="BD4" i="19"/>
  <c r="CY4" i="19"/>
  <c r="CY6" i="19"/>
  <c r="CY3" i="19" s="1"/>
  <c r="E4" i="19"/>
  <c r="AL6" i="19"/>
  <c r="AL3" i="19" s="1"/>
  <c r="AL4" i="19"/>
  <c r="BO4" i="19"/>
  <c r="BO6" i="19"/>
  <c r="BO3" i="19" s="1"/>
  <c r="CT4" i="19"/>
  <c r="BU4" i="19"/>
  <c r="BU6" i="19"/>
  <c r="BU3" i="19" s="1"/>
  <c r="AG4" i="19"/>
  <c r="AG6" i="19"/>
  <c r="AG3" i="19" s="1"/>
  <c r="CQ4" i="19"/>
  <c r="CQ6" i="19"/>
  <c r="CQ3" i="19" s="1"/>
  <c r="AE4" i="19"/>
  <c r="BZ4" i="19"/>
  <c r="BZ6" i="19"/>
  <c r="BZ3" i="19" s="1"/>
  <c r="AS4" i="19"/>
  <c r="I4" i="19"/>
  <c r="DA4" i="19"/>
  <c r="DA6" i="19"/>
  <c r="DA3" i="19" s="1"/>
  <c r="CJ4" i="19"/>
  <c r="CJ6" i="19"/>
  <c r="CJ3" i="19" s="1"/>
  <c r="BP4" i="19"/>
  <c r="BP6" i="19"/>
  <c r="BP3" i="19" s="1"/>
  <c r="BR6" i="19"/>
  <c r="BR3" i="19" s="1"/>
  <c r="AY4" i="19"/>
  <c r="CD4" i="19"/>
  <c r="CD6" i="19"/>
  <c r="CD3" i="19" s="1"/>
  <c r="AV4" i="19"/>
  <c r="Q4" i="19"/>
  <c r="X4" i="19"/>
  <c r="X6" i="19"/>
  <c r="X3" i="19" s="1"/>
  <c r="AK4" i="19"/>
  <c r="AK6" i="19"/>
  <c r="AK3" i="19" s="1"/>
  <c r="AC4" i="19"/>
  <c r="CN4" i="19"/>
  <c r="CN6" i="19"/>
  <c r="CN3" i="19" s="1"/>
  <c r="CM4" i="19"/>
  <c r="CM6" i="19"/>
  <c r="CM3" i="19" s="1"/>
  <c r="CW4" i="19"/>
  <c r="CW6" i="19"/>
  <c r="CW3" i="19" s="1"/>
  <c r="AZ4" i="19"/>
  <c r="BR4" i="19"/>
  <c r="AI4" i="19"/>
  <c r="AI6" i="19"/>
  <c r="AI3" i="19" s="1"/>
  <c r="BN4" i="19"/>
  <c r="BN6" i="19"/>
  <c r="BN3" i="19" s="1"/>
  <c r="BA4" i="19"/>
  <c r="U4" i="19"/>
  <c r="AW4" i="19"/>
  <c r="BX4" i="19"/>
  <c r="BX6" i="19"/>
  <c r="BX3" i="19" s="1"/>
  <c r="BJ4" i="19"/>
  <c r="AJ4" i="19"/>
  <c r="AJ6" i="19"/>
  <c r="AJ3" i="19" s="1"/>
  <c r="CX6" i="19"/>
  <c r="CX3" i="19" s="1"/>
  <c r="CX4" i="19"/>
  <c r="C4" i="19"/>
  <c r="AP4" i="19"/>
  <c r="AP6" i="19"/>
  <c r="AP3" i="19" s="1"/>
  <c r="BM4" i="19"/>
  <c r="BM6" i="19"/>
  <c r="BM3" i="19" s="1"/>
  <c r="BY4" i="19"/>
  <c r="BY6" i="19"/>
  <c r="BY3" i="19" s="1"/>
  <c r="AF4" i="19"/>
  <c r="AF6" i="19"/>
  <c r="AF3" i="19" s="1"/>
  <c r="J4" i="19"/>
  <c r="CC4" i="19"/>
  <c r="CC6" i="19"/>
  <c r="CC3" i="19" s="1"/>
  <c r="CS4" i="19"/>
  <c r="CS6" i="19"/>
  <c r="CS3" i="19" s="1"/>
  <c r="L4" i="19"/>
  <c r="BG4" i="19"/>
  <c r="BG6" i="19"/>
  <c r="BG3" i="19" s="1"/>
  <c r="P4" i="19"/>
  <c r="AH4" i="19"/>
  <c r="AH6" i="19"/>
  <c r="AH3" i="19" s="1"/>
  <c r="AR4" i="19"/>
  <c r="CU4" i="19"/>
  <c r="CU6" i="19"/>
  <c r="CU3" i="19" s="1"/>
  <c r="AB4" i="19"/>
  <c r="BW4" i="19"/>
  <c r="BW6" i="19"/>
  <c r="BW3" i="19" s="1"/>
  <c r="T4" i="19"/>
  <c r="W4" i="19"/>
  <c r="AQ4" i="19"/>
  <c r="AX4" i="19"/>
  <c r="AX6" i="19"/>
  <c r="AX3" i="19" s="1"/>
  <c r="Y4" i="19"/>
  <c r="Y6" i="19"/>
  <c r="Y3" i="19" s="1"/>
  <c r="O4" i="19"/>
  <c r="H4" i="19"/>
  <c r="V4" i="19" l="1"/>
  <c r="DB4" i="19"/>
  <c r="DB6" i="19"/>
  <c r="DB3" i="19" s="1"/>
  <c r="CA4" i="19"/>
  <c r="AT4" i="19"/>
  <c r="AA4" i="19"/>
  <c r="AA6" i="19"/>
  <c r="AA3" i="19" s="1"/>
  <c r="N4" i="19"/>
  <c r="BE4" i="19"/>
  <c r="BE6" i="19"/>
  <c r="BE3" i="19" s="1"/>
  <c r="CF4" i="19"/>
  <c r="M4" i="19"/>
  <c r="D4" i="19"/>
  <c r="CI4" i="19"/>
  <c r="CI6" i="19"/>
  <c r="CI3" i="19" s="1"/>
  <c r="BH4" i="19"/>
  <c r="BH6" i="19"/>
  <c r="BH3" i="19" s="1"/>
  <c r="K4" i="19"/>
  <c r="BQ4" i="19"/>
  <c r="BQ6" i="19"/>
  <c r="BQ3" i="19" s="1"/>
  <c r="G4" i="19"/>
  <c r="CE4" i="19"/>
  <c r="CE6" i="19"/>
  <c r="CE3" i="19" s="1"/>
  <c r="CG4" i="19"/>
  <c r="CG6" i="19"/>
  <c r="CG3" i="19" s="1"/>
  <c r="CO4" i="19"/>
  <c r="CO6" i="19"/>
  <c r="CO3" i="19" s="1"/>
  <c r="BF4" i="19"/>
  <c r="BF6" i="19"/>
  <c r="BF3" i="19" s="1"/>
  <c r="AN4" i="19"/>
  <c r="AN6" i="19"/>
  <c r="AN3" i="19" s="1"/>
  <c r="CZ4" i="19"/>
  <c r="CZ6" i="19"/>
  <c r="CZ3" i="19" s="1"/>
  <c r="Z4" i="19"/>
  <c r="Z6" i="19"/>
  <c r="Z3" i="19" s="1"/>
  <c r="CR4" i="19"/>
  <c r="CR6" i="19"/>
  <c r="CR3" i="19" s="1"/>
  <c r="BS4" i="19"/>
  <c r="BS6" i="19"/>
  <c r="BS3" i="19" s="1"/>
  <c r="BL4" i="19"/>
  <c r="BL6" i="19"/>
  <c r="BL3" i="19" s="1"/>
  <c r="CP4" i="19"/>
  <c r="CP6" i="19"/>
  <c r="CP3" i="19" s="1"/>
  <c r="AU4" i="19"/>
  <c r="BB4" i="19"/>
  <c r="BB6" i="19"/>
  <c r="BB3" i="19" s="1"/>
  <c r="BV4" i="19"/>
  <c r="BV6" i="19"/>
  <c r="BV3" i="19" s="1"/>
  <c r="S4" i="19"/>
  <c r="CH4" i="19"/>
  <c r="CH6" i="19"/>
  <c r="CH3" i="19" s="1"/>
  <c r="AD4" i="19"/>
  <c r="F4" i="19"/>
  <c r="BI4" i="19"/>
  <c r="BI6" i="19"/>
  <c r="BI3" i="19" s="1"/>
  <c r="BC4" i="19"/>
  <c r="BC6" i="19"/>
  <c r="BC3" i="19" s="1"/>
  <c r="BK4" i="19"/>
  <c r="BK6" i="19"/>
  <c r="BK3" i="19" s="1"/>
  <c r="BT4" i="19"/>
  <c r="BT6" i="19"/>
  <c r="BT3" i="19" s="1"/>
  <c r="CV4" i="19"/>
  <c r="E8" i="5" l="1" a="1"/>
  <c r="E12" i="5" l="1"/>
  <c r="F12" i="5" s="1"/>
  <c r="H12" i="5" s="1"/>
  <c r="E9" i="5"/>
  <c r="F9" i="5" s="1"/>
  <c r="H9" i="5" s="1"/>
  <c r="E11" i="5"/>
  <c r="F11" i="5" s="1"/>
  <c r="H11" i="5" s="1"/>
  <c r="E10" i="5"/>
  <c r="F10" i="5" s="1"/>
  <c r="H10" i="5" s="1"/>
  <c r="E8" i="5"/>
  <c r="F8" i="5" s="1"/>
  <c r="H8" i="5" s="1"/>
  <c r="E80" i="8" l="1"/>
  <c r="E79" i="8"/>
  <c r="E62" i="8"/>
  <c r="E61" i="8"/>
  <c r="E54" i="8"/>
  <c r="E53" i="8"/>
  <c r="E49" i="8"/>
  <c r="E48" i="8"/>
  <c r="E52" i="8"/>
  <c r="E55" i="8"/>
  <c r="E51" i="8"/>
  <c r="E50" i="8"/>
  <c r="E56" i="8"/>
  <c r="E67" i="8"/>
  <c r="E68" i="8"/>
  <c r="E69" i="8"/>
  <c r="E77" i="8"/>
  <c r="E78" i="8"/>
  <c r="E91" i="8"/>
  <c r="E90" i="8"/>
  <c r="E92" i="8"/>
  <c r="E82" i="8"/>
  <c r="E81" i="8"/>
  <c r="E102" i="8"/>
  <c r="E101" i="8"/>
  <c r="E106" i="8"/>
  <c r="E105" i="8"/>
  <c r="D105" i="8" s="1"/>
  <c r="E109" i="8"/>
  <c r="E107" i="8"/>
  <c r="E111" i="8"/>
  <c r="E110" i="8"/>
  <c r="E108" i="8"/>
  <c r="E59" i="8"/>
  <c r="E58" i="8"/>
  <c r="E57" i="8"/>
  <c r="E66" i="8"/>
  <c r="E64" i="8"/>
  <c r="E65" i="8"/>
  <c r="E63" i="8"/>
  <c r="E71" i="8"/>
  <c r="E72" i="8"/>
  <c r="E70" i="8"/>
  <c r="E93" i="8"/>
  <c r="E94" i="8"/>
  <c r="E95" i="8"/>
  <c r="E73" i="8"/>
  <c r="E74" i="8"/>
  <c r="E75" i="8"/>
  <c r="E100" i="8"/>
  <c r="E99" i="8"/>
  <c r="E98" i="8"/>
  <c r="E97" i="8"/>
  <c r="E96" i="8"/>
  <c r="E88" i="8"/>
  <c r="E87" i="8"/>
  <c r="E86" i="8"/>
  <c r="E85" i="8"/>
  <c r="E84" i="8"/>
  <c r="E83" i="8"/>
  <c r="D83" i="8" s="1"/>
  <c r="E47" i="8"/>
  <c r="E45" i="8"/>
  <c r="E46" i="8"/>
  <c r="I8" i="5"/>
  <c r="I10" i="5"/>
  <c r="I11" i="5"/>
  <c r="I9" i="5"/>
  <c r="I12" i="5"/>
  <c r="D61" i="8" l="1"/>
  <c r="D62" i="8"/>
  <c r="D72" i="8"/>
  <c r="D73" i="8"/>
  <c r="D59" i="8"/>
  <c r="D80" i="8"/>
  <c r="D82" i="8"/>
  <c r="D96" i="8"/>
  <c r="D108" i="8"/>
  <c r="D95" i="8"/>
  <c r="D78" i="8"/>
  <c r="D87" i="8"/>
  <c r="D77" i="8"/>
  <c r="D79" i="8"/>
  <c r="D94" i="8"/>
  <c r="D106" i="8"/>
  <c r="D101" i="8"/>
  <c r="D111" i="8"/>
  <c r="D99" i="8"/>
  <c r="D65" i="8"/>
  <c r="D57" i="8"/>
  <c r="D58" i="8"/>
  <c r="D92" i="8"/>
  <c r="D69" i="8"/>
  <c r="D98" i="8"/>
  <c r="D56" i="8"/>
  <c r="D84" i="8"/>
  <c r="D109" i="8"/>
  <c r="D100" i="8"/>
  <c r="D64" i="8"/>
  <c r="D50" i="8"/>
  <c r="D46" i="8"/>
  <c r="D75" i="8"/>
  <c r="D51" i="8"/>
  <c r="D74" i="8"/>
  <c r="D55" i="8"/>
  <c r="D52" i="8"/>
  <c r="D48" i="8"/>
  <c r="D49" i="8"/>
  <c r="D53" i="8"/>
  <c r="D54" i="8"/>
  <c r="D85" i="8"/>
  <c r="D93" i="8"/>
  <c r="D102" i="8"/>
  <c r="D86" i="8"/>
  <c r="D70" i="8"/>
  <c r="D88" i="8"/>
  <c r="D71" i="8"/>
  <c r="D110" i="8"/>
  <c r="D97" i="8"/>
  <c r="D107" i="8"/>
  <c r="D68" i="8"/>
  <c r="D63" i="8"/>
  <c r="D81" i="8"/>
  <c r="D67" i="8"/>
  <c r="D47" i="8"/>
  <c r="D66" i="8"/>
  <c r="D45" i="8"/>
  <c r="K5" i="8" l="1"/>
  <c r="D20" i="9"/>
  <c r="CR49" i="14" l="1"/>
  <c r="CB49" i="14"/>
  <c r="BL49" i="14"/>
  <c r="AV49" i="14"/>
  <c r="AF49" i="14"/>
  <c r="P49" i="14"/>
  <c r="DB49" i="14"/>
  <c r="CL49" i="14"/>
  <c r="BV49" i="14"/>
  <c r="BF49" i="14"/>
  <c r="AP49" i="14"/>
  <c r="Z49" i="14"/>
  <c r="J49" i="14"/>
  <c r="CZ49" i="14"/>
  <c r="CJ49" i="14"/>
  <c r="BT49" i="14"/>
  <c r="BD49" i="14"/>
  <c r="AN49" i="14"/>
  <c r="X49" i="14"/>
  <c r="H49" i="14"/>
  <c r="CU49" i="14"/>
  <c r="CE49" i="14"/>
  <c r="BO49" i="14"/>
  <c r="AY49" i="14"/>
  <c r="AI49" i="14"/>
  <c r="S49" i="14"/>
  <c r="CT49" i="14"/>
  <c r="CD49" i="14"/>
  <c r="BN49" i="14"/>
  <c r="AX49" i="14"/>
  <c r="AH49" i="14"/>
  <c r="R49" i="14"/>
  <c r="DA49" i="14"/>
  <c r="CC49" i="14"/>
  <c r="BG49" i="14"/>
  <c r="AJ49" i="14"/>
  <c r="L49" i="14"/>
  <c r="CY49" i="14"/>
  <c r="CA49" i="14"/>
  <c r="BE49" i="14"/>
  <c r="AG49" i="14"/>
  <c r="K49" i="14"/>
  <c r="CX49" i="14"/>
  <c r="BZ49" i="14"/>
  <c r="BC49" i="14"/>
  <c r="AE49" i="14"/>
  <c r="I49" i="14"/>
  <c r="CW49" i="14"/>
  <c r="BY49" i="14"/>
  <c r="BB49" i="14"/>
  <c r="AD49" i="14"/>
  <c r="G49" i="14"/>
  <c r="CV49" i="14"/>
  <c r="BX49" i="14"/>
  <c r="BA49" i="14"/>
  <c r="AC49" i="14"/>
  <c r="F49" i="14"/>
  <c r="CS49" i="14"/>
  <c r="BW49" i="14"/>
  <c r="AZ49" i="14"/>
  <c r="AB49" i="14"/>
  <c r="E49" i="14"/>
  <c r="CQ49" i="14"/>
  <c r="BU49" i="14"/>
  <c r="AW49" i="14"/>
  <c r="AA49" i="14"/>
  <c r="D49" i="14"/>
  <c r="CP49" i="14"/>
  <c r="BS49" i="14"/>
  <c r="AU49" i="14"/>
  <c r="Y49" i="14"/>
  <c r="CO49" i="14"/>
  <c r="BR49" i="14"/>
  <c r="AT49" i="14"/>
  <c r="W49" i="14"/>
  <c r="CN49" i="14"/>
  <c r="BQ49" i="14"/>
  <c r="AS49" i="14"/>
  <c r="V49" i="14"/>
  <c r="CM49" i="14"/>
  <c r="BP49" i="14"/>
  <c r="AR49" i="14"/>
  <c r="U49" i="14"/>
  <c r="CK49" i="14"/>
  <c r="BM49" i="14"/>
  <c r="AQ49" i="14"/>
  <c r="T49" i="14"/>
  <c r="CI49" i="14"/>
  <c r="BK49" i="14"/>
  <c r="AO49" i="14"/>
  <c r="Q49" i="14"/>
  <c r="CH49" i="14"/>
  <c r="BJ49" i="14"/>
  <c r="AM49" i="14"/>
  <c r="O49" i="14"/>
  <c r="CG49" i="14"/>
  <c r="BI49" i="14"/>
  <c r="AL49" i="14"/>
  <c r="N49" i="14"/>
  <c r="CF49" i="14"/>
  <c r="BH49" i="14"/>
  <c r="AK49" i="14"/>
  <c r="M49" i="14"/>
  <c r="C49" i="14"/>
  <c r="T78" i="18" l="1"/>
  <c r="T4" i="18" l="1"/>
  <c r="V78" i="18"/>
  <c r="V4" i="18" s="1"/>
  <c r="W6" i="13" l="1"/>
  <c r="W27" i="13" l="1"/>
  <c r="V30" i="17" s="1"/>
  <c r="V9" i="17"/>
  <c r="W3" i="18" s="1"/>
  <c r="H37" i="13"/>
  <c r="U6" i="13" s="1"/>
  <c r="O3" i="18" l="1"/>
  <c r="T9" i="17"/>
  <c r="W76" i="18"/>
  <c r="U77" i="16" s="1"/>
  <c r="W33" i="18"/>
  <c r="U34" i="16" s="1"/>
  <c r="W52" i="18"/>
  <c r="U53" i="16" s="1"/>
  <c r="W51" i="18"/>
  <c r="U52" i="16" s="1"/>
  <c r="W16" i="18"/>
  <c r="U17" i="16" s="1"/>
  <c r="W67" i="18"/>
  <c r="U68" i="16" s="1"/>
  <c r="W28" i="18"/>
  <c r="U29" i="16" s="1"/>
  <c r="W101" i="18"/>
  <c r="U102" i="16" s="1"/>
  <c r="W20" i="18"/>
  <c r="U21" i="16" s="1"/>
  <c r="W79" i="18"/>
  <c r="U80" i="16" s="1"/>
  <c r="W72" i="18"/>
  <c r="U73" i="16" s="1"/>
  <c r="W98" i="18"/>
  <c r="U99" i="16" s="1"/>
  <c r="W78" i="18"/>
  <c r="U79" i="16" s="1"/>
  <c r="W57" i="18"/>
  <c r="U58" i="16" s="1"/>
  <c r="W86" i="18"/>
  <c r="U87" i="16" s="1"/>
  <c r="W99" i="18"/>
  <c r="U100" i="16" s="1"/>
  <c r="W92" i="18"/>
  <c r="U93" i="16" s="1"/>
  <c r="W54" i="18"/>
  <c r="U55" i="16" s="1"/>
  <c r="W26" i="18"/>
  <c r="U27" i="16" s="1"/>
  <c r="W31" i="18"/>
  <c r="U32" i="16" s="1"/>
  <c r="W55" i="18"/>
  <c r="U56" i="16" s="1"/>
  <c r="W38" i="18"/>
  <c r="U39" i="16" s="1"/>
  <c r="W97" i="18"/>
  <c r="U98" i="16" s="1"/>
  <c r="W94" i="18"/>
  <c r="U95" i="16" s="1"/>
  <c r="W105" i="18"/>
  <c r="U106" i="16" s="1"/>
  <c r="W71" i="18"/>
  <c r="U72" i="16" s="1"/>
  <c r="W62" i="18"/>
  <c r="U63" i="16" s="1"/>
  <c r="W70" i="18"/>
  <c r="U71" i="16" s="1"/>
  <c r="W87" i="18"/>
  <c r="U88" i="16" s="1"/>
  <c r="W107" i="18"/>
  <c r="U108" i="16" s="1"/>
  <c r="W74" i="18"/>
  <c r="U75" i="16" s="1"/>
  <c r="W50" i="18"/>
  <c r="U51" i="16" s="1"/>
  <c r="W47" i="18"/>
  <c r="U48" i="16" s="1"/>
  <c r="W109" i="18"/>
  <c r="U110" i="16" s="1"/>
  <c r="W7" i="18"/>
  <c r="W53" i="18"/>
  <c r="U54" i="16" s="1"/>
  <c r="W25" i="18"/>
  <c r="U26" i="16" s="1"/>
  <c r="W43" i="18"/>
  <c r="U44" i="16" s="1"/>
  <c r="W108" i="18"/>
  <c r="U109" i="16" s="1"/>
  <c r="W80" i="18"/>
  <c r="U81" i="16" s="1"/>
  <c r="W42" i="18"/>
  <c r="U43" i="16" s="1"/>
  <c r="W18" i="18"/>
  <c r="U19" i="16" s="1"/>
  <c r="W106" i="18"/>
  <c r="U107" i="16" s="1"/>
  <c r="W9" i="18"/>
  <c r="U10" i="16" s="1"/>
  <c r="W59" i="18"/>
  <c r="U60" i="16" s="1"/>
  <c r="W64" i="18"/>
  <c r="U65" i="16" s="1"/>
  <c r="W77" i="18"/>
  <c r="U78" i="16" s="1"/>
  <c r="W103" i="18"/>
  <c r="U104" i="16" s="1"/>
  <c r="W32" i="18"/>
  <c r="U33" i="16" s="1"/>
  <c r="W82" i="18"/>
  <c r="U83" i="16" s="1"/>
  <c r="W61" i="18"/>
  <c r="U62" i="16" s="1"/>
  <c r="W39" i="18"/>
  <c r="U40" i="16" s="1"/>
  <c r="W29" i="18"/>
  <c r="U30" i="16" s="1"/>
  <c r="W14" i="18"/>
  <c r="U15" i="16" s="1"/>
  <c r="W84" i="18"/>
  <c r="U85" i="16" s="1"/>
  <c r="W8" i="18"/>
  <c r="U9" i="16" s="1"/>
  <c r="W85" i="18"/>
  <c r="U86" i="16" s="1"/>
  <c r="W104" i="18"/>
  <c r="U105" i="16" s="1"/>
  <c r="W58" i="18"/>
  <c r="U59" i="16" s="1"/>
  <c r="W81" i="18"/>
  <c r="U82" i="16" s="1"/>
  <c r="W44" i="18"/>
  <c r="U45" i="16" s="1"/>
  <c r="W83" i="18"/>
  <c r="U84" i="16" s="1"/>
  <c r="W17" i="18"/>
  <c r="U18" i="16" s="1"/>
  <c r="W93" i="18"/>
  <c r="U94" i="16" s="1"/>
  <c r="W73" i="18"/>
  <c r="U74" i="16" s="1"/>
  <c r="W10" i="18"/>
  <c r="U11" i="16" s="1"/>
  <c r="W41" i="18"/>
  <c r="U42" i="16" s="1"/>
  <c r="W15" i="18"/>
  <c r="U16" i="16" s="1"/>
  <c r="W95" i="18"/>
  <c r="U96" i="16" s="1"/>
  <c r="W24" i="18"/>
  <c r="U25" i="16" s="1"/>
  <c r="W11" i="18"/>
  <c r="U12" i="16" s="1"/>
  <c r="W68" i="18"/>
  <c r="U69" i="16" s="1"/>
  <c r="W89" i="18"/>
  <c r="U90" i="16" s="1"/>
  <c r="W36" i="18"/>
  <c r="U37" i="16" s="1"/>
  <c r="W49" i="18"/>
  <c r="U50" i="16" s="1"/>
  <c r="W91" i="18"/>
  <c r="U92" i="16" s="1"/>
  <c r="W102" i="18"/>
  <c r="U103" i="16" s="1"/>
  <c r="W63" i="18"/>
  <c r="U64" i="16" s="1"/>
  <c r="W90" i="18"/>
  <c r="U91" i="16" s="1"/>
  <c r="W66" i="18"/>
  <c r="U67" i="16" s="1"/>
  <c r="W35" i="18"/>
  <c r="U36" i="16" s="1"/>
  <c r="W48" i="18"/>
  <c r="U49" i="16" s="1"/>
  <c r="W110" i="18"/>
  <c r="U111" i="16" s="1"/>
  <c r="W69" i="18"/>
  <c r="U70" i="16" s="1"/>
  <c r="W37" i="18"/>
  <c r="U38" i="16" s="1"/>
  <c r="W21" i="18"/>
  <c r="U22" i="16" s="1"/>
  <c r="W23" i="18"/>
  <c r="U24" i="16" s="1"/>
  <c r="W13" i="18"/>
  <c r="U14" i="16" s="1"/>
  <c r="W65" i="18"/>
  <c r="U66" i="16" s="1"/>
  <c r="W60" i="18"/>
  <c r="U61" i="16" s="1"/>
  <c r="W88" i="18"/>
  <c r="U89" i="16" s="1"/>
  <c r="W46" i="18"/>
  <c r="U47" i="16" s="1"/>
  <c r="W75" i="18"/>
  <c r="U76" i="16" s="1"/>
  <c r="W19" i="18"/>
  <c r="U20" i="16" s="1"/>
  <c r="W96" i="18"/>
  <c r="U97" i="16" s="1"/>
  <c r="W45" i="18"/>
  <c r="U46" i="16" s="1"/>
  <c r="W12" i="18"/>
  <c r="U13" i="16" s="1"/>
  <c r="W34" i="18"/>
  <c r="U35" i="16" s="1"/>
  <c r="W27" i="18"/>
  <c r="U28" i="16" s="1"/>
  <c r="W30" i="18"/>
  <c r="U31" i="16" s="1"/>
  <c r="W56" i="18"/>
  <c r="U57" i="16" s="1"/>
  <c r="W22" i="18"/>
  <c r="U23" i="16" s="1"/>
  <c r="W100" i="18"/>
  <c r="U101" i="16" s="1"/>
  <c r="W40" i="18"/>
  <c r="U41" i="16" s="1"/>
  <c r="U25" i="13"/>
  <c r="U27" i="13" l="1"/>
  <c r="T30" i="17" s="1"/>
  <c r="T28" i="17"/>
  <c r="Y25" i="13"/>
  <c r="X28" i="17" s="1"/>
  <c r="W4" i="18"/>
  <c r="U8" i="16"/>
  <c r="O103" i="18"/>
  <c r="S104" i="16" s="1"/>
  <c r="O43" i="18"/>
  <c r="S44" i="16" s="1"/>
  <c r="O89" i="18"/>
  <c r="S90" i="16" s="1"/>
  <c r="O35" i="18"/>
  <c r="S36" i="16" s="1"/>
  <c r="O70" i="18"/>
  <c r="S71" i="16" s="1"/>
  <c r="O23" i="18"/>
  <c r="S24" i="16" s="1"/>
  <c r="O19" i="18"/>
  <c r="S20" i="16" s="1"/>
  <c r="O37" i="18"/>
  <c r="S38" i="16" s="1"/>
  <c r="O86" i="18"/>
  <c r="S87" i="16" s="1"/>
  <c r="O109" i="18"/>
  <c r="S110" i="16" s="1"/>
  <c r="O98" i="18"/>
  <c r="S99" i="16" s="1"/>
  <c r="O34" i="18"/>
  <c r="S35" i="16" s="1"/>
  <c r="O30" i="18"/>
  <c r="S31" i="16" s="1"/>
  <c r="O62" i="18"/>
  <c r="S63" i="16" s="1"/>
  <c r="O55" i="18"/>
  <c r="S56" i="16" s="1"/>
  <c r="O16" i="18"/>
  <c r="S17" i="16" s="1"/>
  <c r="O81" i="18"/>
  <c r="S82" i="16" s="1"/>
  <c r="O12" i="18"/>
  <c r="S13" i="16" s="1"/>
  <c r="O107" i="18"/>
  <c r="S108" i="16" s="1"/>
  <c r="O80" i="18"/>
  <c r="S81" i="16" s="1"/>
  <c r="O60" i="18"/>
  <c r="S61" i="16" s="1"/>
  <c r="O57" i="18"/>
  <c r="S58" i="16" s="1"/>
  <c r="O18" i="18"/>
  <c r="S19" i="16" s="1"/>
  <c r="O84" i="18"/>
  <c r="S85" i="16" s="1"/>
  <c r="O74" i="18"/>
  <c r="S75" i="16" s="1"/>
  <c r="O64" i="18"/>
  <c r="S65" i="16" s="1"/>
  <c r="O110" i="18"/>
  <c r="S111" i="16" s="1"/>
  <c r="O104" i="18"/>
  <c r="S105" i="16" s="1"/>
  <c r="O91" i="18"/>
  <c r="S92" i="16" s="1"/>
  <c r="O66" i="18"/>
  <c r="S67" i="16" s="1"/>
  <c r="O48" i="18"/>
  <c r="S49" i="16" s="1"/>
  <c r="O68" i="18"/>
  <c r="S69" i="16" s="1"/>
  <c r="O40" i="18"/>
  <c r="S41" i="16" s="1"/>
  <c r="O82" i="18"/>
  <c r="S83" i="16" s="1"/>
  <c r="O108" i="18"/>
  <c r="S109" i="16" s="1"/>
  <c r="O26" i="18"/>
  <c r="S27" i="16" s="1"/>
  <c r="O94" i="18"/>
  <c r="S95" i="16" s="1"/>
  <c r="O105" i="18"/>
  <c r="S106" i="16" s="1"/>
  <c r="O15" i="18"/>
  <c r="S16" i="16" s="1"/>
  <c r="O63" i="18"/>
  <c r="S64" i="16" s="1"/>
  <c r="O11" i="18"/>
  <c r="S12" i="16" s="1"/>
  <c r="O85" i="18"/>
  <c r="S86" i="16" s="1"/>
  <c r="O45" i="18"/>
  <c r="S46" i="16" s="1"/>
  <c r="O100" i="18"/>
  <c r="S101" i="16" s="1"/>
  <c r="O49" i="18"/>
  <c r="S50" i="16" s="1"/>
  <c r="O102" i="18"/>
  <c r="S103" i="16" s="1"/>
  <c r="O10" i="18"/>
  <c r="S11" i="16" s="1"/>
  <c r="O79" i="18"/>
  <c r="S80" i="16" s="1"/>
  <c r="O13" i="18"/>
  <c r="S14" i="16" s="1"/>
  <c r="O88" i="18"/>
  <c r="S89" i="16" s="1"/>
  <c r="O78" i="18"/>
  <c r="S79" i="16" s="1"/>
  <c r="O50" i="18"/>
  <c r="S51" i="16" s="1"/>
  <c r="O106" i="18"/>
  <c r="S107" i="16" s="1"/>
  <c r="O56" i="18"/>
  <c r="S57" i="16" s="1"/>
  <c r="O46" i="18"/>
  <c r="S47" i="16" s="1"/>
  <c r="O71" i="18"/>
  <c r="S72" i="16" s="1"/>
  <c r="O14" i="18"/>
  <c r="S15" i="16" s="1"/>
  <c r="O65" i="18"/>
  <c r="S66" i="16" s="1"/>
  <c r="O75" i="18"/>
  <c r="S76" i="16" s="1"/>
  <c r="O69" i="18"/>
  <c r="S70" i="16" s="1"/>
  <c r="O42" i="18"/>
  <c r="S43" i="16" s="1"/>
  <c r="O97" i="18"/>
  <c r="S98" i="16" s="1"/>
  <c r="O67" i="18"/>
  <c r="S68" i="16" s="1"/>
  <c r="O38" i="18"/>
  <c r="S39" i="16" s="1"/>
  <c r="O41" i="18"/>
  <c r="S42" i="16" s="1"/>
  <c r="O44" i="18"/>
  <c r="S45" i="16" s="1"/>
  <c r="O29" i="18"/>
  <c r="S30" i="16" s="1"/>
  <c r="O76" i="18"/>
  <c r="S77" i="16" s="1"/>
  <c r="O27" i="18"/>
  <c r="S28" i="16" s="1"/>
  <c r="O93" i="18"/>
  <c r="S94" i="16" s="1"/>
  <c r="O21" i="18"/>
  <c r="S22" i="16" s="1"/>
  <c r="O31" i="18"/>
  <c r="S32" i="16" s="1"/>
  <c r="O87" i="18"/>
  <c r="S88" i="16" s="1"/>
  <c r="O39" i="18"/>
  <c r="S40" i="16" s="1"/>
  <c r="O25" i="18"/>
  <c r="S26" i="16" s="1"/>
  <c r="O72" i="18"/>
  <c r="S73" i="16" s="1"/>
  <c r="O83" i="18"/>
  <c r="S84" i="16" s="1"/>
  <c r="O96" i="18"/>
  <c r="S97" i="16" s="1"/>
  <c r="O22" i="18"/>
  <c r="S23" i="16" s="1"/>
  <c r="O51" i="18"/>
  <c r="S52" i="16" s="1"/>
  <c r="O92" i="18"/>
  <c r="S93" i="16" s="1"/>
  <c r="O54" i="18"/>
  <c r="S55" i="16" s="1"/>
  <c r="O9" i="18"/>
  <c r="S10" i="16" s="1"/>
  <c r="O20" i="18"/>
  <c r="S21" i="16" s="1"/>
  <c r="O95" i="18"/>
  <c r="S96" i="16" s="1"/>
  <c r="O33" i="18"/>
  <c r="S34" i="16" s="1"/>
  <c r="O58" i="18"/>
  <c r="S59" i="16" s="1"/>
  <c r="O32" i="18"/>
  <c r="S33" i="16" s="1"/>
  <c r="O52" i="18"/>
  <c r="S53" i="16" s="1"/>
  <c r="O59" i="18"/>
  <c r="S60" i="16" s="1"/>
  <c r="O73" i="18"/>
  <c r="S74" i="16" s="1"/>
  <c r="O77" i="18"/>
  <c r="S78" i="16" s="1"/>
  <c r="O28" i="18"/>
  <c r="S29" i="16" s="1"/>
  <c r="O101" i="18"/>
  <c r="S102" i="16" s="1"/>
  <c r="O47" i="18"/>
  <c r="S48" i="16" s="1"/>
  <c r="O90" i="18"/>
  <c r="S91" i="16" s="1"/>
  <c r="O17" i="18"/>
  <c r="S18" i="16" s="1"/>
  <c r="O8" i="18"/>
  <c r="S9" i="16" s="1"/>
  <c r="O53" i="18"/>
  <c r="S54" i="16" s="1"/>
  <c r="O99" i="18"/>
  <c r="S100" i="16" s="1"/>
  <c r="O7" i="18"/>
  <c r="O36" i="18"/>
  <c r="S37" i="16" s="1"/>
  <c r="O61" i="18"/>
  <c r="S62" i="16" s="1"/>
  <c r="O24" i="18"/>
  <c r="S25" i="16" s="1"/>
  <c r="S8" i="16" l="1"/>
  <c r="S6" i="16" s="1"/>
  <c r="O4" i="18"/>
  <c r="U6" i="16"/>
  <c r="N111" i="2" l="1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4" i="2"/>
  <c r="N83" i="2"/>
  <c r="N82" i="2"/>
  <c r="N81" i="2"/>
  <c r="N80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N85" i="2"/>
  <c r="H84" i="2"/>
  <c r="H83" i="2"/>
  <c r="H82" i="2"/>
  <c r="H81" i="2"/>
  <c r="H80" i="2"/>
  <c r="H111" i="2" l="1"/>
  <c r="N79" i="2" l="1"/>
  <c r="N5" i="2" s="1"/>
  <c r="K5" i="2"/>
  <c r="H79" i="2"/>
  <c r="H5" i="2" s="1"/>
  <c r="E5" i="2"/>
  <c r="CV6" i="19" l="1"/>
  <c r="CV3" i="19" s="1"/>
  <c r="CT6" i="19"/>
  <c r="CT3" i="19" s="1"/>
  <c r="W6" i="19"/>
  <c r="W3" i="19" s="1"/>
  <c r="V6" i="19"/>
  <c r="V3" i="19" s="1"/>
  <c r="BA6" i="19"/>
  <c r="BA3" i="19" s="1"/>
  <c r="CA6" i="19"/>
  <c r="CA3" i="19" s="1"/>
  <c r="D53" i="37" l="1"/>
  <c r="C13" i="37" l="1"/>
  <c r="K34" i="13" s="1"/>
  <c r="L34" i="13" s="1"/>
  <c r="J16" i="13" s="1"/>
  <c r="G78" i="2"/>
  <c r="G77" i="2"/>
  <c r="G76" i="2"/>
  <c r="G75" i="2"/>
  <c r="Y61" i="13" l="1"/>
  <c r="Y16" i="13"/>
  <c r="X19" i="17" s="1"/>
  <c r="I19" i="17"/>
  <c r="G11" i="2"/>
  <c r="G27" i="2"/>
  <c r="G43" i="2"/>
  <c r="G59" i="2"/>
  <c r="G13" i="2"/>
  <c r="G29" i="2"/>
  <c r="G45" i="2"/>
  <c r="G61" i="2"/>
  <c r="G60" i="2"/>
  <c r="G14" i="2"/>
  <c r="G30" i="2"/>
  <c r="G46" i="2"/>
  <c r="G62" i="2"/>
  <c r="G15" i="2"/>
  <c r="G31" i="2"/>
  <c r="G47" i="2"/>
  <c r="G63" i="2"/>
  <c r="G16" i="2"/>
  <c r="G32" i="2"/>
  <c r="G48" i="2"/>
  <c r="G64" i="2"/>
  <c r="G17" i="2"/>
  <c r="G33" i="2"/>
  <c r="G49" i="2"/>
  <c r="G65" i="2"/>
  <c r="G18" i="2"/>
  <c r="G34" i="2"/>
  <c r="G50" i="2"/>
  <c r="G66" i="2"/>
  <c r="G19" i="2"/>
  <c r="G35" i="2"/>
  <c r="G51" i="2"/>
  <c r="G67" i="2"/>
  <c r="G20" i="2"/>
  <c r="G36" i="2"/>
  <c r="G52" i="2"/>
  <c r="G68" i="2"/>
  <c r="G12" i="2"/>
  <c r="G21" i="2"/>
  <c r="G37" i="2"/>
  <c r="G53" i="2"/>
  <c r="G69" i="2"/>
  <c r="G44" i="2"/>
  <c r="G22" i="2"/>
  <c r="G38" i="2"/>
  <c r="G54" i="2"/>
  <c r="G70" i="2"/>
  <c r="G23" i="2"/>
  <c r="G39" i="2"/>
  <c r="G55" i="2"/>
  <c r="G71" i="2"/>
  <c r="G28" i="2"/>
  <c r="G24" i="2"/>
  <c r="G40" i="2"/>
  <c r="G56" i="2"/>
  <c r="G72" i="2"/>
  <c r="G9" i="2"/>
  <c r="G25" i="2"/>
  <c r="G41" i="2"/>
  <c r="G57" i="2"/>
  <c r="G73" i="2"/>
  <c r="G10" i="2"/>
  <c r="G26" i="2"/>
  <c r="G42" i="2"/>
  <c r="G58" i="2"/>
  <c r="G74" i="2"/>
  <c r="M23" i="2"/>
  <c r="M39" i="2"/>
  <c r="M55" i="2"/>
  <c r="M71" i="2"/>
  <c r="M24" i="2"/>
  <c r="M40" i="2"/>
  <c r="M56" i="2"/>
  <c r="M72" i="2"/>
  <c r="M9" i="2"/>
  <c r="M25" i="2"/>
  <c r="M41" i="2"/>
  <c r="M57" i="2"/>
  <c r="M73" i="2"/>
  <c r="M10" i="2"/>
  <c r="M26" i="2"/>
  <c r="M42" i="2"/>
  <c r="M58" i="2"/>
  <c r="M74" i="2"/>
  <c r="M11" i="2"/>
  <c r="M27" i="2"/>
  <c r="M43" i="2"/>
  <c r="M59" i="2"/>
  <c r="M75" i="2"/>
  <c r="M12" i="2"/>
  <c r="M28" i="2"/>
  <c r="M44" i="2"/>
  <c r="M60" i="2"/>
  <c r="M76" i="2"/>
  <c r="M13" i="2"/>
  <c r="M29" i="2"/>
  <c r="M45" i="2"/>
  <c r="M61" i="2"/>
  <c r="M77" i="2"/>
  <c r="M14" i="2"/>
  <c r="M30" i="2"/>
  <c r="M46" i="2"/>
  <c r="M62" i="2"/>
  <c r="M78" i="2"/>
  <c r="M15" i="2"/>
  <c r="M31" i="2"/>
  <c r="M47" i="2"/>
  <c r="M63" i="2"/>
  <c r="M16" i="2"/>
  <c r="M32" i="2"/>
  <c r="M48" i="2"/>
  <c r="M64" i="2"/>
  <c r="M17" i="2"/>
  <c r="M33" i="2"/>
  <c r="M49" i="2"/>
  <c r="M65" i="2"/>
  <c r="M18" i="2"/>
  <c r="M34" i="2"/>
  <c r="M50" i="2"/>
  <c r="M66" i="2"/>
  <c r="M19" i="2"/>
  <c r="M35" i="2"/>
  <c r="M51" i="2"/>
  <c r="M67" i="2"/>
  <c r="M20" i="2"/>
  <c r="M36" i="2"/>
  <c r="M52" i="2"/>
  <c r="M68" i="2"/>
  <c r="M21" i="2"/>
  <c r="M37" i="2"/>
  <c r="M53" i="2"/>
  <c r="M69" i="2"/>
  <c r="M22" i="2"/>
  <c r="M38" i="2"/>
  <c r="M54" i="2"/>
  <c r="M70" i="2"/>
  <c r="M8" i="2" l="1"/>
  <c r="M5" i="2" s="1"/>
  <c r="J5" i="2"/>
  <c r="D5" i="2"/>
  <c r="G8" i="2"/>
  <c r="G5" i="2" s="1"/>
  <c r="I102" i="2" l="1"/>
  <c r="I69" i="2"/>
  <c r="D69" i="16" s="1"/>
  <c r="I36" i="2"/>
  <c r="D36" i="16" s="1"/>
  <c r="I19" i="2"/>
  <c r="D19" i="16" s="1"/>
  <c r="I55" i="2"/>
  <c r="D55" i="16" s="1"/>
  <c r="I80" i="2"/>
  <c r="D80" i="16" s="1"/>
  <c r="I63" i="2"/>
  <c r="D63" i="16" s="1"/>
  <c r="I62" i="2"/>
  <c r="D62" i="16" s="1"/>
  <c r="I61" i="2"/>
  <c r="D61" i="16" s="1"/>
  <c r="I44" i="2"/>
  <c r="D44" i="16" s="1"/>
  <c r="I43" i="2"/>
  <c r="D43" i="16" s="1"/>
  <c r="I26" i="2"/>
  <c r="D26" i="16" s="1"/>
  <c r="I9" i="2"/>
  <c r="D9" i="16" s="1"/>
  <c r="S8" i="41" s="1"/>
  <c r="I86" i="2"/>
  <c r="D86" i="16" s="1"/>
  <c r="I53" i="2"/>
  <c r="D53" i="16" s="1"/>
  <c r="I20" i="2"/>
  <c r="D20" i="16" s="1"/>
  <c r="I103" i="2"/>
  <c r="D103" i="16" s="1"/>
  <c r="I97" i="2"/>
  <c r="D97" i="16" s="1"/>
  <c r="I64" i="2"/>
  <c r="D64" i="16" s="1"/>
  <c r="I47" i="2"/>
  <c r="D47" i="16" s="1"/>
  <c r="I46" i="2"/>
  <c r="D46" i="16" s="1"/>
  <c r="I45" i="2"/>
  <c r="D45" i="16" s="1"/>
  <c r="I28" i="2"/>
  <c r="D28" i="16" s="1"/>
  <c r="I27" i="2"/>
  <c r="D27" i="16" s="1"/>
  <c r="I10" i="2"/>
  <c r="D10" i="16" s="1"/>
  <c r="I104" i="2"/>
  <c r="D104" i="16" s="1"/>
  <c r="I70" i="2"/>
  <c r="I37" i="2"/>
  <c r="D37" i="16" s="1"/>
  <c r="I39" i="2"/>
  <c r="D39" i="16" s="1"/>
  <c r="I98" i="2"/>
  <c r="D98" i="16" s="1"/>
  <c r="I81" i="2"/>
  <c r="D81" i="16" s="1"/>
  <c r="I48" i="2"/>
  <c r="D48" i="16" s="1"/>
  <c r="I31" i="2"/>
  <c r="D31" i="16" s="1"/>
  <c r="I30" i="2"/>
  <c r="D30" i="16" s="1"/>
  <c r="I29" i="2"/>
  <c r="D29" i="16" s="1"/>
  <c r="I12" i="2"/>
  <c r="D12" i="16" s="1"/>
  <c r="I11" i="2"/>
  <c r="D11" i="16" s="1"/>
  <c r="I105" i="2"/>
  <c r="D105" i="16" s="1"/>
  <c r="I88" i="2"/>
  <c r="D88" i="16" s="1"/>
  <c r="I54" i="2"/>
  <c r="D54" i="16" s="1"/>
  <c r="I21" i="2"/>
  <c r="D21" i="16" s="1"/>
  <c r="I99" i="2"/>
  <c r="I82" i="2"/>
  <c r="I65" i="2"/>
  <c r="D65" i="16" s="1"/>
  <c r="I32" i="2"/>
  <c r="D32" i="16" s="1"/>
  <c r="I15" i="2"/>
  <c r="D15" i="16" s="1"/>
  <c r="I14" i="2"/>
  <c r="D14" i="16" s="1"/>
  <c r="I13" i="2"/>
  <c r="D13" i="16" s="1"/>
  <c r="I87" i="2"/>
  <c r="D87" i="16" s="1"/>
  <c r="I106" i="2"/>
  <c r="D106" i="16" s="1"/>
  <c r="I89" i="2"/>
  <c r="D89" i="16" s="1"/>
  <c r="I72" i="2"/>
  <c r="D72" i="16" s="1"/>
  <c r="I38" i="2"/>
  <c r="D38" i="16" s="1"/>
  <c r="I100" i="2"/>
  <c r="D100" i="16" s="1"/>
  <c r="I83" i="2"/>
  <c r="D83" i="16" s="1"/>
  <c r="I66" i="2"/>
  <c r="D66" i="16" s="1"/>
  <c r="I49" i="2"/>
  <c r="D49" i="16" s="1"/>
  <c r="I16" i="2"/>
  <c r="D16" i="16" s="1"/>
  <c r="I71" i="2"/>
  <c r="D71" i="16" s="1"/>
  <c r="I23" i="2"/>
  <c r="D23" i="16" s="1"/>
  <c r="I108" i="2"/>
  <c r="D108" i="16" s="1"/>
  <c r="I107" i="2"/>
  <c r="D107" i="16" s="1"/>
  <c r="I90" i="2"/>
  <c r="D90" i="16" s="1"/>
  <c r="I73" i="2"/>
  <c r="D73" i="16" s="1"/>
  <c r="I56" i="2"/>
  <c r="D56" i="16" s="1"/>
  <c r="I22" i="2"/>
  <c r="I84" i="2"/>
  <c r="D84" i="16" s="1"/>
  <c r="I67" i="2"/>
  <c r="D67" i="16" s="1"/>
  <c r="I50" i="2"/>
  <c r="D50" i="16" s="1"/>
  <c r="I33" i="2"/>
  <c r="D33" i="16" s="1"/>
  <c r="I111" i="2"/>
  <c r="D111" i="16" s="1"/>
  <c r="I110" i="2"/>
  <c r="D110" i="16" s="1"/>
  <c r="I109" i="2"/>
  <c r="D109" i="16" s="1"/>
  <c r="I92" i="2"/>
  <c r="D92" i="16" s="1"/>
  <c r="I91" i="2"/>
  <c r="D91" i="16" s="1"/>
  <c r="I74" i="2"/>
  <c r="D74" i="16" s="1"/>
  <c r="I57" i="2"/>
  <c r="D57" i="16" s="1"/>
  <c r="I40" i="2"/>
  <c r="D40" i="16" s="1"/>
  <c r="I101" i="2"/>
  <c r="D101" i="16" s="1"/>
  <c r="I68" i="2"/>
  <c r="D68" i="16" s="1"/>
  <c r="I51" i="2"/>
  <c r="D51" i="16" s="1"/>
  <c r="I34" i="2"/>
  <c r="I17" i="2"/>
  <c r="I95" i="2"/>
  <c r="D95" i="16" s="1"/>
  <c r="I94" i="2"/>
  <c r="D94" i="16" s="1"/>
  <c r="I93" i="2"/>
  <c r="D93" i="16" s="1"/>
  <c r="I76" i="2"/>
  <c r="D76" i="16" s="1"/>
  <c r="I75" i="2"/>
  <c r="D75" i="16" s="1"/>
  <c r="I58" i="2"/>
  <c r="D58" i="16" s="1"/>
  <c r="I41" i="2"/>
  <c r="D41" i="16" s="1"/>
  <c r="I24" i="2"/>
  <c r="D24" i="16" s="1"/>
  <c r="I85" i="2"/>
  <c r="D85" i="16" s="1"/>
  <c r="I52" i="2"/>
  <c r="D52" i="16" s="1"/>
  <c r="I35" i="2"/>
  <c r="D35" i="16" s="1"/>
  <c r="I18" i="2"/>
  <c r="D18" i="16" s="1"/>
  <c r="I96" i="2"/>
  <c r="D96" i="16" s="1"/>
  <c r="I79" i="2"/>
  <c r="D79" i="16" s="1"/>
  <c r="I78" i="2"/>
  <c r="D78" i="16" s="1"/>
  <c r="I77" i="2"/>
  <c r="D77" i="16" s="1"/>
  <c r="I60" i="2"/>
  <c r="D60" i="16" s="1"/>
  <c r="I59" i="2"/>
  <c r="D59" i="16" s="1"/>
  <c r="I42" i="2"/>
  <c r="D42" i="16" s="1"/>
  <c r="I25" i="2"/>
  <c r="D25" i="16" s="1"/>
  <c r="I8" i="2"/>
  <c r="O94" i="2"/>
  <c r="V94" i="16" s="1"/>
  <c r="O26" i="2"/>
  <c r="V26" i="16" s="1"/>
  <c r="O98" i="2"/>
  <c r="V98" i="16" s="1"/>
  <c r="O23" i="2"/>
  <c r="V23" i="16" s="1"/>
  <c r="O84" i="2"/>
  <c r="V84" i="16" s="1"/>
  <c r="O49" i="2"/>
  <c r="V49" i="16" s="1"/>
  <c r="O88" i="2"/>
  <c r="V88" i="16" s="1"/>
  <c r="O58" i="2"/>
  <c r="V58" i="16" s="1"/>
  <c r="O36" i="2"/>
  <c r="V36" i="16" s="1"/>
  <c r="O9" i="2"/>
  <c r="V9" i="16" s="1"/>
  <c r="O30" i="2"/>
  <c r="V30" i="16" s="1"/>
  <c r="O53" i="2"/>
  <c r="V53" i="16" s="1"/>
  <c r="O77" i="2"/>
  <c r="V77" i="16" s="1"/>
  <c r="O41" i="2"/>
  <c r="V41" i="16" s="1"/>
  <c r="O22" i="2"/>
  <c r="V22" i="16" s="1"/>
  <c r="O33" i="2"/>
  <c r="V33" i="16" s="1"/>
  <c r="O25" i="2"/>
  <c r="V25" i="16" s="1"/>
  <c r="O67" i="2"/>
  <c r="V67" i="16" s="1"/>
  <c r="O86" i="2"/>
  <c r="V86" i="16" s="1"/>
  <c r="O18" i="2"/>
  <c r="V18" i="16" s="1"/>
  <c r="O103" i="2"/>
  <c r="V103" i="16" s="1"/>
  <c r="O43" i="2"/>
  <c r="V43" i="16" s="1"/>
  <c r="O34" i="2"/>
  <c r="V34" i="16" s="1"/>
  <c r="O14" i="2"/>
  <c r="V14" i="16" s="1"/>
  <c r="O28" i="2"/>
  <c r="V28" i="16" s="1"/>
  <c r="O99" i="2"/>
  <c r="V99" i="16" s="1"/>
  <c r="O72" i="2"/>
  <c r="V72" i="16" s="1"/>
  <c r="O63" i="2"/>
  <c r="V63" i="16" s="1"/>
  <c r="O37" i="2"/>
  <c r="V37" i="16" s="1"/>
  <c r="O59" i="2"/>
  <c r="V59" i="16" s="1"/>
  <c r="O106" i="2"/>
  <c r="V106" i="16" s="1"/>
  <c r="O104" i="2"/>
  <c r="V104" i="16" s="1"/>
  <c r="O60" i="2"/>
  <c r="V60" i="16" s="1"/>
  <c r="O74" i="2"/>
  <c r="V74" i="16" s="1"/>
  <c r="O75" i="2"/>
  <c r="V75" i="16" s="1"/>
  <c r="O45" i="2"/>
  <c r="V45" i="16" s="1"/>
  <c r="O48" i="2"/>
  <c r="V48" i="16" s="1"/>
  <c r="O57" i="2"/>
  <c r="V57" i="16" s="1"/>
  <c r="O110" i="2"/>
  <c r="V110" i="16" s="1"/>
  <c r="O66" i="2"/>
  <c r="V66" i="16" s="1"/>
  <c r="O8" i="2"/>
  <c r="O42" i="2"/>
  <c r="V42" i="16" s="1"/>
  <c r="O95" i="2"/>
  <c r="V95" i="16" s="1"/>
  <c r="O79" i="2"/>
  <c r="V79" i="16" s="1"/>
  <c r="O47" i="2"/>
  <c r="V47" i="16" s="1"/>
  <c r="O51" i="2"/>
  <c r="V51" i="16" s="1"/>
  <c r="O90" i="2"/>
  <c r="V90" i="16" s="1"/>
  <c r="O92" i="2"/>
  <c r="V92" i="16" s="1"/>
  <c r="O40" i="2"/>
  <c r="V40" i="16" s="1"/>
  <c r="O70" i="2"/>
  <c r="V70" i="16" s="1"/>
  <c r="O64" i="2"/>
  <c r="V64" i="16" s="1"/>
  <c r="O91" i="2"/>
  <c r="V91" i="16" s="1"/>
  <c r="O109" i="2"/>
  <c r="V109" i="16" s="1"/>
  <c r="O80" i="2"/>
  <c r="V80" i="16" s="1"/>
  <c r="O102" i="2"/>
  <c r="V102" i="16" s="1"/>
  <c r="O16" i="2"/>
  <c r="V16" i="16" s="1"/>
  <c r="O68" i="2"/>
  <c r="V68" i="16" s="1"/>
  <c r="O24" i="2"/>
  <c r="V24" i="16" s="1"/>
  <c r="O69" i="2"/>
  <c r="V69" i="16" s="1"/>
  <c r="O56" i="2"/>
  <c r="V56" i="16" s="1"/>
  <c r="O65" i="2"/>
  <c r="V65" i="16" s="1"/>
  <c r="O71" i="2"/>
  <c r="V71" i="16" s="1"/>
  <c r="O111" i="2"/>
  <c r="V111" i="16" s="1"/>
  <c r="O27" i="2"/>
  <c r="V27" i="16" s="1"/>
  <c r="O17" i="2"/>
  <c r="V17" i="16" s="1"/>
  <c r="O78" i="2"/>
  <c r="V78" i="16" s="1"/>
  <c r="O97" i="2"/>
  <c r="V97" i="16" s="1"/>
  <c r="O87" i="2"/>
  <c r="V87" i="16" s="1"/>
  <c r="O83" i="2"/>
  <c r="V83" i="16" s="1"/>
  <c r="O55" i="2"/>
  <c r="V55" i="16" s="1"/>
  <c r="O93" i="2"/>
  <c r="V93" i="16" s="1"/>
  <c r="O54" i="2"/>
  <c r="V54" i="16" s="1"/>
  <c r="O21" i="2"/>
  <c r="V21" i="16" s="1"/>
  <c r="O105" i="2"/>
  <c r="V105" i="16" s="1"/>
  <c r="O35" i="2"/>
  <c r="V35" i="16" s="1"/>
  <c r="O38" i="2"/>
  <c r="V38" i="16" s="1"/>
  <c r="O50" i="2"/>
  <c r="V50" i="16" s="1"/>
  <c r="O62" i="2"/>
  <c r="V62" i="16" s="1"/>
  <c r="O100" i="2"/>
  <c r="V100" i="16" s="1"/>
  <c r="O29" i="2"/>
  <c r="V29" i="16" s="1"/>
  <c r="O101" i="2"/>
  <c r="V101" i="16" s="1"/>
  <c r="O81" i="2"/>
  <c r="V81" i="16" s="1"/>
  <c r="O32" i="2"/>
  <c r="V32" i="16" s="1"/>
  <c r="O96" i="2"/>
  <c r="V96" i="16" s="1"/>
  <c r="O61" i="2"/>
  <c r="V61" i="16" s="1"/>
  <c r="O44" i="2"/>
  <c r="V44" i="16" s="1"/>
  <c r="O10" i="2"/>
  <c r="V10" i="16" s="1"/>
  <c r="O39" i="2"/>
  <c r="V39" i="16" s="1"/>
  <c r="O76" i="2"/>
  <c r="V76" i="16" s="1"/>
  <c r="O20" i="2"/>
  <c r="V20" i="16" s="1"/>
  <c r="O107" i="2"/>
  <c r="V107" i="16" s="1"/>
  <c r="O12" i="2"/>
  <c r="V12" i="16" s="1"/>
  <c r="O89" i="2"/>
  <c r="V89" i="16" s="1"/>
  <c r="O85" i="2"/>
  <c r="V85" i="16" s="1"/>
  <c r="O15" i="2"/>
  <c r="V15" i="16" s="1"/>
  <c r="O82" i="2"/>
  <c r="V82" i="16" s="1"/>
  <c r="O31" i="2"/>
  <c r="V31" i="16" s="1"/>
  <c r="O19" i="2"/>
  <c r="V19" i="16" s="1"/>
  <c r="O46" i="2"/>
  <c r="V46" i="16" s="1"/>
  <c r="O108" i="2"/>
  <c r="V108" i="16" s="1"/>
  <c r="O73" i="2"/>
  <c r="V73" i="16" s="1"/>
  <c r="O13" i="2"/>
  <c r="V13" i="16" s="1"/>
  <c r="O52" i="2"/>
  <c r="V52" i="16" s="1"/>
  <c r="O11" i="2"/>
  <c r="V11" i="16" s="1"/>
  <c r="D82" i="16"/>
  <c r="D102" i="16"/>
  <c r="D99" i="16"/>
  <c r="D22" i="16"/>
  <c r="D70" i="16"/>
  <c r="D17" i="16"/>
  <c r="D34" i="16"/>
  <c r="J11" i="21" l="1"/>
  <c r="S10" i="41"/>
  <c r="N85" i="41"/>
  <c r="L85" i="41"/>
  <c r="R86" i="21"/>
  <c r="U85" i="41"/>
  <c r="S85" i="41"/>
  <c r="J86" i="21"/>
  <c r="N90" i="41"/>
  <c r="L90" i="41"/>
  <c r="S90" i="41"/>
  <c r="R91" i="21"/>
  <c r="U90" i="41"/>
  <c r="J91" i="21"/>
  <c r="N25" i="41"/>
  <c r="L25" i="41"/>
  <c r="R26" i="21"/>
  <c r="S25" i="41"/>
  <c r="U25" i="41"/>
  <c r="J26" i="21"/>
  <c r="N41" i="41"/>
  <c r="L41" i="41"/>
  <c r="S41" i="41"/>
  <c r="J42" i="21"/>
  <c r="U41" i="41"/>
  <c r="R42" i="21"/>
  <c r="N29" i="41"/>
  <c r="L29" i="41"/>
  <c r="U29" i="41"/>
  <c r="R30" i="21"/>
  <c r="S29" i="41"/>
  <c r="J30" i="21"/>
  <c r="L20" i="41"/>
  <c r="U20" i="41"/>
  <c r="R21" i="21"/>
  <c r="N20" i="41"/>
  <c r="S20" i="41"/>
  <c r="J21" i="21"/>
  <c r="U87" i="41"/>
  <c r="S87" i="41"/>
  <c r="R88" i="21"/>
  <c r="J88" i="21"/>
  <c r="N87" i="41"/>
  <c r="L87" i="41"/>
  <c r="N50" i="41"/>
  <c r="L50" i="41"/>
  <c r="J51" i="21"/>
  <c r="S50" i="41"/>
  <c r="U50" i="41"/>
  <c r="R51" i="21"/>
  <c r="M81" i="41"/>
  <c r="AH81" i="41" s="1"/>
  <c r="L82" i="21" s="1"/>
  <c r="N82" i="21" s="1"/>
  <c r="T81" i="41"/>
  <c r="M28" i="41"/>
  <c r="AH28" i="41" s="1"/>
  <c r="L29" i="21" s="1"/>
  <c r="N29" i="21" s="1"/>
  <c r="T28" i="41"/>
  <c r="M26" i="41"/>
  <c r="AH26" i="41" s="1"/>
  <c r="L27" i="21" s="1"/>
  <c r="N27" i="21" s="1"/>
  <c r="T26" i="41"/>
  <c r="M91" i="41"/>
  <c r="AH91" i="41" s="1"/>
  <c r="L92" i="21" s="1"/>
  <c r="N92" i="21" s="1"/>
  <c r="T91" i="41"/>
  <c r="T103" i="41"/>
  <c r="M103" i="41"/>
  <c r="AH103" i="41" s="1"/>
  <c r="L104" i="21" s="1"/>
  <c r="N104" i="21" s="1"/>
  <c r="M32" i="41"/>
  <c r="AH32" i="41" s="1"/>
  <c r="L33" i="21" s="1"/>
  <c r="N33" i="21" s="1"/>
  <c r="T32" i="41"/>
  <c r="J57" i="21"/>
  <c r="R57" i="21"/>
  <c r="N56" i="41"/>
  <c r="L56" i="41"/>
  <c r="U56" i="41"/>
  <c r="S56" i="41"/>
  <c r="N68" i="41"/>
  <c r="L68" i="41"/>
  <c r="S68" i="41"/>
  <c r="R69" i="21"/>
  <c r="U68" i="41"/>
  <c r="J69" i="21"/>
  <c r="S15" i="41"/>
  <c r="J16" i="21"/>
  <c r="L15" i="41"/>
  <c r="R16" i="21"/>
  <c r="N15" i="41"/>
  <c r="U15" i="41"/>
  <c r="N31" i="41"/>
  <c r="L31" i="41"/>
  <c r="R32" i="21"/>
  <c r="S31" i="41"/>
  <c r="U31" i="41"/>
  <c r="J32" i="21"/>
  <c r="N82" i="41"/>
  <c r="S82" i="41"/>
  <c r="L82" i="41"/>
  <c r="R83" i="21"/>
  <c r="U82" i="41"/>
  <c r="J83" i="21"/>
  <c r="N32" i="41"/>
  <c r="L32" i="41"/>
  <c r="R33" i="21"/>
  <c r="U32" i="41"/>
  <c r="S32" i="41"/>
  <c r="J33" i="21"/>
  <c r="N77" i="41"/>
  <c r="L77" i="41"/>
  <c r="S77" i="41"/>
  <c r="R78" i="21"/>
  <c r="U77" i="41"/>
  <c r="J78" i="21"/>
  <c r="M14" i="41"/>
  <c r="AH14" i="41" s="1"/>
  <c r="L15" i="21" s="1"/>
  <c r="N15" i="21" s="1"/>
  <c r="T14" i="41"/>
  <c r="M99" i="41"/>
  <c r="AH99" i="41" s="1"/>
  <c r="L100" i="21" s="1"/>
  <c r="N100" i="21" s="1"/>
  <c r="T99" i="41"/>
  <c r="M110" i="41"/>
  <c r="AH110" i="41" s="1"/>
  <c r="L111" i="21" s="1"/>
  <c r="N111" i="21" s="1"/>
  <c r="T110" i="41"/>
  <c r="M89" i="41"/>
  <c r="AH89" i="41" s="1"/>
  <c r="L90" i="21" s="1"/>
  <c r="N90" i="21" s="1"/>
  <c r="T89" i="41"/>
  <c r="M105" i="41"/>
  <c r="AH105" i="41" s="1"/>
  <c r="L106" i="21" s="1"/>
  <c r="N106" i="21" s="1"/>
  <c r="T105" i="41"/>
  <c r="T21" i="41"/>
  <c r="M21" i="41"/>
  <c r="AH21" i="41" s="1"/>
  <c r="L22" i="21" s="1"/>
  <c r="N22" i="21" s="1"/>
  <c r="R40" i="21"/>
  <c r="U39" i="41"/>
  <c r="S39" i="41"/>
  <c r="J40" i="21"/>
  <c r="N39" i="41"/>
  <c r="L39" i="41"/>
  <c r="N11" i="41"/>
  <c r="L11" i="41"/>
  <c r="R12" i="21"/>
  <c r="J12" i="21"/>
  <c r="U11" i="41"/>
  <c r="S11" i="41"/>
  <c r="U92" i="41"/>
  <c r="N92" i="41"/>
  <c r="L92" i="41"/>
  <c r="R93" i="21"/>
  <c r="S92" i="41"/>
  <c r="J93" i="21"/>
  <c r="R31" i="21"/>
  <c r="J31" i="21"/>
  <c r="N30" i="41"/>
  <c r="L30" i="41"/>
  <c r="S30" i="41"/>
  <c r="U30" i="41"/>
  <c r="U57" i="41"/>
  <c r="N57" i="41"/>
  <c r="J58" i="21"/>
  <c r="R58" i="21"/>
  <c r="S57" i="41"/>
  <c r="L57" i="41"/>
  <c r="N86" i="41"/>
  <c r="L86" i="41"/>
  <c r="U86" i="41"/>
  <c r="S86" i="41"/>
  <c r="R87" i="21"/>
  <c r="J87" i="21"/>
  <c r="L97" i="41"/>
  <c r="N97" i="41"/>
  <c r="R98" i="21"/>
  <c r="J98" i="21"/>
  <c r="S97" i="41"/>
  <c r="U97" i="41"/>
  <c r="M84" i="41"/>
  <c r="AH84" i="41" s="1"/>
  <c r="L85" i="21" s="1"/>
  <c r="N85" i="21" s="1"/>
  <c r="T84" i="41"/>
  <c r="M61" i="41"/>
  <c r="AH61" i="41" s="1"/>
  <c r="L62" i="21" s="1"/>
  <c r="N62" i="21" s="1"/>
  <c r="T61" i="41"/>
  <c r="T70" i="41"/>
  <c r="M70" i="41"/>
  <c r="AH70" i="41" s="1"/>
  <c r="L71" i="21" s="1"/>
  <c r="N71" i="21" s="1"/>
  <c r="M50" i="41"/>
  <c r="AH50" i="41" s="1"/>
  <c r="L51" i="21" s="1"/>
  <c r="N51" i="21" s="1"/>
  <c r="T50" i="41"/>
  <c r="T58" i="41"/>
  <c r="M58" i="41"/>
  <c r="AH58" i="41" s="1"/>
  <c r="L59" i="21" s="1"/>
  <c r="N59" i="21" s="1"/>
  <c r="T40" i="41"/>
  <c r="M40" i="41"/>
  <c r="AH40" i="41" s="1"/>
  <c r="L41" i="21" s="1"/>
  <c r="N41" i="21" s="1"/>
  <c r="N73" i="41"/>
  <c r="L73" i="41"/>
  <c r="S73" i="41"/>
  <c r="R74" i="21"/>
  <c r="U73" i="41"/>
  <c r="J74" i="21"/>
  <c r="R107" i="21"/>
  <c r="U106" i="41"/>
  <c r="L106" i="41"/>
  <c r="N106" i="41"/>
  <c r="S106" i="41"/>
  <c r="J107" i="21"/>
  <c r="J94" i="21"/>
  <c r="N93" i="41"/>
  <c r="R94" i="21"/>
  <c r="L93" i="41"/>
  <c r="S93" i="41"/>
  <c r="U93" i="41"/>
  <c r="N38" i="41"/>
  <c r="L38" i="41"/>
  <c r="U38" i="41"/>
  <c r="R39" i="21"/>
  <c r="J39" i="21"/>
  <c r="S38" i="41"/>
  <c r="J71" i="21"/>
  <c r="N70" i="41"/>
  <c r="L70" i="41"/>
  <c r="U70" i="41"/>
  <c r="R71" i="21"/>
  <c r="S70" i="41"/>
  <c r="U51" i="41"/>
  <c r="S51" i="41"/>
  <c r="J52" i="21"/>
  <c r="R52" i="21"/>
  <c r="N51" i="41"/>
  <c r="L51" i="41"/>
  <c r="U102" i="41"/>
  <c r="R103" i="21"/>
  <c r="S102" i="41"/>
  <c r="J103" i="21"/>
  <c r="N102" i="41"/>
  <c r="L102" i="41"/>
  <c r="N47" i="41"/>
  <c r="L47" i="41"/>
  <c r="S47" i="41"/>
  <c r="J48" i="21"/>
  <c r="U47" i="41"/>
  <c r="R48" i="21"/>
  <c r="T11" i="41"/>
  <c r="M11" i="41"/>
  <c r="AH11" i="41" s="1"/>
  <c r="L12" i="21" s="1"/>
  <c r="N12" i="21" s="1"/>
  <c r="T37" i="41"/>
  <c r="M37" i="41"/>
  <c r="AH37" i="41" s="1"/>
  <c r="L38" i="21" s="1"/>
  <c r="N38" i="21" s="1"/>
  <c r="M55" i="41"/>
  <c r="AH55" i="41" s="1"/>
  <c r="L56" i="21" s="1"/>
  <c r="N56" i="21" s="1"/>
  <c r="T55" i="41"/>
  <c r="T78" i="41"/>
  <c r="M78" i="41"/>
  <c r="AH78" i="41" s="1"/>
  <c r="L79" i="21" s="1"/>
  <c r="N79" i="21" s="1"/>
  <c r="M62" i="41"/>
  <c r="AH62" i="41" s="1"/>
  <c r="L63" i="21" s="1"/>
  <c r="N63" i="21" s="1"/>
  <c r="T62" i="41"/>
  <c r="M52" i="41"/>
  <c r="AH52" i="41" s="1"/>
  <c r="L53" i="21" s="1"/>
  <c r="N53" i="21" s="1"/>
  <c r="T52" i="41"/>
  <c r="M88" i="41"/>
  <c r="AH88" i="41" s="1"/>
  <c r="L89" i="21" s="1"/>
  <c r="N89" i="21" s="1"/>
  <c r="T88" i="41"/>
  <c r="J20" i="21"/>
  <c r="S19" i="41"/>
  <c r="R20" i="21"/>
  <c r="L19" i="41"/>
  <c r="N19" i="41"/>
  <c r="U19" i="41"/>
  <c r="U78" i="41"/>
  <c r="J79" i="21"/>
  <c r="L78" i="41"/>
  <c r="R79" i="21"/>
  <c r="N78" i="41"/>
  <c r="S78" i="41"/>
  <c r="J70" i="21"/>
  <c r="N69" i="41"/>
  <c r="L69" i="41"/>
  <c r="U69" i="41"/>
  <c r="S69" i="41"/>
  <c r="R70" i="21"/>
  <c r="S84" i="41"/>
  <c r="N84" i="41"/>
  <c r="L84" i="41"/>
  <c r="U84" i="41"/>
  <c r="J85" i="21"/>
  <c r="R85" i="21"/>
  <c r="L104" i="41"/>
  <c r="N104" i="41"/>
  <c r="S104" i="41"/>
  <c r="U104" i="41"/>
  <c r="R105" i="21"/>
  <c r="J105" i="21"/>
  <c r="U107" i="41"/>
  <c r="N107" i="41"/>
  <c r="L107" i="41"/>
  <c r="S107" i="41"/>
  <c r="R108" i="21"/>
  <c r="J108" i="21"/>
  <c r="U55" i="41"/>
  <c r="J56" i="21"/>
  <c r="S55" i="41"/>
  <c r="L55" i="41"/>
  <c r="N55" i="41"/>
  <c r="R56" i="21"/>
  <c r="M106" i="41"/>
  <c r="AH106" i="41" s="1"/>
  <c r="L107" i="21" s="1"/>
  <c r="N107" i="21" s="1"/>
  <c r="T106" i="41"/>
  <c r="M34" i="41"/>
  <c r="AH34" i="41" s="1"/>
  <c r="L35" i="21" s="1"/>
  <c r="N35" i="21" s="1"/>
  <c r="T34" i="41"/>
  <c r="T68" i="41"/>
  <c r="M68" i="41"/>
  <c r="AH68" i="41" s="1"/>
  <c r="L69" i="21" s="1"/>
  <c r="N69" i="21" s="1"/>
  <c r="T94" i="41"/>
  <c r="M94" i="41"/>
  <c r="AH94" i="41" s="1"/>
  <c r="L95" i="21" s="1"/>
  <c r="N95" i="21" s="1"/>
  <c r="M71" i="41"/>
  <c r="AH71" i="41" s="1"/>
  <c r="L72" i="21" s="1"/>
  <c r="N72" i="21" s="1"/>
  <c r="T71" i="41"/>
  <c r="M29" i="41"/>
  <c r="AH29" i="41" s="1"/>
  <c r="L30" i="21" s="1"/>
  <c r="N30" i="21" s="1"/>
  <c r="T29" i="41"/>
  <c r="M64" i="41"/>
  <c r="AH64" i="41" s="1"/>
  <c r="L65" i="21" s="1"/>
  <c r="N65" i="21" s="1"/>
  <c r="T64" i="41"/>
  <c r="S36" i="41"/>
  <c r="L36" i="41"/>
  <c r="N36" i="41"/>
  <c r="R37" i="21"/>
  <c r="U36" i="41"/>
  <c r="J37" i="21"/>
  <c r="R84" i="21"/>
  <c r="J84" i="21"/>
  <c r="S83" i="41"/>
  <c r="L83" i="41"/>
  <c r="N83" i="41"/>
  <c r="U83" i="41"/>
  <c r="N96" i="41"/>
  <c r="L96" i="41"/>
  <c r="R97" i="21"/>
  <c r="U96" i="41"/>
  <c r="S96" i="41"/>
  <c r="J97" i="21"/>
  <c r="S9" i="41"/>
  <c r="N9" i="41"/>
  <c r="L9" i="41"/>
  <c r="R10" i="21"/>
  <c r="U9" i="41"/>
  <c r="J10" i="21"/>
  <c r="J15" i="21"/>
  <c r="R15" i="21"/>
  <c r="N14" i="41"/>
  <c r="L14" i="41"/>
  <c r="S14" i="41"/>
  <c r="U14" i="41"/>
  <c r="L8" i="41"/>
  <c r="N8" i="41"/>
  <c r="U8" i="41"/>
  <c r="R9" i="21"/>
  <c r="J9" i="21"/>
  <c r="L24" i="41"/>
  <c r="N24" i="41"/>
  <c r="S24" i="41"/>
  <c r="J25" i="21"/>
  <c r="U24" i="41"/>
  <c r="R25" i="21"/>
  <c r="M19" i="41"/>
  <c r="AH19" i="41" s="1"/>
  <c r="L20" i="21" s="1"/>
  <c r="N20" i="21" s="1"/>
  <c r="T19" i="41"/>
  <c r="M104" i="41"/>
  <c r="AH104" i="41" s="1"/>
  <c r="L105" i="21" s="1"/>
  <c r="N105" i="21" s="1"/>
  <c r="T104" i="41"/>
  <c r="M23" i="41"/>
  <c r="AH23" i="41" s="1"/>
  <c r="L24" i="21" s="1"/>
  <c r="N24" i="21" s="1"/>
  <c r="T23" i="41"/>
  <c r="M41" i="41"/>
  <c r="AH41" i="41" s="1"/>
  <c r="L42" i="21" s="1"/>
  <c r="N42" i="21" s="1"/>
  <c r="T41" i="41"/>
  <c r="M98" i="41"/>
  <c r="AH98" i="41" s="1"/>
  <c r="L99" i="21" s="1"/>
  <c r="N99" i="21" s="1"/>
  <c r="T98" i="41"/>
  <c r="M8" i="41"/>
  <c r="AH8" i="41" s="1"/>
  <c r="L9" i="21" s="1"/>
  <c r="N9" i="21" s="1"/>
  <c r="T8" i="41"/>
  <c r="T76" i="41"/>
  <c r="M76" i="41"/>
  <c r="AH76" i="41" s="1"/>
  <c r="L77" i="21" s="1"/>
  <c r="N77" i="21" s="1"/>
  <c r="L33" i="41"/>
  <c r="N33" i="41"/>
  <c r="R34" i="21"/>
  <c r="U33" i="41"/>
  <c r="S33" i="41"/>
  <c r="J34" i="21"/>
  <c r="N48" i="41"/>
  <c r="L48" i="41"/>
  <c r="S48" i="41"/>
  <c r="U48" i="41"/>
  <c r="J49" i="21"/>
  <c r="R49" i="21"/>
  <c r="N94" i="41"/>
  <c r="L94" i="41"/>
  <c r="R95" i="21"/>
  <c r="S94" i="41"/>
  <c r="U94" i="41"/>
  <c r="J95" i="21"/>
  <c r="N42" i="41"/>
  <c r="L42" i="41"/>
  <c r="R43" i="21"/>
  <c r="U42" i="41"/>
  <c r="S42" i="41"/>
  <c r="J43" i="21"/>
  <c r="D8" i="16"/>
  <c r="I5" i="2"/>
  <c r="U62" i="41"/>
  <c r="J63" i="21"/>
  <c r="N62" i="41"/>
  <c r="L62" i="41"/>
  <c r="S62" i="41"/>
  <c r="R63" i="21"/>
  <c r="U43" i="41"/>
  <c r="N43" i="41"/>
  <c r="L43" i="41"/>
  <c r="S43" i="41"/>
  <c r="J44" i="21"/>
  <c r="R44" i="21"/>
  <c r="M75" i="41"/>
  <c r="AH75" i="41" s="1"/>
  <c r="L76" i="21" s="1"/>
  <c r="N76" i="21" s="1"/>
  <c r="T75" i="41"/>
  <c r="M20" i="41"/>
  <c r="AH20" i="41" s="1"/>
  <c r="L21" i="21" s="1"/>
  <c r="N21" i="21" s="1"/>
  <c r="T20" i="41"/>
  <c r="M67" i="41"/>
  <c r="AH67" i="41" s="1"/>
  <c r="L68" i="21" s="1"/>
  <c r="N68" i="21" s="1"/>
  <c r="T67" i="41"/>
  <c r="V8" i="16"/>
  <c r="O5" i="2"/>
  <c r="T27" i="41"/>
  <c r="M27" i="41"/>
  <c r="AH27" i="41" s="1"/>
  <c r="L28" i="21" s="1"/>
  <c r="N28" i="21" s="1"/>
  <c r="M35" i="41"/>
  <c r="AH35" i="41" s="1"/>
  <c r="L36" i="21" s="1"/>
  <c r="N36" i="21" s="1"/>
  <c r="T35" i="41"/>
  <c r="M46" i="41"/>
  <c r="AH46" i="41" s="1"/>
  <c r="L47" i="21" s="1"/>
  <c r="N47" i="21" s="1"/>
  <c r="T46" i="41"/>
  <c r="N74" i="41"/>
  <c r="L74" i="41"/>
  <c r="S74" i="41"/>
  <c r="R75" i="21"/>
  <c r="U74" i="41"/>
  <c r="J75" i="21"/>
  <c r="S26" i="41"/>
  <c r="J27" i="21"/>
  <c r="N26" i="41"/>
  <c r="L26" i="41"/>
  <c r="U26" i="41"/>
  <c r="R27" i="21"/>
  <c r="N64" i="41"/>
  <c r="L64" i="41"/>
  <c r="R65" i="21"/>
  <c r="S64" i="41"/>
  <c r="U64" i="41"/>
  <c r="J65" i="21"/>
  <c r="N89" i="41"/>
  <c r="L89" i="41"/>
  <c r="S89" i="41"/>
  <c r="U89" i="41"/>
  <c r="J90" i="21"/>
  <c r="R90" i="21"/>
  <c r="L40" i="41"/>
  <c r="N40" i="41"/>
  <c r="U40" i="41"/>
  <c r="S40" i="41"/>
  <c r="R41" i="21"/>
  <c r="J41" i="21"/>
  <c r="L17" i="41"/>
  <c r="N17" i="41"/>
  <c r="S17" i="41"/>
  <c r="R18" i="21"/>
  <c r="U17" i="41"/>
  <c r="J18" i="21"/>
  <c r="M10" i="41"/>
  <c r="AH10" i="41" s="1"/>
  <c r="L11" i="21" s="1"/>
  <c r="N11" i="21" s="1"/>
  <c r="T10" i="41"/>
  <c r="M38" i="41"/>
  <c r="AH38" i="41" s="1"/>
  <c r="L39" i="21" s="1"/>
  <c r="N39" i="21" s="1"/>
  <c r="T38" i="41"/>
  <c r="M53" i="41"/>
  <c r="AH53" i="41" s="1"/>
  <c r="L54" i="21" s="1"/>
  <c r="N54" i="21" s="1"/>
  <c r="T53" i="41"/>
  <c r="M15" i="41"/>
  <c r="AH15" i="41" s="1"/>
  <c r="L16" i="21" s="1"/>
  <c r="N16" i="21" s="1"/>
  <c r="T15" i="41"/>
  <c r="T65" i="41"/>
  <c r="M65" i="41"/>
  <c r="AH65" i="41" s="1"/>
  <c r="L66" i="21" s="1"/>
  <c r="N66" i="21" s="1"/>
  <c r="M13" i="41"/>
  <c r="AH13" i="41" s="1"/>
  <c r="L14" i="21" s="1"/>
  <c r="N14" i="21" s="1"/>
  <c r="T13" i="41"/>
  <c r="M57" i="41"/>
  <c r="AH57" i="41" s="1"/>
  <c r="L58" i="21" s="1"/>
  <c r="N58" i="21" s="1"/>
  <c r="T57" i="41"/>
  <c r="M36" i="41"/>
  <c r="AH36" i="41" s="1"/>
  <c r="L37" i="21" s="1"/>
  <c r="N37" i="21" s="1"/>
  <c r="T36" i="41"/>
  <c r="N16" i="41"/>
  <c r="L16" i="41"/>
  <c r="U16" i="41"/>
  <c r="J17" i="21"/>
  <c r="S16" i="41"/>
  <c r="R17" i="21"/>
  <c r="L88" i="41"/>
  <c r="N88" i="41"/>
  <c r="R89" i="21"/>
  <c r="S88" i="41"/>
  <c r="J89" i="21"/>
  <c r="U88" i="41"/>
  <c r="U49" i="41"/>
  <c r="J50" i="21"/>
  <c r="N49" i="41"/>
  <c r="S49" i="41"/>
  <c r="L49" i="41"/>
  <c r="R50" i="21"/>
  <c r="N52" i="41"/>
  <c r="L52" i="41"/>
  <c r="U52" i="41"/>
  <c r="S52" i="41"/>
  <c r="R53" i="21"/>
  <c r="J53" i="21"/>
  <c r="R100" i="21"/>
  <c r="J100" i="21"/>
  <c r="S99" i="41"/>
  <c r="N99" i="41"/>
  <c r="U99" i="41"/>
  <c r="L99" i="41"/>
  <c r="U10" i="41"/>
  <c r="R11" i="21"/>
  <c r="N10" i="41"/>
  <c r="L10" i="41"/>
  <c r="M51" i="41"/>
  <c r="AH51" i="41" s="1"/>
  <c r="L52" i="21" s="1"/>
  <c r="N52" i="21" s="1"/>
  <c r="T51" i="41"/>
  <c r="T9" i="41"/>
  <c r="M9" i="41"/>
  <c r="AH9" i="41" s="1"/>
  <c r="L10" i="21" s="1"/>
  <c r="N10" i="21" s="1"/>
  <c r="T92" i="41"/>
  <c r="M92" i="41"/>
  <c r="AH92" i="41" s="1"/>
  <c r="L93" i="21" s="1"/>
  <c r="N93" i="21" s="1"/>
  <c r="M101" i="41"/>
  <c r="AH101" i="41" s="1"/>
  <c r="L102" i="21" s="1"/>
  <c r="N102" i="21" s="1"/>
  <c r="T101" i="41"/>
  <c r="M109" i="41"/>
  <c r="AH109" i="41" s="1"/>
  <c r="L110" i="21" s="1"/>
  <c r="N110" i="21" s="1"/>
  <c r="T109" i="41"/>
  <c r="M33" i="41"/>
  <c r="AH33" i="41" s="1"/>
  <c r="L34" i="21" s="1"/>
  <c r="N34" i="21" s="1"/>
  <c r="T33" i="41"/>
  <c r="M87" i="41"/>
  <c r="AH87" i="41" s="1"/>
  <c r="L88" i="21" s="1"/>
  <c r="N88" i="21" s="1"/>
  <c r="T87" i="41"/>
  <c r="J72" i="21"/>
  <c r="N71" i="41"/>
  <c r="L71" i="41"/>
  <c r="R72" i="21"/>
  <c r="S71" i="41"/>
  <c r="U71" i="41"/>
  <c r="S58" i="41"/>
  <c r="R59" i="21"/>
  <c r="U58" i="41"/>
  <c r="J59" i="21"/>
  <c r="N58" i="41"/>
  <c r="L58" i="41"/>
  <c r="N44" i="41"/>
  <c r="L44" i="41"/>
  <c r="R45" i="21"/>
  <c r="S44" i="41"/>
  <c r="J45" i="21"/>
  <c r="U44" i="41"/>
  <c r="S75" i="41"/>
  <c r="N75" i="41"/>
  <c r="L75" i="41"/>
  <c r="R76" i="21"/>
  <c r="J76" i="21"/>
  <c r="U75" i="41"/>
  <c r="N98" i="41"/>
  <c r="L98" i="41"/>
  <c r="R99" i="21"/>
  <c r="J99" i="21"/>
  <c r="U98" i="41"/>
  <c r="S98" i="41"/>
  <c r="J24" i="21"/>
  <c r="N23" i="41"/>
  <c r="L23" i="41"/>
  <c r="S23" i="41"/>
  <c r="R24" i="21"/>
  <c r="U23" i="41"/>
  <c r="R14" i="21"/>
  <c r="U13" i="41"/>
  <c r="N13" i="41"/>
  <c r="S13" i="41"/>
  <c r="J14" i="21"/>
  <c r="L13" i="41"/>
  <c r="T12" i="41"/>
  <c r="M12" i="41"/>
  <c r="AH12" i="41" s="1"/>
  <c r="L13" i="21" s="1"/>
  <c r="N13" i="21" s="1"/>
  <c r="T43" i="41"/>
  <c r="M43" i="41"/>
  <c r="AH43" i="41" s="1"/>
  <c r="L44" i="21" s="1"/>
  <c r="N44" i="21" s="1"/>
  <c r="T54" i="41"/>
  <c r="M54" i="41"/>
  <c r="AH54" i="41" s="1"/>
  <c r="L55" i="21" s="1"/>
  <c r="N55" i="21" s="1"/>
  <c r="M79" i="41"/>
  <c r="AH79" i="41" s="1"/>
  <c r="L80" i="21" s="1"/>
  <c r="N80" i="21" s="1"/>
  <c r="T79" i="41"/>
  <c r="T56" i="41"/>
  <c r="M56" i="41"/>
  <c r="AH56" i="41" s="1"/>
  <c r="L57" i="21" s="1"/>
  <c r="N57" i="21" s="1"/>
  <c r="M42" i="41"/>
  <c r="AH42" i="41" s="1"/>
  <c r="L43" i="21" s="1"/>
  <c r="N43" i="21" s="1"/>
  <c r="T42" i="41"/>
  <c r="M48" i="41"/>
  <c r="AH48" i="41" s="1"/>
  <c r="L49" i="21" s="1"/>
  <c r="N49" i="21" s="1"/>
  <c r="T48" i="41"/>
  <c r="M49" i="41"/>
  <c r="AH49" i="41" s="1"/>
  <c r="L50" i="21" s="1"/>
  <c r="N50" i="21" s="1"/>
  <c r="T49" i="41"/>
  <c r="N59" i="41"/>
  <c r="L59" i="41"/>
  <c r="R60" i="21"/>
  <c r="S59" i="41"/>
  <c r="J60" i="21"/>
  <c r="U59" i="41"/>
  <c r="N66" i="41"/>
  <c r="L66" i="41"/>
  <c r="R67" i="21"/>
  <c r="J67" i="21"/>
  <c r="S66" i="41"/>
  <c r="U66" i="41"/>
  <c r="J19" i="21"/>
  <c r="S18" i="41"/>
  <c r="U18" i="41"/>
  <c r="N18" i="41"/>
  <c r="R19" i="21"/>
  <c r="L18" i="41"/>
  <c r="U28" i="41"/>
  <c r="N28" i="41"/>
  <c r="S28" i="41"/>
  <c r="L28" i="41"/>
  <c r="R29" i="21"/>
  <c r="J29" i="21"/>
  <c r="U54" i="41"/>
  <c r="J55" i="21"/>
  <c r="S54" i="41"/>
  <c r="R55" i="21"/>
  <c r="N54" i="41"/>
  <c r="L54" i="41"/>
  <c r="N34" i="41"/>
  <c r="L34" i="41"/>
  <c r="R35" i="21"/>
  <c r="S34" i="41"/>
  <c r="U34" i="41"/>
  <c r="J35" i="21"/>
  <c r="M72" i="41"/>
  <c r="AH72" i="41" s="1"/>
  <c r="L73" i="21" s="1"/>
  <c r="N73" i="21" s="1"/>
  <c r="T72" i="41"/>
  <c r="M60" i="41"/>
  <c r="AH60" i="41" s="1"/>
  <c r="L61" i="21" s="1"/>
  <c r="N61" i="21" s="1"/>
  <c r="T60" i="41"/>
  <c r="T82" i="41"/>
  <c r="M82" i="41"/>
  <c r="AH82" i="41" s="1"/>
  <c r="L83" i="21" s="1"/>
  <c r="N83" i="21" s="1"/>
  <c r="M108" i="41"/>
  <c r="AH108" i="41" s="1"/>
  <c r="L109" i="21" s="1"/>
  <c r="N109" i="21" s="1"/>
  <c r="T108" i="41"/>
  <c r="M47" i="41"/>
  <c r="AH47" i="41" s="1"/>
  <c r="L48" i="21" s="1"/>
  <c r="N48" i="21" s="1"/>
  <c r="T47" i="41"/>
  <c r="M102" i="41"/>
  <c r="AH102" i="41" s="1"/>
  <c r="L103" i="21" s="1"/>
  <c r="N103" i="21" s="1"/>
  <c r="T102" i="41"/>
  <c r="M83" i="41"/>
  <c r="AH83" i="41" s="1"/>
  <c r="L84" i="21" s="1"/>
  <c r="N84" i="21" s="1"/>
  <c r="T83" i="41"/>
  <c r="U27" i="41"/>
  <c r="R28" i="21"/>
  <c r="S27" i="41"/>
  <c r="L27" i="41"/>
  <c r="N27" i="41"/>
  <c r="J28" i="21"/>
  <c r="N12" i="41"/>
  <c r="L12" i="41"/>
  <c r="R13" i="21"/>
  <c r="U12" i="41"/>
  <c r="S12" i="41"/>
  <c r="J13" i="21"/>
  <c r="N53" i="41"/>
  <c r="L53" i="41"/>
  <c r="R54" i="21"/>
  <c r="J54" i="21"/>
  <c r="S53" i="41"/>
  <c r="U53" i="41"/>
  <c r="N21" i="41"/>
  <c r="L21" i="41"/>
  <c r="J22" i="21"/>
  <c r="U21" i="41"/>
  <c r="R22" i="21"/>
  <c r="S21" i="41"/>
  <c r="S101" i="41"/>
  <c r="R102" i="21"/>
  <c r="U101" i="41"/>
  <c r="J102" i="21"/>
  <c r="N101" i="41"/>
  <c r="L101" i="41"/>
  <c r="N67" i="41"/>
  <c r="L67" i="41"/>
  <c r="R68" i="21"/>
  <c r="S67" i="41"/>
  <c r="U67" i="41"/>
  <c r="J68" i="21"/>
  <c r="N61" i="41"/>
  <c r="L61" i="41"/>
  <c r="J62" i="21"/>
  <c r="U61" i="41"/>
  <c r="S61" i="41"/>
  <c r="R62" i="21"/>
  <c r="T107" i="41"/>
  <c r="M107" i="41"/>
  <c r="AH107" i="41" s="1"/>
  <c r="L108" i="21" s="1"/>
  <c r="N108" i="21" s="1"/>
  <c r="M95" i="41"/>
  <c r="AH95" i="41" s="1"/>
  <c r="L96" i="21" s="1"/>
  <c r="N96" i="21" s="1"/>
  <c r="T95" i="41"/>
  <c r="M86" i="41"/>
  <c r="AH86" i="41" s="1"/>
  <c r="L87" i="21" s="1"/>
  <c r="N87" i="21" s="1"/>
  <c r="T86" i="41"/>
  <c r="M90" i="41"/>
  <c r="AH90" i="41" s="1"/>
  <c r="L91" i="21" s="1"/>
  <c r="N91" i="21" s="1"/>
  <c r="T90" i="41"/>
  <c r="M44" i="41"/>
  <c r="AH44" i="41" s="1"/>
  <c r="L45" i="21" s="1"/>
  <c r="N45" i="21" s="1"/>
  <c r="T44" i="41"/>
  <c r="M17" i="41"/>
  <c r="AH17" i="41" s="1"/>
  <c r="L18" i="21" s="1"/>
  <c r="N18" i="21" s="1"/>
  <c r="T17" i="41"/>
  <c r="M22" i="41"/>
  <c r="AH22" i="41" s="1"/>
  <c r="L23" i="21" s="1"/>
  <c r="N23" i="21" s="1"/>
  <c r="T22" i="41"/>
  <c r="N110" i="41"/>
  <c r="L110" i="41"/>
  <c r="J111" i="21"/>
  <c r="S110" i="41"/>
  <c r="U110" i="41"/>
  <c r="R111" i="21"/>
  <c r="N105" i="41"/>
  <c r="L105" i="41"/>
  <c r="S105" i="41"/>
  <c r="J106" i="21"/>
  <c r="R106" i="21"/>
  <c r="U105" i="41"/>
  <c r="L65" i="41"/>
  <c r="N65" i="41"/>
  <c r="S65" i="41"/>
  <c r="R66" i="21"/>
  <c r="U65" i="41"/>
  <c r="J66" i="21"/>
  <c r="N46" i="41"/>
  <c r="L46" i="41"/>
  <c r="U46" i="41"/>
  <c r="R47" i="21"/>
  <c r="S46" i="41"/>
  <c r="J47" i="21"/>
  <c r="U63" i="41"/>
  <c r="J64" i="21"/>
  <c r="L63" i="41"/>
  <c r="N63" i="41"/>
  <c r="S63" i="41"/>
  <c r="R64" i="21"/>
  <c r="R96" i="21"/>
  <c r="U95" i="41"/>
  <c r="S95" i="41"/>
  <c r="J96" i="21"/>
  <c r="N95" i="41"/>
  <c r="L95" i="41"/>
  <c r="N91" i="41"/>
  <c r="L91" i="41"/>
  <c r="U91" i="41"/>
  <c r="S91" i="41"/>
  <c r="J92" i="21"/>
  <c r="R92" i="21"/>
  <c r="T45" i="41"/>
  <c r="M45" i="41"/>
  <c r="AH45" i="41" s="1"/>
  <c r="L46" i="21" s="1"/>
  <c r="N46" i="21" s="1"/>
  <c r="M31" i="41"/>
  <c r="AH31" i="41" s="1"/>
  <c r="L32" i="21" s="1"/>
  <c r="N32" i="21" s="1"/>
  <c r="T31" i="41"/>
  <c r="M96" i="41"/>
  <c r="AH96" i="41" s="1"/>
  <c r="L97" i="21" s="1"/>
  <c r="N97" i="21" s="1"/>
  <c r="T96" i="41"/>
  <c r="M63" i="41"/>
  <c r="AH63" i="41" s="1"/>
  <c r="L64" i="21" s="1"/>
  <c r="N64" i="21" s="1"/>
  <c r="T63" i="41"/>
  <c r="M74" i="41"/>
  <c r="AH74" i="41" s="1"/>
  <c r="L75" i="21" s="1"/>
  <c r="N75" i="21" s="1"/>
  <c r="T74" i="41"/>
  <c r="M85" i="41"/>
  <c r="AH85" i="41" s="1"/>
  <c r="L86" i="21" s="1"/>
  <c r="N86" i="21" s="1"/>
  <c r="T85" i="41"/>
  <c r="M97" i="41"/>
  <c r="AH97" i="41" s="1"/>
  <c r="L98" i="21" s="1"/>
  <c r="N98" i="21" s="1"/>
  <c r="T97" i="41"/>
  <c r="S45" i="41"/>
  <c r="R46" i="21"/>
  <c r="N45" i="41"/>
  <c r="L45" i="41"/>
  <c r="U45" i="41"/>
  <c r="J46" i="21"/>
  <c r="J36" i="21"/>
  <c r="N35" i="41"/>
  <c r="L35" i="41"/>
  <c r="U35" i="41"/>
  <c r="S35" i="41"/>
  <c r="R36" i="21"/>
  <c r="U37" i="41"/>
  <c r="R38" i="21"/>
  <c r="L37" i="41"/>
  <c r="S37" i="41"/>
  <c r="N37" i="41"/>
  <c r="J38" i="21"/>
  <c r="N103" i="41"/>
  <c r="L103" i="41"/>
  <c r="J104" i="21"/>
  <c r="U103" i="41"/>
  <c r="S103" i="41"/>
  <c r="R104" i="21"/>
  <c r="L72" i="41"/>
  <c r="N72" i="41"/>
  <c r="S72" i="41"/>
  <c r="J73" i="21"/>
  <c r="U72" i="41"/>
  <c r="R73" i="21"/>
  <c r="J101" i="21"/>
  <c r="R101" i="21"/>
  <c r="L100" i="41"/>
  <c r="U100" i="41"/>
  <c r="N100" i="41"/>
  <c r="S100" i="41"/>
  <c r="R110" i="21"/>
  <c r="J110" i="21"/>
  <c r="U109" i="41"/>
  <c r="L109" i="41"/>
  <c r="N109" i="41"/>
  <c r="S109" i="41"/>
  <c r="T18" i="41"/>
  <c r="M18" i="41"/>
  <c r="AH18" i="41" s="1"/>
  <c r="L19" i="21" s="1"/>
  <c r="N19" i="21" s="1"/>
  <c r="T80" i="41"/>
  <c r="M80" i="41"/>
  <c r="AH80" i="41" s="1"/>
  <c r="L81" i="21" s="1"/>
  <c r="N81" i="21" s="1"/>
  <c r="T77" i="41"/>
  <c r="M77" i="41"/>
  <c r="AH77" i="41" s="1"/>
  <c r="L78" i="21" s="1"/>
  <c r="N78" i="21" s="1"/>
  <c r="M69" i="41"/>
  <c r="AH69" i="41" s="1"/>
  <c r="L70" i="21" s="1"/>
  <c r="N70" i="21" s="1"/>
  <c r="T69" i="41"/>
  <c r="M73" i="41"/>
  <c r="AH73" i="41" s="1"/>
  <c r="L74" i="21" s="1"/>
  <c r="N74" i="21" s="1"/>
  <c r="T73" i="41"/>
  <c r="T66" i="41"/>
  <c r="M66" i="41"/>
  <c r="AH66" i="41" s="1"/>
  <c r="L67" i="21" s="1"/>
  <c r="N67" i="21" s="1"/>
  <c r="M25" i="41"/>
  <c r="AH25" i="41" s="1"/>
  <c r="L26" i="21" s="1"/>
  <c r="N26" i="21" s="1"/>
  <c r="T25" i="41"/>
  <c r="N80" i="41"/>
  <c r="L80" i="41"/>
  <c r="S80" i="41"/>
  <c r="J81" i="21"/>
  <c r="U80" i="41"/>
  <c r="R81" i="21"/>
  <c r="N108" i="41"/>
  <c r="L108" i="41"/>
  <c r="S108" i="41"/>
  <c r="J109" i="21"/>
  <c r="U108" i="41"/>
  <c r="R109" i="21"/>
  <c r="S76" i="41"/>
  <c r="R77" i="21"/>
  <c r="U76" i="41"/>
  <c r="J77" i="21"/>
  <c r="N76" i="41"/>
  <c r="L76" i="41"/>
  <c r="N79" i="41"/>
  <c r="L79" i="41"/>
  <c r="U79" i="41"/>
  <c r="R80" i="21"/>
  <c r="S79" i="41"/>
  <c r="J80" i="21"/>
  <c r="L81" i="41"/>
  <c r="N81" i="41"/>
  <c r="S81" i="41"/>
  <c r="R82" i="21"/>
  <c r="J82" i="21"/>
  <c r="U81" i="41"/>
  <c r="J23" i="21"/>
  <c r="U22" i="41"/>
  <c r="R23" i="21"/>
  <c r="S22" i="41"/>
  <c r="N22" i="41"/>
  <c r="L22" i="41"/>
  <c r="N60" i="41"/>
  <c r="L60" i="41"/>
  <c r="J61" i="21"/>
  <c r="S60" i="41"/>
  <c r="R61" i="21"/>
  <c r="U60" i="41"/>
  <c r="M30" i="41"/>
  <c r="AH30" i="41" s="1"/>
  <c r="L31" i="21" s="1"/>
  <c r="N31" i="21" s="1"/>
  <c r="T30" i="41"/>
  <c r="T100" i="41"/>
  <c r="M100" i="41"/>
  <c r="AH100" i="41" s="1"/>
  <c r="L101" i="21" s="1"/>
  <c r="N101" i="21" s="1"/>
  <c r="T16" i="41"/>
  <c r="M16" i="41"/>
  <c r="AH16" i="41" s="1"/>
  <c r="L17" i="21" s="1"/>
  <c r="N17" i="21" s="1"/>
  <c r="M39" i="41"/>
  <c r="AH39" i="41" s="1"/>
  <c r="L40" i="21" s="1"/>
  <c r="N40" i="21" s="1"/>
  <c r="T39" i="41"/>
  <c r="T59" i="41"/>
  <c r="M59" i="41"/>
  <c r="AH59" i="41" s="1"/>
  <c r="L60" i="21" s="1"/>
  <c r="N60" i="21" s="1"/>
  <c r="T24" i="41"/>
  <c r="M24" i="41"/>
  <c r="AH24" i="41" s="1"/>
  <c r="L25" i="21" s="1"/>
  <c r="N25" i="21" s="1"/>
  <c r="T93" i="41"/>
  <c r="M93" i="41"/>
  <c r="AH93" i="41" s="1"/>
  <c r="L94" i="21" s="1"/>
  <c r="N94" i="21" s="1"/>
  <c r="N7" i="41" l="1"/>
  <c r="N3" i="41" s="1"/>
  <c r="U7" i="41"/>
  <c r="U3" i="41" s="1"/>
  <c r="S7" i="41"/>
  <c r="S3" i="41" s="1"/>
  <c r="R8" i="21"/>
  <c r="R4" i="21" s="1"/>
  <c r="J8" i="21"/>
  <c r="J4" i="21" s="1"/>
  <c r="L7" i="41"/>
  <c r="L3" i="41" s="1"/>
  <c r="D6" i="16"/>
  <c r="M7" i="41"/>
  <c r="V6" i="16"/>
  <c r="T7" i="41"/>
  <c r="T3" i="41" s="1"/>
  <c r="M3" i="41" l="1"/>
  <c r="AH7" i="41"/>
  <c r="L8" i="21" s="1"/>
  <c r="N8" i="21" s="1"/>
  <c r="N4" i="21" s="1"/>
  <c r="C44" i="37" s="1"/>
  <c r="I6" i="19"/>
  <c r="I3" i="19" s="1"/>
  <c r="AC6" i="19"/>
  <c r="AC3" i="19" s="1"/>
  <c r="AD6" i="19"/>
  <c r="AD3" i="19" s="1"/>
  <c r="K6" i="19"/>
  <c r="K3" i="19" s="1"/>
  <c r="H6" i="19"/>
  <c r="H3" i="19" s="1"/>
  <c r="J6" i="19"/>
  <c r="J3" i="19" s="1"/>
  <c r="AU6" i="19"/>
  <c r="AU3" i="19" s="1"/>
  <c r="L6" i="19"/>
  <c r="L3" i="19" s="1"/>
  <c r="R6" i="19"/>
  <c r="R3" i="19" s="1"/>
  <c r="P6" i="19"/>
  <c r="P3" i="19" s="1"/>
  <c r="S6" i="19"/>
  <c r="S3" i="19" s="1"/>
  <c r="G6" i="19"/>
  <c r="G3" i="19" s="1"/>
  <c r="F6" i="19"/>
  <c r="F3" i="19" s="1"/>
  <c r="D6" i="19"/>
  <c r="D3" i="19" s="1"/>
  <c r="Q6" i="19"/>
  <c r="Q3" i="19" s="1"/>
  <c r="M6" i="19"/>
  <c r="M3" i="19" s="1"/>
  <c r="N6" i="19"/>
  <c r="N3" i="19" s="1"/>
  <c r="T6" i="19"/>
  <c r="T3" i="19" s="1"/>
  <c r="O6" i="19"/>
  <c r="O3" i="19" s="1"/>
  <c r="C6" i="19"/>
  <c r="C3" i="19" s="1"/>
  <c r="U6" i="19"/>
  <c r="U3" i="19" s="1"/>
  <c r="E6" i="19"/>
  <c r="E3" i="19" s="1"/>
  <c r="BJ6" i="19"/>
  <c r="BJ3" i="19" s="1"/>
  <c r="BD6" i="19"/>
  <c r="BD3" i="19" s="1"/>
  <c r="AB6" i="19"/>
  <c r="AB3" i="19" s="1"/>
  <c r="AT6" i="19"/>
  <c r="AT3" i="19" s="1"/>
  <c r="CF6" i="19"/>
  <c r="CF3" i="19" s="1"/>
  <c r="I7" i="40" s="1" a="1"/>
  <c r="AZ6" i="19"/>
  <c r="AZ3" i="19" s="1"/>
  <c r="AE6" i="19"/>
  <c r="AE3" i="19" s="1"/>
  <c r="AW6" i="19"/>
  <c r="AW3" i="19" s="1"/>
  <c r="AS6" i="19"/>
  <c r="AS3" i="19" s="1"/>
  <c r="AV6" i="19"/>
  <c r="AV3" i="19" s="1"/>
  <c r="AY6" i="19"/>
  <c r="AY3" i="19" s="1"/>
  <c r="C43" i="37"/>
  <c r="C45" i="37"/>
  <c r="K7" i="38" l="1" a="1"/>
  <c r="K24" i="38" s="1"/>
  <c r="L24" i="38" s="1"/>
  <c r="AQ6" i="19"/>
  <c r="AQ3" i="19" s="1"/>
  <c r="AR6" i="19"/>
  <c r="AR3" i="19" s="1"/>
  <c r="I18" i="40"/>
  <c r="J18" i="40" s="1"/>
  <c r="I27" i="40"/>
  <c r="J27" i="40" s="1"/>
  <c r="I23" i="40"/>
  <c r="J23" i="40" s="1"/>
  <c r="I25" i="40"/>
  <c r="J25" i="40" s="1"/>
  <c r="I10" i="40"/>
  <c r="J10" i="40" s="1"/>
  <c r="I21" i="40"/>
  <c r="J21" i="40" s="1"/>
  <c r="I29" i="40"/>
  <c r="J29" i="40" s="1"/>
  <c r="E103" i="8" s="1"/>
  <c r="I16" i="40"/>
  <c r="J16" i="40" s="1"/>
  <c r="I8" i="40"/>
  <c r="J8" i="40" s="1"/>
  <c r="I28" i="40"/>
  <c r="J28" i="40" s="1"/>
  <c r="I33" i="40"/>
  <c r="J33" i="40" s="1"/>
  <c r="I9" i="40"/>
  <c r="J9" i="40" s="1"/>
  <c r="I11" i="40"/>
  <c r="J11" i="40" s="1"/>
  <c r="I15" i="40"/>
  <c r="J15" i="40" s="1"/>
  <c r="E89" i="8" s="1"/>
  <c r="I30" i="40"/>
  <c r="J30" i="40" s="1"/>
  <c r="E104" i="8" s="1"/>
  <c r="I37" i="40"/>
  <c r="J37" i="40" s="1"/>
  <c r="I20" i="40"/>
  <c r="J20" i="40" s="1"/>
  <c r="I32" i="40"/>
  <c r="J32" i="40" s="1"/>
  <c r="I34" i="40"/>
  <c r="J34" i="40" s="1"/>
  <c r="I35" i="40"/>
  <c r="J35" i="40" s="1"/>
  <c r="I24" i="40"/>
  <c r="J24" i="40" s="1"/>
  <c r="I31" i="40"/>
  <c r="J31" i="40" s="1"/>
  <c r="I17" i="40"/>
  <c r="J17" i="40" s="1"/>
  <c r="I19" i="40"/>
  <c r="J19" i="40" s="1"/>
  <c r="I36" i="40"/>
  <c r="J36" i="40" s="1"/>
  <c r="I13" i="40"/>
  <c r="J13" i="40" s="1"/>
  <c r="I14" i="40"/>
  <c r="J14" i="40" s="1"/>
  <c r="I22" i="40"/>
  <c r="J22" i="40" s="1"/>
  <c r="I26" i="40"/>
  <c r="J26" i="40" s="1"/>
  <c r="I7" i="40"/>
  <c r="J7" i="40" s="1"/>
  <c r="I12" i="40"/>
  <c r="J12" i="40" s="1"/>
  <c r="D45" i="37"/>
  <c r="C21" i="37" s="1"/>
  <c r="K42" i="13" s="1"/>
  <c r="D43" i="37"/>
  <c r="D44" i="37"/>
  <c r="K41" i="38" l="1"/>
  <c r="L41" i="38" s="1"/>
  <c r="K39" i="38"/>
  <c r="L39" i="38" s="1"/>
  <c r="K22" i="38"/>
  <c r="L22" i="38" s="1"/>
  <c r="K23" i="38"/>
  <c r="L23" i="38" s="1"/>
  <c r="K8" i="38"/>
  <c r="L8" i="38" s="1"/>
  <c r="K11" i="38"/>
  <c r="L11" i="38" s="1"/>
  <c r="K36" i="38"/>
  <c r="L36" i="38" s="1"/>
  <c r="K32" i="38"/>
  <c r="L32" i="38" s="1"/>
  <c r="K31" i="38"/>
  <c r="L31" i="38" s="1"/>
  <c r="K13" i="38"/>
  <c r="L13" i="38" s="1"/>
  <c r="K42" i="38"/>
  <c r="L42" i="38" s="1"/>
  <c r="K17" i="38"/>
  <c r="L17" i="38" s="1"/>
  <c r="K10" i="38"/>
  <c r="L10" i="38" s="1"/>
  <c r="K28" i="38"/>
  <c r="L28" i="38" s="1"/>
  <c r="K19" i="38"/>
  <c r="L19" i="38" s="1"/>
  <c r="K27" i="38"/>
  <c r="L27" i="38" s="1"/>
  <c r="K33" i="38"/>
  <c r="L33" i="38" s="1"/>
  <c r="K18" i="38"/>
  <c r="L18" i="38" s="1"/>
  <c r="K15" i="38"/>
  <c r="L15" i="38" s="1"/>
  <c r="K26" i="38"/>
  <c r="L26" i="38" s="1"/>
  <c r="K20" i="38"/>
  <c r="L20" i="38" s="1"/>
  <c r="K34" i="38"/>
  <c r="L34" i="38" s="1"/>
  <c r="K16" i="38"/>
  <c r="L16" i="38" s="1"/>
  <c r="K37" i="38"/>
  <c r="L37" i="38" s="1"/>
  <c r="K9" i="38"/>
  <c r="L9" i="38" s="1"/>
  <c r="K35" i="38"/>
  <c r="L35" i="38" s="1"/>
  <c r="K30" i="38"/>
  <c r="L30" i="38" s="1"/>
  <c r="K7" i="38"/>
  <c r="L7" i="38" s="1"/>
  <c r="K38" i="38"/>
  <c r="L38" i="38" s="1"/>
  <c r="K25" i="38"/>
  <c r="L25" i="38" s="1"/>
  <c r="K14" i="38"/>
  <c r="L14" i="38" s="1"/>
  <c r="K40" i="38"/>
  <c r="L40" i="38" s="1"/>
  <c r="K21" i="38"/>
  <c r="L21" i="38" s="1"/>
  <c r="K29" i="38"/>
  <c r="L29" i="38" s="1"/>
  <c r="K12" i="38"/>
  <c r="L12" i="38" s="1"/>
  <c r="M8" i="4" a="1"/>
  <c r="M35" i="4" s="1"/>
  <c r="I7" i="39" a="1"/>
  <c r="I15" i="39" s="1"/>
  <c r="J15" i="39" s="1"/>
  <c r="E45" i="37"/>
  <c r="C20" i="37"/>
  <c r="K41" i="13" s="1"/>
  <c r="E44" i="37"/>
  <c r="C19" i="37"/>
  <c r="K40" i="13" s="1"/>
  <c r="E43" i="37"/>
  <c r="M42" i="38" l="1"/>
  <c r="E43" i="8" s="1"/>
  <c r="M8" i="4"/>
  <c r="M29" i="38"/>
  <c r="E30" i="8" s="1"/>
  <c r="M10" i="38"/>
  <c r="E11" i="8" s="1"/>
  <c r="M28" i="38"/>
  <c r="E29" i="8" s="1"/>
  <c r="M23" i="38"/>
  <c r="E24" i="8" s="1"/>
  <c r="M32" i="38"/>
  <c r="E33" i="8" s="1"/>
  <c r="M31" i="38"/>
  <c r="E32" i="8" s="1"/>
  <c r="M8" i="38"/>
  <c r="E9" i="8" s="1"/>
  <c r="M26" i="38"/>
  <c r="E27" i="8" s="1"/>
  <c r="M24" i="38"/>
  <c r="E25" i="8" s="1"/>
  <c r="M33" i="4"/>
  <c r="M21" i="38"/>
  <c r="E22" i="8" s="1"/>
  <c r="M29" i="4"/>
  <c r="M41" i="38"/>
  <c r="E42" i="8" s="1"/>
  <c r="M12" i="38"/>
  <c r="E13" i="8" s="1"/>
  <c r="M25" i="38"/>
  <c r="E26" i="8" s="1"/>
  <c r="M36" i="38"/>
  <c r="E37" i="8" s="1"/>
  <c r="M35" i="38"/>
  <c r="E36" i="8" s="1"/>
  <c r="M37" i="38"/>
  <c r="E38" i="8" s="1"/>
  <c r="M30" i="38"/>
  <c r="E31" i="8" s="1"/>
  <c r="M15" i="38"/>
  <c r="E16" i="8" s="1"/>
  <c r="M11" i="4"/>
  <c r="M33" i="38"/>
  <c r="E34" i="8" s="1"/>
  <c r="M14" i="38"/>
  <c r="E15" i="8" s="1"/>
  <c r="M13" i="38"/>
  <c r="E14" i="8" s="1"/>
  <c r="M19" i="38"/>
  <c r="E20" i="8" s="1"/>
  <c r="M40" i="38"/>
  <c r="E41" i="8" s="1"/>
  <c r="M38" i="4"/>
  <c r="M43" i="4"/>
  <c r="M27" i="38"/>
  <c r="E28" i="8" s="1"/>
  <c r="M34" i="38"/>
  <c r="E35" i="8" s="1"/>
  <c r="M42" i="4"/>
  <c r="M18" i="38"/>
  <c r="E19" i="8" s="1"/>
  <c r="M11" i="38"/>
  <c r="E12" i="8" s="1"/>
  <c r="M9" i="38"/>
  <c r="E10" i="8" s="1"/>
  <c r="M24" i="4"/>
  <c r="M20" i="38"/>
  <c r="E21" i="8" s="1"/>
  <c r="M17" i="38"/>
  <c r="E18" i="8" s="1"/>
  <c r="M39" i="38"/>
  <c r="E40" i="8" s="1"/>
  <c r="M30" i="4"/>
  <c r="M16" i="38"/>
  <c r="E17" i="8" s="1"/>
  <c r="M27" i="4"/>
  <c r="M38" i="38"/>
  <c r="E39" i="8" s="1"/>
  <c r="M7" i="38"/>
  <c r="E8" i="8" s="1"/>
  <c r="M22" i="38"/>
  <c r="E23" i="8" s="1"/>
  <c r="M21" i="4"/>
  <c r="M41" i="4"/>
  <c r="M26" i="4"/>
  <c r="M36" i="4"/>
  <c r="M45" i="4"/>
  <c r="M44" i="4"/>
  <c r="M47" i="4"/>
  <c r="M46" i="4"/>
  <c r="M14" i="4"/>
  <c r="M15" i="4"/>
  <c r="M25" i="4"/>
  <c r="M9" i="4"/>
  <c r="M12" i="4"/>
  <c r="M32" i="4"/>
  <c r="M17" i="4"/>
  <c r="M18" i="4"/>
  <c r="M40" i="4"/>
  <c r="M19" i="4"/>
  <c r="M28" i="4"/>
  <c r="M20" i="4"/>
  <c r="M48" i="4"/>
  <c r="M10" i="4"/>
  <c r="M31" i="4"/>
  <c r="I42" i="39"/>
  <c r="J42" i="39" s="1"/>
  <c r="M13" i="4"/>
  <c r="M22" i="4"/>
  <c r="M23" i="4"/>
  <c r="M39" i="4"/>
  <c r="M16" i="4"/>
  <c r="M34" i="4"/>
  <c r="M37" i="4"/>
  <c r="I32" i="39"/>
  <c r="J32" i="39" s="1"/>
  <c r="I25" i="39"/>
  <c r="J25" i="39" s="1"/>
  <c r="I7" i="39"/>
  <c r="J7" i="39" s="1"/>
  <c r="I10" i="39"/>
  <c r="J10" i="39" s="1"/>
  <c r="I33" i="39"/>
  <c r="J33" i="39" s="1"/>
  <c r="I41" i="39"/>
  <c r="J41" i="39" s="1"/>
  <c r="I16" i="39"/>
  <c r="J16" i="39" s="1"/>
  <c r="I14" i="39"/>
  <c r="J14" i="39" s="1"/>
  <c r="I23" i="39"/>
  <c r="J23" i="39" s="1"/>
  <c r="I21" i="39"/>
  <c r="J21" i="39" s="1"/>
  <c r="I17" i="39"/>
  <c r="J17" i="39" s="1"/>
  <c r="I8" i="39"/>
  <c r="J8" i="39" s="1"/>
  <c r="I11" i="39"/>
  <c r="J11" i="39" s="1"/>
  <c r="I24" i="39"/>
  <c r="J24" i="39" s="1"/>
  <c r="I18" i="39"/>
  <c r="J18" i="39" s="1"/>
  <c r="I28" i="39"/>
  <c r="J28" i="39" s="1"/>
  <c r="I31" i="39"/>
  <c r="J31" i="39" s="1"/>
  <c r="I12" i="39"/>
  <c r="J12" i="39" s="1"/>
  <c r="I29" i="39"/>
  <c r="J29" i="39" s="1"/>
  <c r="I40" i="39"/>
  <c r="J40" i="39" s="1"/>
  <c r="I26" i="39"/>
  <c r="J26" i="39" s="1"/>
  <c r="I20" i="39"/>
  <c r="J20" i="39" s="1"/>
  <c r="I13" i="39"/>
  <c r="J13" i="39" s="1"/>
  <c r="I37" i="39"/>
  <c r="J37" i="39" s="1"/>
  <c r="I9" i="39"/>
  <c r="J9" i="39" s="1"/>
  <c r="I30" i="39"/>
  <c r="J30" i="39" s="1"/>
  <c r="I34" i="39"/>
  <c r="J34" i="39" s="1"/>
  <c r="I38" i="39"/>
  <c r="J38" i="39" s="1"/>
  <c r="E76" i="8" s="1"/>
  <c r="I22" i="39"/>
  <c r="J22" i="39" s="1"/>
  <c r="E60" i="8" s="1"/>
  <c r="I39" i="39"/>
  <c r="J39" i="39" s="1"/>
  <c r="I19" i="39"/>
  <c r="J19" i="39" s="1"/>
  <c r="I36" i="39"/>
  <c r="J36" i="39" s="1"/>
  <c r="I35" i="39"/>
  <c r="J35" i="39" s="1"/>
  <c r="I27" i="39"/>
  <c r="J27" i="39" s="1"/>
  <c r="D43" i="8" l="1"/>
  <c r="D18" i="8"/>
  <c r="D33" i="8"/>
  <c r="D32" i="8"/>
  <c r="D21" i="8"/>
  <c r="D38" i="8"/>
  <c r="D35" i="8"/>
  <c r="D39" i="8"/>
  <c r="D20" i="8"/>
  <c r="D40" i="8"/>
  <c r="D16" i="8"/>
  <c r="D26" i="8"/>
  <c r="D11" i="8"/>
  <c r="D27" i="8"/>
  <c r="D42" i="8"/>
  <c r="D22" i="8"/>
  <c r="D28" i="8"/>
  <c r="D15" i="8"/>
  <c r="D13" i="8"/>
  <c r="D14" i="8"/>
  <c r="D10" i="8"/>
  <c r="D34" i="8"/>
  <c r="D30" i="8"/>
  <c r="D36" i="8"/>
  <c r="D19" i="8"/>
  <c r="D29" i="8"/>
  <c r="D37" i="8"/>
  <c r="D31" i="8"/>
  <c r="D12" i="8"/>
  <c r="D41" i="8"/>
  <c r="D17" i="8"/>
  <c r="D23" i="8"/>
  <c r="D8" i="8"/>
  <c r="D9" i="8"/>
  <c r="D25" i="8"/>
  <c r="D24" i="8"/>
  <c r="D7" i="8" l="1"/>
  <c r="D34" i="13" s="1"/>
  <c r="D46" i="13" s="1"/>
  <c r="G47" i="13" s="1"/>
  <c r="C3" i="15" a="1"/>
  <c r="C3" i="15" s="1"/>
  <c r="AE3" i="15" l="1"/>
  <c r="AE39" i="15" s="1"/>
  <c r="AV3" i="15"/>
  <c r="AV105" i="15" s="1"/>
  <c r="CM3" i="15"/>
  <c r="CM80" i="15" s="1"/>
  <c r="BI3" i="15"/>
  <c r="BI62" i="15" s="1"/>
  <c r="BV3" i="15"/>
  <c r="BV84" i="15" s="1"/>
  <c r="AS3" i="15"/>
  <c r="P3" i="15"/>
  <c r="P106" i="15" s="1"/>
  <c r="CV3" i="15"/>
  <c r="CV70" i="15" s="1"/>
  <c r="K3" i="15"/>
  <c r="K84" i="15" s="1"/>
  <c r="L3" i="15"/>
  <c r="L67" i="15" s="1"/>
  <c r="AO3" i="15"/>
  <c r="AO36" i="15" s="1"/>
  <c r="CH3" i="15"/>
  <c r="F3" i="15"/>
  <c r="AY3" i="15"/>
  <c r="AF3" i="15"/>
  <c r="AF96" i="15" s="1"/>
  <c r="CA3" i="15"/>
  <c r="BQ3" i="15"/>
  <c r="BQ106" i="15" s="1"/>
  <c r="N3" i="15"/>
  <c r="N79" i="15" s="1"/>
  <c r="M3" i="15"/>
  <c r="M42" i="15" s="1"/>
  <c r="CR3" i="15"/>
  <c r="BW3" i="15"/>
  <c r="BW101" i="15" s="1"/>
  <c r="CI3" i="15"/>
  <c r="CI99" i="15" s="1"/>
  <c r="CQ3" i="15"/>
  <c r="CQ87" i="15" s="1"/>
  <c r="AQ3" i="15"/>
  <c r="DB3" i="15"/>
  <c r="DB12" i="15" s="1"/>
  <c r="BS3" i="15"/>
  <c r="BS65" i="15" s="1"/>
  <c r="CG3" i="15"/>
  <c r="CG26" i="15" s="1"/>
  <c r="CT3" i="15"/>
  <c r="R3" i="15"/>
  <c r="AX3" i="15"/>
  <c r="E34" i="13"/>
  <c r="E46" i="13" s="1"/>
  <c r="H34" i="13" s="1"/>
  <c r="H46" i="13" s="1"/>
  <c r="H47" i="13" s="1"/>
  <c r="Y3" i="15"/>
  <c r="Y65" i="15" s="1"/>
  <c r="BF3" i="15"/>
  <c r="BF11" i="15" s="1"/>
  <c r="Q3" i="15"/>
  <c r="Q37" i="15" s="1"/>
  <c r="CE3" i="15"/>
  <c r="CE24" i="15" s="1"/>
  <c r="CW3" i="15"/>
  <c r="CL3" i="15"/>
  <c r="CL84" i="15" s="1"/>
  <c r="BY3" i="15"/>
  <c r="AU3" i="15"/>
  <c r="AU53" i="15" s="1"/>
  <c r="AI3" i="15"/>
  <c r="AI38" i="15" s="1"/>
  <c r="CS3" i="15"/>
  <c r="CS88" i="15" s="1"/>
  <c r="BL3" i="15"/>
  <c r="BL86" i="15" s="1"/>
  <c r="CO3" i="15"/>
  <c r="CO109" i="15" s="1"/>
  <c r="BN3" i="15"/>
  <c r="AR3" i="15"/>
  <c r="AR74" i="15" s="1"/>
  <c r="CK3" i="15"/>
  <c r="CK20" i="15" s="1"/>
  <c r="DA3" i="15"/>
  <c r="DA45" i="15" s="1"/>
  <c r="BG3" i="15"/>
  <c r="I3" i="15"/>
  <c r="I36" i="15" s="1"/>
  <c r="CY3" i="15"/>
  <c r="CY32" i="15" s="1"/>
  <c r="AN3" i="15"/>
  <c r="AN88" i="15" s="1"/>
  <c r="BU3" i="15"/>
  <c r="BU62" i="15" s="1"/>
  <c r="BK3" i="15"/>
  <c r="BK79" i="15" s="1"/>
  <c r="AB3" i="15"/>
  <c r="AB38" i="15" s="1"/>
  <c r="AD3" i="15"/>
  <c r="AD102" i="15" s="1"/>
  <c r="CP3" i="15"/>
  <c r="BR3" i="15"/>
  <c r="BR12" i="15" s="1"/>
  <c r="CD3" i="15"/>
  <c r="CD90" i="15" s="1"/>
  <c r="BM3" i="15"/>
  <c r="BM36" i="15" s="1"/>
  <c r="BE3" i="15"/>
  <c r="AK3" i="15"/>
  <c r="AK34" i="15" s="1"/>
  <c r="CN3" i="15"/>
  <c r="CU3" i="15"/>
  <c r="CU101" i="15" s="1"/>
  <c r="H3" i="15"/>
  <c r="H14" i="15" s="1"/>
  <c r="AG3" i="15"/>
  <c r="AG78" i="15" s="1"/>
  <c r="CF3" i="15"/>
  <c r="CF20" i="15" s="1"/>
  <c r="J3" i="15"/>
  <c r="J26" i="15" s="1"/>
  <c r="X3" i="15"/>
  <c r="X22" i="15" s="1"/>
  <c r="AT3" i="15"/>
  <c r="AT36" i="15" s="1"/>
  <c r="BC3" i="15"/>
  <c r="BC89" i="15" s="1"/>
  <c r="AC3" i="15"/>
  <c r="AC45" i="15" s="1"/>
  <c r="AJ3" i="15"/>
  <c r="AJ65" i="15" s="1"/>
  <c r="S3" i="15"/>
  <c r="S26" i="15" s="1"/>
  <c r="AA3" i="15"/>
  <c r="BX3" i="15"/>
  <c r="BX102" i="15" s="1"/>
  <c r="BH3" i="15"/>
  <c r="BH106" i="15" s="1"/>
  <c r="BA3" i="15"/>
  <c r="BA70" i="15" s="1"/>
  <c r="BO3" i="15"/>
  <c r="BO32" i="15" s="1"/>
  <c r="T3" i="15"/>
  <c r="T87" i="15" s="1"/>
  <c r="W3" i="15"/>
  <c r="W99" i="15" s="1"/>
  <c r="BB3" i="15"/>
  <c r="BB25" i="15" s="1"/>
  <c r="O3" i="15"/>
  <c r="O85" i="15" s="1"/>
  <c r="G3" i="15"/>
  <c r="G64" i="15" s="1"/>
  <c r="AM3" i="15"/>
  <c r="AM27" i="15" s="1"/>
  <c r="CB3" i="15"/>
  <c r="CB61" i="15" s="1"/>
  <c r="CJ3" i="15"/>
  <c r="CJ20" i="15" s="1"/>
  <c r="U3" i="15"/>
  <c r="U19" i="15" s="1"/>
  <c r="BJ3" i="15"/>
  <c r="BP3" i="15"/>
  <c r="BP110" i="15" s="1"/>
  <c r="BT3" i="15"/>
  <c r="BT82" i="15" s="1"/>
  <c r="CZ3" i="15"/>
  <c r="CZ96" i="15" s="1"/>
  <c r="BD3" i="15"/>
  <c r="BD21" i="15" s="1"/>
  <c r="Z3" i="15"/>
  <c r="Z77" i="15" s="1"/>
  <c r="AL3" i="15"/>
  <c r="AL90" i="15" s="1"/>
  <c r="V3" i="15"/>
  <c r="V39" i="15" s="1"/>
  <c r="CC3" i="15"/>
  <c r="AP3" i="15"/>
  <c r="AP11" i="15" s="1"/>
  <c r="BZ3" i="15"/>
  <c r="BZ112" i="15" s="1"/>
  <c r="AW3" i="15"/>
  <c r="AW22" i="15" s="1"/>
  <c r="CX3" i="15"/>
  <c r="CX93" i="15" s="1"/>
  <c r="AZ3" i="15"/>
  <c r="AZ66" i="15" s="1"/>
  <c r="D3" i="15"/>
  <c r="D112" i="15" s="1"/>
  <c r="AH3" i="15"/>
  <c r="AH55" i="15" s="1"/>
  <c r="E3" i="15"/>
  <c r="E112" i="15" s="1"/>
  <c r="AV34" i="15"/>
  <c r="AV91" i="15"/>
  <c r="AV58" i="15"/>
  <c r="AV65" i="15"/>
  <c r="AV41" i="15"/>
  <c r="AV23" i="15"/>
  <c r="AV50" i="15"/>
  <c r="AV15" i="15"/>
  <c r="AV95" i="15"/>
  <c r="AV57" i="15"/>
  <c r="AV87" i="15"/>
  <c r="AV38" i="15"/>
  <c r="AV43" i="15"/>
  <c r="AV46" i="15"/>
  <c r="AV25" i="15"/>
  <c r="AV54" i="15"/>
  <c r="AV104" i="15"/>
  <c r="AV85" i="15"/>
  <c r="AV70" i="15"/>
  <c r="AV17" i="15"/>
  <c r="AV32" i="15"/>
  <c r="AV79" i="15"/>
  <c r="AV64" i="15"/>
  <c r="AV77" i="15"/>
  <c r="AV88" i="15"/>
  <c r="AE91" i="15"/>
  <c r="AE76" i="15"/>
  <c r="AE82" i="15"/>
  <c r="AE62" i="15"/>
  <c r="AE37" i="15"/>
  <c r="AE20" i="15"/>
  <c r="AE24" i="15"/>
  <c r="AE102" i="15"/>
  <c r="AE41" i="15"/>
  <c r="AE113" i="15"/>
  <c r="AE86" i="15"/>
  <c r="AE52" i="15"/>
  <c r="AE78" i="15"/>
  <c r="AE108" i="15"/>
  <c r="AE77" i="15"/>
  <c r="AE61" i="15"/>
  <c r="AE100" i="15"/>
  <c r="AE93" i="15"/>
  <c r="AE60" i="15"/>
  <c r="CM12" i="15"/>
  <c r="CM33" i="15"/>
  <c r="CS9" i="15"/>
  <c r="CS95" i="15"/>
  <c r="CS85" i="15"/>
  <c r="CS60" i="15"/>
  <c r="CS28" i="15"/>
  <c r="CS26" i="15"/>
  <c r="CS70" i="15"/>
  <c r="CS45" i="15"/>
  <c r="CS32" i="15"/>
  <c r="CS48" i="15"/>
  <c r="CS78" i="15"/>
  <c r="CS54" i="15"/>
  <c r="CS10" i="15"/>
  <c r="CS91" i="15"/>
  <c r="CS16" i="15"/>
  <c r="CS15" i="15"/>
  <c r="BL18" i="15"/>
  <c r="BL80" i="15"/>
  <c r="BL36" i="15"/>
  <c r="BL24" i="15"/>
  <c r="BL49" i="15"/>
  <c r="BL37" i="15"/>
  <c r="BL113" i="15"/>
  <c r="BL65" i="15"/>
  <c r="BL102" i="15"/>
  <c r="BL67" i="15"/>
  <c r="BL110" i="15"/>
  <c r="BL64" i="15"/>
  <c r="BL48" i="15"/>
  <c r="BL26" i="15"/>
  <c r="BL52" i="15"/>
  <c r="BL109" i="15"/>
  <c r="BL35" i="15"/>
  <c r="BL108" i="15"/>
  <c r="BL100" i="15"/>
  <c r="BL32" i="15"/>
  <c r="BL79" i="15"/>
  <c r="BL39" i="15"/>
  <c r="BL77" i="15"/>
  <c r="BL28" i="15"/>
  <c r="BL93" i="15"/>
  <c r="BL71" i="15"/>
  <c r="BL68" i="15"/>
  <c r="BL70" i="15"/>
  <c r="BL85" i="15"/>
  <c r="BL97" i="15"/>
  <c r="BL30" i="15"/>
  <c r="BL94" i="15"/>
  <c r="BL83" i="15"/>
  <c r="BL61" i="15"/>
  <c r="BL103" i="15"/>
  <c r="BL45" i="15"/>
  <c r="BL66" i="15"/>
  <c r="BL57" i="15"/>
  <c r="BL107" i="15"/>
  <c r="BL112" i="15"/>
  <c r="BL46" i="15"/>
  <c r="BL95" i="15"/>
  <c r="BL90" i="15"/>
  <c r="BL15" i="15"/>
  <c r="BL20" i="15"/>
  <c r="BL98" i="15"/>
  <c r="BL105" i="15"/>
  <c r="BL73" i="15"/>
  <c r="BL91" i="15"/>
  <c r="BL111" i="15"/>
  <c r="BL22" i="15"/>
  <c r="BL87" i="15"/>
  <c r="BL81" i="15"/>
  <c r="CO82" i="15"/>
  <c r="CQ107" i="15"/>
  <c r="CQ64" i="15"/>
  <c r="CQ24" i="15"/>
  <c r="AK87" i="15"/>
  <c r="AK102" i="15"/>
  <c r="AK33" i="15"/>
  <c r="AK103" i="15"/>
  <c r="AK91" i="15"/>
  <c r="AK92" i="15"/>
  <c r="AK24" i="15"/>
  <c r="AK99" i="15"/>
  <c r="AK55" i="15"/>
  <c r="AK16" i="15"/>
  <c r="AK32" i="15"/>
  <c r="AK35" i="15"/>
  <c r="AK100" i="15"/>
  <c r="AK67" i="15"/>
  <c r="AK75" i="15"/>
  <c r="AK86" i="15"/>
  <c r="AK11" i="15"/>
  <c r="AK14" i="15"/>
  <c r="AK48" i="15"/>
  <c r="AK78" i="15"/>
  <c r="AK108" i="15"/>
  <c r="AK76" i="15"/>
  <c r="CN53" i="15"/>
  <c r="CN81" i="15"/>
  <c r="CN102" i="15"/>
  <c r="CU19" i="15"/>
  <c r="CU10" i="15"/>
  <c r="CU105" i="15"/>
  <c r="CU16" i="15"/>
  <c r="CU54" i="15"/>
  <c r="CU99" i="15"/>
  <c r="CU95" i="15"/>
  <c r="BW60" i="15"/>
  <c r="BW73" i="15"/>
  <c r="BW33" i="15"/>
  <c r="BW113" i="15"/>
  <c r="BW8" i="15"/>
  <c r="BW59" i="15"/>
  <c r="BW98" i="15"/>
  <c r="BW32" i="15"/>
  <c r="BW9" i="15"/>
  <c r="BW30" i="15"/>
  <c r="BW42" i="15"/>
  <c r="BW82" i="15"/>
  <c r="BW29" i="15"/>
  <c r="BW111" i="15"/>
  <c r="BW14" i="15"/>
  <c r="BW58" i="15"/>
  <c r="BW112" i="15"/>
  <c r="BW69" i="15"/>
  <c r="BW16" i="15"/>
  <c r="BW78" i="15"/>
  <c r="BW76" i="15"/>
  <c r="BW107" i="15"/>
  <c r="BW57" i="15"/>
  <c r="BW23" i="15"/>
  <c r="BW49" i="15"/>
  <c r="BW79" i="15"/>
  <c r="BB88" i="15"/>
  <c r="BB35" i="15"/>
  <c r="BB72" i="15"/>
  <c r="BB20" i="15"/>
  <c r="BB97" i="15"/>
  <c r="BB103" i="15"/>
  <c r="BB101" i="15"/>
  <c r="BB42" i="15"/>
  <c r="BB84" i="15"/>
  <c r="BB14" i="15"/>
  <c r="BB94" i="15"/>
  <c r="BB113" i="15"/>
  <c r="BB61" i="15"/>
  <c r="BB62" i="15"/>
  <c r="BB110" i="15"/>
  <c r="BB38" i="15"/>
  <c r="BB29" i="15"/>
  <c r="BB34" i="15"/>
  <c r="BB79" i="15"/>
  <c r="BB30" i="15"/>
  <c r="O68" i="15"/>
  <c r="O108" i="15"/>
  <c r="O45" i="15"/>
  <c r="O103" i="15"/>
  <c r="O42" i="15"/>
  <c r="O34" i="15"/>
  <c r="O26" i="15"/>
  <c r="O100" i="15"/>
  <c r="O82" i="15"/>
  <c r="O105" i="15"/>
  <c r="O30" i="15"/>
  <c r="O8" i="15"/>
  <c r="O106" i="15"/>
  <c r="O71" i="15"/>
  <c r="O98" i="15"/>
  <c r="O18" i="15"/>
  <c r="O51" i="15"/>
  <c r="O39" i="15"/>
  <c r="O61" i="15"/>
  <c r="O104" i="15"/>
  <c r="O107" i="15"/>
  <c r="O64" i="15"/>
  <c r="O32" i="15"/>
  <c r="O16" i="15"/>
  <c r="O84" i="15"/>
  <c r="O94" i="15"/>
  <c r="O111" i="15"/>
  <c r="O99" i="15"/>
  <c r="O76" i="15"/>
  <c r="O25" i="15"/>
  <c r="O10" i="15"/>
  <c r="O17" i="15"/>
  <c r="O67" i="15"/>
  <c r="O69" i="15"/>
  <c r="O79" i="15"/>
  <c r="O20" i="15"/>
  <c r="O53" i="15"/>
  <c r="O27" i="15"/>
  <c r="O109" i="15"/>
  <c r="O83" i="15"/>
  <c r="O73" i="15"/>
  <c r="O47" i="15"/>
  <c r="O28" i="15"/>
  <c r="O114" i="15"/>
  <c r="O65" i="15"/>
  <c r="O88" i="15"/>
  <c r="O101" i="15"/>
  <c r="O60" i="15"/>
  <c r="O87" i="15"/>
  <c r="O19" i="15"/>
  <c r="O70" i="15"/>
  <c r="O35" i="15"/>
  <c r="G71" i="15"/>
  <c r="G10" i="15"/>
  <c r="G14" i="15"/>
  <c r="G112" i="15"/>
  <c r="G29" i="15"/>
  <c r="G67" i="15"/>
  <c r="G60" i="15"/>
  <c r="AZ75" i="15"/>
  <c r="AZ33" i="15"/>
  <c r="AZ77" i="15"/>
  <c r="AZ45" i="15"/>
  <c r="AZ113" i="15"/>
  <c r="AZ65" i="15"/>
  <c r="AZ91" i="15"/>
  <c r="AZ41" i="15"/>
  <c r="AZ71" i="15"/>
  <c r="AZ54" i="15"/>
  <c r="AZ69" i="15"/>
  <c r="AZ78" i="15"/>
  <c r="AZ42" i="15"/>
  <c r="AZ73" i="15"/>
  <c r="AZ28" i="15"/>
  <c r="AZ26" i="15"/>
  <c r="AZ61" i="15"/>
  <c r="AZ10" i="15"/>
  <c r="AZ30" i="15"/>
  <c r="AZ103" i="15"/>
  <c r="AZ22" i="15"/>
  <c r="AZ32" i="15"/>
  <c r="AZ46" i="15"/>
  <c r="D67" i="15"/>
  <c r="D55" i="15"/>
  <c r="D60" i="15"/>
  <c r="D86" i="15"/>
  <c r="D71" i="15"/>
  <c r="D80" i="15"/>
  <c r="D114" i="15"/>
  <c r="D105" i="15"/>
  <c r="D15" i="15"/>
  <c r="D90" i="15"/>
  <c r="D45" i="15"/>
  <c r="D23" i="15"/>
  <c r="D101" i="15"/>
  <c r="D58" i="15"/>
  <c r="D100" i="15"/>
  <c r="D36" i="15"/>
  <c r="D13" i="15"/>
  <c r="D88" i="15"/>
  <c r="D87" i="15"/>
  <c r="D99" i="15"/>
  <c r="D40" i="15"/>
  <c r="D91" i="15"/>
  <c r="D28" i="15"/>
  <c r="D96" i="15"/>
  <c r="D9" i="15"/>
  <c r="D94" i="15"/>
  <c r="D33" i="15"/>
  <c r="D51" i="15"/>
  <c r="D72" i="15"/>
  <c r="D89" i="15"/>
  <c r="D74" i="15"/>
  <c r="D63" i="15"/>
  <c r="D25" i="15"/>
  <c r="D31" i="15"/>
  <c r="D107" i="15"/>
  <c r="D27" i="15"/>
  <c r="D111" i="15"/>
  <c r="D18" i="15"/>
  <c r="D95" i="15"/>
  <c r="D85" i="15"/>
  <c r="D54" i="15"/>
  <c r="D73" i="15"/>
  <c r="D57" i="15"/>
  <c r="D97" i="15"/>
  <c r="D12" i="15"/>
  <c r="D66" i="15"/>
  <c r="D53" i="15"/>
  <c r="D20" i="15"/>
  <c r="D62" i="15"/>
  <c r="D79" i="15"/>
  <c r="D84" i="15"/>
  <c r="D21" i="15"/>
  <c r="D81" i="15"/>
  <c r="D98" i="15"/>
  <c r="D50" i="15"/>
  <c r="D37" i="15"/>
  <c r="D108" i="15"/>
  <c r="D26" i="15"/>
  <c r="D34" i="15"/>
  <c r="D65" i="15"/>
  <c r="D64" i="15"/>
  <c r="AH97" i="15"/>
  <c r="AH8" i="15"/>
  <c r="AH62" i="15"/>
  <c r="AH53" i="15"/>
  <c r="AH83" i="15"/>
  <c r="AH73" i="15"/>
  <c r="AH88" i="15"/>
  <c r="C99" i="15"/>
  <c r="C9" i="15"/>
  <c r="C66" i="15"/>
  <c r="C56" i="15"/>
  <c r="C78" i="15"/>
  <c r="C63" i="15"/>
  <c r="C31" i="15"/>
  <c r="C95" i="15"/>
  <c r="C114" i="15"/>
  <c r="C86" i="15"/>
  <c r="C74" i="15"/>
  <c r="C105" i="15"/>
  <c r="C21" i="15"/>
  <c r="C91" i="15"/>
  <c r="C112" i="15"/>
  <c r="C37" i="15"/>
  <c r="C11" i="15"/>
  <c r="C60" i="15"/>
  <c r="C18" i="15"/>
  <c r="C103" i="15"/>
  <c r="C49" i="15"/>
  <c r="C27" i="15"/>
  <c r="C57" i="15"/>
  <c r="C110" i="15"/>
  <c r="C75" i="15"/>
  <c r="C25" i="15"/>
  <c r="C65" i="15"/>
  <c r="C111" i="15"/>
  <c r="C58" i="15"/>
  <c r="C59" i="15"/>
  <c r="C46" i="15"/>
  <c r="C83" i="15"/>
  <c r="C40" i="15"/>
  <c r="C101" i="15"/>
  <c r="C39" i="15"/>
  <c r="C32" i="15"/>
  <c r="C89" i="15"/>
  <c r="C64" i="15"/>
  <c r="C92" i="15"/>
  <c r="C14" i="15"/>
  <c r="C29" i="15"/>
  <c r="C19" i="15"/>
  <c r="C77" i="15"/>
  <c r="C113" i="15"/>
  <c r="C85" i="15"/>
  <c r="C62" i="15"/>
  <c r="C20" i="15"/>
  <c r="C61" i="15"/>
  <c r="C23" i="15"/>
  <c r="C68" i="15"/>
  <c r="C13" i="15"/>
  <c r="C98" i="15"/>
  <c r="C45" i="15"/>
  <c r="C34" i="15"/>
  <c r="C76" i="15"/>
  <c r="C8" i="15"/>
  <c r="C54" i="15"/>
  <c r="C55" i="15"/>
  <c r="C43" i="15"/>
  <c r="C71" i="15"/>
  <c r="C44" i="15"/>
  <c r="C106" i="15"/>
  <c r="C67" i="15"/>
  <c r="C96" i="15"/>
  <c r="C48" i="15"/>
  <c r="C16" i="15"/>
  <c r="C12" i="15"/>
  <c r="C35" i="15"/>
  <c r="C84" i="15"/>
  <c r="C108" i="15"/>
  <c r="C79" i="15"/>
  <c r="C53" i="15"/>
  <c r="C52" i="15"/>
  <c r="C26" i="15"/>
  <c r="C87" i="15"/>
  <c r="C69" i="15"/>
  <c r="C38" i="15"/>
  <c r="C104" i="15"/>
  <c r="C41" i="15"/>
  <c r="C97" i="15"/>
  <c r="C24" i="15"/>
  <c r="C90" i="15"/>
  <c r="C72" i="15"/>
  <c r="C109" i="15"/>
  <c r="C102" i="15"/>
  <c r="C70" i="15"/>
  <c r="C10" i="15"/>
  <c r="C28" i="15"/>
  <c r="C82" i="15"/>
  <c r="C107" i="15"/>
  <c r="C80" i="15"/>
  <c r="C94" i="15"/>
  <c r="C42" i="15"/>
  <c r="C17" i="15"/>
  <c r="C47" i="15"/>
  <c r="C33" i="15"/>
  <c r="C36" i="15"/>
  <c r="C15" i="15"/>
  <c r="C73" i="15"/>
  <c r="C81" i="15"/>
  <c r="C88" i="15"/>
  <c r="C51" i="15"/>
  <c r="C22" i="15"/>
  <c r="C93" i="15"/>
  <c r="C100" i="15"/>
  <c r="C30" i="15"/>
  <c r="C50" i="15"/>
  <c r="AH69" i="15" l="1"/>
  <c r="AH100" i="15"/>
  <c r="G82" i="15"/>
  <c r="O24" i="15"/>
  <c r="O40" i="15"/>
  <c r="O81" i="15"/>
  <c r="O23" i="15"/>
  <c r="O113" i="15"/>
  <c r="O72" i="15"/>
  <c r="G30" i="15"/>
  <c r="AH107" i="15"/>
  <c r="CO40" i="15"/>
  <c r="AH31" i="15"/>
  <c r="CO44" i="15"/>
  <c r="AV66" i="15"/>
  <c r="E18" i="15"/>
  <c r="AM92" i="15"/>
  <c r="AE8" i="15"/>
  <c r="AZ38" i="15"/>
  <c r="BB17" i="15"/>
  <c r="BW44" i="15"/>
  <c r="AK93" i="15"/>
  <c r="BB67" i="15"/>
  <c r="BW108" i="15"/>
  <c r="AE87" i="15"/>
  <c r="AZ96" i="15"/>
  <c r="BB98" i="15"/>
  <c r="BW40" i="15"/>
  <c r="AK28" i="15"/>
  <c r="AE95" i="15"/>
  <c r="AZ23" i="15"/>
  <c r="BB69" i="15"/>
  <c r="BW103" i="15"/>
  <c r="AE79" i="15"/>
  <c r="AZ9" i="15"/>
  <c r="BB91" i="15"/>
  <c r="BW34" i="15"/>
  <c r="BW39" i="15"/>
  <c r="AK111" i="15"/>
  <c r="AE9" i="15"/>
  <c r="AE65" i="15"/>
  <c r="AZ104" i="15"/>
  <c r="BB31" i="15"/>
  <c r="BW97" i="15"/>
  <c r="BW92" i="15"/>
  <c r="BW93" i="15"/>
  <c r="AK50" i="15"/>
  <c r="CS36" i="15"/>
  <c r="CS39" i="15"/>
  <c r="CS30" i="15"/>
  <c r="CS110" i="15"/>
  <c r="AE64" i="15"/>
  <c r="AE27" i="15"/>
  <c r="AE74" i="15"/>
  <c r="AE104" i="15"/>
  <c r="AZ48" i="15"/>
  <c r="AZ34" i="15"/>
  <c r="AZ19" i="15"/>
  <c r="AZ14" i="15"/>
  <c r="AZ24" i="15"/>
  <c r="BB56" i="15"/>
  <c r="BB75" i="15"/>
  <c r="BB68" i="15"/>
  <c r="BB80" i="15"/>
  <c r="BB23" i="15"/>
  <c r="BW90" i="15"/>
  <c r="BW41" i="15"/>
  <c r="BW96" i="15"/>
  <c r="BW71" i="15"/>
  <c r="BW24" i="15"/>
  <c r="AK18" i="15"/>
  <c r="AK96" i="15"/>
  <c r="AK112" i="15"/>
  <c r="AK84" i="15"/>
  <c r="AK44" i="15"/>
  <c r="CS42" i="15"/>
  <c r="CS47" i="15"/>
  <c r="CS64" i="15"/>
  <c r="CS71" i="15"/>
  <c r="AE58" i="15"/>
  <c r="AE98" i="15"/>
  <c r="AE55" i="15"/>
  <c r="AE22" i="15"/>
  <c r="AZ15" i="15"/>
  <c r="CS89" i="15"/>
  <c r="AZ80" i="15"/>
  <c r="AZ11" i="15"/>
  <c r="BB96" i="15"/>
  <c r="BW21" i="15"/>
  <c r="AK17" i="15"/>
  <c r="CS113" i="15"/>
  <c r="AZ85" i="15"/>
  <c r="BW31" i="15"/>
  <c r="AK37" i="15"/>
  <c r="CS19" i="15"/>
  <c r="AZ88" i="15"/>
  <c r="BB86" i="15"/>
  <c r="AK74" i="15"/>
  <c r="CS53" i="15"/>
  <c r="AE47" i="15"/>
  <c r="AZ57" i="15"/>
  <c r="BW100" i="15"/>
  <c r="AK70" i="15"/>
  <c r="CS79" i="15"/>
  <c r="AZ31" i="15"/>
  <c r="AZ109" i="15"/>
  <c r="BB90" i="15"/>
  <c r="BW48" i="15"/>
  <c r="AZ98" i="15"/>
  <c r="BB19" i="15"/>
  <c r="BB46" i="15"/>
  <c r="BB78" i="15"/>
  <c r="BW26" i="15"/>
  <c r="BW11" i="15"/>
  <c r="BW45" i="15"/>
  <c r="AK36" i="15"/>
  <c r="AK65" i="15"/>
  <c r="AK62" i="15"/>
  <c r="AK9" i="15"/>
  <c r="AK79" i="15"/>
  <c r="CS81" i="15"/>
  <c r="CS86" i="15"/>
  <c r="CS59" i="15"/>
  <c r="CS56" i="15"/>
  <c r="AE12" i="15"/>
  <c r="AE33" i="15"/>
  <c r="AE23" i="15"/>
  <c r="AZ8" i="15"/>
  <c r="AZ40" i="15"/>
  <c r="AZ99" i="15"/>
  <c r="AZ59" i="15"/>
  <c r="AZ110" i="15"/>
  <c r="BB36" i="15"/>
  <c r="BB59" i="15"/>
  <c r="BB11" i="15"/>
  <c r="BB21" i="15"/>
  <c r="BB82" i="15"/>
  <c r="BB112" i="15"/>
  <c r="BW27" i="15"/>
  <c r="BW47" i="15"/>
  <c r="BW46" i="15"/>
  <c r="BW83" i="15"/>
  <c r="BW10" i="15"/>
  <c r="AK8" i="15"/>
  <c r="AK42" i="15"/>
  <c r="AK59" i="15"/>
  <c r="AK109" i="15"/>
  <c r="AK22" i="15"/>
  <c r="CS63" i="15"/>
  <c r="CS69" i="15"/>
  <c r="CS17" i="15"/>
  <c r="CS13" i="15"/>
  <c r="AE46" i="15"/>
  <c r="AE71" i="15"/>
  <c r="AE44" i="15"/>
  <c r="AZ29" i="15"/>
  <c r="AZ12" i="15"/>
  <c r="AZ64" i="15"/>
  <c r="AZ90" i="15"/>
  <c r="AZ111" i="15"/>
  <c r="BB74" i="15"/>
  <c r="BB95" i="15"/>
  <c r="BB13" i="15"/>
  <c r="BB93" i="15"/>
  <c r="BB63" i="15"/>
  <c r="BB48" i="15"/>
  <c r="BW102" i="15"/>
  <c r="BW75" i="15"/>
  <c r="BW15" i="15"/>
  <c r="BW64" i="15"/>
  <c r="BW62" i="15"/>
  <c r="AK56" i="15"/>
  <c r="AK98" i="15"/>
  <c r="AK21" i="15"/>
  <c r="AK101" i="15"/>
  <c r="AK39" i="15"/>
  <c r="CS23" i="15"/>
  <c r="CS90" i="15"/>
  <c r="CS65" i="15"/>
  <c r="CS74" i="15"/>
  <c r="AE54" i="15"/>
  <c r="AE25" i="15"/>
  <c r="AE112" i="15"/>
  <c r="AK110" i="15"/>
  <c r="CS14" i="15"/>
  <c r="BB53" i="15"/>
  <c r="AZ17" i="15"/>
  <c r="AZ35" i="15"/>
  <c r="AZ18" i="15"/>
  <c r="AZ60" i="15"/>
  <c r="AZ53" i="15"/>
  <c r="BB22" i="15"/>
  <c r="BB28" i="15"/>
  <c r="BB51" i="15"/>
  <c r="BB52" i="15"/>
  <c r="BB111" i="15"/>
  <c r="BB16" i="15"/>
  <c r="BW74" i="15"/>
  <c r="BW28" i="15"/>
  <c r="BW36" i="15"/>
  <c r="BW70" i="15"/>
  <c r="BW91" i="15"/>
  <c r="AK26" i="15"/>
  <c r="AK49" i="15"/>
  <c r="AK30" i="15"/>
  <c r="AK72" i="15"/>
  <c r="AK15" i="15"/>
  <c r="CS104" i="15"/>
  <c r="CS37" i="15"/>
  <c r="CS27" i="15"/>
  <c r="CS8" i="15"/>
  <c r="AE107" i="15"/>
  <c r="AE11" i="15"/>
  <c r="AE49" i="15"/>
  <c r="BW37" i="15"/>
  <c r="AE57" i="15"/>
  <c r="AK54" i="15"/>
  <c r="AE84" i="15"/>
  <c r="BW25" i="15"/>
  <c r="BB85" i="15"/>
  <c r="AK25" i="15"/>
  <c r="CS82" i="15"/>
  <c r="CS98" i="15"/>
  <c r="AE29" i="15"/>
  <c r="AE109" i="15"/>
  <c r="AE32" i="15"/>
  <c r="AZ21" i="15"/>
  <c r="BB66" i="15"/>
  <c r="BW86" i="15"/>
  <c r="AK19" i="15"/>
  <c r="CS62" i="15"/>
  <c r="AZ58" i="15"/>
  <c r="BB33" i="15"/>
  <c r="AK53" i="15"/>
  <c r="CS58" i="15"/>
  <c r="AE85" i="15"/>
  <c r="AZ114" i="15"/>
  <c r="BB108" i="15"/>
  <c r="BW61" i="15"/>
  <c r="AK73" i="15"/>
  <c r="CS49" i="15"/>
  <c r="BB92" i="15"/>
  <c r="BW84" i="15"/>
  <c r="AK60" i="15"/>
  <c r="CS105" i="15"/>
  <c r="AE31" i="15"/>
  <c r="AZ89" i="15"/>
  <c r="BB57" i="15"/>
  <c r="AK52" i="15"/>
  <c r="CS52" i="15"/>
  <c r="AZ39" i="15"/>
  <c r="BB71" i="15"/>
  <c r="AK106" i="15"/>
  <c r="BW80" i="15"/>
  <c r="AZ86" i="15"/>
  <c r="BB43" i="15"/>
  <c r="BW81" i="15"/>
  <c r="BW52" i="15"/>
  <c r="AK68" i="15"/>
  <c r="AK95" i="15"/>
  <c r="CS11" i="15"/>
  <c r="AZ16" i="15"/>
  <c r="AZ82" i="15"/>
  <c r="AZ51" i="15"/>
  <c r="AZ79" i="15"/>
  <c r="AZ95" i="15"/>
  <c r="AZ94" i="15"/>
  <c r="BB104" i="15"/>
  <c r="BB77" i="15"/>
  <c r="BB24" i="15"/>
  <c r="BB49" i="15"/>
  <c r="BB45" i="15"/>
  <c r="BB44" i="15"/>
  <c r="BW109" i="15"/>
  <c r="BW110" i="15"/>
  <c r="BW53" i="15"/>
  <c r="BW114" i="15"/>
  <c r="BW18" i="15"/>
  <c r="AK51" i="15"/>
  <c r="AK113" i="15"/>
  <c r="AK61" i="15"/>
  <c r="AK38" i="15"/>
  <c r="AK89" i="15"/>
  <c r="AK105" i="15"/>
  <c r="CS25" i="15"/>
  <c r="CS87" i="15"/>
  <c r="CS109" i="15"/>
  <c r="AE111" i="15"/>
  <c r="AE63" i="15"/>
  <c r="AE16" i="15"/>
  <c r="BB76" i="15"/>
  <c r="AK13" i="15"/>
  <c r="AZ44" i="15"/>
  <c r="BW99" i="15"/>
  <c r="AK85" i="15"/>
  <c r="CS72" i="15"/>
  <c r="AE36" i="15"/>
  <c r="BB106" i="15"/>
  <c r="AE106" i="15"/>
  <c r="AZ72" i="15"/>
  <c r="BB60" i="15"/>
  <c r="BW63" i="15"/>
  <c r="AK43" i="15"/>
  <c r="CS73" i="15"/>
  <c r="AZ43" i="15"/>
  <c r="BB65" i="15"/>
  <c r="BW51" i="15"/>
  <c r="CS50" i="15"/>
  <c r="AZ102" i="15"/>
  <c r="AK41" i="15"/>
  <c r="AZ50" i="15"/>
  <c r="BB47" i="15"/>
  <c r="AZ27" i="15"/>
  <c r="BB12" i="15"/>
  <c r="BW67" i="15"/>
  <c r="AK63" i="15"/>
  <c r="AZ101" i="15"/>
  <c r="AZ93" i="15"/>
  <c r="AZ107" i="15"/>
  <c r="AZ106" i="15"/>
  <c r="AZ63" i="15"/>
  <c r="AZ108" i="15"/>
  <c r="BB55" i="15"/>
  <c r="BB15" i="15"/>
  <c r="BB8" i="15"/>
  <c r="BB37" i="15"/>
  <c r="BB40" i="15"/>
  <c r="BB114" i="15"/>
  <c r="BW20" i="15"/>
  <c r="BW43" i="15"/>
  <c r="BW106" i="15"/>
  <c r="BW77" i="15"/>
  <c r="BW89" i="15"/>
  <c r="AK40" i="15"/>
  <c r="AK94" i="15"/>
  <c r="AK90" i="15"/>
  <c r="AK66" i="15"/>
  <c r="AK64" i="15"/>
  <c r="AK77" i="15"/>
  <c r="CS102" i="15"/>
  <c r="CS40" i="15"/>
  <c r="CS106" i="15"/>
  <c r="AE90" i="15"/>
  <c r="AE72" i="15"/>
  <c r="AE30" i="15"/>
  <c r="AE18" i="15"/>
  <c r="AZ76" i="15"/>
  <c r="BB102" i="15"/>
  <c r="BB50" i="15"/>
  <c r="BW22" i="15"/>
  <c r="AK45" i="15"/>
  <c r="CS97" i="15"/>
  <c r="BB83" i="15"/>
  <c r="AK82" i="15"/>
  <c r="CS84" i="15"/>
  <c r="AZ56" i="15"/>
  <c r="BB105" i="15"/>
  <c r="BW13" i="15"/>
  <c r="AK20" i="15"/>
  <c r="AK71" i="15"/>
  <c r="CS38" i="15"/>
  <c r="AZ20" i="15"/>
  <c r="BB9" i="15"/>
  <c r="BW104" i="15"/>
  <c r="AE13" i="15"/>
  <c r="BB70" i="15"/>
  <c r="AK80" i="15"/>
  <c r="AE69" i="15"/>
  <c r="BB87" i="15"/>
  <c r="AK107" i="15"/>
  <c r="AZ81" i="15"/>
  <c r="BW87" i="15"/>
  <c r="AZ83" i="15"/>
  <c r="AZ84" i="15"/>
  <c r="BB81" i="15"/>
  <c r="BB41" i="15"/>
  <c r="BW85" i="15"/>
  <c r="BW88" i="15"/>
  <c r="AK10" i="15"/>
  <c r="AZ55" i="15"/>
  <c r="AZ74" i="15"/>
  <c r="AZ105" i="15"/>
  <c r="AZ49" i="15"/>
  <c r="AZ62" i="15"/>
  <c r="AZ112" i="15"/>
  <c r="BB27" i="15"/>
  <c r="BB73" i="15"/>
  <c r="BB10" i="15"/>
  <c r="BB54" i="15"/>
  <c r="BB32" i="15"/>
  <c r="BW94" i="15"/>
  <c r="BW95" i="15"/>
  <c r="BW56" i="15"/>
  <c r="BW38" i="15"/>
  <c r="BW19" i="15"/>
  <c r="BW12" i="15"/>
  <c r="AK69" i="15"/>
  <c r="AK47" i="15"/>
  <c r="AK27" i="15"/>
  <c r="AK97" i="15"/>
  <c r="AK81" i="15"/>
  <c r="AK23" i="15"/>
  <c r="CS21" i="15"/>
  <c r="CS77" i="15"/>
  <c r="CS107" i="15"/>
  <c r="AE75" i="15"/>
  <c r="AE89" i="15"/>
  <c r="AE45" i="15"/>
  <c r="AE51" i="15"/>
  <c r="AZ13" i="15"/>
  <c r="BW50" i="15"/>
  <c r="AK57" i="15"/>
  <c r="AZ97" i="15"/>
  <c r="BB99" i="15"/>
  <c r="BW17" i="15"/>
  <c r="AE19" i="15"/>
  <c r="AZ52" i="15"/>
  <c r="BB100" i="15"/>
  <c r="BW68" i="15"/>
  <c r="AE105" i="15"/>
  <c r="AZ92" i="15"/>
  <c r="BW65" i="15"/>
  <c r="AK114" i="15"/>
  <c r="CS35" i="15"/>
  <c r="AZ68" i="15"/>
  <c r="BB64" i="15"/>
  <c r="BW55" i="15"/>
  <c r="AK29" i="15"/>
  <c r="CS68" i="15"/>
  <c r="BB26" i="15"/>
  <c r="AK104" i="15"/>
  <c r="AZ36" i="15"/>
  <c r="AZ47" i="15"/>
  <c r="BB39" i="15"/>
  <c r="AZ37" i="15"/>
  <c r="BB109" i="15"/>
  <c r="AK46" i="15"/>
  <c r="AZ67" i="15"/>
  <c r="AZ70" i="15"/>
  <c r="AZ87" i="15"/>
  <c r="AZ25" i="15"/>
  <c r="AZ100" i="15"/>
  <c r="BB18" i="15"/>
  <c r="BB89" i="15"/>
  <c r="BB107" i="15"/>
  <c r="BB58" i="15"/>
  <c r="BW35" i="15"/>
  <c r="BW66" i="15"/>
  <c r="BW54" i="15"/>
  <c r="BW105" i="15"/>
  <c r="BW72" i="15"/>
  <c r="AK31" i="15"/>
  <c r="AK88" i="15"/>
  <c r="AK83" i="15"/>
  <c r="AK12" i="15"/>
  <c r="AK58" i="15"/>
  <c r="CS108" i="15"/>
  <c r="CS114" i="15"/>
  <c r="CS12" i="15"/>
  <c r="AE80" i="15"/>
  <c r="AE101" i="15"/>
  <c r="AE14" i="15"/>
  <c r="AE70" i="15"/>
  <c r="CM49" i="15"/>
  <c r="AH106" i="15"/>
  <c r="G62" i="15"/>
  <c r="AH15" i="15"/>
  <c r="G90" i="15"/>
  <c r="CQ60" i="15"/>
  <c r="CQ15" i="15"/>
  <c r="CM100" i="15"/>
  <c r="AH111" i="15"/>
  <c r="G73" i="15"/>
  <c r="CU37" i="15"/>
  <c r="CQ74" i="15"/>
  <c r="CM95" i="15"/>
  <c r="CU109" i="15"/>
  <c r="CQ72" i="15"/>
  <c r="CU64" i="15"/>
  <c r="CO45" i="15"/>
  <c r="CM16" i="15"/>
  <c r="CM50" i="15"/>
  <c r="CU29" i="15"/>
  <c r="CO46" i="15"/>
  <c r="CO38" i="15"/>
  <c r="CO89" i="15"/>
  <c r="AM81" i="15"/>
  <c r="E53" i="15"/>
  <c r="E49" i="15"/>
  <c r="CU22" i="15"/>
  <c r="CO97" i="15"/>
  <c r="AH101" i="15"/>
  <c r="G107" i="15"/>
  <c r="CU36" i="15"/>
  <c r="CQ102" i="15"/>
  <c r="CO13" i="15"/>
  <c r="AH92" i="15"/>
  <c r="G61" i="15"/>
  <c r="CU106" i="15"/>
  <c r="CQ104" i="15"/>
  <c r="CO90" i="15"/>
  <c r="CM97" i="15"/>
  <c r="CU69" i="15"/>
  <c r="CQ95" i="15"/>
  <c r="CO104" i="15"/>
  <c r="CM23" i="15"/>
  <c r="CQ57" i="15"/>
  <c r="AH38" i="15"/>
  <c r="G37" i="15"/>
  <c r="AH30" i="15"/>
  <c r="CQ22" i="15"/>
  <c r="AH48" i="15"/>
  <c r="G27" i="15"/>
  <c r="G33" i="15"/>
  <c r="CU73" i="15"/>
  <c r="CQ69" i="15"/>
  <c r="CQ73" i="15"/>
  <c r="CO111" i="15"/>
  <c r="CM54" i="15"/>
  <c r="CU111" i="15"/>
  <c r="CQ97" i="15"/>
  <c r="CU81" i="15"/>
  <c r="CO74" i="15"/>
  <c r="CO21" i="15"/>
  <c r="AH27" i="15"/>
  <c r="G83" i="15"/>
  <c r="AH93" i="15"/>
  <c r="G86" i="15"/>
  <c r="G41" i="15"/>
  <c r="CU103" i="15"/>
  <c r="CQ19" i="15"/>
  <c r="CQ34" i="15"/>
  <c r="CO32" i="15"/>
  <c r="CM77" i="15"/>
  <c r="AV94" i="15"/>
  <c r="AH94" i="15"/>
  <c r="G87" i="15"/>
  <c r="CO47" i="15"/>
  <c r="CQ75" i="15"/>
  <c r="G76" i="15"/>
  <c r="CU78" i="15"/>
  <c r="AH84" i="15"/>
  <c r="G39" i="15"/>
  <c r="G108" i="15"/>
  <c r="CU51" i="15"/>
  <c r="CQ86" i="15"/>
  <c r="CQ40" i="15"/>
  <c r="CO12" i="15"/>
  <c r="AH12" i="15"/>
  <c r="AH108" i="15"/>
  <c r="G53" i="15"/>
  <c r="G95" i="15"/>
  <c r="CU25" i="15"/>
  <c r="CU63" i="15"/>
  <c r="CQ112" i="15"/>
  <c r="CQ16" i="15"/>
  <c r="CO20" i="15"/>
  <c r="CU92" i="15"/>
  <c r="CU97" i="15"/>
  <c r="CQ99" i="15"/>
  <c r="CO55" i="15"/>
  <c r="AH114" i="15"/>
  <c r="AH22" i="15"/>
  <c r="G16" i="15"/>
  <c r="AH98" i="15"/>
  <c r="AH85" i="15"/>
  <c r="G98" i="15"/>
  <c r="G77" i="15"/>
  <c r="CU24" i="15"/>
  <c r="CU91" i="15"/>
  <c r="CQ103" i="15"/>
  <c r="CO99" i="15"/>
  <c r="AR34" i="15"/>
  <c r="AR27" i="15"/>
  <c r="AM76" i="15"/>
  <c r="AM64" i="15"/>
  <c r="AM14" i="15"/>
  <c r="AH34" i="15"/>
  <c r="G21" i="15"/>
  <c r="CQ10" i="15"/>
  <c r="CM9" i="15"/>
  <c r="AH35" i="15"/>
  <c r="AH89" i="15"/>
  <c r="AH18" i="15"/>
  <c r="D49" i="15"/>
  <c r="D46" i="15"/>
  <c r="D78" i="15"/>
  <c r="D68" i="15"/>
  <c r="D47" i="15"/>
  <c r="G40" i="15"/>
  <c r="G44" i="15"/>
  <c r="G19" i="15"/>
  <c r="O92" i="15"/>
  <c r="O49" i="15"/>
  <c r="O38" i="15"/>
  <c r="O57" i="15"/>
  <c r="CU88" i="15"/>
  <c r="CU59" i="15"/>
  <c r="CQ28" i="15"/>
  <c r="CQ93" i="15"/>
  <c r="CO50" i="15"/>
  <c r="BL33" i="15"/>
  <c r="BL55" i="15"/>
  <c r="BL40" i="15"/>
  <c r="BL50" i="15"/>
  <c r="BL41" i="15"/>
  <c r="CM99" i="15"/>
  <c r="AV49" i="15"/>
  <c r="AV90" i="15"/>
  <c r="CQ23" i="15"/>
  <c r="AH82" i="15"/>
  <c r="AH37" i="15"/>
  <c r="AH43" i="15"/>
  <c r="D24" i="15"/>
  <c r="D8" i="15"/>
  <c r="D11" i="15"/>
  <c r="D19" i="15"/>
  <c r="D59" i="15"/>
  <c r="G57" i="15"/>
  <c r="G85" i="15"/>
  <c r="G8" i="15"/>
  <c r="O22" i="15"/>
  <c r="O43" i="15"/>
  <c r="O56" i="15"/>
  <c r="O112" i="15"/>
  <c r="CU15" i="15"/>
  <c r="CU35" i="15"/>
  <c r="CQ110" i="15"/>
  <c r="CQ83" i="15"/>
  <c r="CO79" i="15"/>
  <c r="BL62" i="15"/>
  <c r="BL92" i="15"/>
  <c r="BL29" i="15"/>
  <c r="BL23" i="15"/>
  <c r="BL88" i="15"/>
  <c r="CM104" i="15"/>
  <c r="CM28" i="15"/>
  <c r="AV40" i="15"/>
  <c r="AV98" i="15"/>
  <c r="G113" i="15"/>
  <c r="AH59" i="15"/>
  <c r="AH99" i="15"/>
  <c r="AH60" i="15"/>
  <c r="D61" i="15"/>
  <c r="D102" i="15"/>
  <c r="D30" i="15"/>
  <c r="D44" i="15"/>
  <c r="D56" i="15"/>
  <c r="G32" i="15"/>
  <c r="G63" i="15"/>
  <c r="G9" i="15"/>
  <c r="O58" i="15"/>
  <c r="O93" i="15"/>
  <c r="O33" i="15"/>
  <c r="O74" i="15"/>
  <c r="CU12" i="15"/>
  <c r="CU46" i="15"/>
  <c r="CQ20" i="15"/>
  <c r="CQ63" i="15"/>
  <c r="CO27" i="15"/>
  <c r="BL43" i="15"/>
  <c r="BL60" i="15"/>
  <c r="BL17" i="15"/>
  <c r="BL27" i="15"/>
  <c r="BL21" i="15"/>
  <c r="CM20" i="15"/>
  <c r="AV10" i="15"/>
  <c r="AV8" i="15"/>
  <c r="AH80" i="15"/>
  <c r="AH40" i="15"/>
  <c r="AH56" i="15"/>
  <c r="AH52" i="15"/>
  <c r="D48" i="15"/>
  <c r="D93" i="15"/>
  <c r="D82" i="15"/>
  <c r="D35" i="15"/>
  <c r="D10" i="15"/>
  <c r="G50" i="15"/>
  <c r="G23" i="15"/>
  <c r="G42" i="15"/>
  <c r="O55" i="15"/>
  <c r="O89" i="15"/>
  <c r="O36" i="15"/>
  <c r="O29" i="15"/>
  <c r="CU41" i="15"/>
  <c r="CU76" i="15"/>
  <c r="CQ101" i="15"/>
  <c r="CQ70" i="15"/>
  <c r="CO14" i="15"/>
  <c r="BL96" i="15"/>
  <c r="BL106" i="15"/>
  <c r="BL63" i="15"/>
  <c r="BL59" i="15"/>
  <c r="BL53" i="15"/>
  <c r="CM30" i="15"/>
  <c r="AV108" i="15"/>
  <c r="AV75" i="15"/>
  <c r="AH79" i="15"/>
  <c r="AH23" i="15"/>
  <c r="AH14" i="15"/>
  <c r="D92" i="15"/>
  <c r="D14" i="15"/>
  <c r="D17" i="15"/>
  <c r="D103" i="15"/>
  <c r="D69" i="15"/>
  <c r="G92" i="15"/>
  <c r="G102" i="15"/>
  <c r="G74" i="15"/>
  <c r="O80" i="15"/>
  <c r="O31" i="15"/>
  <c r="O102" i="15"/>
  <c r="O90" i="15"/>
  <c r="CU21" i="15"/>
  <c r="CU56" i="15"/>
  <c r="CQ79" i="15"/>
  <c r="CQ33" i="15"/>
  <c r="CO8" i="15"/>
  <c r="BL58" i="15"/>
  <c r="BL54" i="15"/>
  <c r="BL75" i="15"/>
  <c r="BL31" i="15"/>
  <c r="BL11" i="15"/>
  <c r="CM91" i="15"/>
  <c r="AV36" i="15"/>
  <c r="AV56" i="15"/>
  <c r="CQ56" i="15"/>
  <c r="AH91" i="15"/>
  <c r="G65" i="15"/>
  <c r="CU34" i="15"/>
  <c r="AH64" i="15"/>
  <c r="AH36" i="15"/>
  <c r="AH71" i="15"/>
  <c r="D52" i="15"/>
  <c r="D83" i="15"/>
  <c r="D43" i="15"/>
  <c r="D39" i="15"/>
  <c r="D106" i="15"/>
  <c r="G96" i="15"/>
  <c r="G101" i="15"/>
  <c r="G35" i="15"/>
  <c r="O37" i="15"/>
  <c r="O63" i="15"/>
  <c r="O54" i="15"/>
  <c r="O41" i="15"/>
  <c r="CU94" i="15"/>
  <c r="CU71" i="15"/>
  <c r="CI20" i="15"/>
  <c r="CQ37" i="15"/>
  <c r="CQ90" i="15"/>
  <c r="CO110" i="15"/>
  <c r="BL51" i="15"/>
  <c r="BL42" i="15"/>
  <c r="BL34" i="15"/>
  <c r="BL38" i="15"/>
  <c r="BL74" i="15"/>
  <c r="CM84" i="15"/>
  <c r="AV73" i="15"/>
  <c r="AV112" i="15"/>
  <c r="CQ59" i="15"/>
  <c r="CM8" i="15"/>
  <c r="CU104" i="15"/>
  <c r="CO100" i="15"/>
  <c r="AH68" i="15"/>
  <c r="AH72" i="15"/>
  <c r="AH76" i="15"/>
  <c r="D113" i="15"/>
  <c r="D29" i="15"/>
  <c r="D76" i="15"/>
  <c r="D22" i="15"/>
  <c r="D109" i="15"/>
  <c r="G58" i="15"/>
  <c r="G52" i="15"/>
  <c r="G43" i="15"/>
  <c r="O59" i="15"/>
  <c r="O110" i="15"/>
  <c r="O13" i="15"/>
  <c r="O95" i="15"/>
  <c r="CU93" i="15"/>
  <c r="CU57" i="15"/>
  <c r="CI28" i="15"/>
  <c r="CQ50" i="15"/>
  <c r="CQ66" i="15"/>
  <c r="CO58" i="15"/>
  <c r="BL89" i="15"/>
  <c r="BL10" i="15"/>
  <c r="BL56" i="15"/>
  <c r="BL69" i="15"/>
  <c r="BL14" i="15"/>
  <c r="CM76" i="15"/>
  <c r="AV12" i="15"/>
  <c r="AV33" i="15"/>
  <c r="AR60" i="15"/>
  <c r="AR13" i="15"/>
  <c r="AG102" i="15"/>
  <c r="AG40" i="15"/>
  <c r="DB52" i="15"/>
  <c r="AG84" i="15"/>
  <c r="DB42" i="15"/>
  <c r="CB19" i="15"/>
  <c r="BV58" i="15"/>
  <c r="CB101" i="15"/>
  <c r="BV78" i="15"/>
  <c r="DB19" i="15"/>
  <c r="AR44" i="15"/>
  <c r="BV55" i="15"/>
  <c r="P42" i="15"/>
  <c r="P104" i="15"/>
  <c r="BV88" i="15"/>
  <c r="BV14" i="15"/>
  <c r="AH44" i="15"/>
  <c r="AH66" i="15"/>
  <c r="AH63" i="15"/>
  <c r="G59" i="15"/>
  <c r="G15" i="15"/>
  <c r="G80" i="15"/>
  <c r="CU110" i="15"/>
  <c r="CU90" i="15"/>
  <c r="CU61" i="15"/>
  <c r="CQ52" i="15"/>
  <c r="CQ17" i="15"/>
  <c r="CO64" i="15"/>
  <c r="CO78" i="15"/>
  <c r="CM26" i="15"/>
  <c r="CM67" i="15"/>
  <c r="AH77" i="15"/>
  <c r="AH74" i="15"/>
  <c r="AH95" i="15"/>
  <c r="G20" i="15"/>
  <c r="G54" i="15"/>
  <c r="G12" i="15"/>
  <c r="AM57" i="15"/>
  <c r="CU50" i="15"/>
  <c r="CU48" i="15"/>
  <c r="CU60" i="15"/>
  <c r="CQ32" i="15"/>
  <c r="CQ67" i="15"/>
  <c r="CQ62" i="15"/>
  <c r="CO96" i="15"/>
  <c r="CO68" i="15"/>
  <c r="CM11" i="15"/>
  <c r="AH32" i="15"/>
  <c r="AH58" i="15"/>
  <c r="AH33" i="15"/>
  <c r="G55" i="15"/>
  <c r="G114" i="15"/>
  <c r="G68" i="15"/>
  <c r="AM29" i="15"/>
  <c r="CU74" i="15"/>
  <c r="CU42" i="15"/>
  <c r="CU8" i="15"/>
  <c r="CQ18" i="15"/>
  <c r="CQ53" i="15"/>
  <c r="CQ54" i="15"/>
  <c r="CO88" i="15"/>
  <c r="CO54" i="15"/>
  <c r="CM62" i="15"/>
  <c r="AV86" i="15"/>
  <c r="CB83" i="15"/>
  <c r="AG80" i="15"/>
  <c r="CB113" i="15"/>
  <c r="AG58" i="15"/>
  <c r="CB49" i="15"/>
  <c r="AG19" i="15"/>
  <c r="CF39" i="15"/>
  <c r="CB41" i="15"/>
  <c r="AG29" i="15"/>
  <c r="DB34" i="15"/>
  <c r="AM94" i="15"/>
  <c r="AG77" i="15"/>
  <c r="DB17" i="15"/>
  <c r="AG59" i="15"/>
  <c r="BV9" i="15"/>
  <c r="AM47" i="15"/>
  <c r="AG56" i="15"/>
  <c r="BV82" i="15"/>
  <c r="E74" i="15"/>
  <c r="CJ16" i="15"/>
  <c r="BV38" i="15"/>
  <c r="CG94" i="15"/>
  <c r="CB70" i="15"/>
  <c r="CF19" i="15"/>
  <c r="AR92" i="15"/>
  <c r="BS66" i="15"/>
  <c r="DA90" i="15"/>
  <c r="CF66" i="15"/>
  <c r="CG114" i="15"/>
  <c r="CB48" i="15"/>
  <c r="CF9" i="15"/>
  <c r="BS59" i="15"/>
  <c r="CB85" i="15"/>
  <c r="CF67" i="15"/>
  <c r="AR58" i="15"/>
  <c r="CB81" i="15"/>
  <c r="AG49" i="15"/>
  <c r="BS68" i="15"/>
  <c r="AO65" i="15"/>
  <c r="BS72" i="15"/>
  <c r="BS17" i="15"/>
  <c r="BS55" i="15"/>
  <c r="AO63" i="15"/>
  <c r="AO16" i="15"/>
  <c r="CB98" i="15"/>
  <c r="AR22" i="15"/>
  <c r="DB64" i="15"/>
  <c r="AO11" i="15"/>
  <c r="CB52" i="15"/>
  <c r="DB14" i="15"/>
  <c r="CB91" i="15"/>
  <c r="AR90" i="15"/>
  <c r="DB74" i="15"/>
  <c r="CB34" i="15"/>
  <c r="AR35" i="15"/>
  <c r="DB56" i="15"/>
  <c r="P14" i="15"/>
  <c r="CK108" i="15"/>
  <c r="BS58" i="15"/>
  <c r="CB50" i="15"/>
  <c r="AG91" i="15"/>
  <c r="CK103" i="15"/>
  <c r="AR107" i="15"/>
  <c r="BS73" i="15"/>
  <c r="BV32" i="15"/>
  <c r="E83" i="15"/>
  <c r="AH26" i="15"/>
  <c r="AH96" i="15"/>
  <c r="AH110" i="15"/>
  <c r="G99" i="15"/>
  <c r="G103" i="15"/>
  <c r="G31" i="15"/>
  <c r="G22" i="15"/>
  <c r="AM19" i="15"/>
  <c r="CB45" i="15"/>
  <c r="AG75" i="15"/>
  <c r="CU112" i="15"/>
  <c r="CU84" i="15"/>
  <c r="CU72" i="15"/>
  <c r="CU55" i="15"/>
  <c r="CQ27" i="15"/>
  <c r="CQ80" i="15"/>
  <c r="CQ65" i="15"/>
  <c r="AR113" i="15"/>
  <c r="CO85" i="15"/>
  <c r="CO30" i="15"/>
  <c r="BS36" i="15"/>
  <c r="BV75" i="15"/>
  <c r="CM85" i="15"/>
  <c r="AV84" i="15"/>
  <c r="AV103" i="15"/>
  <c r="AV72" i="15"/>
  <c r="U65" i="15"/>
  <c r="J9" i="15"/>
  <c r="U11" i="15"/>
  <c r="J56" i="15"/>
  <c r="CB30" i="15"/>
  <c r="CF29" i="15"/>
  <c r="AG82" i="15"/>
  <c r="DB94" i="15"/>
  <c r="U36" i="15"/>
  <c r="AG99" i="15"/>
  <c r="AR26" i="15"/>
  <c r="DB70" i="15"/>
  <c r="AH46" i="15"/>
  <c r="AH29" i="15"/>
  <c r="AH20" i="15"/>
  <c r="AH75" i="15"/>
  <c r="G24" i="15"/>
  <c r="G110" i="15"/>
  <c r="G34" i="15"/>
  <c r="G93" i="15"/>
  <c r="U99" i="15"/>
  <c r="CB18" i="15"/>
  <c r="CF43" i="15"/>
  <c r="AG48" i="15"/>
  <c r="CU89" i="15"/>
  <c r="CU52" i="15"/>
  <c r="CU65" i="15"/>
  <c r="CQ48" i="15"/>
  <c r="CQ111" i="15"/>
  <c r="CQ29" i="15"/>
  <c r="AR80" i="15"/>
  <c r="CO65" i="15"/>
  <c r="CO102" i="15"/>
  <c r="DB102" i="15"/>
  <c r="CM32" i="15"/>
  <c r="CM24" i="15"/>
  <c r="U18" i="15"/>
  <c r="AR100" i="15"/>
  <c r="BV40" i="15"/>
  <c r="CB76" i="15"/>
  <c r="CF93" i="15"/>
  <c r="BV66" i="15"/>
  <c r="AH25" i="15"/>
  <c r="AH49" i="15"/>
  <c r="AH16" i="15"/>
  <c r="AH17" i="15"/>
  <c r="G97" i="15"/>
  <c r="G100" i="15"/>
  <c r="G89" i="15"/>
  <c r="G11" i="15"/>
  <c r="U35" i="15"/>
  <c r="CB68" i="15"/>
  <c r="CF96" i="15"/>
  <c r="AG67" i="15"/>
  <c r="CU102" i="15"/>
  <c r="CU83" i="15"/>
  <c r="CU62" i="15"/>
  <c r="CQ71" i="15"/>
  <c r="CQ76" i="15"/>
  <c r="CQ85" i="15"/>
  <c r="AR53" i="15"/>
  <c r="CO70" i="15"/>
  <c r="DB75" i="15"/>
  <c r="CM41" i="15"/>
  <c r="CM102" i="15"/>
  <c r="AV100" i="15"/>
  <c r="AV82" i="15"/>
  <c r="CF24" i="15"/>
  <c r="BS96" i="15"/>
  <c r="CF106" i="15"/>
  <c r="DA32" i="15"/>
  <c r="DA83" i="15"/>
  <c r="CF63" i="15"/>
  <c r="DA27" i="15"/>
  <c r="CF57" i="15"/>
  <c r="DA43" i="15"/>
  <c r="DA40" i="15"/>
  <c r="DA74" i="15"/>
  <c r="CY104" i="15"/>
  <c r="AR98" i="15"/>
  <c r="CO37" i="15"/>
  <c r="CO87" i="15"/>
  <c r="CO77" i="15"/>
  <c r="CS41" i="15"/>
  <c r="CS29" i="15"/>
  <c r="CS93" i="15"/>
  <c r="CS20" i="15"/>
  <c r="CS80" i="15"/>
  <c r="DB111" i="15"/>
  <c r="BV89" i="15"/>
  <c r="CM74" i="15"/>
  <c r="CM65" i="15"/>
  <c r="AE48" i="15"/>
  <c r="AE26" i="15"/>
  <c r="AE67" i="15"/>
  <c r="AE53" i="15"/>
  <c r="AE97" i="15"/>
  <c r="P82" i="15"/>
  <c r="AR30" i="15"/>
  <c r="CO23" i="15"/>
  <c r="CO66" i="15"/>
  <c r="CO94" i="15"/>
  <c r="CS44" i="15"/>
  <c r="CS83" i="15"/>
  <c r="CS94" i="15"/>
  <c r="CS34" i="15"/>
  <c r="CS75" i="15"/>
  <c r="CS103" i="15"/>
  <c r="DB57" i="15"/>
  <c r="CM86" i="15"/>
  <c r="CM109" i="15"/>
  <c r="CM83" i="15"/>
  <c r="AE96" i="15"/>
  <c r="AE103" i="15"/>
  <c r="AE17" i="15"/>
  <c r="AE50" i="15"/>
  <c r="AE81" i="15"/>
  <c r="AR93" i="15"/>
  <c r="CO11" i="15"/>
  <c r="CO36" i="15"/>
  <c r="CO63" i="15"/>
  <c r="CS96" i="15"/>
  <c r="CS22" i="15"/>
  <c r="CS18" i="15"/>
  <c r="CS66" i="15"/>
  <c r="CS99" i="15"/>
  <c r="CS46" i="15"/>
  <c r="DB24" i="15"/>
  <c r="CM19" i="15"/>
  <c r="CM71" i="15"/>
  <c r="CM113" i="15"/>
  <c r="AE88" i="15"/>
  <c r="AE15" i="15"/>
  <c r="AE21" i="15"/>
  <c r="AE68" i="15"/>
  <c r="AE35" i="15"/>
  <c r="AR18" i="15"/>
  <c r="CO17" i="15"/>
  <c r="CO113" i="15"/>
  <c r="CO71" i="15"/>
  <c r="CS43" i="15"/>
  <c r="CS55" i="15"/>
  <c r="CS92" i="15"/>
  <c r="CS76" i="15"/>
  <c r="CS100" i="15"/>
  <c r="CS111" i="15"/>
  <c r="BV20" i="15"/>
  <c r="CM81" i="15"/>
  <c r="CM18" i="15"/>
  <c r="AE38" i="15"/>
  <c r="AE56" i="15"/>
  <c r="AE59" i="15"/>
  <c r="AE10" i="15"/>
  <c r="AE28" i="15"/>
  <c r="AE40" i="15"/>
  <c r="AR12" i="15"/>
  <c r="CO24" i="15"/>
  <c r="CO72" i="15"/>
  <c r="CO34" i="15"/>
  <c r="CS31" i="15"/>
  <c r="CS67" i="15"/>
  <c r="CS51" i="15"/>
  <c r="CS24" i="15"/>
  <c r="CS61" i="15"/>
  <c r="DA56" i="15"/>
  <c r="DB73" i="15"/>
  <c r="BV103" i="15"/>
  <c r="CM103" i="15"/>
  <c r="CM60" i="15"/>
  <c r="AE83" i="15"/>
  <c r="AE42" i="15"/>
  <c r="AE110" i="15"/>
  <c r="AE99" i="15"/>
  <c r="AE43" i="15"/>
  <c r="AE66" i="15"/>
  <c r="AR36" i="15"/>
  <c r="CO59" i="15"/>
  <c r="CO16" i="15"/>
  <c r="CO114" i="15"/>
  <c r="CS33" i="15"/>
  <c r="CS101" i="15"/>
  <c r="CS57" i="15"/>
  <c r="CS112" i="15"/>
  <c r="DA76" i="15"/>
  <c r="DB77" i="15"/>
  <c r="BV30" i="15"/>
  <c r="CM27" i="15"/>
  <c r="CM14" i="15"/>
  <c r="AE92" i="15"/>
  <c r="AE34" i="15"/>
  <c r="AE94" i="15"/>
  <c r="AE114" i="15"/>
  <c r="AE73" i="15"/>
  <c r="AM11" i="15"/>
  <c r="CB82" i="15"/>
  <c r="CB16" i="15"/>
  <c r="J29" i="15"/>
  <c r="AG8" i="15"/>
  <c r="AG24" i="15"/>
  <c r="AR52" i="15"/>
  <c r="BS80" i="15"/>
  <c r="DB110" i="15"/>
  <c r="BV31" i="15"/>
  <c r="CB29" i="15"/>
  <c r="CF27" i="15"/>
  <c r="AR110" i="15"/>
  <c r="BS100" i="15"/>
  <c r="DB79" i="15"/>
  <c r="BV98" i="15"/>
  <c r="CB71" i="15"/>
  <c r="CB44" i="15"/>
  <c r="J22" i="15"/>
  <c r="AG109" i="15"/>
  <c r="AG73" i="15"/>
  <c r="AR108" i="15"/>
  <c r="BS92" i="15"/>
  <c r="DB86" i="15"/>
  <c r="BV97" i="15"/>
  <c r="J70" i="15"/>
  <c r="J80" i="15"/>
  <c r="CF26" i="15"/>
  <c r="BS106" i="15"/>
  <c r="CB67" i="15"/>
  <c r="J52" i="15"/>
  <c r="AG111" i="15"/>
  <c r="CB37" i="15"/>
  <c r="CB100" i="15"/>
  <c r="J114" i="15"/>
  <c r="AG72" i="15"/>
  <c r="AG27" i="15"/>
  <c r="AR66" i="15"/>
  <c r="BS81" i="15"/>
  <c r="DB83" i="15"/>
  <c r="BV10" i="15"/>
  <c r="CG42" i="15"/>
  <c r="BS21" i="15"/>
  <c r="U28" i="15"/>
  <c r="CB28" i="15"/>
  <c r="CB96" i="15"/>
  <c r="J55" i="15"/>
  <c r="CF59" i="15"/>
  <c r="AG36" i="15"/>
  <c r="AG17" i="15"/>
  <c r="AR75" i="15"/>
  <c r="BS19" i="15"/>
  <c r="DB82" i="15"/>
  <c r="DB96" i="15"/>
  <c r="BV39" i="15"/>
  <c r="CF81" i="15"/>
  <c r="U29" i="15"/>
  <c r="CB78" i="15"/>
  <c r="CB22" i="15"/>
  <c r="J15" i="15"/>
  <c r="CF98" i="15"/>
  <c r="AG101" i="15"/>
  <c r="AG113" i="15"/>
  <c r="AR33" i="15"/>
  <c r="BS99" i="15"/>
  <c r="DB21" i="15"/>
  <c r="DB63" i="15"/>
  <c r="BV26" i="15"/>
  <c r="U96" i="15"/>
  <c r="CB94" i="15"/>
  <c r="CB15" i="15"/>
  <c r="J21" i="15"/>
  <c r="CF55" i="15"/>
  <c r="AG106" i="15"/>
  <c r="AR40" i="15"/>
  <c r="BS23" i="15"/>
  <c r="DB18" i="15"/>
  <c r="DB31" i="15"/>
  <c r="BV50" i="15"/>
  <c r="U77" i="15"/>
  <c r="U17" i="15"/>
  <c r="U38" i="15"/>
  <c r="CB55" i="15"/>
  <c r="CB51" i="15"/>
  <c r="J43" i="15"/>
  <c r="CF92" i="15"/>
  <c r="AG31" i="15"/>
  <c r="AR83" i="15"/>
  <c r="BS46" i="15"/>
  <c r="DB104" i="15"/>
  <c r="DB35" i="15"/>
  <c r="BV63" i="15"/>
  <c r="AO83" i="15"/>
  <c r="CY61" i="15"/>
  <c r="CZ95" i="15"/>
  <c r="CZ94" i="15"/>
  <c r="AN12" i="15"/>
  <c r="AN16" i="15"/>
  <c r="AN98" i="15"/>
  <c r="AN108" i="15"/>
  <c r="AN38" i="15"/>
  <c r="AN91" i="15"/>
  <c r="AN19" i="15"/>
  <c r="AN101" i="15"/>
  <c r="U68" i="15"/>
  <c r="AC35" i="15"/>
  <c r="CZ37" i="15"/>
  <c r="CJ43" i="15"/>
  <c r="CB99" i="15"/>
  <c r="CB103" i="15"/>
  <c r="CF25" i="15"/>
  <c r="CF77" i="15"/>
  <c r="AG108" i="15"/>
  <c r="AG46" i="15"/>
  <c r="AR56" i="15"/>
  <c r="AR20" i="15"/>
  <c r="BS26" i="15"/>
  <c r="BS97" i="15"/>
  <c r="DB25" i="15"/>
  <c r="DB55" i="15"/>
  <c r="BV96" i="15"/>
  <c r="AC62" i="15"/>
  <c r="AC69" i="15"/>
  <c r="CZ23" i="15"/>
  <c r="CF100" i="15"/>
  <c r="AC79" i="15"/>
  <c r="CZ27" i="15"/>
  <c r="CJ113" i="15"/>
  <c r="CB25" i="15"/>
  <c r="CB107" i="15"/>
  <c r="CF50" i="15"/>
  <c r="CF103" i="15"/>
  <c r="AG110" i="15"/>
  <c r="AR86" i="15"/>
  <c r="AR59" i="15"/>
  <c r="BS8" i="15"/>
  <c r="BS93" i="15"/>
  <c r="DB29" i="15"/>
  <c r="DB20" i="15"/>
  <c r="BV41" i="15"/>
  <c r="CZ54" i="15"/>
  <c r="CZ108" i="15"/>
  <c r="AC95" i="15"/>
  <c r="CZ34" i="15"/>
  <c r="CF72" i="15"/>
  <c r="BS110" i="15"/>
  <c r="AC11" i="15"/>
  <c r="CZ68" i="15"/>
  <c r="CJ102" i="15"/>
  <c r="CB66" i="15"/>
  <c r="CB110" i="15"/>
  <c r="J111" i="15"/>
  <c r="CF78" i="15"/>
  <c r="CF97" i="15"/>
  <c r="AG89" i="15"/>
  <c r="AR50" i="15"/>
  <c r="AR37" i="15"/>
  <c r="BS62" i="15"/>
  <c r="BS105" i="15"/>
  <c r="DB10" i="15"/>
  <c r="DB112" i="15"/>
  <c r="BV21" i="15"/>
  <c r="AC68" i="15"/>
  <c r="AC83" i="15"/>
  <c r="U72" i="15"/>
  <c r="AC30" i="15"/>
  <c r="BS61" i="15"/>
  <c r="AC107" i="15"/>
  <c r="CZ39" i="15"/>
  <c r="CJ18" i="15"/>
  <c r="CB75" i="15"/>
  <c r="CF79" i="15"/>
  <c r="CF104" i="15"/>
  <c r="AG112" i="15"/>
  <c r="AR64" i="15"/>
  <c r="BS85" i="15"/>
  <c r="DB90" i="15"/>
  <c r="DB23" i="15"/>
  <c r="BV24" i="15"/>
  <c r="AC109" i="15"/>
  <c r="AC86" i="15"/>
  <c r="CZ45" i="15"/>
  <c r="AC105" i="15"/>
  <c r="CZ83" i="15"/>
  <c r="CZ24" i="15"/>
  <c r="AC33" i="15"/>
  <c r="AC96" i="15"/>
  <c r="CZ84" i="15"/>
  <c r="BT22" i="15"/>
  <c r="CZ71" i="15"/>
  <c r="AC47" i="15"/>
  <c r="CZ82" i="15"/>
  <c r="BT85" i="15"/>
  <c r="CZ40" i="15"/>
  <c r="CZ64" i="15"/>
  <c r="AC42" i="15"/>
  <c r="AC34" i="15"/>
  <c r="CZ52" i="15"/>
  <c r="BT26" i="15"/>
  <c r="AC38" i="15"/>
  <c r="AC72" i="15"/>
  <c r="CZ11" i="15"/>
  <c r="BT49" i="15"/>
  <c r="AN78" i="15"/>
  <c r="AC26" i="15"/>
  <c r="BD29" i="15"/>
  <c r="CZ8" i="15"/>
  <c r="BT97" i="15"/>
  <c r="AN62" i="15"/>
  <c r="AC25" i="15"/>
  <c r="BD23" i="15"/>
  <c r="CZ104" i="15"/>
  <c r="AN36" i="15"/>
  <c r="AC94" i="15"/>
  <c r="AC63" i="15"/>
  <c r="BD83" i="15"/>
  <c r="CZ59" i="15"/>
  <c r="CZ65" i="15"/>
  <c r="AN107" i="15"/>
  <c r="AC31" i="15"/>
  <c r="AC58" i="15"/>
  <c r="CZ41" i="15"/>
  <c r="CZ80" i="15"/>
  <c r="AN42" i="15"/>
  <c r="AN10" i="15"/>
  <c r="AC97" i="15"/>
  <c r="AC110" i="15"/>
  <c r="CZ106" i="15"/>
  <c r="CZ16" i="15"/>
  <c r="AN22" i="15"/>
  <c r="AN111" i="15"/>
  <c r="AC28" i="15"/>
  <c r="AC104" i="15"/>
  <c r="CZ114" i="15"/>
  <c r="CZ9" i="15"/>
  <c r="AN13" i="15"/>
  <c r="AN25" i="15"/>
  <c r="AC16" i="15"/>
  <c r="AC12" i="15"/>
  <c r="CZ56" i="15"/>
  <c r="CZ101" i="15"/>
  <c r="AN11" i="15"/>
  <c r="AN52" i="15"/>
  <c r="AO53" i="15"/>
  <c r="AC55" i="15"/>
  <c r="AC13" i="15"/>
  <c r="CZ72" i="15"/>
  <c r="CZ35" i="15"/>
  <c r="AN82" i="15"/>
  <c r="AN34" i="15"/>
  <c r="AO27" i="15"/>
  <c r="AC92" i="15"/>
  <c r="AC66" i="15"/>
  <c r="CZ90" i="15"/>
  <c r="CZ12" i="15"/>
  <c r="AN90" i="15"/>
  <c r="AN84" i="15"/>
  <c r="AO69" i="15"/>
  <c r="AC65" i="15"/>
  <c r="AC40" i="15"/>
  <c r="CZ51" i="15"/>
  <c r="CZ111" i="15"/>
  <c r="AN29" i="15"/>
  <c r="AN35" i="15"/>
  <c r="AO103" i="15"/>
  <c r="AC111" i="15"/>
  <c r="AC37" i="15"/>
  <c r="CZ57" i="15"/>
  <c r="CZ58" i="15"/>
  <c r="AN105" i="15"/>
  <c r="AN49" i="15"/>
  <c r="AO68" i="15"/>
  <c r="AC14" i="15"/>
  <c r="AC90" i="15"/>
  <c r="CZ18" i="15"/>
  <c r="CZ62" i="15"/>
  <c r="AN71" i="15"/>
  <c r="AN112" i="15"/>
  <c r="AO95" i="15"/>
  <c r="AC98" i="15"/>
  <c r="AC10" i="15"/>
  <c r="CZ17" i="15"/>
  <c r="CZ75" i="15"/>
  <c r="AN60" i="15"/>
  <c r="AN67" i="15"/>
  <c r="AO111" i="15"/>
  <c r="CG33" i="15"/>
  <c r="CG11" i="15"/>
  <c r="CG91" i="15"/>
  <c r="CG46" i="15"/>
  <c r="S97" i="15"/>
  <c r="CG105" i="15"/>
  <c r="BS69" i="15"/>
  <c r="BS77" i="15"/>
  <c r="BS51" i="15"/>
  <c r="BS91" i="15"/>
  <c r="BS56" i="15"/>
  <c r="BS10" i="15"/>
  <c r="BS113" i="15"/>
  <c r="BS40" i="15"/>
  <c r="BS104" i="15"/>
  <c r="BS102" i="15"/>
  <c r="BS89" i="15"/>
  <c r="BS24" i="15"/>
  <c r="BS67" i="15"/>
  <c r="BS76" i="15"/>
  <c r="BS90" i="15"/>
  <c r="BS94" i="15"/>
  <c r="BP85" i="15"/>
  <c r="CF90" i="15"/>
  <c r="CB36" i="15"/>
  <c r="CB106" i="15"/>
  <c r="CB77" i="15"/>
  <c r="CB54" i="15"/>
  <c r="CB56" i="15"/>
  <c r="CB17" i="15"/>
  <c r="CB109" i="15"/>
  <c r="CB89" i="15"/>
  <c r="CB72" i="15"/>
  <c r="CB47" i="15"/>
  <c r="CB31" i="15"/>
  <c r="CB80" i="15"/>
  <c r="CB86" i="15"/>
  <c r="CB43" i="15"/>
  <c r="CB104" i="15"/>
  <c r="CB27" i="15"/>
  <c r="CB114" i="15"/>
  <c r="CB97" i="15"/>
  <c r="CB108" i="15"/>
  <c r="AR76" i="15"/>
  <c r="AR87" i="15"/>
  <c r="AR32" i="15"/>
  <c r="AR69" i="15"/>
  <c r="AR15" i="15"/>
  <c r="AR23" i="15"/>
  <c r="AR96" i="15"/>
  <c r="AR103" i="15"/>
  <c r="AR42" i="15"/>
  <c r="AR9" i="15"/>
  <c r="AR101" i="15"/>
  <c r="AR31" i="15"/>
  <c r="AR45" i="15"/>
  <c r="AR14" i="15"/>
  <c r="AR67" i="15"/>
  <c r="CB88" i="15"/>
  <c r="CF53" i="15"/>
  <c r="AG52" i="15"/>
  <c r="AR97" i="15"/>
  <c r="BS114" i="15"/>
  <c r="DB76" i="15"/>
  <c r="BV102" i="15"/>
  <c r="AM52" i="15"/>
  <c r="AM61" i="15"/>
  <c r="AM87" i="15"/>
  <c r="AM12" i="15"/>
  <c r="AM35" i="15"/>
  <c r="U87" i="15"/>
  <c r="CJ99" i="15"/>
  <c r="CB10" i="15"/>
  <c r="CB65" i="15"/>
  <c r="CB84" i="15"/>
  <c r="CF60" i="15"/>
  <c r="CF38" i="15"/>
  <c r="CF49" i="15"/>
  <c r="AG43" i="15"/>
  <c r="AG35" i="15"/>
  <c r="AR8" i="15"/>
  <c r="AR19" i="15"/>
  <c r="BS111" i="15"/>
  <c r="BS37" i="15"/>
  <c r="BS35" i="15"/>
  <c r="DB85" i="15"/>
  <c r="DB26" i="15"/>
  <c r="BV46" i="15"/>
  <c r="Z8" i="15"/>
  <c r="Z94" i="15"/>
  <c r="Z38" i="15"/>
  <c r="S35" i="15"/>
  <c r="S53" i="15"/>
  <c r="U58" i="15"/>
  <c r="CF21" i="15"/>
  <c r="CF42" i="15"/>
  <c r="CG64" i="15"/>
  <c r="BS29" i="15"/>
  <c r="BV112" i="15"/>
  <c r="BV35" i="15"/>
  <c r="BV23" i="15"/>
  <c r="BV74" i="15"/>
  <c r="BV114" i="15"/>
  <c r="BV87" i="15"/>
  <c r="BV42" i="15"/>
  <c r="BV95" i="15"/>
  <c r="BV79" i="15"/>
  <c r="BV70" i="15"/>
  <c r="BV80" i="15"/>
  <c r="BP13" i="15"/>
  <c r="CB95" i="15"/>
  <c r="S43" i="15"/>
  <c r="CF86" i="15"/>
  <c r="AG94" i="15"/>
  <c r="CG75" i="15"/>
  <c r="DB47" i="15"/>
  <c r="AM69" i="15"/>
  <c r="CB93" i="15"/>
  <c r="CB112" i="15"/>
  <c r="CB26" i="15"/>
  <c r="AT52" i="15"/>
  <c r="CF46" i="15"/>
  <c r="AG20" i="15"/>
  <c r="AG45" i="15"/>
  <c r="AR51" i="15"/>
  <c r="AR10" i="15"/>
  <c r="BF87" i="15"/>
  <c r="BS95" i="15"/>
  <c r="BS34" i="15"/>
  <c r="DB69" i="15"/>
  <c r="DB67" i="15"/>
  <c r="BV83" i="15"/>
  <c r="BV8" i="15"/>
  <c r="U53" i="15"/>
  <c r="U12" i="15"/>
  <c r="U56" i="15"/>
  <c r="U82" i="15"/>
  <c r="U92" i="15"/>
  <c r="J35" i="15"/>
  <c r="J86" i="15"/>
  <c r="J100" i="15"/>
  <c r="J20" i="15"/>
  <c r="J31" i="15"/>
  <c r="J67" i="15"/>
  <c r="DA35" i="15"/>
  <c r="DA85" i="15"/>
  <c r="DA109" i="15"/>
  <c r="BP96" i="15"/>
  <c r="J101" i="15"/>
  <c r="CJ80" i="15"/>
  <c r="CJ47" i="15"/>
  <c r="CJ92" i="15"/>
  <c r="CF101" i="15"/>
  <c r="CF113" i="15"/>
  <c r="CF8" i="15"/>
  <c r="CF68" i="15"/>
  <c r="CF69" i="15"/>
  <c r="CF89" i="15"/>
  <c r="CF62" i="15"/>
  <c r="CF15" i="15"/>
  <c r="CF105" i="15"/>
  <c r="CF34" i="15"/>
  <c r="CF12" i="15"/>
  <c r="CF18" i="15"/>
  <c r="CF88" i="15"/>
  <c r="CF91" i="15"/>
  <c r="CF58" i="15"/>
  <c r="U52" i="15"/>
  <c r="S17" i="15"/>
  <c r="BS64" i="15"/>
  <c r="AG32" i="15"/>
  <c r="AG33" i="15"/>
  <c r="AG86" i="15"/>
  <c r="AG41" i="15"/>
  <c r="AG42" i="15"/>
  <c r="AG12" i="15"/>
  <c r="AG54" i="15"/>
  <c r="AG44" i="15"/>
  <c r="AG26" i="15"/>
  <c r="AG103" i="15"/>
  <c r="AG63" i="15"/>
  <c r="AG23" i="15"/>
  <c r="AG16" i="15"/>
  <c r="AG25" i="15"/>
  <c r="AG66" i="15"/>
  <c r="DB30" i="15"/>
  <c r="DB84" i="15"/>
  <c r="DB28" i="15"/>
  <c r="DB61" i="15"/>
  <c r="DB54" i="15"/>
  <c r="DB44" i="15"/>
  <c r="DB87" i="15"/>
  <c r="DB106" i="15"/>
  <c r="DB101" i="15"/>
  <c r="DB89" i="15"/>
  <c r="DB105" i="15"/>
  <c r="DB72" i="15"/>
  <c r="DB46" i="15"/>
  <c r="DB37" i="15"/>
  <c r="DB66" i="15"/>
  <c r="DB108" i="15"/>
  <c r="CJ55" i="15"/>
  <c r="CB32" i="15"/>
  <c r="CF28" i="15"/>
  <c r="AR111" i="15"/>
  <c r="BS30" i="15"/>
  <c r="BV62" i="15"/>
  <c r="AM68" i="15"/>
  <c r="U107" i="15"/>
  <c r="CJ70" i="15"/>
  <c r="CB53" i="15"/>
  <c r="CB111" i="15"/>
  <c r="CB105" i="15"/>
  <c r="J24" i="15"/>
  <c r="CF37" i="15"/>
  <c r="CF75" i="15"/>
  <c r="AG10" i="15"/>
  <c r="AG55" i="15"/>
  <c r="AG79" i="15"/>
  <c r="AR65" i="15"/>
  <c r="AR63" i="15"/>
  <c r="DA73" i="15"/>
  <c r="BS52" i="15"/>
  <c r="BS43" i="15"/>
  <c r="DB62" i="15"/>
  <c r="DB36" i="15"/>
  <c r="DB50" i="15"/>
  <c r="BV25" i="15"/>
  <c r="BV108" i="15"/>
  <c r="AH54" i="15"/>
  <c r="AH105" i="15"/>
  <c r="AH45" i="15"/>
  <c r="AH87" i="15"/>
  <c r="AH57" i="15"/>
  <c r="G13" i="15"/>
  <c r="G88" i="15"/>
  <c r="G75" i="15"/>
  <c r="G48" i="15"/>
  <c r="AC52" i="15"/>
  <c r="AC103" i="15"/>
  <c r="AC89" i="15"/>
  <c r="CZ44" i="15"/>
  <c r="CZ76" i="15"/>
  <c r="CZ91" i="15"/>
  <c r="CU66" i="15"/>
  <c r="CU80" i="15"/>
  <c r="CU43" i="15"/>
  <c r="CU68" i="15"/>
  <c r="AN109" i="15"/>
  <c r="AN69" i="15"/>
  <c r="CQ26" i="15"/>
  <c r="CQ77" i="15"/>
  <c r="CQ92" i="15"/>
  <c r="CQ9" i="15"/>
  <c r="CO86" i="15"/>
  <c r="CO48" i="15"/>
  <c r="CO103" i="15"/>
  <c r="CM21" i="15"/>
  <c r="CM61" i="15"/>
  <c r="CM34" i="15"/>
  <c r="AO86" i="15"/>
  <c r="AH9" i="15"/>
  <c r="AH70" i="15"/>
  <c r="AH39" i="15"/>
  <c r="AH112" i="15"/>
  <c r="G104" i="15"/>
  <c r="G91" i="15"/>
  <c r="G105" i="15"/>
  <c r="G79" i="15"/>
  <c r="AC56" i="15"/>
  <c r="AC32" i="15"/>
  <c r="CZ110" i="15"/>
  <c r="CZ61" i="15"/>
  <c r="CU13" i="15"/>
  <c r="CU85" i="15"/>
  <c r="CU17" i="15"/>
  <c r="AN110" i="15"/>
  <c r="AN21" i="15"/>
  <c r="CQ13" i="15"/>
  <c r="CQ81" i="15"/>
  <c r="CQ109" i="15"/>
  <c r="CO67" i="15"/>
  <c r="CO28" i="15"/>
  <c r="CO29" i="15"/>
  <c r="CO43" i="15"/>
  <c r="CM51" i="15"/>
  <c r="CM75" i="15"/>
  <c r="CM106" i="15"/>
  <c r="AO104" i="15"/>
  <c r="AH28" i="15"/>
  <c r="AH42" i="15"/>
  <c r="AH102" i="15"/>
  <c r="G47" i="15"/>
  <c r="G78" i="15"/>
  <c r="G109" i="15"/>
  <c r="G56" i="15"/>
  <c r="AC46" i="15"/>
  <c r="AC39" i="15"/>
  <c r="CZ113" i="15"/>
  <c r="CZ97" i="15"/>
  <c r="CU26" i="15"/>
  <c r="CU75" i="15"/>
  <c r="AN56" i="15"/>
  <c r="CQ14" i="15"/>
  <c r="CQ88" i="15"/>
  <c r="CO69" i="15"/>
  <c r="CO106" i="15"/>
  <c r="CO84" i="15"/>
  <c r="CM110" i="15"/>
  <c r="CM53" i="15"/>
  <c r="CM57" i="15"/>
  <c r="BP106" i="15"/>
  <c r="BP113" i="15"/>
  <c r="BP81" i="15"/>
  <c r="U103" i="15"/>
  <c r="U46" i="15"/>
  <c r="U23" i="15"/>
  <c r="J33" i="15"/>
  <c r="J109" i="15"/>
  <c r="J46" i="15"/>
  <c r="DA30" i="15"/>
  <c r="DA98" i="15"/>
  <c r="CG101" i="15"/>
  <c r="P75" i="15"/>
  <c r="BP75" i="15"/>
  <c r="U69" i="15"/>
  <c r="U95" i="15"/>
  <c r="U48" i="15"/>
  <c r="J27" i="15"/>
  <c r="J83" i="15"/>
  <c r="J53" i="15"/>
  <c r="I70" i="15"/>
  <c r="DA12" i="15"/>
  <c r="CG65" i="15"/>
  <c r="CG27" i="15"/>
  <c r="P98" i="15"/>
  <c r="BP32" i="15"/>
  <c r="U86" i="15"/>
  <c r="U49" i="15"/>
  <c r="U66" i="15"/>
  <c r="AT8" i="15"/>
  <c r="J19" i="15"/>
  <c r="J23" i="15"/>
  <c r="J47" i="15"/>
  <c r="I102" i="15"/>
  <c r="DA34" i="15"/>
  <c r="CG97" i="15"/>
  <c r="CG82" i="15"/>
  <c r="P39" i="15"/>
  <c r="AA33" i="15"/>
  <c r="AA93" i="15"/>
  <c r="BP76" i="15"/>
  <c r="U22" i="15"/>
  <c r="U55" i="15"/>
  <c r="U114" i="15"/>
  <c r="AT28" i="15"/>
  <c r="J73" i="15"/>
  <c r="J74" i="15"/>
  <c r="J8" i="15"/>
  <c r="I37" i="15"/>
  <c r="DA81" i="15"/>
  <c r="CG84" i="15"/>
  <c r="CG22" i="15"/>
  <c r="P64" i="15"/>
  <c r="Z49" i="15"/>
  <c r="Z54" i="15"/>
  <c r="Z51" i="15"/>
  <c r="Z100" i="15"/>
  <c r="Z64" i="15"/>
  <c r="Z76" i="15"/>
  <c r="S49" i="15"/>
  <c r="S75" i="15"/>
  <c r="S14" i="15"/>
  <c r="BK110" i="15"/>
  <c r="BK73" i="15"/>
  <c r="BK52" i="15"/>
  <c r="BK33" i="15"/>
  <c r="F43" i="15"/>
  <c r="F112" i="15"/>
  <c r="BP25" i="15"/>
  <c r="U57" i="15"/>
  <c r="U26" i="15"/>
  <c r="U13" i="15"/>
  <c r="AT93" i="15"/>
  <c r="J40" i="15"/>
  <c r="J85" i="15"/>
  <c r="J95" i="15"/>
  <c r="I17" i="15"/>
  <c r="DA108" i="15"/>
  <c r="CG34" i="15"/>
  <c r="CG55" i="15"/>
  <c r="BD65" i="15"/>
  <c r="BD97" i="15"/>
  <c r="BP31" i="15"/>
  <c r="U80" i="15"/>
  <c r="U112" i="15"/>
  <c r="U9" i="15"/>
  <c r="AT111" i="15"/>
  <c r="J16" i="15"/>
  <c r="J104" i="15"/>
  <c r="J97" i="15"/>
  <c r="BK49" i="15"/>
  <c r="I53" i="15"/>
  <c r="DA95" i="15"/>
  <c r="CG9" i="15"/>
  <c r="CG71" i="15"/>
  <c r="U63" i="15"/>
  <c r="U45" i="15"/>
  <c r="J79" i="15"/>
  <c r="J93" i="15"/>
  <c r="BK112" i="15"/>
  <c r="CG38" i="15"/>
  <c r="BP35" i="15"/>
  <c r="BP107" i="15"/>
  <c r="BP112" i="15"/>
  <c r="BP65" i="15"/>
  <c r="BP11" i="15"/>
  <c r="BP68" i="15"/>
  <c r="BP98" i="15"/>
  <c r="BP33" i="15"/>
  <c r="BP19" i="15"/>
  <c r="BP48" i="15"/>
  <c r="AT39" i="15"/>
  <c r="AT67" i="15"/>
  <c r="AT32" i="15"/>
  <c r="AT109" i="15"/>
  <c r="AT47" i="15"/>
  <c r="AT60" i="15"/>
  <c r="AT71" i="15"/>
  <c r="AT33" i="15"/>
  <c r="AT103" i="15"/>
  <c r="AT24" i="15"/>
  <c r="I19" i="15"/>
  <c r="I111" i="15"/>
  <c r="I109" i="15"/>
  <c r="I32" i="15"/>
  <c r="R112" i="15"/>
  <c r="R98" i="15"/>
  <c r="R21" i="15"/>
  <c r="R40" i="15"/>
  <c r="R86" i="15"/>
  <c r="AT89" i="15"/>
  <c r="AT104" i="15"/>
  <c r="U108" i="15"/>
  <c r="U101" i="15"/>
  <c r="U74" i="15"/>
  <c r="U50" i="15"/>
  <c r="U41" i="15"/>
  <c r="U44" i="15"/>
  <c r="U71" i="15"/>
  <c r="U98" i="15"/>
  <c r="U8" i="15"/>
  <c r="U24" i="15"/>
  <c r="U73" i="15"/>
  <c r="U42" i="15"/>
  <c r="U78" i="15"/>
  <c r="U81" i="15"/>
  <c r="U70" i="15"/>
  <c r="U25" i="15"/>
  <c r="U110" i="15"/>
  <c r="U84" i="15"/>
  <c r="U111" i="15"/>
  <c r="U16" i="15"/>
  <c r="U47" i="15"/>
  <c r="U54" i="15"/>
  <c r="U32" i="15"/>
  <c r="U100" i="15"/>
  <c r="U37" i="15"/>
  <c r="U75" i="15"/>
  <c r="U104" i="15"/>
  <c r="U76" i="15"/>
  <c r="U10" i="15"/>
  <c r="U67" i="15"/>
  <c r="U40" i="15"/>
  <c r="U14" i="15"/>
  <c r="U59" i="15"/>
  <c r="U39" i="15"/>
  <c r="U51" i="15"/>
  <c r="U20" i="15"/>
  <c r="U93" i="15"/>
  <c r="U94" i="15"/>
  <c r="U90" i="15"/>
  <c r="U85" i="15"/>
  <c r="J106" i="15"/>
  <c r="J113" i="15"/>
  <c r="J81" i="15"/>
  <c r="J38" i="15"/>
  <c r="J84" i="15"/>
  <c r="J50" i="15"/>
  <c r="J96" i="15"/>
  <c r="J102" i="15"/>
  <c r="J82" i="15"/>
  <c r="J60" i="15"/>
  <c r="J108" i="15"/>
  <c r="J63" i="15"/>
  <c r="J28" i="15"/>
  <c r="J18" i="15"/>
  <c r="J64" i="15"/>
  <c r="J65" i="15"/>
  <c r="J71" i="15"/>
  <c r="J32" i="15"/>
  <c r="J68" i="15"/>
  <c r="J48" i="15"/>
  <c r="J34" i="15"/>
  <c r="J14" i="15"/>
  <c r="J66" i="15"/>
  <c r="J54" i="15"/>
  <c r="J78" i="15"/>
  <c r="J42" i="15"/>
  <c r="J44" i="15"/>
  <c r="J58" i="15"/>
  <c r="J57" i="15"/>
  <c r="J37" i="15"/>
  <c r="J89" i="15"/>
  <c r="J105" i="15"/>
  <c r="J59" i="15"/>
  <c r="J99" i="15"/>
  <c r="J91" i="15"/>
  <c r="J61" i="15"/>
  <c r="J17" i="15"/>
  <c r="J107" i="15"/>
  <c r="J36" i="15"/>
  <c r="J92" i="15"/>
  <c r="J11" i="15"/>
  <c r="J12" i="15"/>
  <c r="J45" i="15"/>
  <c r="J10" i="15"/>
  <c r="J62" i="15"/>
  <c r="J25" i="15"/>
  <c r="DA28" i="15"/>
  <c r="DA20" i="15"/>
  <c r="DA10" i="15"/>
  <c r="DA42" i="15"/>
  <c r="DA69" i="15"/>
  <c r="DA111" i="15"/>
  <c r="DA79" i="15"/>
  <c r="DA63" i="15"/>
  <c r="DA19" i="15"/>
  <c r="DA52" i="15"/>
  <c r="DA58" i="15"/>
  <c r="DA54" i="15"/>
  <c r="DA39" i="15"/>
  <c r="DA67" i="15"/>
  <c r="DA92" i="15"/>
  <c r="DA112" i="15"/>
  <c r="DA77" i="15"/>
  <c r="DA84" i="15"/>
  <c r="DA38" i="15"/>
  <c r="DA24" i="15"/>
  <c r="DA96" i="15"/>
  <c r="DA93" i="15"/>
  <c r="DA82" i="15"/>
  <c r="DA104" i="15"/>
  <c r="DA46" i="15"/>
  <c r="DA114" i="15"/>
  <c r="DA101" i="15"/>
  <c r="DA72" i="15"/>
  <c r="DA105" i="15"/>
  <c r="DA107" i="15"/>
  <c r="CG89" i="15"/>
  <c r="CG30" i="15"/>
  <c r="CG106" i="15"/>
  <c r="CG18" i="15"/>
  <c r="CG58" i="15"/>
  <c r="CG99" i="15"/>
  <c r="CG57" i="15"/>
  <c r="CG15" i="15"/>
  <c r="CG112" i="15"/>
  <c r="CG45" i="15"/>
  <c r="CG54" i="15"/>
  <c r="CG37" i="15"/>
  <c r="CG85" i="15"/>
  <c r="CG52" i="15"/>
  <c r="CG68" i="15"/>
  <c r="CG59" i="15"/>
  <c r="CG44" i="15"/>
  <c r="CG73" i="15"/>
  <c r="CG41" i="15"/>
  <c r="CG43" i="15"/>
  <c r="CG109" i="15"/>
  <c r="CG12" i="15"/>
  <c r="CG50" i="15"/>
  <c r="CG61" i="15"/>
  <c r="CG35" i="15"/>
  <c r="CG21" i="15"/>
  <c r="CG53" i="15"/>
  <c r="CG20" i="15"/>
  <c r="CG62" i="15"/>
  <c r="CG32" i="15"/>
  <c r="CG25" i="15"/>
  <c r="CG76" i="15"/>
  <c r="CG113" i="15"/>
  <c r="P26" i="15"/>
  <c r="P32" i="15"/>
  <c r="P41" i="15"/>
  <c r="P67" i="15"/>
  <c r="P30" i="15"/>
  <c r="P59" i="15"/>
  <c r="P37" i="15"/>
  <c r="BP12" i="15"/>
  <c r="U62" i="15"/>
  <c r="U33" i="15"/>
  <c r="U30" i="15"/>
  <c r="U34" i="15"/>
  <c r="X79" i="15"/>
  <c r="J98" i="15"/>
  <c r="J77" i="15"/>
  <c r="J94" i="15"/>
  <c r="DA26" i="15"/>
  <c r="DA60" i="15"/>
  <c r="CG100" i="15"/>
  <c r="CG95" i="15"/>
  <c r="BP58" i="15"/>
  <c r="U88" i="15"/>
  <c r="U113" i="15"/>
  <c r="U60" i="15"/>
  <c r="U102" i="15"/>
  <c r="X107" i="15"/>
  <c r="J69" i="15"/>
  <c r="J90" i="15"/>
  <c r="J88" i="15"/>
  <c r="DA94" i="15"/>
  <c r="DA99" i="15"/>
  <c r="CG39" i="15"/>
  <c r="CG96" i="15"/>
  <c r="BP24" i="15"/>
  <c r="U97" i="15"/>
  <c r="U15" i="15"/>
  <c r="U31" i="15"/>
  <c r="U64" i="15"/>
  <c r="J87" i="15"/>
  <c r="J75" i="15"/>
  <c r="J13" i="15"/>
  <c r="J41" i="15"/>
  <c r="DA110" i="15"/>
  <c r="DA36" i="15"/>
  <c r="CG102" i="15"/>
  <c r="CG60" i="15"/>
  <c r="BP14" i="15"/>
  <c r="U91" i="15"/>
  <c r="U89" i="15"/>
  <c r="U83" i="15"/>
  <c r="U105" i="15"/>
  <c r="J76" i="15"/>
  <c r="J72" i="15"/>
  <c r="J110" i="15"/>
  <c r="DA106" i="15"/>
  <c r="DA86" i="15"/>
  <c r="CG48" i="15"/>
  <c r="CG81" i="15"/>
  <c r="F66" i="15"/>
  <c r="BP55" i="15"/>
  <c r="U106" i="15"/>
  <c r="U109" i="15"/>
  <c r="U43" i="15"/>
  <c r="U21" i="15"/>
  <c r="J49" i="15"/>
  <c r="J39" i="15"/>
  <c r="J30" i="15"/>
  <c r="DA71" i="15"/>
  <c r="DA25" i="15"/>
  <c r="CG78" i="15"/>
  <c r="BP105" i="15"/>
  <c r="U61" i="15"/>
  <c r="U27" i="15"/>
  <c r="U79" i="15"/>
  <c r="S28" i="15"/>
  <c r="J103" i="15"/>
  <c r="J51" i="15"/>
  <c r="J112" i="15"/>
  <c r="DA11" i="15"/>
  <c r="DA88" i="15"/>
  <c r="CG8" i="15"/>
  <c r="CJ78" i="15"/>
  <c r="CJ40" i="15"/>
  <c r="CJ91" i="15"/>
  <c r="CF48" i="15"/>
  <c r="CF109" i="15"/>
  <c r="CF74" i="15"/>
  <c r="CF99" i="15"/>
  <c r="CF13" i="15"/>
  <c r="CF36" i="15"/>
  <c r="CF45" i="15"/>
  <c r="CF102" i="15"/>
  <c r="CF10" i="15"/>
  <c r="CF95" i="15"/>
  <c r="CF41" i="15"/>
  <c r="CF40" i="15"/>
  <c r="CF70" i="15"/>
  <c r="CF52" i="15"/>
  <c r="CF65" i="15"/>
  <c r="CF108" i="15"/>
  <c r="CF54" i="15"/>
  <c r="CF51" i="15"/>
  <c r="CF56" i="15"/>
  <c r="CF73" i="15"/>
  <c r="CF47" i="15"/>
  <c r="CF11" i="15"/>
  <c r="CF22" i="15"/>
  <c r="CF110" i="15"/>
  <c r="CF107" i="15"/>
  <c r="CF35" i="15"/>
  <c r="CF17" i="15"/>
  <c r="CF112" i="15"/>
  <c r="CF82" i="15"/>
  <c r="CK96" i="15"/>
  <c r="CK8" i="15"/>
  <c r="CK102" i="15"/>
  <c r="CK101" i="15"/>
  <c r="CK89" i="15"/>
  <c r="CF114" i="15"/>
  <c r="CF94" i="15"/>
  <c r="BS9" i="15"/>
  <c r="BS107" i="15"/>
  <c r="CB102" i="15"/>
  <c r="CB79" i="15"/>
  <c r="CB20" i="15"/>
  <c r="CB92" i="15"/>
  <c r="CB38" i="15"/>
  <c r="CB58" i="15"/>
  <c r="CB33" i="15"/>
  <c r="CB69" i="15"/>
  <c r="CB42" i="15"/>
  <c r="CB62" i="15"/>
  <c r="CB90" i="15"/>
  <c r="CB57" i="15"/>
  <c r="AG76" i="15"/>
  <c r="AG50" i="15"/>
  <c r="AG38" i="15"/>
  <c r="AG15" i="15"/>
  <c r="AG69" i="15"/>
  <c r="AG107" i="15"/>
  <c r="AG90" i="15"/>
  <c r="AG81" i="15"/>
  <c r="AG64" i="15"/>
  <c r="AG39" i="15"/>
  <c r="AG11" i="15"/>
  <c r="AG114" i="15"/>
  <c r="AG21" i="15"/>
  <c r="AG37" i="15"/>
  <c r="AG13" i="15"/>
  <c r="AG74" i="15"/>
  <c r="AG30" i="15"/>
  <c r="AG104" i="15"/>
  <c r="AG57" i="15"/>
  <c r="AG65" i="15"/>
  <c r="AG87" i="15"/>
  <c r="AG95" i="15"/>
  <c r="AG98" i="15"/>
  <c r="AG47" i="15"/>
  <c r="AG92" i="15"/>
  <c r="AG85" i="15"/>
  <c r="AG60" i="15"/>
  <c r="AG88" i="15"/>
  <c r="AG18" i="15"/>
  <c r="AG62" i="15"/>
  <c r="AG93" i="15"/>
  <c r="AR62" i="15"/>
  <c r="AR39" i="15"/>
  <c r="AR78" i="15"/>
  <c r="AR47" i="15"/>
  <c r="AR88" i="15"/>
  <c r="AR28" i="15"/>
  <c r="AR29" i="15"/>
  <c r="AR102" i="15"/>
  <c r="AR54" i="15"/>
  <c r="AR91" i="15"/>
  <c r="AR84" i="15"/>
  <c r="AR73" i="15"/>
  <c r="AR94" i="15"/>
  <c r="AR114" i="15"/>
  <c r="AR38" i="15"/>
  <c r="AR57" i="15"/>
  <c r="AR81" i="15"/>
  <c r="AR99" i="15"/>
  <c r="AR71" i="15"/>
  <c r="AR104" i="15"/>
  <c r="AR55" i="15"/>
  <c r="AR89" i="15"/>
  <c r="AR95" i="15"/>
  <c r="AR11" i="15"/>
  <c r="AR49" i="15"/>
  <c r="AR109" i="15"/>
  <c r="AR105" i="15"/>
  <c r="AR48" i="15"/>
  <c r="AR24" i="15"/>
  <c r="AR85" i="15"/>
  <c r="BV13" i="15"/>
  <c r="BV92" i="15"/>
  <c r="BV90" i="15"/>
  <c r="BV57" i="15"/>
  <c r="BV91" i="15"/>
  <c r="BV67" i="15"/>
  <c r="BV107" i="15"/>
  <c r="BV105" i="15"/>
  <c r="BV60" i="15"/>
  <c r="BV61" i="15"/>
  <c r="BV44" i="15"/>
  <c r="BV109" i="15"/>
  <c r="BV100" i="15"/>
  <c r="BV51" i="15"/>
  <c r="BV111" i="15"/>
  <c r="BV43" i="15"/>
  <c r="BV101" i="15"/>
  <c r="BV22" i="15"/>
  <c r="BV45" i="15"/>
  <c r="BV59" i="15"/>
  <c r="BV37" i="15"/>
  <c r="BV54" i="15"/>
  <c r="BV19" i="15"/>
  <c r="BV56" i="15"/>
  <c r="BV77" i="15"/>
  <c r="CB14" i="15"/>
  <c r="CB8" i="15"/>
  <c r="CF14" i="15"/>
  <c r="CF64" i="15"/>
  <c r="AG71" i="15"/>
  <c r="AR41" i="15"/>
  <c r="BS32" i="15"/>
  <c r="BS53" i="15"/>
  <c r="DB60" i="15"/>
  <c r="DB8" i="15"/>
  <c r="BV81" i="15"/>
  <c r="AM88" i="15"/>
  <c r="AM65" i="15"/>
  <c r="AM78" i="15"/>
  <c r="CB23" i="15"/>
  <c r="CB39" i="15"/>
  <c r="CB40" i="15"/>
  <c r="CF80" i="15"/>
  <c r="CF83" i="15"/>
  <c r="AG68" i="15"/>
  <c r="AG97" i="15"/>
  <c r="CK80" i="15"/>
  <c r="AR106" i="15"/>
  <c r="AR112" i="15"/>
  <c r="BS20" i="15"/>
  <c r="BS13" i="15"/>
  <c r="DB103" i="15"/>
  <c r="DB38" i="15"/>
  <c r="DB9" i="15"/>
  <c r="BV28" i="15"/>
  <c r="BV76" i="15"/>
  <c r="AH103" i="15"/>
  <c r="AH81" i="15"/>
  <c r="AH41" i="15"/>
  <c r="AH65" i="15"/>
  <c r="AH104" i="15"/>
  <c r="AH61" i="15"/>
  <c r="AH51" i="15"/>
  <c r="AH113" i="15"/>
  <c r="AH67" i="15"/>
  <c r="AH86" i="15"/>
  <c r="AH109" i="15"/>
  <c r="G26" i="15"/>
  <c r="G70" i="15"/>
  <c r="G25" i="15"/>
  <c r="G66" i="15"/>
  <c r="G51" i="15"/>
  <c r="G106" i="15"/>
  <c r="G18" i="15"/>
  <c r="G111" i="15"/>
  <c r="G46" i="15"/>
  <c r="G38" i="15"/>
  <c r="G49" i="15"/>
  <c r="CU77" i="15"/>
  <c r="CU33" i="15"/>
  <c r="CU32" i="15"/>
  <c r="CU100" i="15"/>
  <c r="CU14" i="15"/>
  <c r="CU58" i="15"/>
  <c r="CU107" i="15"/>
  <c r="CU44" i="15"/>
  <c r="CU98" i="15"/>
  <c r="CU28" i="15"/>
  <c r="CU31" i="15"/>
  <c r="CU23" i="15"/>
  <c r="CU40" i="15"/>
  <c r="CU108" i="15"/>
  <c r="CU67" i="15"/>
  <c r="CU86" i="15"/>
  <c r="CU113" i="15"/>
  <c r="CU49" i="15"/>
  <c r="CU96" i="15"/>
  <c r="CU47" i="15"/>
  <c r="CU20" i="15"/>
  <c r="CU82" i="15"/>
  <c r="CU27" i="15"/>
  <c r="CU11" i="15"/>
  <c r="CU30" i="15"/>
  <c r="CU9" i="15"/>
  <c r="CU87" i="15"/>
  <c r="CU53" i="15"/>
  <c r="CO93" i="15"/>
  <c r="CO108" i="15"/>
  <c r="CO83" i="15"/>
  <c r="CO52" i="15"/>
  <c r="CO61" i="15"/>
  <c r="CO33" i="15"/>
  <c r="CO10" i="15"/>
  <c r="CO91" i="15"/>
  <c r="CO56" i="15"/>
  <c r="CO49" i="15"/>
  <c r="CO76" i="15"/>
  <c r="CO107" i="15"/>
  <c r="CO35" i="15"/>
  <c r="CO105" i="15"/>
  <c r="CO15" i="15"/>
  <c r="CO26" i="15"/>
  <c r="CO25" i="15"/>
  <c r="CO92" i="15"/>
  <c r="CO18" i="15"/>
  <c r="CO42" i="15"/>
  <c r="CO41" i="15"/>
  <c r="CO57" i="15"/>
  <c r="CO98" i="15"/>
  <c r="CO81" i="15"/>
  <c r="CO95" i="15"/>
  <c r="CO101" i="15"/>
  <c r="CO62" i="15"/>
  <c r="CO75" i="15"/>
  <c r="CO80" i="15"/>
  <c r="CO31" i="15"/>
  <c r="CO19" i="15"/>
  <c r="CQ35" i="15"/>
  <c r="CQ39" i="15"/>
  <c r="CQ42" i="15"/>
  <c r="CQ68" i="15"/>
  <c r="CQ45" i="15"/>
  <c r="CQ12" i="15"/>
  <c r="CQ11" i="15"/>
  <c r="CQ61" i="15"/>
  <c r="CQ55" i="15"/>
  <c r="CQ100" i="15"/>
  <c r="CQ78" i="15"/>
  <c r="CQ106" i="15"/>
  <c r="CQ108" i="15"/>
  <c r="CQ98" i="15"/>
  <c r="CQ113" i="15"/>
  <c r="CQ46" i="15"/>
  <c r="CQ49" i="15"/>
  <c r="CQ41" i="15"/>
  <c r="CQ47" i="15"/>
  <c r="CQ36" i="15"/>
  <c r="CQ94" i="15"/>
  <c r="CQ8" i="15"/>
  <c r="CQ96" i="15"/>
  <c r="CQ82" i="15"/>
  <c r="CQ30" i="15"/>
  <c r="CQ31" i="15"/>
  <c r="CQ44" i="15"/>
  <c r="CQ114" i="15"/>
  <c r="CQ89" i="15"/>
  <c r="CQ43" i="15"/>
  <c r="AH21" i="15"/>
  <c r="G69" i="15"/>
  <c r="CF71" i="15"/>
  <c r="CU114" i="15"/>
  <c r="CQ105" i="15"/>
  <c r="DB15" i="15"/>
  <c r="BV29" i="15"/>
  <c r="BV33" i="15"/>
  <c r="CM52" i="15"/>
  <c r="CM108" i="15"/>
  <c r="BS57" i="15"/>
  <c r="BS12" i="15"/>
  <c r="BS75" i="15"/>
  <c r="BS33" i="15"/>
  <c r="BS11" i="15"/>
  <c r="BS101" i="15"/>
  <c r="BS87" i="15"/>
  <c r="BS38" i="15"/>
  <c r="BS41" i="15"/>
  <c r="BS82" i="15"/>
  <c r="BS44" i="15"/>
  <c r="BS63" i="15"/>
  <c r="BS70" i="15"/>
  <c r="BS48" i="15"/>
  <c r="BS112" i="15"/>
  <c r="BS79" i="15"/>
  <c r="BS54" i="15"/>
  <c r="BS14" i="15"/>
  <c r="BS27" i="15"/>
  <c r="BS71" i="15"/>
  <c r="BS103" i="15"/>
  <c r="BS31" i="15"/>
  <c r="BS49" i="15"/>
  <c r="BS108" i="15"/>
  <c r="BS28" i="15"/>
  <c r="BS22" i="15"/>
  <c r="BS47" i="15"/>
  <c r="BS50" i="15"/>
  <c r="BS15" i="15"/>
  <c r="BS42" i="15"/>
  <c r="BS88" i="15"/>
  <c r="CF84" i="15"/>
  <c r="CF30" i="15"/>
  <c r="CK25" i="15"/>
  <c r="BS39" i="15"/>
  <c r="BS86" i="15"/>
  <c r="DB113" i="15"/>
  <c r="DB114" i="15"/>
  <c r="DB65" i="15"/>
  <c r="DB49" i="15"/>
  <c r="DB27" i="15"/>
  <c r="DB93" i="15"/>
  <c r="DB109" i="15"/>
  <c r="DB59" i="15"/>
  <c r="DB41" i="15"/>
  <c r="DB78" i="15"/>
  <c r="DB107" i="15"/>
  <c r="DB68" i="15"/>
  <c r="DB11" i="15"/>
  <c r="DB33" i="15"/>
  <c r="DB51" i="15"/>
  <c r="DB81" i="15"/>
  <c r="DB16" i="15"/>
  <c r="DB100" i="15"/>
  <c r="DB91" i="15"/>
  <c r="DB58" i="15"/>
  <c r="DB99" i="15"/>
  <c r="DB39" i="15"/>
  <c r="DB88" i="15"/>
  <c r="DB97" i="15"/>
  <c r="DB43" i="15"/>
  <c r="DB53" i="15"/>
  <c r="DB95" i="15"/>
  <c r="DB40" i="15"/>
  <c r="DB92" i="15"/>
  <c r="CB21" i="15"/>
  <c r="CB12" i="15"/>
  <c r="CB64" i="15"/>
  <c r="CF85" i="15"/>
  <c r="CF32" i="15"/>
  <c r="AG22" i="15"/>
  <c r="AG70" i="15"/>
  <c r="AG53" i="15"/>
  <c r="CK92" i="15"/>
  <c r="AR61" i="15"/>
  <c r="AR82" i="15"/>
  <c r="AR16" i="15"/>
  <c r="BS84" i="15"/>
  <c r="BS25" i="15"/>
  <c r="DB22" i="15"/>
  <c r="DB32" i="15"/>
  <c r="BV113" i="15"/>
  <c r="BV12" i="15"/>
  <c r="E111" i="15"/>
  <c r="AM51" i="15"/>
  <c r="CB59" i="15"/>
  <c r="CB46" i="15"/>
  <c r="CF87" i="15"/>
  <c r="CF33" i="15"/>
  <c r="AG51" i="15"/>
  <c r="AG100" i="15"/>
  <c r="AR43" i="15"/>
  <c r="AR46" i="15"/>
  <c r="BS16" i="15"/>
  <c r="BS60" i="15"/>
  <c r="DB80" i="15"/>
  <c r="BV86" i="15"/>
  <c r="CM69" i="15"/>
  <c r="CM38" i="15"/>
  <c r="CM68" i="15"/>
  <c r="CM44" i="15"/>
  <c r="CM82" i="15"/>
  <c r="CM89" i="15"/>
  <c r="CM101" i="15"/>
  <c r="CM96" i="15"/>
  <c r="CM114" i="15"/>
  <c r="CM79" i="15"/>
  <c r="CM70" i="15"/>
  <c r="CM66" i="15"/>
  <c r="CM22" i="15"/>
  <c r="CM112" i="15"/>
  <c r="CM73" i="15"/>
  <c r="CM94" i="15"/>
  <c r="CM107" i="15"/>
  <c r="CM63" i="15"/>
  <c r="CM47" i="15"/>
  <c r="CM15" i="15"/>
  <c r="CM13" i="15"/>
  <c r="CM88" i="15"/>
  <c r="CM64" i="15"/>
  <c r="E24" i="15"/>
  <c r="AH19" i="15"/>
  <c r="AH11" i="15"/>
  <c r="AH50" i="15"/>
  <c r="AH10" i="15"/>
  <c r="G84" i="15"/>
  <c r="G81" i="15"/>
  <c r="G72" i="15"/>
  <c r="G94" i="15"/>
  <c r="AM82" i="15"/>
  <c r="CB73" i="15"/>
  <c r="CB35" i="15"/>
  <c r="CB13" i="15"/>
  <c r="CB11" i="15"/>
  <c r="CB60" i="15"/>
  <c r="CF16" i="15"/>
  <c r="CF61" i="15"/>
  <c r="CF31" i="15"/>
  <c r="AG61" i="15"/>
  <c r="AG28" i="15"/>
  <c r="AG9" i="15"/>
  <c r="AG105" i="15"/>
  <c r="CK75" i="15"/>
  <c r="CU38" i="15"/>
  <c r="CU45" i="15"/>
  <c r="CU18" i="15"/>
  <c r="CQ21" i="15"/>
  <c r="CQ25" i="15"/>
  <c r="CQ38" i="15"/>
  <c r="AR21" i="15"/>
  <c r="AR72" i="15"/>
  <c r="AR70" i="15"/>
  <c r="AR17" i="15"/>
  <c r="CO39" i="15"/>
  <c r="CO22" i="15"/>
  <c r="CO9" i="15"/>
  <c r="CO112" i="15"/>
  <c r="BS98" i="15"/>
  <c r="BS18" i="15"/>
  <c r="BS74" i="15"/>
  <c r="DB98" i="15"/>
  <c r="DB13" i="15"/>
  <c r="E106" i="15"/>
  <c r="AH78" i="15"/>
  <c r="AH90" i="15"/>
  <c r="AH13" i="15"/>
  <c r="AH24" i="15"/>
  <c r="AH47" i="15"/>
  <c r="G17" i="15"/>
  <c r="G36" i="15"/>
  <c r="G45" i="15"/>
  <c r="G28" i="15"/>
  <c r="AM53" i="15"/>
  <c r="CB9" i="15"/>
  <c r="CB63" i="15"/>
  <c r="CB24" i="15"/>
  <c r="CB74" i="15"/>
  <c r="CB87" i="15"/>
  <c r="CF23" i="15"/>
  <c r="CF44" i="15"/>
  <c r="CF111" i="15"/>
  <c r="CF76" i="15"/>
  <c r="AG96" i="15"/>
  <c r="AG14" i="15"/>
  <c r="AG83" i="15"/>
  <c r="AG34" i="15"/>
  <c r="CK30" i="15"/>
  <c r="CU39" i="15"/>
  <c r="CU79" i="15"/>
  <c r="CU70" i="15"/>
  <c r="CQ51" i="15"/>
  <c r="CQ84" i="15"/>
  <c r="CQ91" i="15"/>
  <c r="CQ58" i="15"/>
  <c r="AR25" i="15"/>
  <c r="AR77" i="15"/>
  <c r="AR79" i="15"/>
  <c r="AR68" i="15"/>
  <c r="CO53" i="15"/>
  <c r="CO51" i="15"/>
  <c r="CO73" i="15"/>
  <c r="CO60" i="15"/>
  <c r="BS109" i="15"/>
  <c r="BS78" i="15"/>
  <c r="BS83" i="15"/>
  <c r="BS45" i="15"/>
  <c r="DB45" i="15"/>
  <c r="DB48" i="15"/>
  <c r="DB71" i="15"/>
  <c r="BV48" i="15"/>
  <c r="BV72" i="15"/>
  <c r="CM93" i="15"/>
  <c r="CM98" i="15"/>
  <c r="CM40" i="15"/>
  <c r="AV109" i="15"/>
  <c r="AV62" i="15"/>
  <c r="AV42" i="15"/>
  <c r="AN93" i="15"/>
  <c r="AN57" i="15"/>
  <c r="AN31" i="15"/>
  <c r="AN104" i="15"/>
  <c r="AN65" i="15"/>
  <c r="AN95" i="15"/>
  <c r="AO44" i="15"/>
  <c r="AO67" i="15"/>
  <c r="AO100" i="15"/>
  <c r="D38" i="15"/>
  <c r="D32" i="15"/>
  <c r="D104" i="15"/>
  <c r="D75" i="15"/>
  <c r="D16" i="15"/>
  <c r="AC43" i="15"/>
  <c r="AC101" i="15"/>
  <c r="AC27" i="15"/>
  <c r="CZ77" i="15"/>
  <c r="CZ32" i="15"/>
  <c r="O9" i="15"/>
  <c r="O86" i="15"/>
  <c r="O78" i="15"/>
  <c r="O21" i="15"/>
  <c r="CI40" i="15"/>
  <c r="AN83" i="15"/>
  <c r="AN80" i="15"/>
  <c r="BL72" i="15"/>
  <c r="BL76" i="15"/>
  <c r="BL25" i="15"/>
  <c r="AV45" i="15"/>
  <c r="AV106" i="15"/>
  <c r="O97" i="15"/>
  <c r="O11" i="15"/>
  <c r="O91" i="15"/>
  <c r="O52" i="15"/>
  <c r="O75" i="15"/>
  <c r="O96" i="15"/>
  <c r="O14" i="15"/>
  <c r="O50" i="15"/>
  <c r="O66" i="15"/>
  <c r="O15" i="15"/>
  <c r="O62" i="15"/>
  <c r="CN27" i="15"/>
  <c r="CN31" i="15"/>
  <c r="BL47" i="15"/>
  <c r="BL78" i="15"/>
  <c r="BL114" i="15"/>
  <c r="BL13" i="15"/>
  <c r="BL19" i="15"/>
  <c r="BL44" i="15"/>
  <c r="BL8" i="15"/>
  <c r="BL84" i="15"/>
  <c r="BL101" i="15"/>
  <c r="BL104" i="15"/>
  <c r="AV96" i="15"/>
  <c r="AV19" i="15"/>
  <c r="AV24" i="15"/>
  <c r="AV101" i="15"/>
  <c r="AV52" i="15"/>
  <c r="AV16" i="15"/>
  <c r="AV80" i="15"/>
  <c r="D41" i="15"/>
  <c r="D110" i="15"/>
  <c r="D70" i="15"/>
  <c r="D77" i="15"/>
  <c r="D42" i="15"/>
  <c r="AC59" i="15"/>
  <c r="AC112" i="15"/>
  <c r="AC51" i="15"/>
  <c r="CZ89" i="15"/>
  <c r="CZ60" i="15"/>
  <c r="CZ28" i="15"/>
  <c r="O44" i="15"/>
  <c r="O12" i="15"/>
  <c r="O77" i="15"/>
  <c r="O48" i="15"/>
  <c r="O46" i="15"/>
  <c r="CN73" i="15"/>
  <c r="AN43" i="15"/>
  <c r="AN15" i="15"/>
  <c r="AN47" i="15"/>
  <c r="BL82" i="15"/>
  <c r="BL9" i="15"/>
  <c r="BL16" i="15"/>
  <c r="BL99" i="15"/>
  <c r="BL12" i="15"/>
  <c r="AO51" i="15"/>
  <c r="AV27" i="15"/>
  <c r="AV67" i="15"/>
  <c r="AN61" i="15"/>
  <c r="AN58" i="15"/>
  <c r="AN37" i="15"/>
  <c r="AN59" i="15"/>
  <c r="AN46" i="15"/>
  <c r="I38" i="15"/>
  <c r="AO26" i="15"/>
  <c r="AO91" i="15"/>
  <c r="AC91" i="15"/>
  <c r="CZ55" i="15"/>
  <c r="AN72" i="15"/>
  <c r="AO108" i="15"/>
  <c r="BT57" i="15"/>
  <c r="AN27" i="15"/>
  <c r="AO50" i="15"/>
  <c r="AC64" i="15"/>
  <c r="AL106" i="15"/>
  <c r="CZ70" i="15"/>
  <c r="AN100" i="15"/>
  <c r="AN54" i="15"/>
  <c r="AO47" i="15"/>
  <c r="AO112" i="15"/>
  <c r="AC60" i="15"/>
  <c r="AC80" i="15"/>
  <c r="AC21" i="15"/>
  <c r="AC73" i="15"/>
  <c r="AC84" i="15"/>
  <c r="AL87" i="15"/>
  <c r="BD11" i="15"/>
  <c r="CZ102" i="15"/>
  <c r="CZ67" i="15"/>
  <c r="CZ49" i="15"/>
  <c r="CZ93" i="15"/>
  <c r="CZ47" i="15"/>
  <c r="BP41" i="15"/>
  <c r="BP36" i="15"/>
  <c r="BP50" i="15"/>
  <c r="AT11" i="15"/>
  <c r="AN20" i="15"/>
  <c r="AN18" i="15"/>
  <c r="AN102" i="15"/>
  <c r="AN44" i="15"/>
  <c r="AN50" i="15"/>
  <c r="AO72" i="15"/>
  <c r="AO41" i="15"/>
  <c r="AT108" i="15"/>
  <c r="AT62" i="15"/>
  <c r="AN51" i="15"/>
  <c r="AN8" i="15"/>
  <c r="AN113" i="15"/>
  <c r="AN45" i="15"/>
  <c r="AN30" i="15"/>
  <c r="R90" i="15"/>
  <c r="AO101" i="15"/>
  <c r="AO33" i="15"/>
  <c r="AL45" i="15"/>
  <c r="AC75" i="15"/>
  <c r="AC29" i="15"/>
  <c r="CZ85" i="15"/>
  <c r="AN97" i="15"/>
  <c r="BD38" i="15"/>
  <c r="AC78" i="15"/>
  <c r="AC44" i="15"/>
  <c r="AC36" i="15"/>
  <c r="AC93" i="15"/>
  <c r="AC19" i="15"/>
  <c r="AL24" i="15"/>
  <c r="CZ63" i="15"/>
  <c r="CZ99" i="15"/>
  <c r="CZ33" i="15"/>
  <c r="CZ26" i="15"/>
  <c r="CZ112" i="15"/>
  <c r="BP101" i="15"/>
  <c r="BP38" i="15"/>
  <c r="BP52" i="15"/>
  <c r="AC100" i="15"/>
  <c r="AC88" i="15"/>
  <c r="AC22" i="15"/>
  <c r="AC15" i="15"/>
  <c r="AC85" i="15"/>
  <c r="CZ22" i="15"/>
  <c r="CZ109" i="15"/>
  <c r="CZ100" i="15"/>
  <c r="CZ73" i="15"/>
  <c r="CZ25" i="15"/>
  <c r="BP70" i="15"/>
  <c r="BP87" i="15"/>
  <c r="BP77" i="15"/>
  <c r="AT25" i="15"/>
  <c r="AT56" i="15"/>
  <c r="AN74" i="15"/>
  <c r="AN81" i="15"/>
  <c r="AN39" i="15"/>
  <c r="AN48" i="15"/>
  <c r="AN9" i="15"/>
  <c r="R51" i="15"/>
  <c r="AO107" i="15"/>
  <c r="AO71" i="15"/>
  <c r="AO99" i="15"/>
  <c r="AL29" i="15"/>
  <c r="AC23" i="15"/>
  <c r="BD8" i="15"/>
  <c r="CZ42" i="15"/>
  <c r="AN77" i="15"/>
  <c r="AL81" i="15"/>
  <c r="CZ105" i="15"/>
  <c r="AN53" i="15"/>
  <c r="AC102" i="15"/>
  <c r="CZ66" i="15"/>
  <c r="BP95" i="15"/>
  <c r="AT44" i="15"/>
  <c r="AN94" i="15"/>
  <c r="AC49" i="15"/>
  <c r="CZ10" i="15"/>
  <c r="BP40" i="15"/>
  <c r="BP22" i="15"/>
  <c r="BP9" i="15"/>
  <c r="AT107" i="15"/>
  <c r="AT83" i="15"/>
  <c r="AN14" i="15"/>
  <c r="AN89" i="15"/>
  <c r="AN26" i="15"/>
  <c r="AN92" i="15"/>
  <c r="AN66" i="15"/>
  <c r="AN76" i="15"/>
  <c r="R30" i="15"/>
  <c r="AO10" i="15"/>
  <c r="AO88" i="15"/>
  <c r="AO8" i="15"/>
  <c r="AC81" i="15"/>
  <c r="CZ38" i="15"/>
  <c r="AN55" i="15"/>
  <c r="AC17" i="15"/>
  <c r="BD46" i="15"/>
  <c r="CZ21" i="15"/>
  <c r="AC106" i="15"/>
  <c r="CZ46" i="15"/>
  <c r="CZ53" i="15"/>
  <c r="AN86" i="15"/>
  <c r="AC18" i="15"/>
  <c r="CZ88" i="15"/>
  <c r="CZ81" i="15"/>
  <c r="AA37" i="15"/>
  <c r="AC20" i="15"/>
  <c r="AC71" i="15"/>
  <c r="AC77" i="15"/>
  <c r="AC67" i="15"/>
  <c r="AC113" i="15"/>
  <c r="CZ79" i="15"/>
  <c r="CZ43" i="15"/>
  <c r="CZ74" i="15"/>
  <c r="CZ29" i="15"/>
  <c r="CZ87" i="15"/>
  <c r="BP72" i="15"/>
  <c r="BP90" i="15"/>
  <c r="BP74" i="15"/>
  <c r="AT29" i="15"/>
  <c r="AT69" i="15"/>
  <c r="AN64" i="15"/>
  <c r="AN23" i="15"/>
  <c r="AN96" i="15"/>
  <c r="AN68" i="15"/>
  <c r="AN87" i="15"/>
  <c r="AN32" i="15"/>
  <c r="R57" i="15"/>
  <c r="AO110" i="15"/>
  <c r="AO29" i="15"/>
  <c r="AO77" i="15"/>
  <c r="BD48" i="15"/>
  <c r="AC24" i="15"/>
  <c r="CZ78" i="15"/>
  <c r="AN79" i="15"/>
  <c r="AO20" i="15"/>
  <c r="AC8" i="15"/>
  <c r="AC70" i="15"/>
  <c r="CZ98" i="15"/>
  <c r="AN70" i="15"/>
  <c r="AC61" i="15"/>
  <c r="CZ20" i="15"/>
  <c r="BP71" i="15"/>
  <c r="AC108" i="15"/>
  <c r="AC50" i="15"/>
  <c r="CZ92" i="15"/>
  <c r="AA36" i="15"/>
  <c r="AC41" i="15"/>
  <c r="AC87" i="15"/>
  <c r="AC48" i="15"/>
  <c r="AC76" i="15"/>
  <c r="AC99" i="15"/>
  <c r="CZ36" i="15"/>
  <c r="CZ69" i="15"/>
  <c r="CZ19" i="15"/>
  <c r="CZ50" i="15"/>
  <c r="CZ15" i="15"/>
  <c r="BP10" i="15"/>
  <c r="BP62" i="15"/>
  <c r="BP28" i="15"/>
  <c r="AT31" i="15"/>
  <c r="AT50" i="15"/>
  <c r="AN17" i="15"/>
  <c r="AN33" i="15"/>
  <c r="AN63" i="15"/>
  <c r="AN85" i="15"/>
  <c r="AN75" i="15"/>
  <c r="AN73" i="15"/>
  <c r="R37" i="15"/>
  <c r="AO114" i="15"/>
  <c r="AO79" i="15"/>
  <c r="K15" i="15"/>
  <c r="AL38" i="15"/>
  <c r="CZ48" i="15"/>
  <c r="AN106" i="15"/>
  <c r="AC9" i="15"/>
  <c r="CZ30" i="15"/>
  <c r="AN40" i="15"/>
  <c r="AO106" i="15"/>
  <c r="AC74" i="15"/>
  <c r="BP82" i="15"/>
  <c r="AN99" i="15"/>
  <c r="AC114" i="15"/>
  <c r="CZ103" i="15"/>
  <c r="AA112" i="15"/>
  <c r="AC82" i="15"/>
  <c r="AC53" i="15"/>
  <c r="AC54" i="15"/>
  <c r="AC57" i="15"/>
  <c r="CZ13" i="15"/>
  <c r="CZ107" i="15"/>
  <c r="CZ14" i="15"/>
  <c r="CZ31" i="15"/>
  <c r="CZ86" i="15"/>
  <c r="BP45" i="15"/>
  <c r="BP39" i="15"/>
  <c r="AT114" i="15"/>
  <c r="AN114" i="15"/>
  <c r="AN24" i="15"/>
  <c r="AN41" i="15"/>
  <c r="AN103" i="15"/>
  <c r="AN28" i="15"/>
  <c r="R55" i="15"/>
  <c r="AO25" i="15"/>
  <c r="AO56" i="15"/>
  <c r="K53" i="15"/>
  <c r="CE82" i="15"/>
  <c r="AL8" i="15"/>
  <c r="Z73" i="15"/>
  <c r="BT95" i="15"/>
  <c r="S63" i="15"/>
  <c r="CE31" i="15"/>
  <c r="AL28" i="15"/>
  <c r="Z111" i="15"/>
  <c r="BT74" i="15"/>
  <c r="S80" i="15"/>
  <c r="CE25" i="15"/>
  <c r="CE71" i="15"/>
  <c r="AA57" i="15"/>
  <c r="AP100" i="15"/>
  <c r="Z70" i="15"/>
  <c r="Z22" i="15"/>
  <c r="BX18" i="15"/>
  <c r="BT72" i="15"/>
  <c r="S85" i="15"/>
  <c r="BK10" i="15"/>
  <c r="CE18" i="15"/>
  <c r="AA58" i="15"/>
  <c r="AP68" i="15"/>
  <c r="Z24" i="15"/>
  <c r="Z55" i="15"/>
  <c r="BX108" i="15"/>
  <c r="BT42" i="15"/>
  <c r="T81" i="15"/>
  <c r="BC86" i="15"/>
  <c r="BK104" i="15"/>
  <c r="CY100" i="15"/>
  <c r="Q18" i="15"/>
  <c r="AA102" i="15"/>
  <c r="AP30" i="15"/>
  <c r="Z53" i="15"/>
  <c r="Z63" i="15"/>
  <c r="BX112" i="15"/>
  <c r="BT51" i="15"/>
  <c r="BA64" i="15"/>
  <c r="BK81" i="15"/>
  <c r="CY57" i="15"/>
  <c r="Q27" i="15"/>
  <c r="Z103" i="15"/>
  <c r="BT69" i="15"/>
  <c r="S38" i="15"/>
  <c r="BK11" i="15"/>
  <c r="CY95" i="15"/>
  <c r="BF81" i="15"/>
  <c r="AL50" i="15"/>
  <c r="BX51" i="15"/>
  <c r="BX43" i="15"/>
  <c r="AA85" i="15"/>
  <c r="V68" i="15"/>
  <c r="Z25" i="15"/>
  <c r="BX69" i="15"/>
  <c r="BT81" i="15"/>
  <c r="S113" i="15"/>
  <c r="BK57" i="15"/>
  <c r="CY10" i="15"/>
  <c r="BF28" i="15"/>
  <c r="AF107" i="15"/>
  <c r="AA50" i="15"/>
  <c r="AL41" i="15"/>
  <c r="AA44" i="15"/>
  <c r="AP76" i="15"/>
  <c r="AA110" i="15"/>
  <c r="V42" i="15"/>
  <c r="Z58" i="15"/>
  <c r="BT109" i="15"/>
  <c r="S60" i="15"/>
  <c r="BK15" i="15"/>
  <c r="CY14" i="15"/>
  <c r="BF18" i="15"/>
  <c r="AF81" i="15"/>
  <c r="K103" i="15"/>
  <c r="Z69" i="15"/>
  <c r="AA104" i="15"/>
  <c r="V93" i="15"/>
  <c r="Z16" i="15"/>
  <c r="BT30" i="15"/>
  <c r="S45" i="15"/>
  <c r="BK23" i="15"/>
  <c r="CY107" i="15"/>
  <c r="BF104" i="15"/>
  <c r="AF114" i="15"/>
  <c r="K101" i="15"/>
  <c r="V86" i="15"/>
  <c r="BT59" i="15"/>
  <c r="S65" i="15"/>
  <c r="BK17" i="15"/>
  <c r="CY110" i="15"/>
  <c r="BF54" i="15"/>
  <c r="F30" i="15"/>
  <c r="K57" i="15"/>
  <c r="AA68" i="15"/>
  <c r="Z78" i="15"/>
  <c r="AA69" i="15"/>
  <c r="V48" i="15"/>
  <c r="Z74" i="15"/>
  <c r="S18" i="15"/>
  <c r="BK111" i="15"/>
  <c r="CY15" i="15"/>
  <c r="BF90" i="15"/>
  <c r="F82" i="15"/>
  <c r="K90" i="15"/>
  <c r="Z47" i="15"/>
  <c r="BK22" i="15"/>
  <c r="Q34" i="15"/>
  <c r="F74" i="15"/>
  <c r="AA91" i="15"/>
  <c r="AA78" i="15"/>
  <c r="V113" i="15"/>
  <c r="AL10" i="15"/>
  <c r="AL113" i="15"/>
  <c r="Z57" i="15"/>
  <c r="Z90" i="15"/>
  <c r="Z108" i="15"/>
  <c r="BD76" i="15"/>
  <c r="BX92" i="15"/>
  <c r="BT44" i="15"/>
  <c r="S48" i="15"/>
  <c r="S51" i="15"/>
  <c r="BK92" i="15"/>
  <c r="BK106" i="15"/>
  <c r="CY102" i="15"/>
  <c r="Q33" i="15"/>
  <c r="F22" i="15"/>
  <c r="BA74" i="15"/>
  <c r="BM22" i="15"/>
  <c r="AW109" i="15"/>
  <c r="AA11" i="15"/>
  <c r="AL9" i="15"/>
  <c r="BX10" i="15"/>
  <c r="AL73" i="15"/>
  <c r="BX90" i="15"/>
  <c r="S56" i="15"/>
  <c r="S8" i="15"/>
  <c r="BF60" i="15"/>
  <c r="F25" i="15"/>
  <c r="AA8" i="15"/>
  <c r="V94" i="15"/>
  <c r="AL43" i="15"/>
  <c r="AL27" i="15"/>
  <c r="Z36" i="15"/>
  <c r="Z81" i="15"/>
  <c r="Z89" i="15"/>
  <c r="BX106" i="15"/>
  <c r="BT55" i="15"/>
  <c r="S83" i="15"/>
  <c r="S20" i="15"/>
  <c r="BK80" i="15"/>
  <c r="BK67" i="15"/>
  <c r="CY45" i="15"/>
  <c r="BF39" i="15"/>
  <c r="F28" i="15"/>
  <c r="AA81" i="15"/>
  <c r="V108" i="15"/>
  <c r="AL16" i="15"/>
  <c r="Z32" i="15"/>
  <c r="Z43" i="15"/>
  <c r="Z29" i="15"/>
  <c r="Z50" i="15"/>
  <c r="BX19" i="15"/>
  <c r="BT48" i="15"/>
  <c r="S29" i="15"/>
  <c r="S111" i="15"/>
  <c r="AD44" i="15"/>
  <c r="BK74" i="15"/>
  <c r="BK61" i="15"/>
  <c r="CY66" i="15"/>
  <c r="BF53" i="15"/>
  <c r="F64" i="15"/>
  <c r="Z87" i="15"/>
  <c r="BT93" i="15"/>
  <c r="S87" i="15"/>
  <c r="S15" i="15"/>
  <c r="AD75" i="15"/>
  <c r="BK68" i="15"/>
  <c r="CY9" i="15"/>
  <c r="BF36" i="15"/>
  <c r="AA99" i="15"/>
  <c r="V89" i="15"/>
  <c r="AL36" i="15"/>
  <c r="Z28" i="15"/>
  <c r="Z10" i="15"/>
  <c r="Z84" i="15"/>
  <c r="BD34" i="15"/>
  <c r="AJ57" i="15"/>
  <c r="BT83" i="15"/>
  <c r="S86" i="15"/>
  <c r="S76" i="15"/>
  <c r="AD10" i="15"/>
  <c r="BK71" i="15"/>
  <c r="CY98" i="15"/>
  <c r="BF25" i="15"/>
  <c r="BR66" i="15"/>
  <c r="AA66" i="15"/>
  <c r="AL98" i="15"/>
  <c r="AA79" i="15"/>
  <c r="Z11" i="15"/>
  <c r="S73" i="15"/>
  <c r="BK27" i="15"/>
  <c r="Z80" i="15"/>
  <c r="BH19" i="15"/>
  <c r="AA89" i="15"/>
  <c r="V38" i="15"/>
  <c r="AL20" i="15"/>
  <c r="Z34" i="15"/>
  <c r="Z14" i="15"/>
  <c r="Z95" i="15"/>
  <c r="BD33" i="15"/>
  <c r="BT21" i="15"/>
  <c r="S37" i="15"/>
  <c r="S89" i="15"/>
  <c r="AD51" i="15"/>
  <c r="BK40" i="15"/>
  <c r="BF44" i="15"/>
  <c r="T32" i="15"/>
  <c r="AW84" i="15"/>
  <c r="V78" i="15"/>
  <c r="BX47" i="15"/>
  <c r="AL65" i="15"/>
  <c r="BR57" i="15"/>
  <c r="AA90" i="15"/>
  <c r="Z17" i="15"/>
  <c r="AA109" i="15"/>
  <c r="AL79" i="15"/>
  <c r="Z13" i="15"/>
  <c r="Z67" i="15"/>
  <c r="BX57" i="15"/>
  <c r="BH90" i="15"/>
  <c r="AA100" i="15"/>
  <c r="V106" i="15"/>
  <c r="AL86" i="15"/>
  <c r="Z79" i="15"/>
  <c r="Z26" i="15"/>
  <c r="Z83" i="15"/>
  <c r="BD73" i="15"/>
  <c r="BX71" i="15"/>
  <c r="BT75" i="15"/>
  <c r="S23" i="15"/>
  <c r="S34" i="15"/>
  <c r="AD79" i="15"/>
  <c r="BK39" i="15"/>
  <c r="BF45" i="15"/>
  <c r="P18" i="15"/>
  <c r="CD106" i="15"/>
  <c r="Z91" i="15"/>
  <c r="S27" i="15"/>
  <c r="AL108" i="15"/>
  <c r="Z104" i="15"/>
  <c r="AA21" i="15"/>
  <c r="V103" i="15"/>
  <c r="AA97" i="15"/>
  <c r="AA16" i="15"/>
  <c r="V91" i="15"/>
  <c r="AL92" i="15"/>
  <c r="Z9" i="15"/>
  <c r="Z101" i="15"/>
  <c r="Z99" i="15"/>
  <c r="BD70" i="15"/>
  <c r="BX75" i="15"/>
  <c r="BT61" i="15"/>
  <c r="S96" i="15"/>
  <c r="S107" i="15"/>
  <c r="AD60" i="15"/>
  <c r="BK55" i="15"/>
  <c r="BF58" i="15"/>
  <c r="AO43" i="15"/>
  <c r="P70" i="15"/>
  <c r="V56" i="15"/>
  <c r="AA31" i="15"/>
  <c r="V92" i="15"/>
  <c r="S32" i="15"/>
  <c r="BK42" i="15"/>
  <c r="V37" i="15"/>
  <c r="Z42" i="15"/>
  <c r="BX66" i="15"/>
  <c r="BK102" i="15"/>
  <c r="AL17" i="15"/>
  <c r="BH45" i="15"/>
  <c r="AA54" i="15"/>
  <c r="AA15" i="15"/>
  <c r="BZ111" i="15"/>
  <c r="V102" i="15"/>
  <c r="AL26" i="15"/>
  <c r="Z41" i="15"/>
  <c r="Z107" i="15"/>
  <c r="Z112" i="15"/>
  <c r="BD58" i="15"/>
  <c r="BX35" i="15"/>
  <c r="BT77" i="15"/>
  <c r="S11" i="15"/>
  <c r="S57" i="15"/>
  <c r="AD27" i="15"/>
  <c r="BK21" i="15"/>
  <c r="BF42" i="15"/>
  <c r="AO12" i="15"/>
  <c r="P20" i="15"/>
  <c r="CX11" i="15"/>
  <c r="BR113" i="15"/>
  <c r="AA62" i="15"/>
  <c r="BZ113" i="15"/>
  <c r="V111" i="15"/>
  <c r="Z68" i="15"/>
  <c r="Z35" i="15"/>
  <c r="BX84" i="15"/>
  <c r="BT12" i="15"/>
  <c r="S99" i="15"/>
  <c r="AD70" i="15"/>
  <c r="AO82" i="15"/>
  <c r="CX32" i="15"/>
  <c r="BH113" i="15"/>
  <c r="BZ34" i="15"/>
  <c r="BO91" i="15"/>
  <c r="M16" i="15"/>
  <c r="CX17" i="15"/>
  <c r="AW41" i="15"/>
  <c r="BH111" i="15"/>
  <c r="BZ44" i="15"/>
  <c r="AP106" i="15"/>
  <c r="BO64" i="15"/>
  <c r="BM59" i="15"/>
  <c r="AU113" i="15"/>
  <c r="CL99" i="15"/>
  <c r="AW50" i="15"/>
  <c r="AP46" i="15"/>
  <c r="BM65" i="15"/>
  <c r="CX72" i="15"/>
  <c r="BH94" i="15"/>
  <c r="BZ74" i="15"/>
  <c r="AP36" i="15"/>
  <c r="BM78" i="15"/>
  <c r="AU74" i="15"/>
  <c r="CL18" i="15"/>
  <c r="BE70" i="15"/>
  <c r="BE10" i="15"/>
  <c r="AW72" i="15"/>
  <c r="AW30" i="15"/>
  <c r="AW71" i="15"/>
  <c r="AW100" i="15"/>
  <c r="AW90" i="15"/>
  <c r="AW44" i="15"/>
  <c r="AW88" i="15"/>
  <c r="AW48" i="15"/>
  <c r="AW25" i="15"/>
  <c r="AW102" i="15"/>
  <c r="AW8" i="15"/>
  <c r="AW75" i="15"/>
  <c r="AW60" i="15"/>
  <c r="AW42" i="15"/>
  <c r="AW83" i="15"/>
  <c r="AW35" i="15"/>
  <c r="AW114" i="15"/>
  <c r="AW112" i="15"/>
  <c r="AW52" i="15"/>
  <c r="AW105" i="15"/>
  <c r="AW24" i="15"/>
  <c r="AW96" i="15"/>
  <c r="AW9" i="15"/>
  <c r="AW18" i="15"/>
  <c r="AW46" i="15"/>
  <c r="AW106" i="15"/>
  <c r="AW99" i="15"/>
  <c r="AW19" i="15"/>
  <c r="AW56" i="15"/>
  <c r="AW76" i="15"/>
  <c r="AW95" i="15"/>
  <c r="AW43" i="15"/>
  <c r="AW87" i="15"/>
  <c r="AW15" i="15"/>
  <c r="AW38" i="15"/>
  <c r="AW110" i="15"/>
  <c r="AW29" i="15"/>
  <c r="AW49" i="15"/>
  <c r="AW10" i="15"/>
  <c r="AW98" i="15"/>
  <c r="AW62" i="15"/>
  <c r="AW61" i="15"/>
  <c r="AW111" i="15"/>
  <c r="AW54" i="15"/>
  <c r="AW11" i="15"/>
  <c r="AW57" i="15"/>
  <c r="AW27" i="15"/>
  <c r="AW34" i="15"/>
  <c r="AW67" i="15"/>
  <c r="AW107" i="15"/>
  <c r="AW59" i="15"/>
  <c r="AW91" i="15"/>
  <c r="AW103" i="15"/>
  <c r="AW113" i="15"/>
  <c r="AW39" i="15"/>
  <c r="AW70" i="15"/>
  <c r="AW85" i="15"/>
  <c r="AW31" i="15"/>
  <c r="AW68" i="15"/>
  <c r="AW65" i="15"/>
  <c r="AW28" i="15"/>
  <c r="AW23" i="15"/>
  <c r="AW51" i="15"/>
  <c r="AW16" i="15"/>
  <c r="AW33" i="15"/>
  <c r="AW21" i="15"/>
  <c r="AW40" i="15"/>
  <c r="AW77" i="15"/>
  <c r="AW26" i="15"/>
  <c r="AW69" i="15"/>
  <c r="AW89" i="15"/>
  <c r="AW93" i="15"/>
  <c r="AW101" i="15"/>
  <c r="AW80" i="15"/>
  <c r="AW81" i="15"/>
  <c r="AW47" i="15"/>
  <c r="AW108" i="15"/>
  <c r="AW32" i="15"/>
  <c r="AW82" i="15"/>
  <c r="AW78" i="15"/>
  <c r="AW79" i="15"/>
  <c r="AW17" i="15"/>
  <c r="AW37" i="15"/>
  <c r="AW36" i="15"/>
  <c r="AW74" i="15"/>
  <c r="AW14" i="15"/>
  <c r="BO18" i="15"/>
  <c r="BO72" i="15"/>
  <c r="BO39" i="15"/>
  <c r="BO88" i="15"/>
  <c r="BO75" i="15"/>
  <c r="BO14" i="15"/>
  <c r="BO78" i="15"/>
  <c r="BO80" i="15"/>
  <c r="CX114" i="15"/>
  <c r="BA50" i="15"/>
  <c r="BA71" i="15"/>
  <c r="BA25" i="15"/>
  <c r="BA72" i="15"/>
  <c r="BA111" i="15"/>
  <c r="BA17" i="15"/>
  <c r="BA66" i="15"/>
  <c r="BA104" i="15"/>
  <c r="BA108" i="15"/>
  <c r="BA8" i="15"/>
  <c r="BA75" i="15"/>
  <c r="BA56" i="15"/>
  <c r="BA30" i="15"/>
  <c r="BA43" i="15"/>
  <c r="BA114" i="15"/>
  <c r="BA47" i="15"/>
  <c r="BA33" i="15"/>
  <c r="BA55" i="15"/>
  <c r="BA101" i="15"/>
  <c r="BA78" i="15"/>
  <c r="BA90" i="15"/>
  <c r="BA85" i="15"/>
  <c r="BA62" i="15"/>
  <c r="BA49" i="15"/>
  <c r="BA57" i="15"/>
  <c r="BA54" i="15"/>
  <c r="BA20" i="15"/>
  <c r="BA96" i="15"/>
  <c r="BA87" i="15"/>
  <c r="BA36" i="15"/>
  <c r="BA67" i="15"/>
  <c r="BA10" i="15"/>
  <c r="BA86" i="15"/>
  <c r="BA38" i="15"/>
  <c r="BA88" i="15"/>
  <c r="BA113" i="15"/>
  <c r="BA19" i="15"/>
  <c r="BA63" i="15"/>
  <c r="BA41" i="15"/>
  <c r="BA29" i="15"/>
  <c r="BA65" i="15"/>
  <c r="BA100" i="15"/>
  <c r="BA68" i="15"/>
  <c r="BA95" i="15"/>
  <c r="BA99" i="15"/>
  <c r="BA82" i="15"/>
  <c r="BA110" i="15"/>
  <c r="BA46" i="15"/>
  <c r="BA26" i="15"/>
  <c r="BA42" i="15"/>
  <c r="BA34" i="15"/>
  <c r="BA45" i="15"/>
  <c r="BA61" i="15"/>
  <c r="BA81" i="15"/>
  <c r="BA24" i="15"/>
  <c r="BA93" i="15"/>
  <c r="BA12" i="15"/>
  <c r="BA107" i="15"/>
  <c r="BA76" i="15"/>
  <c r="BA112" i="15"/>
  <c r="BA14" i="15"/>
  <c r="BA102" i="15"/>
  <c r="BA40" i="15"/>
  <c r="BA58" i="15"/>
  <c r="BA21" i="15"/>
  <c r="BA103" i="15"/>
  <c r="BA18" i="15"/>
  <c r="BA92" i="15"/>
  <c r="BA51" i="15"/>
  <c r="BA32" i="15"/>
  <c r="BA79" i="15"/>
  <c r="BA94" i="15"/>
  <c r="BA69" i="15"/>
  <c r="BA106" i="15"/>
  <c r="BA98" i="15"/>
  <c r="BA59" i="15"/>
  <c r="BA105" i="15"/>
  <c r="BA9" i="15"/>
  <c r="BA15" i="15"/>
  <c r="BA91" i="15"/>
  <c r="BA16" i="15"/>
  <c r="BA27" i="15"/>
  <c r="BA60" i="15"/>
  <c r="BA73" i="15"/>
  <c r="BA22" i="15"/>
  <c r="BA13" i="15"/>
  <c r="BA44" i="15"/>
  <c r="BA80" i="15"/>
  <c r="BA37" i="15"/>
  <c r="BA109" i="15"/>
  <c r="BA97" i="15"/>
  <c r="BA23" i="15"/>
  <c r="BA89" i="15"/>
  <c r="BA83" i="15"/>
  <c r="BA11" i="15"/>
  <c r="M94" i="15"/>
  <c r="AW55" i="15"/>
  <c r="BH60" i="15"/>
  <c r="BR41" i="15"/>
  <c r="CX67" i="15"/>
  <c r="AU107" i="15"/>
  <c r="BZ71" i="15"/>
  <c r="CL81" i="15"/>
  <c r="AW86" i="15"/>
  <c r="BH64" i="15"/>
  <c r="AP84" i="15"/>
  <c r="BA84" i="15"/>
  <c r="CD108" i="15"/>
  <c r="AW13" i="15"/>
  <c r="AW97" i="15"/>
  <c r="BH48" i="15"/>
  <c r="AP72" i="15"/>
  <c r="T47" i="15"/>
  <c r="BA52" i="15"/>
  <c r="CD112" i="15"/>
  <c r="N107" i="15"/>
  <c r="AW64" i="15"/>
  <c r="T25" i="15"/>
  <c r="BA77" i="15"/>
  <c r="CD22" i="15"/>
  <c r="N43" i="15"/>
  <c r="BZ15" i="15"/>
  <c r="BZ31" i="15"/>
  <c r="BZ30" i="15"/>
  <c r="BZ32" i="15"/>
  <c r="BZ37" i="15"/>
  <c r="BZ96" i="15"/>
  <c r="BZ49" i="15"/>
  <c r="BZ51" i="15"/>
  <c r="BZ89" i="15"/>
  <c r="BZ13" i="15"/>
  <c r="BZ100" i="15"/>
  <c r="BZ88" i="15"/>
  <c r="BZ8" i="15"/>
  <c r="BZ33" i="15"/>
  <c r="BZ28" i="15"/>
  <c r="BZ78" i="15"/>
  <c r="BZ72" i="15"/>
  <c r="BZ53" i="15"/>
  <c r="BZ21" i="15"/>
  <c r="BZ35" i="15"/>
  <c r="BZ104" i="15"/>
  <c r="BZ114" i="15"/>
  <c r="BZ98" i="15"/>
  <c r="BZ26" i="15"/>
  <c r="BZ70" i="15"/>
  <c r="BZ109" i="15"/>
  <c r="BZ99" i="15"/>
  <c r="BZ24" i="15"/>
  <c r="BZ50" i="15"/>
  <c r="BZ16" i="15"/>
  <c r="BZ9" i="15"/>
  <c r="BZ39" i="15"/>
  <c r="BZ94" i="15"/>
  <c r="BZ14" i="15"/>
  <c r="BZ29" i="15"/>
  <c r="BZ36" i="15"/>
  <c r="BZ64" i="15"/>
  <c r="BZ12" i="15"/>
  <c r="BZ11" i="15"/>
  <c r="BZ90" i="15"/>
  <c r="BZ81" i="15"/>
  <c r="BZ61" i="15"/>
  <c r="BZ59" i="15"/>
  <c r="BZ54" i="15"/>
  <c r="BZ63" i="15"/>
  <c r="BZ40" i="15"/>
  <c r="BZ76" i="15"/>
  <c r="BZ82" i="15"/>
  <c r="BZ95" i="15"/>
  <c r="BZ103" i="15"/>
  <c r="BZ57" i="15"/>
  <c r="BZ107" i="15"/>
  <c r="BZ48" i="15"/>
  <c r="BZ22" i="15"/>
  <c r="BZ17" i="15"/>
  <c r="BZ65" i="15"/>
  <c r="BZ106" i="15"/>
  <c r="BZ58" i="15"/>
  <c r="BZ110" i="15"/>
  <c r="BZ84" i="15"/>
  <c r="BZ60" i="15"/>
  <c r="BZ23" i="15"/>
  <c r="BZ20" i="15"/>
  <c r="BZ41" i="15"/>
  <c r="BZ68" i="15"/>
  <c r="BZ66" i="15"/>
  <c r="BZ108" i="15"/>
  <c r="BZ18" i="15"/>
  <c r="BZ91" i="15"/>
  <c r="BZ80" i="15"/>
  <c r="BZ69" i="15"/>
  <c r="BZ92" i="15"/>
  <c r="BZ102" i="15"/>
  <c r="BZ62" i="15"/>
  <c r="BZ75" i="15"/>
  <c r="BZ83" i="15"/>
  <c r="BZ47" i="15"/>
  <c r="BZ77" i="15"/>
  <c r="BZ87" i="15"/>
  <c r="BZ67" i="15"/>
  <c r="BZ93" i="15"/>
  <c r="BZ46" i="15"/>
  <c r="BZ73" i="15"/>
  <c r="BZ79" i="15"/>
  <c r="BZ85" i="15"/>
  <c r="BZ43" i="15"/>
  <c r="BZ105" i="15"/>
  <c r="BZ55" i="15"/>
  <c r="BZ86" i="15"/>
  <c r="N78" i="15"/>
  <c r="CX15" i="15"/>
  <c r="CX69" i="15"/>
  <c r="CX65" i="15"/>
  <c r="CX47" i="15"/>
  <c r="CX51" i="15"/>
  <c r="CX50" i="15"/>
  <c r="CX56" i="15"/>
  <c r="CX68" i="15"/>
  <c r="CX45" i="15"/>
  <c r="CX39" i="15"/>
  <c r="CX100" i="15"/>
  <c r="CX25" i="15"/>
  <c r="CX80" i="15"/>
  <c r="CX59" i="15"/>
  <c r="CX28" i="15"/>
  <c r="CX85" i="15"/>
  <c r="CX53" i="15"/>
  <c r="CX74" i="15"/>
  <c r="CX60" i="15"/>
  <c r="CX101" i="15"/>
  <c r="CX86" i="15"/>
  <c r="CX87" i="15"/>
  <c r="CX44" i="15"/>
  <c r="CX24" i="15"/>
  <c r="CX71" i="15"/>
  <c r="CX29" i="15"/>
  <c r="CX77" i="15"/>
  <c r="CX61" i="15"/>
  <c r="CX107" i="15"/>
  <c r="CX16" i="15"/>
  <c r="CX91" i="15"/>
  <c r="CX82" i="15"/>
  <c r="CX27" i="15"/>
  <c r="CX10" i="15"/>
  <c r="CX92" i="15"/>
  <c r="CX83" i="15"/>
  <c r="CX43" i="15"/>
  <c r="CX31" i="15"/>
  <c r="CX64" i="15"/>
  <c r="CX46" i="15"/>
  <c r="CX81" i="15"/>
  <c r="CX12" i="15"/>
  <c r="CX109" i="15"/>
  <c r="CX40" i="15"/>
  <c r="CX105" i="15"/>
  <c r="CX73" i="15"/>
  <c r="CX106" i="15"/>
  <c r="CX26" i="15"/>
  <c r="CX55" i="15"/>
  <c r="CX99" i="15"/>
  <c r="CX94" i="15"/>
  <c r="CX9" i="15"/>
  <c r="CX20" i="15"/>
  <c r="CX22" i="15"/>
  <c r="CX33" i="15"/>
  <c r="CX37" i="15"/>
  <c r="CX75" i="15"/>
  <c r="CX58" i="15"/>
  <c r="CX63" i="15"/>
  <c r="CX35" i="15"/>
  <c r="CX111" i="15"/>
  <c r="CX48" i="15"/>
  <c r="BM53" i="15"/>
  <c r="BM45" i="15"/>
  <c r="BM88" i="15"/>
  <c r="BM21" i="15"/>
  <c r="BM29" i="15"/>
  <c r="BM77" i="15"/>
  <c r="BM10" i="15"/>
  <c r="BM12" i="15"/>
  <c r="BM74" i="15"/>
  <c r="BM103" i="15"/>
  <c r="BM24" i="15"/>
  <c r="BM72" i="15"/>
  <c r="BM54" i="15"/>
  <c r="BM19" i="15"/>
  <c r="BM82" i="15"/>
  <c r="BM55" i="15"/>
  <c r="BM113" i="15"/>
  <c r="BM37" i="15"/>
  <c r="BM75" i="15"/>
  <c r="BM73" i="15"/>
  <c r="BM90" i="15"/>
  <c r="BM71" i="15"/>
  <c r="BM48" i="15"/>
  <c r="BM11" i="15"/>
  <c r="BM112" i="15"/>
  <c r="BM8" i="15"/>
  <c r="BM102" i="15"/>
  <c r="BM30" i="15"/>
  <c r="BM49" i="15"/>
  <c r="BM63" i="15"/>
  <c r="BM95" i="15"/>
  <c r="BM28" i="15"/>
  <c r="BM61" i="15"/>
  <c r="BM52" i="15"/>
  <c r="BM23" i="15"/>
  <c r="BM16" i="15"/>
  <c r="BM42" i="15"/>
  <c r="BM13" i="15"/>
  <c r="BM32" i="15"/>
  <c r="BM89" i="15"/>
  <c r="BM86" i="15"/>
  <c r="BM110" i="15"/>
  <c r="BM25" i="15"/>
  <c r="BM93" i="15"/>
  <c r="BM94" i="15"/>
  <c r="BM114" i="15"/>
  <c r="BM68" i="15"/>
  <c r="BM101" i="15"/>
  <c r="BM43" i="15"/>
  <c r="BM18" i="15"/>
  <c r="BM111" i="15"/>
  <c r="BM87" i="15"/>
  <c r="BM104" i="15"/>
  <c r="BM38" i="15"/>
  <c r="BM107" i="15"/>
  <c r="BM106" i="15"/>
  <c r="BM84" i="15"/>
  <c r="BM40" i="15"/>
  <c r="BM92" i="15"/>
  <c r="BM80" i="15"/>
  <c r="BM64" i="15"/>
  <c r="BM60" i="15"/>
  <c r="BM31" i="15"/>
  <c r="BM109" i="15"/>
  <c r="BM57" i="15"/>
  <c r="BM76" i="15"/>
  <c r="BM70" i="15"/>
  <c r="BM66" i="15"/>
  <c r="BM15" i="15"/>
  <c r="BM96" i="15"/>
  <c r="BM14" i="15"/>
  <c r="BM56" i="15"/>
  <c r="BM35" i="15"/>
  <c r="BM27" i="15"/>
  <c r="BM9" i="15"/>
  <c r="BM51" i="15"/>
  <c r="BM100" i="15"/>
  <c r="BM44" i="15"/>
  <c r="BM47" i="15"/>
  <c r="BM91" i="15"/>
  <c r="BM69" i="15"/>
  <c r="BM26" i="15"/>
  <c r="BM108" i="15"/>
  <c r="BM79" i="15"/>
  <c r="BM99" i="15"/>
  <c r="BM105" i="15"/>
  <c r="BM17" i="15"/>
  <c r="BM81" i="15"/>
  <c r="BM46" i="15"/>
  <c r="BM50" i="15"/>
  <c r="BM33" i="15"/>
  <c r="BM62" i="15"/>
  <c r="BM83" i="15"/>
  <c r="BM97" i="15"/>
  <c r="BM39" i="15"/>
  <c r="BM41" i="15"/>
  <c r="BM98" i="15"/>
  <c r="BZ25" i="15"/>
  <c r="BY9" i="15"/>
  <c r="BY60" i="15"/>
  <c r="AP63" i="15"/>
  <c r="AP77" i="15"/>
  <c r="AP114" i="15"/>
  <c r="AP110" i="15"/>
  <c r="AP48" i="15"/>
  <c r="AP42" i="15"/>
  <c r="AP32" i="15"/>
  <c r="AP15" i="15"/>
  <c r="AP40" i="15"/>
  <c r="AP74" i="15"/>
  <c r="AP13" i="15"/>
  <c r="AP67" i="15"/>
  <c r="AP107" i="15"/>
  <c r="AP105" i="15"/>
  <c r="AP96" i="15"/>
  <c r="AP52" i="15"/>
  <c r="AP55" i="15"/>
  <c r="AP78" i="15"/>
  <c r="AP18" i="15"/>
  <c r="AP85" i="15"/>
  <c r="AP37" i="15"/>
  <c r="AP112" i="15"/>
  <c r="AP43" i="15"/>
  <c r="AP113" i="15"/>
  <c r="AP75" i="15"/>
  <c r="AP8" i="15"/>
  <c r="AP66" i="15"/>
  <c r="AP104" i="15"/>
  <c r="AP31" i="15"/>
  <c r="AP28" i="15"/>
  <c r="AP27" i="15"/>
  <c r="AP50" i="15"/>
  <c r="AP103" i="15"/>
  <c r="AP59" i="15"/>
  <c r="AP65" i="15"/>
  <c r="AP94" i="15"/>
  <c r="AP97" i="15"/>
  <c r="AP58" i="15"/>
  <c r="AP88" i="15"/>
  <c r="AP95" i="15"/>
  <c r="AP64" i="15"/>
  <c r="AP108" i="15"/>
  <c r="AP53" i="15"/>
  <c r="AP57" i="15"/>
  <c r="AP17" i="15"/>
  <c r="AP12" i="15"/>
  <c r="AP101" i="15"/>
  <c r="AP71" i="15"/>
  <c r="AP29" i="15"/>
  <c r="AP49" i="15"/>
  <c r="AP10" i="15"/>
  <c r="AP9" i="15"/>
  <c r="AP60" i="15"/>
  <c r="AP91" i="15"/>
  <c r="AP81" i="15"/>
  <c r="AP83" i="15"/>
  <c r="AP39" i="15"/>
  <c r="AP22" i="15"/>
  <c r="AP16" i="15"/>
  <c r="AP80" i="15"/>
  <c r="AP102" i="15"/>
  <c r="AP86" i="15"/>
  <c r="AP98" i="15"/>
  <c r="AP25" i="15"/>
  <c r="AP109" i="15"/>
  <c r="AP79" i="15"/>
  <c r="AP62" i="15"/>
  <c r="AP54" i="15"/>
  <c r="AP61" i="15"/>
  <c r="AP70" i="15"/>
  <c r="AP23" i="15"/>
  <c r="AP41" i="15"/>
  <c r="AP92" i="15"/>
  <c r="AP93" i="15"/>
  <c r="AP47" i="15"/>
  <c r="AP87" i="15"/>
  <c r="AP111" i="15"/>
  <c r="AP44" i="15"/>
  <c r="AP14" i="15"/>
  <c r="AP24" i="15"/>
  <c r="AP82" i="15"/>
  <c r="AP33" i="15"/>
  <c r="AP99" i="15"/>
  <c r="AP45" i="15"/>
  <c r="AP38" i="15"/>
  <c r="CX8" i="15"/>
  <c r="CX70" i="15"/>
  <c r="AW45" i="15"/>
  <c r="BO65" i="15"/>
  <c r="BM58" i="15"/>
  <c r="BA31" i="15"/>
  <c r="AP19" i="15"/>
  <c r="BA48" i="15"/>
  <c r="CX104" i="15"/>
  <c r="AW92" i="15"/>
  <c r="BZ97" i="15"/>
  <c r="AP21" i="15"/>
  <c r="T50" i="15"/>
  <c r="BA35" i="15"/>
  <c r="CD110" i="15"/>
  <c r="N69" i="15"/>
  <c r="AU57" i="15"/>
  <c r="AU114" i="15"/>
  <c r="AU93" i="15"/>
  <c r="AU86" i="15"/>
  <c r="AU48" i="15"/>
  <c r="AU27" i="15"/>
  <c r="AU35" i="15"/>
  <c r="AU78" i="15"/>
  <c r="AU52" i="15"/>
  <c r="AU99" i="15"/>
  <c r="AU63" i="15"/>
  <c r="AU25" i="15"/>
  <c r="AU105" i="15"/>
  <c r="AU24" i="15"/>
  <c r="AU29" i="15"/>
  <c r="AU108" i="15"/>
  <c r="AU85" i="15"/>
  <c r="AU61" i="15"/>
  <c r="AU31" i="15"/>
  <c r="AU50" i="15"/>
  <c r="AU30" i="15"/>
  <c r="AU98" i="15"/>
  <c r="AU12" i="15"/>
  <c r="AU111" i="15"/>
  <c r="AU46" i="15"/>
  <c r="AU94" i="15"/>
  <c r="AU11" i="15"/>
  <c r="AU83" i="15"/>
  <c r="AU26" i="15"/>
  <c r="AU10" i="15"/>
  <c r="AU64" i="15"/>
  <c r="AU37" i="15"/>
  <c r="AU23" i="15"/>
  <c r="AU109" i="15"/>
  <c r="AU87" i="15"/>
  <c r="AU49" i="15"/>
  <c r="AU38" i="15"/>
  <c r="AU47" i="15"/>
  <c r="AU79" i="15"/>
  <c r="AU103" i="15"/>
  <c r="AU75" i="15"/>
  <c r="AU18" i="15"/>
  <c r="AU16" i="15"/>
  <c r="AU76" i="15"/>
  <c r="AU59" i="15"/>
  <c r="AU17" i="15"/>
  <c r="AU84" i="15"/>
  <c r="AU81" i="15"/>
  <c r="AU70" i="15"/>
  <c r="AU9" i="15"/>
  <c r="AU102" i="15"/>
  <c r="AU39" i="15"/>
  <c r="AU106" i="15"/>
  <c r="AU90" i="15"/>
  <c r="AU19" i="15"/>
  <c r="AU56" i="15"/>
  <c r="AU20" i="15"/>
  <c r="AU71" i="15"/>
  <c r="AU32" i="15"/>
  <c r="AU55" i="15"/>
  <c r="AU88" i="15"/>
  <c r="AU67" i="15"/>
  <c r="AU104" i="15"/>
  <c r="AU65" i="15"/>
  <c r="AU43" i="15"/>
  <c r="AU58" i="15"/>
  <c r="AU51" i="15"/>
  <c r="AU80" i="15"/>
  <c r="AU42" i="15"/>
  <c r="AU97" i="15"/>
  <c r="AU8" i="15"/>
  <c r="AU15" i="15"/>
  <c r="AU60" i="15"/>
  <c r="AU22" i="15"/>
  <c r="AU41" i="15"/>
  <c r="AU72" i="15"/>
  <c r="AU44" i="15"/>
  <c r="AU73" i="15"/>
  <c r="AU28" i="15"/>
  <c r="AU110" i="15"/>
  <c r="AU33" i="15"/>
  <c r="AU45" i="15"/>
  <c r="AU95" i="15"/>
  <c r="AU68" i="15"/>
  <c r="AU21" i="15"/>
  <c r="AU89" i="15"/>
  <c r="AU13" i="15"/>
  <c r="AU77" i="15"/>
  <c r="AU91" i="15"/>
  <c r="AU82" i="15"/>
  <c r="AU112" i="15"/>
  <c r="AU54" i="15"/>
  <c r="AU62" i="15"/>
  <c r="AU100" i="15"/>
  <c r="AU36" i="15"/>
  <c r="AU40" i="15"/>
  <c r="AU34" i="15"/>
  <c r="AU69" i="15"/>
  <c r="AU14" i="15"/>
  <c r="AU92" i="15"/>
  <c r="AU101" i="15"/>
  <c r="AU66" i="15"/>
  <c r="T36" i="15"/>
  <c r="BQ29" i="15"/>
  <c r="BQ85" i="15"/>
  <c r="BQ74" i="15"/>
  <c r="BQ88" i="15"/>
  <c r="BQ42" i="15"/>
  <c r="BQ17" i="15"/>
  <c r="BQ23" i="15"/>
  <c r="BQ49" i="15"/>
  <c r="BQ89" i="15"/>
  <c r="BQ61" i="15"/>
  <c r="BQ65" i="15"/>
  <c r="BQ16" i="15"/>
  <c r="BQ93" i="15"/>
  <c r="BQ33" i="15"/>
  <c r="BQ110" i="15"/>
  <c r="BQ32" i="15"/>
  <c r="BQ41" i="15"/>
  <c r="BQ113" i="15"/>
  <c r="BQ20" i="15"/>
  <c r="BQ60" i="15"/>
  <c r="BQ99" i="15"/>
  <c r="BQ12" i="15"/>
  <c r="BQ96" i="15"/>
  <c r="BQ50" i="15"/>
  <c r="BQ71" i="15"/>
  <c r="BQ34" i="15"/>
  <c r="BQ105" i="15"/>
  <c r="BQ78" i="15"/>
  <c r="BQ92" i="15"/>
  <c r="BQ64" i="15"/>
  <c r="BQ103" i="15"/>
  <c r="BQ22" i="15"/>
  <c r="BQ45" i="15"/>
  <c r="BQ63" i="15"/>
  <c r="BQ101" i="15"/>
  <c r="BQ15" i="15"/>
  <c r="BQ46" i="15"/>
  <c r="BQ26" i="15"/>
  <c r="BQ72" i="15"/>
  <c r="BQ97" i="15"/>
  <c r="BQ102" i="15"/>
  <c r="BQ69" i="15"/>
  <c r="BQ38" i="15"/>
  <c r="BQ83" i="15"/>
  <c r="BQ39" i="15"/>
  <c r="BQ111" i="15"/>
  <c r="BQ44" i="15"/>
  <c r="BQ79" i="15"/>
  <c r="BQ48" i="15"/>
  <c r="BQ28" i="15"/>
  <c r="BQ30" i="15"/>
  <c r="BQ90" i="15"/>
  <c r="BQ54" i="15"/>
  <c r="BQ58" i="15"/>
  <c r="BQ98" i="15"/>
  <c r="BQ59" i="15"/>
  <c r="BQ53" i="15"/>
  <c r="BQ37" i="15"/>
  <c r="BQ8" i="15"/>
  <c r="BQ52" i="15"/>
  <c r="BQ81" i="15"/>
  <c r="BQ18" i="15"/>
  <c r="BQ76" i="15"/>
  <c r="BQ112" i="15"/>
  <c r="BQ100" i="15"/>
  <c r="BQ14" i="15"/>
  <c r="BQ94" i="15"/>
  <c r="BQ108" i="15"/>
  <c r="BQ91" i="15"/>
  <c r="BQ67" i="15"/>
  <c r="BQ107" i="15"/>
  <c r="BQ62" i="15"/>
  <c r="BQ36" i="15"/>
  <c r="BQ40" i="15"/>
  <c r="BQ10" i="15"/>
  <c r="BQ84" i="15"/>
  <c r="BQ43" i="15"/>
  <c r="BQ35" i="15"/>
  <c r="BQ51" i="15"/>
  <c r="BQ57" i="15"/>
  <c r="BQ109" i="15"/>
  <c r="BQ75" i="15"/>
  <c r="BQ11" i="15"/>
  <c r="BQ68" i="15"/>
  <c r="BQ77" i="15"/>
  <c r="BQ9" i="15"/>
  <c r="BQ95" i="15"/>
  <c r="BQ25" i="15"/>
  <c r="BQ70" i="15"/>
  <c r="BQ87" i="15"/>
  <c r="BQ56" i="15"/>
  <c r="BQ80" i="15"/>
  <c r="BQ13" i="15"/>
  <c r="BQ27" i="15"/>
  <c r="BQ55" i="15"/>
  <c r="BQ73" i="15"/>
  <c r="BQ31" i="15"/>
  <c r="BQ86" i="15"/>
  <c r="BQ24" i="15"/>
  <c r="BQ104" i="15"/>
  <c r="BQ19" i="15"/>
  <c r="BQ21" i="15"/>
  <c r="BQ66" i="15"/>
  <c r="BQ82" i="15"/>
  <c r="AP90" i="15"/>
  <c r="BZ42" i="15"/>
  <c r="BO106" i="15"/>
  <c r="BR107" i="15"/>
  <c r="CX66" i="15"/>
  <c r="AU96" i="15"/>
  <c r="CX96" i="15"/>
  <c r="AW63" i="15"/>
  <c r="CX57" i="15"/>
  <c r="BZ56" i="15"/>
  <c r="CD92" i="15"/>
  <c r="CX34" i="15"/>
  <c r="AW20" i="15"/>
  <c r="BZ38" i="15"/>
  <c r="AP69" i="15"/>
  <c r="T104" i="15"/>
  <c r="BA39" i="15"/>
  <c r="M107" i="15"/>
  <c r="M90" i="15"/>
  <c r="M83" i="15"/>
  <c r="M52" i="15"/>
  <c r="M71" i="15"/>
  <c r="M8" i="15"/>
  <c r="M62" i="15"/>
  <c r="M14" i="15"/>
  <c r="M93" i="15"/>
  <c r="M46" i="15"/>
  <c r="M67" i="15"/>
  <c r="M106" i="15"/>
  <c r="M45" i="15"/>
  <c r="M63" i="15"/>
  <c r="M48" i="15"/>
  <c r="M65" i="15"/>
  <c r="M23" i="15"/>
  <c r="M60" i="15"/>
  <c r="M88" i="15"/>
  <c r="M69" i="15"/>
  <c r="M58" i="15"/>
  <c r="M56" i="15"/>
  <c r="M17" i="15"/>
  <c r="M59" i="15"/>
  <c r="M91" i="15"/>
  <c r="M100" i="15"/>
  <c r="M70" i="15"/>
  <c r="M24" i="15"/>
  <c r="M79" i="15"/>
  <c r="M33" i="15"/>
  <c r="M9" i="15"/>
  <c r="M19" i="15"/>
  <c r="M36" i="15"/>
  <c r="M81" i="15"/>
  <c r="M39" i="15"/>
  <c r="M89" i="15"/>
  <c r="M51" i="15"/>
  <c r="M28" i="15"/>
  <c r="M38" i="15"/>
  <c r="M35" i="15"/>
  <c r="M11" i="15"/>
  <c r="M34" i="15"/>
  <c r="M104" i="15"/>
  <c r="M57" i="15"/>
  <c r="M74" i="15"/>
  <c r="M20" i="15"/>
  <c r="M64" i="15"/>
  <c r="M73" i="15"/>
  <c r="M109" i="15"/>
  <c r="M112" i="15"/>
  <c r="M92" i="15"/>
  <c r="M55" i="15"/>
  <c r="M21" i="15"/>
  <c r="M26" i="15"/>
  <c r="M103" i="15"/>
  <c r="M72" i="15"/>
  <c r="M86" i="15"/>
  <c r="M27" i="15"/>
  <c r="M30" i="15"/>
  <c r="M113" i="15"/>
  <c r="M50" i="15"/>
  <c r="M96" i="15"/>
  <c r="M97" i="15"/>
  <c r="M80" i="15"/>
  <c r="M12" i="15"/>
  <c r="M68" i="15"/>
  <c r="M41" i="15"/>
  <c r="M18" i="15"/>
  <c r="M47" i="15"/>
  <c r="M32" i="15"/>
  <c r="M114" i="15"/>
  <c r="M102" i="15"/>
  <c r="M99" i="15"/>
  <c r="M49" i="15"/>
  <c r="M82" i="15"/>
  <c r="M77" i="15"/>
  <c r="M105" i="15"/>
  <c r="M111" i="15"/>
  <c r="M110" i="15"/>
  <c r="M22" i="15"/>
  <c r="M98" i="15"/>
  <c r="M66" i="15"/>
  <c r="M53" i="15"/>
  <c r="M85" i="15"/>
  <c r="M76" i="15"/>
  <c r="M87" i="15"/>
  <c r="M44" i="15"/>
  <c r="M37" i="15"/>
  <c r="M43" i="15"/>
  <c r="M13" i="15"/>
  <c r="M25" i="15"/>
  <c r="M10" i="15"/>
  <c r="M61" i="15"/>
  <c r="M101" i="15"/>
  <c r="M29" i="15"/>
  <c r="M95" i="15"/>
  <c r="M108" i="15"/>
  <c r="M78" i="15"/>
  <c r="M31" i="15"/>
  <c r="M40" i="15"/>
  <c r="M15" i="15"/>
  <c r="M84" i="15"/>
  <c r="CD102" i="15"/>
  <c r="CD71" i="15"/>
  <c r="CD86" i="15"/>
  <c r="CD91" i="15"/>
  <c r="CD53" i="15"/>
  <c r="CD89" i="15"/>
  <c r="CD55" i="15"/>
  <c r="CD103" i="15"/>
  <c r="CD25" i="15"/>
  <c r="CD67" i="15"/>
  <c r="CD8" i="15"/>
  <c r="CD61" i="15"/>
  <c r="CD47" i="15"/>
  <c r="CD74" i="15"/>
  <c r="CD99" i="15"/>
  <c r="CD31" i="15"/>
  <c r="CD48" i="15"/>
  <c r="CD29" i="15"/>
  <c r="CD38" i="15"/>
  <c r="CD78" i="15"/>
  <c r="CD35" i="15"/>
  <c r="CD15" i="15"/>
  <c r="CD64" i="15"/>
  <c r="CD46" i="15"/>
  <c r="CD97" i="15"/>
  <c r="CD80" i="15"/>
  <c r="CD107" i="15"/>
  <c r="CD17" i="15"/>
  <c r="CD42" i="15"/>
  <c r="CD59" i="15"/>
  <c r="CD18" i="15"/>
  <c r="CD24" i="15"/>
  <c r="CD77" i="15"/>
  <c r="CD58" i="15"/>
  <c r="CD96" i="15"/>
  <c r="CD94" i="15"/>
  <c r="CD52" i="15"/>
  <c r="CD30" i="15"/>
  <c r="CD87" i="15"/>
  <c r="CD41" i="15"/>
  <c r="CD54" i="15"/>
  <c r="CD65" i="15"/>
  <c r="CD104" i="15"/>
  <c r="CD34" i="15"/>
  <c r="CD93" i="15"/>
  <c r="CD33" i="15"/>
  <c r="CD114" i="15"/>
  <c r="CD21" i="15"/>
  <c r="CD60" i="15"/>
  <c r="CD27" i="15"/>
  <c r="CD40" i="15"/>
  <c r="CD68" i="15"/>
  <c r="CD28" i="15"/>
  <c r="CD105" i="15"/>
  <c r="CD20" i="15"/>
  <c r="CD88" i="15"/>
  <c r="CD81" i="15"/>
  <c r="CD51" i="15"/>
  <c r="CD69" i="15"/>
  <c r="CD19" i="15"/>
  <c r="CD11" i="15"/>
  <c r="CD57" i="15"/>
  <c r="CD76" i="15"/>
  <c r="CD62" i="15"/>
  <c r="CD43" i="15"/>
  <c r="CD13" i="15"/>
  <c r="CD73" i="15"/>
  <c r="CD9" i="15"/>
  <c r="CD32" i="15"/>
  <c r="CD36" i="15"/>
  <c r="CD95" i="15"/>
  <c r="CD44" i="15"/>
  <c r="CD56" i="15"/>
  <c r="CD66" i="15"/>
  <c r="CD16" i="15"/>
  <c r="CD84" i="15"/>
  <c r="CD85" i="15"/>
  <c r="CD45" i="15"/>
  <c r="CD14" i="15"/>
  <c r="CD63" i="15"/>
  <c r="CD101" i="15"/>
  <c r="CD72" i="15"/>
  <c r="CD113" i="15"/>
  <c r="CD79" i="15"/>
  <c r="CD111" i="15"/>
  <c r="CD10" i="15"/>
  <c r="CD70" i="15"/>
  <c r="CD26" i="15"/>
  <c r="CD109" i="15"/>
  <c r="CD12" i="15"/>
  <c r="CD83" i="15"/>
  <c r="CD82" i="15"/>
  <c r="CD75" i="15"/>
  <c r="CD23" i="15"/>
  <c r="CD100" i="15"/>
  <c r="CD49" i="15"/>
  <c r="CD50" i="15"/>
  <c r="BM34" i="15"/>
  <c r="CL45" i="15"/>
  <c r="CL96" i="15"/>
  <c r="CL17" i="15"/>
  <c r="CL89" i="15"/>
  <c r="CL92" i="15"/>
  <c r="CL104" i="15"/>
  <c r="CL114" i="15"/>
  <c r="CL98" i="15"/>
  <c r="CL41" i="15"/>
  <c r="CL16" i="15"/>
  <c r="CL21" i="15"/>
  <c r="CL79" i="15"/>
  <c r="CL110" i="15"/>
  <c r="CL31" i="15"/>
  <c r="CL9" i="15"/>
  <c r="CL63" i="15"/>
  <c r="CL64" i="15"/>
  <c r="CL75" i="15"/>
  <c r="CL86" i="15"/>
  <c r="CL22" i="15"/>
  <c r="CL46" i="15"/>
  <c r="CL78" i="15"/>
  <c r="CL39" i="15"/>
  <c r="CL40" i="15"/>
  <c r="CL50" i="15"/>
  <c r="CL103" i="15"/>
  <c r="CL25" i="15"/>
  <c r="CL107" i="15"/>
  <c r="CL29" i="15"/>
  <c r="CL13" i="15"/>
  <c r="CL8" i="15"/>
  <c r="CL70" i="15"/>
  <c r="CL27" i="15"/>
  <c r="CL71" i="15"/>
  <c r="CL112" i="15"/>
  <c r="CL44" i="15"/>
  <c r="CL19" i="15"/>
  <c r="CL30" i="15"/>
  <c r="CL57" i="15"/>
  <c r="CL105" i="15"/>
  <c r="CL85" i="15"/>
  <c r="CL11" i="15"/>
  <c r="CL83" i="15"/>
  <c r="CL60" i="15"/>
  <c r="CL43" i="15"/>
  <c r="CL68" i="15"/>
  <c r="CL108" i="15"/>
  <c r="CL58" i="15"/>
  <c r="CL52" i="15"/>
  <c r="CL88" i="15"/>
  <c r="CL106" i="15"/>
  <c r="CL109" i="15"/>
  <c r="CL61" i="15"/>
  <c r="CL55" i="15"/>
  <c r="CL54" i="15"/>
  <c r="CL82" i="15"/>
  <c r="CL113" i="15"/>
  <c r="CL101" i="15"/>
  <c r="CL33" i="15"/>
  <c r="CL93" i="15"/>
  <c r="CL20" i="15"/>
  <c r="CL69" i="15"/>
  <c r="CL95" i="15"/>
  <c r="CL48" i="15"/>
  <c r="CL80" i="15"/>
  <c r="CL100" i="15"/>
  <c r="CL76" i="15"/>
  <c r="CL67" i="15"/>
  <c r="CL32" i="15"/>
  <c r="CL77" i="15"/>
  <c r="CL102" i="15"/>
  <c r="CL87" i="15"/>
  <c r="CL62" i="15"/>
  <c r="CL74" i="15"/>
  <c r="CL34" i="15"/>
  <c r="CL37" i="15"/>
  <c r="CL28" i="15"/>
  <c r="CL91" i="15"/>
  <c r="CL24" i="15"/>
  <c r="CL23" i="15"/>
  <c r="CL10" i="15"/>
  <c r="CL47" i="15"/>
  <c r="CL53" i="15"/>
  <c r="CL26" i="15"/>
  <c r="CL38" i="15"/>
  <c r="CL90" i="15"/>
  <c r="CL97" i="15"/>
  <c r="CL36" i="15"/>
  <c r="CL65" i="15"/>
  <c r="CL12" i="15"/>
  <c r="CL56" i="15"/>
  <c r="CL66" i="15"/>
  <c r="CL72" i="15"/>
  <c r="CL42" i="15"/>
  <c r="CL94" i="15"/>
  <c r="CL49" i="15"/>
  <c r="CL15" i="15"/>
  <c r="CL51" i="15"/>
  <c r="CL73" i="15"/>
  <c r="CL59" i="15"/>
  <c r="CL14" i="15"/>
  <c r="CL111" i="15"/>
  <c r="AW58" i="15"/>
  <c r="AP89" i="15"/>
  <c r="CC33" i="15"/>
  <c r="CC106" i="15"/>
  <c r="CC20" i="15"/>
  <c r="CC75" i="15"/>
  <c r="CC113" i="15"/>
  <c r="BH65" i="15"/>
  <c r="AP34" i="15"/>
  <c r="BM85" i="15"/>
  <c r="M75" i="15"/>
  <c r="AW12" i="15"/>
  <c r="AP35" i="15"/>
  <c r="CL35" i="15"/>
  <c r="AP51" i="15"/>
  <c r="CD39" i="15"/>
  <c r="AP26" i="15"/>
  <c r="CC41" i="15"/>
  <c r="T62" i="15"/>
  <c r="CX112" i="15"/>
  <c r="AW66" i="15"/>
  <c r="BZ101" i="15"/>
  <c r="AP73" i="15"/>
  <c r="BA53" i="15"/>
  <c r="CD98" i="15"/>
  <c r="BQ114" i="15"/>
  <c r="CX103" i="15"/>
  <c r="T9" i="15"/>
  <c r="T109" i="15"/>
  <c r="T91" i="15"/>
  <c r="T21" i="15"/>
  <c r="T40" i="15"/>
  <c r="T113" i="15"/>
  <c r="T90" i="15"/>
  <c r="T41" i="15"/>
  <c r="T39" i="15"/>
  <c r="T11" i="15"/>
  <c r="T110" i="15"/>
  <c r="T69" i="15"/>
  <c r="T78" i="15"/>
  <c r="T42" i="15"/>
  <c r="T45" i="15"/>
  <c r="T20" i="15"/>
  <c r="T71" i="15"/>
  <c r="T19" i="15"/>
  <c r="T74" i="15"/>
  <c r="T54" i="15"/>
  <c r="T93" i="15"/>
  <c r="T57" i="15"/>
  <c r="T46" i="15"/>
  <c r="T49" i="15"/>
  <c r="T94" i="15"/>
  <c r="T96" i="15"/>
  <c r="T106" i="15"/>
  <c r="T111" i="15"/>
  <c r="T17" i="15"/>
  <c r="T34" i="15"/>
  <c r="T75" i="15"/>
  <c r="T86" i="15"/>
  <c r="T43" i="15"/>
  <c r="T64" i="15"/>
  <c r="T26" i="15"/>
  <c r="T107" i="15"/>
  <c r="T52" i="15"/>
  <c r="T73" i="15"/>
  <c r="T72" i="15"/>
  <c r="T89" i="15"/>
  <c r="T92" i="15"/>
  <c r="T98" i="15"/>
  <c r="T101" i="15"/>
  <c r="T84" i="15"/>
  <c r="T10" i="15"/>
  <c r="T105" i="15"/>
  <c r="T30" i="15"/>
  <c r="T44" i="15"/>
  <c r="T68" i="15"/>
  <c r="T102" i="15"/>
  <c r="T60" i="15"/>
  <c r="T76" i="15"/>
  <c r="T83" i="15"/>
  <c r="T13" i="15"/>
  <c r="T85" i="15"/>
  <c r="T79" i="15"/>
  <c r="T29" i="15"/>
  <c r="T63" i="15"/>
  <c r="T37" i="15"/>
  <c r="T31" i="15"/>
  <c r="T56" i="15"/>
  <c r="T12" i="15"/>
  <c r="T33" i="15"/>
  <c r="T23" i="15"/>
  <c r="T103" i="15"/>
  <c r="T114" i="15"/>
  <c r="T59" i="15"/>
  <c r="T53" i="15"/>
  <c r="T66" i="15"/>
  <c r="T82" i="15"/>
  <c r="T88" i="15"/>
  <c r="T65" i="15"/>
  <c r="T24" i="15"/>
  <c r="T27" i="15"/>
  <c r="T22" i="15"/>
  <c r="T95" i="15"/>
  <c r="T61" i="15"/>
  <c r="T77" i="15"/>
  <c r="T51" i="15"/>
  <c r="T28" i="15"/>
  <c r="T112" i="15"/>
  <c r="T14" i="15"/>
  <c r="T80" i="15"/>
  <c r="T18" i="15"/>
  <c r="T8" i="15"/>
  <c r="T38" i="15"/>
  <c r="T48" i="15"/>
  <c r="T35" i="15"/>
  <c r="T99" i="15"/>
  <c r="T15" i="15"/>
  <c r="T100" i="15"/>
  <c r="T58" i="15"/>
  <c r="T67" i="15"/>
  <c r="T108" i="15"/>
  <c r="T16" i="15"/>
  <c r="CX14" i="15"/>
  <c r="T97" i="15"/>
  <c r="N9" i="15"/>
  <c r="N42" i="15"/>
  <c r="N99" i="15"/>
  <c r="N92" i="15"/>
  <c r="N77" i="15"/>
  <c r="N65" i="15"/>
  <c r="N105" i="15"/>
  <c r="N47" i="15"/>
  <c r="N93" i="15"/>
  <c r="N89" i="15"/>
  <c r="N113" i="15"/>
  <c r="N58" i="15"/>
  <c r="N94" i="15"/>
  <c r="N111" i="15"/>
  <c r="N103" i="15"/>
  <c r="N57" i="15"/>
  <c r="N33" i="15"/>
  <c r="N48" i="15"/>
  <c r="N15" i="15"/>
  <c r="N95" i="15"/>
  <c r="N112" i="15"/>
  <c r="N44" i="15"/>
  <c r="N81" i="15"/>
  <c r="N102" i="15"/>
  <c r="N38" i="15"/>
  <c r="N104" i="15"/>
  <c r="N108" i="15"/>
  <c r="N37" i="15"/>
  <c r="N46" i="15"/>
  <c r="N82" i="15"/>
  <c r="N20" i="15"/>
  <c r="N21" i="15"/>
  <c r="N101" i="15"/>
  <c r="N88" i="15"/>
  <c r="N32" i="15"/>
  <c r="N90" i="15"/>
  <c r="N75" i="15"/>
  <c r="N49" i="15"/>
  <c r="N106" i="15"/>
  <c r="N86" i="15"/>
  <c r="N59" i="15"/>
  <c r="N13" i="15"/>
  <c r="N16" i="15"/>
  <c r="N74" i="15"/>
  <c r="N28" i="15"/>
  <c r="N72" i="15"/>
  <c r="N73" i="15"/>
  <c r="N54" i="15"/>
  <c r="N12" i="15"/>
  <c r="N71" i="15"/>
  <c r="N83" i="15"/>
  <c r="N66" i="15"/>
  <c r="N23" i="15"/>
  <c r="N36" i="15"/>
  <c r="N39" i="15"/>
  <c r="N29" i="15"/>
  <c r="N84" i="15"/>
  <c r="N64" i="15"/>
  <c r="N30" i="15"/>
  <c r="N31" i="15"/>
  <c r="N55" i="15"/>
  <c r="N87" i="15"/>
  <c r="N109" i="15"/>
  <c r="N76" i="15"/>
  <c r="N61" i="15"/>
  <c r="N63" i="15"/>
  <c r="N14" i="15"/>
  <c r="N68" i="15"/>
  <c r="N52" i="15"/>
  <c r="N50" i="15"/>
  <c r="N17" i="15"/>
  <c r="N26" i="15"/>
  <c r="N34" i="15"/>
  <c r="N110" i="15"/>
  <c r="N8" i="15"/>
  <c r="N80" i="15"/>
  <c r="N19" i="15"/>
  <c r="N91" i="15"/>
  <c r="N51" i="15"/>
  <c r="N45" i="15"/>
  <c r="N35" i="15"/>
  <c r="N10" i="15"/>
  <c r="N67" i="15"/>
  <c r="N25" i="15"/>
  <c r="N96" i="15"/>
  <c r="N114" i="15"/>
  <c r="N40" i="15"/>
  <c r="N98" i="15"/>
  <c r="N27" i="15"/>
  <c r="N85" i="15"/>
  <c r="N18" i="15"/>
  <c r="N97" i="15"/>
  <c r="N22" i="15"/>
  <c r="N11" i="15"/>
  <c r="N70" i="15"/>
  <c r="N60" i="15"/>
  <c r="N41" i="15"/>
  <c r="N100" i="15"/>
  <c r="N56" i="15"/>
  <c r="N53" i="15"/>
  <c r="N62" i="15"/>
  <c r="N24" i="15"/>
  <c r="BZ45" i="15"/>
  <c r="M54" i="15"/>
  <c r="BR64" i="15"/>
  <c r="BR73" i="15"/>
  <c r="BR103" i="15"/>
  <c r="BR81" i="15"/>
  <c r="BR71" i="15"/>
  <c r="BR102" i="15"/>
  <c r="BR63" i="15"/>
  <c r="BR79" i="15"/>
  <c r="BR94" i="15"/>
  <c r="BR19" i="15"/>
  <c r="BR101" i="15"/>
  <c r="BR54" i="15"/>
  <c r="BR38" i="15"/>
  <c r="BR27" i="15"/>
  <c r="BR91" i="15"/>
  <c r="BR47" i="15"/>
  <c r="BR11" i="15"/>
  <c r="BR35" i="15"/>
  <c r="BR43" i="15"/>
  <c r="BR65" i="15"/>
  <c r="BR87" i="15"/>
  <c r="BR92" i="15"/>
  <c r="BR40" i="15"/>
  <c r="BR24" i="15"/>
  <c r="BR46" i="15"/>
  <c r="BR9" i="15"/>
  <c r="BR50" i="15"/>
  <c r="BR33" i="15"/>
  <c r="BR55" i="15"/>
  <c r="BR42" i="15"/>
  <c r="BR58" i="15"/>
  <c r="BR20" i="15"/>
  <c r="BR74" i="15"/>
  <c r="BR99" i="15"/>
  <c r="BR70" i="15"/>
  <c r="BR72" i="15"/>
  <c r="BR95" i="15"/>
  <c r="BR34" i="15"/>
  <c r="BR62" i="15"/>
  <c r="BR106" i="15"/>
  <c r="BR37" i="15"/>
  <c r="BR67" i="15"/>
  <c r="BR97" i="15"/>
  <c r="BR30" i="15"/>
  <c r="BR89" i="15"/>
  <c r="BR52" i="15"/>
  <c r="BR53" i="15"/>
  <c r="BR104" i="15"/>
  <c r="BR10" i="15"/>
  <c r="BR28" i="15"/>
  <c r="BR22" i="15"/>
  <c r="BR36" i="15"/>
  <c r="BR26" i="15"/>
  <c r="BR18" i="15"/>
  <c r="BR114" i="15"/>
  <c r="BR14" i="15"/>
  <c r="BR15" i="15"/>
  <c r="BR39" i="15"/>
  <c r="BR69" i="15"/>
  <c r="BR61" i="15"/>
  <c r="BR93" i="15"/>
  <c r="BR68" i="15"/>
  <c r="BR111" i="15"/>
  <c r="BR75" i="15"/>
  <c r="BR80" i="15"/>
  <c r="BR13" i="15"/>
  <c r="BR17" i="15"/>
  <c r="BR90" i="15"/>
  <c r="BR105" i="15"/>
  <c r="BR76" i="15"/>
  <c r="BR44" i="15"/>
  <c r="BR82" i="15"/>
  <c r="BR49" i="15"/>
  <c r="BR31" i="15"/>
  <c r="BR88" i="15"/>
  <c r="BR77" i="15"/>
  <c r="BR86" i="15"/>
  <c r="BR108" i="15"/>
  <c r="BR96" i="15"/>
  <c r="BR83" i="15"/>
  <c r="BR29" i="15"/>
  <c r="BR16" i="15"/>
  <c r="BR56" i="15"/>
  <c r="BR25" i="15"/>
  <c r="BR78" i="15"/>
  <c r="BR110" i="15"/>
  <c r="BR109" i="15"/>
  <c r="BR98" i="15"/>
  <c r="BR84" i="15"/>
  <c r="BR48" i="15"/>
  <c r="BR8" i="15"/>
  <c r="BR51" i="15"/>
  <c r="BR32" i="15"/>
  <c r="BR23" i="15"/>
  <c r="BR45" i="15"/>
  <c r="BR100" i="15"/>
  <c r="BR21" i="15"/>
  <c r="BR85" i="15"/>
  <c r="BR59" i="15"/>
  <c r="BR112" i="15"/>
  <c r="BR60" i="15"/>
  <c r="BZ52" i="15"/>
  <c r="T55" i="15"/>
  <c r="BM67" i="15"/>
  <c r="BH114" i="15"/>
  <c r="BH36" i="15"/>
  <c r="BH31" i="15"/>
  <c r="BH59" i="15"/>
  <c r="BH76" i="15"/>
  <c r="BH34" i="15"/>
  <c r="BH82" i="15"/>
  <c r="BH44" i="15"/>
  <c r="BH25" i="15"/>
  <c r="BH83" i="15"/>
  <c r="BH58" i="15"/>
  <c r="BH11" i="15"/>
  <c r="BH112" i="15"/>
  <c r="BH105" i="15"/>
  <c r="BH89" i="15"/>
  <c r="BH107" i="15"/>
  <c r="BH72" i="15"/>
  <c r="BH30" i="15"/>
  <c r="BH79" i="15"/>
  <c r="BH93" i="15"/>
  <c r="BH109" i="15"/>
  <c r="BH104" i="15"/>
  <c r="BH38" i="15"/>
  <c r="BH87" i="15"/>
  <c r="BH85" i="15"/>
  <c r="BH37" i="15"/>
  <c r="BH92" i="15"/>
  <c r="BH13" i="15"/>
  <c r="BH71" i="15"/>
  <c r="BH51" i="15"/>
  <c r="BH53" i="15"/>
  <c r="BH41" i="15"/>
  <c r="BH81" i="15"/>
  <c r="BH39" i="15"/>
  <c r="BH22" i="15"/>
  <c r="BH99" i="15"/>
  <c r="BH21" i="15"/>
  <c r="BH66" i="15"/>
  <c r="BH70" i="15"/>
  <c r="BH26" i="15"/>
  <c r="BH61" i="15"/>
  <c r="BH14" i="15"/>
  <c r="BH67" i="15"/>
  <c r="BH77" i="15"/>
  <c r="BH98" i="15"/>
  <c r="BH24" i="15"/>
  <c r="BH50" i="15"/>
  <c r="BH84" i="15"/>
  <c r="BH10" i="15"/>
  <c r="BH52" i="15"/>
  <c r="BH27" i="15"/>
  <c r="BH32" i="15"/>
  <c r="BH8" i="15"/>
  <c r="BH78" i="15"/>
  <c r="BH62" i="15"/>
  <c r="BH88" i="15"/>
  <c r="BH12" i="15"/>
  <c r="BH101" i="15"/>
  <c r="BH74" i="15"/>
  <c r="BH49" i="15"/>
  <c r="BH43" i="15"/>
  <c r="BZ27" i="15"/>
  <c r="BO25" i="15"/>
  <c r="BM20" i="15"/>
  <c r="BH47" i="15"/>
  <c r="BZ10" i="15"/>
  <c r="AW94" i="15"/>
  <c r="AW73" i="15"/>
  <c r="AW53" i="15"/>
  <c r="AP56" i="15"/>
  <c r="CX108" i="15"/>
  <c r="AW104" i="15"/>
  <c r="BZ19" i="15"/>
  <c r="AP20" i="15"/>
  <c r="T70" i="15"/>
  <c r="BA28" i="15"/>
  <c r="CD37" i="15"/>
  <c r="BQ47" i="15"/>
  <c r="V60" i="15"/>
  <c r="BX103" i="15"/>
  <c r="BX28" i="15"/>
  <c r="AD19" i="15"/>
  <c r="AD59" i="15"/>
  <c r="CE98" i="15"/>
  <c r="AF20" i="15"/>
  <c r="AL77" i="15"/>
  <c r="AL82" i="15"/>
  <c r="AL63" i="15"/>
  <c r="AL44" i="15"/>
  <c r="AL104" i="15"/>
  <c r="AL76" i="15"/>
  <c r="AL95" i="15"/>
  <c r="AL23" i="15"/>
  <c r="AL13" i="15"/>
  <c r="AL11" i="15"/>
  <c r="AL107" i="15"/>
  <c r="AL61" i="15"/>
  <c r="AL54" i="15"/>
  <c r="AL30" i="15"/>
  <c r="AL21" i="15"/>
  <c r="AL35" i="15"/>
  <c r="AL47" i="15"/>
  <c r="AL99" i="15"/>
  <c r="AL33" i="15"/>
  <c r="AL89" i="15"/>
  <c r="AL69" i="15"/>
  <c r="AL70" i="15"/>
  <c r="AL34" i="15"/>
  <c r="AL71" i="15"/>
  <c r="AL31" i="15"/>
  <c r="AL14" i="15"/>
  <c r="AL83" i="15"/>
  <c r="AL94" i="15"/>
  <c r="AL52" i="15"/>
  <c r="AL12" i="15"/>
  <c r="AL84" i="15"/>
  <c r="AL80" i="15"/>
  <c r="AL105" i="15"/>
  <c r="AL103" i="15"/>
  <c r="AL109" i="15"/>
  <c r="AL100" i="15"/>
  <c r="AL60" i="15"/>
  <c r="AL101" i="15"/>
  <c r="AL66" i="15"/>
  <c r="AL59" i="15"/>
  <c r="AL57" i="15"/>
  <c r="AA22" i="15"/>
  <c r="AA88" i="15"/>
  <c r="AA46" i="15"/>
  <c r="AA42" i="15"/>
  <c r="AA25" i="15"/>
  <c r="AA13" i="15"/>
  <c r="AA9" i="15"/>
  <c r="AA113" i="15"/>
  <c r="AA111" i="15"/>
  <c r="AA75" i="15"/>
  <c r="AA47" i="15"/>
  <c r="AA28" i="15"/>
  <c r="AA24" i="15"/>
  <c r="AA86" i="15"/>
  <c r="AA45" i="15"/>
  <c r="AA60" i="15"/>
  <c r="AA84" i="15"/>
  <c r="AA30" i="15"/>
  <c r="AA32" i="15"/>
  <c r="AA72" i="15"/>
  <c r="AA35" i="15"/>
  <c r="AA38" i="15"/>
  <c r="AA52" i="15"/>
  <c r="AA107" i="15"/>
  <c r="AA19" i="15"/>
  <c r="AA94" i="15"/>
  <c r="AA95" i="15"/>
  <c r="AA40" i="15"/>
  <c r="AA51" i="15"/>
  <c r="AA96" i="15"/>
  <c r="AA103" i="15"/>
  <c r="AA82" i="15"/>
  <c r="AA27" i="15"/>
  <c r="AA76" i="15"/>
  <c r="AA56" i="15"/>
  <c r="AA39" i="15"/>
  <c r="AA108" i="15"/>
  <c r="AB42" i="15"/>
  <c r="AB112" i="15"/>
  <c r="Q76" i="15"/>
  <c r="Q104" i="15"/>
  <c r="Q43" i="15"/>
  <c r="Q16" i="15"/>
  <c r="Q35" i="15"/>
  <c r="Q67" i="15"/>
  <c r="Q111" i="15"/>
  <c r="Q44" i="15"/>
  <c r="Q46" i="15"/>
  <c r="Q51" i="15"/>
  <c r="Q102" i="15"/>
  <c r="Q63" i="15"/>
  <c r="Q105" i="15"/>
  <c r="Q49" i="15"/>
  <c r="Q96" i="15"/>
  <c r="Q38" i="15"/>
  <c r="Q101" i="15"/>
  <c r="Q85" i="15"/>
  <c r="Q10" i="15"/>
  <c r="Q90" i="15"/>
  <c r="Q53" i="15"/>
  <c r="Q22" i="15"/>
  <c r="Q14" i="15"/>
  <c r="Q59" i="15"/>
  <c r="Q57" i="15"/>
  <c r="Q99" i="15"/>
  <c r="Q25" i="15"/>
  <c r="Q66" i="15"/>
  <c r="Q15" i="15"/>
  <c r="Q113" i="15"/>
  <c r="Q80" i="15"/>
  <c r="Q61" i="15"/>
  <c r="Q31" i="15"/>
  <c r="Q41" i="15"/>
  <c r="Q84" i="15"/>
  <c r="Q79" i="15"/>
  <c r="Q92" i="15"/>
  <c r="Q87" i="15"/>
  <c r="Q29" i="15"/>
  <c r="Q19" i="15"/>
  <c r="Q107" i="15"/>
  <c r="Q81" i="15"/>
  <c r="Q58" i="15"/>
  <c r="Q64" i="15"/>
  <c r="Q106" i="15"/>
  <c r="Q68" i="15"/>
  <c r="Q70" i="15"/>
  <c r="Q83" i="15"/>
  <c r="Q48" i="15"/>
  <c r="Q82" i="15"/>
  <c r="Q45" i="15"/>
  <c r="Q91" i="15"/>
  <c r="Q110" i="15"/>
  <c r="Q103" i="15"/>
  <c r="Q9" i="15"/>
  <c r="Q26" i="15"/>
  <c r="Q75" i="15"/>
  <c r="Q69" i="15"/>
  <c r="Q32" i="15"/>
  <c r="Q95" i="15"/>
  <c r="Q89" i="15"/>
  <c r="Q12" i="15"/>
  <c r="Q62" i="15"/>
  <c r="Q112" i="15"/>
  <c r="Q73" i="15"/>
  <c r="Q108" i="15"/>
  <c r="Q54" i="15"/>
  <c r="Q88" i="15"/>
  <c r="Q28" i="15"/>
  <c r="Q60" i="15"/>
  <c r="Q78" i="15"/>
  <c r="Q56" i="15"/>
  <c r="Q72" i="15"/>
  <c r="Q20" i="15"/>
  <c r="Q109" i="15"/>
  <c r="Q36" i="15"/>
  <c r="Q40" i="15"/>
  <c r="Q52" i="15"/>
  <c r="Q74" i="15"/>
  <c r="Q98" i="15"/>
  <c r="Q24" i="15"/>
  <c r="Q11" i="15"/>
  <c r="Q97" i="15"/>
  <c r="Q42" i="15"/>
  <c r="Q8" i="15"/>
  <c r="Q94" i="15"/>
  <c r="Q17" i="15"/>
  <c r="Q55" i="15"/>
  <c r="Q93" i="15"/>
  <c r="Q21" i="15"/>
  <c r="Q23" i="15"/>
  <c r="Q30" i="15"/>
  <c r="Q71" i="15"/>
  <c r="AY98" i="15"/>
  <c r="AY16" i="15"/>
  <c r="AA12" i="15"/>
  <c r="AA64" i="15"/>
  <c r="AA55" i="15"/>
  <c r="V50" i="15"/>
  <c r="V65" i="15"/>
  <c r="V41" i="15"/>
  <c r="V90" i="15"/>
  <c r="AL51" i="15"/>
  <c r="AL93" i="15"/>
  <c r="AL85" i="15"/>
  <c r="BX34" i="15"/>
  <c r="BX39" i="15"/>
  <c r="BX42" i="15"/>
  <c r="BT111" i="15"/>
  <c r="BT112" i="15"/>
  <c r="AD58" i="15"/>
  <c r="AD87" i="15"/>
  <c r="CY94" i="15"/>
  <c r="I105" i="15"/>
  <c r="CE107" i="15"/>
  <c r="Q47" i="15"/>
  <c r="R43" i="15"/>
  <c r="AF53" i="15"/>
  <c r="K69" i="15"/>
  <c r="Z30" i="15"/>
  <c r="Z113" i="15"/>
  <c r="Z62" i="15"/>
  <c r="Z21" i="15"/>
  <c r="Z33" i="15"/>
  <c r="Z82" i="15"/>
  <c r="Z98" i="15"/>
  <c r="Z92" i="15"/>
  <c r="Z19" i="15"/>
  <c r="Z88" i="15"/>
  <c r="Z52" i="15"/>
  <c r="Z44" i="15"/>
  <c r="Z65" i="15"/>
  <c r="Z45" i="15"/>
  <c r="Z48" i="15"/>
  <c r="Z56" i="15"/>
  <c r="Z39" i="15"/>
  <c r="Z97" i="15"/>
  <c r="Z18" i="15"/>
  <c r="Z20" i="15"/>
  <c r="Z72" i="15"/>
  <c r="Z23" i="15"/>
  <c r="Z15" i="15"/>
  <c r="Z27" i="15"/>
  <c r="Z114" i="15"/>
  <c r="Z109" i="15"/>
  <c r="Z106" i="15"/>
  <c r="Z12" i="15"/>
  <c r="Z71" i="15"/>
  <c r="Z93" i="15"/>
  <c r="Z37" i="15"/>
  <c r="Z110" i="15"/>
  <c r="Z60" i="15"/>
  <c r="Z86" i="15"/>
  <c r="Z102" i="15"/>
  <c r="Z61" i="15"/>
  <c r="Z85" i="15"/>
  <c r="Z59" i="15"/>
  <c r="Z75" i="15"/>
  <c r="Z31" i="15"/>
  <c r="Z66" i="15"/>
  <c r="Z46" i="15"/>
  <c r="Z96" i="15"/>
  <c r="Z40" i="15"/>
  <c r="Z105" i="15"/>
  <c r="S77" i="15"/>
  <c r="S64" i="15"/>
  <c r="S74" i="15"/>
  <c r="S22" i="15"/>
  <c r="S10" i="15"/>
  <c r="S78" i="15"/>
  <c r="S93" i="15"/>
  <c r="S41" i="15"/>
  <c r="S103" i="15"/>
  <c r="S102" i="15"/>
  <c r="S104" i="15"/>
  <c r="S40" i="15"/>
  <c r="S68" i="15"/>
  <c r="S52" i="15"/>
  <c r="S108" i="15"/>
  <c r="S94" i="15"/>
  <c r="S71" i="15"/>
  <c r="S33" i="15"/>
  <c r="S36" i="15"/>
  <c r="S30" i="15"/>
  <c r="S16" i="15"/>
  <c r="S19" i="15"/>
  <c r="S61" i="15"/>
  <c r="S109" i="15"/>
  <c r="S31" i="15"/>
  <c r="S67" i="15"/>
  <c r="S92" i="15"/>
  <c r="S101" i="15"/>
  <c r="S59" i="15"/>
  <c r="S25" i="15"/>
  <c r="S90" i="15"/>
  <c r="S62" i="15"/>
  <c r="S79" i="15"/>
  <c r="S47" i="15"/>
  <c r="S84" i="15"/>
  <c r="S55" i="15"/>
  <c r="S81" i="15"/>
  <c r="S106" i="15"/>
  <c r="S66" i="15"/>
  <c r="S42" i="15"/>
  <c r="S24" i="15"/>
  <c r="S54" i="15"/>
  <c r="S95" i="15"/>
  <c r="S100" i="15"/>
  <c r="S13" i="15"/>
  <c r="S50" i="15"/>
  <c r="S72" i="15"/>
  <c r="S91" i="15"/>
  <c r="S39" i="15"/>
  <c r="S114" i="15"/>
  <c r="S58" i="15"/>
  <c r="S9" i="15"/>
  <c r="S21" i="15"/>
  <c r="S44" i="15"/>
  <c r="S46" i="15"/>
  <c r="S98" i="15"/>
  <c r="S88" i="15"/>
  <c r="S105" i="15"/>
  <c r="S70" i="15"/>
  <c r="S12" i="15"/>
  <c r="S82" i="15"/>
  <c r="S110" i="15"/>
  <c r="S69" i="15"/>
  <c r="S112" i="15"/>
  <c r="BK35" i="15"/>
  <c r="BK105" i="15"/>
  <c r="BK44" i="15"/>
  <c r="BK16" i="15"/>
  <c r="BK94" i="15"/>
  <c r="BK90" i="15"/>
  <c r="BK77" i="15"/>
  <c r="BK70" i="15"/>
  <c r="BK14" i="15"/>
  <c r="BK100" i="15"/>
  <c r="BK66" i="15"/>
  <c r="BK48" i="15"/>
  <c r="BK103" i="15"/>
  <c r="BK26" i="15"/>
  <c r="BK28" i="15"/>
  <c r="BK41" i="15"/>
  <c r="BK83" i="15"/>
  <c r="BK18" i="15"/>
  <c r="BK54" i="15"/>
  <c r="BK93" i="15"/>
  <c r="BK97" i="15"/>
  <c r="BK30" i="15"/>
  <c r="BK98" i="15"/>
  <c r="BK62" i="15"/>
  <c r="BK64" i="15"/>
  <c r="BK51" i="15"/>
  <c r="BK113" i="15"/>
  <c r="BK89" i="15"/>
  <c r="BK8" i="15"/>
  <c r="BK76" i="15"/>
  <c r="BK36" i="15"/>
  <c r="BK59" i="15"/>
  <c r="BK9" i="15"/>
  <c r="BK53" i="15"/>
  <c r="BK78" i="15"/>
  <c r="BK46" i="15"/>
  <c r="BK101" i="15"/>
  <c r="BK31" i="15"/>
  <c r="BK91" i="15"/>
  <c r="BK45" i="15"/>
  <c r="BK108" i="15"/>
  <c r="BK38" i="15"/>
  <c r="BK37" i="15"/>
  <c r="BK20" i="15"/>
  <c r="BK13" i="15"/>
  <c r="BK65" i="15"/>
  <c r="BK99" i="15"/>
  <c r="BK72" i="15"/>
  <c r="BK24" i="15"/>
  <c r="BK84" i="15"/>
  <c r="BK88" i="15"/>
  <c r="BK85" i="15"/>
  <c r="BK109" i="15"/>
  <c r="BK58" i="15"/>
  <c r="BK60" i="15"/>
  <c r="BK107" i="15"/>
  <c r="BK56" i="15"/>
  <c r="BK12" i="15"/>
  <c r="BK32" i="15"/>
  <c r="BK34" i="15"/>
  <c r="BK29" i="15"/>
  <c r="BK75" i="15"/>
  <c r="BK96" i="15"/>
  <c r="BK47" i="15"/>
  <c r="BK114" i="15"/>
  <c r="BK63" i="15"/>
  <c r="BK82" i="15"/>
  <c r="BK43" i="15"/>
  <c r="BK19" i="15"/>
  <c r="BK69" i="15"/>
  <c r="BK50" i="15"/>
  <c r="BK86" i="15"/>
  <c r="BK87" i="15"/>
  <c r="BK25" i="15"/>
  <c r="BK95" i="15"/>
  <c r="BF8" i="15"/>
  <c r="BF47" i="15"/>
  <c r="BF89" i="15"/>
  <c r="BF38" i="15"/>
  <c r="BF73" i="15"/>
  <c r="BF97" i="15"/>
  <c r="BF20" i="15"/>
  <c r="BF62" i="15"/>
  <c r="BF98" i="15"/>
  <c r="BF16" i="15"/>
  <c r="BF114" i="15"/>
  <c r="BF92" i="15"/>
  <c r="BF59" i="15"/>
  <c r="BF13" i="15"/>
  <c r="BF69" i="15"/>
  <c r="BF100" i="15"/>
  <c r="BF14" i="15"/>
  <c r="BF95" i="15"/>
  <c r="BF12" i="15"/>
  <c r="BF48" i="15"/>
  <c r="BF88" i="15"/>
  <c r="BF50" i="15"/>
  <c r="BF106" i="15"/>
  <c r="BF111" i="15"/>
  <c r="BF31" i="15"/>
  <c r="BF21" i="15"/>
  <c r="BF66" i="15"/>
  <c r="BF52" i="15"/>
  <c r="BF34" i="15"/>
  <c r="BF65" i="15"/>
  <c r="BF96" i="15"/>
  <c r="BF51" i="15"/>
  <c r="BF103" i="15"/>
  <c r="BF49" i="15"/>
  <c r="BF94" i="15"/>
  <c r="BF110" i="15"/>
  <c r="BF17" i="15"/>
  <c r="BF82" i="15"/>
  <c r="BF57" i="15"/>
  <c r="BF72" i="15"/>
  <c r="BF10" i="15"/>
  <c r="BF108" i="15"/>
  <c r="BF43" i="15"/>
  <c r="BF83" i="15"/>
  <c r="BF41" i="15"/>
  <c r="BF56" i="15"/>
  <c r="BF33" i="15"/>
  <c r="BF30" i="15"/>
  <c r="BF105" i="15"/>
  <c r="BF19" i="15"/>
  <c r="BF15" i="15"/>
  <c r="BF93" i="15"/>
  <c r="BF9" i="15"/>
  <c r="BF24" i="15"/>
  <c r="BF113" i="15"/>
  <c r="BF26" i="15"/>
  <c r="BF71" i="15"/>
  <c r="BF78" i="15"/>
  <c r="BF63" i="15"/>
  <c r="BF112" i="15"/>
  <c r="BF22" i="15"/>
  <c r="BF107" i="15"/>
  <c r="BF61" i="15"/>
  <c r="BF76" i="15"/>
  <c r="BF46" i="15"/>
  <c r="BF29" i="15"/>
  <c r="BF32" i="15"/>
  <c r="BF35" i="15"/>
  <c r="BF70" i="15"/>
  <c r="BF80" i="15"/>
  <c r="BF40" i="15"/>
  <c r="BF79" i="15"/>
  <c r="BF37" i="15"/>
  <c r="BF67" i="15"/>
  <c r="BF23" i="15"/>
  <c r="BF75" i="15"/>
  <c r="BF77" i="15"/>
  <c r="BF102" i="15"/>
  <c r="BF55" i="15"/>
  <c r="BF85" i="15"/>
  <c r="BF74" i="15"/>
  <c r="BF101" i="15"/>
  <c r="BF27" i="15"/>
  <c r="BF64" i="15"/>
  <c r="BF109" i="15"/>
  <c r="BF86" i="15"/>
  <c r="BF91" i="15"/>
  <c r="BF99" i="15"/>
  <c r="BF84" i="15"/>
  <c r="F108" i="15"/>
  <c r="F17" i="15"/>
  <c r="F35" i="15"/>
  <c r="F20" i="15"/>
  <c r="F110" i="15"/>
  <c r="F107" i="15"/>
  <c r="F93" i="15"/>
  <c r="F18" i="15"/>
  <c r="F59" i="15"/>
  <c r="F63" i="15"/>
  <c r="F53" i="15"/>
  <c r="F111" i="15"/>
  <c r="F71" i="15"/>
  <c r="F79" i="15"/>
  <c r="F88" i="15"/>
  <c r="F29" i="15"/>
  <c r="F50" i="15"/>
  <c r="F13" i="15"/>
  <c r="F40" i="15"/>
  <c r="F68" i="15"/>
  <c r="F42" i="15"/>
  <c r="F101" i="15"/>
  <c r="F65" i="15"/>
  <c r="F45" i="15"/>
  <c r="F26" i="15"/>
  <c r="F24" i="15"/>
  <c r="F76" i="15"/>
  <c r="F104" i="15"/>
  <c r="F94" i="15"/>
  <c r="F27" i="15"/>
  <c r="F81" i="15"/>
  <c r="F54" i="15"/>
  <c r="F16" i="15"/>
  <c r="F72" i="15"/>
  <c r="F78" i="15"/>
  <c r="F75" i="15"/>
  <c r="F95" i="15"/>
  <c r="F84" i="15"/>
  <c r="F105" i="15"/>
  <c r="F98" i="15"/>
  <c r="F67" i="15"/>
  <c r="F87" i="15"/>
  <c r="F41" i="15"/>
  <c r="F91" i="15"/>
  <c r="F86" i="15"/>
  <c r="F80" i="15"/>
  <c r="F57" i="15"/>
  <c r="F38" i="15"/>
  <c r="F106" i="15"/>
  <c r="F14" i="15"/>
  <c r="F56" i="15"/>
  <c r="F47" i="15"/>
  <c r="F8" i="15"/>
  <c r="F97" i="15"/>
  <c r="F36" i="15"/>
  <c r="F77" i="15"/>
  <c r="F55" i="15"/>
  <c r="F23" i="15"/>
  <c r="F32" i="15"/>
  <c r="F109" i="15"/>
  <c r="F49" i="15"/>
  <c r="F113" i="15"/>
  <c r="F9" i="15"/>
  <c r="F70" i="15"/>
  <c r="F52" i="15"/>
  <c r="F69" i="15"/>
  <c r="F100" i="15"/>
  <c r="F11" i="15"/>
  <c r="F60" i="15"/>
  <c r="F90" i="15"/>
  <c r="F31" i="15"/>
  <c r="F44" i="15"/>
  <c r="F51" i="15"/>
  <c r="F19" i="15"/>
  <c r="F10" i="15"/>
  <c r="F48" i="15"/>
  <c r="F46" i="15"/>
  <c r="F85" i="15"/>
  <c r="F114" i="15"/>
  <c r="F21" i="15"/>
  <c r="F102" i="15"/>
  <c r="BX45" i="15"/>
  <c r="AD76" i="15"/>
  <c r="CE34" i="15"/>
  <c r="AF89" i="15"/>
  <c r="AA65" i="15"/>
  <c r="AA106" i="15"/>
  <c r="AA74" i="15"/>
  <c r="V104" i="15"/>
  <c r="V109" i="15"/>
  <c r="V77" i="15"/>
  <c r="AL112" i="15"/>
  <c r="AL78" i="15"/>
  <c r="AL114" i="15"/>
  <c r="AL102" i="15"/>
  <c r="BX25" i="15"/>
  <c r="BT19" i="15"/>
  <c r="AD106" i="15"/>
  <c r="AD8" i="15"/>
  <c r="CE91" i="15"/>
  <c r="Q86" i="15"/>
  <c r="AF112" i="15"/>
  <c r="BX82" i="15"/>
  <c r="BX8" i="15"/>
  <c r="BX13" i="15"/>
  <c r="BX49" i="15"/>
  <c r="BX70" i="15"/>
  <c r="BX38" i="15"/>
  <c r="BX52" i="15"/>
  <c r="BX9" i="15"/>
  <c r="BX36" i="15"/>
  <c r="BX50" i="15"/>
  <c r="BX110" i="15"/>
  <c r="BX63" i="15"/>
  <c r="BX97" i="15"/>
  <c r="BX72" i="15"/>
  <c r="BX20" i="15"/>
  <c r="BX23" i="15"/>
  <c r="BX113" i="15"/>
  <c r="BX100" i="15"/>
  <c r="BX61" i="15"/>
  <c r="BX77" i="15"/>
  <c r="BX46" i="15"/>
  <c r="BX53" i="15"/>
  <c r="BX88" i="15"/>
  <c r="BX54" i="15"/>
  <c r="BX83" i="15"/>
  <c r="BX79" i="15"/>
  <c r="BX104" i="15"/>
  <c r="BX73" i="15"/>
  <c r="BX60" i="15"/>
  <c r="BX109" i="15"/>
  <c r="BX95" i="15"/>
  <c r="BX87" i="15"/>
  <c r="BX98" i="15"/>
  <c r="BX11" i="15"/>
  <c r="BX21" i="15"/>
  <c r="BX96" i="15"/>
  <c r="BX68" i="15"/>
  <c r="BX65" i="15"/>
  <c r="BX91" i="15"/>
  <c r="BX105" i="15"/>
  <c r="BX62" i="15"/>
  <c r="BX111" i="15"/>
  <c r="BX80" i="15"/>
  <c r="BX40" i="15"/>
  <c r="BX107" i="15"/>
  <c r="BX101" i="15"/>
  <c r="BX41" i="15"/>
  <c r="BX81" i="15"/>
  <c r="BX55" i="15"/>
  <c r="BX26" i="15"/>
  <c r="BX64" i="15"/>
  <c r="BX76" i="15"/>
  <c r="BX94" i="15"/>
  <c r="BX114" i="15"/>
  <c r="BX93" i="15"/>
  <c r="V100" i="15"/>
  <c r="V101" i="15"/>
  <c r="V49" i="15"/>
  <c r="V55" i="15"/>
  <c r="AD63" i="15"/>
  <c r="AA53" i="15"/>
  <c r="V112" i="15"/>
  <c r="AL37" i="15"/>
  <c r="AL25" i="15"/>
  <c r="BX89" i="15"/>
  <c r="AD31" i="15"/>
  <c r="AD113" i="15"/>
  <c r="CE57" i="15"/>
  <c r="AF102" i="15"/>
  <c r="BT62" i="15"/>
  <c r="BT98" i="15"/>
  <c r="BT90" i="15"/>
  <c r="BT84" i="15"/>
  <c r="BT53" i="15"/>
  <c r="BT41" i="15"/>
  <c r="BT56" i="15"/>
  <c r="BT79" i="15"/>
  <c r="BT102" i="15"/>
  <c r="BT94" i="15"/>
  <c r="BT52" i="15"/>
  <c r="BT103" i="15"/>
  <c r="BT50" i="15"/>
  <c r="BT104" i="15"/>
  <c r="BT29" i="15"/>
  <c r="BT23" i="15"/>
  <c r="BT70" i="15"/>
  <c r="BT110" i="15"/>
  <c r="BT64" i="15"/>
  <c r="BT65" i="15"/>
  <c r="BT15" i="15"/>
  <c r="BT38" i="15"/>
  <c r="BT101" i="15"/>
  <c r="BT16" i="15"/>
  <c r="BT114" i="15"/>
  <c r="BT92" i="15"/>
  <c r="BT45" i="15"/>
  <c r="BT86" i="15"/>
  <c r="BT25" i="15"/>
  <c r="BT34" i="15"/>
  <c r="BT36" i="15"/>
  <c r="BT107" i="15"/>
  <c r="BT89" i="15"/>
  <c r="BT11" i="15"/>
  <c r="BT18" i="15"/>
  <c r="BT35" i="15"/>
  <c r="BT91" i="15"/>
  <c r="BT37" i="15"/>
  <c r="BT47" i="15"/>
  <c r="BT13" i="15"/>
  <c r="BT31" i="15"/>
  <c r="BT78" i="15"/>
  <c r="BT96" i="15"/>
  <c r="BT99" i="15"/>
  <c r="BT73" i="15"/>
  <c r="BT28" i="15"/>
  <c r="BT100" i="15"/>
  <c r="BT58" i="15"/>
  <c r="BT20" i="15"/>
  <c r="BT54" i="15"/>
  <c r="BT67" i="15"/>
  <c r="BT113" i="15"/>
  <c r="BT87" i="15"/>
  <c r="BT40" i="15"/>
  <c r="BT108" i="15"/>
  <c r="BT8" i="15"/>
  <c r="BT68" i="15"/>
  <c r="BT24" i="15"/>
  <c r="BT17" i="15"/>
  <c r="BC60" i="15"/>
  <c r="BC33" i="15"/>
  <c r="BC101" i="15"/>
  <c r="BC18" i="15"/>
  <c r="BC82" i="15"/>
  <c r="BC25" i="15"/>
  <c r="BC81" i="15"/>
  <c r="CY25" i="15"/>
  <c r="CY90" i="15"/>
  <c r="CY69" i="15"/>
  <c r="CY20" i="15"/>
  <c r="CY43" i="15"/>
  <c r="CY87" i="15"/>
  <c r="CY41" i="15"/>
  <c r="CY56" i="15"/>
  <c r="CY39" i="15"/>
  <c r="CY86" i="15"/>
  <c r="CY31" i="15"/>
  <c r="CY88" i="15"/>
  <c r="CY53" i="15"/>
  <c r="CY89" i="15"/>
  <c r="CY74" i="15"/>
  <c r="CY114" i="15"/>
  <c r="CY108" i="15"/>
  <c r="CY34" i="15"/>
  <c r="CY51" i="15"/>
  <c r="CY21" i="15"/>
  <c r="CY30" i="15"/>
  <c r="CY67" i="15"/>
  <c r="CY85" i="15"/>
  <c r="CY59" i="15"/>
  <c r="CY13" i="15"/>
  <c r="CY81" i="15"/>
  <c r="CY78" i="15"/>
  <c r="CY70" i="15"/>
  <c r="CY48" i="15"/>
  <c r="CY24" i="15"/>
  <c r="CY65" i="15"/>
  <c r="CY55" i="15"/>
  <c r="CY97" i="15"/>
  <c r="CY82" i="15"/>
  <c r="CY36" i="15"/>
  <c r="CY29" i="15"/>
  <c r="CY71" i="15"/>
  <c r="CY47" i="15"/>
  <c r="CY46" i="15"/>
  <c r="CY109" i="15"/>
  <c r="CY64" i="15"/>
  <c r="CY63" i="15"/>
  <c r="CY80" i="15"/>
  <c r="CY26" i="15"/>
  <c r="CY42" i="15"/>
  <c r="CY19" i="15"/>
  <c r="CY105" i="15"/>
  <c r="CY22" i="15"/>
  <c r="CY49" i="15"/>
  <c r="CY77" i="15"/>
  <c r="CY8" i="15"/>
  <c r="CY75" i="15"/>
  <c r="CY17" i="15"/>
  <c r="CY11" i="15"/>
  <c r="CY33" i="15"/>
  <c r="CY84" i="15"/>
  <c r="CY23" i="15"/>
  <c r="CY16" i="15"/>
  <c r="CY91" i="15"/>
  <c r="CY27" i="15"/>
  <c r="CY68" i="15"/>
  <c r="CY93" i="15"/>
  <c r="CY44" i="15"/>
  <c r="CY28" i="15"/>
  <c r="CY54" i="15"/>
  <c r="CY37" i="15"/>
  <c r="CY60" i="15"/>
  <c r="CY113" i="15"/>
  <c r="CY52" i="15"/>
  <c r="CY62" i="15"/>
  <c r="CY101" i="15"/>
  <c r="CY12" i="15"/>
  <c r="CY50" i="15"/>
  <c r="CY35" i="15"/>
  <c r="CY83" i="15"/>
  <c r="CY111" i="15"/>
  <c r="CY96" i="15"/>
  <c r="CY99" i="15"/>
  <c r="CY40" i="15"/>
  <c r="CY103" i="15"/>
  <c r="CY112" i="15"/>
  <c r="CY73" i="15"/>
  <c r="CY79" i="15"/>
  <c r="L84" i="15"/>
  <c r="L60" i="15"/>
  <c r="L62" i="15"/>
  <c r="L72" i="15"/>
  <c r="L11" i="15"/>
  <c r="L91" i="15"/>
  <c r="L9" i="15"/>
  <c r="L71" i="15"/>
  <c r="L94" i="15"/>
  <c r="L29" i="15"/>
  <c r="L101" i="15"/>
  <c r="L42" i="15"/>
  <c r="L59" i="15"/>
  <c r="L24" i="15"/>
  <c r="L21" i="15"/>
  <c r="L110" i="15"/>
  <c r="L16" i="15"/>
  <c r="L52" i="15"/>
  <c r="L82" i="15"/>
  <c r="AA71" i="15"/>
  <c r="AL88" i="15"/>
  <c r="AL40" i="15"/>
  <c r="AL67" i="15"/>
  <c r="BX12" i="15"/>
  <c r="BX59" i="15"/>
  <c r="BT33" i="15"/>
  <c r="BT10" i="15"/>
  <c r="BC96" i="15"/>
  <c r="AD15" i="15"/>
  <c r="AD17" i="15"/>
  <c r="CY38" i="15"/>
  <c r="CE14" i="15"/>
  <c r="Q50" i="15"/>
  <c r="AF10" i="15"/>
  <c r="BP79" i="15"/>
  <c r="BP94" i="15"/>
  <c r="BP57" i="15"/>
  <c r="BP21" i="15"/>
  <c r="BP34" i="15"/>
  <c r="BP114" i="15"/>
  <c r="BP67" i="15"/>
  <c r="BP78" i="15"/>
  <c r="BP83" i="15"/>
  <c r="BP69" i="15"/>
  <c r="BP86" i="15"/>
  <c r="BP42" i="15"/>
  <c r="BP102" i="15"/>
  <c r="BP26" i="15"/>
  <c r="BP103" i="15"/>
  <c r="BP46" i="15"/>
  <c r="BP111" i="15"/>
  <c r="BP108" i="15"/>
  <c r="BP109" i="15"/>
  <c r="BP59" i="15"/>
  <c r="BP73" i="15"/>
  <c r="BP15" i="15"/>
  <c r="BP92" i="15"/>
  <c r="BP61" i="15"/>
  <c r="BP97" i="15"/>
  <c r="BP84" i="15"/>
  <c r="BP91" i="15"/>
  <c r="BP44" i="15"/>
  <c r="BP29" i="15"/>
  <c r="BP64" i="15"/>
  <c r="BP23" i="15"/>
  <c r="BP89" i="15"/>
  <c r="BP100" i="15"/>
  <c r="BP93" i="15"/>
  <c r="BP53" i="15"/>
  <c r="BP20" i="15"/>
  <c r="BP49" i="15"/>
  <c r="BP17" i="15"/>
  <c r="BP51" i="15"/>
  <c r="BP60" i="15"/>
  <c r="BP80" i="15"/>
  <c r="BP27" i="15"/>
  <c r="BP8" i="15"/>
  <c r="BP16" i="15"/>
  <c r="BP30" i="15"/>
  <c r="BP54" i="15"/>
  <c r="BP63" i="15"/>
  <c r="BP66" i="15"/>
  <c r="BP88" i="15"/>
  <c r="BP104" i="15"/>
  <c r="BP37" i="15"/>
  <c r="BP47" i="15"/>
  <c r="BP18" i="15"/>
  <c r="BP99" i="15"/>
  <c r="BP43" i="15"/>
  <c r="BP56" i="15"/>
  <c r="AT12" i="15"/>
  <c r="AT110" i="15"/>
  <c r="AT77" i="15"/>
  <c r="AT73" i="15"/>
  <c r="AT68" i="15"/>
  <c r="AT64" i="15"/>
  <c r="AT101" i="15"/>
  <c r="AT79" i="15"/>
  <c r="AT35" i="15"/>
  <c r="AT112" i="15"/>
  <c r="AT85" i="15"/>
  <c r="AT20" i="15"/>
  <c r="AT102" i="15"/>
  <c r="AT43" i="15"/>
  <c r="AT87" i="15"/>
  <c r="AT40" i="15"/>
  <c r="AT61" i="15"/>
  <c r="AT19" i="15"/>
  <c r="AT9" i="15"/>
  <c r="AT98" i="15"/>
  <c r="AT26" i="15"/>
  <c r="AT49" i="15"/>
  <c r="AT82" i="15"/>
  <c r="AT27" i="15"/>
  <c r="AT84" i="15"/>
  <c r="AT70" i="15"/>
  <c r="AT72" i="15"/>
  <c r="AT99" i="15"/>
  <c r="AT48" i="15"/>
  <c r="AT65" i="15"/>
  <c r="AT46" i="15"/>
  <c r="AT57" i="15"/>
  <c r="AT22" i="15"/>
  <c r="AT41" i="15"/>
  <c r="AT92" i="15"/>
  <c r="AT34" i="15"/>
  <c r="AT10" i="15"/>
  <c r="AT63" i="15"/>
  <c r="AT15" i="15"/>
  <c r="AT58" i="15"/>
  <c r="AT86" i="15"/>
  <c r="AT106" i="15"/>
  <c r="AT75" i="15"/>
  <c r="AT17" i="15"/>
  <c r="AT78" i="15"/>
  <c r="AT37" i="15"/>
  <c r="AT53" i="15"/>
  <c r="AT23" i="15"/>
  <c r="AT14" i="15"/>
  <c r="AT88" i="15"/>
  <c r="AT91" i="15"/>
  <c r="AT55" i="15"/>
  <c r="AT81" i="15"/>
  <c r="AT51" i="15"/>
  <c r="AT54" i="15"/>
  <c r="AT76" i="15"/>
  <c r="AT74" i="15"/>
  <c r="AT90" i="15"/>
  <c r="AT100" i="15"/>
  <c r="AT113" i="15"/>
  <c r="AT18" i="15"/>
  <c r="AT45" i="15"/>
  <c r="AT59" i="15"/>
  <c r="AT38" i="15"/>
  <c r="AT66" i="15"/>
  <c r="AT96" i="15"/>
  <c r="AT95" i="15"/>
  <c r="AT16" i="15"/>
  <c r="AT42" i="15"/>
  <c r="I78" i="15"/>
  <c r="I89" i="15"/>
  <c r="I80" i="15"/>
  <c r="I95" i="15"/>
  <c r="I40" i="15"/>
  <c r="I66" i="15"/>
  <c r="I84" i="15"/>
  <c r="I110" i="15"/>
  <c r="I86" i="15"/>
  <c r="I106" i="15"/>
  <c r="I15" i="15"/>
  <c r="I96" i="15"/>
  <c r="I98" i="15"/>
  <c r="I20" i="15"/>
  <c r="I58" i="15"/>
  <c r="I88" i="15"/>
  <c r="I27" i="15"/>
  <c r="I9" i="15"/>
  <c r="I82" i="15"/>
  <c r="I29" i="15"/>
  <c r="I25" i="15"/>
  <c r="I62" i="15"/>
  <c r="I73" i="15"/>
  <c r="I14" i="15"/>
  <c r="I113" i="15"/>
  <c r="I76" i="15"/>
  <c r="I63" i="15"/>
  <c r="I94" i="15"/>
  <c r="I61" i="15"/>
  <c r="I34" i="15"/>
  <c r="I81" i="15"/>
  <c r="I13" i="15"/>
  <c r="I87" i="15"/>
  <c r="I10" i="15"/>
  <c r="I46" i="15"/>
  <c r="I71" i="15"/>
  <c r="I68" i="15"/>
  <c r="I21" i="15"/>
  <c r="I107" i="15"/>
  <c r="I51" i="15"/>
  <c r="I77" i="15"/>
  <c r="I12" i="15"/>
  <c r="I41" i="15"/>
  <c r="I56" i="15"/>
  <c r="I60" i="15"/>
  <c r="I50" i="15"/>
  <c r="I54" i="15"/>
  <c r="I48" i="15"/>
  <c r="I42" i="15"/>
  <c r="I65" i="15"/>
  <c r="I75" i="15"/>
  <c r="I55" i="15"/>
  <c r="I67" i="15"/>
  <c r="I47" i="15"/>
  <c r="I44" i="15"/>
  <c r="I43" i="15"/>
  <c r="I39" i="15"/>
  <c r="I35" i="15"/>
  <c r="I30" i="15"/>
  <c r="I45" i="15"/>
  <c r="I33" i="15"/>
  <c r="I92" i="15"/>
  <c r="I23" i="15"/>
  <c r="I104" i="15"/>
  <c r="I18" i="15"/>
  <c r="I31" i="15"/>
  <c r="I85" i="15"/>
  <c r="I52" i="15"/>
  <c r="I93" i="15"/>
  <c r="I16" i="15"/>
  <c r="I26" i="15"/>
  <c r="I64" i="15"/>
  <c r="I112" i="15"/>
  <c r="I72" i="15"/>
  <c r="I11" i="15"/>
  <c r="I24" i="15"/>
  <c r="I8" i="15"/>
  <c r="I97" i="15"/>
  <c r="I108" i="15"/>
  <c r="I74" i="15"/>
  <c r="I90" i="15"/>
  <c r="I28" i="15"/>
  <c r="I69" i="15"/>
  <c r="I57" i="15"/>
  <c r="I79" i="15"/>
  <c r="I114" i="15"/>
  <c r="I103" i="15"/>
  <c r="I83" i="15"/>
  <c r="I101" i="15"/>
  <c r="I59" i="15"/>
  <c r="I91" i="15"/>
  <c r="I99" i="15"/>
  <c r="I100" i="15"/>
  <c r="I49" i="15"/>
  <c r="I22" i="15"/>
  <c r="R113" i="15"/>
  <c r="R87" i="15"/>
  <c r="R53" i="15"/>
  <c r="R25" i="15"/>
  <c r="R47" i="15"/>
  <c r="R80" i="15"/>
  <c r="R62" i="15"/>
  <c r="R103" i="15"/>
  <c r="R11" i="15"/>
  <c r="R88" i="15"/>
  <c r="R106" i="15"/>
  <c r="R31" i="15"/>
  <c r="R8" i="15"/>
  <c r="R67" i="15"/>
  <c r="R13" i="15"/>
  <c r="R104" i="15"/>
  <c r="R49" i="15"/>
  <c r="R33" i="15"/>
  <c r="R56" i="15"/>
  <c r="R35" i="15"/>
  <c r="R29" i="15"/>
  <c r="R107" i="15"/>
  <c r="R77" i="15"/>
  <c r="R70" i="15"/>
  <c r="R108" i="15"/>
  <c r="R97" i="15"/>
  <c r="R23" i="15"/>
  <c r="R64" i="15"/>
  <c r="R72" i="15"/>
  <c r="R85" i="15"/>
  <c r="R34" i="15"/>
  <c r="R39" i="15"/>
  <c r="R73" i="15"/>
  <c r="R102" i="15"/>
  <c r="R60" i="15"/>
  <c r="R105" i="15"/>
  <c r="R81" i="15"/>
  <c r="R16" i="15"/>
  <c r="R66" i="15"/>
  <c r="R71" i="15"/>
  <c r="R82" i="15"/>
  <c r="R36" i="15"/>
  <c r="R44" i="15"/>
  <c r="R38" i="15"/>
  <c r="R61" i="15"/>
  <c r="R96" i="15"/>
  <c r="R84" i="15"/>
  <c r="R99" i="15"/>
  <c r="R20" i="15"/>
  <c r="R68" i="15"/>
  <c r="R74" i="15"/>
  <c r="R109" i="15"/>
  <c r="R32" i="15"/>
  <c r="R100" i="15"/>
  <c r="R75" i="15"/>
  <c r="R14" i="15"/>
  <c r="R54" i="15"/>
  <c r="R18" i="15"/>
  <c r="R19" i="15"/>
  <c r="R92" i="15"/>
  <c r="R58" i="15"/>
  <c r="R42" i="15"/>
  <c r="R83" i="15"/>
  <c r="R101" i="15"/>
  <c r="R15" i="15"/>
  <c r="R17" i="15"/>
  <c r="R48" i="15"/>
  <c r="R94" i="15"/>
  <c r="R28" i="15"/>
  <c r="R22" i="15"/>
  <c r="R69" i="15"/>
  <c r="R9" i="15"/>
  <c r="R24" i="15"/>
  <c r="R41" i="15"/>
  <c r="R63" i="15"/>
  <c r="R95" i="15"/>
  <c r="R52" i="15"/>
  <c r="R110" i="15"/>
  <c r="R93" i="15"/>
  <c r="R114" i="15"/>
  <c r="R12" i="15"/>
  <c r="R91" i="15"/>
  <c r="R10" i="15"/>
  <c r="R26" i="15"/>
  <c r="R79" i="15"/>
  <c r="R89" i="15"/>
  <c r="R65" i="15"/>
  <c r="R59" i="15"/>
  <c r="R50" i="15"/>
  <c r="R27" i="15"/>
  <c r="R78" i="15"/>
  <c r="R111" i="15"/>
  <c r="R76" i="15"/>
  <c r="K17" i="15"/>
  <c r="K30" i="15"/>
  <c r="K73" i="15"/>
  <c r="K79" i="15"/>
  <c r="K67" i="15"/>
  <c r="K11" i="15"/>
  <c r="K39" i="15"/>
  <c r="K33" i="15"/>
  <c r="K8" i="15"/>
  <c r="K81" i="15"/>
  <c r="K77" i="15"/>
  <c r="K20" i="15"/>
  <c r="K41" i="15"/>
  <c r="K105" i="15"/>
  <c r="K91" i="15"/>
  <c r="K113" i="15"/>
  <c r="K111" i="15"/>
  <c r="K59" i="15"/>
  <c r="K96" i="15"/>
  <c r="K9" i="15"/>
  <c r="K102" i="15"/>
  <c r="K56" i="15"/>
  <c r="K14" i="15"/>
  <c r="K98" i="15"/>
  <c r="K55" i="15"/>
  <c r="K46" i="15"/>
  <c r="K80" i="15"/>
  <c r="K72" i="15"/>
  <c r="K114" i="15"/>
  <c r="K71" i="15"/>
  <c r="K104" i="15"/>
  <c r="K52" i="15"/>
  <c r="K107" i="15"/>
  <c r="K108" i="15"/>
  <c r="K63" i="15"/>
  <c r="K24" i="15"/>
  <c r="K45" i="15"/>
  <c r="K92" i="15"/>
  <c r="K28" i="15"/>
  <c r="K65" i="15"/>
  <c r="K76" i="15"/>
  <c r="K51" i="15"/>
  <c r="K89" i="15"/>
  <c r="K36" i="15"/>
  <c r="K106" i="15"/>
  <c r="K74" i="15"/>
  <c r="K12" i="15"/>
  <c r="K25" i="15"/>
  <c r="K38" i="15"/>
  <c r="K112" i="15"/>
  <c r="K99" i="15"/>
  <c r="K94" i="15"/>
  <c r="V96" i="15"/>
  <c r="V107" i="15"/>
  <c r="V114" i="15"/>
  <c r="V83" i="15"/>
  <c r="V31" i="15"/>
  <c r="V97" i="15"/>
  <c r="V12" i="15"/>
  <c r="V80" i="15"/>
  <c r="V72" i="15"/>
  <c r="V8" i="15"/>
  <c r="V53" i="15"/>
  <c r="V13" i="15"/>
  <c r="V52" i="15"/>
  <c r="V22" i="15"/>
  <c r="V70" i="15"/>
  <c r="V64" i="15"/>
  <c r="V99" i="15"/>
  <c r="V29" i="15"/>
  <c r="V10" i="15"/>
  <c r="V76" i="15"/>
  <c r="V87" i="15"/>
  <c r="V17" i="15"/>
  <c r="V30" i="15"/>
  <c r="V34" i="15"/>
  <c r="V25" i="15"/>
  <c r="V105" i="15"/>
  <c r="V58" i="15"/>
  <c r="V81" i="15"/>
  <c r="V67" i="15"/>
  <c r="V66" i="15"/>
  <c r="V95" i="15"/>
  <c r="V98" i="15"/>
  <c r="V51" i="15"/>
  <c r="V63" i="15"/>
  <c r="V26" i="15"/>
  <c r="V54" i="15"/>
  <c r="V59" i="15"/>
  <c r="V47" i="15"/>
  <c r="V11" i="15"/>
  <c r="V62" i="15"/>
  <c r="V79" i="15"/>
  <c r="V18" i="15"/>
  <c r="V73" i="15"/>
  <c r="V27" i="15"/>
  <c r="V23" i="15"/>
  <c r="V84" i="15"/>
  <c r="BX31" i="15"/>
  <c r="BX56" i="15"/>
  <c r="AA114" i="15"/>
  <c r="AA92" i="15"/>
  <c r="V71" i="15"/>
  <c r="V43" i="15"/>
  <c r="AL64" i="15"/>
  <c r="AL18" i="15"/>
  <c r="BX48" i="15"/>
  <c r="Q100" i="15"/>
  <c r="AX102" i="15"/>
  <c r="AX45" i="15"/>
  <c r="AA49" i="15"/>
  <c r="AA34" i="15"/>
  <c r="V32" i="15"/>
  <c r="V40" i="15"/>
  <c r="AL56" i="15"/>
  <c r="AA43" i="15"/>
  <c r="AA80" i="15"/>
  <c r="AA105" i="15"/>
  <c r="V61" i="15"/>
  <c r="V85" i="15"/>
  <c r="V45" i="15"/>
  <c r="AL53" i="15"/>
  <c r="AL22" i="15"/>
  <c r="AL72" i="15"/>
  <c r="BX24" i="15"/>
  <c r="BX37" i="15"/>
  <c r="BT88" i="15"/>
  <c r="BT71" i="15"/>
  <c r="BC8" i="15"/>
  <c r="AT80" i="15"/>
  <c r="AT97" i="15"/>
  <c r="AD68" i="15"/>
  <c r="AD95" i="15"/>
  <c r="CY76" i="15"/>
  <c r="CE89" i="15"/>
  <c r="Q114" i="15"/>
  <c r="R45" i="15"/>
  <c r="AF94" i="15"/>
  <c r="K83" i="15"/>
  <c r="AA18" i="15"/>
  <c r="AA14" i="15"/>
  <c r="V110" i="15"/>
  <c r="V9" i="15"/>
  <c r="V15" i="15"/>
  <c r="AL19" i="15"/>
  <c r="AL49" i="15"/>
  <c r="AL96" i="15"/>
  <c r="BX30" i="15"/>
  <c r="BX14" i="15"/>
  <c r="BT14" i="15"/>
  <c r="BT105" i="15"/>
  <c r="BC84" i="15"/>
  <c r="AD23" i="15"/>
  <c r="AD98" i="15"/>
  <c r="CY92" i="15"/>
  <c r="CE93" i="15"/>
  <c r="Q39" i="15"/>
  <c r="AF72" i="15"/>
  <c r="L64" i="15"/>
  <c r="BT43" i="15"/>
  <c r="BC21" i="15"/>
  <c r="AD88" i="15"/>
  <c r="AD97" i="15"/>
  <c r="CY58" i="15"/>
  <c r="CE28" i="15"/>
  <c r="Q65" i="15"/>
  <c r="AF29" i="15"/>
  <c r="AF113" i="15"/>
  <c r="AF39" i="15"/>
  <c r="AF34" i="15"/>
  <c r="AF82" i="15"/>
  <c r="AF70" i="15"/>
  <c r="AF55" i="15"/>
  <c r="AF30" i="15"/>
  <c r="AF104" i="15"/>
  <c r="AF99" i="15"/>
  <c r="AF62" i="15"/>
  <c r="AF76" i="15"/>
  <c r="AF19" i="15"/>
  <c r="AF18" i="15"/>
  <c r="AF22" i="15"/>
  <c r="AF69" i="15"/>
  <c r="AF93" i="15"/>
  <c r="AF28" i="15"/>
  <c r="AF36" i="15"/>
  <c r="AF100" i="15"/>
  <c r="AF57" i="15"/>
  <c r="AF84" i="15"/>
  <c r="AF50" i="15"/>
  <c r="AF9" i="15"/>
  <c r="AF60" i="15"/>
  <c r="AF48" i="15"/>
  <c r="AF35" i="15"/>
  <c r="AF8" i="15"/>
  <c r="AF83" i="15"/>
  <c r="AF43" i="15"/>
  <c r="AF111" i="15"/>
  <c r="AF68" i="15"/>
  <c r="AF56" i="15"/>
  <c r="AF27" i="15"/>
  <c r="AF97" i="15"/>
  <c r="AF92" i="15"/>
  <c r="AF13" i="15"/>
  <c r="AF15" i="15"/>
  <c r="AF61" i="15"/>
  <c r="AF11" i="15"/>
  <c r="AF63" i="15"/>
  <c r="AF52" i="15"/>
  <c r="AF108" i="15"/>
  <c r="AF80" i="15"/>
  <c r="AF65" i="15"/>
  <c r="AF32" i="15"/>
  <c r="AF42" i="15"/>
  <c r="AF38" i="15"/>
  <c r="AF24" i="15"/>
  <c r="AF26" i="15"/>
  <c r="AF90" i="15"/>
  <c r="AF105" i="15"/>
  <c r="AF58" i="15"/>
  <c r="AF79" i="15"/>
  <c r="AF44" i="15"/>
  <c r="AF14" i="15"/>
  <c r="AF25" i="15"/>
  <c r="AF40" i="15"/>
  <c r="AF31" i="15"/>
  <c r="AF47" i="15"/>
  <c r="AF33" i="15"/>
  <c r="AF101" i="15"/>
  <c r="AF77" i="15"/>
  <c r="AF87" i="15"/>
  <c r="AF71" i="15"/>
  <c r="AF45" i="15"/>
  <c r="AF23" i="15"/>
  <c r="AF66" i="15"/>
  <c r="AF16" i="15"/>
  <c r="AF21" i="15"/>
  <c r="AF98" i="15"/>
  <c r="AF54" i="15"/>
  <c r="AF46" i="15"/>
  <c r="AF73" i="15"/>
  <c r="AF49" i="15"/>
  <c r="AF85" i="15"/>
  <c r="AF88" i="15"/>
  <c r="AF103" i="15"/>
  <c r="AF41" i="15"/>
  <c r="AF12" i="15"/>
  <c r="AF75" i="15"/>
  <c r="AF51" i="15"/>
  <c r="AF59" i="15"/>
  <c r="AF64" i="15"/>
  <c r="AF78" i="15"/>
  <c r="AF91" i="15"/>
  <c r="AF106" i="15"/>
  <c r="AF74" i="15"/>
  <c r="AF109" i="15"/>
  <c r="AF37" i="15"/>
  <c r="AF86" i="15"/>
  <c r="AF67" i="15"/>
  <c r="AF95" i="15"/>
  <c r="V35" i="15"/>
  <c r="V14" i="15"/>
  <c r="AA26" i="15"/>
  <c r="V16" i="15"/>
  <c r="AL58" i="15"/>
  <c r="AD74" i="15"/>
  <c r="Q77" i="15"/>
  <c r="AF17" i="15"/>
  <c r="AA98" i="15"/>
  <c r="V24" i="15"/>
  <c r="AL42" i="15"/>
  <c r="BT39" i="15"/>
  <c r="AA63" i="15"/>
  <c r="AA10" i="15"/>
  <c r="AA23" i="15"/>
  <c r="AA61" i="15"/>
  <c r="V44" i="15"/>
  <c r="V21" i="15"/>
  <c r="V19" i="15"/>
  <c r="AL39" i="15"/>
  <c r="AL91" i="15"/>
  <c r="AL46" i="15"/>
  <c r="BX85" i="15"/>
  <c r="BX16" i="15"/>
  <c r="BX33" i="15"/>
  <c r="BT66" i="15"/>
  <c r="BT32" i="15"/>
  <c r="BT80" i="15"/>
  <c r="BC91" i="15"/>
  <c r="AT105" i="15"/>
  <c r="AD78" i="15"/>
  <c r="CY72" i="15"/>
  <c r="CE30" i="15"/>
  <c r="Q13" i="15"/>
  <c r="F33" i="15"/>
  <c r="AD92" i="15"/>
  <c r="AD49" i="15"/>
  <c r="AD41" i="15"/>
  <c r="AD96" i="15"/>
  <c r="AD93" i="15"/>
  <c r="AD64" i="15"/>
  <c r="AD105" i="15"/>
  <c r="AD72" i="15"/>
  <c r="AD52" i="15"/>
  <c r="AD11" i="15"/>
  <c r="AD86" i="15"/>
  <c r="AD40" i="15"/>
  <c r="AD90" i="15"/>
  <c r="AD55" i="15"/>
  <c r="AD34" i="15"/>
  <c r="AD33" i="15"/>
  <c r="AD61" i="15"/>
  <c r="AD13" i="15"/>
  <c r="AD21" i="15"/>
  <c r="AD99" i="15"/>
  <c r="AD16" i="15"/>
  <c r="AD109" i="15"/>
  <c r="AD84" i="15"/>
  <c r="AD107" i="15"/>
  <c r="AD14" i="15"/>
  <c r="AD110" i="15"/>
  <c r="AD29" i="15"/>
  <c r="AD83" i="15"/>
  <c r="AD9" i="15"/>
  <c r="AD94" i="15"/>
  <c r="AD66" i="15"/>
  <c r="AD82" i="15"/>
  <c r="AD65" i="15"/>
  <c r="AD12" i="15"/>
  <c r="AD22" i="15"/>
  <c r="AD18" i="15"/>
  <c r="AD111" i="15"/>
  <c r="AD28" i="15"/>
  <c r="AD103" i="15"/>
  <c r="AD114" i="15"/>
  <c r="AD62" i="15"/>
  <c r="AD104" i="15"/>
  <c r="AD20" i="15"/>
  <c r="AD38" i="15"/>
  <c r="AD81" i="15"/>
  <c r="AD80" i="15"/>
  <c r="AD30" i="15"/>
  <c r="AD101" i="15"/>
  <c r="AD91" i="15"/>
  <c r="AD50" i="15"/>
  <c r="AD89" i="15"/>
  <c r="AD36" i="15"/>
  <c r="AD43" i="15"/>
  <c r="AD26" i="15"/>
  <c r="AD45" i="15"/>
  <c r="AD39" i="15"/>
  <c r="AD112" i="15"/>
  <c r="AD37" i="15"/>
  <c r="AD56" i="15"/>
  <c r="AD57" i="15"/>
  <c r="AD47" i="15"/>
  <c r="AD69" i="15"/>
  <c r="AD35" i="15"/>
  <c r="AD24" i="15"/>
  <c r="AD108" i="15"/>
  <c r="AD73" i="15"/>
  <c r="AD54" i="15"/>
  <c r="AD25" i="15"/>
  <c r="AD48" i="15"/>
  <c r="AD32" i="15"/>
  <c r="AD71" i="15"/>
  <c r="AD85" i="15"/>
  <c r="V36" i="15"/>
  <c r="BX27" i="15"/>
  <c r="AD53" i="15"/>
  <c r="CE84" i="15"/>
  <c r="AF110" i="15"/>
  <c r="AA29" i="15"/>
  <c r="V28" i="15"/>
  <c r="AL32" i="15"/>
  <c r="BX58" i="15"/>
  <c r="CE114" i="15"/>
  <c r="AA87" i="15"/>
  <c r="AA20" i="15"/>
  <c r="V57" i="15"/>
  <c r="AL97" i="15"/>
  <c r="BX74" i="15"/>
  <c r="AA48" i="15"/>
  <c r="AA17" i="15"/>
  <c r="AA83" i="15"/>
  <c r="V75" i="15"/>
  <c r="V20" i="15"/>
  <c r="V33" i="15"/>
  <c r="AL15" i="15"/>
  <c r="AL62" i="15"/>
  <c r="AL110" i="15"/>
  <c r="BX67" i="15"/>
  <c r="BX32" i="15"/>
  <c r="BX29" i="15"/>
  <c r="BT60" i="15"/>
  <c r="BT76" i="15"/>
  <c r="BT46" i="15"/>
  <c r="AT13" i="15"/>
  <c r="AT94" i="15"/>
  <c r="AD77" i="15"/>
  <c r="AD67" i="15"/>
  <c r="CY106" i="15"/>
  <c r="F92" i="15"/>
  <c r="CE74" i="15"/>
  <c r="CE83" i="15"/>
  <c r="CE65" i="15"/>
  <c r="CE72" i="15"/>
  <c r="CE76" i="15"/>
  <c r="CE66" i="15"/>
  <c r="CE113" i="15"/>
  <c r="CE22" i="15"/>
  <c r="CE17" i="15"/>
  <c r="CE104" i="15"/>
  <c r="CE50" i="15"/>
  <c r="CE45" i="15"/>
  <c r="CE64" i="15"/>
  <c r="CE88" i="15"/>
  <c r="CE112" i="15"/>
  <c r="CE15" i="15"/>
  <c r="CE32" i="15"/>
  <c r="CE36" i="15"/>
  <c r="CE85" i="15"/>
  <c r="CE62" i="15"/>
  <c r="CE49" i="15"/>
  <c r="CE38" i="15"/>
  <c r="CE111" i="15"/>
  <c r="CE78" i="15"/>
  <c r="CE97" i="15"/>
  <c r="CE26" i="15"/>
  <c r="CE44" i="15"/>
  <c r="CE99" i="15"/>
  <c r="CE100" i="15"/>
  <c r="CE101" i="15"/>
  <c r="CE56" i="15"/>
  <c r="CE110" i="15"/>
  <c r="CE73" i="15"/>
  <c r="CE10" i="15"/>
  <c r="CE40" i="15"/>
  <c r="CE94" i="15"/>
  <c r="CE21" i="15"/>
  <c r="CE33" i="15"/>
  <c r="CE13" i="15"/>
  <c r="CE29" i="15"/>
  <c r="CE11" i="15"/>
  <c r="CE79" i="15"/>
  <c r="CE46" i="15"/>
  <c r="CE103" i="15"/>
  <c r="CE39" i="15"/>
  <c r="CE106" i="15"/>
  <c r="CE53" i="15"/>
  <c r="CE108" i="15"/>
  <c r="CE59" i="15"/>
  <c r="CE54" i="15"/>
  <c r="CE41" i="15"/>
  <c r="CE58" i="15"/>
  <c r="CE12" i="15"/>
  <c r="CE55" i="15"/>
  <c r="CE60" i="15"/>
  <c r="CE35" i="15"/>
  <c r="CE16" i="15"/>
  <c r="CE42" i="15"/>
  <c r="CE47" i="15"/>
  <c r="CE20" i="15"/>
  <c r="CE63" i="15"/>
  <c r="CE27" i="15"/>
  <c r="CE52" i="15"/>
  <c r="CE92" i="15"/>
  <c r="CE67" i="15"/>
  <c r="CE86" i="15"/>
  <c r="CE80" i="15"/>
  <c r="CE102" i="15"/>
  <c r="CE61" i="15"/>
  <c r="CE77" i="15"/>
  <c r="CE70" i="15"/>
  <c r="CE109" i="15"/>
  <c r="CE23" i="15"/>
  <c r="CE95" i="15"/>
  <c r="CE48" i="15"/>
  <c r="CE75" i="15"/>
  <c r="CE43" i="15"/>
  <c r="CE51" i="15"/>
  <c r="CE105" i="15"/>
  <c r="CE68" i="15"/>
  <c r="CE87" i="15"/>
  <c r="CE9" i="15"/>
  <c r="CE37" i="15"/>
  <c r="CE96" i="15"/>
  <c r="CE19" i="15"/>
  <c r="CE8" i="15"/>
  <c r="CE90" i="15"/>
  <c r="CE81" i="15"/>
  <c r="BX99" i="15"/>
  <c r="AD100" i="15"/>
  <c r="V69" i="15"/>
  <c r="BX17" i="15"/>
  <c r="AD46" i="15"/>
  <c r="AA101" i="15"/>
  <c r="AA41" i="15"/>
  <c r="V82" i="15"/>
  <c r="AL74" i="15"/>
  <c r="BX44" i="15"/>
  <c r="BX86" i="15"/>
  <c r="BT63" i="15"/>
  <c r="AA73" i="15"/>
  <c r="AA70" i="15"/>
  <c r="AA77" i="15"/>
  <c r="AA59" i="15"/>
  <c r="AA67" i="15"/>
  <c r="V46" i="15"/>
  <c r="V88" i="15"/>
  <c r="V74" i="15"/>
  <c r="AL48" i="15"/>
  <c r="AL68" i="15"/>
  <c r="AL55" i="15"/>
  <c r="BX78" i="15"/>
  <c r="BX15" i="15"/>
  <c r="BX22" i="15"/>
  <c r="BT9" i="15"/>
  <c r="BT106" i="15"/>
  <c r="BT27" i="15"/>
  <c r="AT21" i="15"/>
  <c r="AT30" i="15"/>
  <c r="AD42" i="15"/>
  <c r="AB22" i="15"/>
  <c r="CY18" i="15"/>
  <c r="CE69" i="15"/>
  <c r="BF68" i="15"/>
  <c r="R46" i="15"/>
  <c r="F61" i="15"/>
  <c r="BD78" i="15"/>
  <c r="BD85" i="15"/>
  <c r="BD17" i="15"/>
  <c r="BD112" i="15"/>
  <c r="BD27" i="15"/>
  <c r="BD77" i="15"/>
  <c r="BD13" i="15"/>
  <c r="BD101" i="15"/>
  <c r="BD74" i="15"/>
  <c r="BD40" i="15"/>
  <c r="DA23" i="15"/>
  <c r="DA87" i="15"/>
  <c r="DA57" i="15"/>
  <c r="DA103" i="15"/>
  <c r="DA78" i="15"/>
  <c r="DA49" i="15"/>
  <c r="DA8" i="15"/>
  <c r="DA41" i="15"/>
  <c r="DA59" i="15"/>
  <c r="DA70" i="15"/>
  <c r="DA13" i="15"/>
  <c r="DA53" i="15"/>
  <c r="DA113" i="15"/>
  <c r="DA33" i="15"/>
  <c r="DA44" i="15"/>
  <c r="DA15" i="15"/>
  <c r="DA16" i="15"/>
  <c r="DA61" i="15"/>
  <c r="DA100" i="15"/>
  <c r="DA37" i="15"/>
  <c r="DA80" i="15"/>
  <c r="DA68" i="15"/>
  <c r="DA47" i="15"/>
  <c r="DA29" i="15"/>
  <c r="DA22" i="15"/>
  <c r="DA50" i="15"/>
  <c r="DA62" i="15"/>
  <c r="DA17" i="15"/>
  <c r="DA65" i="15"/>
  <c r="DA75" i="15"/>
  <c r="DA64" i="15"/>
  <c r="DA102" i="15"/>
  <c r="DA89" i="15"/>
  <c r="DA48" i="15"/>
  <c r="DA21" i="15"/>
  <c r="DA9" i="15"/>
  <c r="DA31" i="15"/>
  <c r="DA14" i="15"/>
  <c r="DA66" i="15"/>
  <c r="DA55" i="15"/>
  <c r="DA97" i="15"/>
  <c r="DA51" i="15"/>
  <c r="DA18" i="15"/>
  <c r="DA91" i="15"/>
  <c r="CG63" i="15"/>
  <c r="CG108" i="15"/>
  <c r="CG103" i="15"/>
  <c r="CG56" i="15"/>
  <c r="CG90" i="15"/>
  <c r="CG104" i="15"/>
  <c r="CG87" i="15"/>
  <c r="CG79" i="15"/>
  <c r="CG14" i="15"/>
  <c r="CG107" i="15"/>
  <c r="CG67" i="15"/>
  <c r="CG29" i="15"/>
  <c r="CG23" i="15"/>
  <c r="CG17" i="15"/>
  <c r="CG19" i="15"/>
  <c r="CG92" i="15"/>
  <c r="CG86" i="15"/>
  <c r="CG28" i="15"/>
  <c r="CG70" i="15"/>
  <c r="CG83" i="15"/>
  <c r="CG49" i="15"/>
  <c r="CG10" i="15"/>
  <c r="CG98" i="15"/>
  <c r="CG110" i="15"/>
  <c r="CG47" i="15"/>
  <c r="CG74" i="15"/>
  <c r="CG111" i="15"/>
  <c r="CG77" i="15"/>
  <c r="CG31" i="15"/>
  <c r="CG13" i="15"/>
  <c r="CG72" i="15"/>
  <c r="CG24" i="15"/>
  <c r="CG36" i="15"/>
  <c r="CG40" i="15"/>
  <c r="CG16" i="15"/>
  <c r="CG51" i="15"/>
  <c r="CG69" i="15"/>
  <c r="CG88" i="15"/>
  <c r="CG66" i="15"/>
  <c r="CG93" i="15"/>
  <c r="CG80" i="15"/>
  <c r="P60" i="15"/>
  <c r="P84" i="15"/>
  <c r="P111" i="15"/>
  <c r="P65" i="15"/>
  <c r="P89" i="15"/>
  <c r="P74" i="15"/>
  <c r="P35" i="15"/>
  <c r="P43" i="15"/>
  <c r="P103" i="15"/>
  <c r="P61" i="15"/>
  <c r="P110" i="15"/>
  <c r="P86" i="15"/>
  <c r="P17" i="15"/>
  <c r="P85" i="15"/>
  <c r="P31" i="15"/>
  <c r="P56" i="15"/>
  <c r="P16" i="15"/>
  <c r="P55" i="15"/>
  <c r="P9" i="15"/>
  <c r="P51" i="15"/>
  <c r="P96" i="15"/>
  <c r="E23" i="15"/>
  <c r="E85" i="15"/>
  <c r="E95" i="15"/>
  <c r="E30" i="15"/>
  <c r="E93" i="15"/>
  <c r="CX78" i="15"/>
  <c r="CX95" i="15"/>
  <c r="CX97" i="15"/>
  <c r="CX21" i="15"/>
  <c r="CX52" i="15"/>
  <c r="CX18" i="15"/>
  <c r="CX102" i="15"/>
  <c r="CX113" i="15"/>
  <c r="CX76" i="15"/>
  <c r="CX42" i="15"/>
  <c r="CX30" i="15"/>
  <c r="CX84" i="15"/>
  <c r="CX49" i="15"/>
  <c r="CX19" i="15"/>
  <c r="CX41" i="15"/>
  <c r="CX23" i="15"/>
  <c r="CX90" i="15"/>
  <c r="CX79" i="15"/>
  <c r="CX89" i="15"/>
  <c r="CX13" i="15"/>
  <c r="CX110" i="15"/>
  <c r="CX54" i="15"/>
  <c r="CX62" i="15"/>
  <c r="CX88" i="15"/>
  <c r="CX98" i="15"/>
  <c r="CX38" i="15"/>
  <c r="CX36" i="15"/>
  <c r="CC54" i="15"/>
  <c r="CC99" i="15"/>
  <c r="CC23" i="15"/>
  <c r="CC67" i="15"/>
  <c r="CC29" i="15"/>
  <c r="CC84" i="15"/>
  <c r="CC51" i="15"/>
  <c r="BD84" i="15"/>
  <c r="BD12" i="15"/>
  <c r="BD16" i="15"/>
  <c r="BD57" i="15"/>
  <c r="BD53" i="15"/>
  <c r="BD22" i="15"/>
  <c r="BD26" i="15"/>
  <c r="BD105" i="15"/>
  <c r="BD92" i="15"/>
  <c r="BD19" i="15"/>
  <c r="BD25" i="15"/>
  <c r="BD20" i="15"/>
  <c r="BD44" i="15"/>
  <c r="BD31" i="15"/>
  <c r="BD68" i="15"/>
  <c r="BD108" i="15"/>
  <c r="BD24" i="15"/>
  <c r="BD30" i="15"/>
  <c r="BD37" i="15"/>
  <c r="BD47" i="15"/>
  <c r="BD81" i="15"/>
  <c r="BD18" i="15"/>
  <c r="BD95" i="15"/>
  <c r="BD56" i="15"/>
  <c r="BD72" i="15"/>
  <c r="BD10" i="15"/>
  <c r="BD113" i="15"/>
  <c r="BD55" i="15"/>
  <c r="BD91" i="15"/>
  <c r="BD61" i="15"/>
  <c r="BD64" i="15"/>
  <c r="BD93" i="15"/>
  <c r="BD94" i="15"/>
  <c r="BD66" i="15"/>
  <c r="BD42" i="15"/>
  <c r="BD110" i="15"/>
  <c r="BD62" i="15"/>
  <c r="BD59" i="15"/>
  <c r="BD79" i="15"/>
  <c r="BD109" i="15"/>
  <c r="BD60" i="15"/>
  <c r="BD111" i="15"/>
  <c r="BD107" i="15"/>
  <c r="BD87" i="15"/>
  <c r="BD89" i="15"/>
  <c r="BD100" i="15"/>
  <c r="BD14" i="15"/>
  <c r="BD102" i="15"/>
  <c r="BD32" i="15"/>
  <c r="BD28" i="15"/>
  <c r="BD49" i="15"/>
  <c r="BD114" i="15"/>
  <c r="BD104" i="15"/>
  <c r="BJ99" i="15"/>
  <c r="BJ91" i="15"/>
  <c r="BJ97" i="15"/>
  <c r="AM63" i="15"/>
  <c r="AM26" i="15"/>
  <c r="AM21" i="15"/>
  <c r="AM103" i="15"/>
  <c r="AM39" i="15"/>
  <c r="AM9" i="15"/>
  <c r="AM48" i="15"/>
  <c r="AM50" i="15"/>
  <c r="AM74" i="15"/>
  <c r="AM104" i="15"/>
  <c r="AM110" i="15"/>
  <c r="AM43" i="15"/>
  <c r="AM45" i="15"/>
  <c r="AM108" i="15"/>
  <c r="AM86" i="15"/>
  <c r="AM100" i="15"/>
  <c r="AM15" i="15"/>
  <c r="AM99" i="15"/>
  <c r="AM54" i="15"/>
  <c r="AM31" i="15"/>
  <c r="AM89" i="15"/>
  <c r="AM62" i="15"/>
  <c r="AM22" i="15"/>
  <c r="AM38" i="15"/>
  <c r="AM93" i="15"/>
  <c r="AM71" i="15"/>
  <c r="AM77" i="15"/>
  <c r="AM90" i="15"/>
  <c r="AM55" i="15"/>
  <c r="AM107" i="15"/>
  <c r="AM60" i="15"/>
  <c r="AM36" i="15"/>
  <c r="AM72" i="15"/>
  <c r="AM109" i="15"/>
  <c r="AM70" i="15"/>
  <c r="AM49" i="15"/>
  <c r="AM79" i="15"/>
  <c r="AM112" i="15"/>
  <c r="AM32" i="15"/>
  <c r="AM73" i="15"/>
  <c r="AM96" i="15"/>
  <c r="AM37" i="15"/>
  <c r="AM16" i="15"/>
  <c r="AM42" i="15"/>
  <c r="AM85" i="15"/>
  <c r="AM40" i="15"/>
  <c r="AM95" i="15"/>
  <c r="AM28" i="15"/>
  <c r="AM34" i="15"/>
  <c r="AM13" i="15"/>
  <c r="AM46" i="15"/>
  <c r="AM101" i="15"/>
  <c r="AM58" i="15"/>
  <c r="AM25" i="15"/>
  <c r="AM102" i="15"/>
  <c r="AM67" i="15"/>
  <c r="BH100" i="15"/>
  <c r="BH80" i="15"/>
  <c r="BH46" i="15"/>
  <c r="BH15" i="15"/>
  <c r="BH63" i="15"/>
  <c r="BH75" i="15"/>
  <c r="BH54" i="15"/>
  <c r="BH17" i="15"/>
  <c r="BH86" i="15"/>
  <c r="BH103" i="15"/>
  <c r="BH40" i="15"/>
  <c r="BH95" i="15"/>
  <c r="BH55" i="15"/>
  <c r="BH56" i="15"/>
  <c r="BH108" i="15"/>
  <c r="BH97" i="15"/>
  <c r="BH35" i="15"/>
  <c r="BH69" i="15"/>
  <c r="BH9" i="15"/>
  <c r="BH23" i="15"/>
  <c r="BH20" i="15"/>
  <c r="BH28" i="15"/>
  <c r="BH57" i="15"/>
  <c r="BH73" i="15"/>
  <c r="BH33" i="15"/>
  <c r="BH110" i="15"/>
  <c r="BH68" i="15"/>
  <c r="BH91" i="15"/>
  <c r="BH96" i="15"/>
  <c r="BH29" i="15"/>
  <c r="BH18" i="15"/>
  <c r="BH42" i="15"/>
  <c r="BH16" i="15"/>
  <c r="BH102" i="15"/>
  <c r="AJ74" i="15"/>
  <c r="AJ50" i="15"/>
  <c r="AJ72" i="15"/>
  <c r="AJ105" i="15"/>
  <c r="AJ104" i="15"/>
  <c r="AJ109" i="15"/>
  <c r="AJ48" i="15"/>
  <c r="AJ37" i="15"/>
  <c r="X64" i="15"/>
  <c r="X70" i="15"/>
  <c r="X14" i="15"/>
  <c r="X60" i="15"/>
  <c r="X12" i="15"/>
  <c r="X112" i="15"/>
  <c r="X10" i="15"/>
  <c r="X63" i="15"/>
  <c r="X109" i="15"/>
  <c r="X33" i="15"/>
  <c r="X53" i="15"/>
  <c r="X38" i="15"/>
  <c r="X20" i="15"/>
  <c r="X9" i="15"/>
  <c r="X30" i="15"/>
  <c r="X32" i="15"/>
  <c r="X98" i="15"/>
  <c r="X80" i="15"/>
  <c r="X28" i="15"/>
  <c r="X41" i="15"/>
  <c r="X36" i="15"/>
  <c r="X17" i="15"/>
  <c r="X93" i="15"/>
  <c r="X84" i="15"/>
  <c r="X55" i="15"/>
  <c r="X99" i="15"/>
  <c r="X8" i="15"/>
  <c r="X52" i="15"/>
  <c r="X42" i="15"/>
  <c r="X110" i="15"/>
  <c r="X34" i="15"/>
  <c r="X111" i="15"/>
  <c r="X76" i="15"/>
  <c r="X83" i="15"/>
  <c r="X101" i="15"/>
  <c r="X75" i="15"/>
  <c r="X56" i="15"/>
  <c r="X103" i="15"/>
  <c r="X51" i="15"/>
  <c r="X108" i="15"/>
  <c r="X77" i="15"/>
  <c r="X73" i="15"/>
  <c r="X44" i="15"/>
  <c r="X82" i="15"/>
  <c r="X91" i="15"/>
  <c r="X18" i="15"/>
  <c r="X50" i="15"/>
  <c r="X39" i="15"/>
  <c r="X43" i="15"/>
  <c r="X26" i="15"/>
  <c r="X65" i="15"/>
  <c r="X40" i="15"/>
  <c r="X21" i="15"/>
  <c r="X29" i="15"/>
  <c r="X46" i="15"/>
  <c r="X87" i="15"/>
  <c r="X95" i="15"/>
  <c r="X37" i="15"/>
  <c r="X45" i="15"/>
  <c r="X15" i="15"/>
  <c r="X89" i="15"/>
  <c r="X16" i="15"/>
  <c r="X59" i="15"/>
  <c r="X19" i="15"/>
  <c r="X58" i="15"/>
  <c r="X54" i="15"/>
  <c r="X105" i="15"/>
  <c r="X24" i="15"/>
  <c r="X106" i="15"/>
  <c r="X61" i="15"/>
  <c r="X85" i="15"/>
  <c r="X78" i="15"/>
  <c r="X97" i="15"/>
  <c r="X100" i="15"/>
  <c r="X62" i="15"/>
  <c r="X113" i="15"/>
  <c r="X94" i="15"/>
  <c r="X72" i="15"/>
  <c r="X96" i="15"/>
  <c r="X48" i="15"/>
  <c r="X57" i="15"/>
  <c r="X69" i="15"/>
  <c r="X27" i="15"/>
  <c r="X68" i="15"/>
  <c r="X88" i="15"/>
  <c r="X23" i="15"/>
  <c r="X47" i="15"/>
  <c r="X49" i="15"/>
  <c r="X104" i="15"/>
  <c r="X90" i="15"/>
  <c r="X86" i="15"/>
  <c r="X74" i="15"/>
  <c r="X102" i="15"/>
  <c r="X81" i="15"/>
  <c r="BE114" i="15"/>
  <c r="BE63" i="15"/>
  <c r="BE84" i="15"/>
  <c r="BE68" i="15"/>
  <c r="BE37" i="15"/>
  <c r="BE85" i="15"/>
  <c r="BE75" i="15"/>
  <c r="BE13" i="15"/>
  <c r="BE102" i="15"/>
  <c r="BE99" i="15"/>
  <c r="BE69" i="15"/>
  <c r="BE56" i="15"/>
  <c r="BE110" i="15"/>
  <c r="BE83" i="15"/>
  <c r="BE80" i="15"/>
  <c r="BE52" i="15"/>
  <c r="BE62" i="15"/>
  <c r="BE88" i="15"/>
  <c r="BE27" i="15"/>
  <c r="BE30" i="15"/>
  <c r="BE86" i="15"/>
  <c r="BE9" i="15"/>
  <c r="BE92" i="15"/>
  <c r="BE65" i="15"/>
  <c r="BE72" i="15"/>
  <c r="BE57" i="15"/>
  <c r="BE23" i="15"/>
  <c r="BE21" i="15"/>
  <c r="BE103" i="15"/>
  <c r="BE31" i="15"/>
  <c r="BE71" i="15"/>
  <c r="BE55" i="15"/>
  <c r="BE32" i="15"/>
  <c r="BE40" i="15"/>
  <c r="BE11" i="15"/>
  <c r="BE95" i="15"/>
  <c r="BE22" i="15"/>
  <c r="BE12" i="15"/>
  <c r="BE19" i="15"/>
  <c r="BE112" i="15"/>
  <c r="BE98" i="15"/>
  <c r="BE25" i="15"/>
  <c r="BE28" i="15"/>
  <c r="BE108" i="15"/>
  <c r="BE113" i="15"/>
  <c r="BE61" i="15"/>
  <c r="BE101" i="15"/>
  <c r="BE107" i="15"/>
  <c r="BE60" i="15"/>
  <c r="BE76" i="15"/>
  <c r="BE43" i="15"/>
  <c r="BE78" i="15"/>
  <c r="BE26" i="15"/>
  <c r="BE106" i="15"/>
  <c r="BE18" i="15"/>
  <c r="BE73" i="15"/>
  <c r="BE51" i="15"/>
  <c r="BE89" i="15"/>
  <c r="BE77" i="15"/>
  <c r="BE41" i="15"/>
  <c r="BE38" i="15"/>
  <c r="BE17" i="15"/>
  <c r="BE111" i="15"/>
  <c r="BE53" i="15"/>
  <c r="BE34" i="15"/>
  <c r="BE44" i="15"/>
  <c r="BE45" i="15"/>
  <c r="BE105" i="15"/>
  <c r="BE59" i="15"/>
  <c r="BE94" i="15"/>
  <c r="BE48" i="15"/>
  <c r="BE20" i="15"/>
  <c r="BE49" i="15"/>
  <c r="BE74" i="15"/>
  <c r="BE46" i="15"/>
  <c r="BE87" i="15"/>
  <c r="BE100" i="15"/>
  <c r="BE54" i="15"/>
  <c r="BE35" i="15"/>
  <c r="BE33" i="15"/>
  <c r="BE64" i="15"/>
  <c r="BE82" i="15"/>
  <c r="BE79" i="15"/>
  <c r="BE8" i="15"/>
  <c r="BE16" i="15"/>
  <c r="BE36" i="15"/>
  <c r="BE81" i="15"/>
  <c r="BE91" i="15"/>
  <c r="BE109" i="15"/>
  <c r="BE14" i="15"/>
  <c r="BE93" i="15"/>
  <c r="BE97" i="15"/>
  <c r="BE47" i="15"/>
  <c r="BE42" i="15"/>
  <c r="BE66" i="15"/>
  <c r="BE104" i="15"/>
  <c r="BE29" i="15"/>
  <c r="BE50" i="15"/>
  <c r="BE96" i="15"/>
  <c r="BE58" i="15"/>
  <c r="CP26" i="15"/>
  <c r="CP40" i="15"/>
  <c r="CP99" i="15"/>
  <c r="BU87" i="15"/>
  <c r="BU105" i="15"/>
  <c r="BU68" i="15"/>
  <c r="BU71" i="15"/>
  <c r="BU69" i="15"/>
  <c r="BU22" i="15"/>
  <c r="BU26" i="15"/>
  <c r="BU75" i="15"/>
  <c r="BU17" i="15"/>
  <c r="BU63" i="15"/>
  <c r="BU54" i="15"/>
  <c r="BU91" i="15"/>
  <c r="BU36" i="15"/>
  <c r="BU64" i="15"/>
  <c r="BU30" i="15"/>
  <c r="BU101" i="15"/>
  <c r="BU45" i="15"/>
  <c r="BU24" i="15"/>
  <c r="BU103" i="15"/>
  <c r="BU80" i="15"/>
  <c r="BU107" i="15"/>
  <c r="BU113" i="15"/>
  <c r="BU37" i="15"/>
  <c r="BU51" i="15"/>
  <c r="BU33" i="15"/>
  <c r="BU43" i="15"/>
  <c r="BU106" i="15"/>
  <c r="BU25" i="15"/>
  <c r="BU86" i="15"/>
  <c r="BU15" i="15"/>
  <c r="BU56" i="15"/>
  <c r="BU67" i="15"/>
  <c r="BU82" i="15"/>
  <c r="BU94" i="15"/>
  <c r="BU65" i="15"/>
  <c r="BU50" i="15"/>
  <c r="BU12" i="15"/>
  <c r="BU41" i="15"/>
  <c r="BU23" i="15"/>
  <c r="BU102" i="15"/>
  <c r="BU100" i="15"/>
  <c r="BU61" i="15"/>
  <c r="BU46" i="15"/>
  <c r="BU66" i="15"/>
  <c r="BU42" i="15"/>
  <c r="BU92" i="15"/>
  <c r="BU47" i="15"/>
  <c r="BU11" i="15"/>
  <c r="BU99" i="15"/>
  <c r="BU109" i="15"/>
  <c r="BU114" i="15"/>
  <c r="BU29" i="15"/>
  <c r="BU13" i="15"/>
  <c r="BU83" i="15"/>
  <c r="BU59" i="15"/>
  <c r="BU39" i="15"/>
  <c r="BU53" i="15"/>
  <c r="BU32" i="15"/>
  <c r="BU18" i="15"/>
  <c r="BU57" i="15"/>
  <c r="BU89" i="15"/>
  <c r="BU79" i="15"/>
  <c r="BU90" i="15"/>
  <c r="BU21" i="15"/>
  <c r="BU60" i="15"/>
  <c r="BU108" i="15"/>
  <c r="BU98" i="15"/>
  <c r="BU20" i="15"/>
  <c r="BU70" i="15"/>
  <c r="BU49" i="15"/>
  <c r="BU104" i="15"/>
  <c r="BU8" i="15"/>
  <c r="BU16" i="15"/>
  <c r="BU110" i="15"/>
  <c r="BU9" i="15"/>
  <c r="BU31" i="15"/>
  <c r="BU111" i="15"/>
  <c r="BG44" i="15"/>
  <c r="BG77" i="15"/>
  <c r="BN41" i="15"/>
  <c r="BN32" i="15"/>
  <c r="CW69" i="15"/>
  <c r="CW38" i="15"/>
  <c r="CW98" i="15"/>
  <c r="CW18" i="15"/>
  <c r="CW60" i="15"/>
  <c r="CW20" i="15"/>
  <c r="CW37" i="15"/>
  <c r="CT36" i="15"/>
  <c r="CT83" i="15"/>
  <c r="CR77" i="15"/>
  <c r="CR39" i="15"/>
  <c r="CR112" i="15"/>
  <c r="CR29" i="15"/>
  <c r="CR113" i="15"/>
  <c r="CC62" i="15"/>
  <c r="BD45" i="15"/>
  <c r="BD86" i="15"/>
  <c r="BD75" i="15"/>
  <c r="BD35" i="15"/>
  <c r="BD71" i="15"/>
  <c r="BD106" i="15"/>
  <c r="BD54" i="15"/>
  <c r="BD69" i="15"/>
  <c r="BD63" i="15"/>
  <c r="BD52" i="15"/>
  <c r="BD80" i="15"/>
  <c r="BD39" i="15"/>
  <c r="BD99" i="15"/>
  <c r="AM20" i="15"/>
  <c r="AM113" i="15"/>
  <c r="AM97" i="15"/>
  <c r="AM111" i="15"/>
  <c r="AM44" i="15"/>
  <c r="AM18" i="15"/>
  <c r="AM83" i="15"/>
  <c r="AM56" i="15"/>
  <c r="AM8" i="15"/>
  <c r="AM66" i="15"/>
  <c r="AM114" i="15"/>
  <c r="AM75" i="15"/>
  <c r="AM106" i="15"/>
  <c r="AJ47" i="15"/>
  <c r="X114" i="15"/>
  <c r="X35" i="15"/>
  <c r="X13" i="15"/>
  <c r="X25" i="15"/>
  <c r="BE67" i="15"/>
  <c r="BU85" i="15"/>
  <c r="X71" i="15"/>
  <c r="X67" i="15"/>
  <c r="X92" i="15"/>
  <c r="BE24" i="15"/>
  <c r="BE39" i="15"/>
  <c r="BU97" i="15"/>
  <c r="BU78" i="15"/>
  <c r="BD103" i="15"/>
  <c r="BD41" i="15"/>
  <c r="BD9" i="15"/>
  <c r="BD43" i="15"/>
  <c r="BD67" i="15"/>
  <c r="BD90" i="15"/>
  <c r="BD98" i="15"/>
  <c r="BD36" i="15"/>
  <c r="BD51" i="15"/>
  <c r="BD82" i="15"/>
  <c r="BD96" i="15"/>
  <c r="BD88" i="15"/>
  <c r="BD50" i="15"/>
  <c r="BD15" i="15"/>
  <c r="AM91" i="15"/>
  <c r="AM33" i="15"/>
  <c r="AM17" i="15"/>
  <c r="AM80" i="15"/>
  <c r="AM30" i="15"/>
  <c r="AM23" i="15"/>
  <c r="AM84" i="15"/>
  <c r="AM105" i="15"/>
  <c r="AM98" i="15"/>
  <c r="AM59" i="15"/>
  <c r="AM41" i="15"/>
  <c r="AM10" i="15"/>
  <c r="AM24" i="15"/>
  <c r="AJ113" i="15"/>
  <c r="AJ87" i="15"/>
  <c r="X11" i="15"/>
  <c r="X31" i="15"/>
  <c r="X66" i="15"/>
  <c r="H48" i="15"/>
  <c r="BE90" i="15"/>
  <c r="BE15" i="15"/>
  <c r="BU28" i="15"/>
  <c r="CW81" i="15"/>
  <c r="CW101" i="15"/>
  <c r="CW26" i="15"/>
  <c r="CW63" i="15"/>
  <c r="CW102" i="15"/>
  <c r="CW8" i="15"/>
  <c r="CW84" i="15"/>
  <c r="CR25" i="15"/>
  <c r="CR15" i="15"/>
  <c r="CR23" i="15"/>
  <c r="CR70" i="15"/>
  <c r="CT26" i="15"/>
  <c r="BN42" i="15"/>
  <c r="CW56" i="15"/>
  <c r="CW85" i="15"/>
  <c r="CW99" i="15"/>
  <c r="CW108" i="15"/>
  <c r="CW105" i="15"/>
  <c r="CW47" i="15"/>
  <c r="CW75" i="15"/>
  <c r="CR82" i="15"/>
  <c r="CR14" i="15"/>
  <c r="CR33" i="15"/>
  <c r="CR96" i="15"/>
  <c r="CT30" i="15"/>
  <c r="CT49" i="15"/>
  <c r="CW59" i="15"/>
  <c r="CW53" i="15"/>
  <c r="CW94" i="15"/>
  <c r="CW110" i="15"/>
  <c r="CW30" i="15"/>
  <c r="CR19" i="15"/>
  <c r="CR62" i="15"/>
  <c r="CR74" i="15"/>
  <c r="CT98" i="15"/>
  <c r="CT100" i="15"/>
  <c r="CT91" i="15"/>
  <c r="CT41" i="15"/>
  <c r="CT96" i="15"/>
  <c r="CT101" i="15"/>
  <c r="BN101" i="15"/>
  <c r="BN98" i="15"/>
  <c r="BI55" i="15"/>
  <c r="CR111" i="15"/>
  <c r="CR26" i="15"/>
  <c r="CR51" i="15"/>
  <c r="CR32" i="15"/>
  <c r="CT19" i="15"/>
  <c r="CT29" i="15"/>
  <c r="CT17" i="15"/>
  <c r="CT40" i="15"/>
  <c r="CT39" i="15"/>
  <c r="BN83" i="15"/>
  <c r="BN110" i="15"/>
  <c r="BN14" i="15"/>
  <c r="CT54" i="15"/>
  <c r="CT22" i="15"/>
  <c r="CT93" i="15"/>
  <c r="CT103" i="15"/>
  <c r="BN102" i="15"/>
  <c r="BN82" i="15"/>
  <c r="P99" i="15"/>
  <c r="P102" i="15"/>
  <c r="P57" i="15"/>
  <c r="P62" i="15"/>
  <c r="P94" i="15"/>
  <c r="P46" i="15"/>
  <c r="P50" i="15"/>
  <c r="BN47" i="15"/>
  <c r="BN57" i="15"/>
  <c r="BN71" i="15"/>
  <c r="BN74" i="15"/>
  <c r="BN81" i="15"/>
  <c r="BN37" i="15"/>
  <c r="BN19" i="15"/>
  <c r="BN31" i="15"/>
  <c r="BN54" i="15"/>
  <c r="BN50" i="15"/>
  <c r="BN65" i="15"/>
  <c r="BN49" i="15"/>
  <c r="BN79" i="15"/>
  <c r="BN72" i="15"/>
  <c r="BN39" i="15"/>
  <c r="BN48" i="15"/>
  <c r="BN96" i="15"/>
  <c r="BN103" i="15"/>
  <c r="BN113" i="15"/>
  <c r="BN93" i="15"/>
  <c r="BN73" i="15"/>
  <c r="BN99" i="15"/>
  <c r="BN58" i="15"/>
  <c r="BN100" i="15"/>
  <c r="BN18" i="15"/>
  <c r="BN87" i="15"/>
  <c r="BN34" i="15"/>
  <c r="BN29" i="15"/>
  <c r="BN27" i="15"/>
  <c r="BN23" i="15"/>
  <c r="BN108" i="15"/>
  <c r="BN12" i="15"/>
  <c r="BN69" i="15"/>
  <c r="BN70" i="15"/>
  <c r="BN26" i="15"/>
  <c r="BN66" i="15"/>
  <c r="BN38" i="15"/>
  <c r="BN28" i="15"/>
  <c r="BN97" i="15"/>
  <c r="BN45" i="15"/>
  <c r="BN40" i="15"/>
  <c r="BN64" i="15"/>
  <c r="BN8" i="15"/>
  <c r="BN75" i="15"/>
  <c r="BN24" i="15"/>
  <c r="BN94" i="15"/>
  <c r="BN90" i="15"/>
  <c r="BN36" i="15"/>
  <c r="BN53" i="15"/>
  <c r="BN109" i="15"/>
  <c r="BN60" i="15"/>
  <c r="BN51" i="15"/>
  <c r="BN107" i="15"/>
  <c r="BN46" i="15"/>
  <c r="BN112" i="15"/>
  <c r="BN30" i="15"/>
  <c r="BN76" i="15"/>
  <c r="BN68" i="15"/>
  <c r="BN10" i="15"/>
  <c r="BN91" i="15"/>
  <c r="BN56" i="15"/>
  <c r="BN89" i="15"/>
  <c r="BN35" i="15"/>
  <c r="BN20" i="15"/>
  <c r="BN67" i="15"/>
  <c r="BN85" i="15"/>
  <c r="CW31" i="15"/>
  <c r="CW93" i="15"/>
  <c r="CW22" i="15"/>
  <c r="CW15" i="15"/>
  <c r="CT61" i="15"/>
  <c r="CT106" i="15"/>
  <c r="CT75" i="15"/>
  <c r="CT56" i="15"/>
  <c r="CT21" i="15"/>
  <c r="CT97" i="15"/>
  <c r="CT62" i="15"/>
  <c r="CT105" i="15"/>
  <c r="CT32" i="15"/>
  <c r="CT64" i="15"/>
  <c r="CT45" i="15"/>
  <c r="CT79" i="15"/>
  <c r="CT10" i="15"/>
  <c r="CT90" i="15"/>
  <c r="CT70" i="15"/>
  <c r="CT71" i="15"/>
  <c r="CT85" i="15"/>
  <c r="CT25" i="15"/>
  <c r="CT92" i="15"/>
  <c r="CT51" i="15"/>
  <c r="CT31" i="15"/>
  <c r="CT58" i="15"/>
  <c r="CT8" i="15"/>
  <c r="CT111" i="15"/>
  <c r="CT53" i="15"/>
  <c r="CT99" i="15"/>
  <c r="CT65" i="15"/>
  <c r="CT89" i="15"/>
  <c r="CR73" i="15"/>
  <c r="CR67" i="15"/>
  <c r="CR31" i="15"/>
  <c r="CR21" i="15"/>
  <c r="CR91" i="15"/>
  <c r="CR52" i="15"/>
  <c r="CR59" i="15"/>
  <c r="CR40" i="15"/>
  <c r="CR68" i="15"/>
  <c r="CR90" i="15"/>
  <c r="CR93" i="15"/>
  <c r="CR56" i="15"/>
  <c r="CR28" i="15"/>
  <c r="CR38" i="15"/>
  <c r="CR60" i="15"/>
  <c r="CR71" i="15"/>
  <c r="CR27" i="15"/>
  <c r="CR84" i="15"/>
  <c r="CR89" i="15"/>
  <c r="CR75" i="15"/>
  <c r="CR87" i="15"/>
  <c r="CR20" i="15"/>
  <c r="CR114" i="15"/>
  <c r="CR9" i="15"/>
  <c r="CR11" i="15"/>
  <c r="CR104" i="15"/>
  <c r="CR65" i="15"/>
  <c r="CH20" i="15"/>
  <c r="CH21" i="15"/>
  <c r="CH62" i="15"/>
  <c r="CH79" i="15"/>
  <c r="CH73" i="15"/>
  <c r="CH57" i="15"/>
  <c r="CH70" i="15"/>
  <c r="CH52" i="15"/>
  <c r="CH95" i="15"/>
  <c r="CH99" i="15"/>
  <c r="CH26" i="15"/>
  <c r="CH66" i="15"/>
  <c r="CH56" i="15"/>
  <c r="CH69" i="15"/>
  <c r="CH100" i="15"/>
  <c r="CH32" i="15"/>
  <c r="CH53" i="15"/>
  <c r="CH88" i="15"/>
  <c r="CH80" i="15"/>
  <c r="CH93" i="15"/>
  <c r="CH42" i="15"/>
  <c r="CH102" i="15"/>
  <c r="CH110" i="15"/>
  <c r="CH25" i="15"/>
  <c r="CH91" i="15"/>
  <c r="CH48" i="15"/>
  <c r="CH55" i="15"/>
  <c r="CH68" i="15"/>
  <c r="CH14" i="15"/>
  <c r="CH87" i="15"/>
  <c r="CH16" i="15"/>
  <c r="CH97" i="15"/>
  <c r="CH103" i="15"/>
  <c r="CH51" i="15"/>
  <c r="CH67" i="15"/>
  <c r="CH106" i="15"/>
  <c r="CH63" i="15"/>
  <c r="CH44" i="15"/>
  <c r="CH85" i="15"/>
  <c r="CH54" i="15"/>
  <c r="BI56" i="15"/>
  <c r="BI95" i="15"/>
  <c r="BI18" i="15"/>
  <c r="BI43" i="15"/>
  <c r="BI75" i="15"/>
  <c r="BI111" i="15"/>
  <c r="BI73" i="15"/>
  <c r="BI82" i="15"/>
  <c r="BI33" i="15"/>
  <c r="BI10" i="15"/>
  <c r="BI63" i="15"/>
  <c r="BI80" i="15"/>
  <c r="BI40" i="15"/>
  <c r="BI15" i="15"/>
  <c r="BI77" i="15"/>
  <c r="BI65" i="15"/>
  <c r="BI93" i="15"/>
  <c r="BI107" i="15"/>
  <c r="BI67" i="15"/>
  <c r="BI31" i="15"/>
  <c r="BI27" i="15"/>
  <c r="BI90" i="15"/>
  <c r="BI61" i="15"/>
  <c r="BI99" i="15"/>
  <c r="BI68" i="15"/>
  <c r="BI100" i="15"/>
  <c r="BI53" i="15"/>
  <c r="BI16" i="15"/>
  <c r="BI113" i="15"/>
  <c r="BI91" i="15"/>
  <c r="BI79" i="15"/>
  <c r="BI114" i="15"/>
  <c r="BI49" i="15"/>
  <c r="BI25" i="15"/>
  <c r="BI86" i="15"/>
  <c r="BI46" i="15"/>
  <c r="BI32" i="15"/>
  <c r="BI76" i="15"/>
  <c r="BI58" i="15"/>
  <c r="BI23" i="15"/>
  <c r="BI69" i="15"/>
  <c r="BI64" i="15"/>
  <c r="BI92" i="15"/>
  <c r="BI21" i="15"/>
  <c r="BI34" i="15"/>
  <c r="BI38" i="15"/>
  <c r="BI50" i="15"/>
  <c r="BI70" i="15"/>
  <c r="BI94" i="15"/>
  <c r="BI51" i="15"/>
  <c r="BI110" i="15"/>
  <c r="BI8" i="15"/>
  <c r="BI60" i="15"/>
  <c r="BI37" i="15"/>
  <c r="BI17" i="15"/>
  <c r="BI52" i="15"/>
  <c r="BI72" i="15"/>
  <c r="BI48" i="15"/>
  <c r="BI102" i="15"/>
  <c r="BI88" i="15"/>
  <c r="BI29" i="15"/>
  <c r="BI109" i="15"/>
  <c r="BI19" i="15"/>
  <c r="BI87" i="15"/>
  <c r="BI101" i="15"/>
  <c r="BI41" i="15"/>
  <c r="BI13" i="15"/>
  <c r="BI45" i="15"/>
  <c r="BI85" i="15"/>
  <c r="BI22" i="15"/>
  <c r="BI24" i="15"/>
  <c r="BI96" i="15"/>
  <c r="BI98" i="15"/>
  <c r="BI105" i="15"/>
  <c r="BI66" i="15"/>
  <c r="BU55" i="15"/>
  <c r="BU27" i="15"/>
  <c r="BU95" i="15"/>
  <c r="BU19" i="15"/>
  <c r="BU48" i="15"/>
  <c r="BU52" i="15"/>
  <c r="BU44" i="15"/>
  <c r="BU112" i="15"/>
  <c r="BU88" i="15"/>
  <c r="BU77" i="15"/>
  <c r="BU34" i="15"/>
  <c r="BU38" i="15"/>
  <c r="BU84" i="15"/>
  <c r="BU81" i="15"/>
  <c r="BU93" i="15"/>
  <c r="BU14" i="15"/>
  <c r="BU35" i="15"/>
  <c r="BU76" i="15"/>
  <c r="BU74" i="15"/>
  <c r="BU96" i="15"/>
  <c r="BU73" i="15"/>
  <c r="BU10" i="15"/>
  <c r="BU72" i="15"/>
  <c r="BU40" i="15"/>
  <c r="BU58" i="15"/>
  <c r="CW55" i="15"/>
  <c r="CW92" i="15"/>
  <c r="CW111" i="15"/>
  <c r="CW33" i="15"/>
  <c r="CW49" i="15"/>
  <c r="CW54" i="15"/>
  <c r="CW27" i="15"/>
  <c r="CW21" i="15"/>
  <c r="CW86" i="15"/>
  <c r="CW57" i="15"/>
  <c r="CW44" i="15"/>
  <c r="CW83" i="15"/>
  <c r="CW112" i="15"/>
  <c r="CW10" i="15"/>
  <c r="CW109" i="15"/>
  <c r="CW103" i="15"/>
  <c r="CW50" i="15"/>
  <c r="CW72" i="15"/>
  <c r="CW76" i="15"/>
  <c r="CW34" i="15"/>
  <c r="CW28" i="15"/>
  <c r="CW82" i="15"/>
  <c r="CW91" i="15"/>
  <c r="CW64" i="15"/>
  <c r="CW24" i="15"/>
  <c r="CW96" i="15"/>
  <c r="CR18" i="15"/>
  <c r="CR105" i="15"/>
  <c r="CR46" i="15"/>
  <c r="CR95" i="15"/>
  <c r="CR43" i="15"/>
  <c r="CR107" i="15"/>
  <c r="CR110" i="15"/>
  <c r="CR79" i="15"/>
  <c r="CR24" i="15"/>
  <c r="CR35" i="15"/>
  <c r="CR72" i="15"/>
  <c r="CR53" i="15"/>
  <c r="CR94" i="15"/>
  <c r="CR85" i="15"/>
  <c r="CR16" i="15"/>
  <c r="CR99" i="15"/>
  <c r="CR63" i="15"/>
  <c r="CR64" i="15"/>
  <c r="CR88" i="15"/>
  <c r="CR10" i="15"/>
  <c r="CT59" i="15"/>
  <c r="CT18" i="15"/>
  <c r="CT27" i="15"/>
  <c r="CT88" i="15"/>
  <c r="CT107" i="15"/>
  <c r="CT108" i="15"/>
  <c r="CT82" i="15"/>
  <c r="CT114" i="15"/>
  <c r="CT69" i="15"/>
  <c r="CT102" i="15"/>
  <c r="CT48" i="15"/>
  <c r="CT104" i="15"/>
  <c r="CT11" i="15"/>
  <c r="CT13" i="15"/>
  <c r="CT12" i="15"/>
  <c r="CT50" i="15"/>
  <c r="CT43" i="15"/>
  <c r="CT72" i="15"/>
  <c r="CT84" i="15"/>
  <c r="CT52" i="15"/>
  <c r="BN111" i="15"/>
  <c r="BN114" i="15"/>
  <c r="BN55" i="15"/>
  <c r="BN80" i="15"/>
  <c r="BN25" i="15"/>
  <c r="BN78" i="15"/>
  <c r="BN16" i="15"/>
  <c r="BN61" i="15"/>
  <c r="BN44" i="15"/>
  <c r="BN33" i="15"/>
  <c r="BI39" i="15"/>
  <c r="AI77" i="15"/>
  <c r="CW14" i="15"/>
  <c r="CW73" i="15"/>
  <c r="CW52" i="15"/>
  <c r="CW97" i="15"/>
  <c r="CW51" i="15"/>
  <c r="CW113" i="15"/>
  <c r="CW80" i="15"/>
  <c r="CW11" i="15"/>
  <c r="CW36" i="15"/>
  <c r="CW41" i="15"/>
  <c r="CW46" i="15"/>
  <c r="CW17" i="15"/>
  <c r="CW77" i="15"/>
  <c r="CW19" i="15"/>
  <c r="CW66" i="15"/>
  <c r="CW114" i="15"/>
  <c r="CW45" i="15"/>
  <c r="CW74" i="15"/>
  <c r="CW32" i="15"/>
  <c r="CW106" i="15"/>
  <c r="CW43" i="15"/>
  <c r="CW78" i="15"/>
  <c r="CW58" i="15"/>
  <c r="CW12" i="15"/>
  <c r="CW16" i="15"/>
  <c r="CW89" i="15"/>
  <c r="CR22" i="15"/>
  <c r="CR8" i="15"/>
  <c r="CR78" i="15"/>
  <c r="CR36" i="15"/>
  <c r="CR34" i="15"/>
  <c r="CR41" i="15"/>
  <c r="CR69" i="15"/>
  <c r="CR81" i="15"/>
  <c r="CR42" i="15"/>
  <c r="CR108" i="15"/>
  <c r="CR54" i="15"/>
  <c r="CR100" i="15"/>
  <c r="CR30" i="15"/>
  <c r="CR17" i="15"/>
  <c r="CR44" i="15"/>
  <c r="CR98" i="15"/>
  <c r="CR13" i="15"/>
  <c r="CR48" i="15"/>
  <c r="CR92" i="15"/>
  <c r="CR49" i="15"/>
  <c r="CT73" i="15"/>
  <c r="CT94" i="15"/>
  <c r="CT37" i="15"/>
  <c r="CT68" i="15"/>
  <c r="CT24" i="15"/>
  <c r="CT23" i="15"/>
  <c r="CT80" i="15"/>
  <c r="CT60" i="15"/>
  <c r="CT63" i="15"/>
  <c r="CT109" i="15"/>
  <c r="CT55" i="15"/>
  <c r="CT86" i="15"/>
  <c r="CT67" i="15"/>
  <c r="CT46" i="15"/>
  <c r="CT57" i="15"/>
  <c r="CT47" i="15"/>
  <c r="CT9" i="15"/>
  <c r="CT33" i="15"/>
  <c r="CT15" i="15"/>
  <c r="BN63" i="15"/>
  <c r="BN105" i="15"/>
  <c r="BN62" i="15"/>
  <c r="BN21" i="15"/>
  <c r="BN77" i="15"/>
  <c r="BN43" i="15"/>
  <c r="BN104" i="15"/>
  <c r="BN9" i="15"/>
  <c r="BN11" i="15"/>
  <c r="BN84" i="15"/>
  <c r="BI42" i="15"/>
  <c r="CH105" i="15"/>
  <c r="CW95" i="15"/>
  <c r="CW39" i="15"/>
  <c r="CW29" i="15"/>
  <c r="CW68" i="15"/>
  <c r="CW100" i="15"/>
  <c r="CW104" i="15"/>
  <c r="CW90" i="15"/>
  <c r="CW67" i="15"/>
  <c r="CW62" i="15"/>
  <c r="CW42" i="15"/>
  <c r="CW71" i="15"/>
  <c r="CW61" i="15"/>
  <c r="CW48" i="15"/>
  <c r="CW65" i="15"/>
  <c r="CW79" i="15"/>
  <c r="CW87" i="15"/>
  <c r="CW23" i="15"/>
  <c r="CW70" i="15"/>
  <c r="CW9" i="15"/>
  <c r="CW35" i="15"/>
  <c r="CW40" i="15"/>
  <c r="CW88" i="15"/>
  <c r="CW25" i="15"/>
  <c r="CW13" i="15"/>
  <c r="CW107" i="15"/>
  <c r="CR80" i="15"/>
  <c r="CR101" i="15"/>
  <c r="CR37" i="15"/>
  <c r="CR83" i="15"/>
  <c r="CR47" i="15"/>
  <c r="CR86" i="15"/>
  <c r="CR106" i="15"/>
  <c r="CR61" i="15"/>
  <c r="CR97" i="15"/>
  <c r="CR50" i="15"/>
  <c r="CR102" i="15"/>
  <c r="CR109" i="15"/>
  <c r="CR55" i="15"/>
  <c r="CR66" i="15"/>
  <c r="CR58" i="15"/>
  <c r="CR57" i="15"/>
  <c r="CR103" i="15"/>
  <c r="CR12" i="15"/>
  <c r="CR76" i="15"/>
  <c r="CR45" i="15"/>
  <c r="CT95" i="15"/>
  <c r="CT34" i="15"/>
  <c r="CT38" i="15"/>
  <c r="CT81" i="15"/>
  <c r="CT87" i="15"/>
  <c r="CT20" i="15"/>
  <c r="CT28" i="15"/>
  <c r="CT78" i="15"/>
  <c r="CT44" i="15"/>
  <c r="CT35" i="15"/>
  <c r="CT16" i="15"/>
  <c r="CT42" i="15"/>
  <c r="CT74" i="15"/>
  <c r="CT66" i="15"/>
  <c r="CT76" i="15"/>
  <c r="CT14" i="15"/>
  <c r="CT113" i="15"/>
  <c r="CT112" i="15"/>
  <c r="CT110" i="15"/>
  <c r="CT77" i="15"/>
  <c r="BN52" i="15"/>
  <c r="BN88" i="15"/>
  <c r="BN106" i="15"/>
  <c r="BN92" i="15"/>
  <c r="BN17" i="15"/>
  <c r="BN22" i="15"/>
  <c r="BN59" i="15"/>
  <c r="BN86" i="15"/>
  <c r="BN15" i="15"/>
  <c r="BN13" i="15"/>
  <c r="BN95" i="15"/>
  <c r="BI36" i="15"/>
  <c r="CH84" i="15"/>
  <c r="AV35" i="15"/>
  <c r="AV61" i="15"/>
  <c r="AV89" i="15"/>
  <c r="AV74" i="15"/>
  <c r="AV99" i="15"/>
  <c r="AV30" i="15"/>
  <c r="AV31" i="15"/>
  <c r="AV68" i="15"/>
  <c r="AV76" i="15"/>
  <c r="AV22" i="15"/>
  <c r="AV60" i="15"/>
  <c r="AV20" i="15"/>
  <c r="AV55" i="15"/>
  <c r="AV59" i="15"/>
  <c r="AV83" i="15"/>
  <c r="AV13" i="15"/>
  <c r="AV78" i="15"/>
  <c r="AV11" i="15"/>
  <c r="AV53" i="15"/>
  <c r="AV69" i="15"/>
  <c r="L103" i="15"/>
  <c r="L17" i="15"/>
  <c r="L55" i="15"/>
  <c r="L10" i="15"/>
  <c r="L100" i="15"/>
  <c r="L37" i="15"/>
  <c r="J6" i="13"/>
  <c r="W61" i="13" s="1"/>
  <c r="W27" i="15"/>
  <c r="W37" i="15"/>
  <c r="W66" i="15"/>
  <c r="W112" i="15"/>
  <c r="W78" i="15"/>
  <c r="W75" i="15"/>
  <c r="W50" i="15"/>
  <c r="W61" i="15"/>
  <c r="W48" i="15"/>
  <c r="W70" i="15"/>
  <c r="W110" i="15"/>
  <c r="W10" i="15"/>
  <c r="W97" i="15"/>
  <c r="W62" i="15"/>
  <c r="W100" i="15"/>
  <c r="W54" i="15"/>
  <c r="W94" i="15"/>
  <c r="W106" i="15"/>
  <c r="W108" i="15"/>
  <c r="W25" i="15"/>
  <c r="W26" i="15"/>
  <c r="W23" i="15"/>
  <c r="W14" i="15"/>
  <c r="W32" i="15"/>
  <c r="W109" i="15"/>
  <c r="W114" i="15"/>
  <c r="W93" i="15"/>
  <c r="W15" i="15"/>
  <c r="W64" i="15"/>
  <c r="W98" i="15"/>
  <c r="W46" i="15"/>
  <c r="W60" i="15"/>
  <c r="W87" i="15"/>
  <c r="W59" i="15"/>
  <c r="W88" i="15"/>
  <c r="W89" i="15"/>
  <c r="W67" i="15"/>
  <c r="W83" i="15"/>
  <c r="W90" i="15"/>
  <c r="W13" i="15"/>
  <c r="W69" i="15"/>
  <c r="W63" i="15"/>
  <c r="W11" i="15"/>
  <c r="W9" i="15"/>
  <c r="W40" i="15"/>
  <c r="W56" i="15"/>
  <c r="W47" i="15"/>
  <c r="W8" i="15"/>
  <c r="W71" i="15"/>
  <c r="W52" i="15"/>
  <c r="W49" i="15"/>
  <c r="W107" i="15"/>
  <c r="W18" i="15"/>
  <c r="W58" i="15"/>
  <c r="W96" i="15"/>
  <c r="W16" i="15"/>
  <c r="W81" i="15"/>
  <c r="W85" i="15"/>
  <c r="W45" i="15"/>
  <c r="W22" i="15"/>
  <c r="W68" i="15"/>
  <c r="W29" i="15"/>
  <c r="W51" i="15"/>
  <c r="W74" i="15"/>
  <c r="W84" i="15"/>
  <c r="W79" i="15"/>
  <c r="W44" i="15"/>
  <c r="W53" i="15"/>
  <c r="W95" i="15"/>
  <c r="W17" i="15"/>
  <c r="W77" i="15"/>
  <c r="W19" i="15"/>
  <c r="W111" i="15"/>
  <c r="W41" i="15"/>
  <c r="W30" i="15"/>
  <c r="W39" i="15"/>
  <c r="W28" i="15"/>
  <c r="W80" i="15"/>
  <c r="W34" i="15"/>
  <c r="W24" i="15"/>
  <c r="W92" i="15"/>
  <c r="W91" i="15"/>
  <c r="W57" i="15"/>
  <c r="W36" i="15"/>
  <c r="W113" i="15"/>
  <c r="W55" i="15"/>
  <c r="W38" i="15"/>
  <c r="W76" i="15"/>
  <c r="W35" i="15"/>
  <c r="W104" i="15"/>
  <c r="W33" i="15"/>
  <c r="W86" i="15"/>
  <c r="W82" i="15"/>
  <c r="W105" i="15"/>
  <c r="CA93" i="15"/>
  <c r="CA110" i="15"/>
  <c r="CA15" i="15"/>
  <c r="CA85" i="15"/>
  <c r="CA54" i="15"/>
  <c r="E92" i="15"/>
  <c r="E78" i="15"/>
  <c r="E69" i="15"/>
  <c r="E44" i="15"/>
  <c r="E33" i="15"/>
  <c r="E77" i="15"/>
  <c r="E48" i="15"/>
  <c r="CC66" i="15"/>
  <c r="CC45" i="15"/>
  <c r="CC58" i="15"/>
  <c r="AJ114" i="15"/>
  <c r="AJ78" i="15"/>
  <c r="AJ96" i="15"/>
  <c r="AJ40" i="15"/>
  <c r="AJ52" i="15"/>
  <c r="AJ101" i="15"/>
  <c r="AJ112" i="15"/>
  <c r="AJ76" i="15"/>
  <c r="AJ55" i="15"/>
  <c r="AJ77" i="15"/>
  <c r="AJ59" i="15"/>
  <c r="AJ71" i="15"/>
  <c r="BJ49" i="15"/>
  <c r="W103" i="15"/>
  <c r="H67" i="15"/>
  <c r="BG27" i="15"/>
  <c r="BG95" i="15"/>
  <c r="CP45" i="15"/>
  <c r="CP65" i="15"/>
  <c r="AI55" i="15"/>
  <c r="E41" i="15"/>
  <c r="E58" i="15"/>
  <c r="E88" i="15"/>
  <c r="E108" i="15"/>
  <c r="E63" i="15"/>
  <c r="E19" i="15"/>
  <c r="E98" i="15"/>
  <c r="CC12" i="15"/>
  <c r="CC28" i="15"/>
  <c r="CC85" i="15"/>
  <c r="CC15" i="15"/>
  <c r="CC26" i="15"/>
  <c r="CC103" i="15"/>
  <c r="CC53" i="15"/>
  <c r="CC8" i="15"/>
  <c r="CC79" i="15"/>
  <c r="CC88" i="15"/>
  <c r="E50" i="15"/>
  <c r="E17" i="15"/>
  <c r="E40" i="15"/>
  <c r="E61" i="15"/>
  <c r="E67" i="15"/>
  <c r="E35" i="15"/>
  <c r="E10" i="15"/>
  <c r="E45" i="15"/>
  <c r="E91" i="15"/>
  <c r="E104" i="15"/>
  <c r="E60" i="15"/>
  <c r="E110" i="15"/>
  <c r="E97" i="15"/>
  <c r="E13" i="15"/>
  <c r="CC16" i="15"/>
  <c r="CC11" i="15"/>
  <c r="CC24" i="15"/>
  <c r="CC43" i="15"/>
  <c r="CC101" i="15"/>
  <c r="CC93" i="15"/>
  <c r="CC19" i="15"/>
  <c r="CC36" i="15"/>
  <c r="CC74" i="15"/>
  <c r="CC81" i="15"/>
  <c r="CC50" i="15"/>
  <c r="CC59" i="15"/>
  <c r="CC94" i="15"/>
  <c r="AJ102" i="15"/>
  <c r="AJ84" i="15"/>
  <c r="AJ33" i="15"/>
  <c r="AJ86" i="15"/>
  <c r="AJ44" i="15"/>
  <c r="AJ23" i="15"/>
  <c r="AJ68" i="15"/>
  <c r="AJ36" i="15"/>
  <c r="AJ42" i="15"/>
  <c r="AJ80" i="15"/>
  <c r="AJ58" i="15"/>
  <c r="AJ9" i="15"/>
  <c r="BJ111" i="15"/>
  <c r="W42" i="15"/>
  <c r="H36" i="15"/>
  <c r="H70" i="15"/>
  <c r="BG25" i="15"/>
  <c r="BG84" i="15"/>
  <c r="CP67" i="15"/>
  <c r="CP23" i="15"/>
  <c r="AI82" i="15"/>
  <c r="AI23" i="15"/>
  <c r="AI66" i="15"/>
  <c r="AI36" i="15"/>
  <c r="AI52" i="15"/>
  <c r="AI45" i="15"/>
  <c r="AI47" i="15"/>
  <c r="AI34" i="15"/>
  <c r="AI51" i="15"/>
  <c r="AI89" i="15"/>
  <c r="AI95" i="15"/>
  <c r="AI62" i="15"/>
  <c r="AI91" i="15"/>
  <c r="AI98" i="15"/>
  <c r="AI75" i="15"/>
  <c r="AI58" i="15"/>
  <c r="AI43" i="15"/>
  <c r="AI49" i="15"/>
  <c r="AI92" i="15"/>
  <c r="AI42" i="15"/>
  <c r="AI29" i="15"/>
  <c r="AI64" i="15"/>
  <c r="AI112" i="15"/>
  <c r="AI32" i="15"/>
  <c r="AI110" i="15"/>
  <c r="AI26" i="15"/>
  <c r="AI65" i="15"/>
  <c r="AI73" i="15"/>
  <c r="AI83" i="15"/>
  <c r="AI86" i="15"/>
  <c r="AI19" i="15"/>
  <c r="AI8" i="15"/>
  <c r="AI81" i="15"/>
  <c r="AI108" i="15"/>
  <c r="AI9" i="15"/>
  <c r="AI105" i="15"/>
  <c r="AI22" i="15"/>
  <c r="AI18" i="15"/>
  <c r="AI90" i="15"/>
  <c r="AI59" i="15"/>
  <c r="AI35" i="15"/>
  <c r="AI84" i="15"/>
  <c r="AI60" i="15"/>
  <c r="AI96" i="15"/>
  <c r="AI104" i="15"/>
  <c r="AI61" i="15"/>
  <c r="AI67" i="15"/>
  <c r="AI28" i="15"/>
  <c r="AI70" i="15"/>
  <c r="E16" i="15"/>
  <c r="E52" i="15"/>
  <c r="E64" i="15"/>
  <c r="E21" i="15"/>
  <c r="CC90" i="15"/>
  <c r="CC82" i="15"/>
  <c r="CC56" i="15"/>
  <c r="CC9" i="15"/>
  <c r="CC42" i="15"/>
  <c r="AJ41" i="15"/>
  <c r="AJ60" i="15"/>
  <c r="AJ97" i="15"/>
  <c r="AJ43" i="15"/>
  <c r="BJ67" i="15"/>
  <c r="W101" i="15"/>
  <c r="W43" i="15"/>
  <c r="H42" i="15"/>
  <c r="H54" i="15"/>
  <c r="BG86" i="15"/>
  <c r="CP46" i="15"/>
  <c r="CP31" i="15"/>
  <c r="BG67" i="15"/>
  <c r="BG98" i="15"/>
  <c r="BG18" i="15"/>
  <c r="BG54" i="15"/>
  <c r="BG29" i="15"/>
  <c r="BG36" i="15"/>
  <c r="BG107" i="15"/>
  <c r="BG47" i="15"/>
  <c r="BG52" i="15"/>
  <c r="BG38" i="15"/>
  <c r="BG85" i="15"/>
  <c r="BG68" i="15"/>
  <c r="BG112" i="15"/>
  <c r="BG99" i="15"/>
  <c r="BG56" i="15"/>
  <c r="BG63" i="15"/>
  <c r="BG14" i="15"/>
  <c r="BG81" i="15"/>
  <c r="BG89" i="15"/>
  <c r="BG33" i="15"/>
  <c r="BG20" i="15"/>
  <c r="BG34" i="15"/>
  <c r="BG41" i="15"/>
  <c r="BG24" i="15"/>
  <c r="BG39" i="15"/>
  <c r="BG23" i="15"/>
  <c r="BG109" i="15"/>
  <c r="BG111" i="15"/>
  <c r="BG46" i="15"/>
  <c r="BG71" i="15"/>
  <c r="BG13" i="15"/>
  <c r="BG101" i="15"/>
  <c r="BG97" i="15"/>
  <c r="BG60" i="15"/>
  <c r="BG32" i="15"/>
  <c r="BG69" i="15"/>
  <c r="BG72" i="15"/>
  <c r="BG113" i="15"/>
  <c r="BG87" i="15"/>
  <c r="BG70" i="15"/>
  <c r="BG75" i="15"/>
  <c r="BG50" i="15"/>
  <c r="BG30" i="15"/>
  <c r="BG16" i="15"/>
  <c r="BG11" i="15"/>
  <c r="BG64" i="15"/>
  <c r="BG43" i="15"/>
  <c r="BG91" i="15"/>
  <c r="BG19" i="15"/>
  <c r="BG74" i="15"/>
  <c r="BG83" i="15"/>
  <c r="BG58" i="15"/>
  <c r="BG9" i="15"/>
  <c r="BG92" i="15"/>
  <c r="BG96" i="15"/>
  <c r="BG22" i="15"/>
  <c r="BG57" i="15"/>
  <c r="BG59" i="15"/>
  <c r="BG55" i="15"/>
  <c r="BG62" i="15"/>
  <c r="BG40" i="15"/>
  <c r="BG15" i="15"/>
  <c r="BG104" i="15"/>
  <c r="BG94" i="15"/>
  <c r="BG8" i="15"/>
  <c r="BG73" i="15"/>
  <c r="BG28" i="15"/>
  <c r="BG100" i="15"/>
  <c r="BG37" i="15"/>
  <c r="BG49" i="15"/>
  <c r="BG66" i="15"/>
  <c r="BG90" i="15"/>
  <c r="BG102" i="15"/>
  <c r="BG31" i="15"/>
  <c r="BG21" i="15"/>
  <c r="BG82" i="15"/>
  <c r="BG26" i="15"/>
  <c r="BG53" i="15"/>
  <c r="BG114" i="15"/>
  <c r="BG80" i="15"/>
  <c r="BG48" i="15"/>
  <c r="BG12" i="15"/>
  <c r="BG17" i="15"/>
  <c r="BG108" i="15"/>
  <c r="BG61" i="15"/>
  <c r="BG105" i="15"/>
  <c r="BG42" i="15"/>
  <c r="BG88" i="15"/>
  <c r="BG110" i="15"/>
  <c r="BG103" i="15"/>
  <c r="BG10" i="15"/>
  <c r="BG51" i="15"/>
  <c r="BG78" i="15"/>
  <c r="BG35" i="15"/>
  <c r="E54" i="15"/>
  <c r="E99" i="15"/>
  <c r="CC95" i="15"/>
  <c r="CC13" i="15"/>
  <c r="CC100" i="15"/>
  <c r="E31" i="15"/>
  <c r="E62" i="15"/>
  <c r="E80" i="15"/>
  <c r="E14" i="15"/>
  <c r="E76" i="15"/>
  <c r="E107" i="15"/>
  <c r="E36" i="15"/>
  <c r="E81" i="15"/>
  <c r="E12" i="15"/>
  <c r="E90" i="15"/>
  <c r="E102" i="15"/>
  <c r="E26" i="15"/>
  <c r="CC107" i="15"/>
  <c r="CC78" i="15"/>
  <c r="CC37" i="15"/>
  <c r="CC63" i="15"/>
  <c r="CC65" i="15"/>
  <c r="CC89" i="15"/>
  <c r="CC96" i="15"/>
  <c r="CC92" i="15"/>
  <c r="CC108" i="15"/>
  <c r="CC60" i="15"/>
  <c r="CC98" i="15"/>
  <c r="CC57" i="15"/>
  <c r="CC76" i="15"/>
  <c r="AJ73" i="15"/>
  <c r="AJ70" i="15"/>
  <c r="AJ8" i="15"/>
  <c r="AJ25" i="15"/>
  <c r="AJ64" i="15"/>
  <c r="AJ49" i="15"/>
  <c r="AJ26" i="15"/>
  <c r="AJ75" i="15"/>
  <c r="AJ85" i="15"/>
  <c r="AJ95" i="15"/>
  <c r="BJ44" i="15"/>
  <c r="BJ34" i="15"/>
  <c r="W31" i="15"/>
  <c r="W20" i="15"/>
  <c r="H8" i="15"/>
  <c r="H41" i="15"/>
  <c r="BG93" i="15"/>
  <c r="BG45" i="15"/>
  <c r="CP64" i="15"/>
  <c r="AJ62" i="15"/>
  <c r="AJ39" i="15"/>
  <c r="AJ92" i="15"/>
  <c r="AJ103" i="15"/>
  <c r="AJ11" i="15"/>
  <c r="AJ111" i="15"/>
  <c r="AJ16" i="15"/>
  <c r="AJ88" i="15"/>
  <c r="AJ14" i="15"/>
  <c r="AJ46" i="15"/>
  <c r="AJ21" i="15"/>
  <c r="AJ53" i="15"/>
  <c r="AJ66" i="15"/>
  <c r="AJ27" i="15"/>
  <c r="AJ10" i="15"/>
  <c r="AQ76" i="15"/>
  <c r="AQ99" i="15"/>
  <c r="AQ23" i="15"/>
  <c r="E113" i="15"/>
  <c r="E15" i="15"/>
  <c r="E32" i="15"/>
  <c r="E86" i="15"/>
  <c r="E47" i="15"/>
  <c r="CC91" i="15"/>
  <c r="CC64" i="15"/>
  <c r="CC102" i="15"/>
  <c r="CC38" i="15"/>
  <c r="CC77" i="15"/>
  <c r="AJ106" i="15"/>
  <c r="AJ22" i="15"/>
  <c r="AJ110" i="15"/>
  <c r="AJ56" i="15"/>
  <c r="AJ69" i="15"/>
  <c r="AJ12" i="15"/>
  <c r="AJ17" i="15"/>
  <c r="E100" i="15"/>
  <c r="E66" i="15"/>
  <c r="E38" i="15"/>
  <c r="E82" i="15"/>
  <c r="E79" i="15"/>
  <c r="E65" i="15"/>
  <c r="E87" i="15"/>
  <c r="E105" i="15"/>
  <c r="E25" i="15"/>
  <c r="E73" i="15"/>
  <c r="E114" i="15"/>
  <c r="E84" i="15"/>
  <c r="E96" i="15"/>
  <c r="E59" i="15"/>
  <c r="CC86" i="15"/>
  <c r="CC97" i="15"/>
  <c r="CC14" i="15"/>
  <c r="CC111" i="15"/>
  <c r="CC110" i="15"/>
  <c r="CC104" i="15"/>
  <c r="CC61" i="15"/>
  <c r="CC71" i="15"/>
  <c r="CC48" i="15"/>
  <c r="CC35" i="15"/>
  <c r="CC83" i="15"/>
  <c r="CC46" i="15"/>
  <c r="CC109" i="15"/>
  <c r="CC105" i="15"/>
  <c r="AJ31" i="15"/>
  <c r="AJ79" i="15"/>
  <c r="AJ28" i="15"/>
  <c r="AJ107" i="15"/>
  <c r="AJ61" i="15"/>
  <c r="AJ82" i="15"/>
  <c r="AJ90" i="15"/>
  <c r="AJ89" i="15"/>
  <c r="AJ45" i="15"/>
  <c r="AJ18" i="15"/>
  <c r="AJ13" i="15"/>
  <c r="BJ13" i="15"/>
  <c r="W12" i="15"/>
  <c r="W21" i="15"/>
  <c r="H55" i="15"/>
  <c r="BG65" i="15"/>
  <c r="BG79" i="15"/>
  <c r="CP52" i="15"/>
  <c r="AI41" i="15"/>
  <c r="AQ26" i="15"/>
  <c r="BJ47" i="15"/>
  <c r="BJ9" i="15"/>
  <c r="BJ46" i="15"/>
  <c r="BJ21" i="15"/>
  <c r="BJ73" i="15"/>
  <c r="BJ94" i="15"/>
  <c r="BJ14" i="15"/>
  <c r="BJ48" i="15"/>
  <c r="BJ57" i="15"/>
  <c r="BJ70" i="15"/>
  <c r="BJ31" i="15"/>
  <c r="BJ72" i="15"/>
  <c r="BJ80" i="15"/>
  <c r="BJ83" i="15"/>
  <c r="BJ22" i="15"/>
  <c r="BJ24" i="15"/>
  <c r="BJ79" i="15"/>
  <c r="BJ43" i="15"/>
  <c r="BJ61" i="15"/>
  <c r="BJ101" i="15"/>
  <c r="BJ20" i="15"/>
  <c r="BJ88" i="15"/>
  <c r="BJ98" i="15"/>
  <c r="BJ19" i="15"/>
  <c r="BJ114" i="15"/>
  <c r="BJ84" i="15"/>
  <c r="BJ66" i="15"/>
  <c r="BJ42" i="15"/>
  <c r="BJ58" i="15"/>
  <c r="BJ112" i="15"/>
  <c r="BJ85" i="15"/>
  <c r="BJ87" i="15"/>
  <c r="BJ26" i="15"/>
  <c r="BJ36" i="15"/>
  <c r="BJ40" i="15"/>
  <c r="BJ89" i="15"/>
  <c r="BJ45" i="15"/>
  <c r="BJ68" i="15"/>
  <c r="BJ37" i="15"/>
  <c r="BJ17" i="15"/>
  <c r="BJ108" i="15"/>
  <c r="BJ81" i="15"/>
  <c r="BJ96" i="15"/>
  <c r="BJ23" i="15"/>
  <c r="BJ105" i="15"/>
  <c r="BJ51" i="15"/>
  <c r="BJ90" i="15"/>
  <c r="BJ102" i="15"/>
  <c r="BJ16" i="15"/>
  <c r="BJ53" i="15"/>
  <c r="BJ100" i="15"/>
  <c r="BJ104" i="15"/>
  <c r="BJ11" i="15"/>
  <c r="BJ103" i="15"/>
  <c r="BJ62" i="15"/>
  <c r="BJ30" i="15"/>
  <c r="BJ55" i="15"/>
  <c r="BJ35" i="15"/>
  <c r="BJ76" i="15"/>
  <c r="BJ60" i="15"/>
  <c r="BJ71" i="15"/>
  <c r="BJ78" i="15"/>
  <c r="BJ50" i="15"/>
  <c r="BJ15" i="15"/>
  <c r="BJ8" i="15"/>
  <c r="BJ56" i="15"/>
  <c r="BJ74" i="15"/>
  <c r="BJ27" i="15"/>
  <c r="BJ75" i="15"/>
  <c r="BJ113" i="15"/>
  <c r="BJ12" i="15"/>
  <c r="BJ82" i="15"/>
  <c r="BJ69" i="15"/>
  <c r="BJ10" i="15"/>
  <c r="BJ110" i="15"/>
  <c r="BJ28" i="15"/>
  <c r="BJ63" i="15"/>
  <c r="BJ52" i="15"/>
  <c r="BJ59" i="15"/>
  <c r="BJ29" i="15"/>
  <c r="BJ33" i="15"/>
  <c r="BJ54" i="15"/>
  <c r="BJ64" i="15"/>
  <c r="BJ25" i="15"/>
  <c r="BJ86" i="15"/>
  <c r="BJ95" i="15"/>
  <c r="BJ109" i="15"/>
  <c r="BJ93" i="15"/>
  <c r="BJ77" i="15"/>
  <c r="BJ107" i="15"/>
  <c r="BJ106" i="15"/>
  <c r="BJ65" i="15"/>
  <c r="BJ92" i="15"/>
  <c r="BJ39" i="15"/>
  <c r="H78" i="15"/>
  <c r="H84" i="15"/>
  <c r="H106" i="15"/>
  <c r="H26" i="15"/>
  <c r="H18" i="15"/>
  <c r="H58" i="15"/>
  <c r="H10" i="15"/>
  <c r="H79" i="15"/>
  <c r="H37" i="15"/>
  <c r="H59" i="15"/>
  <c r="H66" i="15"/>
  <c r="H49" i="15"/>
  <c r="H38" i="15"/>
  <c r="H65" i="15"/>
  <c r="H11" i="15"/>
  <c r="H98" i="15"/>
  <c r="H15" i="15"/>
  <c r="H51" i="15"/>
  <c r="H86" i="15"/>
  <c r="H57" i="15"/>
  <c r="H22" i="15"/>
  <c r="H85" i="15"/>
  <c r="H95" i="15"/>
  <c r="H12" i="15"/>
  <c r="H53" i="15"/>
  <c r="H108" i="15"/>
  <c r="H44" i="15"/>
  <c r="H73" i="15"/>
  <c r="H34" i="15"/>
  <c r="H13" i="15"/>
  <c r="H47" i="15"/>
  <c r="H33" i="15"/>
  <c r="H107" i="15"/>
  <c r="H94" i="15"/>
  <c r="H32" i="15"/>
  <c r="H29" i="15"/>
  <c r="H112" i="15"/>
  <c r="H80" i="15"/>
  <c r="H9" i="15"/>
  <c r="H75" i="15"/>
  <c r="H19" i="15"/>
  <c r="H101" i="15"/>
  <c r="H43" i="15"/>
  <c r="H91" i="15"/>
  <c r="H109" i="15"/>
  <c r="H93" i="15"/>
  <c r="H114" i="15"/>
  <c r="H111" i="15"/>
  <c r="H81" i="15"/>
  <c r="H61" i="15"/>
  <c r="H82" i="15"/>
  <c r="H50" i="15"/>
  <c r="H113" i="15"/>
  <c r="H24" i="15"/>
  <c r="H105" i="15"/>
  <c r="H71" i="15"/>
  <c r="H92" i="15"/>
  <c r="H63" i="15"/>
  <c r="H76" i="15"/>
  <c r="H17" i="15"/>
  <c r="H74" i="15"/>
  <c r="H27" i="15"/>
  <c r="H68" i="15"/>
  <c r="H87" i="15"/>
  <c r="H97" i="15"/>
  <c r="H110" i="15"/>
  <c r="H96" i="15"/>
  <c r="H46" i="15"/>
  <c r="H89" i="15"/>
  <c r="H20" i="15"/>
  <c r="H104" i="15"/>
  <c r="H103" i="15"/>
  <c r="H100" i="15"/>
  <c r="H88" i="15"/>
  <c r="H64" i="15"/>
  <c r="H45" i="15"/>
  <c r="H102" i="15"/>
  <c r="H21" i="15"/>
  <c r="H31" i="15"/>
  <c r="H60" i="15"/>
  <c r="H62" i="15"/>
  <c r="H40" i="15"/>
  <c r="H28" i="15"/>
  <c r="H35" i="15"/>
  <c r="H16" i="15"/>
  <c r="H39" i="15"/>
  <c r="H30" i="15"/>
  <c r="H72" i="15"/>
  <c r="H56" i="15"/>
  <c r="H99" i="15"/>
  <c r="H23" i="15"/>
  <c r="H25" i="15"/>
  <c r="H77" i="15"/>
  <c r="Y97" i="15"/>
  <c r="Y38" i="15"/>
  <c r="Y54" i="15"/>
  <c r="Y85" i="15"/>
  <c r="Y19" i="15"/>
  <c r="Y58" i="15"/>
  <c r="Y94" i="15"/>
  <c r="Y74" i="15"/>
  <c r="Y60" i="15"/>
  <c r="Y55" i="15"/>
  <c r="Y34" i="15"/>
  <c r="Y26" i="15"/>
  <c r="Y50" i="15"/>
  <c r="E37" i="15"/>
  <c r="E28" i="15"/>
  <c r="E43" i="15"/>
  <c r="E109" i="15"/>
  <c r="E103" i="15"/>
  <c r="E68" i="15"/>
  <c r="E46" i="15"/>
  <c r="E27" i="15"/>
  <c r="E42" i="15"/>
  <c r="E75" i="15"/>
  <c r="E9" i="15"/>
  <c r="E55" i="15"/>
  <c r="E71" i="15"/>
  <c r="E70" i="15"/>
  <c r="E51" i="15"/>
  <c r="E29" i="15"/>
  <c r="CC30" i="15"/>
  <c r="CC31" i="15"/>
  <c r="CC72" i="15"/>
  <c r="CC68" i="15"/>
  <c r="CC40" i="15"/>
  <c r="CC44" i="15"/>
  <c r="CC47" i="15"/>
  <c r="CC22" i="15"/>
  <c r="CC27" i="15"/>
  <c r="CC34" i="15"/>
  <c r="CC39" i="15"/>
  <c r="CC114" i="15"/>
  <c r="CC17" i="15"/>
  <c r="CC80" i="15"/>
  <c r="AJ51" i="15"/>
  <c r="AJ100" i="15"/>
  <c r="AJ34" i="15"/>
  <c r="AJ93" i="15"/>
  <c r="AJ91" i="15"/>
  <c r="AJ81" i="15"/>
  <c r="AJ99" i="15"/>
  <c r="AJ32" i="15"/>
  <c r="AJ30" i="15"/>
  <c r="AJ108" i="15"/>
  <c r="AJ67" i="15"/>
  <c r="BJ18" i="15"/>
  <c r="BJ38" i="15"/>
  <c r="W73" i="15"/>
  <c r="W72" i="15"/>
  <c r="H69" i="15"/>
  <c r="H90" i="15"/>
  <c r="BG106" i="15"/>
  <c r="CP70" i="15"/>
  <c r="AI53" i="15"/>
  <c r="CP22" i="15"/>
  <c r="CP49" i="15"/>
  <c r="CP38" i="15"/>
  <c r="CP104" i="15"/>
  <c r="CP57" i="15"/>
  <c r="CP15" i="15"/>
  <c r="CP55" i="15"/>
  <c r="CP34" i="15"/>
  <c r="CP14" i="15"/>
  <c r="CP17" i="15"/>
  <c r="CP60" i="15"/>
  <c r="CP48" i="15"/>
  <c r="CP30" i="15"/>
  <c r="CP25" i="15"/>
  <c r="CP56" i="15"/>
  <c r="CP89" i="15"/>
  <c r="CP36" i="15"/>
  <c r="CP33" i="15"/>
  <c r="CP29" i="15"/>
  <c r="CP19" i="15"/>
  <c r="CP78" i="15"/>
  <c r="CP59" i="15"/>
  <c r="CP69" i="15"/>
  <c r="CP114" i="15"/>
  <c r="CP79" i="15"/>
  <c r="CP24" i="15"/>
  <c r="CP109" i="15"/>
  <c r="CP63" i="15"/>
  <c r="CP27" i="15"/>
  <c r="CP93" i="15"/>
  <c r="CP94" i="15"/>
  <c r="CP35" i="15"/>
  <c r="CP13" i="15"/>
  <c r="CP42" i="15"/>
  <c r="CP74" i="15"/>
  <c r="CP43" i="15"/>
  <c r="CP77" i="15"/>
  <c r="CP108" i="15"/>
  <c r="CP8" i="15"/>
  <c r="CP71" i="15"/>
  <c r="CP47" i="15"/>
  <c r="CP39" i="15"/>
  <c r="CP61" i="15"/>
  <c r="CP68" i="15"/>
  <c r="CP75" i="15"/>
  <c r="CP62" i="15"/>
  <c r="CP18" i="15"/>
  <c r="CP20" i="15"/>
  <c r="CP84" i="15"/>
  <c r="CP113" i="15"/>
  <c r="CP73" i="15"/>
  <c r="CP37" i="15"/>
  <c r="CP83" i="15"/>
  <c r="CP98" i="15"/>
  <c r="CP9" i="15"/>
  <c r="CP100" i="15"/>
  <c r="CP54" i="15"/>
  <c r="CP44" i="15"/>
  <c r="CP90" i="15"/>
  <c r="CP72" i="15"/>
  <c r="CP106" i="15"/>
  <c r="CP16" i="15"/>
  <c r="CP97" i="15"/>
  <c r="CP87" i="15"/>
  <c r="CP12" i="15"/>
  <c r="CP85" i="15"/>
  <c r="CP21" i="15"/>
  <c r="CP111" i="15"/>
  <c r="CP86" i="15"/>
  <c r="CP51" i="15"/>
  <c r="CP110" i="15"/>
  <c r="CP81" i="15"/>
  <c r="CP91" i="15"/>
  <c r="CP76" i="15"/>
  <c r="CP50" i="15"/>
  <c r="CP103" i="15"/>
  <c r="CP107" i="15"/>
  <c r="CP53" i="15"/>
  <c r="CP112" i="15"/>
  <c r="CP80" i="15"/>
  <c r="CP82" i="15"/>
  <c r="CP105" i="15"/>
  <c r="CP96" i="15"/>
  <c r="CP92" i="15"/>
  <c r="CP66" i="15"/>
  <c r="CP58" i="15"/>
  <c r="CP102" i="15"/>
  <c r="CP32" i="15"/>
  <c r="CP101" i="15"/>
  <c r="CP10" i="15"/>
  <c r="CP88" i="15"/>
  <c r="CP11" i="15"/>
  <c r="CP41" i="15"/>
  <c r="E94" i="15"/>
  <c r="E101" i="15"/>
  <c r="E56" i="15"/>
  <c r="E11" i="15"/>
  <c r="E20" i="15"/>
  <c r="E39" i="15"/>
  <c r="E34" i="15"/>
  <c r="E89" i="15"/>
  <c r="E72" i="15"/>
  <c r="E8" i="15"/>
  <c r="E22" i="15"/>
  <c r="E57" i="15"/>
  <c r="CC18" i="15"/>
  <c r="CC69" i="15"/>
  <c r="CC112" i="15"/>
  <c r="CC21" i="15"/>
  <c r="CC49" i="15"/>
  <c r="CC52" i="15"/>
  <c r="CC25" i="15"/>
  <c r="CC87" i="15"/>
  <c r="CC70" i="15"/>
  <c r="CC73" i="15"/>
  <c r="CC10" i="15"/>
  <c r="CC32" i="15"/>
  <c r="CC55" i="15"/>
  <c r="AJ24" i="15"/>
  <c r="AJ83" i="15"/>
  <c r="AJ63" i="15"/>
  <c r="AJ20" i="15"/>
  <c r="AJ94" i="15"/>
  <c r="AJ54" i="15"/>
  <c r="AJ29" i="15"/>
  <c r="AJ98" i="15"/>
  <c r="AJ15" i="15"/>
  <c r="AJ35" i="15"/>
  <c r="AJ38" i="15"/>
  <c r="AJ19" i="15"/>
  <c r="BJ41" i="15"/>
  <c r="BJ32" i="15"/>
  <c r="W102" i="15"/>
  <c r="W65" i="15"/>
  <c r="H83" i="15"/>
  <c r="H52" i="15"/>
  <c r="BG76" i="15"/>
  <c r="CP95" i="15"/>
  <c r="CP28" i="15"/>
  <c r="AI54" i="15"/>
  <c r="L88" i="15"/>
  <c r="L41" i="15"/>
  <c r="L113" i="15"/>
  <c r="L66" i="15"/>
  <c r="L108" i="15"/>
  <c r="L27" i="15"/>
  <c r="CH81" i="15"/>
  <c r="CH17" i="15"/>
  <c r="L81" i="15"/>
  <c r="L107" i="15"/>
  <c r="L70" i="15"/>
  <c r="L14" i="15"/>
  <c r="L22" i="15"/>
  <c r="L112" i="15"/>
  <c r="L83" i="15"/>
  <c r="L114" i="15"/>
  <c r="CH11" i="15"/>
  <c r="CH94" i="15"/>
  <c r="L30" i="15"/>
  <c r="L19" i="15"/>
  <c r="L96" i="15"/>
  <c r="L50" i="15"/>
  <c r="L99" i="15"/>
  <c r="L26" i="15"/>
  <c r="CV92" i="15"/>
  <c r="CJ52" i="15"/>
  <c r="CJ25" i="15"/>
  <c r="CJ29" i="15"/>
  <c r="CJ66" i="15"/>
  <c r="CJ39" i="15"/>
  <c r="CJ101" i="15"/>
  <c r="CJ69" i="15"/>
  <c r="CJ36" i="15"/>
  <c r="CJ48" i="15"/>
  <c r="CJ111" i="15"/>
  <c r="CJ90" i="15"/>
  <c r="CJ96" i="15"/>
  <c r="CJ60" i="15"/>
  <c r="BO44" i="15"/>
  <c r="BO93" i="15"/>
  <c r="BO45" i="15"/>
  <c r="BO29" i="15"/>
  <c r="BO79" i="15"/>
  <c r="BO28" i="15"/>
  <c r="BO102" i="15"/>
  <c r="BO47" i="15"/>
  <c r="BO73" i="15"/>
  <c r="BO50" i="15"/>
  <c r="BO113" i="15"/>
  <c r="BO69" i="15"/>
  <c r="BO41" i="15"/>
  <c r="BC46" i="15"/>
  <c r="BC58" i="15"/>
  <c r="BC28" i="15"/>
  <c r="BC73" i="15"/>
  <c r="BC35" i="15"/>
  <c r="BC110" i="15"/>
  <c r="BC15" i="15"/>
  <c r="BC68" i="15"/>
  <c r="BC77" i="15"/>
  <c r="BC62" i="15"/>
  <c r="BC108" i="15"/>
  <c r="BC107" i="15"/>
  <c r="BC102" i="15"/>
  <c r="CK60" i="15"/>
  <c r="CK64" i="15"/>
  <c r="CK100" i="15"/>
  <c r="CK22" i="15"/>
  <c r="CK21" i="15"/>
  <c r="CK53" i="15"/>
  <c r="CK19" i="15"/>
  <c r="CK44" i="15"/>
  <c r="CK85" i="15"/>
  <c r="CK27" i="15"/>
  <c r="CK50" i="15"/>
  <c r="CK86" i="15"/>
  <c r="CK110" i="15"/>
  <c r="CN99" i="15"/>
  <c r="CN94" i="15"/>
  <c r="CN38" i="15"/>
  <c r="CN49" i="15"/>
  <c r="CN83" i="15"/>
  <c r="CI32" i="15"/>
  <c r="CI63" i="15"/>
  <c r="CI35" i="15"/>
  <c r="AB40" i="15"/>
  <c r="AB67" i="15"/>
  <c r="AB60" i="15"/>
  <c r="AB13" i="15"/>
  <c r="BY114" i="15"/>
  <c r="BY92" i="15"/>
  <c r="AX16" i="15"/>
  <c r="AX19" i="15"/>
  <c r="AY29" i="15"/>
  <c r="AY114" i="15"/>
  <c r="CJ104" i="15"/>
  <c r="CJ75" i="15"/>
  <c r="CJ57" i="15"/>
  <c r="CJ95" i="15"/>
  <c r="CJ93" i="15"/>
  <c r="CJ32" i="15"/>
  <c r="CJ67" i="15"/>
  <c r="CJ46" i="15"/>
  <c r="CJ59" i="15"/>
  <c r="CJ79" i="15"/>
  <c r="CJ76" i="15"/>
  <c r="CJ71" i="15"/>
  <c r="CJ64" i="15"/>
  <c r="BO52" i="15"/>
  <c r="BO97" i="15"/>
  <c r="BO34" i="15"/>
  <c r="BO33" i="15"/>
  <c r="BO9" i="15"/>
  <c r="BO10" i="15"/>
  <c r="BO66" i="15"/>
  <c r="BO27" i="15"/>
  <c r="BO87" i="15"/>
  <c r="BO17" i="15"/>
  <c r="BO104" i="15"/>
  <c r="BO51" i="15"/>
  <c r="BO96" i="15"/>
  <c r="BC56" i="15"/>
  <c r="BC74" i="15"/>
  <c r="BC66" i="15"/>
  <c r="BC26" i="15"/>
  <c r="BC50" i="15"/>
  <c r="BC97" i="15"/>
  <c r="BC17" i="15"/>
  <c r="BC47" i="15"/>
  <c r="BC29" i="15"/>
  <c r="BC113" i="15"/>
  <c r="BC87" i="15"/>
  <c r="BC48" i="15"/>
  <c r="BC11" i="15"/>
  <c r="CK29" i="15"/>
  <c r="CK32" i="15"/>
  <c r="CK65" i="15"/>
  <c r="CK55" i="15"/>
  <c r="CK46" i="15"/>
  <c r="CK41" i="15"/>
  <c r="CK99" i="15"/>
  <c r="CK33" i="15"/>
  <c r="CK24" i="15"/>
  <c r="CK95" i="15"/>
  <c r="CK34" i="15"/>
  <c r="CN36" i="15"/>
  <c r="CN55" i="15"/>
  <c r="CN19" i="15"/>
  <c r="CN87" i="15"/>
  <c r="CI34" i="15"/>
  <c r="CI91" i="15"/>
  <c r="AB104" i="15"/>
  <c r="AB39" i="15"/>
  <c r="BY33" i="15"/>
  <c r="CN103" i="15"/>
  <c r="CN13" i="15"/>
  <c r="CN28" i="15"/>
  <c r="CN72" i="15"/>
  <c r="CN39" i="15"/>
  <c r="CN20" i="15"/>
  <c r="CN82" i="15"/>
  <c r="CN59" i="15"/>
  <c r="CN22" i="15"/>
  <c r="CN66" i="15"/>
  <c r="CN17" i="15"/>
  <c r="CN95" i="15"/>
  <c r="CN74" i="15"/>
  <c r="CN88" i="15"/>
  <c r="CN37" i="15"/>
  <c r="CN23" i="15"/>
  <c r="CN26" i="15"/>
  <c r="CN34" i="15"/>
  <c r="CN68" i="15"/>
  <c r="CN110" i="15"/>
  <c r="CN9" i="15"/>
  <c r="CN14" i="15"/>
  <c r="CN93" i="15"/>
  <c r="CN8" i="15"/>
  <c r="CN105" i="15"/>
  <c r="CN100" i="15"/>
  <c r="CN70" i="15"/>
  <c r="CN43" i="15"/>
  <c r="CN112" i="15"/>
  <c r="CN32" i="15"/>
  <c r="CN90" i="15"/>
  <c r="CN60" i="15"/>
  <c r="CN42" i="15"/>
  <c r="CN80" i="15"/>
  <c r="CN25" i="15"/>
  <c r="CN71" i="15"/>
  <c r="CN40" i="15"/>
  <c r="CN101" i="15"/>
  <c r="CN62" i="15"/>
  <c r="CN111" i="15"/>
  <c r="CN33" i="15"/>
  <c r="CN15" i="15"/>
  <c r="CN63" i="15"/>
  <c r="CN45" i="15"/>
  <c r="CN76" i="15"/>
  <c r="CN104" i="15"/>
  <c r="CN107" i="15"/>
  <c r="CN11" i="15"/>
  <c r="CN35" i="15"/>
  <c r="CN46" i="15"/>
  <c r="CN108" i="15"/>
  <c r="CN114" i="15"/>
  <c r="CN41" i="15"/>
  <c r="CN50" i="15"/>
  <c r="CN113" i="15"/>
  <c r="CN29" i="15"/>
  <c r="CN78" i="15"/>
  <c r="CN57" i="15"/>
  <c r="CN86" i="15"/>
  <c r="CN51" i="15"/>
  <c r="CN64" i="15"/>
  <c r="CN89" i="15"/>
  <c r="CN106" i="15"/>
  <c r="CN58" i="15"/>
  <c r="CN54" i="15"/>
  <c r="CN75" i="15"/>
  <c r="CN98" i="15"/>
  <c r="AB110" i="15"/>
  <c r="AB20" i="15"/>
  <c r="AB15" i="15"/>
  <c r="AB57" i="15"/>
  <c r="AB73" i="15"/>
  <c r="AB82" i="15"/>
  <c r="AB71" i="15"/>
  <c r="AB56" i="15"/>
  <c r="AB31" i="15"/>
  <c r="AB96" i="15"/>
  <c r="AB21" i="15"/>
  <c r="AB81" i="15"/>
  <c r="AB33" i="15"/>
  <c r="AB17" i="15"/>
  <c r="AB78" i="15"/>
  <c r="AB97" i="15"/>
  <c r="AB25" i="15"/>
  <c r="AB8" i="15"/>
  <c r="AB92" i="15"/>
  <c r="AB45" i="15"/>
  <c r="AB109" i="15"/>
  <c r="AB114" i="15"/>
  <c r="AB46" i="15"/>
  <c r="AB43" i="15"/>
  <c r="AB19" i="15"/>
  <c r="AB18" i="15"/>
  <c r="AB48" i="15"/>
  <c r="AB44" i="15"/>
  <c r="AB9" i="15"/>
  <c r="AB89" i="15"/>
  <c r="AB98" i="15"/>
  <c r="AB101" i="15"/>
  <c r="AB107" i="15"/>
  <c r="AB41" i="15"/>
  <c r="AB100" i="15"/>
  <c r="AB54" i="15"/>
  <c r="AB76" i="15"/>
  <c r="AB12" i="15"/>
  <c r="AB111" i="15"/>
  <c r="AB108" i="15"/>
  <c r="AB55" i="15"/>
  <c r="AB30" i="15"/>
  <c r="AB80" i="15"/>
  <c r="AB102" i="15"/>
  <c r="AB34" i="15"/>
  <c r="AB14" i="15"/>
  <c r="AB69" i="15"/>
  <c r="AB36" i="15"/>
  <c r="AB87" i="15"/>
  <c r="AB16" i="15"/>
  <c r="AB11" i="15"/>
  <c r="AB88" i="15"/>
  <c r="AB58" i="15"/>
  <c r="AB113" i="15"/>
  <c r="AB84" i="15"/>
  <c r="AB29" i="15"/>
  <c r="AB106" i="15"/>
  <c r="AB51" i="15"/>
  <c r="AB61" i="15"/>
  <c r="AB79" i="15"/>
  <c r="AB37" i="15"/>
  <c r="AB52" i="15"/>
  <c r="AB74" i="15"/>
  <c r="AB66" i="15"/>
  <c r="AB93" i="15"/>
  <c r="AB32" i="15"/>
  <c r="AB86" i="15"/>
  <c r="AB23" i="15"/>
  <c r="AB28" i="15"/>
  <c r="AB77" i="15"/>
  <c r="AB27" i="15"/>
  <c r="AB50" i="15"/>
  <c r="AB62" i="15"/>
  <c r="AB95" i="15"/>
  <c r="AB10" i="15"/>
  <c r="AB63" i="15"/>
  <c r="AB59" i="15"/>
  <c r="AB103" i="15"/>
  <c r="AB26" i="15"/>
  <c r="AB75" i="15"/>
  <c r="AB53" i="15"/>
  <c r="CK31" i="15"/>
  <c r="CK57" i="15"/>
  <c r="CK114" i="15"/>
  <c r="CK105" i="15"/>
  <c r="CK104" i="15"/>
  <c r="CK15" i="15"/>
  <c r="CK36" i="15"/>
  <c r="BY57" i="15"/>
  <c r="BY30" i="15"/>
  <c r="BY90" i="15"/>
  <c r="BY62" i="15"/>
  <c r="BY28" i="15"/>
  <c r="BY26" i="15"/>
  <c r="BY12" i="15"/>
  <c r="BY52" i="15"/>
  <c r="BY111" i="15"/>
  <c r="BY13" i="15"/>
  <c r="BY41" i="15"/>
  <c r="BY101" i="15"/>
  <c r="BY61" i="15"/>
  <c r="BY14" i="15"/>
  <c r="BY54" i="15"/>
  <c r="BY89" i="15"/>
  <c r="BY79" i="15"/>
  <c r="BY86" i="15"/>
  <c r="BY22" i="15"/>
  <c r="BY72" i="15"/>
  <c r="BY100" i="15"/>
  <c r="BY19" i="15"/>
  <c r="BY35" i="15"/>
  <c r="BY70" i="15"/>
  <c r="BY78" i="15"/>
  <c r="BY65" i="15"/>
  <c r="BY77" i="15"/>
  <c r="BY98" i="15"/>
  <c r="BY38" i="15"/>
  <c r="BY76" i="15"/>
  <c r="BY59" i="15"/>
  <c r="BY49" i="15"/>
  <c r="BY82" i="15"/>
  <c r="BY56" i="15"/>
  <c r="BY21" i="15"/>
  <c r="BY84" i="15"/>
  <c r="BY32" i="15"/>
  <c r="BY69" i="15"/>
  <c r="BY75" i="15"/>
  <c r="BY64" i="15"/>
  <c r="BY8" i="15"/>
  <c r="BY50" i="15"/>
  <c r="BY24" i="15"/>
  <c r="BY17" i="15"/>
  <c r="BY99" i="15"/>
  <c r="BY44" i="15"/>
  <c r="BY11" i="15"/>
  <c r="BY20" i="15"/>
  <c r="BY51" i="15"/>
  <c r="BY80" i="15"/>
  <c r="BY18" i="15"/>
  <c r="BY105" i="15"/>
  <c r="BY87" i="15"/>
  <c r="BY46" i="15"/>
  <c r="BY68" i="15"/>
  <c r="BY110" i="15"/>
  <c r="BY25" i="15"/>
  <c r="BY10" i="15"/>
  <c r="BY108" i="15"/>
  <c r="BY96" i="15"/>
  <c r="BY55" i="15"/>
  <c r="BY67" i="15"/>
  <c r="BY58" i="15"/>
  <c r="BY66" i="15"/>
  <c r="BY47" i="15"/>
  <c r="BY97" i="15"/>
  <c r="BY42" i="15"/>
  <c r="BY85" i="15"/>
  <c r="BY34" i="15"/>
  <c r="BY40" i="15"/>
  <c r="BY112" i="15"/>
  <c r="BY45" i="15"/>
  <c r="BY53" i="15"/>
  <c r="BY104" i="15"/>
  <c r="BY109" i="15"/>
  <c r="BY95" i="15"/>
  <c r="BY15" i="15"/>
  <c r="BY29" i="15"/>
  <c r="BY16" i="15"/>
  <c r="BY31" i="15"/>
  <c r="BY63" i="15"/>
  <c r="BY91" i="15"/>
  <c r="BY73" i="15"/>
  <c r="BY48" i="15"/>
  <c r="BY37" i="15"/>
  <c r="BY43" i="15"/>
  <c r="BY94" i="15"/>
  <c r="BY107" i="15"/>
  <c r="BY27" i="15"/>
  <c r="BY74" i="15"/>
  <c r="BY83" i="15"/>
  <c r="BY36" i="15"/>
  <c r="BY106" i="15"/>
  <c r="BY39" i="15"/>
  <c r="AX14" i="15"/>
  <c r="AX52" i="15"/>
  <c r="AX40" i="15"/>
  <c r="AX67" i="15"/>
  <c r="AX107" i="15"/>
  <c r="AX76" i="15"/>
  <c r="AX78" i="15"/>
  <c r="AX17" i="15"/>
  <c r="AX37" i="15"/>
  <c r="AX49" i="15"/>
  <c r="AX108" i="15"/>
  <c r="AX106" i="15"/>
  <c r="AX104" i="15"/>
  <c r="AX103" i="15"/>
  <c r="AX10" i="15"/>
  <c r="AX77" i="15"/>
  <c r="AX88" i="15"/>
  <c r="AX92" i="15"/>
  <c r="AX72" i="15"/>
  <c r="AX89" i="15"/>
  <c r="AX34" i="15"/>
  <c r="AX12" i="15"/>
  <c r="AX28" i="15"/>
  <c r="AX57" i="15"/>
  <c r="AX44" i="15"/>
  <c r="AX95" i="15"/>
  <c r="AX99" i="15"/>
  <c r="AX39" i="15"/>
  <c r="AX63" i="15"/>
  <c r="AX59" i="15"/>
  <c r="AX91" i="15"/>
  <c r="AX42" i="15"/>
  <c r="AX86" i="15"/>
  <c r="AX64" i="15"/>
  <c r="AX75" i="15"/>
  <c r="AX94" i="15"/>
  <c r="AX69" i="15"/>
  <c r="AX90" i="15"/>
  <c r="AX96" i="15"/>
  <c r="AX98" i="15"/>
  <c r="AX85" i="15"/>
  <c r="AX18" i="15"/>
  <c r="AX26" i="15"/>
  <c r="AX80" i="15"/>
  <c r="AX35" i="15"/>
  <c r="AX32" i="15"/>
  <c r="AX25" i="15"/>
  <c r="AX56" i="15"/>
  <c r="AX9" i="15"/>
  <c r="AX62" i="15"/>
  <c r="AX101" i="15"/>
  <c r="AX27" i="15"/>
  <c r="AX11" i="15"/>
  <c r="AX93" i="15"/>
  <c r="AX71" i="15"/>
  <c r="AX21" i="15"/>
  <c r="AX23" i="15"/>
  <c r="AX47" i="15"/>
  <c r="AX100" i="15"/>
  <c r="AX82" i="15"/>
  <c r="AX79" i="15"/>
  <c r="AX105" i="15"/>
  <c r="AX51" i="15"/>
  <c r="AX24" i="15"/>
  <c r="AX41" i="15"/>
  <c r="AX55" i="15"/>
  <c r="AX87" i="15"/>
  <c r="AX73" i="15"/>
  <c r="AX113" i="15"/>
  <c r="AX54" i="15"/>
  <c r="AX13" i="15"/>
  <c r="AX60" i="15"/>
  <c r="AX83" i="15"/>
  <c r="AX66" i="15"/>
  <c r="AX84" i="15"/>
  <c r="AX22" i="15"/>
  <c r="AX33" i="15"/>
  <c r="AX70" i="15"/>
  <c r="AX36" i="15"/>
  <c r="AX50" i="15"/>
  <c r="AX114" i="15"/>
  <c r="AX53" i="15"/>
  <c r="AX38" i="15"/>
  <c r="AX65" i="15"/>
  <c r="AX46" i="15"/>
  <c r="AX15" i="15"/>
  <c r="AX8" i="15"/>
  <c r="AX97" i="15"/>
  <c r="AX29" i="15"/>
  <c r="AX30" i="15"/>
  <c r="AX20" i="15"/>
  <c r="AX43" i="15"/>
  <c r="AX109" i="15"/>
  <c r="AX74" i="15"/>
  <c r="CI49" i="15"/>
  <c r="CI96" i="15"/>
  <c r="CI33" i="15"/>
  <c r="CI41" i="15"/>
  <c r="CI83" i="15"/>
  <c r="CI67" i="15"/>
  <c r="CI105" i="15"/>
  <c r="CI86" i="15"/>
  <c r="CI80" i="15"/>
  <c r="CI15" i="15"/>
  <c r="CI56" i="15"/>
  <c r="CI16" i="15"/>
  <c r="CI73" i="15"/>
  <c r="CI48" i="15"/>
  <c r="CI47" i="15"/>
  <c r="CI108" i="15"/>
  <c r="CI26" i="15"/>
  <c r="CI38" i="15"/>
  <c r="CI46" i="15"/>
  <c r="CI69" i="15"/>
  <c r="CI102" i="15"/>
  <c r="CI64" i="15"/>
  <c r="CI60" i="15"/>
  <c r="CI43" i="15"/>
  <c r="CI9" i="15"/>
  <c r="CI8" i="15"/>
  <c r="CI59" i="15"/>
  <c r="CI92" i="15"/>
  <c r="CI50" i="15"/>
  <c r="CI82" i="15"/>
  <c r="CI90" i="15"/>
  <c r="CI23" i="15"/>
  <c r="CI30" i="15"/>
  <c r="CI62" i="15"/>
  <c r="CI13" i="15"/>
  <c r="CI18" i="15"/>
  <c r="CI106" i="15"/>
  <c r="CI66" i="15"/>
  <c r="CI79" i="15"/>
  <c r="CI22" i="15"/>
  <c r="CI12" i="15"/>
  <c r="CI81" i="15"/>
  <c r="CI57" i="15"/>
  <c r="CI10" i="15"/>
  <c r="CI31" i="15"/>
  <c r="CI52" i="15"/>
  <c r="CI104" i="15"/>
  <c r="CI111" i="15"/>
  <c r="CI114" i="15"/>
  <c r="CI110" i="15"/>
  <c r="CI75" i="15"/>
  <c r="CI84" i="15"/>
  <c r="CI55" i="15"/>
  <c r="CI94" i="15"/>
  <c r="CI71" i="15"/>
  <c r="CI101" i="15"/>
  <c r="CI36" i="15"/>
  <c r="CI98" i="15"/>
  <c r="CI54" i="15"/>
  <c r="CI89" i="15"/>
  <c r="CI37" i="15"/>
  <c r="CI53" i="15"/>
  <c r="CI61" i="15"/>
  <c r="CI95" i="15"/>
  <c r="CI29" i="15"/>
  <c r="CI17" i="15"/>
  <c r="CI103" i="15"/>
  <c r="CI93" i="15"/>
  <c r="CI78" i="15"/>
  <c r="CI14" i="15"/>
  <c r="CI19" i="15"/>
  <c r="CI100" i="15"/>
  <c r="CI27" i="15"/>
  <c r="CI109" i="15"/>
  <c r="CI45" i="15"/>
  <c r="CI58" i="15"/>
  <c r="CI24" i="15"/>
  <c r="CI87" i="15"/>
  <c r="CI76" i="15"/>
  <c r="CI70" i="15"/>
  <c r="AY84" i="15"/>
  <c r="AY27" i="15"/>
  <c r="AY41" i="15"/>
  <c r="AY50" i="15"/>
  <c r="AY58" i="15"/>
  <c r="AY73" i="15"/>
  <c r="AY82" i="15"/>
  <c r="AY30" i="15"/>
  <c r="AY49" i="15"/>
  <c r="AY85" i="15"/>
  <c r="AY103" i="15"/>
  <c r="AY101" i="15"/>
  <c r="AY94" i="15"/>
  <c r="AY32" i="15"/>
  <c r="AY13" i="15"/>
  <c r="AY66" i="15"/>
  <c r="AY24" i="15"/>
  <c r="AY99" i="15"/>
  <c r="AY34" i="15"/>
  <c r="AY111" i="15"/>
  <c r="AY56" i="15"/>
  <c r="AY23" i="15"/>
  <c r="AY110" i="15"/>
  <c r="AY69" i="15"/>
  <c r="AY106" i="15"/>
  <c r="AY43" i="15"/>
  <c r="AY113" i="15"/>
  <c r="AY55" i="15"/>
  <c r="AY64" i="15"/>
  <c r="AY59" i="15"/>
  <c r="AY83" i="15"/>
  <c r="AY102" i="15"/>
  <c r="AY67" i="15"/>
  <c r="AY96" i="15"/>
  <c r="AY40" i="15"/>
  <c r="AY26" i="15"/>
  <c r="AY77" i="15"/>
  <c r="AY91" i="15"/>
  <c r="AY71" i="15"/>
  <c r="AY100" i="15"/>
  <c r="AY28" i="15"/>
  <c r="AY46" i="15"/>
  <c r="AY42" i="15"/>
  <c r="AY87" i="15"/>
  <c r="AY44" i="15"/>
  <c r="AY12" i="15"/>
  <c r="AY81" i="15"/>
  <c r="AY88" i="15"/>
  <c r="AY17" i="15"/>
  <c r="AY61" i="15"/>
  <c r="AY75" i="15"/>
  <c r="AY20" i="15"/>
  <c r="AY63" i="15"/>
  <c r="AY47" i="15"/>
  <c r="AY107" i="15"/>
  <c r="AY54" i="15"/>
  <c r="AY25" i="15"/>
  <c r="AY95" i="15"/>
  <c r="AY65" i="15"/>
  <c r="AY74" i="15"/>
  <c r="AY93" i="15"/>
  <c r="AY48" i="15"/>
  <c r="AY97" i="15"/>
  <c r="AY45" i="15"/>
  <c r="AY80" i="15"/>
  <c r="AY18" i="15"/>
  <c r="AY86" i="15"/>
  <c r="AY60" i="15"/>
  <c r="AY89" i="15"/>
  <c r="AY109" i="15"/>
  <c r="AY15" i="15"/>
  <c r="AY68" i="15"/>
  <c r="AY112" i="15"/>
  <c r="AY92" i="15"/>
  <c r="AY14" i="15"/>
  <c r="AY21" i="15"/>
  <c r="AY10" i="15"/>
  <c r="AY104" i="15"/>
  <c r="AY36" i="15"/>
  <c r="AY22" i="15"/>
  <c r="AY72" i="15"/>
  <c r="AY108" i="15"/>
  <c r="AY105" i="15"/>
  <c r="AY9" i="15"/>
  <c r="AY19" i="15"/>
  <c r="AY35" i="15"/>
  <c r="AY57" i="15"/>
  <c r="AY76" i="15"/>
  <c r="AY53" i="15"/>
  <c r="AY52" i="15"/>
  <c r="AY37" i="15"/>
  <c r="AY31" i="15"/>
  <c r="AY79" i="15"/>
  <c r="AS54" i="15"/>
  <c r="AS15" i="15"/>
  <c r="AS77" i="15"/>
  <c r="AS32" i="15"/>
  <c r="AS73" i="15"/>
  <c r="AS84" i="15"/>
  <c r="AS17" i="15"/>
  <c r="CJ50" i="15"/>
  <c r="CJ85" i="15"/>
  <c r="CJ89" i="15"/>
  <c r="CJ83" i="15"/>
  <c r="CJ108" i="15"/>
  <c r="CJ19" i="15"/>
  <c r="CJ14" i="15"/>
  <c r="CJ31" i="15"/>
  <c r="CJ110" i="15"/>
  <c r="CJ84" i="15"/>
  <c r="CJ28" i="15"/>
  <c r="CJ26" i="15"/>
  <c r="CJ37" i="15"/>
  <c r="CJ45" i="15"/>
  <c r="BO16" i="15"/>
  <c r="BO38" i="15"/>
  <c r="BO62" i="15"/>
  <c r="BO76" i="15"/>
  <c r="BO36" i="15"/>
  <c r="BO30" i="15"/>
  <c r="BO43" i="15"/>
  <c r="BO82" i="15"/>
  <c r="BO63" i="15"/>
  <c r="BO42" i="15"/>
  <c r="BO112" i="15"/>
  <c r="BO40" i="15"/>
  <c r="BO101" i="15"/>
  <c r="BC71" i="15"/>
  <c r="BC9" i="15"/>
  <c r="BC30" i="15"/>
  <c r="BC38" i="15"/>
  <c r="BC37" i="15"/>
  <c r="BC104" i="15"/>
  <c r="BC112" i="15"/>
  <c r="BC22" i="15"/>
  <c r="BC49" i="15"/>
  <c r="BC95" i="15"/>
  <c r="BC106" i="15"/>
  <c r="BC72" i="15"/>
  <c r="BC98" i="15"/>
  <c r="CK98" i="15"/>
  <c r="CK88" i="15"/>
  <c r="CK59" i="15"/>
  <c r="CK49" i="15"/>
  <c r="CK107" i="15"/>
  <c r="CK112" i="15"/>
  <c r="CK17" i="15"/>
  <c r="CK51" i="15"/>
  <c r="CK18" i="15"/>
  <c r="CK78" i="15"/>
  <c r="CK38" i="15"/>
  <c r="CK90" i="15"/>
  <c r="CN97" i="15"/>
  <c r="CN52" i="15"/>
  <c r="CN92" i="15"/>
  <c r="CN77" i="15"/>
  <c r="CN21" i="15"/>
  <c r="CI11" i="15"/>
  <c r="CI88" i="15"/>
  <c r="CI97" i="15"/>
  <c r="CI39" i="15"/>
  <c r="AB91" i="15"/>
  <c r="AB68" i="15"/>
  <c r="AB64" i="15"/>
  <c r="BY103" i="15"/>
  <c r="AX81" i="15"/>
  <c r="AY39" i="15"/>
  <c r="AY8" i="15"/>
  <c r="CJ62" i="15"/>
  <c r="CJ9" i="15"/>
  <c r="CJ54" i="15"/>
  <c r="CJ30" i="15"/>
  <c r="CJ51" i="15"/>
  <c r="CJ82" i="15"/>
  <c r="CJ106" i="15"/>
  <c r="CJ81" i="15"/>
  <c r="CJ105" i="15"/>
  <c r="CJ100" i="15"/>
  <c r="CJ15" i="15"/>
  <c r="CJ65" i="15"/>
  <c r="CJ86" i="15"/>
  <c r="CJ41" i="15"/>
  <c r="BO55" i="15"/>
  <c r="BO68" i="15"/>
  <c r="BO54" i="15"/>
  <c r="BO107" i="15"/>
  <c r="BO103" i="15"/>
  <c r="BO95" i="15"/>
  <c r="BO114" i="15"/>
  <c r="BO92" i="15"/>
  <c r="BO48" i="15"/>
  <c r="BO86" i="15"/>
  <c r="BO22" i="15"/>
  <c r="BO81" i="15"/>
  <c r="BO20" i="15"/>
  <c r="BO12" i="15"/>
  <c r="BC70" i="15"/>
  <c r="BC114" i="15"/>
  <c r="BC54" i="15"/>
  <c r="BC76" i="15"/>
  <c r="BC92" i="15"/>
  <c r="BC13" i="15"/>
  <c r="BC51" i="15"/>
  <c r="BC105" i="15"/>
  <c r="BC41" i="15"/>
  <c r="BC67" i="15"/>
  <c r="BC43" i="15"/>
  <c r="BC79" i="15"/>
  <c r="BC27" i="15"/>
  <c r="CK74" i="15"/>
  <c r="CK28" i="15"/>
  <c r="CK79" i="15"/>
  <c r="CK77" i="15"/>
  <c r="CK14" i="15"/>
  <c r="CK68" i="15"/>
  <c r="CK91" i="15"/>
  <c r="CK45" i="15"/>
  <c r="CK70" i="15"/>
  <c r="CK52" i="15"/>
  <c r="CK82" i="15"/>
  <c r="CK97" i="15"/>
  <c r="CN61" i="15"/>
  <c r="CN65" i="15"/>
  <c r="CN56" i="15"/>
  <c r="CN12" i="15"/>
  <c r="CN67" i="15"/>
  <c r="CI21" i="15"/>
  <c r="CI85" i="15"/>
  <c r="CI42" i="15"/>
  <c r="CI113" i="15"/>
  <c r="AB90" i="15"/>
  <c r="AB65" i="15"/>
  <c r="AB24" i="15"/>
  <c r="BY88" i="15"/>
  <c r="AX110" i="15"/>
  <c r="AX68" i="15"/>
  <c r="AY11" i="15"/>
  <c r="AY33" i="15"/>
  <c r="CJ8" i="15"/>
  <c r="CJ17" i="15"/>
  <c r="CJ34" i="15"/>
  <c r="CJ10" i="15"/>
  <c r="CJ97" i="15"/>
  <c r="CJ88" i="15"/>
  <c r="CJ33" i="15"/>
  <c r="CJ11" i="15"/>
  <c r="CJ56" i="15"/>
  <c r="CJ61" i="15"/>
  <c r="CJ22" i="15"/>
  <c r="CJ49" i="15"/>
  <c r="CJ77" i="15"/>
  <c r="BO11" i="15"/>
  <c r="BO105" i="15"/>
  <c r="BO8" i="15"/>
  <c r="BO61" i="15"/>
  <c r="BO108" i="15"/>
  <c r="BO46" i="15"/>
  <c r="BO15" i="15"/>
  <c r="BO60" i="15"/>
  <c r="BO19" i="15"/>
  <c r="BO26" i="15"/>
  <c r="BO84" i="15"/>
  <c r="BO23" i="15"/>
  <c r="BO49" i="15"/>
  <c r="BO99" i="15"/>
  <c r="BC78" i="15"/>
  <c r="BC12" i="15"/>
  <c r="BC40" i="15"/>
  <c r="BC99" i="15"/>
  <c r="BC10" i="15"/>
  <c r="BC42" i="15"/>
  <c r="BC61" i="15"/>
  <c r="BC88" i="15"/>
  <c r="BC52" i="15"/>
  <c r="BC23" i="15"/>
  <c r="BC34" i="15"/>
  <c r="BC75" i="15"/>
  <c r="BC90" i="15"/>
  <c r="BC53" i="15"/>
  <c r="CK23" i="15"/>
  <c r="CK9" i="15"/>
  <c r="CK16" i="15"/>
  <c r="CK113" i="15"/>
  <c r="CK43" i="15"/>
  <c r="CK93" i="15"/>
  <c r="CK47" i="15"/>
  <c r="CK67" i="15"/>
  <c r="CK56" i="15"/>
  <c r="CK39" i="15"/>
  <c r="CK54" i="15"/>
  <c r="CK94" i="15"/>
  <c r="CK73" i="15"/>
  <c r="CN48" i="15"/>
  <c r="CN109" i="15"/>
  <c r="CN96" i="15"/>
  <c r="CN18" i="15"/>
  <c r="CN10" i="15"/>
  <c r="CI68" i="15"/>
  <c r="CI74" i="15"/>
  <c r="CI72" i="15"/>
  <c r="CI65" i="15"/>
  <c r="AB49" i="15"/>
  <c r="AB70" i="15"/>
  <c r="AB99" i="15"/>
  <c r="BY23" i="15"/>
  <c r="BY93" i="15"/>
  <c r="AX61" i="15"/>
  <c r="AX58" i="15"/>
  <c r="AY38" i="15"/>
  <c r="AY70" i="15"/>
  <c r="AL111" i="15"/>
  <c r="AL75" i="15"/>
  <c r="CJ112" i="15"/>
  <c r="CJ63" i="15"/>
  <c r="CJ98" i="15"/>
  <c r="CJ24" i="15"/>
  <c r="CJ114" i="15"/>
  <c r="CJ68" i="15"/>
  <c r="CJ44" i="15"/>
  <c r="CJ12" i="15"/>
  <c r="CJ103" i="15"/>
  <c r="CJ107" i="15"/>
  <c r="CJ21" i="15"/>
  <c r="CJ72" i="15"/>
  <c r="CJ87" i="15"/>
  <c r="BO109" i="15"/>
  <c r="BO35" i="15"/>
  <c r="BO74" i="15"/>
  <c r="BO111" i="15"/>
  <c r="BO100" i="15"/>
  <c r="BO56" i="15"/>
  <c r="BO98" i="15"/>
  <c r="BO77" i="15"/>
  <c r="BO90" i="15"/>
  <c r="BO59" i="15"/>
  <c r="BO89" i="15"/>
  <c r="BO70" i="15"/>
  <c r="BO13" i="15"/>
  <c r="BO110" i="15"/>
  <c r="BC93" i="15"/>
  <c r="BC109" i="15"/>
  <c r="BC59" i="15"/>
  <c r="BC45" i="15"/>
  <c r="BC55" i="15"/>
  <c r="BC103" i="15"/>
  <c r="BC80" i="15"/>
  <c r="BC63" i="15"/>
  <c r="BC85" i="15"/>
  <c r="BC20" i="15"/>
  <c r="BC57" i="15"/>
  <c r="BC64" i="15"/>
  <c r="BC111" i="15"/>
  <c r="BC32" i="15"/>
  <c r="CK42" i="15"/>
  <c r="CK84" i="15"/>
  <c r="CK13" i="15"/>
  <c r="CK71" i="15"/>
  <c r="CK69" i="15"/>
  <c r="CK37" i="15"/>
  <c r="CK66" i="15"/>
  <c r="CK11" i="15"/>
  <c r="CK58" i="15"/>
  <c r="CK26" i="15"/>
  <c r="CK12" i="15"/>
  <c r="CK87" i="15"/>
  <c r="CK83" i="15"/>
  <c r="CN69" i="15"/>
  <c r="CN84" i="15"/>
  <c r="CN79" i="15"/>
  <c r="CN24" i="15"/>
  <c r="CN47" i="15"/>
  <c r="CI112" i="15"/>
  <c r="CI77" i="15"/>
  <c r="CI107" i="15"/>
  <c r="AB105" i="15"/>
  <c r="AB72" i="15"/>
  <c r="AB83" i="15"/>
  <c r="BY81" i="15"/>
  <c r="BY102" i="15"/>
  <c r="AX31" i="15"/>
  <c r="AX48" i="15"/>
  <c r="AY90" i="15"/>
  <c r="AY62" i="15"/>
  <c r="CJ13" i="15"/>
  <c r="CJ35" i="15"/>
  <c r="CJ42" i="15"/>
  <c r="CJ94" i="15"/>
  <c r="CJ53" i="15"/>
  <c r="CJ109" i="15"/>
  <c r="CJ38" i="15"/>
  <c r="CJ74" i="15"/>
  <c r="CJ23" i="15"/>
  <c r="CJ58" i="15"/>
  <c r="CJ27" i="15"/>
  <c r="CJ73" i="15"/>
  <c r="BO71" i="15"/>
  <c r="BO67" i="15"/>
  <c r="BO31" i="15"/>
  <c r="BO83" i="15"/>
  <c r="BO58" i="15"/>
  <c r="BO37" i="15"/>
  <c r="BO85" i="15"/>
  <c r="BO21" i="15"/>
  <c r="BO53" i="15"/>
  <c r="BO94" i="15"/>
  <c r="BO57" i="15"/>
  <c r="BO24" i="15"/>
  <c r="BC36" i="15"/>
  <c r="BC39" i="15"/>
  <c r="BC19" i="15"/>
  <c r="BC16" i="15"/>
  <c r="BC100" i="15"/>
  <c r="BC83" i="15"/>
  <c r="BC69" i="15"/>
  <c r="BC65" i="15"/>
  <c r="BC94" i="15"/>
  <c r="BC14" i="15"/>
  <c r="BC31" i="15"/>
  <c r="BC44" i="15"/>
  <c r="BC24" i="15"/>
  <c r="CK10" i="15"/>
  <c r="CK76" i="15"/>
  <c r="CK40" i="15"/>
  <c r="CK62" i="15"/>
  <c r="CK109" i="15"/>
  <c r="CK111" i="15"/>
  <c r="CK72" i="15"/>
  <c r="CK35" i="15"/>
  <c r="CK61" i="15"/>
  <c r="CK106" i="15"/>
  <c r="CK48" i="15"/>
  <c r="CK81" i="15"/>
  <c r="CK63" i="15"/>
  <c r="CN91" i="15"/>
  <c r="CN44" i="15"/>
  <c r="CN16" i="15"/>
  <c r="CN85" i="15"/>
  <c r="CN30" i="15"/>
  <c r="CI25" i="15"/>
  <c r="CI51" i="15"/>
  <c r="CI44" i="15"/>
  <c r="AB35" i="15"/>
  <c r="AB47" i="15"/>
  <c r="AB85" i="15"/>
  <c r="AB94" i="15"/>
  <c r="BY113" i="15"/>
  <c r="BY71" i="15"/>
  <c r="AX111" i="15"/>
  <c r="AX112" i="15"/>
  <c r="AY51" i="15"/>
  <c r="AY78" i="15"/>
  <c r="AS61" i="15"/>
  <c r="AQ13" i="15"/>
  <c r="AQ64" i="15"/>
  <c r="CA37" i="15"/>
  <c r="CA105" i="15"/>
  <c r="AQ30" i="15"/>
  <c r="AQ89" i="15"/>
  <c r="CA79" i="15"/>
  <c r="CA44" i="15"/>
  <c r="AQ37" i="15"/>
  <c r="AQ35" i="15"/>
  <c r="CA81" i="15"/>
  <c r="CA69" i="15"/>
  <c r="AQ79" i="15"/>
  <c r="AQ71" i="15"/>
  <c r="CA42" i="15"/>
  <c r="AQ107" i="15"/>
  <c r="AQ69" i="15"/>
  <c r="CA52" i="15"/>
  <c r="AQ53" i="15"/>
  <c r="CA80" i="15"/>
  <c r="AI103" i="15"/>
  <c r="AI74" i="15"/>
  <c r="AI113" i="15"/>
  <c r="AI39" i="15"/>
  <c r="AI40" i="15"/>
  <c r="AI87" i="15"/>
  <c r="AI13" i="15"/>
  <c r="AI10" i="15"/>
  <c r="AI46" i="15"/>
  <c r="AI68" i="15"/>
  <c r="AI71" i="15"/>
  <c r="AI69" i="15"/>
  <c r="Y8" i="15"/>
  <c r="Y79" i="15"/>
  <c r="Y41" i="15"/>
  <c r="Y96" i="15"/>
  <c r="Y63" i="15"/>
  <c r="Y100" i="15"/>
  <c r="Y81" i="15"/>
  <c r="Y61" i="15"/>
  <c r="Y24" i="15"/>
  <c r="Y56" i="15"/>
  <c r="Y21" i="15"/>
  <c r="Y90" i="15"/>
  <c r="Y46" i="15"/>
  <c r="AQ108" i="15"/>
  <c r="AQ100" i="15"/>
  <c r="AQ91" i="15"/>
  <c r="AQ82" i="15"/>
  <c r="AQ114" i="15"/>
  <c r="AQ88" i="15"/>
  <c r="AQ86" i="15"/>
  <c r="AQ87" i="15"/>
  <c r="AQ48" i="15"/>
  <c r="AQ65" i="15"/>
  <c r="AQ22" i="15"/>
  <c r="AQ59" i="15"/>
  <c r="AQ32" i="15"/>
  <c r="AQ36" i="15"/>
  <c r="CA65" i="15"/>
  <c r="CA12" i="15"/>
  <c r="CA107" i="15"/>
  <c r="CA94" i="15"/>
  <c r="CA82" i="15"/>
  <c r="CA83" i="15"/>
  <c r="CA96" i="15"/>
  <c r="CA97" i="15"/>
  <c r="CA8" i="15"/>
  <c r="CA30" i="15"/>
  <c r="CA23" i="15"/>
  <c r="CA48" i="15"/>
  <c r="CA18" i="15"/>
  <c r="CV19" i="15"/>
  <c r="AI72" i="15"/>
  <c r="AI102" i="15"/>
  <c r="AI85" i="15"/>
  <c r="AI94" i="15"/>
  <c r="AI107" i="15"/>
  <c r="AI79" i="15"/>
  <c r="AI15" i="15"/>
  <c r="AI101" i="15"/>
  <c r="Y62" i="15"/>
  <c r="Y110" i="15"/>
  <c r="Y11" i="15"/>
  <c r="Y91" i="15"/>
  <c r="Y18" i="15"/>
  <c r="Y87" i="15"/>
  <c r="Y51" i="15"/>
  <c r="Y48" i="15"/>
  <c r="Y77" i="15"/>
  <c r="Y86" i="15"/>
  <c r="Y49" i="15"/>
  <c r="Y78" i="15"/>
  <c r="Y33" i="15"/>
  <c r="Y111" i="15"/>
  <c r="AQ103" i="15"/>
  <c r="AQ9" i="15"/>
  <c r="AQ102" i="15"/>
  <c r="AQ81" i="15"/>
  <c r="AQ19" i="15"/>
  <c r="AQ47" i="15"/>
  <c r="AQ111" i="15"/>
  <c r="AQ97" i="15"/>
  <c r="AQ101" i="15"/>
  <c r="AQ106" i="15"/>
  <c r="AQ27" i="15"/>
  <c r="AQ14" i="15"/>
  <c r="AQ49" i="15"/>
  <c r="CA50" i="15"/>
  <c r="CA51" i="15"/>
  <c r="CA21" i="15"/>
  <c r="CA62" i="15"/>
  <c r="CA60" i="15"/>
  <c r="CA16" i="15"/>
  <c r="CA43" i="15"/>
  <c r="CA106" i="15"/>
  <c r="CA70" i="15"/>
  <c r="CA32" i="15"/>
  <c r="CA58" i="15"/>
  <c r="CA22" i="15"/>
  <c r="CA14" i="15"/>
  <c r="CV109" i="15"/>
  <c r="AI44" i="15"/>
  <c r="AI17" i="15"/>
  <c r="AI21" i="15"/>
  <c r="AI11" i="15"/>
  <c r="AI93" i="15"/>
  <c r="AI48" i="15"/>
  <c r="AI33" i="15"/>
  <c r="AI109" i="15"/>
  <c r="AI99" i="15"/>
  <c r="AI111" i="15"/>
  <c r="AI100" i="15"/>
  <c r="AI97" i="15"/>
  <c r="AI76" i="15"/>
  <c r="Y28" i="15"/>
  <c r="Y45" i="15"/>
  <c r="Y107" i="15"/>
  <c r="Y98" i="15"/>
  <c r="Y47" i="15"/>
  <c r="Y72" i="15"/>
  <c r="Y36" i="15"/>
  <c r="Y27" i="15"/>
  <c r="Y64" i="15"/>
  <c r="Y25" i="15"/>
  <c r="Y20" i="15"/>
  <c r="Y57" i="15"/>
  <c r="Y101" i="15"/>
  <c r="Y68" i="15"/>
  <c r="AQ83" i="15"/>
  <c r="AQ66" i="15"/>
  <c r="AQ73" i="15"/>
  <c r="AQ15" i="15"/>
  <c r="AQ40" i="15"/>
  <c r="AQ112" i="15"/>
  <c r="AQ57" i="15"/>
  <c r="AQ84" i="15"/>
  <c r="AQ94" i="15"/>
  <c r="AQ45" i="15"/>
  <c r="AQ8" i="15"/>
  <c r="AQ70" i="15"/>
  <c r="AQ31" i="15"/>
  <c r="CA114" i="15"/>
  <c r="CA86" i="15"/>
  <c r="CA108" i="15"/>
  <c r="CA28" i="15"/>
  <c r="CA73" i="15"/>
  <c r="CA20" i="15"/>
  <c r="CA84" i="15"/>
  <c r="CA39" i="15"/>
  <c r="CA36" i="15"/>
  <c r="CA109" i="15"/>
  <c r="CA71" i="15"/>
  <c r="CA24" i="15"/>
  <c r="CA87" i="15"/>
  <c r="CA77" i="15"/>
  <c r="CV69" i="15"/>
  <c r="Y88" i="15"/>
  <c r="Y39" i="15"/>
  <c r="Y35" i="15"/>
  <c r="Y89" i="15"/>
  <c r="Y43" i="15"/>
  <c r="Y105" i="15"/>
  <c r="Y70" i="15"/>
  <c r="Y102" i="15"/>
  <c r="Y12" i="15"/>
  <c r="Y75" i="15"/>
  <c r="Y93" i="15"/>
  <c r="Y84" i="15"/>
  <c r="Y95" i="15"/>
  <c r="Y53" i="15"/>
  <c r="AQ92" i="15"/>
  <c r="AQ78" i="15"/>
  <c r="AQ38" i="15"/>
  <c r="AQ43" i="15"/>
  <c r="AQ17" i="15"/>
  <c r="AQ56" i="15"/>
  <c r="AQ109" i="15"/>
  <c r="AQ75" i="15"/>
  <c r="AQ52" i="15"/>
  <c r="AQ68" i="15"/>
  <c r="AQ62" i="15"/>
  <c r="AQ55" i="15"/>
  <c r="AQ20" i="15"/>
  <c r="CA89" i="15"/>
  <c r="CA61" i="15"/>
  <c r="CA99" i="15"/>
  <c r="CA13" i="15"/>
  <c r="CA98" i="15"/>
  <c r="CA113" i="15"/>
  <c r="CA67" i="15"/>
  <c r="CA74" i="15"/>
  <c r="CA45" i="15"/>
  <c r="CA64" i="15"/>
  <c r="CA101" i="15"/>
  <c r="CA91" i="15"/>
  <c r="CA35" i="15"/>
  <c r="CA41" i="15"/>
  <c r="CV36" i="15"/>
  <c r="AI88" i="15"/>
  <c r="AI12" i="15"/>
  <c r="AI37" i="15"/>
  <c r="AI56" i="15"/>
  <c r="AI78" i="15"/>
  <c r="AI114" i="15"/>
  <c r="AI31" i="15"/>
  <c r="AI80" i="15"/>
  <c r="AI30" i="15"/>
  <c r="AI14" i="15"/>
  <c r="AI63" i="15"/>
  <c r="AI50" i="15"/>
  <c r="AI24" i="15"/>
  <c r="Y73" i="15"/>
  <c r="Y44" i="15"/>
  <c r="Y40" i="15"/>
  <c r="Y66" i="15"/>
  <c r="Y99" i="15"/>
  <c r="Y112" i="15"/>
  <c r="Y32" i="15"/>
  <c r="Y59" i="15"/>
  <c r="Y67" i="15"/>
  <c r="Y13" i="15"/>
  <c r="Y10" i="15"/>
  <c r="Y103" i="15"/>
  <c r="Y15" i="15"/>
  <c r="AQ98" i="15"/>
  <c r="AQ105" i="15"/>
  <c r="AQ51" i="15"/>
  <c r="AQ113" i="15"/>
  <c r="AQ85" i="15"/>
  <c r="AQ63" i="15"/>
  <c r="AQ44" i="15"/>
  <c r="AQ74" i="15"/>
  <c r="AQ42" i="15"/>
  <c r="AQ60" i="15"/>
  <c r="AQ28" i="15"/>
  <c r="AQ29" i="15"/>
  <c r="AQ67" i="15"/>
  <c r="CA9" i="15"/>
  <c r="CA49" i="15"/>
  <c r="CA104" i="15"/>
  <c r="CA29" i="15"/>
  <c r="CA112" i="15"/>
  <c r="CA88" i="15"/>
  <c r="CA100" i="15"/>
  <c r="CA76" i="15"/>
  <c r="CA25" i="15"/>
  <c r="CA27" i="15"/>
  <c r="CA90" i="15"/>
  <c r="CA56" i="15"/>
  <c r="CA47" i="15"/>
  <c r="CA17" i="15"/>
  <c r="CV56" i="15"/>
  <c r="Y31" i="15"/>
  <c r="Y9" i="15"/>
  <c r="Y104" i="15"/>
  <c r="Y30" i="15"/>
  <c r="Y92" i="15"/>
  <c r="Y82" i="15"/>
  <c r="Y69" i="15"/>
  <c r="Y37" i="15"/>
  <c r="Y29" i="15"/>
  <c r="Y113" i="15"/>
  <c r="Y83" i="15"/>
  <c r="Y71" i="15"/>
  <c r="Y109" i="15"/>
  <c r="AQ24" i="15"/>
  <c r="AQ77" i="15"/>
  <c r="AQ72" i="15"/>
  <c r="AQ39" i="15"/>
  <c r="AQ34" i="15"/>
  <c r="AQ16" i="15"/>
  <c r="AQ54" i="15"/>
  <c r="AQ96" i="15"/>
  <c r="AQ25" i="15"/>
  <c r="AQ50" i="15"/>
  <c r="AQ93" i="15"/>
  <c r="AQ41" i="15"/>
  <c r="AQ46" i="15"/>
  <c r="CA55" i="15"/>
  <c r="CA78" i="15"/>
  <c r="CA46" i="15"/>
  <c r="CA19" i="15"/>
  <c r="CA92" i="15"/>
  <c r="CA26" i="15"/>
  <c r="CA103" i="15"/>
  <c r="CA38" i="15"/>
  <c r="CA33" i="15"/>
  <c r="CA57" i="15"/>
  <c r="CA63" i="15"/>
  <c r="CA11" i="15"/>
  <c r="CA59" i="15"/>
  <c r="CV104" i="15"/>
  <c r="AI27" i="15"/>
  <c r="AI106" i="15"/>
  <c r="AI57" i="15"/>
  <c r="AI25" i="15"/>
  <c r="AI20" i="15"/>
  <c r="AI16" i="15"/>
  <c r="Y42" i="15"/>
  <c r="Y23" i="15"/>
  <c r="Y114" i="15"/>
  <c r="Y16" i="15"/>
  <c r="Y108" i="15"/>
  <c r="Y17" i="15"/>
  <c r="Y52" i="15"/>
  <c r="Y106" i="15"/>
  <c r="Y14" i="15"/>
  <c r="Y76" i="15"/>
  <c r="Y80" i="15"/>
  <c r="Y22" i="15"/>
  <c r="AQ12" i="15"/>
  <c r="AQ61" i="15"/>
  <c r="AQ90" i="15"/>
  <c r="AQ110" i="15"/>
  <c r="AQ104" i="15"/>
  <c r="AQ10" i="15"/>
  <c r="AQ95" i="15"/>
  <c r="AQ11" i="15"/>
  <c r="AQ18" i="15"/>
  <c r="AQ33" i="15"/>
  <c r="AQ80" i="15"/>
  <c r="AQ58" i="15"/>
  <c r="AQ21" i="15"/>
  <c r="CA40" i="15"/>
  <c r="CA75" i="15"/>
  <c r="CA111" i="15"/>
  <c r="CA95" i="15"/>
  <c r="CA34" i="15"/>
  <c r="CA66" i="15"/>
  <c r="CA10" i="15"/>
  <c r="CA72" i="15"/>
  <c r="CA102" i="15"/>
  <c r="CA53" i="15"/>
  <c r="CA68" i="15"/>
  <c r="CA31" i="15"/>
  <c r="CV43" i="15"/>
  <c r="AS111" i="15"/>
  <c r="AS42" i="15"/>
  <c r="AS88" i="15"/>
  <c r="AS28" i="15"/>
  <c r="AS98" i="15"/>
  <c r="AS60" i="15"/>
  <c r="AS103" i="15"/>
  <c r="AS69" i="15"/>
  <c r="AS51" i="15"/>
  <c r="AS23" i="15"/>
  <c r="AS90" i="15"/>
  <c r="AS105" i="15"/>
  <c r="AS74" i="15"/>
  <c r="AS104" i="15"/>
  <c r="AS91" i="15"/>
  <c r="AS29" i="15"/>
  <c r="AS107" i="15"/>
  <c r="AS82" i="15"/>
  <c r="AS46" i="15"/>
  <c r="AS87" i="15"/>
  <c r="AS109" i="15"/>
  <c r="AS93" i="15"/>
  <c r="AS40" i="15"/>
  <c r="AS70" i="15"/>
  <c r="AS8" i="15"/>
  <c r="AS83" i="15"/>
  <c r="AS25" i="15"/>
  <c r="AS12" i="15"/>
  <c r="AS112" i="15"/>
  <c r="AS58" i="15"/>
  <c r="AS89" i="15"/>
  <c r="AS34" i="15"/>
  <c r="AS80" i="15"/>
  <c r="AS38" i="15"/>
  <c r="AS21" i="15"/>
  <c r="AS52" i="15"/>
  <c r="AS35" i="15"/>
  <c r="AS50" i="15"/>
  <c r="AS18" i="15"/>
  <c r="AS76" i="15"/>
  <c r="AS14" i="15"/>
  <c r="AS30" i="15"/>
  <c r="AS86" i="15"/>
  <c r="AS44" i="15"/>
  <c r="AS10" i="15"/>
  <c r="AS22" i="15"/>
  <c r="AS55" i="15"/>
  <c r="AS13" i="15"/>
  <c r="AS26" i="15"/>
  <c r="AS106" i="15"/>
  <c r="AS96" i="15"/>
  <c r="AS94" i="15"/>
  <c r="AS97" i="15"/>
  <c r="CV27" i="15"/>
  <c r="CV111" i="15"/>
  <c r="CV44" i="15"/>
  <c r="CV107" i="15"/>
  <c r="CV9" i="15"/>
  <c r="CV52" i="15"/>
  <c r="CV47" i="15"/>
  <c r="CV51" i="15"/>
  <c r="CV45" i="15"/>
  <c r="CV40" i="15"/>
  <c r="CV72" i="15"/>
  <c r="CV57" i="15"/>
  <c r="CV95" i="15"/>
  <c r="CV15" i="15"/>
  <c r="CV106" i="15"/>
  <c r="CV28" i="15"/>
  <c r="CV21" i="15"/>
  <c r="CV93" i="15"/>
  <c r="CV59" i="15"/>
  <c r="CV99" i="15"/>
  <c r="CV101" i="15"/>
  <c r="CV71" i="15"/>
  <c r="CV102" i="15"/>
  <c r="CV31" i="15"/>
  <c r="CV83" i="15"/>
  <c r="CV46" i="15"/>
  <c r="CV85" i="15"/>
  <c r="CV89" i="15"/>
  <c r="CV49" i="15"/>
  <c r="CV77" i="15"/>
  <c r="CV66" i="15"/>
  <c r="CV96" i="15"/>
  <c r="CV82" i="15"/>
  <c r="CV33" i="15"/>
  <c r="CV25" i="15"/>
  <c r="CV13" i="15"/>
  <c r="CV62" i="15"/>
  <c r="CV105" i="15"/>
  <c r="CV110" i="15"/>
  <c r="CV79" i="15"/>
  <c r="CV74" i="15"/>
  <c r="CV98" i="15"/>
  <c r="CV61" i="15"/>
  <c r="CV84" i="15"/>
  <c r="CV97" i="15"/>
  <c r="CV20" i="15"/>
  <c r="CV75" i="15"/>
  <c r="CV23" i="15"/>
  <c r="CV35" i="15"/>
  <c r="CV87" i="15"/>
  <c r="CV50" i="15"/>
  <c r="CV94" i="15"/>
  <c r="F34" i="15"/>
  <c r="F58" i="15"/>
  <c r="F62" i="15"/>
  <c r="BV104" i="15"/>
  <c r="BV34" i="15"/>
  <c r="BV53" i="15"/>
  <c r="BV64" i="15"/>
  <c r="BV18" i="15"/>
  <c r="BV71" i="15"/>
  <c r="BV99" i="15"/>
  <c r="CM56" i="15"/>
  <c r="CM42" i="15"/>
  <c r="CM10" i="15"/>
  <c r="CM55" i="15"/>
  <c r="CM36" i="15"/>
  <c r="CM90" i="15"/>
  <c r="AO32" i="15"/>
  <c r="AO23" i="15"/>
  <c r="AO89" i="15"/>
  <c r="AO46" i="15"/>
  <c r="P48" i="15"/>
  <c r="P105" i="15"/>
  <c r="P97" i="15"/>
  <c r="BI106" i="15"/>
  <c r="BI83" i="15"/>
  <c r="BI112" i="15"/>
  <c r="BI14" i="15"/>
  <c r="BI104" i="15"/>
  <c r="BI89" i="15"/>
  <c r="BI78" i="15"/>
  <c r="AV93" i="15"/>
  <c r="AV14" i="15"/>
  <c r="AV26" i="15"/>
  <c r="AV71" i="15"/>
  <c r="AV18" i="15"/>
  <c r="AV113" i="15"/>
  <c r="AV44" i="15"/>
  <c r="CH36" i="15"/>
  <c r="CH74" i="15"/>
  <c r="CH18" i="15"/>
  <c r="CH30" i="15"/>
  <c r="L69" i="15"/>
  <c r="L79" i="15"/>
  <c r="L44" i="15"/>
  <c r="AS64" i="15"/>
  <c r="AS101" i="15"/>
  <c r="AS79" i="15"/>
  <c r="AS37" i="15"/>
  <c r="AS36" i="15"/>
  <c r="F37" i="15"/>
  <c r="F99" i="15"/>
  <c r="F15" i="15"/>
  <c r="F96" i="15"/>
  <c r="BV68" i="15"/>
  <c r="BV36" i="15"/>
  <c r="BV65" i="15"/>
  <c r="BV106" i="15"/>
  <c r="BV27" i="15"/>
  <c r="BV15" i="15"/>
  <c r="CM39" i="15"/>
  <c r="CM58" i="15"/>
  <c r="CM29" i="15"/>
  <c r="CM46" i="15"/>
  <c r="CM31" i="15"/>
  <c r="CM17" i="15"/>
  <c r="CM35" i="15"/>
  <c r="AO70" i="15"/>
  <c r="AO15" i="15"/>
  <c r="AO73" i="15"/>
  <c r="P29" i="15"/>
  <c r="P53" i="15"/>
  <c r="P114" i="15"/>
  <c r="P13" i="15"/>
  <c r="BI97" i="15"/>
  <c r="BI20" i="15"/>
  <c r="BI12" i="15"/>
  <c r="BI74" i="15"/>
  <c r="BI26" i="15"/>
  <c r="BI35" i="15"/>
  <c r="BI81" i="15"/>
  <c r="AV51" i="15"/>
  <c r="AV47" i="15"/>
  <c r="AV9" i="15"/>
  <c r="AV63" i="15"/>
  <c r="AV102" i="15"/>
  <c r="AV114" i="15"/>
  <c r="CH8" i="15"/>
  <c r="CH76" i="15"/>
  <c r="CH71" i="15"/>
  <c r="CH28" i="15"/>
  <c r="L39" i="15"/>
  <c r="L12" i="15"/>
  <c r="L111" i="15"/>
  <c r="L23" i="15"/>
  <c r="AS81" i="15"/>
  <c r="AS53" i="15"/>
  <c r="AS78" i="15"/>
  <c r="AS68" i="15"/>
  <c r="AS24" i="15"/>
  <c r="F73" i="15"/>
  <c r="F89" i="15"/>
  <c r="F39" i="15"/>
  <c r="F12" i="15"/>
  <c r="BV93" i="15"/>
  <c r="BV94" i="15"/>
  <c r="BV52" i="15"/>
  <c r="BV73" i="15"/>
  <c r="BV16" i="15"/>
  <c r="BV47" i="15"/>
  <c r="CM25" i="15"/>
  <c r="CM45" i="15"/>
  <c r="CM72" i="15"/>
  <c r="CM78" i="15"/>
  <c r="CM111" i="15"/>
  <c r="CM43" i="15"/>
  <c r="CM59" i="15"/>
  <c r="AO61" i="15"/>
  <c r="AO84" i="15"/>
  <c r="AO28" i="15"/>
  <c r="P34" i="15"/>
  <c r="P81" i="15"/>
  <c r="P23" i="15"/>
  <c r="P52" i="15"/>
  <c r="BI103" i="15"/>
  <c r="BI9" i="15"/>
  <c r="BI11" i="15"/>
  <c r="BI28" i="15"/>
  <c r="BI84" i="15"/>
  <c r="BI30" i="15"/>
  <c r="BI71" i="15"/>
  <c r="AV92" i="15"/>
  <c r="AV37" i="15"/>
  <c r="AV97" i="15"/>
  <c r="AV28" i="15"/>
  <c r="AV111" i="15"/>
  <c r="AV39" i="15"/>
  <c r="CH101" i="15"/>
  <c r="CH13" i="15"/>
  <c r="CH104" i="15"/>
  <c r="CH45" i="15"/>
  <c r="L43" i="15"/>
  <c r="L77" i="15"/>
  <c r="L73" i="15"/>
  <c r="L47" i="15"/>
  <c r="AS72" i="15"/>
  <c r="AS9" i="15"/>
  <c r="AS108" i="15"/>
  <c r="AS66" i="15"/>
  <c r="F83" i="15"/>
  <c r="F103" i="15"/>
  <c r="BV17" i="15"/>
  <c r="BV85" i="15"/>
  <c r="BV110" i="15"/>
  <c r="BV11" i="15"/>
  <c r="BV69" i="15"/>
  <c r="BV49" i="15"/>
  <c r="CM37" i="15"/>
  <c r="CM105" i="15"/>
  <c r="CM92" i="15"/>
  <c r="CM48" i="15"/>
  <c r="CM87" i="15"/>
  <c r="AO37" i="15"/>
  <c r="AO78" i="15"/>
  <c r="AO87" i="15"/>
  <c r="AO94" i="15"/>
  <c r="P93" i="15"/>
  <c r="P49" i="15"/>
  <c r="P76" i="15"/>
  <c r="BI59" i="15"/>
  <c r="BI54" i="15"/>
  <c r="BI108" i="15"/>
  <c r="BI57" i="15"/>
  <c r="BI44" i="15"/>
  <c r="BI47" i="15"/>
  <c r="AV81" i="15"/>
  <c r="AV48" i="15"/>
  <c r="AV21" i="15"/>
  <c r="AV107" i="15"/>
  <c r="AV110" i="15"/>
  <c r="AV29" i="15"/>
  <c r="CH92" i="15"/>
  <c r="CH50" i="15"/>
  <c r="CH29" i="15"/>
  <c r="CH64" i="15"/>
  <c r="L63" i="15"/>
  <c r="L45" i="15"/>
  <c r="L86" i="15"/>
  <c r="AS110" i="15"/>
  <c r="AS65" i="15"/>
  <c r="AS63" i="15"/>
  <c r="AS59" i="15"/>
  <c r="AS75" i="15"/>
  <c r="AS114" i="15"/>
  <c r="AS43" i="15"/>
  <c r="AS39" i="15"/>
  <c r="AO54" i="15"/>
  <c r="AO22" i="15"/>
  <c r="AO64" i="15"/>
  <c r="AO45" i="15"/>
  <c r="AO74" i="15"/>
  <c r="K88" i="15"/>
  <c r="K110" i="15"/>
  <c r="K10" i="15"/>
  <c r="K97" i="15"/>
  <c r="K29" i="15"/>
  <c r="P90" i="15"/>
  <c r="P8" i="15"/>
  <c r="P80" i="15"/>
  <c r="P68" i="15"/>
  <c r="P100" i="15"/>
  <c r="CH114" i="15"/>
  <c r="CH23" i="15"/>
  <c r="CH49" i="15"/>
  <c r="CH109" i="15"/>
  <c r="CH37" i="15"/>
  <c r="L15" i="15"/>
  <c r="L35" i="15"/>
  <c r="L32" i="15"/>
  <c r="L13" i="15"/>
  <c r="L104" i="15"/>
  <c r="CV12" i="15"/>
  <c r="CV16" i="15"/>
  <c r="CV114" i="15"/>
  <c r="CV38" i="15"/>
  <c r="CV65" i="15"/>
  <c r="AS92" i="15"/>
  <c r="AS102" i="15"/>
  <c r="AS85" i="15"/>
  <c r="AS45" i="15"/>
  <c r="AS20" i="15"/>
  <c r="AS33" i="15"/>
  <c r="AO105" i="15"/>
  <c r="AO80" i="15"/>
  <c r="AO92" i="15"/>
  <c r="AO14" i="15"/>
  <c r="AO97" i="15"/>
  <c r="AO59" i="15"/>
  <c r="K75" i="15"/>
  <c r="K27" i="15"/>
  <c r="K58" i="15"/>
  <c r="K44" i="15"/>
  <c r="K100" i="15"/>
  <c r="P10" i="15"/>
  <c r="P78" i="15"/>
  <c r="P79" i="15"/>
  <c r="P11" i="15"/>
  <c r="P33" i="15"/>
  <c r="CH43" i="15"/>
  <c r="CH111" i="15"/>
  <c r="CH38" i="15"/>
  <c r="CH19" i="15"/>
  <c r="CH98" i="15"/>
  <c r="L74" i="15"/>
  <c r="L51" i="15"/>
  <c r="L105" i="15"/>
  <c r="L98" i="15"/>
  <c r="L61" i="15"/>
  <c r="CV113" i="15"/>
  <c r="CV108" i="15"/>
  <c r="CV100" i="15"/>
  <c r="CV64" i="15"/>
  <c r="CV30" i="15"/>
  <c r="AO62" i="15"/>
  <c r="AO96" i="15"/>
  <c r="AO90" i="15"/>
  <c r="AO40" i="15"/>
  <c r="AO113" i="15"/>
  <c r="K35" i="15"/>
  <c r="K68" i="15"/>
  <c r="K87" i="15"/>
  <c r="K19" i="15"/>
  <c r="K48" i="15"/>
  <c r="P47" i="15"/>
  <c r="P28" i="15"/>
  <c r="P12" i="15"/>
  <c r="P77" i="15"/>
  <c r="P109" i="15"/>
  <c r="CH90" i="15"/>
  <c r="CH46" i="15"/>
  <c r="CH108" i="15"/>
  <c r="CH72" i="15"/>
  <c r="CH47" i="15"/>
  <c r="L90" i="15"/>
  <c r="L33" i="15"/>
  <c r="L53" i="15"/>
  <c r="L76" i="15"/>
  <c r="L97" i="15"/>
  <c r="CV22" i="15"/>
  <c r="CV76" i="15"/>
  <c r="CV34" i="15"/>
  <c r="CV24" i="15"/>
  <c r="CV91" i="15"/>
  <c r="AS48" i="15"/>
  <c r="AS99" i="15"/>
  <c r="AS49" i="15"/>
  <c r="AS41" i="15"/>
  <c r="AS62" i="15"/>
  <c r="AS19" i="15"/>
  <c r="AO76" i="15"/>
  <c r="AO34" i="15"/>
  <c r="AO39" i="15"/>
  <c r="AO24" i="15"/>
  <c r="AO19" i="15"/>
  <c r="K66" i="15"/>
  <c r="K50" i="15"/>
  <c r="K26" i="15"/>
  <c r="K62" i="15"/>
  <c r="K22" i="15"/>
  <c r="P19" i="15"/>
  <c r="P54" i="15"/>
  <c r="P38" i="15"/>
  <c r="P107" i="15"/>
  <c r="P25" i="15"/>
  <c r="CH9" i="15"/>
  <c r="CH78" i="15"/>
  <c r="CH59" i="15"/>
  <c r="CH27" i="15"/>
  <c r="CH58" i="15"/>
  <c r="L18" i="15"/>
  <c r="L25" i="15"/>
  <c r="L80" i="15"/>
  <c r="L34" i="15"/>
  <c r="L31" i="15"/>
  <c r="L92" i="15"/>
  <c r="CV10" i="15"/>
  <c r="CV18" i="15"/>
  <c r="CV17" i="15"/>
  <c r="CV37" i="15"/>
  <c r="AO42" i="15"/>
  <c r="AO9" i="15"/>
  <c r="AO35" i="15"/>
  <c r="AO93" i="15"/>
  <c r="AO52" i="15"/>
  <c r="AO85" i="15"/>
  <c r="AO18" i="15"/>
  <c r="K54" i="15"/>
  <c r="K60" i="15"/>
  <c r="K109" i="15"/>
  <c r="K23" i="15"/>
  <c r="K37" i="15"/>
  <c r="K86" i="15"/>
  <c r="P40" i="15"/>
  <c r="P15" i="15"/>
  <c r="P108" i="15"/>
  <c r="P73" i="15"/>
  <c r="P88" i="15"/>
  <c r="P27" i="15"/>
  <c r="P91" i="15"/>
  <c r="CH65" i="15"/>
  <c r="CH31" i="15"/>
  <c r="CH22" i="15"/>
  <c r="CH15" i="15"/>
  <c r="CH75" i="15"/>
  <c r="CH86" i="15"/>
  <c r="L102" i="15"/>
  <c r="L87" i="15"/>
  <c r="L40" i="15"/>
  <c r="L20" i="15"/>
  <c r="L93" i="15"/>
  <c r="L95" i="15"/>
  <c r="L49" i="15"/>
  <c r="CV80" i="15"/>
  <c r="CV8" i="15"/>
  <c r="CV29" i="15"/>
  <c r="CV112" i="15"/>
  <c r="CV53" i="15"/>
  <c r="CV14" i="15"/>
  <c r="CV32" i="15"/>
  <c r="AS16" i="15"/>
  <c r="AS47" i="15"/>
  <c r="AS57" i="15"/>
  <c r="AS67" i="15"/>
  <c r="AS56" i="15"/>
  <c r="AS100" i="15"/>
  <c r="AO49" i="15"/>
  <c r="AO31" i="15"/>
  <c r="AO98" i="15"/>
  <c r="AO75" i="15"/>
  <c r="AO38" i="15"/>
  <c r="AO66" i="15"/>
  <c r="K34" i="15"/>
  <c r="K82" i="15"/>
  <c r="K78" i="15"/>
  <c r="K70" i="15"/>
  <c r="K40" i="15"/>
  <c r="K43" i="15"/>
  <c r="K18" i="15"/>
  <c r="P69" i="15"/>
  <c r="P22" i="15"/>
  <c r="P112" i="15"/>
  <c r="P36" i="15"/>
  <c r="P44" i="15"/>
  <c r="P87" i="15"/>
  <c r="P24" i="15"/>
  <c r="CH60" i="15"/>
  <c r="CH35" i="15"/>
  <c r="CH34" i="15"/>
  <c r="CH82" i="15"/>
  <c r="CH61" i="15"/>
  <c r="CH77" i="15"/>
  <c r="CH40" i="15"/>
  <c r="L57" i="15"/>
  <c r="L28" i="15"/>
  <c r="L75" i="15"/>
  <c r="L46" i="15"/>
  <c r="L38" i="15"/>
  <c r="L54" i="15"/>
  <c r="CV81" i="15"/>
  <c r="CV73" i="15"/>
  <c r="CV48" i="15"/>
  <c r="CV86" i="15"/>
  <c r="CV68" i="15"/>
  <c r="CV78" i="15"/>
  <c r="CV41" i="15"/>
  <c r="AO58" i="15"/>
  <c r="AO81" i="15"/>
  <c r="AO57" i="15"/>
  <c r="AO55" i="15"/>
  <c r="AO21" i="15"/>
  <c r="AO60" i="15"/>
  <c r="K13" i="15"/>
  <c r="K95" i="15"/>
  <c r="K32" i="15"/>
  <c r="K85" i="15"/>
  <c r="K64" i="15"/>
  <c r="K47" i="15"/>
  <c r="K49" i="15"/>
  <c r="P95" i="15"/>
  <c r="P58" i="15"/>
  <c r="P113" i="15"/>
  <c r="P101" i="15"/>
  <c r="P83" i="15"/>
  <c r="P92" i="15"/>
  <c r="P45" i="15"/>
  <c r="CH41" i="15"/>
  <c r="CH39" i="15"/>
  <c r="CH112" i="15"/>
  <c r="CH12" i="15"/>
  <c r="CH96" i="15"/>
  <c r="CH107" i="15"/>
  <c r="CH89" i="15"/>
  <c r="L48" i="15"/>
  <c r="L65" i="15"/>
  <c r="L68" i="15"/>
  <c r="L85" i="15"/>
  <c r="L78" i="15"/>
  <c r="L58" i="15"/>
  <c r="CV90" i="15"/>
  <c r="CV63" i="15"/>
  <c r="CV26" i="15"/>
  <c r="CV42" i="15"/>
  <c r="CV60" i="15"/>
  <c r="CV54" i="15"/>
  <c r="CV103" i="15"/>
  <c r="AS95" i="15"/>
  <c r="AS71" i="15"/>
  <c r="AS11" i="15"/>
  <c r="AS31" i="15"/>
  <c r="AS27" i="15"/>
  <c r="AS113" i="15"/>
  <c r="AO30" i="15"/>
  <c r="AO13" i="15"/>
  <c r="AO109" i="15"/>
  <c r="AO17" i="15"/>
  <c r="AO48" i="15"/>
  <c r="AO102" i="15"/>
  <c r="K16" i="15"/>
  <c r="K93" i="15"/>
  <c r="K21" i="15"/>
  <c r="K61" i="15"/>
  <c r="K42" i="15"/>
  <c r="K31" i="15"/>
  <c r="P71" i="15"/>
  <c r="P21" i="15"/>
  <c r="P72" i="15"/>
  <c r="P63" i="15"/>
  <c r="P66" i="15"/>
  <c r="CH33" i="15"/>
  <c r="CH113" i="15"/>
  <c r="CH83" i="15"/>
  <c r="CH10" i="15"/>
  <c r="CH24" i="15"/>
  <c r="L109" i="15"/>
  <c r="L8" i="15"/>
  <c r="L36" i="15"/>
  <c r="L106" i="15"/>
  <c r="L89" i="15"/>
  <c r="L56" i="15"/>
  <c r="CV88" i="15"/>
  <c r="CV55" i="15"/>
  <c r="CV39" i="15"/>
  <c r="CV58" i="15"/>
  <c r="CV11" i="15"/>
  <c r="CV67" i="15"/>
  <c r="C4" i="15"/>
  <c r="T4" i="15" l="1"/>
  <c r="AK4" i="15"/>
  <c r="BB4" i="15"/>
  <c r="BW4" i="15"/>
  <c r="AZ4" i="15"/>
  <c r="CS4" i="15"/>
  <c r="AE4" i="15"/>
  <c r="D4" i="15"/>
  <c r="O4" i="15"/>
  <c r="CB4" i="15"/>
  <c r="CO4" i="15"/>
  <c r="CF4" i="15"/>
  <c r="J4" i="15"/>
  <c r="BS4" i="15"/>
  <c r="U4" i="15"/>
  <c r="G4" i="15"/>
  <c r="AR4" i="15"/>
  <c r="CU4" i="15"/>
  <c r="BL4" i="15"/>
  <c r="AH4" i="15"/>
  <c r="DB4" i="15"/>
  <c r="CQ4" i="15"/>
  <c r="AG4" i="15"/>
  <c r="CZ4" i="15"/>
  <c r="AN4" i="15"/>
  <c r="AC4" i="15"/>
  <c r="BX4" i="15"/>
  <c r="AP4" i="15"/>
  <c r="DA4" i="15"/>
  <c r="BP4" i="15"/>
  <c r="BH4" i="15"/>
  <c r="CE4" i="15"/>
  <c r="M4" i="15"/>
  <c r="I4" i="15"/>
  <c r="BE4" i="15"/>
  <c r="AD4" i="15"/>
  <c r="AF4" i="15"/>
  <c r="BF4" i="15"/>
  <c r="Z4" i="15"/>
  <c r="Q4" i="15"/>
  <c r="BR4" i="15"/>
  <c r="N4" i="15"/>
  <c r="CL4" i="15"/>
  <c r="CD4" i="15"/>
  <c r="CX4" i="15"/>
  <c r="BM4" i="15"/>
  <c r="AW4" i="15"/>
  <c r="AM4" i="15"/>
  <c r="V4" i="15"/>
  <c r="AT4" i="15"/>
  <c r="BZ4" i="15"/>
  <c r="BA4" i="15"/>
  <c r="S4" i="15"/>
  <c r="BD4" i="15"/>
  <c r="AA4" i="15"/>
  <c r="CY4" i="15"/>
  <c r="AU4" i="15"/>
  <c r="X4" i="15"/>
  <c r="CG4" i="15"/>
  <c r="R4" i="15"/>
  <c r="BT4" i="15"/>
  <c r="BQ4" i="15"/>
  <c r="BK4" i="15"/>
  <c r="I9" i="17"/>
  <c r="G3" i="18" s="1"/>
  <c r="G98" i="18" s="1"/>
  <c r="Q99" i="16" s="1"/>
  <c r="H4" i="15"/>
  <c r="CW4" i="15"/>
  <c r="BU4" i="15"/>
  <c r="CT4" i="15"/>
  <c r="E4" i="15"/>
  <c r="BG4" i="15"/>
  <c r="W4" i="15"/>
  <c r="BN4" i="15"/>
  <c r="CR4" i="15"/>
  <c r="CI4" i="15"/>
  <c r="CP4" i="15"/>
  <c r="BJ4" i="15"/>
  <c r="AJ4" i="15"/>
  <c r="CC4" i="15"/>
  <c r="O106" i="16"/>
  <c r="AL4" i="15"/>
  <c r="O94" i="16"/>
  <c r="BC4" i="15"/>
  <c r="CJ4" i="15"/>
  <c r="CN4" i="15"/>
  <c r="CK4" i="15"/>
  <c r="AY4" i="15"/>
  <c r="AX4" i="15"/>
  <c r="BY4" i="15"/>
  <c r="BO4" i="15"/>
  <c r="AB4" i="15"/>
  <c r="O21" i="16"/>
  <c r="O102" i="16"/>
  <c r="O43" i="16"/>
  <c r="O9" i="16"/>
  <c r="O110" i="16"/>
  <c r="O84" i="16"/>
  <c r="O107" i="16"/>
  <c r="O14" i="16"/>
  <c r="O103" i="16"/>
  <c r="O100" i="16"/>
  <c r="O20" i="16"/>
  <c r="O40" i="16"/>
  <c r="O99" i="16"/>
  <c r="O87" i="16"/>
  <c r="O51" i="16"/>
  <c r="BI4" i="15"/>
  <c r="O23" i="16"/>
  <c r="C10" i="13"/>
  <c r="B13" i="17" s="1"/>
  <c r="O26" i="16"/>
  <c r="O31" i="16"/>
  <c r="AQ4" i="15"/>
  <c r="O108" i="16"/>
  <c r="O16" i="16"/>
  <c r="O88" i="16"/>
  <c r="O49" i="16"/>
  <c r="Y4" i="15"/>
  <c r="CA4" i="15"/>
  <c r="O65" i="16"/>
  <c r="AI4" i="15"/>
  <c r="O52" i="16"/>
  <c r="O30" i="16"/>
  <c r="O63" i="16"/>
  <c r="O68" i="16"/>
  <c r="O91" i="16"/>
  <c r="O104" i="16"/>
  <c r="O57" i="16"/>
  <c r="O10" i="16"/>
  <c r="O96" i="16"/>
  <c r="O101" i="16"/>
  <c r="O19" i="16"/>
  <c r="O62" i="16"/>
  <c r="O105" i="16"/>
  <c r="AV4" i="15"/>
  <c r="O92" i="16"/>
  <c r="BV4" i="15"/>
  <c r="O73" i="16"/>
  <c r="O111" i="16"/>
  <c r="F4" i="15"/>
  <c r="O35" i="16"/>
  <c r="O74" i="16"/>
  <c r="O64" i="16"/>
  <c r="O50" i="16"/>
  <c r="O44" i="16"/>
  <c r="O76" i="16"/>
  <c r="O61" i="16"/>
  <c r="O12" i="16"/>
  <c r="O53" i="16"/>
  <c r="O36" i="16"/>
  <c r="O85" i="16"/>
  <c r="O46" i="16"/>
  <c r="O8" i="16"/>
  <c r="O93" i="16"/>
  <c r="O95" i="16"/>
  <c r="O69" i="16"/>
  <c r="O29" i="16"/>
  <c r="O109" i="16"/>
  <c r="O72" i="16"/>
  <c r="O28" i="16"/>
  <c r="O33" i="16"/>
  <c r="O79" i="16"/>
  <c r="AS4" i="15"/>
  <c r="O78" i="16"/>
  <c r="O67" i="16"/>
  <c r="C8" i="13"/>
  <c r="Y8" i="13" s="1"/>
  <c r="O11" i="16"/>
  <c r="O55" i="16"/>
  <c r="O86" i="16"/>
  <c r="O89" i="16"/>
  <c r="CM4" i="15"/>
  <c r="O83" i="16"/>
  <c r="O17" i="16"/>
  <c r="O90" i="16"/>
  <c r="O81" i="16"/>
  <c r="O77" i="16"/>
  <c r="O70" i="16"/>
  <c r="O32" i="16"/>
  <c r="O15" i="16"/>
  <c r="O25" i="16"/>
  <c r="O66" i="16"/>
  <c r="O22" i="16"/>
  <c r="O48" i="16"/>
  <c r="O98" i="16"/>
  <c r="O58" i="16"/>
  <c r="O80" i="16"/>
  <c r="O82" i="16"/>
  <c r="O24" i="16"/>
  <c r="CV4" i="15"/>
  <c r="O59" i="16"/>
  <c r="O97" i="16"/>
  <c r="P4" i="15"/>
  <c r="O71" i="16"/>
  <c r="O38" i="16"/>
  <c r="O13" i="16"/>
  <c r="L4" i="15"/>
  <c r="O39" i="16"/>
  <c r="O75" i="16"/>
  <c r="O37" i="16"/>
  <c r="O18" i="16"/>
  <c r="CH4" i="15"/>
  <c r="O41" i="16"/>
  <c r="O45" i="16"/>
  <c r="C9" i="13"/>
  <c r="Y9" i="13" s="1"/>
  <c r="O34" i="16"/>
  <c r="O27" i="16"/>
  <c r="O47" i="16"/>
  <c r="AO4" i="15"/>
  <c r="O54" i="16"/>
  <c r="K4" i="15"/>
  <c r="O56" i="16"/>
  <c r="O60" i="16"/>
  <c r="O42" i="16"/>
  <c r="G107" i="18" l="1"/>
  <c r="Q108" i="16" s="1"/>
  <c r="G108" i="22" s="1"/>
  <c r="L108" i="16" s="1"/>
  <c r="G32" i="18"/>
  <c r="Q33" i="16" s="1"/>
  <c r="G33" i="22" s="1"/>
  <c r="L33" i="16" s="1"/>
  <c r="G60" i="18"/>
  <c r="Q61" i="16" s="1"/>
  <c r="G61" i="22" s="1"/>
  <c r="L61" i="16" s="1"/>
  <c r="G57" i="18"/>
  <c r="Q58" i="16" s="1"/>
  <c r="G58" i="22" s="1"/>
  <c r="L58" i="16" s="1"/>
  <c r="G39" i="18"/>
  <c r="Q40" i="16" s="1"/>
  <c r="G106" i="18"/>
  <c r="Q107" i="16" s="1"/>
  <c r="G107" i="22" s="1"/>
  <c r="L107" i="16" s="1"/>
  <c r="G95" i="18"/>
  <c r="Q96" i="16" s="1"/>
  <c r="G96" i="22" s="1"/>
  <c r="L96" i="16" s="1"/>
  <c r="G76" i="18"/>
  <c r="Q77" i="16" s="1"/>
  <c r="G77" i="22" s="1"/>
  <c r="L77" i="16" s="1"/>
  <c r="G31" i="18"/>
  <c r="Q32" i="16" s="1"/>
  <c r="G32" i="22" s="1"/>
  <c r="L32" i="16" s="1"/>
  <c r="G43" i="18"/>
  <c r="Q44" i="16" s="1"/>
  <c r="G44" i="22" s="1"/>
  <c r="L44" i="16" s="1"/>
  <c r="G72" i="18"/>
  <c r="Q73" i="16" s="1"/>
  <c r="G73" i="22" s="1"/>
  <c r="L73" i="16" s="1"/>
  <c r="G90" i="18"/>
  <c r="Q91" i="16" s="1"/>
  <c r="G91" i="22" s="1"/>
  <c r="L91" i="16" s="1"/>
  <c r="G19" i="18"/>
  <c r="Q20" i="16" s="1"/>
  <c r="G20" i="22" s="1"/>
  <c r="L20" i="16" s="1"/>
  <c r="G63" i="18"/>
  <c r="Q64" i="16" s="1"/>
  <c r="G64" i="22" s="1"/>
  <c r="L64" i="16" s="1"/>
  <c r="G74" i="18"/>
  <c r="Q75" i="16" s="1"/>
  <c r="G75" i="22" s="1"/>
  <c r="L75" i="16" s="1"/>
  <c r="G66" i="18"/>
  <c r="Q67" i="16" s="1"/>
  <c r="G67" i="22" s="1"/>
  <c r="L67" i="16" s="1"/>
  <c r="G96" i="18"/>
  <c r="Q97" i="16" s="1"/>
  <c r="G97" i="22" s="1"/>
  <c r="L97" i="16" s="1"/>
  <c r="G23" i="18"/>
  <c r="Q24" i="16" s="1"/>
  <c r="G24" i="22" s="1"/>
  <c r="L24" i="16" s="1"/>
  <c r="G67" i="18"/>
  <c r="Q68" i="16" s="1"/>
  <c r="G68" i="22" s="1"/>
  <c r="L68" i="16" s="1"/>
  <c r="G44" i="18"/>
  <c r="Q45" i="16" s="1"/>
  <c r="G45" i="22" s="1"/>
  <c r="L45" i="16" s="1"/>
  <c r="G24" i="18"/>
  <c r="Q25" i="16" s="1"/>
  <c r="G25" i="22" s="1"/>
  <c r="L25" i="16" s="1"/>
  <c r="G73" i="18"/>
  <c r="Q74" i="16" s="1"/>
  <c r="G74" i="22" s="1"/>
  <c r="L74" i="16" s="1"/>
  <c r="G48" i="18"/>
  <c r="Q49" i="16" s="1"/>
  <c r="G49" i="22" s="1"/>
  <c r="L49" i="16" s="1"/>
  <c r="G78" i="18"/>
  <c r="Q79" i="16" s="1"/>
  <c r="G79" i="22" s="1"/>
  <c r="L79" i="16" s="1"/>
  <c r="G104" i="18"/>
  <c r="Q105" i="16" s="1"/>
  <c r="G105" i="22" s="1"/>
  <c r="L105" i="16" s="1"/>
  <c r="G53" i="18"/>
  <c r="Q54" i="16" s="1"/>
  <c r="G54" i="22" s="1"/>
  <c r="L54" i="16" s="1"/>
  <c r="G26" i="18"/>
  <c r="Q27" i="16" s="1"/>
  <c r="G27" i="22" s="1"/>
  <c r="L27" i="16" s="1"/>
  <c r="G46" i="18"/>
  <c r="Q47" i="16" s="1"/>
  <c r="G47" i="22" s="1"/>
  <c r="L47" i="16" s="1"/>
  <c r="G65" i="18"/>
  <c r="Q66" i="16" s="1"/>
  <c r="G66" i="22" s="1"/>
  <c r="L66" i="16" s="1"/>
  <c r="G40" i="18"/>
  <c r="Q41" i="16" s="1"/>
  <c r="G41" i="22" s="1"/>
  <c r="L41" i="16" s="1"/>
  <c r="G94" i="18"/>
  <c r="Q95" i="16" s="1"/>
  <c r="G95" i="22" s="1"/>
  <c r="L95" i="16" s="1"/>
  <c r="G82" i="18"/>
  <c r="Q83" i="16" s="1"/>
  <c r="G83" i="22" s="1"/>
  <c r="L83" i="16" s="1"/>
  <c r="G8" i="18"/>
  <c r="Q9" i="16" s="1"/>
  <c r="G9" i="22" s="1"/>
  <c r="L9" i="16" s="1"/>
  <c r="G10" i="18"/>
  <c r="Q11" i="16" s="1"/>
  <c r="G11" i="22" s="1"/>
  <c r="L11" i="16" s="1"/>
  <c r="G34" i="18"/>
  <c r="Q35" i="16" s="1"/>
  <c r="G35" i="22" s="1"/>
  <c r="L35" i="16" s="1"/>
  <c r="G18" i="18"/>
  <c r="Q19" i="16" s="1"/>
  <c r="G19" i="22" s="1"/>
  <c r="L19" i="16" s="1"/>
  <c r="G15" i="18"/>
  <c r="Q16" i="16" s="1"/>
  <c r="G16" i="22" s="1"/>
  <c r="L16" i="16" s="1"/>
  <c r="G87" i="18"/>
  <c r="Q88" i="16" s="1"/>
  <c r="G88" i="22" s="1"/>
  <c r="L88" i="16" s="1"/>
  <c r="G103" i="18"/>
  <c r="Q104" i="16" s="1"/>
  <c r="G104" i="22" s="1"/>
  <c r="L104" i="16" s="1"/>
  <c r="G80" i="18"/>
  <c r="Q81" i="16" s="1"/>
  <c r="G81" i="22" s="1"/>
  <c r="L81" i="16" s="1"/>
  <c r="G50" i="18"/>
  <c r="Q51" i="16" s="1"/>
  <c r="G51" i="22" s="1"/>
  <c r="L51" i="16" s="1"/>
  <c r="G108" i="18"/>
  <c r="Q109" i="16" s="1"/>
  <c r="G109" i="22" s="1"/>
  <c r="L109" i="16" s="1"/>
  <c r="G64" i="18"/>
  <c r="Q65" i="16" s="1"/>
  <c r="G65" i="22" s="1"/>
  <c r="L65" i="16" s="1"/>
  <c r="G81" i="18"/>
  <c r="Q82" i="16" s="1"/>
  <c r="G82" i="22" s="1"/>
  <c r="L82" i="16" s="1"/>
  <c r="G27" i="18"/>
  <c r="Q28" i="16" s="1"/>
  <c r="G28" i="22" s="1"/>
  <c r="L28" i="16" s="1"/>
  <c r="G9" i="18"/>
  <c r="Q10" i="16" s="1"/>
  <c r="G10" i="22" s="1"/>
  <c r="L10" i="16" s="1"/>
  <c r="G75" i="18"/>
  <c r="Q76" i="16" s="1"/>
  <c r="G76" i="22" s="1"/>
  <c r="L76" i="16" s="1"/>
  <c r="G68" i="18"/>
  <c r="Q69" i="16" s="1"/>
  <c r="G69" i="22" s="1"/>
  <c r="L69" i="16" s="1"/>
  <c r="B11" i="17"/>
  <c r="G17" i="18"/>
  <c r="Q18" i="16" s="1"/>
  <c r="G18" i="22" s="1"/>
  <c r="L18" i="16" s="1"/>
  <c r="G56" i="18"/>
  <c r="Q57" i="16" s="1"/>
  <c r="G57" i="22" s="1"/>
  <c r="L57" i="16" s="1"/>
  <c r="G38" i="18"/>
  <c r="Q39" i="16" s="1"/>
  <c r="G39" i="22" s="1"/>
  <c r="L39" i="16" s="1"/>
  <c r="G69" i="18"/>
  <c r="Q70" i="16" s="1"/>
  <c r="G70" i="22" s="1"/>
  <c r="L70" i="16" s="1"/>
  <c r="G88" i="18"/>
  <c r="Q89" i="16" s="1"/>
  <c r="G89" i="22" s="1"/>
  <c r="L89" i="16" s="1"/>
  <c r="G11" i="18"/>
  <c r="Q12" i="16" s="1"/>
  <c r="G12" i="22" s="1"/>
  <c r="L12" i="16" s="1"/>
  <c r="G102" i="18"/>
  <c r="Q103" i="16" s="1"/>
  <c r="G103" i="22" s="1"/>
  <c r="L103" i="16" s="1"/>
  <c r="G93" i="18"/>
  <c r="Q94" i="16" s="1"/>
  <c r="G94" i="22" s="1"/>
  <c r="L94" i="16" s="1"/>
  <c r="G71" i="18"/>
  <c r="Q72" i="16" s="1"/>
  <c r="G72" i="22" s="1"/>
  <c r="L72" i="16" s="1"/>
  <c r="G14" i="18"/>
  <c r="Q15" i="16" s="1"/>
  <c r="G15" i="22" s="1"/>
  <c r="L15" i="16" s="1"/>
  <c r="G20" i="18"/>
  <c r="Q21" i="16" s="1"/>
  <c r="G21" i="22" s="1"/>
  <c r="L21" i="16" s="1"/>
  <c r="G97" i="18"/>
  <c r="Q98" i="16" s="1"/>
  <c r="G98" i="22" s="1"/>
  <c r="L98" i="16" s="1"/>
  <c r="G89" i="18"/>
  <c r="Q90" i="16" s="1"/>
  <c r="G90" i="22" s="1"/>
  <c r="L90" i="16" s="1"/>
  <c r="G36" i="18"/>
  <c r="Q37" i="16" s="1"/>
  <c r="G37" i="22" s="1"/>
  <c r="L37" i="16" s="1"/>
  <c r="G77" i="18"/>
  <c r="Q78" i="16" s="1"/>
  <c r="G78" i="22" s="1"/>
  <c r="L78" i="16" s="1"/>
  <c r="G61" i="18"/>
  <c r="Q62" i="16" s="1"/>
  <c r="G62" i="22" s="1"/>
  <c r="L62" i="16" s="1"/>
  <c r="G85" i="18"/>
  <c r="Q86" i="16" s="1"/>
  <c r="G86" i="22" s="1"/>
  <c r="L86" i="16" s="1"/>
  <c r="G79" i="18"/>
  <c r="Q80" i="16" s="1"/>
  <c r="G80" i="22" s="1"/>
  <c r="L80" i="16" s="1"/>
  <c r="G92" i="18"/>
  <c r="Q93" i="16" s="1"/>
  <c r="G93" i="22" s="1"/>
  <c r="L93" i="16" s="1"/>
  <c r="G83" i="18"/>
  <c r="Q84" i="16" s="1"/>
  <c r="G84" i="22" s="1"/>
  <c r="L84" i="16" s="1"/>
  <c r="G16" i="18"/>
  <c r="Q17" i="16" s="1"/>
  <c r="G17" i="22" s="1"/>
  <c r="L17" i="16" s="1"/>
  <c r="G84" i="18"/>
  <c r="Q85" i="16" s="1"/>
  <c r="G85" i="22" s="1"/>
  <c r="L85" i="16" s="1"/>
  <c r="G37" i="18"/>
  <c r="Q38" i="16" s="1"/>
  <c r="G38" i="22" s="1"/>
  <c r="L38" i="16" s="1"/>
  <c r="G54" i="18"/>
  <c r="Q55" i="16" s="1"/>
  <c r="G55" i="22" s="1"/>
  <c r="L55" i="16" s="1"/>
  <c r="G28" i="18"/>
  <c r="Q29" i="16" s="1"/>
  <c r="G29" i="22" s="1"/>
  <c r="L29" i="16" s="1"/>
  <c r="G58" i="18"/>
  <c r="Q59" i="16" s="1"/>
  <c r="G59" i="22" s="1"/>
  <c r="L59" i="16" s="1"/>
  <c r="G12" i="18"/>
  <c r="Q13" i="16" s="1"/>
  <c r="G13" i="22" s="1"/>
  <c r="L13" i="16" s="1"/>
  <c r="G29" i="18"/>
  <c r="Q30" i="16" s="1"/>
  <c r="G30" i="22" s="1"/>
  <c r="L30" i="16" s="1"/>
  <c r="G110" i="18"/>
  <c r="Q111" i="16" s="1"/>
  <c r="G111" i="22" s="1"/>
  <c r="L111" i="16" s="1"/>
  <c r="G45" i="18"/>
  <c r="Q46" i="16" s="1"/>
  <c r="G46" i="22" s="1"/>
  <c r="L46" i="16" s="1"/>
  <c r="G91" i="18"/>
  <c r="Q92" i="16" s="1"/>
  <c r="G92" i="22" s="1"/>
  <c r="L92" i="16" s="1"/>
  <c r="G7" i="18"/>
  <c r="G13" i="18"/>
  <c r="Q14" i="16" s="1"/>
  <c r="G14" i="22" s="1"/>
  <c r="L14" i="16" s="1"/>
  <c r="G42" i="18"/>
  <c r="Q43" i="16" s="1"/>
  <c r="G43" i="22" s="1"/>
  <c r="L43" i="16" s="1"/>
  <c r="G51" i="18"/>
  <c r="Q52" i="16" s="1"/>
  <c r="G52" i="22" s="1"/>
  <c r="L52" i="16" s="1"/>
  <c r="G25" i="18"/>
  <c r="Q26" i="16" s="1"/>
  <c r="G26" i="22" s="1"/>
  <c r="L26" i="16" s="1"/>
  <c r="G49" i="18"/>
  <c r="Q50" i="16" s="1"/>
  <c r="G50" i="22" s="1"/>
  <c r="L50" i="16" s="1"/>
  <c r="G55" i="18"/>
  <c r="Q56" i="16" s="1"/>
  <c r="G56" i="22" s="1"/>
  <c r="L56" i="16" s="1"/>
  <c r="G52" i="18"/>
  <c r="Q53" i="16" s="1"/>
  <c r="G53" i="22" s="1"/>
  <c r="L53" i="16" s="1"/>
  <c r="G41" i="18"/>
  <c r="Q42" i="16" s="1"/>
  <c r="G42" i="22" s="1"/>
  <c r="L42" i="16" s="1"/>
  <c r="G70" i="18"/>
  <c r="Q71" i="16" s="1"/>
  <c r="G71" i="22" s="1"/>
  <c r="L71" i="16" s="1"/>
  <c r="G59" i="18"/>
  <c r="Q60" i="16" s="1"/>
  <c r="G60" i="22" s="1"/>
  <c r="L60" i="16" s="1"/>
  <c r="G99" i="18"/>
  <c r="Q100" i="16" s="1"/>
  <c r="G100" i="22" s="1"/>
  <c r="L100" i="16" s="1"/>
  <c r="G47" i="18"/>
  <c r="Q48" i="16" s="1"/>
  <c r="G48" i="22" s="1"/>
  <c r="L48" i="16" s="1"/>
  <c r="G30" i="18"/>
  <c r="Q31" i="16" s="1"/>
  <c r="G31" i="22" s="1"/>
  <c r="L31" i="16" s="1"/>
  <c r="G109" i="18"/>
  <c r="Q110" i="16" s="1"/>
  <c r="G110" i="22" s="1"/>
  <c r="L110" i="16" s="1"/>
  <c r="G22" i="18"/>
  <c r="Q23" i="16" s="1"/>
  <c r="G23" i="22" s="1"/>
  <c r="L23" i="16" s="1"/>
  <c r="G62" i="18"/>
  <c r="Q63" i="16" s="1"/>
  <c r="G63" i="22" s="1"/>
  <c r="L63" i="16" s="1"/>
  <c r="G105" i="18"/>
  <c r="Q106" i="16" s="1"/>
  <c r="G106" i="22" s="1"/>
  <c r="L106" i="16" s="1"/>
  <c r="G86" i="18"/>
  <c r="Q87" i="16" s="1"/>
  <c r="G87" i="22" s="1"/>
  <c r="L87" i="16" s="1"/>
  <c r="G33" i="18"/>
  <c r="Q34" i="16" s="1"/>
  <c r="G34" i="22" s="1"/>
  <c r="L34" i="16" s="1"/>
  <c r="G100" i="18"/>
  <c r="Q101" i="16" s="1"/>
  <c r="G101" i="22" s="1"/>
  <c r="L101" i="16" s="1"/>
  <c r="G21" i="18"/>
  <c r="Q22" i="16" s="1"/>
  <c r="G22" i="22" s="1"/>
  <c r="L22" i="16" s="1"/>
  <c r="G35" i="18"/>
  <c r="Q36" i="16" s="1"/>
  <c r="G36" i="22" s="1"/>
  <c r="L36" i="16" s="1"/>
  <c r="G101" i="18"/>
  <c r="Q102" i="16" s="1"/>
  <c r="G102" i="22" s="1"/>
  <c r="L102" i="16" s="1"/>
  <c r="Y10" i="13"/>
  <c r="X13" i="17" s="1"/>
  <c r="G40" i="22"/>
  <c r="L40" i="16" s="1"/>
  <c r="G99" i="22"/>
  <c r="L99" i="16" s="1"/>
  <c r="B12" i="17"/>
  <c r="A8" i="14" a="1"/>
  <c r="A37" i="14" s="1"/>
  <c r="O6" i="16"/>
  <c r="C6" i="13" s="1"/>
  <c r="B9" i="17" s="1"/>
  <c r="X11" i="17"/>
  <c r="AA53" i="13"/>
  <c r="Z53" i="13"/>
  <c r="F12" i="13"/>
  <c r="G12" i="13"/>
  <c r="X12" i="17"/>
  <c r="Z54" i="13"/>
  <c r="AA54" i="13"/>
  <c r="G4" i="18" l="1"/>
  <c r="Q8" i="16"/>
  <c r="G8" i="22" s="1"/>
  <c r="H11" i="13"/>
  <c r="Y11" i="13" s="1"/>
  <c r="X14" i="17" s="1"/>
  <c r="Z55" i="13"/>
  <c r="AA55" i="13"/>
  <c r="A26" i="14"/>
  <c r="AS26" i="14" s="1"/>
  <c r="A88" i="14"/>
  <c r="AX88" i="14" s="1"/>
  <c r="A23" i="14"/>
  <c r="A14" i="14"/>
  <c r="BO14" i="14" s="1"/>
  <c r="A94" i="14"/>
  <c r="BY94" i="14" s="1"/>
  <c r="A41" i="14"/>
  <c r="A111" i="14"/>
  <c r="F111" i="21" s="1"/>
  <c r="A15" i="14"/>
  <c r="AX15" i="14" s="1"/>
  <c r="A105" i="14"/>
  <c r="BA105" i="14" s="1"/>
  <c r="A82" i="14"/>
  <c r="V82" i="14" s="1"/>
  <c r="A61" i="14"/>
  <c r="AC61" i="14" s="1"/>
  <c r="A50" i="14"/>
  <c r="A40" i="14"/>
  <c r="A74" i="14"/>
  <c r="A63" i="14"/>
  <c r="A80" i="14"/>
  <c r="BH80" i="14" s="1"/>
  <c r="A91" i="14"/>
  <c r="P91" i="14" s="1"/>
  <c r="A17" i="14"/>
  <c r="CJ17" i="14" s="1"/>
  <c r="A51" i="14"/>
  <c r="BK51" i="14" s="1"/>
  <c r="A42" i="14"/>
  <c r="CV42" i="14" s="1"/>
  <c r="A71" i="14"/>
  <c r="A8" i="14"/>
  <c r="CU8" i="14" s="1"/>
  <c r="A103" i="14"/>
  <c r="BQ103" i="14" s="1"/>
  <c r="A84" i="14"/>
  <c r="AG84" i="14" s="1"/>
  <c r="A70" i="14"/>
  <c r="Z70" i="14" s="1"/>
  <c r="A106" i="14"/>
  <c r="CK106" i="14" s="1"/>
  <c r="A47" i="14"/>
  <c r="BQ47" i="14" s="1"/>
  <c r="A18" i="14"/>
  <c r="A53" i="14"/>
  <c r="BX53" i="14" s="1"/>
  <c r="A30" i="14"/>
  <c r="A60" i="14"/>
  <c r="F60" i="21" s="1"/>
  <c r="A69" i="14"/>
  <c r="CH69" i="14" s="1"/>
  <c r="A43" i="14"/>
  <c r="AL43" i="14" s="1"/>
  <c r="A57" i="14"/>
  <c r="R57" i="14" s="1"/>
  <c r="A96" i="14"/>
  <c r="N96" i="14" s="1"/>
  <c r="A81" i="14"/>
  <c r="BE81" i="14" s="1"/>
  <c r="A102" i="14"/>
  <c r="BA102" i="14" s="1"/>
  <c r="A13" i="14"/>
  <c r="BW13" i="14" s="1"/>
  <c r="A100" i="14"/>
  <c r="BL100" i="14" s="1"/>
  <c r="A20" i="14"/>
  <c r="E20" i="14" s="1"/>
  <c r="A11" i="14"/>
  <c r="K11" i="14" s="1"/>
  <c r="A107" i="14"/>
  <c r="AC107" i="14" s="1"/>
  <c r="A77" i="14"/>
  <c r="AV77" i="14" s="1"/>
  <c r="A95" i="14"/>
  <c r="A36" i="14"/>
  <c r="CH36" i="14" s="1"/>
  <c r="A29" i="14"/>
  <c r="F29" i="21" s="1"/>
  <c r="A66" i="14"/>
  <c r="A19" i="14"/>
  <c r="A28" i="14"/>
  <c r="Z28" i="14" s="1"/>
  <c r="A31" i="14"/>
  <c r="Q31" i="14" s="1"/>
  <c r="A104" i="14"/>
  <c r="BC104" i="14" s="1"/>
  <c r="A38" i="14"/>
  <c r="A97" i="14"/>
  <c r="A45" i="14"/>
  <c r="AY45" i="14" s="1"/>
  <c r="A68" i="14"/>
  <c r="CH68" i="14" s="1"/>
  <c r="A76" i="14"/>
  <c r="CT76" i="14" s="1"/>
  <c r="A90" i="14"/>
  <c r="A64" i="14"/>
  <c r="P64" i="14" s="1"/>
  <c r="A21" i="14"/>
  <c r="BI21" i="14" s="1"/>
  <c r="A87" i="14"/>
  <c r="BL87" i="14" s="1"/>
  <c r="A12" i="14"/>
  <c r="BJ12" i="14" s="1"/>
  <c r="A108" i="14"/>
  <c r="BV108" i="14" s="1"/>
  <c r="A93" i="14"/>
  <c r="CR93" i="14" s="1"/>
  <c r="A25" i="14"/>
  <c r="A85" i="14"/>
  <c r="BT85" i="14" s="1"/>
  <c r="A62" i="14"/>
  <c r="F62" i="21" s="1"/>
  <c r="A65" i="14"/>
  <c r="BZ65" i="14" s="1"/>
  <c r="A110" i="14"/>
  <c r="AI110" i="14" s="1"/>
  <c r="A27" i="14"/>
  <c r="CC27" i="14" s="1"/>
  <c r="A67" i="14"/>
  <c r="A56" i="14"/>
  <c r="A22" i="14"/>
  <c r="A48" i="14"/>
  <c r="BO48" i="14" s="1"/>
  <c r="A78" i="14"/>
  <c r="AB78" i="14" s="1"/>
  <c r="A101" i="14"/>
  <c r="CF101" i="14" s="1"/>
  <c r="A109" i="14"/>
  <c r="AT109" i="14" s="1"/>
  <c r="A73" i="14"/>
  <c r="BF73" i="14" s="1"/>
  <c r="A49" i="14"/>
  <c r="F49" i="21" s="1"/>
  <c r="A16" i="14"/>
  <c r="A54" i="14"/>
  <c r="A55" i="14"/>
  <c r="AE55" i="14" s="1"/>
  <c r="A32" i="14"/>
  <c r="BR32" i="14" s="1"/>
  <c r="A39" i="14"/>
  <c r="G39" i="14" s="1"/>
  <c r="A52" i="14"/>
  <c r="Z52" i="14" s="1"/>
  <c r="A86" i="14"/>
  <c r="CA86" i="14" s="1"/>
  <c r="A92" i="14"/>
  <c r="DA92" i="14" s="1"/>
  <c r="A99" i="14"/>
  <c r="AO99" i="14" s="1"/>
  <c r="A98" i="14"/>
  <c r="A9" i="14"/>
  <c r="CH9" i="14" s="1"/>
  <c r="A46" i="14"/>
  <c r="R46" i="14" s="1"/>
  <c r="A72" i="14"/>
  <c r="M72" i="14" s="1"/>
  <c r="A10" i="14"/>
  <c r="BB10" i="14" s="1"/>
  <c r="A44" i="14"/>
  <c r="CU44" i="14" s="1"/>
  <c r="A79" i="14"/>
  <c r="A59" i="14"/>
  <c r="F59" i="21" s="1"/>
  <c r="A89" i="14"/>
  <c r="A75" i="14"/>
  <c r="BC75" i="14" s="1"/>
  <c r="A24" i="14"/>
  <c r="F24" i="14" s="1"/>
  <c r="A83" i="14"/>
  <c r="BK83" i="14" s="1"/>
  <c r="A35" i="14"/>
  <c r="AG35" i="14" s="1"/>
  <c r="A58" i="14"/>
  <c r="AA58" i="14" s="1"/>
  <c r="A34" i="14"/>
  <c r="CD34" i="14" s="1"/>
  <c r="A33" i="14"/>
  <c r="BW33" i="14" s="1"/>
  <c r="E15" i="17"/>
  <c r="F27" i="13"/>
  <c r="V53" i="13" s="1"/>
  <c r="F17" i="21"/>
  <c r="AX17" i="14"/>
  <c r="BM17" i="14"/>
  <c r="J17" i="14"/>
  <c r="BW17" i="14"/>
  <c r="AM17" i="14"/>
  <c r="AQ17" i="14"/>
  <c r="X17" i="14"/>
  <c r="AF17" i="14"/>
  <c r="F15" i="17"/>
  <c r="G27" i="13"/>
  <c r="F37" i="21"/>
  <c r="AE37" i="14"/>
  <c r="BQ37" i="14"/>
  <c r="CS37" i="14"/>
  <c r="DA37" i="14"/>
  <c r="BD37" i="14"/>
  <c r="AO37" i="14"/>
  <c r="BT37" i="14"/>
  <c r="BO37" i="14"/>
  <c r="BE37" i="14"/>
  <c r="AN37" i="14"/>
  <c r="BP37" i="14"/>
  <c r="O37" i="14"/>
  <c r="CR37" i="14"/>
  <c r="CD37" i="14"/>
  <c r="AD37" i="14"/>
  <c r="CV37" i="14"/>
  <c r="CQ37" i="14"/>
  <c r="BM37" i="14"/>
  <c r="BJ37" i="14"/>
  <c r="V37" i="14"/>
  <c r="AR37" i="14"/>
  <c r="CE37" i="14"/>
  <c r="C37" i="14"/>
  <c r="CU37" i="14"/>
  <c r="L37" i="14"/>
  <c r="BK37" i="14"/>
  <c r="AI37" i="14"/>
  <c r="BN37" i="14"/>
  <c r="AJ37" i="14"/>
  <c r="AH37" i="14"/>
  <c r="Q37" i="14"/>
  <c r="BH37" i="14"/>
  <c r="CN37" i="14"/>
  <c r="CI37" i="14"/>
  <c r="S37" i="14"/>
  <c r="R37" i="14"/>
  <c r="BY37" i="14"/>
  <c r="BX37" i="14"/>
  <c r="CA37" i="14"/>
  <c r="AT37" i="14"/>
  <c r="AA37" i="14"/>
  <c r="BV37" i="14"/>
  <c r="CP37" i="14"/>
  <c r="CC37" i="14"/>
  <c r="BL37" i="14"/>
  <c r="BI37" i="14"/>
  <c r="AV37" i="14"/>
  <c r="CB37" i="14"/>
  <c r="AX37" i="14"/>
  <c r="K37" i="14"/>
  <c r="CH37" i="14"/>
  <c r="Y37" i="14"/>
  <c r="I37" i="14"/>
  <c r="N37" i="14"/>
  <c r="AL37" i="14"/>
  <c r="CX37" i="14"/>
  <c r="BZ37" i="14"/>
  <c r="CL37" i="14"/>
  <c r="DB37" i="14"/>
  <c r="M37" i="14"/>
  <c r="AW37" i="14"/>
  <c r="AG37" i="14"/>
  <c r="Z37" i="14"/>
  <c r="CF37" i="14"/>
  <c r="D37" i="14"/>
  <c r="AK37" i="14"/>
  <c r="T37" i="14"/>
  <c r="BC37" i="14"/>
  <c r="AM37" i="14"/>
  <c r="AB37" i="14"/>
  <c r="J37" i="14"/>
  <c r="BG37" i="14"/>
  <c r="BS37" i="14"/>
  <c r="CK37" i="14"/>
  <c r="BU37" i="14"/>
  <c r="E37" i="14"/>
  <c r="CT37" i="14"/>
  <c r="AQ37" i="14"/>
  <c r="CO37" i="14"/>
  <c r="CY37" i="14"/>
  <c r="AS37" i="14"/>
  <c r="AF37" i="14"/>
  <c r="AC37" i="14"/>
  <c r="BR37" i="14"/>
  <c r="BF37" i="14"/>
  <c r="BW37" i="14"/>
  <c r="CW37" i="14"/>
  <c r="AY37" i="14"/>
  <c r="CJ37" i="14"/>
  <c r="AZ37" i="14"/>
  <c r="X37" i="14"/>
  <c r="CZ37" i="14"/>
  <c r="G37" i="14"/>
  <c r="W37" i="14"/>
  <c r="CM37" i="14"/>
  <c r="AP37" i="14"/>
  <c r="BA37" i="14"/>
  <c r="AU37" i="14"/>
  <c r="CG37" i="14"/>
  <c r="BB37" i="14"/>
  <c r="F37" i="14"/>
  <c r="U37" i="14"/>
  <c r="H37" i="14"/>
  <c r="P37" i="14"/>
  <c r="CN21" i="14"/>
  <c r="CQ100" i="14" l="1"/>
  <c r="I100" i="14"/>
  <c r="CM64" i="14"/>
  <c r="DB64" i="14"/>
  <c r="AL64" i="14"/>
  <c r="S90" i="14"/>
  <c r="F90" i="21"/>
  <c r="BM64" i="14"/>
  <c r="CA13" i="14"/>
  <c r="BI64" i="14"/>
  <c r="CF64" i="14"/>
  <c r="CZ64" i="14"/>
  <c r="Z64" i="14"/>
  <c r="AV64" i="14"/>
  <c r="CS64" i="14"/>
  <c r="Q6" i="16"/>
  <c r="CQ64" i="14"/>
  <c r="AR21" i="14"/>
  <c r="AL87" i="14"/>
  <c r="S21" i="14"/>
  <c r="Q100" i="14"/>
  <c r="CL100" i="14"/>
  <c r="Y64" i="14"/>
  <c r="G64" i="14"/>
  <c r="R64" i="14"/>
  <c r="BH64" i="14"/>
  <c r="N64" i="14"/>
  <c r="BU64" i="14"/>
  <c r="O64" i="14"/>
  <c r="U64" i="14"/>
  <c r="AI17" i="14"/>
  <c r="CK100" i="14"/>
  <c r="F100" i="21"/>
  <c r="BE64" i="14"/>
  <c r="BP64" i="14"/>
  <c r="AO87" i="14"/>
  <c r="BA87" i="14"/>
  <c r="AF21" i="14"/>
  <c r="CI64" i="14"/>
  <c r="BA21" i="14"/>
  <c r="S64" i="14"/>
  <c r="AC64" i="14"/>
  <c r="BJ64" i="14"/>
  <c r="BQ64" i="14"/>
  <c r="BO64" i="14"/>
  <c r="AH64" i="14"/>
  <c r="CP64" i="14"/>
  <c r="BG100" i="14"/>
  <c r="CA100" i="14"/>
  <c r="CW100" i="14"/>
  <c r="AQ64" i="14"/>
  <c r="AI100" i="14"/>
  <c r="AH100" i="14"/>
  <c r="S100" i="14"/>
  <c r="BD51" i="14"/>
  <c r="CD21" i="14"/>
  <c r="AI21" i="14"/>
  <c r="AJ64" i="14"/>
  <c r="CA21" i="14"/>
  <c r="CA64" i="14"/>
  <c r="T21" i="14"/>
  <c r="CC51" i="14"/>
  <c r="AZ51" i="14"/>
  <c r="AO21" i="14"/>
  <c r="I23" i="13"/>
  <c r="I12" i="13" s="1"/>
  <c r="T61" i="13" s="1"/>
  <c r="AP64" i="14"/>
  <c r="AB21" i="14"/>
  <c r="BG64" i="14"/>
  <c r="BY64" i="14"/>
  <c r="U51" i="14"/>
  <c r="CC21" i="14"/>
  <c r="Z51" i="14"/>
  <c r="AJ51" i="14"/>
  <c r="K51" i="14"/>
  <c r="AX51" i="14"/>
  <c r="CB21" i="14"/>
  <c r="CH100" i="14"/>
  <c r="R51" i="14"/>
  <c r="AF87" i="14"/>
  <c r="Z21" i="14"/>
  <c r="BB100" i="14"/>
  <c r="DB51" i="14"/>
  <c r="AP51" i="14"/>
  <c r="CO64" i="14"/>
  <c r="CB64" i="14"/>
  <c r="BX64" i="14"/>
  <c r="CG64" i="14"/>
  <c r="CH64" i="14"/>
  <c r="BL64" i="14"/>
  <c r="BS64" i="14"/>
  <c r="CD42" i="14"/>
  <c r="D83" i="14"/>
  <c r="F21" i="21"/>
  <c r="AW100" i="14"/>
  <c r="BZ83" i="14"/>
  <c r="BX100" i="14"/>
  <c r="BE83" i="14"/>
  <c r="AA100" i="14"/>
  <c r="AJ83" i="14"/>
  <c r="AJ21" i="14"/>
  <c r="BK100" i="14"/>
  <c r="AO42" i="14"/>
  <c r="AL21" i="14"/>
  <c r="R100" i="14"/>
  <c r="BN83" i="14"/>
  <c r="W100" i="14"/>
  <c r="AU83" i="14"/>
  <c r="CQ21" i="14"/>
  <c r="P21" i="14"/>
  <c r="CI100" i="14"/>
  <c r="O83" i="14"/>
  <c r="BV83" i="14"/>
  <c r="BB64" i="14"/>
  <c r="I64" i="14"/>
  <c r="CX64" i="14"/>
  <c r="Q64" i="14"/>
  <c r="BV64" i="14"/>
  <c r="V64" i="14"/>
  <c r="J64" i="14"/>
  <c r="CE64" i="14"/>
  <c r="L64" i="14"/>
  <c r="BZ17" i="14"/>
  <c r="AF83" i="14"/>
  <c r="CC58" i="14"/>
  <c r="AM21" i="14"/>
  <c r="CS51" i="14"/>
  <c r="BM21" i="14"/>
  <c r="BI100" i="14"/>
  <c r="CE51" i="14"/>
  <c r="N100" i="14"/>
  <c r="BV21" i="14"/>
  <c r="CS100" i="14"/>
  <c r="AB64" i="14"/>
  <c r="BU51" i="14"/>
  <c r="Y17" i="14"/>
  <c r="T103" i="14"/>
  <c r="CI93" i="14"/>
  <c r="CF12" i="14"/>
  <c r="R103" i="14"/>
  <c r="F55" i="21"/>
  <c r="CS87" i="14"/>
  <c r="V51" i="14"/>
  <c r="CO87" i="14"/>
  <c r="AY21" i="14"/>
  <c r="BP100" i="14"/>
  <c r="AA64" i="14"/>
  <c r="CW64" i="14"/>
  <c r="CV64" i="14"/>
  <c r="CJ51" i="14"/>
  <c r="AV17" i="14"/>
  <c r="BQ87" i="14"/>
  <c r="CO21" i="14"/>
  <c r="BA100" i="14"/>
  <c r="Y51" i="14"/>
  <c r="AW87" i="14"/>
  <c r="AZ21" i="14"/>
  <c r="AD100" i="14"/>
  <c r="BL13" i="14"/>
  <c r="AR64" i="14"/>
  <c r="M64" i="14"/>
  <c r="AY64" i="14"/>
  <c r="AG51" i="14"/>
  <c r="BB17" i="14"/>
  <c r="AY87" i="14"/>
  <c r="AA87" i="14"/>
  <c r="AU42" i="14"/>
  <c r="CY35" i="14"/>
  <c r="BR11" i="14"/>
  <c r="Z11" i="14"/>
  <c r="BM11" i="14"/>
  <c r="CQ103" i="14"/>
  <c r="K103" i="14"/>
  <c r="BV107" i="14"/>
  <c r="CN90" i="14"/>
  <c r="V83" i="14"/>
  <c r="AN51" i="14"/>
  <c r="AI83" i="14"/>
  <c r="AF51" i="14"/>
  <c r="BJ83" i="14"/>
  <c r="AS83" i="14"/>
  <c r="BV51" i="14"/>
  <c r="DB83" i="14"/>
  <c r="BM26" i="14"/>
  <c r="K87" i="14"/>
  <c r="AL51" i="14"/>
  <c r="D51" i="14"/>
  <c r="CK83" i="14"/>
  <c r="CV35" i="14"/>
  <c r="CG21" i="14"/>
  <c r="AQ100" i="14"/>
  <c r="E51" i="14"/>
  <c r="CP83" i="14"/>
  <c r="CN12" i="14"/>
  <c r="H21" i="14"/>
  <c r="Y21" i="14"/>
  <c r="CF100" i="14"/>
  <c r="AJ13" i="14"/>
  <c r="K64" i="14"/>
  <c r="AU64" i="14"/>
  <c r="AK64" i="14"/>
  <c r="BL51" i="14"/>
  <c r="BO35" i="14"/>
  <c r="T83" i="14"/>
  <c r="F17" i="14"/>
  <c r="DA93" i="14"/>
  <c r="BK12" i="14"/>
  <c r="BP12" i="14"/>
  <c r="CX12" i="14"/>
  <c r="F21" i="14"/>
  <c r="T35" i="14"/>
  <c r="U12" i="14"/>
  <c r="AV21" i="14"/>
  <c r="AP21" i="14"/>
  <c r="D100" i="14"/>
  <c r="AD13" i="14"/>
  <c r="W64" i="14"/>
  <c r="AF64" i="14"/>
  <c r="AZ64" i="14"/>
  <c r="AK51" i="14"/>
  <c r="N35" i="14"/>
  <c r="U83" i="14"/>
  <c r="T17" i="14"/>
  <c r="AL77" i="14"/>
  <c r="K107" i="14"/>
  <c r="N11" i="14"/>
  <c r="AB107" i="14"/>
  <c r="AM11" i="14"/>
  <c r="P70" i="14"/>
  <c r="AB93" i="14"/>
  <c r="CK93" i="14"/>
  <c r="AT11" i="14"/>
  <c r="CG83" i="14"/>
  <c r="AR93" i="14"/>
  <c r="O42" i="14"/>
  <c r="BU83" i="14"/>
  <c r="R42" i="14"/>
  <c r="AW83" i="14"/>
  <c r="CC77" i="14"/>
  <c r="AM77" i="14"/>
  <c r="CZ55" i="14"/>
  <c r="AQ12" i="14"/>
  <c r="D87" i="14"/>
  <c r="AA77" i="14"/>
  <c r="M35" i="14"/>
  <c r="AX42" i="14"/>
  <c r="BK55" i="14"/>
  <c r="AU12" i="14"/>
  <c r="Z87" i="14"/>
  <c r="BP35" i="14"/>
  <c r="CR42" i="14"/>
  <c r="BR55" i="14"/>
  <c r="CR12" i="14"/>
  <c r="CZ25" i="14"/>
  <c r="AP25" i="14"/>
  <c r="AR25" i="14"/>
  <c r="CB25" i="14"/>
  <c r="K95" i="14"/>
  <c r="BK95" i="14"/>
  <c r="CZ93" i="14"/>
  <c r="CM93" i="14"/>
  <c r="H93" i="14"/>
  <c r="CN93" i="14"/>
  <c r="AF93" i="14"/>
  <c r="BJ93" i="14"/>
  <c r="CY77" i="14"/>
  <c r="CQ77" i="14"/>
  <c r="AQ77" i="14"/>
  <c r="CA77" i="14"/>
  <c r="AC77" i="14"/>
  <c r="AU77" i="14"/>
  <c r="BP107" i="14"/>
  <c r="CT107" i="14"/>
  <c r="BM107" i="14"/>
  <c r="BU107" i="14"/>
  <c r="CE107" i="14"/>
  <c r="CH107" i="14"/>
  <c r="D107" i="14"/>
  <c r="AS107" i="14"/>
  <c r="BW107" i="14"/>
  <c r="AM107" i="14"/>
  <c r="BS71" i="14"/>
  <c r="AK71" i="14"/>
  <c r="BH71" i="14"/>
  <c r="CZ71" i="14"/>
  <c r="BO71" i="14"/>
  <c r="L35" i="14"/>
  <c r="BU35" i="14"/>
  <c r="BZ35" i="14"/>
  <c r="AV35" i="14"/>
  <c r="BC35" i="14"/>
  <c r="AP35" i="14"/>
  <c r="V35" i="14"/>
  <c r="AK35" i="14"/>
  <c r="C35" i="14"/>
  <c r="BM35" i="14"/>
  <c r="C87" i="14"/>
  <c r="CL87" i="14"/>
  <c r="AT87" i="14"/>
  <c r="G87" i="14"/>
  <c r="U87" i="14"/>
  <c r="M87" i="14"/>
  <c r="BM87" i="14"/>
  <c r="CI87" i="14"/>
  <c r="AV87" i="14"/>
  <c r="E87" i="14"/>
  <c r="CZ87" i="14"/>
  <c r="AY42" i="14"/>
  <c r="BX42" i="14"/>
  <c r="Y42" i="14"/>
  <c r="BV42" i="14"/>
  <c r="N42" i="14"/>
  <c r="CP42" i="14"/>
  <c r="CC42" i="14"/>
  <c r="BI42" i="14"/>
  <c r="AB42" i="14"/>
  <c r="V42" i="14"/>
  <c r="BG42" i="14"/>
  <c r="CC35" i="14"/>
  <c r="BW87" i="14"/>
  <c r="CM35" i="14"/>
  <c r="AE42" i="14"/>
  <c r="BO93" i="14"/>
  <c r="BX87" i="14"/>
  <c r="BI35" i="14"/>
  <c r="AJ42" i="14"/>
  <c r="CK58" i="14"/>
  <c r="K58" i="14"/>
  <c r="R55" i="14"/>
  <c r="D55" i="14"/>
  <c r="AP55" i="14"/>
  <c r="H55" i="14"/>
  <c r="BH55" i="14"/>
  <c r="BM55" i="14"/>
  <c r="AO12" i="14"/>
  <c r="DB12" i="14"/>
  <c r="AB12" i="14"/>
  <c r="I12" i="14"/>
  <c r="M12" i="14"/>
  <c r="CW12" i="14"/>
  <c r="Z12" i="14"/>
  <c r="AW12" i="14"/>
  <c r="CL12" i="14"/>
  <c r="DA11" i="14"/>
  <c r="AS11" i="14"/>
  <c r="AJ11" i="14"/>
  <c r="BW11" i="14"/>
  <c r="F11" i="14"/>
  <c r="AU11" i="14"/>
  <c r="DB11" i="14"/>
  <c r="AI11" i="14"/>
  <c r="BJ11" i="14"/>
  <c r="BB26" i="14"/>
  <c r="CK26" i="14"/>
  <c r="AA26" i="14"/>
  <c r="BK26" i="14"/>
  <c r="CG107" i="14"/>
  <c r="F12" i="21"/>
  <c r="CF42" i="14"/>
  <c r="BK93" i="14"/>
  <c r="X87" i="14"/>
  <c r="BE35" i="14"/>
  <c r="BC51" i="14"/>
  <c r="AY51" i="14"/>
  <c r="S83" i="14"/>
  <c r="BP21" i="14"/>
  <c r="BR21" i="14"/>
  <c r="CU100" i="14"/>
  <c r="DA100" i="14"/>
  <c r="M51" i="14"/>
  <c r="DA51" i="14"/>
  <c r="AA83" i="14"/>
  <c r="CE17" i="14"/>
  <c r="I21" i="14"/>
  <c r="G21" i="14"/>
  <c r="CS21" i="14"/>
  <c r="BQ100" i="14"/>
  <c r="AJ100" i="14"/>
  <c r="CY64" i="14"/>
  <c r="C64" i="14"/>
  <c r="H64" i="14"/>
  <c r="CU64" i="14"/>
  <c r="AR51" i="14"/>
  <c r="BQ51" i="14"/>
  <c r="CC83" i="14"/>
  <c r="CC17" i="14"/>
  <c r="CP21" i="14"/>
  <c r="CW21" i="14"/>
  <c r="X21" i="14"/>
  <c r="AE100" i="14"/>
  <c r="T100" i="14"/>
  <c r="AI64" i="14"/>
  <c r="AX64" i="14"/>
  <c r="AM64" i="14"/>
  <c r="CV102" i="14"/>
  <c r="CT51" i="14"/>
  <c r="CZ51" i="14"/>
  <c r="W83" i="14"/>
  <c r="CK17" i="14"/>
  <c r="U21" i="14"/>
  <c r="BZ21" i="14"/>
  <c r="BW100" i="14"/>
  <c r="AT100" i="14"/>
  <c r="BX51" i="14"/>
  <c r="AV51" i="14"/>
  <c r="CN83" i="14"/>
  <c r="AG83" i="14"/>
  <c r="CX21" i="14"/>
  <c r="DA21" i="14"/>
  <c r="AO100" i="14"/>
  <c r="G100" i="14"/>
  <c r="DA64" i="14"/>
  <c r="F64" i="14"/>
  <c r="CR64" i="14"/>
  <c r="CD64" i="14"/>
  <c r="CA51" i="14"/>
  <c r="CI51" i="14"/>
  <c r="P83" i="14"/>
  <c r="K83" i="14"/>
  <c r="AO17" i="14"/>
  <c r="BF21" i="14"/>
  <c r="BE21" i="14"/>
  <c r="AY100" i="14"/>
  <c r="AN100" i="14"/>
  <c r="AG64" i="14"/>
  <c r="BF64" i="14"/>
  <c r="D64" i="14"/>
  <c r="BW64" i="14"/>
  <c r="AO51" i="14"/>
  <c r="CH51" i="14"/>
  <c r="DA83" i="14"/>
  <c r="BI83" i="14"/>
  <c r="BN17" i="14"/>
  <c r="AL58" i="14"/>
  <c r="AM83" i="14"/>
  <c r="M83" i="14"/>
  <c r="R83" i="14"/>
  <c r="CI83" i="14"/>
  <c r="CH71" i="14"/>
  <c r="CE26" i="14"/>
  <c r="AF55" i="14"/>
  <c r="CX11" i="14"/>
  <c r="W71" i="14"/>
  <c r="K26" i="14"/>
  <c r="BQ55" i="14"/>
  <c r="AC26" i="14"/>
  <c r="AX11" i="14"/>
  <c r="CG71" i="14"/>
  <c r="AI26" i="14"/>
  <c r="CS12" i="14"/>
  <c r="CH77" i="14"/>
  <c r="BH11" i="14"/>
  <c r="CP71" i="14"/>
  <c r="AT26" i="14"/>
  <c r="V12" i="14"/>
  <c r="F77" i="14"/>
  <c r="CD11" i="14"/>
  <c r="BX71" i="14"/>
  <c r="BP26" i="14"/>
  <c r="Y12" i="14"/>
  <c r="CG77" i="14"/>
  <c r="CL11" i="14"/>
  <c r="R71" i="14"/>
  <c r="AZ26" i="14"/>
  <c r="CO12" i="14"/>
  <c r="BH77" i="14"/>
  <c r="AC11" i="14"/>
  <c r="DA71" i="14"/>
  <c r="AE26" i="14"/>
  <c r="T12" i="14"/>
  <c r="CZ77" i="14"/>
  <c r="AW11" i="14"/>
  <c r="X26" i="14"/>
  <c r="BU24" i="14"/>
  <c r="E95" i="14"/>
  <c r="BM83" i="14"/>
  <c r="Z83" i="14"/>
  <c r="CF58" i="14"/>
  <c r="BK58" i="14"/>
  <c r="AF58" i="14"/>
  <c r="AG24" i="14"/>
  <c r="BE36" i="14"/>
  <c r="BG36" i="14"/>
  <c r="R36" i="14"/>
  <c r="BM103" i="14"/>
  <c r="BW36" i="14"/>
  <c r="D103" i="14"/>
  <c r="D58" i="14"/>
  <c r="M58" i="14"/>
  <c r="J58" i="14"/>
  <c r="BR36" i="14"/>
  <c r="O58" i="14"/>
  <c r="DB24" i="14"/>
  <c r="CO58" i="14"/>
  <c r="BA58" i="14"/>
  <c r="BN24" i="14"/>
  <c r="CE95" i="14"/>
  <c r="BB84" i="14"/>
  <c r="I85" i="14"/>
  <c r="AW95" i="14"/>
  <c r="AW103" i="14"/>
  <c r="D94" i="14"/>
  <c r="AZ95" i="14"/>
  <c r="AW85" i="14"/>
  <c r="BW95" i="14"/>
  <c r="BW103" i="14"/>
  <c r="Q94" i="14"/>
  <c r="BI95" i="14"/>
  <c r="BF103" i="14"/>
  <c r="G14" i="14"/>
  <c r="CR86" i="14"/>
  <c r="BM85" i="14"/>
  <c r="BN103" i="14"/>
  <c r="BF33" i="14"/>
  <c r="BI14" i="14"/>
  <c r="CY52" i="14"/>
  <c r="CF85" i="14"/>
  <c r="O25" i="14"/>
  <c r="AY25" i="14"/>
  <c r="BK103" i="14"/>
  <c r="BK33" i="14"/>
  <c r="BD52" i="14"/>
  <c r="CD85" i="14"/>
  <c r="C25" i="14"/>
  <c r="BZ103" i="14"/>
  <c r="CE52" i="14"/>
  <c r="AK25" i="14"/>
  <c r="BC103" i="14"/>
  <c r="BA52" i="14"/>
  <c r="O95" i="14"/>
  <c r="BQ77" i="14"/>
  <c r="AP33" i="14"/>
  <c r="BN39" i="14"/>
  <c r="AR108" i="14"/>
  <c r="BS95" i="14"/>
  <c r="CG11" i="14"/>
  <c r="P33" i="14"/>
  <c r="Q39" i="14"/>
  <c r="CK12" i="14"/>
  <c r="BG87" i="14"/>
  <c r="CT95" i="14"/>
  <c r="CM11" i="14"/>
  <c r="CX33" i="14"/>
  <c r="AW26" i="14"/>
  <c r="BL55" i="14"/>
  <c r="V93" i="14"/>
  <c r="BD108" i="14"/>
  <c r="CH12" i="14"/>
  <c r="BB87" i="14"/>
  <c r="CJ87" i="14"/>
  <c r="BG21" i="14"/>
  <c r="BC21" i="14"/>
  <c r="BJ100" i="14"/>
  <c r="CO100" i="14"/>
  <c r="AZ100" i="14"/>
  <c r="BQ95" i="14"/>
  <c r="CK77" i="14"/>
  <c r="AN107" i="14"/>
  <c r="P51" i="14"/>
  <c r="AH51" i="14"/>
  <c r="BS35" i="14"/>
  <c r="BF70" i="14"/>
  <c r="I11" i="14"/>
  <c r="AM42" i="14"/>
  <c r="CV83" i="14"/>
  <c r="AB83" i="14"/>
  <c r="F83" i="21"/>
  <c r="AD71" i="14"/>
  <c r="CW33" i="14"/>
  <c r="AE58" i="14"/>
  <c r="BD26" i="14"/>
  <c r="AR55" i="14"/>
  <c r="BN25" i="14"/>
  <c r="BS25" i="14"/>
  <c r="D33" i="14"/>
  <c r="M93" i="14"/>
  <c r="BU95" i="14"/>
  <c r="H107" i="14"/>
  <c r="AQ107" i="14"/>
  <c r="CF70" i="14"/>
  <c r="BV26" i="14"/>
  <c r="AI93" i="14"/>
  <c r="BR77" i="14"/>
  <c r="AY35" i="14"/>
  <c r="AX71" i="14"/>
  <c r="R93" i="14"/>
  <c r="CV108" i="14"/>
  <c r="CC12" i="14"/>
  <c r="AK87" i="14"/>
  <c r="BU87" i="14"/>
  <c r="AC21" i="14"/>
  <c r="E21" i="14"/>
  <c r="AG100" i="14"/>
  <c r="CX100" i="14"/>
  <c r="AS100" i="14"/>
  <c r="Q36" i="14"/>
  <c r="CA95" i="14"/>
  <c r="BO77" i="14"/>
  <c r="AE107" i="14"/>
  <c r="CO51" i="14"/>
  <c r="CF51" i="14"/>
  <c r="CX35" i="14"/>
  <c r="CT70" i="14"/>
  <c r="CW11" i="14"/>
  <c r="S42" i="14"/>
  <c r="AZ83" i="14"/>
  <c r="Q83" i="14"/>
  <c r="S103" i="14"/>
  <c r="CO71" i="14"/>
  <c r="BC33" i="14"/>
  <c r="BA94" i="14"/>
  <c r="BZ26" i="14"/>
  <c r="CL55" i="14"/>
  <c r="BX95" i="14"/>
  <c r="F52" i="21"/>
  <c r="P93" i="14"/>
  <c r="BL77" i="14"/>
  <c r="D93" i="14"/>
  <c r="J93" i="14"/>
  <c r="BL12" i="14"/>
  <c r="I77" i="14"/>
  <c r="V71" i="14"/>
  <c r="CL58" i="14"/>
  <c r="BI108" i="14"/>
  <c r="AD87" i="14"/>
  <c r="R107" i="14"/>
  <c r="AE70" i="14"/>
  <c r="BL42" i="14"/>
  <c r="L58" i="14"/>
  <c r="S87" i="14"/>
  <c r="AS87" i="14"/>
  <c r="CT21" i="14"/>
  <c r="BM100" i="14"/>
  <c r="BF100" i="14"/>
  <c r="CV36" i="14"/>
  <c r="S95" i="14"/>
  <c r="BJ51" i="14"/>
  <c r="AA51" i="14"/>
  <c r="O35" i="14"/>
  <c r="AR70" i="14"/>
  <c r="X83" i="14"/>
  <c r="AH103" i="14"/>
  <c r="CN71" i="14"/>
  <c r="BX33" i="14"/>
  <c r="T94" i="14"/>
  <c r="L26" i="14"/>
  <c r="Z55" i="14"/>
  <c r="W94" i="14"/>
  <c r="AD85" i="14"/>
  <c r="E94" i="14"/>
  <c r="G36" i="14"/>
  <c r="AQ94" i="14"/>
  <c r="AO85" i="14"/>
  <c r="AC85" i="14"/>
  <c r="BU36" i="14"/>
  <c r="S94" i="14"/>
  <c r="AP85" i="14"/>
  <c r="X36" i="14"/>
  <c r="BF14" i="14"/>
  <c r="CX36" i="14"/>
  <c r="AG14" i="14"/>
  <c r="AS55" i="14"/>
  <c r="CA85" i="14"/>
  <c r="AY36" i="14"/>
  <c r="CR70" i="14"/>
  <c r="BU33" i="14"/>
  <c r="CC14" i="14"/>
  <c r="CM85" i="14"/>
  <c r="CC36" i="14"/>
  <c r="C70" i="14"/>
  <c r="AB33" i="14"/>
  <c r="DA14" i="14"/>
  <c r="BU85" i="14"/>
  <c r="AL85" i="14"/>
  <c r="CQ85" i="14"/>
  <c r="V36" i="14"/>
  <c r="V70" i="14"/>
  <c r="BP106" i="14"/>
  <c r="M33" i="14"/>
  <c r="AZ14" i="14"/>
  <c r="AK55" i="14"/>
  <c r="CT36" i="14"/>
  <c r="AQ70" i="14"/>
  <c r="CP94" i="14"/>
  <c r="BO70" i="14"/>
  <c r="Z94" i="14"/>
  <c r="Y85" i="14"/>
  <c r="S70" i="14"/>
  <c r="AK94" i="14"/>
  <c r="CR36" i="14"/>
  <c r="CO70" i="14"/>
  <c r="AM86" i="14"/>
  <c r="N85" i="14"/>
  <c r="DA70" i="14"/>
  <c r="CC86" i="14"/>
  <c r="T36" i="14"/>
  <c r="Q85" i="14"/>
  <c r="S85" i="14"/>
  <c r="BN85" i="14"/>
  <c r="CW36" i="14"/>
  <c r="O70" i="14"/>
  <c r="O32" i="14"/>
  <c r="AI71" i="14"/>
  <c r="Y33" i="14"/>
  <c r="AU58" i="14"/>
  <c r="CM14" i="14"/>
  <c r="CP26" i="14"/>
  <c r="BJ86" i="14"/>
  <c r="BP55" i="14"/>
  <c r="BH36" i="14"/>
  <c r="M85" i="14"/>
  <c r="BL85" i="14"/>
  <c r="AU85" i="14"/>
  <c r="N36" i="14"/>
  <c r="AW70" i="14"/>
  <c r="R32" i="14"/>
  <c r="AN71" i="14"/>
  <c r="AQ33" i="14"/>
  <c r="CE58" i="14"/>
  <c r="AC14" i="14"/>
  <c r="CD26" i="14"/>
  <c r="CP86" i="14"/>
  <c r="BU55" i="14"/>
  <c r="BI85" i="14"/>
  <c r="BY36" i="14"/>
  <c r="AM36" i="14"/>
  <c r="CK85" i="14"/>
  <c r="CM36" i="14"/>
  <c r="BP70" i="14"/>
  <c r="D32" i="14"/>
  <c r="DB71" i="14"/>
  <c r="C33" i="14"/>
  <c r="CX58" i="14"/>
  <c r="AQ14" i="14"/>
  <c r="AR26" i="14"/>
  <c r="AB86" i="14"/>
  <c r="W55" i="14"/>
  <c r="CO36" i="14"/>
  <c r="BO85" i="14"/>
  <c r="CK36" i="14"/>
  <c r="CW70" i="14"/>
  <c r="CC71" i="14"/>
  <c r="AC58" i="14"/>
  <c r="AW14" i="14"/>
  <c r="BE26" i="14"/>
  <c r="BK86" i="14"/>
  <c r="CW55" i="14"/>
  <c r="C85" i="14"/>
  <c r="H36" i="14"/>
  <c r="CN103" i="14"/>
  <c r="AC71" i="14"/>
  <c r="BW14" i="14"/>
  <c r="AY86" i="14"/>
  <c r="CZ97" i="14"/>
  <c r="AL97" i="14"/>
  <c r="T70" i="14"/>
  <c r="CL70" i="14"/>
  <c r="AS70" i="14"/>
  <c r="CV70" i="14"/>
  <c r="BA70" i="14"/>
  <c r="Q70" i="14"/>
  <c r="L70" i="14"/>
  <c r="BX70" i="14"/>
  <c r="AH70" i="14"/>
  <c r="CX70" i="14"/>
  <c r="CU70" i="14"/>
  <c r="BI70" i="14"/>
  <c r="CJ70" i="14"/>
  <c r="D70" i="14"/>
  <c r="AN85" i="14"/>
  <c r="AS36" i="14"/>
  <c r="BN70" i="14"/>
  <c r="BW70" i="14"/>
  <c r="AV94" i="14"/>
  <c r="BC85" i="14"/>
  <c r="BE85" i="14"/>
  <c r="AW36" i="14"/>
  <c r="AM70" i="14"/>
  <c r="AF14" i="14"/>
  <c r="BW52" i="14"/>
  <c r="CZ33" i="14"/>
  <c r="AM33" i="14"/>
  <c r="CJ33" i="14"/>
  <c r="CG33" i="14"/>
  <c r="BJ33" i="14"/>
  <c r="U33" i="14"/>
  <c r="CI33" i="14"/>
  <c r="AO33" i="14"/>
  <c r="AT33" i="14"/>
  <c r="AR33" i="14"/>
  <c r="CF33" i="14"/>
  <c r="L33" i="14"/>
  <c r="E39" i="14"/>
  <c r="BA39" i="14"/>
  <c r="W93" i="14"/>
  <c r="E93" i="14"/>
  <c r="BH93" i="14"/>
  <c r="BI93" i="14"/>
  <c r="CJ93" i="14"/>
  <c r="CX93" i="14"/>
  <c r="Q93" i="14"/>
  <c r="AK93" i="14"/>
  <c r="BB93" i="14"/>
  <c r="AW93" i="14"/>
  <c r="CO93" i="14"/>
  <c r="T77" i="14"/>
  <c r="BF77" i="14"/>
  <c r="L77" i="14"/>
  <c r="K77" i="14"/>
  <c r="C77" i="14"/>
  <c r="CN77" i="14"/>
  <c r="W77" i="14"/>
  <c r="BV77" i="14"/>
  <c r="Q77" i="14"/>
  <c r="CP77" i="14"/>
  <c r="BC77" i="14"/>
  <c r="Y23" i="14"/>
  <c r="D23" i="14"/>
  <c r="AG23" i="14"/>
  <c r="S23" i="14"/>
  <c r="F23" i="21"/>
  <c r="CY23" i="14"/>
  <c r="AM85" i="14"/>
  <c r="CW85" i="14"/>
  <c r="CD93" i="14"/>
  <c r="BK36" i="14"/>
  <c r="R95" i="14"/>
  <c r="BJ70" i="14"/>
  <c r="E103" i="14"/>
  <c r="CQ14" i="14"/>
  <c r="M14" i="14"/>
  <c r="AU86" i="14"/>
  <c r="BH34" i="14"/>
  <c r="AL34" i="14"/>
  <c r="U32" i="14"/>
  <c r="AO32" i="14"/>
  <c r="CZ32" i="14"/>
  <c r="AD108" i="14"/>
  <c r="AO108" i="14"/>
  <c r="CC108" i="14"/>
  <c r="F108" i="14"/>
  <c r="CV107" i="14"/>
  <c r="AA107" i="14"/>
  <c r="BA107" i="14"/>
  <c r="M107" i="14"/>
  <c r="AL107" i="14"/>
  <c r="CW107" i="14"/>
  <c r="AJ107" i="14"/>
  <c r="BL107" i="14"/>
  <c r="U107" i="14"/>
  <c r="BQ107" i="14"/>
  <c r="BJ85" i="14"/>
  <c r="CU85" i="14"/>
  <c r="AM93" i="14"/>
  <c r="BV36" i="14"/>
  <c r="BB95" i="14"/>
  <c r="BN77" i="14"/>
  <c r="BH107" i="14"/>
  <c r="AD103" i="14"/>
  <c r="Z14" i="14"/>
  <c r="BG14" i="14"/>
  <c r="CV86" i="14"/>
  <c r="CP58" i="14"/>
  <c r="BH58" i="14"/>
  <c r="BT58" i="14"/>
  <c r="BE58" i="14"/>
  <c r="P58" i="14"/>
  <c r="CM58" i="14"/>
  <c r="BF58" i="14"/>
  <c r="BD58" i="14"/>
  <c r="BI58" i="14"/>
  <c r="AD58" i="14"/>
  <c r="CB58" i="14"/>
  <c r="AH58" i="14"/>
  <c r="BZ58" i="14"/>
  <c r="BB58" i="14"/>
  <c r="CQ58" i="14"/>
  <c r="BC55" i="14"/>
  <c r="T55" i="14"/>
  <c r="CC55" i="14"/>
  <c r="N55" i="14"/>
  <c r="O55" i="14"/>
  <c r="AN55" i="14"/>
  <c r="AJ55" i="14"/>
  <c r="CI55" i="14"/>
  <c r="AU55" i="14"/>
  <c r="CY55" i="14"/>
  <c r="CF55" i="14"/>
  <c r="AG55" i="14"/>
  <c r="CQ55" i="14"/>
  <c r="J12" i="14"/>
  <c r="AX12" i="14"/>
  <c r="CQ12" i="14"/>
  <c r="CZ12" i="14"/>
  <c r="BT12" i="14"/>
  <c r="AR12" i="14"/>
  <c r="CU12" i="14"/>
  <c r="CA12" i="14"/>
  <c r="G12" i="14"/>
  <c r="DA12" i="14"/>
  <c r="CT12" i="14"/>
  <c r="BZ12" i="14"/>
  <c r="CI11" i="14"/>
  <c r="CC11" i="14"/>
  <c r="AE11" i="14"/>
  <c r="AD11" i="14"/>
  <c r="R11" i="14"/>
  <c r="CV11" i="14"/>
  <c r="AR11" i="14"/>
  <c r="AB11" i="14"/>
  <c r="CJ11" i="14"/>
  <c r="P11" i="14"/>
  <c r="U11" i="14"/>
  <c r="AG11" i="14"/>
  <c r="AZ11" i="14"/>
  <c r="CS26" i="14"/>
  <c r="I26" i="14"/>
  <c r="BS26" i="14"/>
  <c r="AX26" i="14"/>
  <c r="AH26" i="14"/>
  <c r="AM26" i="14"/>
  <c r="AO26" i="14"/>
  <c r="Q26" i="14"/>
  <c r="CO26" i="14"/>
  <c r="BA26" i="14"/>
  <c r="BR26" i="14"/>
  <c r="O26" i="14"/>
  <c r="CP85" i="14"/>
  <c r="CW93" i="14"/>
  <c r="AK12" i="14"/>
  <c r="W36" i="14"/>
  <c r="AS95" i="14"/>
  <c r="CI77" i="14"/>
  <c r="AR107" i="14"/>
  <c r="AN70" i="14"/>
  <c r="Q103" i="14"/>
  <c r="BU58" i="14"/>
  <c r="CN14" i="14"/>
  <c r="CG26" i="14"/>
  <c r="AZ52" i="14"/>
  <c r="E42" i="14"/>
  <c r="CX42" i="14"/>
  <c r="CG42" i="14"/>
  <c r="BT42" i="14"/>
  <c r="BD42" i="14"/>
  <c r="BM42" i="14"/>
  <c r="AW42" i="14"/>
  <c r="AA42" i="14"/>
  <c r="J42" i="14"/>
  <c r="L42" i="14"/>
  <c r="C42" i="14"/>
  <c r="BP42" i="14"/>
  <c r="AZ42" i="14"/>
  <c r="AI42" i="14"/>
  <c r="H42" i="14"/>
  <c r="BE42" i="14"/>
  <c r="CV85" i="14"/>
  <c r="CX85" i="14"/>
  <c r="AV93" i="14"/>
  <c r="H12" i="14"/>
  <c r="AG36" i="14"/>
  <c r="CL95" i="14"/>
  <c r="BY107" i="14"/>
  <c r="CP35" i="14"/>
  <c r="BK70" i="14"/>
  <c r="AA11" i="14"/>
  <c r="AT42" i="14"/>
  <c r="BL103" i="14"/>
  <c r="BL71" i="14"/>
  <c r="BR71" i="14"/>
  <c r="G33" i="14"/>
  <c r="CR94" i="14"/>
  <c r="CB14" i="14"/>
  <c r="J86" i="14"/>
  <c r="CD55" i="14"/>
  <c r="F85" i="14"/>
  <c r="S93" i="14"/>
  <c r="BU12" i="14"/>
  <c r="CV87" i="14"/>
  <c r="BT36" i="14"/>
  <c r="BH95" i="14"/>
  <c r="BF107" i="14"/>
  <c r="J35" i="14"/>
  <c r="BT70" i="14"/>
  <c r="CQ42" i="14"/>
  <c r="AP103" i="14"/>
  <c r="AL71" i="14"/>
  <c r="H71" i="14"/>
  <c r="CN33" i="14"/>
  <c r="BE94" i="14"/>
  <c r="P14" i="14"/>
  <c r="BU26" i="14"/>
  <c r="AY26" i="14"/>
  <c r="AN86" i="14"/>
  <c r="CL52" i="14"/>
  <c r="K55" i="14"/>
  <c r="AE85" i="14"/>
  <c r="T93" i="14"/>
  <c r="AE93" i="14"/>
  <c r="AC12" i="14"/>
  <c r="N12" i="14"/>
  <c r="AN87" i="14"/>
  <c r="AB97" i="14"/>
  <c r="K36" i="14"/>
  <c r="BM95" i="14"/>
  <c r="AN77" i="14"/>
  <c r="AV107" i="14"/>
  <c r="AX107" i="14"/>
  <c r="BX35" i="14"/>
  <c r="AO70" i="14"/>
  <c r="CC70" i="14"/>
  <c r="BF11" i="14"/>
  <c r="CS42" i="14"/>
  <c r="Q42" i="14"/>
  <c r="AA103" i="14"/>
  <c r="BA71" i="14"/>
  <c r="AD33" i="14"/>
  <c r="CY58" i="14"/>
  <c r="AQ26" i="14"/>
  <c r="BI26" i="14"/>
  <c r="CP55" i="14"/>
  <c r="BN86" i="14"/>
  <c r="AA86" i="14"/>
  <c r="BG86" i="14"/>
  <c r="BR86" i="14"/>
  <c r="F85" i="21"/>
  <c r="AV85" i="14"/>
  <c r="AS85" i="14"/>
  <c r="P85" i="14"/>
  <c r="BY85" i="14"/>
  <c r="DA85" i="14"/>
  <c r="BH85" i="14"/>
  <c r="U85" i="14"/>
  <c r="AI85" i="14"/>
  <c r="K85" i="14"/>
  <c r="CT85" i="14"/>
  <c r="BQ85" i="14"/>
  <c r="CR85" i="14"/>
  <c r="AT85" i="14"/>
  <c r="BD85" i="14"/>
  <c r="BS85" i="14"/>
  <c r="Z36" i="14"/>
  <c r="BF36" i="14"/>
  <c r="AC36" i="14"/>
  <c r="AH36" i="14"/>
  <c r="AQ36" i="14"/>
  <c r="AR36" i="14"/>
  <c r="BL36" i="14"/>
  <c r="AF36" i="14"/>
  <c r="BQ36" i="14"/>
  <c r="BX36" i="14"/>
  <c r="CB36" i="14"/>
  <c r="AJ36" i="14"/>
  <c r="AA36" i="14"/>
  <c r="BI36" i="14"/>
  <c r="AN36" i="14"/>
  <c r="AE36" i="14"/>
  <c r="F94" i="21"/>
  <c r="CG94" i="14"/>
  <c r="BT94" i="14"/>
  <c r="CU94" i="14"/>
  <c r="AE94" i="14"/>
  <c r="I94" i="14"/>
  <c r="CS94" i="14"/>
  <c r="BJ94" i="14"/>
  <c r="BX94" i="14"/>
  <c r="N94" i="14"/>
  <c r="AR94" i="14"/>
  <c r="BW85" i="14"/>
  <c r="W85" i="14"/>
  <c r="CZ36" i="14"/>
  <c r="F36" i="21"/>
  <c r="DA52" i="14"/>
  <c r="CC52" i="14"/>
  <c r="AR52" i="14"/>
  <c r="AW52" i="14"/>
  <c r="BZ52" i="14"/>
  <c r="CS52" i="14"/>
  <c r="Y52" i="14"/>
  <c r="BF25" i="14"/>
  <c r="BO25" i="14"/>
  <c r="AI25" i="14"/>
  <c r="V25" i="14"/>
  <c r="CS95" i="14"/>
  <c r="C95" i="14"/>
  <c r="DA95" i="14"/>
  <c r="BO95" i="14"/>
  <c r="BC95" i="14"/>
  <c r="BU14" i="14"/>
  <c r="E14" i="14"/>
  <c r="S14" i="14"/>
  <c r="O14" i="14"/>
  <c r="AR14" i="14"/>
  <c r="BN14" i="14"/>
  <c r="DB14" i="14"/>
  <c r="F14" i="21"/>
  <c r="AR85" i="14"/>
  <c r="CN36" i="14"/>
  <c r="AF95" i="14"/>
  <c r="CG95" i="14"/>
  <c r="M70" i="14"/>
  <c r="DA94" i="14"/>
  <c r="C14" i="14"/>
  <c r="CV103" i="14"/>
  <c r="CX103" i="14"/>
  <c r="AI103" i="14"/>
  <c r="CZ103" i="14"/>
  <c r="BI103" i="14"/>
  <c r="AC103" i="14"/>
  <c r="BH103" i="14"/>
  <c r="BV103" i="14"/>
  <c r="J103" i="14"/>
  <c r="CI85" i="14"/>
  <c r="CQ93" i="14"/>
  <c r="CL36" i="14"/>
  <c r="CM95" i="14"/>
  <c r="M77" i="14"/>
  <c r="AC70" i="14"/>
  <c r="H103" i="14"/>
  <c r="CL33" i="14"/>
  <c r="X94" i="14"/>
  <c r="E52" i="14"/>
  <c r="H85" i="14"/>
  <c r="CE93" i="14"/>
  <c r="CG36" i="14"/>
  <c r="AK95" i="14"/>
  <c r="CS107" i="14"/>
  <c r="F70" i="14"/>
  <c r="BM70" i="14"/>
  <c r="CG103" i="14"/>
  <c r="CY33" i="14"/>
  <c r="AU94" i="14"/>
  <c r="F52" i="14"/>
  <c r="CT71" i="14"/>
  <c r="AS71" i="14"/>
  <c r="O71" i="14"/>
  <c r="BT71" i="14"/>
  <c r="BB71" i="14"/>
  <c r="X71" i="14"/>
  <c r="E71" i="14"/>
  <c r="AZ71" i="14"/>
  <c r="F71" i="21"/>
  <c r="Y71" i="14"/>
  <c r="CO85" i="14"/>
  <c r="T85" i="14"/>
  <c r="N93" i="14"/>
  <c r="AD12" i="14"/>
  <c r="BC36" i="14"/>
  <c r="F95" i="14"/>
  <c r="BG107" i="14"/>
  <c r="AL70" i="14"/>
  <c r="BL11" i="14"/>
  <c r="CR11" i="14"/>
  <c r="CF103" i="14"/>
  <c r="CW71" i="14"/>
  <c r="F71" i="14"/>
  <c r="BQ33" i="14"/>
  <c r="K94" i="14"/>
  <c r="CK14" i="14"/>
  <c r="AE86" i="14"/>
  <c r="CH55" i="14"/>
  <c r="AM35" i="14"/>
  <c r="X35" i="14"/>
  <c r="AJ35" i="14"/>
  <c r="Q35" i="14"/>
  <c r="CJ35" i="14"/>
  <c r="AF35" i="14"/>
  <c r="CW35" i="14"/>
  <c r="DA35" i="14"/>
  <c r="F35" i="14"/>
  <c r="CG35" i="14"/>
  <c r="BQ35" i="14"/>
  <c r="AZ35" i="14"/>
  <c r="S35" i="14"/>
  <c r="Y35" i="14"/>
  <c r="AC87" i="14"/>
  <c r="AP87" i="14"/>
  <c r="I87" i="14"/>
  <c r="AM87" i="14"/>
  <c r="AI87" i="14"/>
  <c r="BZ87" i="14"/>
  <c r="Q87" i="14"/>
  <c r="CK87" i="14"/>
  <c r="BI87" i="14"/>
  <c r="CX87" i="14"/>
  <c r="R87" i="14"/>
  <c r="AE87" i="14"/>
  <c r="CC85" i="14"/>
  <c r="CA93" i="14"/>
  <c r="AS12" i="14"/>
  <c r="AR87" i="14"/>
  <c r="N87" i="14"/>
  <c r="U36" i="14"/>
  <c r="BD95" i="14"/>
  <c r="AT77" i="14"/>
  <c r="DA107" i="14"/>
  <c r="Z35" i="14"/>
  <c r="BZ70" i="14"/>
  <c r="G42" i="14"/>
  <c r="M103" i="14"/>
  <c r="AG58" i="14"/>
  <c r="U14" i="14"/>
  <c r="AN26" i="14"/>
  <c r="C52" i="14"/>
  <c r="BK85" i="14"/>
  <c r="BR85" i="14"/>
  <c r="CC93" i="14"/>
  <c r="CB12" i="14"/>
  <c r="CF87" i="14"/>
  <c r="AU36" i="14"/>
  <c r="AU95" i="14"/>
  <c r="AE77" i="14"/>
  <c r="BT107" i="14"/>
  <c r="AA35" i="14"/>
  <c r="CZ70" i="14"/>
  <c r="BO11" i="14"/>
  <c r="CK42" i="14"/>
  <c r="BS103" i="14"/>
  <c r="AJ58" i="14"/>
  <c r="CN85" i="14"/>
  <c r="R85" i="14"/>
  <c r="CV25" i="14"/>
  <c r="DB93" i="14"/>
  <c r="CH93" i="14"/>
  <c r="BN12" i="14"/>
  <c r="BR12" i="14"/>
  <c r="CN87" i="14"/>
  <c r="P87" i="14"/>
  <c r="CM97" i="14"/>
  <c r="CD36" i="14"/>
  <c r="CU36" i="14"/>
  <c r="AC95" i="14"/>
  <c r="CP95" i="14"/>
  <c r="AB77" i="14"/>
  <c r="BB107" i="14"/>
  <c r="Z107" i="14"/>
  <c r="BG35" i="14"/>
  <c r="AE35" i="14"/>
  <c r="AX70" i="14"/>
  <c r="I70" i="14"/>
  <c r="AO11" i="14"/>
  <c r="P42" i="14"/>
  <c r="Z42" i="14"/>
  <c r="CR103" i="14"/>
  <c r="CK103" i="14"/>
  <c r="BZ71" i="14"/>
  <c r="CV71" i="14"/>
  <c r="BD33" i="14"/>
  <c r="AB58" i="14"/>
  <c r="CV94" i="14"/>
  <c r="Y14" i="14"/>
  <c r="BC26" i="14"/>
  <c r="CY26" i="14"/>
  <c r="BB86" i="14"/>
  <c r="AS52" i="14"/>
  <c r="AH55" i="14"/>
  <c r="BS83" i="14"/>
  <c r="AQ83" i="14"/>
  <c r="CO83" i="14"/>
  <c r="BG83" i="14"/>
  <c r="AH83" i="14"/>
  <c r="CZ83" i="14"/>
  <c r="L83" i="14"/>
  <c r="Y83" i="14"/>
  <c r="AO83" i="14"/>
  <c r="AY83" i="14"/>
  <c r="AX21" i="14"/>
  <c r="BK21" i="14"/>
  <c r="AH21" i="14"/>
  <c r="M21" i="14"/>
  <c r="CU21" i="14"/>
  <c r="V21" i="14"/>
  <c r="AA21" i="14"/>
  <c r="L100" i="14"/>
  <c r="U100" i="14"/>
  <c r="Z100" i="14"/>
  <c r="AK100" i="14"/>
  <c r="AM100" i="14"/>
  <c r="AC100" i="14"/>
  <c r="BN100" i="14"/>
  <c r="Y100" i="14"/>
  <c r="BS100" i="14"/>
  <c r="CH21" i="14"/>
  <c r="K21" i="14"/>
  <c r="AX100" i="14"/>
  <c r="X100" i="14"/>
  <c r="BB51" i="14"/>
  <c r="CS83" i="14"/>
  <c r="D21" i="14"/>
  <c r="AG21" i="14"/>
  <c r="CM21" i="14"/>
  <c r="H100" i="14"/>
  <c r="BH100" i="14"/>
  <c r="CJ100" i="14"/>
  <c r="CU51" i="14"/>
  <c r="CP51" i="14"/>
  <c r="AD83" i="14"/>
  <c r="AT83" i="14"/>
  <c r="CE83" i="14"/>
  <c r="J51" i="14"/>
  <c r="AQ51" i="14"/>
  <c r="G51" i="14"/>
  <c r="BO51" i="14"/>
  <c r="O51" i="14"/>
  <c r="BG51" i="14"/>
  <c r="CM51" i="14"/>
  <c r="BN51" i="14"/>
  <c r="N21" i="14"/>
  <c r="BR100" i="14"/>
  <c r="I51" i="14"/>
  <c r="BW51" i="14"/>
  <c r="AN83" i="14"/>
  <c r="CB83" i="14"/>
  <c r="CI21" i="14"/>
  <c r="BJ21" i="14"/>
  <c r="C21" i="14"/>
  <c r="AU100" i="14"/>
  <c r="CC100" i="14"/>
  <c r="CT100" i="14"/>
  <c r="AW51" i="14"/>
  <c r="AU51" i="14"/>
  <c r="AB51" i="14"/>
  <c r="I83" i="14"/>
  <c r="CU83" i="14"/>
  <c r="J83" i="14"/>
  <c r="BZ64" i="14"/>
  <c r="AN64" i="14"/>
  <c r="E64" i="14"/>
  <c r="CT64" i="14"/>
  <c r="AO64" i="14"/>
  <c r="W17" i="14"/>
  <c r="AE64" i="14"/>
  <c r="AT64" i="14"/>
  <c r="AD64" i="14"/>
  <c r="CJ64" i="14"/>
  <c r="BR64" i="14"/>
  <c r="CT17" i="14"/>
  <c r="AU40" i="14"/>
  <c r="CU40" i="14"/>
  <c r="T40" i="14"/>
  <c r="F28" i="14"/>
  <c r="T28" i="14"/>
  <c r="BG61" i="14"/>
  <c r="C18" i="14"/>
  <c r="CO18" i="14"/>
  <c r="CD18" i="14"/>
  <c r="CP18" i="14"/>
  <c r="BL18" i="14"/>
  <c r="CQ18" i="14"/>
  <c r="AD18" i="14"/>
  <c r="L18" i="14"/>
  <c r="O18" i="14"/>
  <c r="CN18" i="14"/>
  <c r="AL18" i="14"/>
  <c r="AL66" i="14"/>
  <c r="BV66" i="14"/>
  <c r="CZ66" i="14"/>
  <c r="AU18" i="14"/>
  <c r="BZ27" i="14"/>
  <c r="AZ18" i="14"/>
  <c r="CN52" i="14"/>
  <c r="DB52" i="14"/>
  <c r="CX52" i="14"/>
  <c r="AP52" i="14"/>
  <c r="CF52" i="14"/>
  <c r="BH52" i="14"/>
  <c r="AO52" i="14"/>
  <c r="H52" i="14"/>
  <c r="N52" i="14"/>
  <c r="O52" i="14"/>
  <c r="U52" i="14"/>
  <c r="CM52" i="14"/>
  <c r="BC52" i="14"/>
  <c r="Q52" i="14"/>
  <c r="BO52" i="14"/>
  <c r="AM52" i="14"/>
  <c r="AI52" i="14"/>
  <c r="BG52" i="14"/>
  <c r="CW52" i="14"/>
  <c r="J52" i="14"/>
  <c r="CJ52" i="14"/>
  <c r="CA52" i="14"/>
  <c r="CR52" i="14"/>
  <c r="BR52" i="14"/>
  <c r="BV52" i="14"/>
  <c r="BU25" i="14"/>
  <c r="AH25" i="14"/>
  <c r="CL25" i="14"/>
  <c r="BR25" i="14"/>
  <c r="T25" i="14"/>
  <c r="H25" i="14"/>
  <c r="CE25" i="14"/>
  <c r="BZ25" i="14"/>
  <c r="BB25" i="14"/>
  <c r="P25" i="14"/>
  <c r="X25" i="14"/>
  <c r="BH25" i="14"/>
  <c r="W25" i="14"/>
  <c r="CH25" i="14"/>
  <c r="M95" i="14"/>
  <c r="AH95" i="14"/>
  <c r="CC95" i="14"/>
  <c r="BJ95" i="14"/>
  <c r="AD95" i="14"/>
  <c r="T95" i="14"/>
  <c r="I95" i="14"/>
  <c r="BE95" i="14"/>
  <c r="AY95" i="14"/>
  <c r="V95" i="14"/>
  <c r="D95" i="14"/>
  <c r="CH95" i="14"/>
  <c r="AP95" i="14"/>
  <c r="CN95" i="14"/>
  <c r="CY95" i="14"/>
  <c r="CK95" i="14"/>
  <c r="CV95" i="14"/>
  <c r="AM95" i="14"/>
  <c r="H95" i="14"/>
  <c r="BZ95" i="14"/>
  <c r="AB95" i="14"/>
  <c r="BR95" i="14"/>
  <c r="BG95" i="14"/>
  <c r="CF95" i="14"/>
  <c r="CU95" i="14"/>
  <c r="CW95" i="14"/>
  <c r="AE95" i="14"/>
  <c r="AT95" i="14"/>
  <c r="L95" i="14"/>
  <c r="Q95" i="14"/>
  <c r="W95" i="14"/>
  <c r="CR95" i="14"/>
  <c r="AV95" i="14"/>
  <c r="U95" i="14"/>
  <c r="CX95" i="14"/>
  <c r="BT95" i="14"/>
  <c r="CB95" i="14"/>
  <c r="CZ95" i="14"/>
  <c r="AQ95" i="14"/>
  <c r="Y95" i="14"/>
  <c r="N14" i="14"/>
  <c r="AU14" i="14"/>
  <c r="CL14" i="14"/>
  <c r="AE14" i="14"/>
  <c r="AK14" i="14"/>
  <c r="V14" i="14"/>
  <c r="BS14" i="14"/>
  <c r="R14" i="14"/>
  <c r="AB14" i="14"/>
  <c r="CW14" i="14"/>
  <c r="J14" i="14"/>
  <c r="CJ14" i="14"/>
  <c r="CV14" i="14"/>
  <c r="CT14" i="14"/>
  <c r="BT14" i="14"/>
  <c r="AV14" i="14"/>
  <c r="AP14" i="14"/>
  <c r="CX14" i="14"/>
  <c r="AX14" i="14"/>
  <c r="AM14" i="14"/>
  <c r="BL14" i="14"/>
  <c r="H14" i="14"/>
  <c r="BE14" i="14"/>
  <c r="AY14" i="14"/>
  <c r="BB14" i="14"/>
  <c r="CI14" i="14"/>
  <c r="CH14" i="14"/>
  <c r="CA14" i="14"/>
  <c r="BJ14" i="14"/>
  <c r="BV14" i="14"/>
  <c r="I14" i="14"/>
  <c r="AD14" i="14"/>
  <c r="AN14" i="14"/>
  <c r="Q14" i="14"/>
  <c r="BD14" i="14"/>
  <c r="CS14" i="14"/>
  <c r="CD14" i="14"/>
  <c r="BC14" i="14"/>
  <c r="F14" i="14"/>
  <c r="W14" i="14"/>
  <c r="BY14" i="14"/>
  <c r="BQ14" i="14"/>
  <c r="CF14" i="14"/>
  <c r="BM14" i="14"/>
  <c r="K14" i="14"/>
  <c r="CP14" i="14"/>
  <c r="BP14" i="14"/>
  <c r="AO14" i="14"/>
  <c r="CY14" i="14"/>
  <c r="BP95" i="14"/>
  <c r="Z95" i="14"/>
  <c r="BV18" i="14"/>
  <c r="BO84" i="14"/>
  <c r="BX14" i="14"/>
  <c r="AS14" i="14"/>
  <c r="W52" i="14"/>
  <c r="CE103" i="14"/>
  <c r="AB103" i="14"/>
  <c r="AR103" i="14"/>
  <c r="AF103" i="14"/>
  <c r="AQ103" i="14"/>
  <c r="CO103" i="14"/>
  <c r="G103" i="14"/>
  <c r="BY103" i="14"/>
  <c r="CT103" i="14"/>
  <c r="BE103" i="14"/>
  <c r="CI103" i="14"/>
  <c r="CC103" i="14"/>
  <c r="V103" i="14"/>
  <c r="AM103" i="14"/>
  <c r="CU103" i="14"/>
  <c r="AN103" i="14"/>
  <c r="AE103" i="14"/>
  <c r="CL103" i="14"/>
  <c r="AZ103" i="14"/>
  <c r="DA103" i="14"/>
  <c r="CB103" i="14"/>
  <c r="CP103" i="14"/>
  <c r="BA103" i="14"/>
  <c r="BX103" i="14"/>
  <c r="BP103" i="14"/>
  <c r="W103" i="14"/>
  <c r="F103" i="14"/>
  <c r="AY103" i="14"/>
  <c r="BU103" i="14"/>
  <c r="AX103" i="14"/>
  <c r="AS103" i="14"/>
  <c r="I103" i="14"/>
  <c r="P103" i="14"/>
  <c r="CY103" i="14"/>
  <c r="CD103" i="14"/>
  <c r="CW103" i="14"/>
  <c r="AU103" i="14"/>
  <c r="CA103" i="14"/>
  <c r="C103" i="14"/>
  <c r="Y103" i="14"/>
  <c r="CS103" i="14"/>
  <c r="CJ103" i="14"/>
  <c r="Z103" i="14"/>
  <c r="BG103" i="14"/>
  <c r="L103" i="14"/>
  <c r="CM103" i="14"/>
  <c r="BR103" i="14"/>
  <c r="AJ103" i="14"/>
  <c r="BO103" i="14"/>
  <c r="BB103" i="14"/>
  <c r="CH103" i="14"/>
  <c r="BT25" i="14"/>
  <c r="BR93" i="14"/>
  <c r="O93" i="14"/>
  <c r="N95" i="14"/>
  <c r="BN95" i="14"/>
  <c r="Y77" i="14"/>
  <c r="AK77" i="14"/>
  <c r="AI18" i="14"/>
  <c r="W66" i="14"/>
  <c r="DB103" i="14"/>
  <c r="F103" i="21"/>
  <c r="CD33" i="14"/>
  <c r="AJ14" i="14"/>
  <c r="Z23" i="14"/>
  <c r="AA52" i="14"/>
  <c r="CF34" i="14"/>
  <c r="AS34" i="14"/>
  <c r="BN34" i="14"/>
  <c r="R34" i="14"/>
  <c r="CT32" i="14"/>
  <c r="BN32" i="14"/>
  <c r="BL32" i="14"/>
  <c r="BW32" i="14"/>
  <c r="CR32" i="14"/>
  <c r="H32" i="14"/>
  <c r="AK32" i="14"/>
  <c r="CM32" i="14"/>
  <c r="CF32" i="14"/>
  <c r="BE32" i="14"/>
  <c r="AW32" i="14"/>
  <c r="N32" i="14"/>
  <c r="CW32" i="14"/>
  <c r="DA32" i="14"/>
  <c r="AF108" i="14"/>
  <c r="S108" i="14"/>
  <c r="AL108" i="14"/>
  <c r="O108" i="14"/>
  <c r="BT108" i="14"/>
  <c r="CO108" i="14"/>
  <c r="DB108" i="14"/>
  <c r="AX108" i="14"/>
  <c r="BD107" i="14"/>
  <c r="P107" i="14"/>
  <c r="BR107" i="14"/>
  <c r="CO107" i="14"/>
  <c r="CZ107" i="14"/>
  <c r="CP107" i="14"/>
  <c r="V107" i="14"/>
  <c r="AG107" i="14"/>
  <c r="BO107" i="14"/>
  <c r="AH107" i="14"/>
  <c r="BI107" i="14"/>
  <c r="BJ107" i="14"/>
  <c r="X107" i="14"/>
  <c r="CB107" i="14"/>
  <c r="E107" i="14"/>
  <c r="CQ107" i="14"/>
  <c r="F107" i="14"/>
  <c r="BZ107" i="14"/>
  <c r="AY107" i="14"/>
  <c r="AI107" i="14"/>
  <c r="CY107" i="14"/>
  <c r="BX107" i="14"/>
  <c r="AU107" i="14"/>
  <c r="CA107" i="14"/>
  <c r="T107" i="14"/>
  <c r="Y107" i="14"/>
  <c r="CI107" i="14"/>
  <c r="C107" i="14"/>
  <c r="W107" i="14"/>
  <c r="AZ107" i="14"/>
  <c r="AT107" i="14"/>
  <c r="AW107" i="14"/>
  <c r="DB107" i="14"/>
  <c r="CU107" i="14"/>
  <c r="AP107" i="14"/>
  <c r="N107" i="14"/>
  <c r="AK107" i="14"/>
  <c r="CJ107" i="14"/>
  <c r="CX107" i="14"/>
  <c r="CD107" i="14"/>
  <c r="O107" i="14"/>
  <c r="CK107" i="14"/>
  <c r="J107" i="14"/>
  <c r="CF107" i="14"/>
  <c r="BS107" i="14"/>
  <c r="AQ88" i="14"/>
  <c r="AZ88" i="14"/>
  <c r="CW88" i="14"/>
  <c r="DB88" i="14"/>
  <c r="AF88" i="14"/>
  <c r="W88" i="14"/>
  <c r="BM93" i="14"/>
  <c r="CP93" i="14"/>
  <c r="J95" i="14"/>
  <c r="DB95" i="14"/>
  <c r="AX77" i="14"/>
  <c r="BU77" i="14"/>
  <c r="BC107" i="14"/>
  <c r="I107" i="14"/>
  <c r="CY66" i="14"/>
  <c r="AO103" i="14"/>
  <c r="BA32" i="14"/>
  <c r="DB33" i="14"/>
  <c r="BH14" i="14"/>
  <c r="R23" i="14"/>
  <c r="AJ52" i="14"/>
  <c r="CI71" i="14"/>
  <c r="BU71" i="14"/>
  <c r="AT71" i="14"/>
  <c r="CB71" i="14"/>
  <c r="CY71" i="14"/>
  <c r="CE71" i="14"/>
  <c r="CU71" i="14"/>
  <c r="CA71" i="14"/>
  <c r="BP71" i="14"/>
  <c r="AP71" i="14"/>
  <c r="AY71" i="14"/>
  <c r="D71" i="14"/>
  <c r="AM71" i="14"/>
  <c r="J71" i="14"/>
  <c r="BK71" i="14"/>
  <c r="N71" i="14"/>
  <c r="BY71" i="14"/>
  <c r="S71" i="14"/>
  <c r="BD71" i="14"/>
  <c r="AU71" i="14"/>
  <c r="Q71" i="14"/>
  <c r="BM71" i="14"/>
  <c r="BN71" i="14"/>
  <c r="BF71" i="14"/>
  <c r="CF71" i="14"/>
  <c r="AJ71" i="14"/>
  <c r="CD71" i="14"/>
  <c r="CQ71" i="14"/>
  <c r="AQ71" i="14"/>
  <c r="M71" i="14"/>
  <c r="K71" i="14"/>
  <c r="AE71" i="14"/>
  <c r="CX71" i="14"/>
  <c r="AR71" i="14"/>
  <c r="BE71" i="14"/>
  <c r="BI71" i="14"/>
  <c r="BV71" i="14"/>
  <c r="AH71" i="14"/>
  <c r="CM71" i="14"/>
  <c r="CJ71" i="14"/>
  <c r="BQ71" i="14"/>
  <c r="AA71" i="14"/>
  <c r="AW71" i="14"/>
  <c r="BJ71" i="14"/>
  <c r="C71" i="14"/>
  <c r="Z71" i="14"/>
  <c r="AB71" i="14"/>
  <c r="L71" i="14"/>
  <c r="I71" i="14"/>
  <c r="E25" i="14"/>
  <c r="L93" i="14"/>
  <c r="AF12" i="14"/>
  <c r="S12" i="14"/>
  <c r="P95" i="14"/>
  <c r="AX95" i="14"/>
  <c r="AW77" i="14"/>
  <c r="BP77" i="14"/>
  <c r="CN107" i="14"/>
  <c r="AO107" i="14"/>
  <c r="M11" i="14"/>
  <c r="J11" i="14"/>
  <c r="AT103" i="14"/>
  <c r="CS32" i="14"/>
  <c r="AO71" i="14"/>
  <c r="CH33" i="14"/>
  <c r="J33" i="14"/>
  <c r="E58" i="14"/>
  <c r="CA58" i="14"/>
  <c r="CE14" i="14"/>
  <c r="CZ23" i="14"/>
  <c r="M26" i="14"/>
  <c r="CV52" i="14"/>
  <c r="CO55" i="14"/>
  <c r="L55" i="14"/>
  <c r="AS35" i="14"/>
  <c r="BT35" i="14"/>
  <c r="AO35" i="14"/>
  <c r="BJ35" i="14"/>
  <c r="D35" i="14"/>
  <c r="AD35" i="14"/>
  <c r="CE35" i="14"/>
  <c r="H35" i="14"/>
  <c r="CA35" i="14"/>
  <c r="E35" i="14"/>
  <c r="U35" i="14"/>
  <c r="R35" i="14"/>
  <c r="AT35" i="14"/>
  <c r="AI35" i="14"/>
  <c r="AQ35" i="14"/>
  <c r="P35" i="14"/>
  <c r="W35" i="14"/>
  <c r="CB35" i="14"/>
  <c r="CD35" i="14"/>
  <c r="BA35" i="14"/>
  <c r="CI35" i="14"/>
  <c r="CU35" i="14"/>
  <c r="BD35" i="14"/>
  <c r="CT35" i="14"/>
  <c r="BY35" i="14"/>
  <c r="AR35" i="14"/>
  <c r="CQ35" i="14"/>
  <c r="CF35" i="14"/>
  <c r="CZ35" i="14"/>
  <c r="I35" i="14"/>
  <c r="BB35" i="14"/>
  <c r="CR35" i="14"/>
  <c r="BV35" i="14"/>
  <c r="BW35" i="14"/>
  <c r="AU35" i="14"/>
  <c r="BH35" i="14"/>
  <c r="F35" i="21"/>
  <c r="AL35" i="14"/>
  <c r="BF35" i="14"/>
  <c r="CS35" i="14"/>
  <c r="AX35" i="14"/>
  <c r="BR35" i="14"/>
  <c r="CO35" i="14"/>
  <c r="BN35" i="14"/>
  <c r="AH35" i="14"/>
  <c r="BL35" i="14"/>
  <c r="CC87" i="14"/>
  <c r="CT87" i="14"/>
  <c r="DA87" i="14"/>
  <c r="L87" i="14"/>
  <c r="CR87" i="14"/>
  <c r="BK87" i="14"/>
  <c r="Y87" i="14"/>
  <c r="CG87" i="14"/>
  <c r="CE87" i="14"/>
  <c r="CQ87" i="14"/>
  <c r="CY87" i="14"/>
  <c r="DB87" i="14"/>
  <c r="V87" i="14"/>
  <c r="AZ87" i="14"/>
  <c r="BY87" i="14"/>
  <c r="J87" i="14"/>
  <c r="W87" i="14"/>
  <c r="BP87" i="14"/>
  <c r="BR87" i="14"/>
  <c r="CH87" i="14"/>
  <c r="CU87" i="14"/>
  <c r="AU87" i="14"/>
  <c r="BV87" i="14"/>
  <c r="AB87" i="14"/>
  <c r="AG87" i="14"/>
  <c r="AJ87" i="14"/>
  <c r="AX87" i="14"/>
  <c r="CD87" i="14"/>
  <c r="BO87" i="14"/>
  <c r="BN87" i="14"/>
  <c r="AQ87" i="14"/>
  <c r="BH87" i="14"/>
  <c r="BT87" i="14"/>
  <c r="BS87" i="14"/>
  <c r="T87" i="14"/>
  <c r="AH87" i="14"/>
  <c r="CA87" i="14"/>
  <c r="BD93" i="14"/>
  <c r="BS93" i="14"/>
  <c r="AN12" i="14"/>
  <c r="F12" i="14"/>
  <c r="BF87" i="14"/>
  <c r="BA95" i="14"/>
  <c r="AR95" i="14"/>
  <c r="O77" i="14"/>
  <c r="CS77" i="14"/>
  <c r="S107" i="14"/>
  <c r="BR18" i="14"/>
  <c r="DB35" i="14"/>
  <c r="AW35" i="14"/>
  <c r="CN66" i="14"/>
  <c r="CA11" i="14"/>
  <c r="BN42" i="14"/>
  <c r="CT42" i="14"/>
  <c r="BD103" i="14"/>
  <c r="CE32" i="14"/>
  <c r="T71" i="14"/>
  <c r="P71" i="14"/>
  <c r="AY33" i="14"/>
  <c r="CR33" i="14"/>
  <c r="N58" i="14"/>
  <c r="BO58" i="14"/>
  <c r="X14" i="14"/>
  <c r="AT14" i="14"/>
  <c r="CZ26" i="14"/>
  <c r="CU26" i="14"/>
  <c r="CJ55" i="14"/>
  <c r="BE55" i="14"/>
  <c r="N25" i="14"/>
  <c r="BX93" i="14"/>
  <c r="AN108" i="14"/>
  <c r="BQ12" i="14"/>
  <c r="BD87" i="14"/>
  <c r="BY95" i="14"/>
  <c r="CO77" i="14"/>
  <c r="U77" i="14"/>
  <c r="BK35" i="14"/>
  <c r="BT11" i="14"/>
  <c r="AV42" i="14"/>
  <c r="F42" i="21"/>
  <c r="AV103" i="14"/>
  <c r="M32" i="14"/>
  <c r="BC71" i="14"/>
  <c r="AV71" i="14"/>
  <c r="BG33" i="14"/>
  <c r="CM33" i="14"/>
  <c r="X58" i="14"/>
  <c r="U58" i="14"/>
  <c r="AI14" i="14"/>
  <c r="AL14" i="14"/>
  <c r="AH23" i="14"/>
  <c r="DB26" i="14"/>
  <c r="CL26" i="14"/>
  <c r="BX52" i="14"/>
  <c r="P55" i="14"/>
  <c r="BO55" i="14"/>
  <c r="BI55" i="14"/>
  <c r="AM25" i="14"/>
  <c r="BF108" i="14"/>
  <c r="O87" i="14"/>
  <c r="CB87" i="14"/>
  <c r="CO95" i="14"/>
  <c r="CI95" i="14"/>
  <c r="AG95" i="14"/>
  <c r="CM77" i="14"/>
  <c r="R77" i="14"/>
  <c r="L107" i="14"/>
  <c r="Q107" i="14"/>
  <c r="BK107" i="14"/>
  <c r="CL35" i="14"/>
  <c r="CN35" i="14"/>
  <c r="G35" i="14"/>
  <c r="CZ11" i="14"/>
  <c r="AQ11" i="14"/>
  <c r="T42" i="14"/>
  <c r="AG103" i="14"/>
  <c r="BT103" i="14"/>
  <c r="BY32" i="14"/>
  <c r="CR71" i="14"/>
  <c r="CK71" i="14"/>
  <c r="BG71" i="14"/>
  <c r="H33" i="14"/>
  <c r="AE33" i="14"/>
  <c r="DA58" i="14"/>
  <c r="CZ58" i="14"/>
  <c r="BK14" i="14"/>
  <c r="AH14" i="14"/>
  <c r="CR14" i="14"/>
  <c r="P26" i="14"/>
  <c r="BY52" i="14"/>
  <c r="BY55" i="14"/>
  <c r="AM55" i="14"/>
  <c r="E38" i="14"/>
  <c r="C38" i="14"/>
  <c r="CS50" i="14"/>
  <c r="BN50" i="14"/>
  <c r="AA40" i="14"/>
  <c r="M53" i="14"/>
  <c r="F110" i="21"/>
  <c r="Y110" i="14"/>
  <c r="M110" i="14"/>
  <c r="CO110" i="14"/>
  <c r="BU110" i="14"/>
  <c r="AD19" i="14"/>
  <c r="AO19" i="14"/>
  <c r="BL19" i="14"/>
  <c r="CX19" i="14"/>
  <c r="CY19" i="14"/>
  <c r="CC19" i="14"/>
  <c r="CS53" i="14"/>
  <c r="CY27" i="14"/>
  <c r="F47" i="21"/>
  <c r="R47" i="14"/>
  <c r="AU47" i="14"/>
  <c r="J47" i="14"/>
  <c r="CX47" i="14"/>
  <c r="BI47" i="14"/>
  <c r="CJ27" i="14"/>
  <c r="CI19" i="14"/>
  <c r="CT18" i="14"/>
  <c r="Q25" i="14"/>
  <c r="U19" i="14"/>
  <c r="CJ95" i="14"/>
  <c r="AN95" i="14"/>
  <c r="CT33" i="14"/>
  <c r="BT33" i="14"/>
  <c r="S33" i="14"/>
  <c r="BR33" i="14"/>
  <c r="BI33" i="14"/>
  <c r="AI33" i="14"/>
  <c r="AA33" i="14"/>
  <c r="F33" i="14"/>
  <c r="AX33" i="14"/>
  <c r="CU33" i="14"/>
  <c r="AJ33" i="14"/>
  <c r="BS33" i="14"/>
  <c r="W33" i="14"/>
  <c r="F33" i="21"/>
  <c r="BM33" i="14"/>
  <c r="AG33" i="14"/>
  <c r="R33" i="14"/>
  <c r="K33" i="14"/>
  <c r="Q33" i="14"/>
  <c r="E33" i="14"/>
  <c r="BV33" i="14"/>
  <c r="BL33" i="14"/>
  <c r="CP33" i="14"/>
  <c r="AW33" i="14"/>
  <c r="X33" i="14"/>
  <c r="BB33" i="14"/>
  <c r="V33" i="14"/>
  <c r="CO33" i="14"/>
  <c r="N33" i="14"/>
  <c r="AH33" i="14"/>
  <c r="DA33" i="14"/>
  <c r="BN33" i="14"/>
  <c r="BZ33" i="14"/>
  <c r="CK33" i="14"/>
  <c r="BE33" i="14"/>
  <c r="AK33" i="14"/>
  <c r="AV33" i="14"/>
  <c r="Z33" i="14"/>
  <c r="BY33" i="14"/>
  <c r="CS33" i="14"/>
  <c r="T33" i="14"/>
  <c r="CE33" i="14"/>
  <c r="I33" i="14"/>
  <c r="CV33" i="14"/>
  <c r="AC33" i="14"/>
  <c r="AL33" i="14"/>
  <c r="BH33" i="14"/>
  <c r="CC33" i="14"/>
  <c r="AU33" i="14"/>
  <c r="BO33" i="14"/>
  <c r="AR39" i="14"/>
  <c r="BT39" i="14"/>
  <c r="AA93" i="14"/>
  <c r="I93" i="14"/>
  <c r="BA93" i="14"/>
  <c r="K93" i="14"/>
  <c r="CV93" i="14"/>
  <c r="AN93" i="14"/>
  <c r="CB93" i="14"/>
  <c r="CY93" i="14"/>
  <c r="AC93" i="14"/>
  <c r="BF93" i="14"/>
  <c r="CT93" i="14"/>
  <c r="CS93" i="14"/>
  <c r="AT93" i="14"/>
  <c r="BL93" i="14"/>
  <c r="AD93" i="14"/>
  <c r="BN93" i="14"/>
  <c r="AO93" i="14"/>
  <c r="Y93" i="14"/>
  <c r="BE93" i="14"/>
  <c r="CU93" i="14"/>
  <c r="AQ93" i="14"/>
  <c r="F93" i="14"/>
  <c r="AL93" i="14"/>
  <c r="BP93" i="14"/>
  <c r="AP93" i="14"/>
  <c r="CL93" i="14"/>
  <c r="AX93" i="14"/>
  <c r="F93" i="21"/>
  <c r="AJ93" i="14"/>
  <c r="Z93" i="14"/>
  <c r="AZ93" i="14"/>
  <c r="BT93" i="14"/>
  <c r="CF93" i="14"/>
  <c r="AU93" i="14"/>
  <c r="AH93" i="14"/>
  <c r="BV93" i="14"/>
  <c r="C93" i="14"/>
  <c r="G93" i="14"/>
  <c r="CG93" i="14"/>
  <c r="AG77" i="14"/>
  <c r="BJ77" i="14"/>
  <c r="AI77" i="14"/>
  <c r="H77" i="14"/>
  <c r="DA77" i="14"/>
  <c r="CD77" i="14"/>
  <c r="AD77" i="14"/>
  <c r="BB77" i="14"/>
  <c r="BY77" i="14"/>
  <c r="AJ77" i="14"/>
  <c r="CL77" i="14"/>
  <c r="AZ77" i="14"/>
  <c r="CE77" i="14"/>
  <c r="AR77" i="14"/>
  <c r="J77" i="14"/>
  <c r="BI77" i="14"/>
  <c r="BD77" i="14"/>
  <c r="AP77" i="14"/>
  <c r="G77" i="14"/>
  <c r="BM77" i="14"/>
  <c r="CW77" i="14"/>
  <c r="CT77" i="14"/>
  <c r="N77" i="14"/>
  <c r="CU77" i="14"/>
  <c r="CJ77" i="14"/>
  <c r="CR77" i="14"/>
  <c r="AS77" i="14"/>
  <c r="D77" i="14"/>
  <c r="AF77" i="14"/>
  <c r="BE77" i="14"/>
  <c r="BX77" i="14"/>
  <c r="BA77" i="14"/>
  <c r="V77" i="14"/>
  <c r="BT77" i="14"/>
  <c r="AY77" i="14"/>
  <c r="P77" i="14"/>
  <c r="DB77" i="14"/>
  <c r="E77" i="14"/>
  <c r="BZ77" i="14"/>
  <c r="S77" i="14"/>
  <c r="F77" i="21"/>
  <c r="BS77" i="14"/>
  <c r="BG77" i="14"/>
  <c r="CF77" i="14"/>
  <c r="AO77" i="14"/>
  <c r="E23" i="14"/>
  <c r="G23" i="14"/>
  <c r="CO23" i="14"/>
  <c r="CG23" i="14"/>
  <c r="AK23" i="14"/>
  <c r="AM23" i="14"/>
  <c r="CU23" i="14"/>
  <c r="BW93" i="14"/>
  <c r="AZ19" i="14"/>
  <c r="AA95" i="14"/>
  <c r="BL95" i="14"/>
  <c r="X77" i="14"/>
  <c r="BJ103" i="14"/>
  <c r="CQ33" i="14"/>
  <c r="BP33" i="14"/>
  <c r="AA14" i="14"/>
  <c r="CU14" i="14"/>
  <c r="K25" i="14"/>
  <c r="U93" i="14"/>
  <c r="V108" i="14"/>
  <c r="BF19" i="14"/>
  <c r="BF95" i="14"/>
  <c r="AL95" i="14"/>
  <c r="BW77" i="14"/>
  <c r="BE107" i="14"/>
  <c r="V18" i="14"/>
  <c r="X103" i="14"/>
  <c r="O33" i="14"/>
  <c r="AN33" i="14"/>
  <c r="D14" i="14"/>
  <c r="BA14" i="14"/>
  <c r="AZ58" i="14"/>
  <c r="DB58" i="14"/>
  <c r="CN58" i="14"/>
  <c r="AT58" i="14"/>
  <c r="AN58" i="14"/>
  <c r="AI58" i="14"/>
  <c r="F58" i="14"/>
  <c r="W58" i="14"/>
  <c r="G58" i="14"/>
  <c r="BX58" i="14"/>
  <c r="AV58" i="14"/>
  <c r="H58" i="14"/>
  <c r="BY58" i="14"/>
  <c r="R58" i="14"/>
  <c r="V58" i="14"/>
  <c r="CD58" i="14"/>
  <c r="BM58" i="14"/>
  <c r="BS58" i="14"/>
  <c r="AO58" i="14"/>
  <c r="AQ58" i="14"/>
  <c r="F58" i="21"/>
  <c r="CV58" i="14"/>
  <c r="BJ58" i="14"/>
  <c r="CT58" i="14"/>
  <c r="BC58" i="14"/>
  <c r="BG58" i="14"/>
  <c r="BQ58" i="14"/>
  <c r="AM58" i="14"/>
  <c r="CU58" i="14"/>
  <c r="AY58" i="14"/>
  <c r="BW58" i="14"/>
  <c r="BV58" i="14"/>
  <c r="T58" i="14"/>
  <c r="CW58" i="14"/>
  <c r="AS58" i="14"/>
  <c r="S58" i="14"/>
  <c r="C58" i="14"/>
  <c r="CI58" i="14"/>
  <c r="CR58" i="14"/>
  <c r="CS58" i="14"/>
  <c r="AK58" i="14"/>
  <c r="AW58" i="14"/>
  <c r="BP58" i="14"/>
  <c r="CJ58" i="14"/>
  <c r="BN58" i="14"/>
  <c r="CH58" i="14"/>
  <c r="AX58" i="14"/>
  <c r="AR58" i="14"/>
  <c r="Q58" i="14"/>
  <c r="BL58" i="14"/>
  <c r="C55" i="14"/>
  <c r="BX55" i="14"/>
  <c r="F55" i="14"/>
  <c r="BB55" i="14"/>
  <c r="DB55" i="14"/>
  <c r="DA55" i="14"/>
  <c r="M55" i="14"/>
  <c r="CA55" i="14"/>
  <c r="AA55" i="14"/>
  <c r="Y55" i="14"/>
  <c r="CE55" i="14"/>
  <c r="S55" i="14"/>
  <c r="V55" i="14"/>
  <c r="CG55" i="14"/>
  <c r="BS55" i="14"/>
  <c r="U55" i="14"/>
  <c r="Q55" i="14"/>
  <c r="CV55" i="14"/>
  <c r="J55" i="14"/>
  <c r="CK55" i="14"/>
  <c r="BT55" i="14"/>
  <c r="AT55" i="14"/>
  <c r="AX55" i="14"/>
  <c r="BF55" i="14"/>
  <c r="AV55" i="14"/>
  <c r="X55" i="14"/>
  <c r="AI55" i="14"/>
  <c r="CM55" i="14"/>
  <c r="AC55" i="14"/>
  <c r="AO55" i="14"/>
  <c r="CU55" i="14"/>
  <c r="CN55" i="14"/>
  <c r="CS55" i="14"/>
  <c r="BD55" i="14"/>
  <c r="AL55" i="14"/>
  <c r="E55" i="14"/>
  <c r="CT55" i="14"/>
  <c r="BV55" i="14"/>
  <c r="BZ55" i="14"/>
  <c r="BG55" i="14"/>
  <c r="G55" i="14"/>
  <c r="CB55" i="14"/>
  <c r="AY55" i="14"/>
  <c r="I55" i="14"/>
  <c r="CR55" i="14"/>
  <c r="AW55" i="14"/>
  <c r="BJ55" i="14"/>
  <c r="BA55" i="14"/>
  <c r="AB55" i="14"/>
  <c r="AQ55" i="14"/>
  <c r="CM12" i="14"/>
  <c r="AV12" i="14"/>
  <c r="BG12" i="14"/>
  <c r="BW12" i="14"/>
  <c r="AH12" i="14"/>
  <c r="C12" i="14"/>
  <c r="AE12" i="14"/>
  <c r="BD12" i="14"/>
  <c r="CV12" i="14"/>
  <c r="AY12" i="14"/>
  <c r="O12" i="14"/>
  <c r="CY12" i="14"/>
  <c r="X12" i="14"/>
  <c r="CD12" i="14"/>
  <c r="CE12" i="14"/>
  <c r="BA12" i="14"/>
  <c r="AI12" i="14"/>
  <c r="BI12" i="14"/>
  <c r="BO12" i="14"/>
  <c r="AG12" i="14"/>
  <c r="AL12" i="14"/>
  <c r="Q12" i="14"/>
  <c r="R12" i="14"/>
  <c r="K12" i="14"/>
  <c r="BY12" i="14"/>
  <c r="AA12" i="14"/>
  <c r="AM12" i="14"/>
  <c r="D12" i="14"/>
  <c r="BM12" i="14"/>
  <c r="BB12" i="14"/>
  <c r="BC12" i="14"/>
  <c r="P12" i="14"/>
  <c r="CJ12" i="14"/>
  <c r="BV12" i="14"/>
  <c r="AP12" i="14"/>
  <c r="BS12" i="14"/>
  <c r="AJ12" i="14"/>
  <c r="AZ12" i="14"/>
  <c r="BF12" i="14"/>
  <c r="BH12" i="14"/>
  <c r="BG11" i="14"/>
  <c r="CF11" i="14"/>
  <c r="AP11" i="14"/>
  <c r="BP11" i="14"/>
  <c r="AK11" i="14"/>
  <c r="AH11" i="14"/>
  <c r="CN11" i="14"/>
  <c r="BB11" i="14"/>
  <c r="W11" i="14"/>
  <c r="BV11" i="14"/>
  <c r="CH11" i="14"/>
  <c r="AF11" i="14"/>
  <c r="CT11" i="14"/>
  <c r="BC11" i="14"/>
  <c r="CE11" i="14"/>
  <c r="BA11" i="14"/>
  <c r="AL11" i="14"/>
  <c r="H11" i="14"/>
  <c r="BE11" i="14"/>
  <c r="CK11" i="14"/>
  <c r="D11" i="14"/>
  <c r="CP11" i="14"/>
  <c r="X11" i="14"/>
  <c r="CB11" i="14"/>
  <c r="CY11" i="14"/>
  <c r="BK11" i="14"/>
  <c r="G11" i="14"/>
  <c r="BQ11" i="14"/>
  <c r="BU11" i="14"/>
  <c r="CS11" i="14"/>
  <c r="BS11" i="14"/>
  <c r="T11" i="14"/>
  <c r="BN11" i="14"/>
  <c r="AV11" i="14"/>
  <c r="BY11" i="14"/>
  <c r="E11" i="14"/>
  <c r="BZ11" i="14"/>
  <c r="CO11" i="14"/>
  <c r="BI11" i="14"/>
  <c r="Q11" i="14"/>
  <c r="V11" i="14"/>
  <c r="BD11" i="14"/>
  <c r="O11" i="14"/>
  <c r="AY11" i="14"/>
  <c r="C11" i="14"/>
  <c r="CU11" i="14"/>
  <c r="BW26" i="14"/>
  <c r="BJ26" i="14"/>
  <c r="BQ26" i="14"/>
  <c r="AD26" i="14"/>
  <c r="D26" i="14"/>
  <c r="CI26" i="14"/>
  <c r="H26" i="14"/>
  <c r="CA26" i="14"/>
  <c r="CJ26" i="14"/>
  <c r="E26" i="14"/>
  <c r="AF26" i="14"/>
  <c r="AL26" i="14"/>
  <c r="BY26" i="14"/>
  <c r="AU26" i="14"/>
  <c r="CR26" i="14"/>
  <c r="BX26" i="14"/>
  <c r="CX26" i="14"/>
  <c r="AJ26" i="14"/>
  <c r="CM26" i="14"/>
  <c r="CW26" i="14"/>
  <c r="C26" i="14"/>
  <c r="S26" i="14"/>
  <c r="CN26" i="14"/>
  <c r="F26" i="14"/>
  <c r="V26" i="14"/>
  <c r="F26" i="21"/>
  <c r="J26" i="14"/>
  <c r="AV26" i="14"/>
  <c r="R26" i="14"/>
  <c r="BH26" i="14"/>
  <c r="Y26" i="14"/>
  <c r="CH26" i="14"/>
  <c r="AG26" i="14"/>
  <c r="BO26" i="14"/>
  <c r="BF26" i="14"/>
  <c r="CT26" i="14"/>
  <c r="BN26" i="14"/>
  <c r="AB26" i="14"/>
  <c r="DA26" i="14"/>
  <c r="AP26" i="14"/>
  <c r="CC26" i="14"/>
  <c r="AK26" i="14"/>
  <c r="U26" i="14"/>
  <c r="T26" i="14"/>
  <c r="CQ26" i="14"/>
  <c r="BG26" i="14"/>
  <c r="Z26" i="14"/>
  <c r="CB26" i="14"/>
  <c r="CV26" i="14"/>
  <c r="BZ93" i="14"/>
  <c r="BY93" i="14"/>
  <c r="BW108" i="14"/>
  <c r="BX12" i="14"/>
  <c r="G95" i="14"/>
  <c r="AI95" i="14"/>
  <c r="AH77" i="14"/>
  <c r="BN107" i="14"/>
  <c r="AC18" i="14"/>
  <c r="CD66" i="14"/>
  <c r="Y11" i="14"/>
  <c r="O103" i="14"/>
  <c r="U71" i="14"/>
  <c r="CL71" i="14"/>
  <c r="CB33" i="14"/>
  <c r="BR58" i="14"/>
  <c r="L14" i="14"/>
  <c r="BR14" i="14"/>
  <c r="W26" i="14"/>
  <c r="CF26" i="14"/>
  <c r="AD55" i="14"/>
  <c r="CM42" i="14"/>
  <c r="D42" i="14"/>
  <c r="AF42" i="14"/>
  <c r="CY42" i="14"/>
  <c r="AN42" i="14"/>
  <c r="CU42" i="14"/>
  <c r="AK42" i="14"/>
  <c r="CO42" i="14"/>
  <c r="BF42" i="14"/>
  <c r="AH42" i="14"/>
  <c r="AS42" i="14"/>
  <c r="BA42" i="14"/>
  <c r="CL42" i="14"/>
  <c r="AD42" i="14"/>
  <c r="CN42" i="14"/>
  <c r="CW42" i="14"/>
  <c r="BB42" i="14"/>
  <c r="BO42" i="14"/>
  <c r="BR42" i="14"/>
  <c r="X42" i="14"/>
  <c r="I42" i="14"/>
  <c r="M42" i="14"/>
  <c r="DA42" i="14"/>
  <c r="BC42" i="14"/>
  <c r="W42" i="14"/>
  <c r="K42" i="14"/>
  <c r="CE42" i="14"/>
  <c r="CI42" i="14"/>
  <c r="F42" i="14"/>
  <c r="AP42" i="14"/>
  <c r="BJ42" i="14"/>
  <c r="BK42" i="14"/>
  <c r="CH42" i="14"/>
  <c r="DB42" i="14"/>
  <c r="CZ42" i="14"/>
  <c r="BW42" i="14"/>
  <c r="AQ42" i="14"/>
  <c r="BZ42" i="14"/>
  <c r="CA42" i="14"/>
  <c r="BQ42" i="14"/>
  <c r="U42" i="14"/>
  <c r="BU42" i="14"/>
  <c r="CB42" i="14"/>
  <c r="BH42" i="14"/>
  <c r="AL42" i="14"/>
  <c r="BY42" i="14"/>
  <c r="BS42" i="14"/>
  <c r="BK25" i="14"/>
  <c r="BC93" i="14"/>
  <c r="CK108" i="14"/>
  <c r="W12" i="14"/>
  <c r="BC87" i="14"/>
  <c r="BE87" i="14"/>
  <c r="F87" i="21"/>
  <c r="AO95" i="14"/>
  <c r="F95" i="21"/>
  <c r="CB77" i="14"/>
  <c r="CR107" i="14"/>
  <c r="F107" i="21"/>
  <c r="CH35" i="14"/>
  <c r="CQ11" i="14"/>
  <c r="F11" i="21"/>
  <c r="AR42" i="14"/>
  <c r="AK103" i="14"/>
  <c r="G71" i="14"/>
  <c r="AS33" i="14"/>
  <c r="I58" i="14"/>
  <c r="CO14" i="14"/>
  <c r="CQ23" i="14"/>
  <c r="BT26" i="14"/>
  <c r="AY52" i="14"/>
  <c r="BN55" i="14"/>
  <c r="CU25" i="14"/>
  <c r="X93" i="14"/>
  <c r="AY93" i="14"/>
  <c r="E12" i="14"/>
  <c r="CP12" i="14"/>
  <c r="F87" i="14"/>
  <c r="CM87" i="14"/>
  <c r="X95" i="14"/>
  <c r="BV95" i="14"/>
  <c r="Z77" i="14"/>
  <c r="CL107" i="14"/>
  <c r="AF107" i="14"/>
  <c r="AD107" i="14"/>
  <c r="BB18" i="14"/>
  <c r="AB35" i="14"/>
  <c r="AN35" i="14"/>
  <c r="N66" i="14"/>
  <c r="AN11" i="14"/>
  <c r="AV47" i="14"/>
  <c r="AG42" i="14"/>
  <c r="N103" i="14"/>
  <c r="CS71" i="14"/>
  <c r="AZ33" i="14"/>
  <c r="Z58" i="14"/>
  <c r="CZ14" i="14"/>
  <c r="G26" i="14"/>
  <c r="AL25" i="14"/>
  <c r="BG93" i="14"/>
  <c r="BU93" i="14"/>
  <c r="AT12" i="14"/>
  <c r="BE12" i="14"/>
  <c r="H87" i="14"/>
  <c r="CM25" i="14"/>
  <c r="BL25" i="14"/>
  <c r="BQ93" i="14"/>
  <c r="AG93" i="14"/>
  <c r="AS93" i="14"/>
  <c r="AI108" i="14"/>
  <c r="CI12" i="14"/>
  <c r="CG12" i="14"/>
  <c r="L12" i="14"/>
  <c r="CP87" i="14"/>
  <c r="CW87" i="14"/>
  <c r="BJ87" i="14"/>
  <c r="AJ95" i="14"/>
  <c r="CQ95" i="14"/>
  <c r="CD95" i="14"/>
  <c r="CV77" i="14"/>
  <c r="CX77" i="14"/>
  <c r="BK77" i="14"/>
  <c r="G107" i="14"/>
  <c r="CM107" i="14"/>
  <c r="CC107" i="14"/>
  <c r="AC35" i="14"/>
  <c r="K35" i="14"/>
  <c r="CK35" i="14"/>
  <c r="S11" i="14"/>
  <c r="L11" i="14"/>
  <c r="BX11" i="14"/>
  <c r="AQ47" i="14"/>
  <c r="CJ42" i="14"/>
  <c r="AC42" i="14"/>
  <c r="AL103" i="14"/>
  <c r="U103" i="14"/>
  <c r="Q32" i="14"/>
  <c r="AF71" i="14"/>
  <c r="AG71" i="14"/>
  <c r="BW71" i="14"/>
  <c r="CA33" i="14"/>
  <c r="BA33" i="14"/>
  <c r="AF33" i="14"/>
  <c r="AP58" i="14"/>
  <c r="Y58" i="14"/>
  <c r="CG58" i="14"/>
  <c r="CG14" i="14"/>
  <c r="BZ14" i="14"/>
  <c r="T14" i="14"/>
  <c r="BT23" i="14"/>
  <c r="BL26" i="14"/>
  <c r="N26" i="14"/>
  <c r="AK52" i="14"/>
  <c r="BW55" i="14"/>
  <c r="CX55" i="14"/>
  <c r="AZ55" i="14"/>
  <c r="AQ21" i="14"/>
  <c r="AD21" i="14"/>
  <c r="AU21" i="14"/>
  <c r="CR21" i="14"/>
  <c r="CN100" i="14"/>
  <c r="CV100" i="14"/>
  <c r="BT100" i="14"/>
  <c r="M100" i="14"/>
  <c r="AF100" i="14"/>
  <c r="BM51" i="14"/>
  <c r="CL51" i="14"/>
  <c r="CQ51" i="14"/>
  <c r="CK51" i="14"/>
  <c r="BW83" i="14"/>
  <c r="BF83" i="14"/>
  <c r="BB83" i="14"/>
  <c r="CT83" i="14"/>
  <c r="BO21" i="14"/>
  <c r="CE21" i="14"/>
  <c r="O21" i="14"/>
  <c r="R21" i="14"/>
  <c r="K100" i="14"/>
  <c r="BU100" i="14"/>
  <c r="BV100" i="14"/>
  <c r="AB100" i="14"/>
  <c r="H51" i="14"/>
  <c r="CX51" i="14"/>
  <c r="BA51" i="14"/>
  <c r="CH83" i="14"/>
  <c r="BH83" i="14"/>
  <c r="AL83" i="14"/>
  <c r="BA83" i="14"/>
  <c r="AR83" i="14"/>
  <c r="AX83" i="14"/>
  <c r="N83" i="14"/>
  <c r="CM83" i="14"/>
  <c r="BQ83" i="14"/>
  <c r="AE83" i="14"/>
  <c r="CR83" i="14"/>
  <c r="BL83" i="14"/>
  <c r="F83" i="14"/>
  <c r="C83" i="14"/>
  <c r="G83" i="14"/>
  <c r="CL83" i="14"/>
  <c r="CW83" i="14"/>
  <c r="BC83" i="14"/>
  <c r="BY83" i="14"/>
  <c r="AC83" i="14"/>
  <c r="BO83" i="14"/>
  <c r="BP83" i="14"/>
  <c r="CJ83" i="14"/>
  <c r="H83" i="14"/>
  <c r="CQ83" i="14"/>
  <c r="BX83" i="14"/>
  <c r="BZ100" i="14"/>
  <c r="BD100" i="14"/>
  <c r="J100" i="14"/>
  <c r="BC100" i="14"/>
  <c r="BO100" i="14"/>
  <c r="F100" i="14"/>
  <c r="CZ100" i="14"/>
  <c r="V100" i="14"/>
  <c r="E100" i="14"/>
  <c r="CD100" i="14"/>
  <c r="AR100" i="14"/>
  <c r="O100" i="14"/>
  <c r="CM100" i="14"/>
  <c r="P100" i="14"/>
  <c r="CG100" i="14"/>
  <c r="F51" i="21"/>
  <c r="CV51" i="14"/>
  <c r="X51" i="14"/>
  <c r="AE51" i="14"/>
  <c r="BT51" i="14"/>
  <c r="BE51" i="14"/>
  <c r="AC51" i="14"/>
  <c r="BP51" i="14"/>
  <c r="CG51" i="14"/>
  <c r="CN51" i="14"/>
  <c r="AS51" i="14"/>
  <c r="BY51" i="14"/>
  <c r="CR51" i="14"/>
  <c r="BI51" i="14"/>
  <c r="T51" i="14"/>
  <c r="BZ51" i="14"/>
  <c r="C51" i="14"/>
  <c r="CB51" i="14"/>
  <c r="AI51" i="14"/>
  <c r="AD51" i="14"/>
  <c r="CD51" i="14"/>
  <c r="AT51" i="14"/>
  <c r="BF51" i="14"/>
  <c r="CF21" i="14"/>
  <c r="W21" i="14"/>
  <c r="DB100" i="14"/>
  <c r="BE100" i="14"/>
  <c r="BS51" i="14"/>
  <c r="BH51" i="14"/>
  <c r="E83" i="14"/>
  <c r="CD83" i="14"/>
  <c r="BS21" i="14"/>
  <c r="AK21" i="14"/>
  <c r="CZ21" i="14"/>
  <c r="BY21" i="14"/>
  <c r="C100" i="14"/>
  <c r="AV100" i="14"/>
  <c r="BY100" i="14"/>
  <c r="AP100" i="14"/>
  <c r="N51" i="14"/>
  <c r="S51" i="14"/>
  <c r="F51" i="14"/>
  <c r="BR51" i="14"/>
  <c r="CF83" i="14"/>
  <c r="CA83" i="14"/>
  <c r="BR83" i="14"/>
  <c r="AV83" i="14"/>
  <c r="BW21" i="14"/>
  <c r="CV21" i="14"/>
  <c r="J21" i="14"/>
  <c r="BH21" i="14"/>
  <c r="BU21" i="14"/>
  <c r="AS21" i="14"/>
  <c r="BT21" i="14"/>
  <c r="BB21" i="14"/>
  <c r="L21" i="14"/>
  <c r="BD21" i="14"/>
  <c r="DB21" i="14"/>
  <c r="CY21" i="14"/>
  <c r="CJ21" i="14"/>
  <c r="AN21" i="14"/>
  <c r="AW21" i="14"/>
  <c r="Q21" i="14"/>
  <c r="BX21" i="14"/>
  <c r="BL21" i="14"/>
  <c r="BQ21" i="14"/>
  <c r="CE100" i="14"/>
  <c r="CR100" i="14"/>
  <c r="CW51" i="14"/>
  <c r="CY51" i="14"/>
  <c r="BT83" i="14"/>
  <c r="AP83" i="14"/>
  <c r="CL21" i="14"/>
  <c r="AT21" i="14"/>
  <c r="AE21" i="14"/>
  <c r="BN21" i="14"/>
  <c r="CK21" i="14"/>
  <c r="AL100" i="14"/>
  <c r="CP100" i="14"/>
  <c r="CY100" i="14"/>
  <c r="CB100" i="14"/>
  <c r="W51" i="14"/>
  <c r="L51" i="14"/>
  <c r="AM51" i="14"/>
  <c r="Q51" i="14"/>
  <c r="CY83" i="14"/>
  <c r="BD83" i="14"/>
  <c r="AK83" i="14"/>
  <c r="CX83" i="14"/>
  <c r="CK64" i="14"/>
  <c r="BC64" i="14"/>
  <c r="AS64" i="14"/>
  <c r="CN64" i="14"/>
  <c r="BT64" i="14"/>
  <c r="F64" i="21"/>
  <c r="AN17" i="14"/>
  <c r="CP17" i="14"/>
  <c r="BM13" i="14"/>
  <c r="BK64" i="14"/>
  <c r="T64" i="14"/>
  <c r="BA64" i="14"/>
  <c r="CC64" i="14"/>
  <c r="BD64" i="14"/>
  <c r="CD17" i="14"/>
  <c r="AD24" i="14"/>
  <c r="BF13" i="14"/>
  <c r="CL64" i="14"/>
  <c r="X64" i="14"/>
  <c r="AW64" i="14"/>
  <c r="BN64" i="14"/>
  <c r="AW17" i="14"/>
  <c r="G31" i="14"/>
  <c r="O60" i="14"/>
  <c r="CD70" i="14"/>
  <c r="DB70" i="14"/>
  <c r="BV70" i="14"/>
  <c r="AU70" i="14"/>
  <c r="BD70" i="14"/>
  <c r="CI66" i="14"/>
  <c r="C47" i="14"/>
  <c r="CB94" i="14"/>
  <c r="V94" i="14"/>
  <c r="BS94" i="14"/>
  <c r="Z86" i="14"/>
  <c r="BO86" i="14"/>
  <c r="BA104" i="14"/>
  <c r="BQ60" i="14"/>
  <c r="BU60" i="14"/>
  <c r="CL85" i="14"/>
  <c r="AJ85" i="14"/>
  <c r="BA85" i="14"/>
  <c r="O85" i="14"/>
  <c r="G85" i="14"/>
  <c r="CQ28" i="14"/>
  <c r="CP36" i="14"/>
  <c r="CA36" i="14"/>
  <c r="AX36" i="14"/>
  <c r="P36" i="14"/>
  <c r="CE36" i="14"/>
  <c r="CL53" i="14"/>
  <c r="CK70" i="14"/>
  <c r="CN70" i="14"/>
  <c r="H70" i="14"/>
  <c r="BQ70" i="14"/>
  <c r="BH70" i="14"/>
  <c r="S66" i="14"/>
  <c r="DA62" i="14"/>
  <c r="AA94" i="14"/>
  <c r="C94" i="14"/>
  <c r="BB94" i="14"/>
  <c r="AR86" i="14"/>
  <c r="BF86" i="14"/>
  <c r="N110" i="14"/>
  <c r="CI31" i="14"/>
  <c r="BW66" i="14"/>
  <c r="AF85" i="14"/>
  <c r="AA85" i="14"/>
  <c r="AB85" i="14"/>
  <c r="BD28" i="14"/>
  <c r="AD36" i="14"/>
  <c r="AP36" i="14"/>
  <c r="AK36" i="14"/>
  <c r="C36" i="14"/>
  <c r="I36" i="14"/>
  <c r="CG53" i="14"/>
  <c r="AZ70" i="14"/>
  <c r="BB70" i="14"/>
  <c r="E70" i="14"/>
  <c r="BL70" i="14"/>
  <c r="X70" i="14"/>
  <c r="E66" i="14"/>
  <c r="BB62" i="14"/>
  <c r="U105" i="14"/>
  <c r="CN94" i="14"/>
  <c r="G94" i="14"/>
  <c r="CF94" i="14"/>
  <c r="AG86" i="14"/>
  <c r="H86" i="14"/>
  <c r="AG52" i="14"/>
  <c r="AH52" i="14"/>
  <c r="I52" i="14"/>
  <c r="BT61" i="14"/>
  <c r="J31" i="14"/>
  <c r="E31" i="14"/>
  <c r="CB62" i="14"/>
  <c r="L85" i="14"/>
  <c r="CZ85" i="14"/>
  <c r="BZ85" i="14"/>
  <c r="E85" i="14"/>
  <c r="CG85" i="14"/>
  <c r="AX85" i="14"/>
  <c r="DB85" i="14"/>
  <c r="AN28" i="14"/>
  <c r="AB36" i="14"/>
  <c r="BO36" i="14"/>
  <c r="CS36" i="14"/>
  <c r="BZ36" i="14"/>
  <c r="BS36" i="14"/>
  <c r="I53" i="14"/>
  <c r="BU70" i="14"/>
  <c r="AI70" i="14"/>
  <c r="CP70" i="14"/>
  <c r="AT70" i="14"/>
  <c r="BR70" i="14"/>
  <c r="Y70" i="14"/>
  <c r="BI62" i="14"/>
  <c r="BN105" i="14"/>
  <c r="AD94" i="14"/>
  <c r="M94" i="14"/>
  <c r="AO94" i="14"/>
  <c r="T86" i="14"/>
  <c r="D86" i="14"/>
  <c r="BJ52" i="14"/>
  <c r="AX52" i="14"/>
  <c r="V52" i="14"/>
  <c r="AD28" i="14"/>
  <c r="BB36" i="14"/>
  <c r="L36" i="14"/>
  <c r="M36" i="14"/>
  <c r="J36" i="14"/>
  <c r="S36" i="14"/>
  <c r="F53" i="14"/>
  <c r="AJ70" i="14"/>
  <c r="K70" i="14"/>
  <c r="AP70" i="14"/>
  <c r="CY70" i="14"/>
  <c r="AF70" i="14"/>
  <c r="AV70" i="14"/>
  <c r="CW62" i="14"/>
  <c r="N105" i="14"/>
  <c r="L94" i="14"/>
  <c r="CC94" i="14"/>
  <c r="BR94" i="14"/>
  <c r="E86" i="14"/>
  <c r="CH86" i="14"/>
  <c r="R52" i="14"/>
  <c r="S52" i="14"/>
  <c r="CO52" i="14"/>
  <c r="AE82" i="14"/>
  <c r="DA28" i="14"/>
  <c r="CI36" i="14"/>
  <c r="F36" i="14"/>
  <c r="AI36" i="14"/>
  <c r="Y36" i="14"/>
  <c r="BM36" i="14"/>
  <c r="CO53" i="14"/>
  <c r="AG70" i="14"/>
  <c r="AB70" i="14"/>
  <c r="CM70" i="14"/>
  <c r="BE70" i="14"/>
  <c r="CI70" i="14"/>
  <c r="J70" i="14"/>
  <c r="AX62" i="14"/>
  <c r="AS105" i="14"/>
  <c r="AH94" i="14"/>
  <c r="BU94" i="14"/>
  <c r="H94" i="14"/>
  <c r="X86" i="14"/>
  <c r="BT86" i="14"/>
  <c r="AZ85" i="14"/>
  <c r="K28" i="14"/>
  <c r="CF29" i="14"/>
  <c r="BA36" i="14"/>
  <c r="BD36" i="14"/>
  <c r="AV36" i="14"/>
  <c r="BN36" i="14"/>
  <c r="O36" i="14"/>
  <c r="CK53" i="14"/>
  <c r="R70" i="14"/>
  <c r="CA70" i="14"/>
  <c r="AK70" i="14"/>
  <c r="AY70" i="14"/>
  <c r="BC70" i="14"/>
  <c r="BY70" i="14"/>
  <c r="AG62" i="14"/>
  <c r="CZ94" i="14"/>
  <c r="CD94" i="14"/>
  <c r="AI94" i="14"/>
  <c r="AZ94" i="14"/>
  <c r="AP86" i="14"/>
  <c r="P86" i="14"/>
  <c r="CQ52" i="14"/>
  <c r="BL52" i="14"/>
  <c r="BS52" i="14"/>
  <c r="CY53" i="14"/>
  <c r="CB85" i="14"/>
  <c r="X85" i="14"/>
  <c r="AH85" i="14"/>
  <c r="CH85" i="14"/>
  <c r="CE85" i="14"/>
  <c r="V85" i="14"/>
  <c r="J85" i="14"/>
  <c r="Q28" i="14"/>
  <c r="BT29" i="14"/>
  <c r="DB36" i="14"/>
  <c r="BJ36" i="14"/>
  <c r="AO36" i="14"/>
  <c r="CJ36" i="14"/>
  <c r="AL36" i="14"/>
  <c r="AP53" i="14"/>
  <c r="BS70" i="14"/>
  <c r="U70" i="14"/>
  <c r="AD70" i="14"/>
  <c r="CE70" i="14"/>
  <c r="CG70" i="14"/>
  <c r="F70" i="21"/>
  <c r="BJ62" i="14"/>
  <c r="DB94" i="14"/>
  <c r="CX94" i="14"/>
  <c r="BL94" i="14"/>
  <c r="O94" i="14"/>
  <c r="BW86" i="14"/>
  <c r="AK86" i="14"/>
  <c r="D52" i="14"/>
  <c r="BT52" i="14"/>
  <c r="T52" i="14"/>
  <c r="AO38" i="14"/>
  <c r="BM66" i="14"/>
  <c r="CS85" i="14"/>
  <c r="AG85" i="14"/>
  <c r="CJ85" i="14"/>
  <c r="BV85" i="14"/>
  <c r="BB85" i="14"/>
  <c r="AQ85" i="14"/>
  <c r="D85" i="14"/>
  <c r="U28" i="14"/>
  <c r="X29" i="14"/>
  <c r="AT36" i="14"/>
  <c r="CY36" i="14"/>
  <c r="D36" i="14"/>
  <c r="CQ36" i="14"/>
  <c r="BP36" i="14"/>
  <c r="CX53" i="14"/>
  <c r="CB70" i="14"/>
  <c r="BG70" i="14"/>
  <c r="AA70" i="14"/>
  <c r="N70" i="14"/>
  <c r="CH70" i="14"/>
  <c r="CT47" i="14"/>
  <c r="AR62" i="14"/>
  <c r="CM94" i="14"/>
  <c r="CO94" i="14"/>
  <c r="R94" i="14"/>
  <c r="AC94" i="14"/>
  <c r="CL86" i="14"/>
  <c r="CS86" i="14"/>
  <c r="AD52" i="14"/>
  <c r="CP52" i="14"/>
  <c r="K52" i="14"/>
  <c r="BJ53" i="14"/>
  <c r="CO31" i="14"/>
  <c r="Z85" i="14"/>
  <c r="BG85" i="14"/>
  <c r="AY85" i="14"/>
  <c r="BF85" i="14"/>
  <c r="BP85" i="14"/>
  <c r="AK85" i="14"/>
  <c r="BX85" i="14"/>
  <c r="CY85" i="14"/>
  <c r="BT28" i="14"/>
  <c r="I29" i="14"/>
  <c r="E36" i="14"/>
  <c r="DA36" i="14"/>
  <c r="CF36" i="14"/>
  <c r="AZ36" i="14"/>
  <c r="BV53" i="14"/>
  <c r="CS70" i="14"/>
  <c r="W70" i="14"/>
  <c r="G70" i="14"/>
  <c r="CQ70" i="14"/>
  <c r="CG47" i="14"/>
  <c r="BW94" i="14"/>
  <c r="BI94" i="14"/>
  <c r="CK94" i="14"/>
  <c r="BV86" i="14"/>
  <c r="BN52" i="14"/>
  <c r="G52" i="14"/>
  <c r="BY44" i="14"/>
  <c r="T96" i="14"/>
  <c r="J19" i="14"/>
  <c r="M104" i="14"/>
  <c r="AQ28" i="14"/>
  <c r="AJ53" i="14"/>
  <c r="BA53" i="14"/>
  <c r="AP18" i="14"/>
  <c r="Y18" i="14"/>
  <c r="AN82" i="14"/>
  <c r="AV10" i="14"/>
  <c r="P110" i="14"/>
  <c r="AN104" i="14"/>
  <c r="CU28" i="14"/>
  <c r="BC53" i="14"/>
  <c r="AE18" i="14"/>
  <c r="BD18" i="14"/>
  <c r="BI18" i="14"/>
  <c r="T106" i="14"/>
  <c r="AP9" i="14"/>
  <c r="K110" i="14"/>
  <c r="CD53" i="14"/>
  <c r="E18" i="14"/>
  <c r="AM18" i="14"/>
  <c r="Q18" i="14"/>
  <c r="AL62" i="14"/>
  <c r="CR106" i="14"/>
  <c r="CQ9" i="14"/>
  <c r="BN110" i="14"/>
  <c r="CN10" i="14"/>
  <c r="CS10" i="14"/>
  <c r="DA9" i="14"/>
  <c r="BV19" i="14"/>
  <c r="CE43" i="14"/>
  <c r="Q53" i="14"/>
  <c r="CW18" i="14"/>
  <c r="AA18" i="14"/>
  <c r="BA18" i="14"/>
  <c r="CS59" i="14"/>
  <c r="AO62" i="14"/>
  <c r="CZ106" i="14"/>
  <c r="F9" i="14"/>
  <c r="BP104" i="14"/>
  <c r="BS82" i="14"/>
  <c r="CF96" i="14"/>
  <c r="CB28" i="14"/>
  <c r="BE53" i="14"/>
  <c r="BG28" i="14"/>
  <c r="BS19" i="14"/>
  <c r="BZ31" i="14"/>
  <c r="BX28" i="14"/>
  <c r="CI43" i="14"/>
  <c r="DB53" i="14"/>
  <c r="BJ18" i="14"/>
  <c r="DA18" i="14"/>
  <c r="CF18" i="14"/>
  <c r="CW59" i="14"/>
  <c r="Z62" i="14"/>
  <c r="BX106" i="14"/>
  <c r="AD9" i="14"/>
  <c r="AW86" i="14"/>
  <c r="AQ86" i="14"/>
  <c r="L86" i="14"/>
  <c r="X52" i="14"/>
  <c r="M52" i="14"/>
  <c r="AQ52" i="14"/>
  <c r="AC52" i="14"/>
  <c r="CU52" i="14"/>
  <c r="BR48" i="14"/>
  <c r="C53" i="14"/>
  <c r="AG57" i="14"/>
  <c r="AX28" i="14"/>
  <c r="AC28" i="14"/>
  <c r="R19" i="14"/>
  <c r="CV31" i="14"/>
  <c r="CN28" i="14"/>
  <c r="CL43" i="14"/>
  <c r="BL53" i="14"/>
  <c r="BM18" i="14"/>
  <c r="BK18" i="14"/>
  <c r="T18" i="14"/>
  <c r="BN62" i="14"/>
  <c r="Q106" i="14"/>
  <c r="BY105" i="14"/>
  <c r="C9" i="14"/>
  <c r="BZ86" i="14"/>
  <c r="AF86" i="14"/>
  <c r="CY86" i="14"/>
  <c r="BM52" i="14"/>
  <c r="CI52" i="14"/>
  <c r="BK52" i="14"/>
  <c r="BQ52" i="14"/>
  <c r="CK52" i="14"/>
  <c r="CN27" i="14"/>
  <c r="BG104" i="14"/>
  <c r="CE19" i="14"/>
  <c r="C104" i="14"/>
  <c r="CB53" i="14"/>
  <c r="AH19" i="14"/>
  <c r="BW68" i="14"/>
  <c r="K31" i="14"/>
  <c r="CD28" i="14"/>
  <c r="DA60" i="14"/>
  <c r="BF53" i="14"/>
  <c r="F18" i="14"/>
  <c r="CV18" i="14"/>
  <c r="CC18" i="14"/>
  <c r="CL62" i="14"/>
  <c r="AL106" i="14"/>
  <c r="CO105" i="14"/>
  <c r="BY9" i="14"/>
  <c r="AS86" i="14"/>
  <c r="CQ86" i="14"/>
  <c r="AI86" i="14"/>
  <c r="AL52" i="14"/>
  <c r="L52" i="14"/>
  <c r="CZ52" i="14"/>
  <c r="CD52" i="14"/>
  <c r="AE52" i="14"/>
  <c r="CW27" i="14"/>
  <c r="BU18" i="14"/>
  <c r="I19" i="14"/>
  <c r="J68" i="14"/>
  <c r="AS31" i="14"/>
  <c r="CI28" i="14"/>
  <c r="R60" i="14"/>
  <c r="BT53" i="14"/>
  <c r="AK18" i="14"/>
  <c r="P18" i="14"/>
  <c r="K18" i="14"/>
  <c r="CR62" i="14"/>
  <c r="M106" i="14"/>
  <c r="BJ105" i="14"/>
  <c r="BO9" i="14"/>
  <c r="BC86" i="14"/>
  <c r="BM86" i="14"/>
  <c r="AU52" i="14"/>
  <c r="BP52" i="14"/>
  <c r="BF52" i="14"/>
  <c r="AV52" i="14"/>
  <c r="BI52" i="14"/>
  <c r="AF52" i="14"/>
  <c r="AR27" i="14"/>
  <c r="BI10" i="14"/>
  <c r="H104" i="14"/>
  <c r="CM18" i="14"/>
  <c r="AR19" i="14"/>
  <c r="AI31" i="14"/>
  <c r="N19" i="14"/>
  <c r="AE97" i="14"/>
  <c r="M31" i="14"/>
  <c r="BA28" i="14"/>
  <c r="CH60" i="14"/>
  <c r="U53" i="14"/>
  <c r="BC18" i="14"/>
  <c r="BP18" i="14"/>
  <c r="I18" i="14"/>
  <c r="AH62" i="14"/>
  <c r="CB106" i="14"/>
  <c r="CS40" i="14"/>
  <c r="AN105" i="14"/>
  <c r="CK9" i="14"/>
  <c r="CJ86" i="14"/>
  <c r="CW86" i="14"/>
  <c r="AT52" i="14"/>
  <c r="BU52" i="14"/>
  <c r="CG52" i="14"/>
  <c r="BB52" i="14"/>
  <c r="AB52" i="14"/>
  <c r="AN52" i="14"/>
  <c r="CQ27" i="14"/>
  <c r="CF28" i="14"/>
  <c r="N10" i="14"/>
  <c r="BF96" i="14"/>
  <c r="AG18" i="14"/>
  <c r="BO110" i="14"/>
  <c r="AZ104" i="14"/>
  <c r="BE19" i="14"/>
  <c r="BL97" i="14"/>
  <c r="BY31" i="14"/>
  <c r="BJ28" i="14"/>
  <c r="AX60" i="14"/>
  <c r="N53" i="14"/>
  <c r="BY18" i="14"/>
  <c r="AN18" i="14"/>
  <c r="CS18" i="14"/>
  <c r="U62" i="14"/>
  <c r="C40" i="14"/>
  <c r="BB105" i="14"/>
  <c r="CT86" i="14"/>
  <c r="CH52" i="14"/>
  <c r="BE52" i="14"/>
  <c r="CB52" i="14"/>
  <c r="P52" i="14"/>
  <c r="CT52" i="14"/>
  <c r="L27" i="14"/>
  <c r="CO59" i="14"/>
  <c r="X68" i="14"/>
  <c r="BI59" i="14"/>
  <c r="CL38" i="14"/>
  <c r="AR104" i="14"/>
  <c r="CP38" i="14"/>
  <c r="AC78" i="14"/>
  <c r="AP57" i="14"/>
  <c r="BT9" i="14"/>
  <c r="H31" i="14"/>
  <c r="AE28" i="14"/>
  <c r="CA60" i="14"/>
  <c r="AY18" i="14"/>
  <c r="CG18" i="14"/>
  <c r="AR50" i="14"/>
  <c r="CC72" i="14"/>
  <c r="AZ73" i="14"/>
  <c r="BA57" i="14"/>
  <c r="DA19" i="14"/>
  <c r="BG19" i="14"/>
  <c r="F45" i="14"/>
  <c r="J38" i="14"/>
  <c r="AG104" i="14"/>
  <c r="BG31" i="14"/>
  <c r="S28" i="14"/>
  <c r="BC28" i="14"/>
  <c r="BK28" i="14"/>
  <c r="AV78" i="14"/>
  <c r="AY43" i="14"/>
  <c r="AE60" i="14"/>
  <c r="AT53" i="14"/>
  <c r="CV53" i="14"/>
  <c r="CB18" i="14"/>
  <c r="N18" i="14"/>
  <c r="G18" i="14"/>
  <c r="BT18" i="14"/>
  <c r="CZ18" i="14"/>
  <c r="AW18" i="14"/>
  <c r="AN66" i="14"/>
  <c r="CK47" i="14"/>
  <c r="CQ91" i="14"/>
  <c r="CH109" i="14"/>
  <c r="BM50" i="14"/>
  <c r="AX105" i="14"/>
  <c r="BQ44" i="14"/>
  <c r="AP72" i="14"/>
  <c r="Z9" i="14"/>
  <c r="AK75" i="14"/>
  <c r="CF48" i="14"/>
  <c r="AT27" i="14"/>
  <c r="AO110" i="14"/>
  <c r="BE102" i="14"/>
  <c r="CM43" i="14"/>
  <c r="BT96" i="14"/>
  <c r="BJ38" i="14"/>
  <c r="BB78" i="14"/>
  <c r="CF59" i="14"/>
  <c r="Q72" i="14"/>
  <c r="BN59" i="14"/>
  <c r="S50" i="14"/>
  <c r="AE31" i="14"/>
  <c r="K53" i="14"/>
  <c r="BY104" i="14"/>
  <c r="CF53" i="14"/>
  <c r="AV18" i="14"/>
  <c r="V91" i="14"/>
  <c r="CS109" i="14"/>
  <c r="AN9" i="14"/>
  <c r="AQ57" i="14"/>
  <c r="CK19" i="14"/>
  <c r="BC19" i="14"/>
  <c r="K45" i="14"/>
  <c r="K38" i="14"/>
  <c r="AI104" i="14"/>
  <c r="BO31" i="14"/>
  <c r="BW28" i="14"/>
  <c r="CA28" i="14"/>
  <c r="CR28" i="14"/>
  <c r="BY78" i="14"/>
  <c r="N43" i="14"/>
  <c r="BD60" i="14"/>
  <c r="Z53" i="14"/>
  <c r="BS53" i="14"/>
  <c r="M18" i="14"/>
  <c r="CR18" i="14"/>
  <c r="CX18" i="14"/>
  <c r="AF18" i="14"/>
  <c r="CL18" i="14"/>
  <c r="CY18" i="14"/>
  <c r="AU66" i="14"/>
  <c r="AL47" i="14"/>
  <c r="Z109" i="14"/>
  <c r="BC50" i="14"/>
  <c r="AE105" i="14"/>
  <c r="BC44" i="14"/>
  <c r="CE72" i="14"/>
  <c r="AL9" i="14"/>
  <c r="CK75" i="14"/>
  <c r="C48" i="14"/>
  <c r="C27" i="14"/>
  <c r="F110" i="14"/>
  <c r="CR96" i="14"/>
  <c r="CM59" i="14"/>
  <c r="AP68" i="14"/>
  <c r="BL72" i="14"/>
  <c r="CR38" i="14"/>
  <c r="BS28" i="14"/>
  <c r="CT53" i="14"/>
  <c r="CD59" i="14"/>
  <c r="AH109" i="14"/>
  <c r="AF28" i="14"/>
  <c r="AP78" i="14"/>
  <c r="CI18" i="14"/>
  <c r="BX18" i="14"/>
  <c r="BW105" i="14"/>
  <c r="DA27" i="14"/>
  <c r="BL110" i="14"/>
  <c r="BZ57" i="14"/>
  <c r="CS19" i="14"/>
  <c r="BY19" i="14"/>
  <c r="BO45" i="14"/>
  <c r="CC38" i="14"/>
  <c r="BV104" i="14"/>
  <c r="V31" i="14"/>
  <c r="X28" i="14"/>
  <c r="E28" i="14"/>
  <c r="G28" i="14"/>
  <c r="W78" i="14"/>
  <c r="AF43" i="14"/>
  <c r="CV60" i="14"/>
  <c r="E53" i="14"/>
  <c r="BU53" i="14"/>
  <c r="U18" i="14"/>
  <c r="BE18" i="14"/>
  <c r="AQ18" i="14"/>
  <c r="Z18" i="14"/>
  <c r="CH18" i="14"/>
  <c r="F18" i="21"/>
  <c r="BA66" i="14"/>
  <c r="BB47" i="14"/>
  <c r="CH50" i="14"/>
  <c r="BD105" i="14"/>
  <c r="CT44" i="14"/>
  <c r="AZ48" i="14"/>
  <c r="CM27" i="14"/>
  <c r="BZ110" i="14"/>
  <c r="CY96" i="14"/>
  <c r="BP96" i="14"/>
  <c r="AP31" i="14"/>
  <c r="BI78" i="14"/>
  <c r="CJ19" i="14"/>
  <c r="S43" i="14"/>
  <c r="AM81" i="14"/>
  <c r="BT57" i="14"/>
  <c r="AY19" i="14"/>
  <c r="AM19" i="14"/>
  <c r="BT97" i="14"/>
  <c r="CI38" i="14"/>
  <c r="CJ104" i="14"/>
  <c r="CG31" i="14"/>
  <c r="J28" i="14"/>
  <c r="BI28" i="14"/>
  <c r="CY28" i="14"/>
  <c r="CW78" i="14"/>
  <c r="BY43" i="14"/>
  <c r="CM60" i="14"/>
  <c r="O53" i="14"/>
  <c r="BR53" i="14"/>
  <c r="AR18" i="14"/>
  <c r="S18" i="14"/>
  <c r="W18" i="14"/>
  <c r="BQ18" i="14"/>
  <c r="DB18" i="14"/>
  <c r="AX66" i="14"/>
  <c r="AJ66" i="14"/>
  <c r="CB47" i="14"/>
  <c r="V61" i="14"/>
  <c r="AT105" i="14"/>
  <c r="O44" i="14"/>
  <c r="AK9" i="14"/>
  <c r="CX48" i="14"/>
  <c r="BI110" i="14"/>
  <c r="AO68" i="14"/>
  <c r="AT60" i="14"/>
  <c r="AB50" i="14"/>
  <c r="AW38" i="14"/>
  <c r="AK81" i="14"/>
  <c r="AB57" i="14"/>
  <c r="E19" i="14"/>
  <c r="BY97" i="14"/>
  <c r="BR38" i="14"/>
  <c r="AL104" i="14"/>
  <c r="CJ31" i="14"/>
  <c r="C28" i="14"/>
  <c r="BO28" i="14"/>
  <c r="AB28" i="14"/>
  <c r="CM78" i="14"/>
  <c r="CW43" i="14"/>
  <c r="BN60" i="14"/>
  <c r="BI53" i="14"/>
  <c r="AG53" i="14"/>
  <c r="AJ18" i="14"/>
  <c r="J18" i="14"/>
  <c r="X18" i="14"/>
  <c r="BO18" i="14"/>
  <c r="CE18" i="14"/>
  <c r="AH66" i="14"/>
  <c r="CH66" i="14"/>
  <c r="AE47" i="14"/>
  <c r="M47" i="14"/>
  <c r="CM40" i="14"/>
  <c r="M61" i="14"/>
  <c r="P105" i="14"/>
  <c r="CX44" i="14"/>
  <c r="BC9" i="14"/>
  <c r="BZ48" i="14"/>
  <c r="CJ110" i="14"/>
  <c r="CG68" i="14"/>
  <c r="DB19" i="14"/>
  <c r="AL19" i="14"/>
  <c r="AW19" i="14"/>
  <c r="AA97" i="14"/>
  <c r="CW38" i="14"/>
  <c r="BZ104" i="14"/>
  <c r="AR31" i="14"/>
  <c r="AP28" i="14"/>
  <c r="AT28" i="14"/>
  <c r="CC28" i="14"/>
  <c r="BL78" i="14"/>
  <c r="CF43" i="14"/>
  <c r="BT60" i="14"/>
  <c r="DA53" i="14"/>
  <c r="BO53" i="14"/>
  <c r="AS18" i="14"/>
  <c r="AB18" i="14"/>
  <c r="BS18" i="14"/>
  <c r="AT18" i="14"/>
  <c r="BZ18" i="14"/>
  <c r="AA66" i="14"/>
  <c r="BB66" i="14"/>
  <c r="AK47" i="14"/>
  <c r="CY47" i="14"/>
  <c r="BN40" i="14"/>
  <c r="DB61" i="14"/>
  <c r="CX105" i="14"/>
  <c r="CG44" i="14"/>
  <c r="U9" i="14"/>
  <c r="AE48" i="14"/>
  <c r="W110" i="14"/>
  <c r="AN68" i="14"/>
  <c r="G68" i="14"/>
  <c r="BR43" i="14"/>
  <c r="CM28" i="14"/>
  <c r="AH45" i="14"/>
  <c r="AL53" i="14"/>
  <c r="BU81" i="14"/>
  <c r="BT81" i="14"/>
  <c r="BD57" i="14"/>
  <c r="AE19" i="14"/>
  <c r="BC97" i="14"/>
  <c r="CT38" i="14"/>
  <c r="G104" i="14"/>
  <c r="BV31" i="14"/>
  <c r="BR28" i="14"/>
  <c r="BY28" i="14"/>
  <c r="R28" i="14"/>
  <c r="AW78" i="14"/>
  <c r="AU60" i="14"/>
  <c r="CT60" i="14"/>
  <c r="BH53" i="14"/>
  <c r="CM53" i="14"/>
  <c r="BW18" i="14"/>
  <c r="D18" i="14"/>
  <c r="AX18" i="14"/>
  <c r="AH18" i="14"/>
  <c r="BN18" i="14"/>
  <c r="BD66" i="14"/>
  <c r="AY66" i="14"/>
  <c r="BT47" i="14"/>
  <c r="T47" i="14"/>
  <c r="AZ40" i="14"/>
  <c r="BI61" i="14"/>
  <c r="BL105" i="14"/>
  <c r="U44" i="14"/>
  <c r="BH9" i="14"/>
  <c r="CY48" i="14"/>
  <c r="BP110" i="14"/>
  <c r="CN68" i="14"/>
  <c r="T97" i="14"/>
  <c r="CQ96" i="14"/>
  <c r="CL59" i="14"/>
  <c r="AS60" i="14"/>
  <c r="AE104" i="14"/>
  <c r="DB28" i="14"/>
  <c r="CE60" i="14"/>
  <c r="W105" i="14"/>
  <c r="D57" i="14"/>
  <c r="J81" i="14"/>
  <c r="CD57" i="14"/>
  <c r="CF19" i="14"/>
  <c r="BF97" i="14"/>
  <c r="BH38" i="14"/>
  <c r="CB104" i="14"/>
  <c r="CY31" i="14"/>
  <c r="W28" i="14"/>
  <c r="BZ28" i="14"/>
  <c r="Y28" i="14"/>
  <c r="CQ78" i="14"/>
  <c r="Y60" i="14"/>
  <c r="L53" i="14"/>
  <c r="AW53" i="14"/>
  <c r="CQ53" i="14"/>
  <c r="BG18" i="14"/>
  <c r="CU18" i="14"/>
  <c r="BF18" i="14"/>
  <c r="CA18" i="14"/>
  <c r="R18" i="14"/>
  <c r="U66" i="14"/>
  <c r="CP66" i="14"/>
  <c r="BV47" i="14"/>
  <c r="CH47" i="14"/>
  <c r="P90" i="14"/>
  <c r="AP40" i="14"/>
  <c r="AI61" i="14"/>
  <c r="L105" i="14"/>
  <c r="AE44" i="14"/>
  <c r="CW9" i="14"/>
  <c r="BJ48" i="14"/>
  <c r="AK110" i="14"/>
  <c r="J96" i="14"/>
  <c r="CZ43" i="14"/>
  <c r="AG50" i="14"/>
  <c r="AM10" i="14"/>
  <c r="BM43" i="14"/>
  <c r="AY50" i="14"/>
  <c r="D104" i="14"/>
  <c r="BU43" i="14"/>
  <c r="AN57" i="14"/>
  <c r="AU28" i="14"/>
  <c r="CK18" i="14"/>
  <c r="CZ81" i="14"/>
  <c r="BS57" i="14"/>
  <c r="CK97" i="14"/>
  <c r="BT38" i="14"/>
  <c r="CQ104" i="14"/>
  <c r="Y31" i="14"/>
  <c r="BU28" i="14"/>
  <c r="L28" i="14"/>
  <c r="BZ102" i="14"/>
  <c r="BO60" i="14"/>
  <c r="AK53" i="14"/>
  <c r="BW53" i="14"/>
  <c r="BH18" i="14"/>
  <c r="CJ18" i="14"/>
  <c r="AO18" i="14"/>
  <c r="H18" i="14"/>
  <c r="BR66" i="14"/>
  <c r="F66" i="14"/>
  <c r="L47" i="14"/>
  <c r="CF47" i="14"/>
  <c r="BP90" i="14"/>
  <c r="AY40" i="14"/>
  <c r="H61" i="14"/>
  <c r="CN44" i="14"/>
  <c r="Y48" i="14"/>
  <c r="CR110" i="14"/>
  <c r="X90" i="14"/>
  <c r="W96" i="14"/>
  <c r="CM68" i="14"/>
  <c r="CA96" i="14"/>
  <c r="CE57" i="14"/>
  <c r="U43" i="14"/>
  <c r="CO96" i="14"/>
  <c r="CL97" i="14"/>
  <c r="BG40" i="14"/>
  <c r="AF38" i="14"/>
  <c r="T59" i="14"/>
  <c r="F91" i="21"/>
  <c r="CH73" i="14"/>
  <c r="BZ82" i="14"/>
  <c r="BD82" i="14"/>
  <c r="AQ82" i="14"/>
  <c r="AF82" i="14"/>
  <c r="AU82" i="14"/>
  <c r="BY82" i="14"/>
  <c r="CB82" i="14"/>
  <c r="Z81" i="14"/>
  <c r="AV81" i="14"/>
  <c r="AY81" i="14"/>
  <c r="BV81" i="14"/>
  <c r="CJ96" i="14"/>
  <c r="CS96" i="14"/>
  <c r="AJ96" i="14"/>
  <c r="CG57" i="14"/>
  <c r="CM57" i="14"/>
  <c r="AZ57" i="14"/>
  <c r="BY68" i="14"/>
  <c r="AH68" i="14"/>
  <c r="BB68" i="14"/>
  <c r="CH97" i="14"/>
  <c r="J97" i="14"/>
  <c r="CS97" i="14"/>
  <c r="CY38" i="14"/>
  <c r="BC38" i="14"/>
  <c r="AT38" i="14"/>
  <c r="CU104" i="14"/>
  <c r="BX104" i="14"/>
  <c r="AO104" i="14"/>
  <c r="CL31" i="14"/>
  <c r="CE31" i="14"/>
  <c r="AB31" i="14"/>
  <c r="CU78" i="14"/>
  <c r="BO78" i="14"/>
  <c r="CV78" i="14"/>
  <c r="Q102" i="14"/>
  <c r="AK102" i="14"/>
  <c r="BL43" i="14"/>
  <c r="K43" i="14"/>
  <c r="BH43" i="14"/>
  <c r="CW60" i="14"/>
  <c r="M60" i="14"/>
  <c r="BI60" i="14"/>
  <c r="M66" i="14"/>
  <c r="BF66" i="14"/>
  <c r="BK66" i="14"/>
  <c r="X59" i="14"/>
  <c r="M59" i="14"/>
  <c r="AM59" i="14"/>
  <c r="BJ47" i="14"/>
  <c r="D47" i="14"/>
  <c r="BO47" i="14"/>
  <c r="T90" i="14"/>
  <c r="H90" i="14"/>
  <c r="CO91" i="14"/>
  <c r="R109" i="14"/>
  <c r="AB109" i="14"/>
  <c r="BJ40" i="14"/>
  <c r="BU40" i="14"/>
  <c r="O50" i="14"/>
  <c r="AO61" i="14"/>
  <c r="Q82" i="14"/>
  <c r="BY101" i="14"/>
  <c r="M44" i="14"/>
  <c r="Y10" i="14"/>
  <c r="BN10" i="14"/>
  <c r="I75" i="14"/>
  <c r="AS73" i="14"/>
  <c r="T73" i="14"/>
  <c r="CV48" i="14"/>
  <c r="AD48" i="14"/>
  <c r="BX9" i="14"/>
  <c r="CL9" i="14"/>
  <c r="BW9" i="14"/>
  <c r="CG9" i="14"/>
  <c r="BQ9" i="14"/>
  <c r="T9" i="14"/>
  <c r="CZ9" i="14"/>
  <c r="CT9" i="14"/>
  <c r="CR9" i="14"/>
  <c r="CF9" i="14"/>
  <c r="D9" i="14"/>
  <c r="AX9" i="14"/>
  <c r="BZ9" i="14"/>
  <c r="AB9" i="14"/>
  <c r="BA9" i="14"/>
  <c r="BM9" i="14"/>
  <c r="CO9" i="14"/>
  <c r="DB9" i="14"/>
  <c r="O9" i="14"/>
  <c r="AY9" i="14"/>
  <c r="AR9" i="14"/>
  <c r="E9" i="14"/>
  <c r="CS9" i="14"/>
  <c r="BI9" i="14"/>
  <c r="BS9" i="14"/>
  <c r="AT9" i="14"/>
  <c r="BG9" i="14"/>
  <c r="BD9" i="14"/>
  <c r="N9" i="14"/>
  <c r="AU9" i="14"/>
  <c r="H9" i="14"/>
  <c r="BN9" i="14"/>
  <c r="AW9" i="14"/>
  <c r="BV9" i="14"/>
  <c r="CI9" i="14"/>
  <c r="J9" i="14"/>
  <c r="X9" i="14"/>
  <c r="AG9" i="14"/>
  <c r="AO9" i="14"/>
  <c r="AQ9" i="14"/>
  <c r="BR9" i="14"/>
  <c r="CB9" i="14"/>
  <c r="CD9" i="14"/>
  <c r="AE9" i="14"/>
  <c r="AH9" i="14"/>
  <c r="S9" i="14"/>
  <c r="AI9" i="14"/>
  <c r="BU9" i="14"/>
  <c r="BP9" i="14"/>
  <c r="AA9" i="14"/>
  <c r="Y9" i="14"/>
  <c r="CV9" i="14"/>
  <c r="CM9" i="14"/>
  <c r="AZ9" i="14"/>
  <c r="CN9" i="14"/>
  <c r="AM9" i="14"/>
  <c r="CY9" i="14"/>
  <c r="BB9" i="14"/>
  <c r="CE9" i="14"/>
  <c r="P9" i="14"/>
  <c r="CX9" i="14"/>
  <c r="M9" i="14"/>
  <c r="Q9" i="14"/>
  <c r="BE9" i="14"/>
  <c r="R9" i="14"/>
  <c r="I9" i="14"/>
  <c r="F9" i="21"/>
  <c r="AS9" i="14"/>
  <c r="CU9" i="14"/>
  <c r="CJ9" i="14"/>
  <c r="CC9" i="14"/>
  <c r="AF9" i="14"/>
  <c r="BJ9" i="14"/>
  <c r="AV9" i="14"/>
  <c r="AD27" i="14"/>
  <c r="AA27" i="14"/>
  <c r="AQ27" i="14"/>
  <c r="CO27" i="14"/>
  <c r="AJ27" i="14"/>
  <c r="BL27" i="14"/>
  <c r="X27" i="14"/>
  <c r="BW27" i="14"/>
  <c r="CV27" i="14"/>
  <c r="BO27" i="14"/>
  <c r="AS27" i="14"/>
  <c r="P27" i="14"/>
  <c r="BK27" i="14"/>
  <c r="BT27" i="14"/>
  <c r="BU27" i="14"/>
  <c r="AZ27" i="14"/>
  <c r="BF27" i="14"/>
  <c r="BI27" i="14"/>
  <c r="D27" i="14"/>
  <c r="CG27" i="14"/>
  <c r="BE27" i="14"/>
  <c r="CB27" i="14"/>
  <c r="Q27" i="14"/>
  <c r="AU27" i="14"/>
  <c r="CZ27" i="14"/>
  <c r="BD27" i="14"/>
  <c r="CP27" i="14"/>
  <c r="U27" i="14"/>
  <c r="CS27" i="14"/>
  <c r="BQ27" i="14"/>
  <c r="CE27" i="14"/>
  <c r="BG27" i="14"/>
  <c r="AI27" i="14"/>
  <c r="BA27" i="14"/>
  <c r="CD27" i="14"/>
  <c r="BS27" i="14"/>
  <c r="AK27" i="14"/>
  <c r="H27" i="14"/>
  <c r="T27" i="14"/>
  <c r="AO27" i="14"/>
  <c r="AW27" i="14"/>
  <c r="CI27" i="14"/>
  <c r="E27" i="14"/>
  <c r="AP27" i="14"/>
  <c r="CX27" i="14"/>
  <c r="F27" i="21"/>
  <c r="CU27" i="14"/>
  <c r="Y27" i="14"/>
  <c r="AN27" i="14"/>
  <c r="CH27" i="14"/>
  <c r="G27" i="14"/>
  <c r="V27" i="14"/>
  <c r="CF27" i="14"/>
  <c r="I27" i="14"/>
  <c r="CR27" i="14"/>
  <c r="N27" i="14"/>
  <c r="K27" i="14"/>
  <c r="BL28" i="14"/>
  <c r="AH28" i="14"/>
  <c r="BV28" i="14"/>
  <c r="N28" i="14"/>
  <c r="AJ28" i="14"/>
  <c r="CW28" i="14"/>
  <c r="BN28" i="14"/>
  <c r="BE28" i="14"/>
  <c r="AI28" i="14"/>
  <c r="AL28" i="14"/>
  <c r="CG28" i="14"/>
  <c r="AG28" i="14"/>
  <c r="F28" i="21"/>
  <c r="AZ28" i="14"/>
  <c r="AV28" i="14"/>
  <c r="M28" i="14"/>
  <c r="CL28" i="14"/>
  <c r="P28" i="14"/>
  <c r="AS28" i="14"/>
  <c r="AM28" i="14"/>
  <c r="I28" i="14"/>
  <c r="V28" i="14"/>
  <c r="CZ28" i="14"/>
  <c r="CJ28" i="14"/>
  <c r="CV28" i="14"/>
  <c r="AY28" i="14"/>
  <c r="CT28" i="14"/>
  <c r="AA28" i="14"/>
  <c r="AO28" i="14"/>
  <c r="BP28" i="14"/>
  <c r="AW28" i="14"/>
  <c r="BM28" i="14"/>
  <c r="BB28" i="14"/>
  <c r="CP28" i="14"/>
  <c r="H28" i="14"/>
  <c r="BF28" i="14"/>
  <c r="BQ28" i="14"/>
  <c r="AR28" i="14"/>
  <c r="AK28" i="14"/>
  <c r="CH28" i="14"/>
  <c r="D28" i="14"/>
  <c r="CK28" i="14"/>
  <c r="CO28" i="14"/>
  <c r="CX28" i="14"/>
  <c r="BH28" i="14"/>
  <c r="CS28" i="14"/>
  <c r="O28" i="14"/>
  <c r="CE28" i="14"/>
  <c r="BM53" i="14"/>
  <c r="R53" i="14"/>
  <c r="CA53" i="14"/>
  <c r="BN53" i="14"/>
  <c r="CN53" i="14"/>
  <c r="W53" i="14"/>
  <c r="J53" i="14"/>
  <c r="AR53" i="14"/>
  <c r="CU53" i="14"/>
  <c r="BB53" i="14"/>
  <c r="AB53" i="14"/>
  <c r="AY53" i="14"/>
  <c r="CC53" i="14"/>
  <c r="CR53" i="14"/>
  <c r="AN53" i="14"/>
  <c r="F53" i="21"/>
  <c r="D53" i="14"/>
  <c r="Y53" i="14"/>
  <c r="CI53" i="14"/>
  <c r="G53" i="14"/>
  <c r="AM53" i="14"/>
  <c r="BQ53" i="14"/>
  <c r="S53" i="14"/>
  <c r="BP53" i="14"/>
  <c r="CW53" i="14"/>
  <c r="CH53" i="14"/>
  <c r="AV53" i="14"/>
  <c r="P53" i="14"/>
  <c r="AO53" i="14"/>
  <c r="V53" i="14"/>
  <c r="CJ53" i="14"/>
  <c r="CZ53" i="14"/>
  <c r="BZ53" i="14"/>
  <c r="CE53" i="14"/>
  <c r="AU53" i="14"/>
  <c r="X53" i="14"/>
  <c r="BD53" i="14"/>
  <c r="AH53" i="14"/>
  <c r="T53" i="14"/>
  <c r="CP53" i="14"/>
  <c r="BY53" i="14"/>
  <c r="AC53" i="14"/>
  <c r="AI53" i="14"/>
  <c r="AZ53" i="14"/>
  <c r="AX53" i="14"/>
  <c r="AA53" i="14"/>
  <c r="AE53" i="14"/>
  <c r="AF53" i="14"/>
  <c r="AD53" i="14"/>
  <c r="BG53" i="14"/>
  <c r="CW105" i="14"/>
  <c r="BX105" i="14"/>
  <c r="S105" i="14"/>
  <c r="AZ105" i="14"/>
  <c r="C105" i="14"/>
  <c r="CF105" i="14"/>
  <c r="F105" i="14"/>
  <c r="J105" i="14"/>
  <c r="M105" i="14"/>
  <c r="I105" i="14"/>
  <c r="CJ105" i="14"/>
  <c r="AK105" i="14"/>
  <c r="AJ105" i="14"/>
  <c r="BT105" i="14"/>
  <c r="T105" i="14"/>
  <c r="BC105" i="14"/>
  <c r="BV105" i="14"/>
  <c r="R105" i="14"/>
  <c r="CR105" i="14"/>
  <c r="AV105" i="14"/>
  <c r="CH105" i="14"/>
  <c r="Y105" i="14"/>
  <c r="CB105" i="14"/>
  <c r="DB105" i="14"/>
  <c r="Q105" i="14"/>
  <c r="F105" i="21"/>
  <c r="BE105" i="14"/>
  <c r="BU105" i="14"/>
  <c r="K105" i="14"/>
  <c r="BM105" i="14"/>
  <c r="CZ105" i="14"/>
  <c r="G105" i="14"/>
  <c r="BS105" i="14"/>
  <c r="BR105" i="14"/>
  <c r="AD105" i="14"/>
  <c r="BF105" i="14"/>
  <c r="CM105" i="14"/>
  <c r="CG105" i="14"/>
  <c r="CQ105" i="14"/>
  <c r="AH105" i="14"/>
  <c r="BH105" i="14"/>
  <c r="H105" i="14"/>
  <c r="V105" i="14"/>
  <c r="CS105" i="14"/>
  <c r="CU105" i="14"/>
  <c r="BO105" i="14"/>
  <c r="AA105" i="14"/>
  <c r="O105" i="14"/>
  <c r="CL105" i="14"/>
  <c r="BK105" i="14"/>
  <c r="BP105" i="14"/>
  <c r="CY105" i="14"/>
  <c r="E105" i="14"/>
  <c r="CI105" i="14"/>
  <c r="AU105" i="14"/>
  <c r="BI105" i="14"/>
  <c r="AI105" i="14"/>
  <c r="AP105" i="14"/>
  <c r="CT105" i="14"/>
  <c r="CE105" i="14"/>
  <c r="AR105" i="14"/>
  <c r="BQ105" i="14"/>
  <c r="CN105" i="14"/>
  <c r="CV105" i="14"/>
  <c r="CK105" i="14"/>
  <c r="AY105" i="14"/>
  <c r="CP105" i="14"/>
  <c r="DA105" i="14"/>
  <c r="D105" i="14"/>
  <c r="CC105" i="14"/>
  <c r="AO105" i="14"/>
  <c r="AC105" i="14"/>
  <c r="BJ102" i="14"/>
  <c r="G102" i="14"/>
  <c r="CQ102" i="14"/>
  <c r="J102" i="14"/>
  <c r="CJ102" i="14"/>
  <c r="CM102" i="14"/>
  <c r="BU102" i="14"/>
  <c r="CD102" i="14"/>
  <c r="BN102" i="14"/>
  <c r="AG102" i="14"/>
  <c r="AI102" i="14"/>
  <c r="AD102" i="14"/>
  <c r="CE102" i="14"/>
  <c r="AR102" i="14"/>
  <c r="CS102" i="14"/>
  <c r="BI102" i="14"/>
  <c r="AP102" i="14"/>
  <c r="AS102" i="14"/>
  <c r="CK102" i="14"/>
  <c r="U102" i="14"/>
  <c r="AL102" i="14"/>
  <c r="Y102" i="14"/>
  <c r="BX102" i="14"/>
  <c r="CB102" i="14"/>
  <c r="CX102" i="14"/>
  <c r="R102" i="14"/>
  <c r="CG102" i="14"/>
  <c r="BV102" i="14"/>
  <c r="BR102" i="14"/>
  <c r="DB102" i="14"/>
  <c r="AJ102" i="14"/>
  <c r="P102" i="14"/>
  <c r="F102" i="14"/>
  <c r="DA102" i="14"/>
  <c r="CA102" i="14"/>
  <c r="BB102" i="14"/>
  <c r="I102" i="14"/>
  <c r="AH102" i="14"/>
  <c r="CN102" i="14"/>
  <c r="M102" i="14"/>
  <c r="F102" i="21"/>
  <c r="H102" i="14"/>
  <c r="AN102" i="14"/>
  <c r="O102" i="14"/>
  <c r="AZ102" i="14"/>
  <c r="BK102" i="14"/>
  <c r="BM91" i="14"/>
  <c r="AD75" i="14"/>
  <c r="BI96" i="14"/>
  <c r="BL96" i="14"/>
  <c r="CW97" i="14"/>
  <c r="BS78" i="14"/>
  <c r="CL48" i="14"/>
  <c r="AQ81" i="14"/>
  <c r="CZ68" i="14"/>
  <c r="BS59" i="14"/>
  <c r="AG48" i="14"/>
  <c r="U57" i="14"/>
  <c r="CD38" i="14"/>
  <c r="CU43" i="14"/>
  <c r="BJ73" i="14"/>
  <c r="AB81" i="14"/>
  <c r="BL81" i="14"/>
  <c r="CN81" i="14"/>
  <c r="F81" i="21"/>
  <c r="CN96" i="14"/>
  <c r="CW96" i="14"/>
  <c r="AB96" i="14"/>
  <c r="AO57" i="14"/>
  <c r="BC57" i="14"/>
  <c r="CA57" i="14"/>
  <c r="CW68" i="14"/>
  <c r="AS68" i="14"/>
  <c r="BQ68" i="14"/>
  <c r="AR97" i="14"/>
  <c r="BJ97" i="14"/>
  <c r="X97" i="14"/>
  <c r="CV38" i="14"/>
  <c r="CX38" i="14"/>
  <c r="T38" i="14"/>
  <c r="BQ104" i="14"/>
  <c r="P104" i="14"/>
  <c r="BS104" i="14"/>
  <c r="BM31" i="14"/>
  <c r="CW31" i="14"/>
  <c r="AX31" i="14"/>
  <c r="H78" i="14"/>
  <c r="CT78" i="14"/>
  <c r="BJ78" i="14"/>
  <c r="BT102" i="14"/>
  <c r="N102" i="14"/>
  <c r="BF102" i="14"/>
  <c r="BG43" i="14"/>
  <c r="J43" i="14"/>
  <c r="P43" i="14"/>
  <c r="BB60" i="14"/>
  <c r="K60" i="14"/>
  <c r="AW60" i="14"/>
  <c r="J66" i="14"/>
  <c r="BU66" i="14"/>
  <c r="Z66" i="14"/>
  <c r="AL59" i="14"/>
  <c r="AP59" i="14"/>
  <c r="S59" i="14"/>
  <c r="CL47" i="14"/>
  <c r="U47" i="14"/>
  <c r="K47" i="14"/>
  <c r="AJ90" i="14"/>
  <c r="L90" i="14"/>
  <c r="BK91" i="14"/>
  <c r="Y109" i="14"/>
  <c r="AV109" i="14"/>
  <c r="BR40" i="14"/>
  <c r="CQ40" i="14"/>
  <c r="M50" i="14"/>
  <c r="BL61" i="14"/>
  <c r="CZ101" i="14"/>
  <c r="Y44" i="14"/>
  <c r="AY10" i="14"/>
  <c r="BZ10" i="14"/>
  <c r="BW75" i="14"/>
  <c r="L73" i="14"/>
  <c r="Z73" i="14"/>
  <c r="BS48" i="14"/>
  <c r="N48" i="14"/>
  <c r="AG27" i="14"/>
  <c r="CI81" i="14"/>
  <c r="BK68" i="14"/>
  <c r="CR81" i="14"/>
  <c r="BD68" i="14"/>
  <c r="L78" i="14"/>
  <c r="CD109" i="14"/>
  <c r="CU96" i="14"/>
  <c r="BH102" i="14"/>
  <c r="CG48" i="14"/>
  <c r="BZ38" i="14"/>
  <c r="CG59" i="14"/>
  <c r="T50" i="14"/>
  <c r="CD44" i="14"/>
  <c r="J48" i="14"/>
  <c r="CT43" i="14"/>
  <c r="CB50" i="14"/>
  <c r="BV48" i="14"/>
  <c r="X96" i="14"/>
  <c r="AP104" i="14"/>
  <c r="AT102" i="14"/>
  <c r="N50" i="14"/>
  <c r="R101" i="14"/>
  <c r="AX10" i="14"/>
  <c r="BU96" i="14"/>
  <c r="CE97" i="14"/>
  <c r="AJ60" i="14"/>
  <c r="AW90" i="14"/>
  <c r="CW50" i="14"/>
  <c r="W102" i="14"/>
  <c r="DB90" i="14"/>
  <c r="T81" i="14"/>
  <c r="CV97" i="14"/>
  <c r="CS104" i="14"/>
  <c r="CP78" i="14"/>
  <c r="V78" i="14"/>
  <c r="BC78" i="14"/>
  <c r="AM102" i="14"/>
  <c r="AE102" i="14"/>
  <c r="V43" i="14"/>
  <c r="CX60" i="14"/>
  <c r="I60" i="14"/>
  <c r="CD60" i="14"/>
  <c r="CA66" i="14"/>
  <c r="Y66" i="14"/>
  <c r="AT66" i="14"/>
  <c r="CB59" i="14"/>
  <c r="CJ59" i="14"/>
  <c r="CC59" i="14"/>
  <c r="X47" i="14"/>
  <c r="AJ47" i="14"/>
  <c r="CZ47" i="14"/>
  <c r="AU90" i="14"/>
  <c r="BY90" i="14"/>
  <c r="CY91" i="14"/>
  <c r="AT91" i="14"/>
  <c r="AC109" i="14"/>
  <c r="AU109" i="14"/>
  <c r="BL40" i="14"/>
  <c r="BW40" i="14"/>
  <c r="AE50" i="14"/>
  <c r="E50" i="14"/>
  <c r="CZ61" i="14"/>
  <c r="AW105" i="14"/>
  <c r="CH44" i="14"/>
  <c r="CG10" i="14"/>
  <c r="V10" i="14"/>
  <c r="AJ9" i="14"/>
  <c r="K9" i="14"/>
  <c r="C75" i="14"/>
  <c r="AK73" i="14"/>
  <c r="V48" i="14"/>
  <c r="AC27" i="14"/>
  <c r="F27" i="14"/>
  <c r="BZ73" i="14"/>
  <c r="BR73" i="14"/>
  <c r="U73" i="14"/>
  <c r="AX73" i="14"/>
  <c r="AC73" i="14"/>
  <c r="CT73" i="14"/>
  <c r="P73" i="14"/>
  <c r="BO73" i="14"/>
  <c r="AI73" i="14"/>
  <c r="F73" i="14"/>
  <c r="AL73" i="14"/>
  <c r="AM73" i="14"/>
  <c r="CA73" i="14"/>
  <c r="BE73" i="14"/>
  <c r="BA73" i="14"/>
  <c r="CJ73" i="14"/>
  <c r="CO73" i="14"/>
  <c r="CU73" i="14"/>
  <c r="AU73" i="14"/>
  <c r="AQ73" i="14"/>
  <c r="BG73" i="14"/>
  <c r="BX73" i="14"/>
  <c r="BU73" i="14"/>
  <c r="S73" i="14"/>
  <c r="CN73" i="14"/>
  <c r="R73" i="14"/>
  <c r="C73" i="14"/>
  <c r="AA73" i="14"/>
  <c r="AE73" i="14"/>
  <c r="I73" i="14"/>
  <c r="CL73" i="14"/>
  <c r="H73" i="14"/>
  <c r="BT73" i="14"/>
  <c r="BY73" i="14"/>
  <c r="CY73" i="14"/>
  <c r="BQ73" i="14"/>
  <c r="W73" i="14"/>
  <c r="AD73" i="14"/>
  <c r="BM73" i="14"/>
  <c r="CR73" i="14"/>
  <c r="AT73" i="14"/>
  <c r="AG73" i="14"/>
  <c r="AP73" i="14"/>
  <c r="BN73" i="14"/>
  <c r="AR73" i="14"/>
  <c r="CV73" i="14"/>
  <c r="CG73" i="14"/>
  <c r="K73" i="14"/>
  <c r="AY73" i="14"/>
  <c r="N73" i="14"/>
  <c r="O73" i="14"/>
  <c r="DA73" i="14"/>
  <c r="BS73" i="14"/>
  <c r="BK73" i="14"/>
  <c r="AN73" i="14"/>
  <c r="D73" i="14"/>
  <c r="BL73" i="14"/>
  <c r="BP73" i="14"/>
  <c r="BD73" i="14"/>
  <c r="V73" i="14"/>
  <c r="Q73" i="14"/>
  <c r="AJ73" i="14"/>
  <c r="AF73" i="14"/>
  <c r="BW73" i="14"/>
  <c r="CF73" i="14"/>
  <c r="CW73" i="14"/>
  <c r="CC73" i="14"/>
  <c r="CS73" i="14"/>
  <c r="CZ73" i="14"/>
  <c r="AW73" i="14"/>
  <c r="CI73" i="14"/>
  <c r="AV73" i="14"/>
  <c r="BS102" i="14"/>
  <c r="E81" i="14"/>
  <c r="AF102" i="14"/>
  <c r="C90" i="14"/>
  <c r="BG109" i="14"/>
  <c r="AM75" i="14"/>
  <c r="F101" i="21"/>
  <c r="AQ101" i="14"/>
  <c r="AD101" i="14"/>
  <c r="BH101" i="14"/>
  <c r="O101" i="14"/>
  <c r="BU101" i="14"/>
  <c r="BE101" i="14"/>
  <c r="BM101" i="14"/>
  <c r="W101" i="14"/>
  <c r="AN101" i="14"/>
  <c r="H101" i="14"/>
  <c r="AB101" i="14"/>
  <c r="AY101" i="14"/>
  <c r="BD101" i="14"/>
  <c r="CK101" i="14"/>
  <c r="BJ101" i="14"/>
  <c r="CW81" i="14"/>
  <c r="BE90" i="14"/>
  <c r="CL109" i="14"/>
  <c r="R75" i="14"/>
  <c r="CQ73" i="14"/>
  <c r="L57" i="14"/>
  <c r="BL57" i="14"/>
  <c r="I57" i="14"/>
  <c r="C57" i="14"/>
  <c r="BO57" i="14"/>
  <c r="BQ57" i="14"/>
  <c r="CI57" i="14"/>
  <c r="AJ57" i="14"/>
  <c r="AM57" i="14"/>
  <c r="AF57" i="14"/>
  <c r="BU57" i="14"/>
  <c r="CL57" i="14"/>
  <c r="T57" i="14"/>
  <c r="CT57" i="14"/>
  <c r="P57" i="14"/>
  <c r="E57" i="14"/>
  <c r="V57" i="14"/>
  <c r="CN57" i="14"/>
  <c r="CP57" i="14"/>
  <c r="AK57" i="14"/>
  <c r="CX57" i="14"/>
  <c r="X57" i="14"/>
  <c r="CK57" i="14"/>
  <c r="BI57" i="14"/>
  <c r="BJ57" i="14"/>
  <c r="Q57" i="14"/>
  <c r="S57" i="14"/>
  <c r="F57" i="21"/>
  <c r="CF57" i="14"/>
  <c r="BG57" i="14"/>
  <c r="AU57" i="14"/>
  <c r="N57" i="14"/>
  <c r="G57" i="14"/>
  <c r="AY57" i="14"/>
  <c r="BH57" i="14"/>
  <c r="CQ57" i="14"/>
  <c r="AI57" i="14"/>
  <c r="CB57" i="14"/>
  <c r="CR57" i="14"/>
  <c r="AH57" i="14"/>
  <c r="DB57" i="14"/>
  <c r="K57" i="14"/>
  <c r="CW57" i="14"/>
  <c r="BO81" i="14"/>
  <c r="AR57" i="14"/>
  <c r="CC68" i="14"/>
  <c r="L102" i="14"/>
  <c r="BU78" i="14"/>
  <c r="BJ43" i="14"/>
  <c r="BT59" i="14"/>
  <c r="BT91" i="14"/>
  <c r="CT40" i="14"/>
  <c r="O75" i="14"/>
  <c r="S69" i="14"/>
  <c r="AN69" i="14"/>
  <c r="BE69" i="14"/>
  <c r="CP69" i="14"/>
  <c r="U69" i="14"/>
  <c r="G81" i="14"/>
  <c r="AI96" i="14"/>
  <c r="CB68" i="14"/>
  <c r="AA78" i="14"/>
  <c r="AP43" i="14"/>
  <c r="O59" i="14"/>
  <c r="CR91" i="14"/>
  <c r="AG44" i="14"/>
  <c r="F75" i="21"/>
  <c r="CK73" i="14"/>
  <c r="BC81" i="14"/>
  <c r="CK68" i="14"/>
  <c r="BC102" i="14"/>
  <c r="P60" i="14"/>
  <c r="M109" i="14"/>
  <c r="AL40" i="14"/>
  <c r="U96" i="14"/>
  <c r="CU57" i="14"/>
  <c r="AM68" i="14"/>
  <c r="BH97" i="14"/>
  <c r="AH31" i="14"/>
  <c r="AH78" i="14"/>
  <c r="H43" i="14"/>
  <c r="AA60" i="14"/>
  <c r="BH109" i="14"/>
  <c r="BC10" i="14"/>
  <c r="DB73" i="14"/>
  <c r="E96" i="14"/>
  <c r="DA57" i="14"/>
  <c r="U97" i="14"/>
  <c r="BB104" i="14"/>
  <c r="BQ31" i="14"/>
  <c r="CJ78" i="14"/>
  <c r="AC102" i="14"/>
  <c r="CX66" i="14"/>
  <c r="BG47" i="14"/>
  <c r="H109" i="14"/>
  <c r="CM50" i="14"/>
  <c r="CL96" i="14"/>
  <c r="D97" i="14"/>
  <c r="P38" i="14"/>
  <c r="O104" i="14"/>
  <c r="CS31" i="14"/>
  <c r="AY78" i="14"/>
  <c r="CF102" i="14"/>
  <c r="AK60" i="14"/>
  <c r="CQ60" i="14"/>
  <c r="BQ66" i="14"/>
  <c r="K59" i="14"/>
  <c r="CU47" i="14"/>
  <c r="Q91" i="14"/>
  <c r="S109" i="14"/>
  <c r="CY50" i="14"/>
  <c r="AD44" i="14"/>
  <c r="CW75" i="14"/>
  <c r="BC73" i="14"/>
  <c r="CM48" i="14"/>
  <c r="BM81" i="14"/>
  <c r="AM96" i="14"/>
  <c r="I96" i="14"/>
  <c r="H57" i="14"/>
  <c r="CY57" i="14"/>
  <c r="AL68" i="14"/>
  <c r="BS68" i="14"/>
  <c r="BV97" i="14"/>
  <c r="CG38" i="14"/>
  <c r="AS104" i="14"/>
  <c r="CX31" i="14"/>
  <c r="BA31" i="14"/>
  <c r="BK43" i="14"/>
  <c r="BF81" i="14"/>
  <c r="BB81" i="14"/>
  <c r="AG96" i="14"/>
  <c r="Q96" i="14"/>
  <c r="AR96" i="14"/>
  <c r="F96" i="21"/>
  <c r="AS57" i="14"/>
  <c r="AX57" i="14"/>
  <c r="AC57" i="14"/>
  <c r="BJ68" i="14"/>
  <c r="BR68" i="14"/>
  <c r="DA97" i="14"/>
  <c r="BW97" i="14"/>
  <c r="BQ97" i="14"/>
  <c r="CE38" i="14"/>
  <c r="BE38" i="14"/>
  <c r="CH38" i="14"/>
  <c r="CH104" i="14"/>
  <c r="BK104" i="14"/>
  <c r="Q104" i="14"/>
  <c r="D31" i="14"/>
  <c r="BE31" i="14"/>
  <c r="AU78" i="14"/>
  <c r="G78" i="14"/>
  <c r="CY78" i="14"/>
  <c r="AA102" i="14"/>
  <c r="AU102" i="14"/>
  <c r="BG102" i="14"/>
  <c r="AB43" i="14"/>
  <c r="CK43" i="14"/>
  <c r="AK69" i="14"/>
  <c r="BM60" i="14"/>
  <c r="AP60" i="14"/>
  <c r="BY60" i="14"/>
  <c r="BI66" i="14"/>
  <c r="BS66" i="14"/>
  <c r="AZ59" i="14"/>
  <c r="BO59" i="14"/>
  <c r="AC59" i="14"/>
  <c r="BN47" i="14"/>
  <c r="CO47" i="14"/>
  <c r="BE47" i="14"/>
  <c r="BO90" i="14"/>
  <c r="BF91" i="14"/>
  <c r="BE91" i="14"/>
  <c r="CR109" i="14"/>
  <c r="BO109" i="14"/>
  <c r="AJ40" i="14"/>
  <c r="D40" i="14"/>
  <c r="AO50" i="14"/>
  <c r="BV50" i="14"/>
  <c r="G61" i="14"/>
  <c r="CA105" i="14"/>
  <c r="CD105" i="14"/>
  <c r="I101" i="14"/>
  <c r="AE10" i="14"/>
  <c r="AK10" i="14"/>
  <c r="W9" i="14"/>
  <c r="L9" i="14"/>
  <c r="V75" i="14"/>
  <c r="AO73" i="14"/>
  <c r="CM73" i="14"/>
  <c r="BT48" i="14"/>
  <c r="BP27" i="14"/>
  <c r="AL90" i="14"/>
  <c r="CW90" i="14"/>
  <c r="K90" i="14"/>
  <c r="BS90" i="14"/>
  <c r="CP90" i="14"/>
  <c r="CU90" i="14"/>
  <c r="CB90" i="14"/>
  <c r="AS90" i="14"/>
  <c r="AG90" i="14"/>
  <c r="AX90" i="14"/>
  <c r="BK90" i="14"/>
  <c r="CA90" i="14"/>
  <c r="Q90" i="14"/>
  <c r="J90" i="14"/>
  <c r="CC90" i="14"/>
  <c r="AF90" i="14"/>
  <c r="Y90" i="14"/>
  <c r="BZ90" i="14"/>
  <c r="D90" i="14"/>
  <c r="O90" i="14"/>
  <c r="CT90" i="14"/>
  <c r="V90" i="14"/>
  <c r="E90" i="14"/>
  <c r="CG90" i="14"/>
  <c r="U90" i="14"/>
  <c r="F90" i="14"/>
  <c r="CF90" i="14"/>
  <c r="CD90" i="14"/>
  <c r="AY90" i="14"/>
  <c r="BD90" i="14"/>
  <c r="BI90" i="14"/>
  <c r="Z90" i="14"/>
  <c r="CK90" i="14"/>
  <c r="BG90" i="14"/>
  <c r="AI90" i="14"/>
  <c r="BR90" i="14"/>
  <c r="CE90" i="14"/>
  <c r="AZ90" i="14"/>
  <c r="CY90" i="14"/>
  <c r="BB90" i="14"/>
  <c r="BW90" i="14"/>
  <c r="AP90" i="14"/>
  <c r="BV90" i="14"/>
  <c r="BT90" i="14"/>
  <c r="BL90" i="14"/>
  <c r="N90" i="14"/>
  <c r="R90" i="14"/>
  <c r="CH90" i="14"/>
  <c r="CI90" i="14"/>
  <c r="AN90" i="14"/>
  <c r="BM90" i="14"/>
  <c r="AB90" i="14"/>
  <c r="AA90" i="14"/>
  <c r="I90" i="14"/>
  <c r="W90" i="14"/>
  <c r="BU90" i="14"/>
  <c r="CV90" i="14"/>
  <c r="BN90" i="14"/>
  <c r="CL90" i="14"/>
  <c r="D102" i="14"/>
  <c r="BN91" i="14"/>
  <c r="CP73" i="14"/>
  <c r="CG81" i="14"/>
  <c r="H81" i="14"/>
  <c r="BW81" i="14"/>
  <c r="CQ81" i="14"/>
  <c r="AA81" i="14"/>
  <c r="M81" i="14"/>
  <c r="CC81" i="14"/>
  <c r="I81" i="14"/>
  <c r="BH81" i="14"/>
  <c r="AT81" i="14"/>
  <c r="AL81" i="14"/>
  <c r="DA81" i="14"/>
  <c r="D81" i="14"/>
  <c r="K81" i="14"/>
  <c r="CT81" i="14"/>
  <c r="CJ81" i="14"/>
  <c r="BX81" i="14"/>
  <c r="BS81" i="14"/>
  <c r="AI81" i="14"/>
  <c r="AP81" i="14"/>
  <c r="BD81" i="14"/>
  <c r="CP81" i="14"/>
  <c r="CD81" i="14"/>
  <c r="AN81" i="14"/>
  <c r="AS81" i="14"/>
  <c r="CO81" i="14"/>
  <c r="CF81" i="14"/>
  <c r="CA81" i="14"/>
  <c r="AX81" i="14"/>
  <c r="BJ81" i="14"/>
  <c r="P81" i="14"/>
  <c r="AG81" i="14"/>
  <c r="S81" i="14"/>
  <c r="L81" i="14"/>
  <c r="CE81" i="14"/>
  <c r="U81" i="14"/>
  <c r="AO81" i="14"/>
  <c r="AD81" i="14"/>
  <c r="F81" i="14"/>
  <c r="CB81" i="14"/>
  <c r="BV91" i="14"/>
  <c r="BV73" i="14"/>
  <c r="F68" i="21"/>
  <c r="CR68" i="14"/>
  <c r="DA68" i="14"/>
  <c r="AB68" i="14"/>
  <c r="AA68" i="14"/>
  <c r="M68" i="14"/>
  <c r="BO68" i="14"/>
  <c r="BG68" i="14"/>
  <c r="BT68" i="14"/>
  <c r="BZ68" i="14"/>
  <c r="AQ68" i="14"/>
  <c r="CF68" i="14"/>
  <c r="AK68" i="14"/>
  <c r="N68" i="14"/>
  <c r="K68" i="14"/>
  <c r="I68" i="14"/>
  <c r="L68" i="14"/>
  <c r="BA68" i="14"/>
  <c r="CJ68" i="14"/>
  <c r="BF68" i="14"/>
  <c r="P68" i="14"/>
  <c r="CQ68" i="14"/>
  <c r="Z68" i="14"/>
  <c r="CA68" i="14"/>
  <c r="AR68" i="14"/>
  <c r="H68" i="14"/>
  <c r="BC68" i="14"/>
  <c r="DB68" i="14"/>
  <c r="BH68" i="14"/>
  <c r="BP68" i="14"/>
  <c r="AX68" i="14"/>
  <c r="AF68" i="14"/>
  <c r="CP68" i="14"/>
  <c r="AD68" i="14"/>
  <c r="S68" i="14"/>
  <c r="AU68" i="14"/>
  <c r="W68" i="14"/>
  <c r="BI68" i="14"/>
  <c r="BU68" i="14"/>
  <c r="CY68" i="14"/>
  <c r="U68" i="14"/>
  <c r="CO68" i="14"/>
  <c r="CV68" i="14"/>
  <c r="F68" i="14"/>
  <c r="AW68" i="14"/>
  <c r="CL68" i="14"/>
  <c r="AH81" i="14"/>
  <c r="CT102" i="14"/>
  <c r="BK59" i="14"/>
  <c r="CL91" i="14"/>
  <c r="R81" i="14"/>
  <c r="AQ102" i="14"/>
  <c r="BJ91" i="14"/>
  <c r="CF75" i="14"/>
  <c r="CR44" i="14"/>
  <c r="CC44" i="14"/>
  <c r="BS44" i="14"/>
  <c r="CE44" i="14"/>
  <c r="BZ44" i="14"/>
  <c r="J44" i="14"/>
  <c r="BD44" i="14"/>
  <c r="AQ44" i="14"/>
  <c r="V44" i="14"/>
  <c r="AS44" i="14"/>
  <c r="CK44" i="14"/>
  <c r="CZ44" i="14"/>
  <c r="AR44" i="14"/>
  <c r="G44" i="14"/>
  <c r="AO44" i="14"/>
  <c r="AK44" i="14"/>
  <c r="CM44" i="14"/>
  <c r="BK44" i="14"/>
  <c r="AL44" i="14"/>
  <c r="K44" i="14"/>
  <c r="W44" i="14"/>
  <c r="BF44" i="14"/>
  <c r="N44" i="14"/>
  <c r="P44" i="14"/>
  <c r="AJ44" i="14"/>
  <c r="AU44" i="14"/>
  <c r="AX44" i="14"/>
  <c r="F44" i="14"/>
  <c r="AT44" i="14"/>
  <c r="S44" i="14"/>
  <c r="F44" i="21"/>
  <c r="AH44" i="14"/>
  <c r="T44" i="14"/>
  <c r="BO44" i="14"/>
  <c r="BP44" i="14"/>
  <c r="BA44" i="14"/>
  <c r="BH44" i="14"/>
  <c r="R44" i="14"/>
  <c r="DB44" i="14"/>
  <c r="CY44" i="14"/>
  <c r="CJ44" i="14"/>
  <c r="CB44" i="14"/>
  <c r="CI44" i="14"/>
  <c r="BT44" i="14"/>
  <c r="CP44" i="14"/>
  <c r="CS44" i="14"/>
  <c r="AC44" i="14"/>
  <c r="CV44" i="14"/>
  <c r="AI44" i="14"/>
  <c r="AY44" i="14"/>
  <c r="AN44" i="14"/>
  <c r="AB44" i="14"/>
  <c r="BG44" i="14"/>
  <c r="H44" i="14"/>
  <c r="CL44" i="14"/>
  <c r="CF44" i="14"/>
  <c r="AW44" i="14"/>
  <c r="BX44" i="14"/>
  <c r="BR44" i="14"/>
  <c r="BE44" i="14"/>
  <c r="CA44" i="14"/>
  <c r="AM44" i="14"/>
  <c r="BL44" i="14"/>
  <c r="BM44" i="14"/>
  <c r="L44" i="14"/>
  <c r="BU44" i="14"/>
  <c r="BI44" i="14"/>
  <c r="Q44" i="14"/>
  <c r="AZ44" i="14"/>
  <c r="CW44" i="14"/>
  <c r="DA44" i="14"/>
  <c r="BJ44" i="14"/>
  <c r="C44" i="14"/>
  <c r="CO44" i="14"/>
  <c r="AV44" i="14"/>
  <c r="CL81" i="14"/>
  <c r="BB57" i="14"/>
  <c r="CC97" i="14"/>
  <c r="AR43" i="14"/>
  <c r="E59" i="14"/>
  <c r="DA90" i="14"/>
  <c r="BU109" i="14"/>
  <c r="O57" i="14"/>
  <c r="CT97" i="14"/>
  <c r="AV102" i="14"/>
  <c r="CX90" i="14"/>
  <c r="AI109" i="14"/>
  <c r="E73" i="14"/>
  <c r="CP72" i="14"/>
  <c r="BT72" i="14"/>
  <c r="E72" i="14"/>
  <c r="AD72" i="14"/>
  <c r="CW72" i="14"/>
  <c r="V81" i="14"/>
  <c r="BX57" i="14"/>
  <c r="CT68" i="14"/>
  <c r="BW78" i="14"/>
  <c r="BB31" i="14"/>
  <c r="I31" i="14"/>
  <c r="BK31" i="14"/>
  <c r="AF31" i="14"/>
  <c r="BU31" i="14"/>
  <c r="BW31" i="14"/>
  <c r="L31" i="14"/>
  <c r="AG31" i="14"/>
  <c r="AQ31" i="14"/>
  <c r="N31" i="14"/>
  <c r="AK31" i="14"/>
  <c r="CH31" i="14"/>
  <c r="BS31" i="14"/>
  <c r="AY31" i="14"/>
  <c r="AZ31" i="14"/>
  <c r="F31" i="14"/>
  <c r="CU31" i="14"/>
  <c r="BX31" i="14"/>
  <c r="AV31" i="14"/>
  <c r="BF31" i="14"/>
  <c r="DB31" i="14"/>
  <c r="X31" i="14"/>
  <c r="O31" i="14"/>
  <c r="BP31" i="14"/>
  <c r="P31" i="14"/>
  <c r="AO31" i="14"/>
  <c r="CT31" i="14"/>
  <c r="AU31" i="14"/>
  <c r="DA31" i="14"/>
  <c r="BD31" i="14"/>
  <c r="S31" i="14"/>
  <c r="R31" i="14"/>
  <c r="CQ31" i="14"/>
  <c r="BR31" i="14"/>
  <c r="AL31" i="14"/>
  <c r="AW31" i="14"/>
  <c r="BN31" i="14"/>
  <c r="CR31" i="14"/>
  <c r="AN31" i="14"/>
  <c r="BT31" i="14"/>
  <c r="F31" i="21"/>
  <c r="CM31" i="14"/>
  <c r="W31" i="14"/>
  <c r="CD31" i="14"/>
  <c r="CZ31" i="14"/>
  <c r="BC31" i="14"/>
  <c r="CT96" i="14"/>
  <c r="V68" i="14"/>
  <c r="BQ38" i="14"/>
  <c r="CH43" i="14"/>
  <c r="BZ59" i="14"/>
  <c r="F40" i="21"/>
  <c r="AB73" i="14"/>
  <c r="R66" i="14"/>
  <c r="BJ66" i="14"/>
  <c r="AM66" i="14"/>
  <c r="CS66" i="14"/>
  <c r="CR66" i="14"/>
  <c r="AG66" i="14"/>
  <c r="CG66" i="14"/>
  <c r="BZ66" i="14"/>
  <c r="AS66" i="14"/>
  <c r="CU66" i="14"/>
  <c r="CC66" i="14"/>
  <c r="BL66" i="14"/>
  <c r="T66" i="14"/>
  <c r="DB66" i="14"/>
  <c r="AI66" i="14"/>
  <c r="AO66" i="14"/>
  <c r="CT66" i="14"/>
  <c r="I66" i="14"/>
  <c r="BC66" i="14"/>
  <c r="CQ66" i="14"/>
  <c r="DA66" i="14"/>
  <c r="BX66" i="14"/>
  <c r="BE66" i="14"/>
  <c r="AQ66" i="14"/>
  <c r="AV66" i="14"/>
  <c r="CL66" i="14"/>
  <c r="CE66" i="14"/>
  <c r="CK66" i="14"/>
  <c r="AF66" i="14"/>
  <c r="P66" i="14"/>
  <c r="BY66" i="14"/>
  <c r="BO66" i="14"/>
  <c r="CO66" i="14"/>
  <c r="V66" i="14"/>
  <c r="AR66" i="14"/>
  <c r="BN66" i="14"/>
  <c r="AC66" i="14"/>
  <c r="AD66" i="14"/>
  <c r="AZ66" i="14"/>
  <c r="D66" i="14"/>
  <c r="CB66" i="14"/>
  <c r="CF66" i="14"/>
  <c r="K66" i="14"/>
  <c r="G66" i="14"/>
  <c r="AW66" i="14"/>
  <c r="AU81" i="14"/>
  <c r="BH96" i="14"/>
  <c r="AE68" i="14"/>
  <c r="BS38" i="14"/>
  <c r="J104" i="14"/>
  <c r="CC102" i="14"/>
  <c r="BS43" i="14"/>
  <c r="BG59" i="14"/>
  <c r="CV59" i="14"/>
  <c r="AZ47" i="14"/>
  <c r="G90" i="14"/>
  <c r="CJ40" i="14"/>
  <c r="AH73" i="14"/>
  <c r="CK81" i="14"/>
  <c r="BA96" i="14"/>
  <c r="Z57" i="14"/>
  <c r="BX68" i="14"/>
  <c r="L97" i="14"/>
  <c r="CW104" i="14"/>
  <c r="M78" i="14"/>
  <c r="L43" i="14"/>
  <c r="BP66" i="14"/>
  <c r="CW47" i="14"/>
  <c r="AT90" i="14"/>
  <c r="BD40" i="14"/>
  <c r="BV10" i="14"/>
  <c r="CB73" i="14"/>
  <c r="BY81" i="14"/>
  <c r="Y96" i="14"/>
  <c r="AT57" i="14"/>
  <c r="D68" i="14"/>
  <c r="AZ97" i="14"/>
  <c r="CU38" i="14"/>
  <c r="BB38" i="14"/>
  <c r="CX104" i="14"/>
  <c r="CN31" i="14"/>
  <c r="K102" i="14"/>
  <c r="X81" i="14"/>
  <c r="AZ81" i="14"/>
  <c r="AJ81" i="14"/>
  <c r="C96" i="14"/>
  <c r="BD96" i="14"/>
  <c r="CJ57" i="14"/>
  <c r="BW57" i="14"/>
  <c r="CO57" i="14"/>
  <c r="BV57" i="14"/>
  <c r="E68" i="14"/>
  <c r="CI68" i="14"/>
  <c r="CE68" i="14"/>
  <c r="AQ97" i="14"/>
  <c r="DB97" i="14"/>
  <c r="AU97" i="14"/>
  <c r="CA38" i="14"/>
  <c r="I38" i="14"/>
  <c r="AS38" i="14"/>
  <c r="CY104" i="14"/>
  <c r="N104" i="14"/>
  <c r="CC31" i="14"/>
  <c r="BJ31" i="14"/>
  <c r="BH31" i="14"/>
  <c r="BE78" i="14"/>
  <c r="AF78" i="14"/>
  <c r="F78" i="21"/>
  <c r="BW102" i="14"/>
  <c r="AW102" i="14"/>
  <c r="BO43" i="14"/>
  <c r="AS43" i="14"/>
  <c r="AN43" i="14"/>
  <c r="AF69" i="14"/>
  <c r="BF60" i="14"/>
  <c r="G60" i="14"/>
  <c r="AB60" i="14"/>
  <c r="AQ53" i="14"/>
  <c r="BK53" i="14"/>
  <c r="AP66" i="14"/>
  <c r="L66" i="14"/>
  <c r="BH66" i="14"/>
  <c r="AX59" i="14"/>
  <c r="BV59" i="14"/>
  <c r="AH59" i="14"/>
  <c r="AA47" i="14"/>
  <c r="AT47" i="14"/>
  <c r="CD47" i="14"/>
  <c r="AV90" i="14"/>
  <c r="BJ90" i="14"/>
  <c r="AA91" i="14"/>
  <c r="E91" i="14"/>
  <c r="CB109" i="14"/>
  <c r="N109" i="14"/>
  <c r="CK40" i="14"/>
  <c r="AM50" i="14"/>
  <c r="AA50" i="14"/>
  <c r="BD61" i="14"/>
  <c r="AB105" i="14"/>
  <c r="Z105" i="14"/>
  <c r="P101" i="14"/>
  <c r="BB44" i="14"/>
  <c r="E10" i="14"/>
  <c r="AU10" i="14"/>
  <c r="V9" i="14"/>
  <c r="AC9" i="14"/>
  <c r="AV75" i="14"/>
  <c r="BI73" i="14"/>
  <c r="G73" i="14"/>
  <c r="CR48" i="14"/>
  <c r="BY27" i="14"/>
  <c r="AO102" i="14"/>
  <c r="AO90" i="14"/>
  <c r="Q81" i="14"/>
  <c r="Z102" i="14"/>
  <c r="CJ109" i="14"/>
  <c r="AO96" i="14"/>
  <c r="AV96" i="14"/>
  <c r="CC96" i="14"/>
  <c r="CH96" i="14"/>
  <c r="Z96" i="14"/>
  <c r="CP96" i="14"/>
  <c r="BY96" i="14"/>
  <c r="AF96" i="14"/>
  <c r="CI96" i="14"/>
  <c r="AW96" i="14"/>
  <c r="CX96" i="14"/>
  <c r="K96" i="14"/>
  <c r="CV96" i="14"/>
  <c r="BV96" i="14"/>
  <c r="CE96" i="14"/>
  <c r="D96" i="14"/>
  <c r="AY96" i="14"/>
  <c r="BB96" i="14"/>
  <c r="AA96" i="14"/>
  <c r="AX96" i="14"/>
  <c r="BK96" i="14"/>
  <c r="V96" i="14"/>
  <c r="CK96" i="14"/>
  <c r="AQ96" i="14"/>
  <c r="DB96" i="14"/>
  <c r="AC96" i="14"/>
  <c r="AN96" i="14"/>
  <c r="R96" i="14"/>
  <c r="BW96" i="14"/>
  <c r="G96" i="14"/>
  <c r="AS96" i="14"/>
  <c r="BX96" i="14"/>
  <c r="BQ96" i="14"/>
  <c r="L96" i="14"/>
  <c r="AT96" i="14"/>
  <c r="BZ96" i="14"/>
  <c r="CZ96" i="14"/>
  <c r="BM96" i="14"/>
  <c r="AU96" i="14"/>
  <c r="S96" i="14"/>
  <c r="AY102" i="14"/>
  <c r="AN59" i="14"/>
  <c r="AY75" i="14"/>
  <c r="CV57" i="14"/>
  <c r="BT45" i="14"/>
  <c r="CR102" i="14"/>
  <c r="R59" i="14"/>
  <c r="CJ91" i="14"/>
  <c r="CS75" i="14"/>
  <c r="BB73" i="14"/>
  <c r="J73" i="14"/>
  <c r="AM40" i="14"/>
  <c r="CW40" i="14"/>
  <c r="AB40" i="14"/>
  <c r="CP40" i="14"/>
  <c r="BI40" i="14"/>
  <c r="P40" i="14"/>
  <c r="AD40" i="14"/>
  <c r="Y40" i="14"/>
  <c r="G40" i="14"/>
  <c r="J40" i="14"/>
  <c r="S40" i="14"/>
  <c r="BO40" i="14"/>
  <c r="W40" i="14"/>
  <c r="AG40" i="14"/>
  <c r="AX40" i="14"/>
  <c r="CZ40" i="14"/>
  <c r="AE40" i="14"/>
  <c r="CF40" i="14"/>
  <c r="DB40" i="14"/>
  <c r="U40" i="14"/>
  <c r="BX40" i="14"/>
  <c r="BH40" i="14"/>
  <c r="N40" i="14"/>
  <c r="Q40" i="14"/>
  <c r="CC40" i="14"/>
  <c r="AR40" i="14"/>
  <c r="M40" i="14"/>
  <c r="CL40" i="14"/>
  <c r="CR40" i="14"/>
  <c r="CO40" i="14"/>
  <c r="BV40" i="14"/>
  <c r="BC40" i="14"/>
  <c r="I40" i="14"/>
  <c r="BB40" i="14"/>
  <c r="AW40" i="14"/>
  <c r="CG40" i="14"/>
  <c r="CA40" i="14"/>
  <c r="CI40" i="14"/>
  <c r="AT40" i="14"/>
  <c r="CD40" i="14"/>
  <c r="F40" i="14"/>
  <c r="BZ40" i="14"/>
  <c r="R40" i="14"/>
  <c r="E40" i="14"/>
  <c r="AN40" i="14"/>
  <c r="X40" i="14"/>
  <c r="AV40" i="14"/>
  <c r="O40" i="14"/>
  <c r="CY40" i="14"/>
  <c r="AQ40" i="14"/>
  <c r="CB40" i="14"/>
  <c r="BK40" i="14"/>
  <c r="BE40" i="14"/>
  <c r="CH40" i="14"/>
  <c r="BA40" i="14"/>
  <c r="BM40" i="14"/>
  <c r="AC40" i="14"/>
  <c r="BQ40" i="14"/>
  <c r="AO40" i="14"/>
  <c r="BS40" i="14"/>
  <c r="CE40" i="14"/>
  <c r="AK40" i="14"/>
  <c r="L40" i="14"/>
  <c r="V40" i="14"/>
  <c r="AC81" i="14"/>
  <c r="BV68" i="14"/>
  <c r="BM102" i="14"/>
  <c r="AH90" i="14"/>
  <c r="C109" i="14"/>
  <c r="CU81" i="14"/>
  <c r="Q68" i="14"/>
  <c r="CB38" i="14"/>
  <c r="CI102" i="14"/>
  <c r="O109" i="14"/>
  <c r="CM104" i="14"/>
  <c r="CT104" i="14"/>
  <c r="BO104" i="14"/>
  <c r="AJ104" i="14"/>
  <c r="CL104" i="14"/>
  <c r="CV104" i="14"/>
  <c r="AV104" i="14"/>
  <c r="AQ104" i="14"/>
  <c r="BR104" i="14"/>
  <c r="AC104" i="14"/>
  <c r="BH104" i="14"/>
  <c r="AX104" i="14"/>
  <c r="BN104" i="14"/>
  <c r="W104" i="14"/>
  <c r="F104" i="14"/>
  <c r="CE104" i="14"/>
  <c r="AT104" i="14"/>
  <c r="Y104" i="14"/>
  <c r="AH104" i="14"/>
  <c r="CO104" i="14"/>
  <c r="CK104" i="14"/>
  <c r="DA104" i="14"/>
  <c r="X104" i="14"/>
  <c r="CA104" i="14"/>
  <c r="CG104" i="14"/>
  <c r="CF104" i="14"/>
  <c r="AW104" i="14"/>
  <c r="V104" i="14"/>
  <c r="BI104" i="14"/>
  <c r="DB104" i="14"/>
  <c r="CD104" i="14"/>
  <c r="CP104" i="14"/>
  <c r="BD104" i="14"/>
  <c r="U104" i="14"/>
  <c r="BJ104" i="14"/>
  <c r="CR104" i="14"/>
  <c r="BU104" i="14"/>
  <c r="S104" i="14"/>
  <c r="E104" i="14"/>
  <c r="BM104" i="14"/>
  <c r="AK104" i="14"/>
  <c r="AA104" i="14"/>
  <c r="BF104" i="14"/>
  <c r="L104" i="14"/>
  <c r="BW104" i="14"/>
  <c r="C81" i="14"/>
  <c r="AL57" i="14"/>
  <c r="E97" i="14"/>
  <c r="AY104" i="14"/>
  <c r="BQ102" i="14"/>
  <c r="AG60" i="14"/>
  <c r="AD59" i="14"/>
  <c r="CM38" i="14"/>
  <c r="X102" i="14"/>
  <c r="AL60" i="14"/>
  <c r="BH90" i="14"/>
  <c r="AF44" i="14"/>
  <c r="AR81" i="14"/>
  <c r="W57" i="14"/>
  <c r="AG68" i="14"/>
  <c r="BA38" i="14"/>
  <c r="Z78" i="14"/>
  <c r="BX43" i="14"/>
  <c r="C66" i="14"/>
  <c r="AK59" i="14"/>
  <c r="AF10" i="14"/>
  <c r="M73" i="14"/>
  <c r="BE48" i="14"/>
  <c r="F48" i="21"/>
  <c r="CX81" i="14"/>
  <c r="BC96" i="14"/>
  <c r="Y57" i="14"/>
  <c r="T68" i="14"/>
  <c r="AM38" i="14"/>
  <c r="T104" i="14"/>
  <c r="E102" i="14"/>
  <c r="CT69" i="14"/>
  <c r="X66" i="14"/>
  <c r="H59" i="14"/>
  <c r="BP109" i="14"/>
  <c r="K61" i="14"/>
  <c r="BI101" i="14"/>
  <c r="AD10" i="14"/>
  <c r="DA96" i="14"/>
  <c r="BG81" i="14"/>
  <c r="CV81" i="14"/>
  <c r="Y81" i="14"/>
  <c r="AP96" i="14"/>
  <c r="P96" i="14"/>
  <c r="BG96" i="14"/>
  <c r="BN57" i="14"/>
  <c r="M57" i="14"/>
  <c r="CC57" i="14"/>
  <c r="BM57" i="14"/>
  <c r="CX68" i="14"/>
  <c r="BN68" i="14"/>
  <c r="BM97" i="14"/>
  <c r="BA97" i="14"/>
  <c r="AF97" i="14"/>
  <c r="DB38" i="14"/>
  <c r="L38" i="14"/>
  <c r="AI38" i="14"/>
  <c r="Z104" i="14"/>
  <c r="CZ104" i="14"/>
  <c r="F104" i="21"/>
  <c r="AT31" i="14"/>
  <c r="BL31" i="14"/>
  <c r="AL78" i="14"/>
  <c r="CG78" i="14"/>
  <c r="BM78" i="14"/>
  <c r="T102" i="14"/>
  <c r="BL102" i="14"/>
  <c r="CY102" i="14"/>
  <c r="Q43" i="14"/>
  <c r="BF43" i="14"/>
  <c r="AZ69" i="14"/>
  <c r="AH60" i="14"/>
  <c r="CC60" i="14"/>
  <c r="E60" i="14"/>
  <c r="AS53" i="14"/>
  <c r="H53" i="14"/>
  <c r="Q66" i="14"/>
  <c r="AB66" i="14"/>
  <c r="H66" i="14"/>
  <c r="BF59" i="14"/>
  <c r="D59" i="14"/>
  <c r="CR47" i="14"/>
  <c r="AF47" i="14"/>
  <c r="AD47" i="14"/>
  <c r="AM90" i="14"/>
  <c r="CR90" i="14"/>
  <c r="BZ91" i="14"/>
  <c r="BK109" i="14"/>
  <c r="AS40" i="14"/>
  <c r="CN40" i="14"/>
  <c r="CJ50" i="14"/>
  <c r="J50" i="14"/>
  <c r="BZ105" i="14"/>
  <c r="AQ105" i="14"/>
  <c r="AG101" i="14"/>
  <c r="BV44" i="14"/>
  <c r="CY10" i="14"/>
  <c r="CP9" i="14"/>
  <c r="CA9" i="14"/>
  <c r="BT75" i="14"/>
  <c r="BS75" i="14"/>
  <c r="CX73" i="14"/>
  <c r="F73" i="21"/>
  <c r="AR48" i="14"/>
  <c r="BR27" i="14"/>
  <c r="BU91" i="14"/>
  <c r="AG91" i="14"/>
  <c r="AZ91" i="14"/>
  <c r="CD91" i="14"/>
  <c r="U91" i="14"/>
  <c r="I91" i="14"/>
  <c r="CK91" i="14"/>
  <c r="D91" i="14"/>
  <c r="BA91" i="14"/>
  <c r="AV91" i="14"/>
  <c r="BH91" i="14"/>
  <c r="G91" i="14"/>
  <c r="CM91" i="14"/>
  <c r="CF91" i="14"/>
  <c r="CP91" i="14"/>
  <c r="CH91" i="14"/>
  <c r="CN91" i="14"/>
  <c r="BO91" i="14"/>
  <c r="L91" i="14"/>
  <c r="M91" i="14"/>
  <c r="CG91" i="14"/>
  <c r="AP91" i="14"/>
  <c r="T91" i="14"/>
  <c r="W91" i="14"/>
  <c r="O91" i="14"/>
  <c r="BC91" i="14"/>
  <c r="BB91" i="14"/>
  <c r="AL91" i="14"/>
  <c r="BI91" i="14"/>
  <c r="AO91" i="14"/>
  <c r="CT91" i="14"/>
  <c r="BW91" i="14"/>
  <c r="AI91" i="14"/>
  <c r="CV91" i="14"/>
  <c r="AB91" i="14"/>
  <c r="X91" i="14"/>
  <c r="BD91" i="14"/>
  <c r="S91" i="14"/>
  <c r="CZ91" i="14"/>
  <c r="BR91" i="14"/>
  <c r="F91" i="14"/>
  <c r="AC91" i="14"/>
  <c r="AY91" i="14"/>
  <c r="C91" i="14"/>
  <c r="CB91" i="14"/>
  <c r="AN91" i="14"/>
  <c r="AM91" i="14"/>
  <c r="BQ91" i="14"/>
  <c r="CU91" i="14"/>
  <c r="CS91" i="14"/>
  <c r="AW91" i="14"/>
  <c r="CX91" i="14"/>
  <c r="AE91" i="14"/>
  <c r="AR91" i="14"/>
  <c r="AK91" i="14"/>
  <c r="BL91" i="14"/>
  <c r="AD91" i="14"/>
  <c r="Y91" i="14"/>
  <c r="CE91" i="14"/>
  <c r="DA91" i="14"/>
  <c r="AF91" i="14"/>
  <c r="BG91" i="14"/>
  <c r="BY91" i="14"/>
  <c r="CI91" i="14"/>
  <c r="AU91" i="14"/>
  <c r="BX91" i="14"/>
  <c r="H91" i="14"/>
  <c r="AJ91" i="14"/>
  <c r="CW91" i="14"/>
  <c r="BM75" i="14"/>
  <c r="CM109" i="14"/>
  <c r="AX109" i="14"/>
  <c r="BX109" i="14"/>
  <c r="BV109" i="14"/>
  <c r="AM109" i="14"/>
  <c r="U109" i="14"/>
  <c r="X109" i="14"/>
  <c r="AW109" i="14"/>
  <c r="AA109" i="14"/>
  <c r="CC109" i="14"/>
  <c r="AN109" i="14"/>
  <c r="J109" i="14"/>
  <c r="BZ109" i="14"/>
  <c r="CY109" i="14"/>
  <c r="F109" i="14"/>
  <c r="DB109" i="14"/>
  <c r="D109" i="14"/>
  <c r="CW109" i="14"/>
  <c r="CX109" i="14"/>
  <c r="Q109" i="14"/>
  <c r="AJ109" i="14"/>
  <c r="BJ109" i="14"/>
  <c r="BT109" i="14"/>
  <c r="CU109" i="14"/>
  <c r="CO109" i="14"/>
  <c r="AS109" i="14"/>
  <c r="V109" i="14"/>
  <c r="CG109" i="14"/>
  <c r="AE109" i="14"/>
  <c r="G109" i="14"/>
  <c r="P109" i="14"/>
  <c r="CA109" i="14"/>
  <c r="CI109" i="14"/>
  <c r="BD109" i="14"/>
  <c r="BA109" i="14"/>
  <c r="BQ109" i="14"/>
  <c r="CT109" i="14"/>
  <c r="AO109" i="14"/>
  <c r="AD109" i="14"/>
  <c r="K109" i="14"/>
  <c r="I109" i="14"/>
  <c r="AK109" i="14"/>
  <c r="CF109" i="14"/>
  <c r="AY109" i="14"/>
  <c r="CK109" i="14"/>
  <c r="BC109" i="14"/>
  <c r="W109" i="14"/>
  <c r="CQ109" i="14"/>
  <c r="BS109" i="14"/>
  <c r="E109" i="14"/>
  <c r="BW109" i="14"/>
  <c r="BR109" i="14"/>
  <c r="AZ109" i="14"/>
  <c r="BM109" i="14"/>
  <c r="BL109" i="14"/>
  <c r="CE109" i="14"/>
  <c r="BB109" i="14"/>
  <c r="BN109" i="14"/>
  <c r="BY109" i="14"/>
  <c r="BF109" i="14"/>
  <c r="AG109" i="14"/>
  <c r="AL109" i="14"/>
  <c r="BP81" i="14"/>
  <c r="AS91" i="14"/>
  <c r="BW59" i="14"/>
  <c r="BR59" i="14"/>
  <c r="BB59" i="14"/>
  <c r="CP59" i="14"/>
  <c r="AG59" i="14"/>
  <c r="AO59" i="14"/>
  <c r="BH59" i="14"/>
  <c r="AA59" i="14"/>
  <c r="AW59" i="14"/>
  <c r="N59" i="14"/>
  <c r="AJ59" i="14"/>
  <c r="BP59" i="14"/>
  <c r="P59" i="14"/>
  <c r="BM59" i="14"/>
  <c r="W59" i="14"/>
  <c r="U59" i="14"/>
  <c r="BU59" i="14"/>
  <c r="BA59" i="14"/>
  <c r="BJ59" i="14"/>
  <c r="AY59" i="14"/>
  <c r="AE59" i="14"/>
  <c r="AF59" i="14"/>
  <c r="CQ59" i="14"/>
  <c r="CN59" i="14"/>
  <c r="AS59" i="14"/>
  <c r="AT59" i="14"/>
  <c r="G59" i="14"/>
  <c r="BC59" i="14"/>
  <c r="BX59" i="14"/>
  <c r="L59" i="14"/>
  <c r="C59" i="14"/>
  <c r="AU59" i="14"/>
  <c r="AB59" i="14"/>
  <c r="CY59" i="14"/>
  <c r="CR59" i="14"/>
  <c r="BE59" i="14"/>
  <c r="CK59" i="14"/>
  <c r="BQ59" i="14"/>
  <c r="Y59" i="14"/>
  <c r="CU59" i="14"/>
  <c r="CI59" i="14"/>
  <c r="CH59" i="14"/>
  <c r="AQ59" i="14"/>
  <c r="Z59" i="14"/>
  <c r="BY59" i="14"/>
  <c r="BL59" i="14"/>
  <c r="CW102" i="14"/>
  <c r="BA90" i="14"/>
  <c r="CN109" i="14"/>
  <c r="CN45" i="14"/>
  <c r="AN45" i="14"/>
  <c r="BR57" i="14"/>
  <c r="AC68" i="14"/>
  <c r="BD78" i="14"/>
  <c r="AE90" i="14"/>
  <c r="BV43" i="14"/>
  <c r="E43" i="14"/>
  <c r="BW43" i="14"/>
  <c r="AV43" i="14"/>
  <c r="CR43" i="14"/>
  <c r="CO43" i="14"/>
  <c r="CA43" i="14"/>
  <c r="AW43" i="14"/>
  <c r="CN43" i="14"/>
  <c r="CP43" i="14"/>
  <c r="CJ43" i="14"/>
  <c r="CS43" i="14"/>
  <c r="BC43" i="14"/>
  <c r="CB43" i="14"/>
  <c r="Z43" i="14"/>
  <c r="AM43" i="14"/>
  <c r="DB43" i="14"/>
  <c r="BI43" i="14"/>
  <c r="CQ43" i="14"/>
  <c r="CC43" i="14"/>
  <c r="AQ43" i="14"/>
  <c r="F43" i="14"/>
  <c r="AZ43" i="14"/>
  <c r="T43" i="14"/>
  <c r="BQ43" i="14"/>
  <c r="F43" i="21"/>
  <c r="AT43" i="14"/>
  <c r="BP43" i="14"/>
  <c r="BB43" i="14"/>
  <c r="G43" i="14"/>
  <c r="CY43" i="14"/>
  <c r="M43" i="14"/>
  <c r="AK43" i="14"/>
  <c r="W43" i="14"/>
  <c r="AC43" i="14"/>
  <c r="C43" i="14"/>
  <c r="I43" i="14"/>
  <c r="AX43" i="14"/>
  <c r="BT43" i="14"/>
  <c r="CX43" i="14"/>
  <c r="BA43" i="14"/>
  <c r="BZ43" i="14"/>
  <c r="AA43" i="14"/>
  <c r="O43" i="14"/>
  <c r="BE43" i="14"/>
  <c r="AJ43" i="14"/>
  <c r="AO43" i="14"/>
  <c r="CD43" i="14"/>
  <c r="O96" i="14"/>
  <c r="O68" i="14"/>
  <c r="CX59" i="14"/>
  <c r="AS75" i="14"/>
  <c r="Y73" i="14"/>
  <c r="AB10" i="14"/>
  <c r="AQ10" i="14"/>
  <c r="CZ10" i="14"/>
  <c r="AP10" i="14"/>
  <c r="T10" i="14"/>
  <c r="F10" i="21"/>
  <c r="CP10" i="14"/>
  <c r="BW10" i="14"/>
  <c r="BH10" i="14"/>
  <c r="AG10" i="14"/>
  <c r="Z10" i="14"/>
  <c r="X10" i="14"/>
  <c r="AL10" i="14"/>
  <c r="CA10" i="14"/>
  <c r="CF10" i="14"/>
  <c r="CM10" i="14"/>
  <c r="G10" i="14"/>
  <c r="CJ10" i="14"/>
  <c r="AN10" i="14"/>
  <c r="BP10" i="14"/>
  <c r="BQ10" i="14"/>
  <c r="BT10" i="14"/>
  <c r="BE10" i="14"/>
  <c r="CE10" i="14"/>
  <c r="L10" i="14"/>
  <c r="BR10" i="14"/>
  <c r="AZ10" i="14"/>
  <c r="U10" i="14"/>
  <c r="CV10" i="14"/>
  <c r="BD10" i="14"/>
  <c r="AJ10" i="14"/>
  <c r="BA10" i="14"/>
  <c r="F10" i="14"/>
  <c r="CD10" i="14"/>
  <c r="CW10" i="14"/>
  <c r="C10" i="14"/>
  <c r="BK10" i="14"/>
  <c r="CI10" i="14"/>
  <c r="AH10" i="14"/>
  <c r="CQ10" i="14"/>
  <c r="CT10" i="14"/>
  <c r="AT10" i="14"/>
  <c r="P10" i="14"/>
  <c r="AR10" i="14"/>
  <c r="Q10" i="14"/>
  <c r="BJ10" i="14"/>
  <c r="CR10" i="14"/>
  <c r="BY10" i="14"/>
  <c r="D10" i="14"/>
  <c r="CC10" i="14"/>
  <c r="J10" i="14"/>
  <c r="AS10" i="14"/>
  <c r="R10" i="14"/>
  <c r="CK10" i="14"/>
  <c r="BF10" i="14"/>
  <c r="S10" i="14"/>
  <c r="AO10" i="14"/>
  <c r="CO10" i="14"/>
  <c r="BU10" i="14"/>
  <c r="AI10" i="14"/>
  <c r="CU10" i="14"/>
  <c r="H10" i="14"/>
  <c r="CB10" i="14"/>
  <c r="O10" i="14"/>
  <c r="AA10" i="14"/>
  <c r="AW10" i="14"/>
  <c r="M10" i="14"/>
  <c r="CX10" i="14"/>
  <c r="BO10" i="14"/>
  <c r="K10" i="14"/>
  <c r="DB10" i="14"/>
  <c r="BS10" i="14"/>
  <c r="W10" i="14"/>
  <c r="BL10" i="14"/>
  <c r="BM10" i="14"/>
  <c r="AH96" i="14"/>
  <c r="BY102" i="14"/>
  <c r="CP109" i="14"/>
  <c r="CL10" i="14"/>
  <c r="BE75" i="14"/>
  <c r="F61" i="21"/>
  <c r="U61" i="14"/>
  <c r="BO61" i="14"/>
  <c r="AX61" i="14"/>
  <c r="BE61" i="14"/>
  <c r="AS61" i="14"/>
  <c r="BH61" i="14"/>
  <c r="BN61" i="14"/>
  <c r="AA61" i="14"/>
  <c r="CC61" i="14"/>
  <c r="BJ61" i="14"/>
  <c r="AY61" i="14"/>
  <c r="CN61" i="14"/>
  <c r="AF61" i="14"/>
  <c r="AQ61" i="14"/>
  <c r="AJ61" i="14"/>
  <c r="O61" i="14"/>
  <c r="AT61" i="14"/>
  <c r="I61" i="14"/>
  <c r="CO61" i="14"/>
  <c r="AZ61" i="14"/>
  <c r="CP61" i="14"/>
  <c r="T61" i="14"/>
  <c r="P61" i="14"/>
  <c r="S61" i="14"/>
  <c r="BA61" i="14"/>
  <c r="BV61" i="14"/>
  <c r="AM61" i="14"/>
  <c r="N61" i="14"/>
  <c r="CI61" i="14"/>
  <c r="Y61" i="14"/>
  <c r="AG61" i="14"/>
  <c r="CU61" i="14"/>
  <c r="C61" i="14"/>
  <c r="BS61" i="14"/>
  <c r="CF61" i="14"/>
  <c r="CA61" i="14"/>
  <c r="AR61" i="14"/>
  <c r="CJ61" i="14"/>
  <c r="BF61" i="14"/>
  <c r="BC61" i="14"/>
  <c r="Q61" i="14"/>
  <c r="CW61" i="14"/>
  <c r="X61" i="14"/>
  <c r="BB61" i="14"/>
  <c r="BZ61" i="14"/>
  <c r="AN61" i="14"/>
  <c r="CX61" i="14"/>
  <c r="AU61" i="14"/>
  <c r="CS61" i="14"/>
  <c r="CB61" i="14"/>
  <c r="CL61" i="14"/>
  <c r="AV61" i="14"/>
  <c r="CQ61" i="14"/>
  <c r="BX61" i="14"/>
  <c r="BY61" i="14"/>
  <c r="CV61" i="14"/>
  <c r="Z61" i="14"/>
  <c r="AD96" i="14"/>
  <c r="Y68" i="14"/>
  <c r="CS38" i="14"/>
  <c r="R104" i="14"/>
  <c r="BT78" i="14"/>
  <c r="D60" i="14"/>
  <c r="DB91" i="14"/>
  <c r="DA109" i="14"/>
  <c r="BQ61" i="14"/>
  <c r="BR101" i="14"/>
  <c r="X44" i="14"/>
  <c r="AT46" i="14"/>
  <c r="CV46" i="14"/>
  <c r="H46" i="14"/>
  <c r="BD46" i="14"/>
  <c r="BY46" i="14"/>
  <c r="AW81" i="14"/>
  <c r="AA57" i="14"/>
  <c r="AX97" i="14"/>
  <c r="CN104" i="14"/>
  <c r="AM31" i="14"/>
  <c r="V102" i="14"/>
  <c r="BD59" i="14"/>
  <c r="AI40" i="14"/>
  <c r="CH48" i="14"/>
  <c r="BY57" i="14"/>
  <c r="CR97" i="14"/>
  <c r="CU60" i="14"/>
  <c r="K40" i="14"/>
  <c r="AR101" i="14"/>
  <c r="I44" i="14"/>
  <c r="CM96" i="14"/>
  <c r="BM68" i="14"/>
  <c r="AY38" i="14"/>
  <c r="CP31" i="14"/>
  <c r="BD43" i="14"/>
  <c r="F59" i="14"/>
  <c r="I47" i="14"/>
  <c r="AH91" i="14"/>
  <c r="BL50" i="14"/>
  <c r="CY81" i="14"/>
  <c r="CM81" i="14"/>
  <c r="W81" i="14"/>
  <c r="H96" i="14"/>
  <c r="AZ96" i="14"/>
  <c r="BS96" i="14"/>
  <c r="J57" i="14"/>
  <c r="BF57" i="14"/>
  <c r="AE57" i="14"/>
  <c r="CU68" i="14"/>
  <c r="BE68" i="14"/>
  <c r="BL68" i="14"/>
  <c r="BU45" i="14"/>
  <c r="BD97" i="14"/>
  <c r="AG97" i="14"/>
  <c r="BM38" i="14"/>
  <c r="K104" i="14"/>
  <c r="AB104" i="14"/>
  <c r="AF104" i="14"/>
  <c r="CA31" i="14"/>
  <c r="Z31" i="14"/>
  <c r="C31" i="14"/>
  <c r="BR78" i="14"/>
  <c r="AJ78" i="14"/>
  <c r="CD78" i="14"/>
  <c r="CH102" i="14"/>
  <c r="AB102" i="14"/>
  <c r="CZ102" i="14"/>
  <c r="Y43" i="14"/>
  <c r="DA43" i="14"/>
  <c r="AH43" i="14"/>
  <c r="AJ69" i="14"/>
  <c r="BG60" i="14"/>
  <c r="AC60" i="14"/>
  <c r="AE66" i="14"/>
  <c r="BT66" i="14"/>
  <c r="F66" i="21"/>
  <c r="I59" i="14"/>
  <c r="J59" i="14"/>
  <c r="W47" i="14"/>
  <c r="AI47" i="14"/>
  <c r="Y47" i="14"/>
  <c r="CM90" i="14"/>
  <c r="BC90" i="14"/>
  <c r="BQ90" i="14"/>
  <c r="BS91" i="14"/>
  <c r="CC91" i="14"/>
  <c r="AP109" i="14"/>
  <c r="AR109" i="14"/>
  <c r="BY40" i="14"/>
  <c r="CX40" i="14"/>
  <c r="BT50" i="14"/>
  <c r="CF50" i="14"/>
  <c r="BM61" i="14"/>
  <c r="AF105" i="14"/>
  <c r="AL105" i="14"/>
  <c r="BO101" i="14"/>
  <c r="CQ44" i="14"/>
  <c r="CH10" i="14"/>
  <c r="BX10" i="14"/>
  <c r="BK9" i="14"/>
  <c r="BL9" i="14"/>
  <c r="AT75" i="14"/>
  <c r="CU75" i="14"/>
  <c r="CD73" i="14"/>
  <c r="X48" i="14"/>
  <c r="BC48" i="14"/>
  <c r="BM27" i="14"/>
  <c r="BF90" i="14"/>
  <c r="BO102" i="14"/>
  <c r="DA59" i="14"/>
  <c r="AD90" i="14"/>
  <c r="AQ109" i="14"/>
  <c r="CO97" i="14"/>
  <c r="CD97" i="14"/>
  <c r="BR97" i="14"/>
  <c r="AO97" i="14"/>
  <c r="AS97" i="14"/>
  <c r="BU97" i="14"/>
  <c r="K97" i="14"/>
  <c r="AM97" i="14"/>
  <c r="BN97" i="14"/>
  <c r="CA97" i="14"/>
  <c r="CB97" i="14"/>
  <c r="M97" i="14"/>
  <c r="F97" i="21"/>
  <c r="BZ97" i="14"/>
  <c r="CG97" i="14"/>
  <c r="CY97" i="14"/>
  <c r="AD97" i="14"/>
  <c r="CQ97" i="14"/>
  <c r="AH97" i="14"/>
  <c r="BG97" i="14"/>
  <c r="AC97" i="14"/>
  <c r="AI97" i="14"/>
  <c r="N97" i="14"/>
  <c r="AK97" i="14"/>
  <c r="AY97" i="14"/>
  <c r="I97" i="14"/>
  <c r="C97" i="14"/>
  <c r="BK97" i="14"/>
  <c r="S97" i="14"/>
  <c r="BP97" i="14"/>
  <c r="CF97" i="14"/>
  <c r="AW97" i="14"/>
  <c r="CX97" i="14"/>
  <c r="BO97" i="14"/>
  <c r="P97" i="14"/>
  <c r="CP97" i="14"/>
  <c r="BS97" i="14"/>
  <c r="AJ97" i="14"/>
  <c r="BB97" i="14"/>
  <c r="BX97" i="14"/>
  <c r="Z97" i="14"/>
  <c r="CJ97" i="14"/>
  <c r="Y97" i="14"/>
  <c r="V97" i="14"/>
  <c r="AV97" i="14"/>
  <c r="CI97" i="14"/>
  <c r="O97" i="14"/>
  <c r="BI97" i="14"/>
  <c r="N81" i="14"/>
  <c r="AW57" i="14"/>
  <c r="W97" i="14"/>
  <c r="AM78" i="14"/>
  <c r="CV40" i="14"/>
  <c r="Z44" i="14"/>
  <c r="F38" i="21"/>
  <c r="BD38" i="14"/>
  <c r="BU38" i="14"/>
  <c r="BV38" i="14"/>
  <c r="BN38" i="14"/>
  <c r="CZ38" i="14"/>
  <c r="F38" i="14"/>
  <c r="X38" i="14"/>
  <c r="Y38" i="14"/>
  <c r="U38" i="14"/>
  <c r="AQ38" i="14"/>
  <c r="AP38" i="14"/>
  <c r="BW38" i="14"/>
  <c r="AU38" i="14"/>
  <c r="BX38" i="14"/>
  <c r="BK38" i="14"/>
  <c r="AH38" i="14"/>
  <c r="CJ38" i="14"/>
  <c r="M38" i="14"/>
  <c r="G38" i="14"/>
  <c r="D38" i="14"/>
  <c r="BF38" i="14"/>
  <c r="V38" i="14"/>
  <c r="CO38" i="14"/>
  <c r="AG38" i="14"/>
  <c r="R38" i="14"/>
  <c r="W38" i="14"/>
  <c r="BO38" i="14"/>
  <c r="AE38" i="14"/>
  <c r="AZ38" i="14"/>
  <c r="CN38" i="14"/>
  <c r="AR38" i="14"/>
  <c r="AB38" i="14"/>
  <c r="H38" i="14"/>
  <c r="AX38" i="14"/>
  <c r="S38" i="14"/>
  <c r="AV38" i="14"/>
  <c r="AL38" i="14"/>
  <c r="O38" i="14"/>
  <c r="BG38" i="14"/>
  <c r="AK38" i="14"/>
  <c r="CQ38" i="14"/>
  <c r="CK38" i="14"/>
  <c r="Q38" i="14"/>
  <c r="BL38" i="14"/>
  <c r="AA38" i="14"/>
  <c r="N38" i="14"/>
  <c r="AD38" i="14"/>
  <c r="BY38" i="14"/>
  <c r="AN38" i="14"/>
  <c r="F57" i="14"/>
  <c r="BP38" i="14"/>
  <c r="BG78" i="14"/>
  <c r="CV43" i="14"/>
  <c r="AQ91" i="14"/>
  <c r="H40" i="14"/>
  <c r="S60" i="14"/>
  <c r="AI60" i="14"/>
  <c r="CY60" i="14"/>
  <c r="CI60" i="14"/>
  <c r="CJ60" i="14"/>
  <c r="BK60" i="14"/>
  <c r="CO60" i="14"/>
  <c r="L60" i="14"/>
  <c r="BW60" i="14"/>
  <c r="W60" i="14"/>
  <c r="Z60" i="14"/>
  <c r="BV60" i="14"/>
  <c r="C60" i="14"/>
  <c r="CG60" i="14"/>
  <c r="DB60" i="14"/>
  <c r="AF60" i="14"/>
  <c r="CB60" i="14"/>
  <c r="CS60" i="14"/>
  <c r="AY60" i="14"/>
  <c r="V60" i="14"/>
  <c r="CF60" i="14"/>
  <c r="CN60" i="14"/>
  <c r="CL60" i="14"/>
  <c r="X60" i="14"/>
  <c r="BC60" i="14"/>
  <c r="BZ60" i="14"/>
  <c r="AO60" i="14"/>
  <c r="J60" i="14"/>
  <c r="BE60" i="14"/>
  <c r="U60" i="14"/>
  <c r="BH60" i="14"/>
  <c r="CK60" i="14"/>
  <c r="AM60" i="14"/>
  <c r="Q60" i="14"/>
  <c r="AZ60" i="14"/>
  <c r="T60" i="14"/>
  <c r="AQ60" i="14"/>
  <c r="BX60" i="14"/>
  <c r="AV60" i="14"/>
  <c r="CZ60" i="14"/>
  <c r="F60" i="14"/>
  <c r="BS60" i="14"/>
  <c r="BP60" i="14"/>
  <c r="N60" i="14"/>
  <c r="BJ60" i="14"/>
  <c r="AD60" i="14"/>
  <c r="BQ81" i="14"/>
  <c r="BO96" i="14"/>
  <c r="H97" i="14"/>
  <c r="BL104" i="14"/>
  <c r="BD102" i="14"/>
  <c r="CQ90" i="14"/>
  <c r="F109" i="21"/>
  <c r="AC10" i="14"/>
  <c r="W75" i="14"/>
  <c r="AT48" i="14"/>
  <c r="DB81" i="14"/>
  <c r="BE57" i="14"/>
  <c r="AN97" i="14"/>
  <c r="AD104" i="14"/>
  <c r="AA31" i="14"/>
  <c r="CL78" i="14"/>
  <c r="R43" i="14"/>
  <c r="DB59" i="14"/>
  <c r="AC90" i="14"/>
  <c r="BF40" i="14"/>
  <c r="AW61" i="14"/>
  <c r="H75" i="14"/>
  <c r="BK81" i="14"/>
  <c r="DA38" i="14"/>
  <c r="I104" i="14"/>
  <c r="AC31" i="14"/>
  <c r="AN78" i="14"/>
  <c r="CU102" i="14"/>
  <c r="AD43" i="14"/>
  <c r="AR60" i="14"/>
  <c r="BG66" i="14"/>
  <c r="CC47" i="14"/>
  <c r="CA91" i="14"/>
  <c r="CZ109" i="14"/>
  <c r="AD61" i="14"/>
  <c r="BG10" i="14"/>
  <c r="BA75" i="14"/>
  <c r="CH81" i="14"/>
  <c r="AD57" i="14"/>
  <c r="Q97" i="14"/>
  <c r="CF31" i="14"/>
  <c r="CA78" i="14"/>
  <c r="CR60" i="14"/>
  <c r="Z40" i="14"/>
  <c r="O81" i="14"/>
  <c r="BA81" i="14"/>
  <c r="BZ81" i="14"/>
  <c r="BE96" i="14"/>
  <c r="CD96" i="14"/>
  <c r="AL96" i="14"/>
  <c r="BP57" i="14"/>
  <c r="AV57" i="14"/>
  <c r="CZ57" i="14"/>
  <c r="AV68" i="14"/>
  <c r="CS68" i="14"/>
  <c r="AY68" i="14"/>
  <c r="AI45" i="14"/>
  <c r="CN97" i="14"/>
  <c r="BE97" i="14"/>
  <c r="AP97" i="14"/>
  <c r="BI38" i="14"/>
  <c r="AJ38" i="14"/>
  <c r="BE104" i="14"/>
  <c r="BT104" i="14"/>
  <c r="CC104" i="14"/>
  <c r="CB31" i="14"/>
  <c r="U31" i="14"/>
  <c r="T31" i="14"/>
  <c r="AK78" i="14"/>
  <c r="BQ78" i="14"/>
  <c r="AX102" i="14"/>
  <c r="C102" i="14"/>
  <c r="CL102" i="14"/>
  <c r="AG43" i="14"/>
  <c r="AE43" i="14"/>
  <c r="X43" i="14"/>
  <c r="AT69" i="14"/>
  <c r="BL60" i="14"/>
  <c r="BA60" i="14"/>
  <c r="O66" i="14"/>
  <c r="CV66" i="14"/>
  <c r="CJ66" i="14"/>
  <c r="AV59" i="14"/>
  <c r="AR59" i="14"/>
  <c r="CE59" i="14"/>
  <c r="BR47" i="14"/>
  <c r="P47" i="14"/>
  <c r="BX90" i="14"/>
  <c r="AK90" i="14"/>
  <c r="CS90" i="14"/>
  <c r="J91" i="14"/>
  <c r="R91" i="14"/>
  <c r="BE109" i="14"/>
  <c r="L109" i="14"/>
  <c r="DA40" i="14"/>
  <c r="BP40" i="14"/>
  <c r="Y50" i="14"/>
  <c r="BK61" i="14"/>
  <c r="AM105" i="14"/>
  <c r="BG105" i="14"/>
  <c r="AP44" i="14"/>
  <c r="BN44" i="14"/>
  <c r="DA10" i="14"/>
  <c r="BE72" i="14"/>
  <c r="BF9" i="14"/>
  <c r="Z75" i="14"/>
  <c r="X73" i="14"/>
  <c r="BH48" i="14"/>
  <c r="AF27" i="14"/>
  <c r="BQ75" i="14"/>
  <c r="DB75" i="14"/>
  <c r="BI75" i="14"/>
  <c r="AP75" i="14"/>
  <c r="L75" i="14"/>
  <c r="Y75" i="14"/>
  <c r="U75" i="14"/>
  <c r="BZ75" i="14"/>
  <c r="AO75" i="14"/>
  <c r="CB75" i="14"/>
  <c r="BJ75" i="14"/>
  <c r="F75" i="14"/>
  <c r="AZ75" i="14"/>
  <c r="CH75" i="14"/>
  <c r="AU75" i="14"/>
  <c r="P75" i="14"/>
  <c r="S75" i="14"/>
  <c r="CX75" i="14"/>
  <c r="BB75" i="14"/>
  <c r="T75" i="14"/>
  <c r="CA75" i="14"/>
  <c r="BP75" i="14"/>
  <c r="E75" i="14"/>
  <c r="AH75" i="14"/>
  <c r="CZ75" i="14"/>
  <c r="J75" i="14"/>
  <c r="CM75" i="14"/>
  <c r="AL75" i="14"/>
  <c r="CQ75" i="14"/>
  <c r="AG75" i="14"/>
  <c r="G75" i="14"/>
  <c r="BN75" i="14"/>
  <c r="BG75" i="14"/>
  <c r="DA75" i="14"/>
  <c r="AN75" i="14"/>
  <c r="CT75" i="14"/>
  <c r="BY75" i="14"/>
  <c r="K75" i="14"/>
  <c r="CE75" i="14"/>
  <c r="CN75" i="14"/>
  <c r="BL75" i="14"/>
  <c r="BO75" i="14"/>
  <c r="AA75" i="14"/>
  <c r="BF75" i="14"/>
  <c r="CI75" i="14"/>
  <c r="AW75" i="14"/>
  <c r="CL75" i="14"/>
  <c r="BK75" i="14"/>
  <c r="AX75" i="14"/>
  <c r="AB75" i="14"/>
  <c r="CR75" i="14"/>
  <c r="CC75" i="14"/>
  <c r="Q75" i="14"/>
  <c r="CJ75" i="14"/>
  <c r="CO75" i="14"/>
  <c r="CV75" i="14"/>
  <c r="AC75" i="14"/>
  <c r="CY75" i="14"/>
  <c r="BU75" i="14"/>
  <c r="X75" i="14"/>
  <c r="CG75" i="14"/>
  <c r="AR75" i="14"/>
  <c r="AE75" i="14"/>
  <c r="AF75" i="14"/>
  <c r="BH75" i="14"/>
  <c r="AQ75" i="14"/>
  <c r="AI75" i="14"/>
  <c r="N75" i="14"/>
  <c r="BD75" i="14"/>
  <c r="BV75" i="14"/>
  <c r="AJ75" i="14"/>
  <c r="BX75" i="14"/>
  <c r="M75" i="14"/>
  <c r="CD75" i="14"/>
  <c r="AQ90" i="14"/>
  <c r="BR75" i="14"/>
  <c r="BI63" i="14"/>
  <c r="L63" i="14"/>
  <c r="CR63" i="14"/>
  <c r="CN63" i="14"/>
  <c r="AY63" i="14"/>
  <c r="CT63" i="14"/>
  <c r="AM63" i="14"/>
  <c r="AR63" i="14"/>
  <c r="F96" i="14"/>
  <c r="AT68" i="14"/>
  <c r="CA59" i="14"/>
  <c r="K91" i="14"/>
  <c r="DB78" i="14"/>
  <c r="J78" i="14"/>
  <c r="AX78" i="14"/>
  <c r="BK78" i="14"/>
  <c r="CR78" i="14"/>
  <c r="U78" i="14"/>
  <c r="C78" i="14"/>
  <c r="O78" i="14"/>
  <c r="T78" i="14"/>
  <c r="CN78" i="14"/>
  <c r="AD78" i="14"/>
  <c r="BV78" i="14"/>
  <c r="CB78" i="14"/>
  <c r="CS78" i="14"/>
  <c r="F78" i="14"/>
  <c r="N78" i="14"/>
  <c r="X78" i="14"/>
  <c r="K78" i="14"/>
  <c r="E78" i="14"/>
  <c r="P78" i="14"/>
  <c r="AT78" i="14"/>
  <c r="BP78" i="14"/>
  <c r="I78" i="14"/>
  <c r="AQ78" i="14"/>
  <c r="AO78" i="14"/>
  <c r="AG78" i="14"/>
  <c r="R78" i="14"/>
  <c r="AS78" i="14"/>
  <c r="CX78" i="14"/>
  <c r="BF78" i="14"/>
  <c r="Y78" i="14"/>
  <c r="CC78" i="14"/>
  <c r="AE78" i="14"/>
  <c r="Q78" i="14"/>
  <c r="CK78" i="14"/>
  <c r="DA78" i="14"/>
  <c r="CZ78" i="14"/>
  <c r="CO78" i="14"/>
  <c r="CI78" i="14"/>
  <c r="BX78" i="14"/>
  <c r="CH78" i="14"/>
  <c r="D78" i="14"/>
  <c r="BN78" i="14"/>
  <c r="BA78" i="14"/>
  <c r="AR78" i="14"/>
  <c r="CB96" i="14"/>
  <c r="AI78" i="14"/>
  <c r="V59" i="14"/>
  <c r="D48" i="14"/>
  <c r="AV48" i="14"/>
  <c r="AB48" i="14"/>
  <c r="CA48" i="14"/>
  <c r="AL48" i="14"/>
  <c r="L48" i="14"/>
  <c r="AJ48" i="14"/>
  <c r="M48" i="14"/>
  <c r="CZ48" i="14"/>
  <c r="AU48" i="14"/>
  <c r="CU48" i="14"/>
  <c r="Q48" i="14"/>
  <c r="CE48" i="14"/>
  <c r="BL48" i="14"/>
  <c r="BQ48" i="14"/>
  <c r="AY48" i="14"/>
  <c r="CT48" i="14"/>
  <c r="AS48" i="14"/>
  <c r="CW48" i="14"/>
  <c r="BG48" i="14"/>
  <c r="DB48" i="14"/>
  <c r="I48" i="14"/>
  <c r="S48" i="14"/>
  <c r="DA48" i="14"/>
  <c r="BD48" i="14"/>
  <c r="BP48" i="14"/>
  <c r="BM48" i="14"/>
  <c r="K48" i="14"/>
  <c r="CO48" i="14"/>
  <c r="AA48" i="14"/>
  <c r="Z48" i="14"/>
  <c r="CK48" i="14"/>
  <c r="F48" i="14"/>
  <c r="AK48" i="14"/>
  <c r="AI48" i="14"/>
  <c r="W48" i="14"/>
  <c r="CP48" i="14"/>
  <c r="AC48" i="14"/>
  <c r="BW48" i="14"/>
  <c r="BY48" i="14"/>
  <c r="T48" i="14"/>
  <c r="CS48" i="14"/>
  <c r="G48" i="14"/>
  <c r="BI48" i="14"/>
  <c r="U48" i="14"/>
  <c r="AN48" i="14"/>
  <c r="AH48" i="14"/>
  <c r="BN48" i="14"/>
  <c r="H48" i="14"/>
  <c r="BK48" i="14"/>
  <c r="E48" i="14"/>
  <c r="CQ48" i="14"/>
  <c r="O48" i="14"/>
  <c r="CJ48" i="14"/>
  <c r="AP48" i="14"/>
  <c r="CI48" i="14"/>
  <c r="AX48" i="14"/>
  <c r="CB48" i="14"/>
  <c r="BU48" i="14"/>
  <c r="AM48" i="14"/>
  <c r="BB48" i="14"/>
  <c r="P48" i="14"/>
  <c r="AF48" i="14"/>
  <c r="AW48" i="14"/>
  <c r="CN48" i="14"/>
  <c r="AQ48" i="14"/>
  <c r="BA48" i="14"/>
  <c r="BF48" i="14"/>
  <c r="CC48" i="14"/>
  <c r="AO48" i="14"/>
  <c r="AE81" i="14"/>
  <c r="AK96" i="14"/>
  <c r="AJ68" i="14"/>
  <c r="BP102" i="14"/>
  <c r="BP91" i="14"/>
  <c r="BI109" i="14"/>
  <c r="E44" i="14"/>
  <c r="CE73" i="14"/>
  <c r="CE50" i="14"/>
  <c r="CO50" i="14"/>
  <c r="CG50" i="14"/>
  <c r="P50" i="14"/>
  <c r="AF50" i="14"/>
  <c r="AL50" i="14"/>
  <c r="BB50" i="14"/>
  <c r="BA50" i="14"/>
  <c r="W50" i="14"/>
  <c r="CX50" i="14"/>
  <c r="AC50" i="14"/>
  <c r="F50" i="14"/>
  <c r="BZ50" i="14"/>
  <c r="H50" i="14"/>
  <c r="R50" i="14"/>
  <c r="AN50" i="14"/>
  <c r="AD50" i="14"/>
  <c r="AI50" i="14"/>
  <c r="AP50" i="14"/>
  <c r="BK50" i="14"/>
  <c r="U50" i="14"/>
  <c r="AH50" i="14"/>
  <c r="AK50" i="14"/>
  <c r="AQ50" i="14"/>
  <c r="X50" i="14"/>
  <c r="F50" i="21"/>
  <c r="L50" i="14"/>
  <c r="G50" i="14"/>
  <c r="CZ50" i="14"/>
  <c r="AS50" i="14"/>
  <c r="BY50" i="14"/>
  <c r="I50" i="14"/>
  <c r="BF50" i="14"/>
  <c r="CK50" i="14"/>
  <c r="CC50" i="14"/>
  <c r="Z50" i="14"/>
  <c r="BU50" i="14"/>
  <c r="CA50" i="14"/>
  <c r="AW50" i="14"/>
  <c r="V50" i="14"/>
  <c r="AX50" i="14"/>
  <c r="CL50" i="14"/>
  <c r="BQ50" i="14"/>
  <c r="D50" i="14"/>
  <c r="DB50" i="14"/>
  <c r="BR50" i="14"/>
  <c r="BP50" i="14"/>
  <c r="BH50" i="14"/>
  <c r="CU50" i="14"/>
  <c r="CR50" i="14"/>
  <c r="BX50" i="14"/>
  <c r="BI50" i="14"/>
  <c r="CN50" i="14"/>
  <c r="AZ50" i="14"/>
  <c r="AJ50" i="14"/>
  <c r="AT50" i="14"/>
  <c r="BE50" i="14"/>
  <c r="AV50" i="14"/>
  <c r="BW50" i="14"/>
  <c r="C50" i="14"/>
  <c r="BD50" i="14"/>
  <c r="AU50" i="14"/>
  <c r="CP50" i="14"/>
  <c r="Q50" i="14"/>
  <c r="BJ50" i="14"/>
  <c r="CD50" i="14"/>
  <c r="CT50" i="14"/>
  <c r="BS50" i="14"/>
  <c r="BO50" i="14"/>
  <c r="BG50" i="14"/>
  <c r="CQ50" i="14"/>
  <c r="CV50" i="14"/>
  <c r="DA50" i="14"/>
  <c r="CS81" i="14"/>
  <c r="G97" i="14"/>
  <c r="AZ78" i="14"/>
  <c r="D43" i="14"/>
  <c r="M90" i="14"/>
  <c r="M96" i="14"/>
  <c r="AT97" i="14"/>
  <c r="S78" i="14"/>
  <c r="BN43" i="14"/>
  <c r="AI59" i="14"/>
  <c r="CO90" i="14"/>
  <c r="AF40" i="14"/>
  <c r="AA44" i="14"/>
  <c r="BN81" i="14"/>
  <c r="BJ96" i="14"/>
  <c r="AI68" i="14"/>
  <c r="AC38" i="14"/>
  <c r="CF78" i="14"/>
  <c r="BR60" i="14"/>
  <c r="AX91" i="14"/>
  <c r="AF109" i="14"/>
  <c r="BX48" i="14"/>
  <c r="V47" i="14"/>
  <c r="BK47" i="14"/>
  <c r="G47" i="14"/>
  <c r="H47" i="14"/>
  <c r="DB47" i="14"/>
  <c r="CP47" i="14"/>
  <c r="AS47" i="14"/>
  <c r="AW47" i="14"/>
  <c r="N47" i="14"/>
  <c r="BZ47" i="14"/>
  <c r="CJ47" i="14"/>
  <c r="BX47" i="14"/>
  <c r="AG47" i="14"/>
  <c r="BH47" i="14"/>
  <c r="F47" i="14"/>
  <c r="CA47" i="14"/>
  <c r="BP47" i="14"/>
  <c r="CI47" i="14"/>
  <c r="CQ47" i="14"/>
  <c r="Q47" i="14"/>
  <c r="Z47" i="14"/>
  <c r="AP47" i="14"/>
  <c r="AB47" i="14"/>
  <c r="BU47" i="14"/>
  <c r="AY47" i="14"/>
  <c r="BC47" i="14"/>
  <c r="CE47" i="14"/>
  <c r="BM47" i="14"/>
  <c r="BA47" i="14"/>
  <c r="DA47" i="14"/>
  <c r="BF47" i="14"/>
  <c r="AR47" i="14"/>
  <c r="AH47" i="14"/>
  <c r="E47" i="14"/>
  <c r="CM47" i="14"/>
  <c r="O47" i="14"/>
  <c r="BD47" i="14"/>
  <c r="AM47" i="14"/>
  <c r="BW47" i="14"/>
  <c r="AO47" i="14"/>
  <c r="CN47" i="14"/>
  <c r="S47" i="14"/>
  <c r="AX47" i="14"/>
  <c r="BS47" i="14"/>
  <c r="BL47" i="14"/>
  <c r="BY47" i="14"/>
  <c r="CV47" i="14"/>
  <c r="CS47" i="14"/>
  <c r="AE96" i="14"/>
  <c r="AZ68" i="14"/>
  <c r="BI31" i="14"/>
  <c r="BR81" i="14"/>
  <c r="BI81" i="14"/>
  <c r="AF81" i="14"/>
  <c r="CG96" i="14"/>
  <c r="BR96" i="14"/>
  <c r="BN96" i="14"/>
  <c r="BK57" i="14"/>
  <c r="CS57" i="14"/>
  <c r="CH57" i="14"/>
  <c r="CD68" i="14"/>
  <c r="R68" i="14"/>
  <c r="C68" i="14"/>
  <c r="AV45" i="14"/>
  <c r="F97" i="14"/>
  <c r="R97" i="14"/>
  <c r="CU97" i="14"/>
  <c r="Z38" i="14"/>
  <c r="CF38" i="14"/>
  <c r="CI104" i="14"/>
  <c r="AU104" i="14"/>
  <c r="AM104" i="14"/>
  <c r="AJ31" i="14"/>
  <c r="AD31" i="14"/>
  <c r="CK31" i="14"/>
  <c r="BH78" i="14"/>
  <c r="BZ78" i="14"/>
  <c r="CE78" i="14"/>
  <c r="CP102" i="14"/>
  <c r="S102" i="14"/>
  <c r="CO102" i="14"/>
  <c r="AI43" i="14"/>
  <c r="AU43" i="14"/>
  <c r="CG43" i="14"/>
  <c r="CP60" i="14"/>
  <c r="H60" i="14"/>
  <c r="AN60" i="14"/>
  <c r="CM66" i="14"/>
  <c r="CW66" i="14"/>
  <c r="AK66" i="14"/>
  <c r="Q59" i="14"/>
  <c r="CZ59" i="14"/>
  <c r="CT59" i="14"/>
  <c r="AN47" i="14"/>
  <c r="AC47" i="14"/>
  <c r="CZ90" i="14"/>
  <c r="AR90" i="14"/>
  <c r="CJ90" i="14"/>
  <c r="N91" i="14"/>
  <c r="Z91" i="14"/>
  <c r="CV109" i="14"/>
  <c r="T109" i="14"/>
  <c r="AH40" i="14"/>
  <c r="BT40" i="14"/>
  <c r="CI50" i="14"/>
  <c r="K50" i="14"/>
  <c r="AH61" i="14"/>
  <c r="AG105" i="14"/>
  <c r="X105" i="14"/>
  <c r="D44" i="14"/>
  <c r="BW44" i="14"/>
  <c r="I10" i="14"/>
  <c r="CY72" i="14"/>
  <c r="G9" i="14"/>
  <c r="CP75" i="14"/>
  <c r="D75" i="14"/>
  <c r="BH73" i="14"/>
  <c r="R48" i="14"/>
  <c r="CD48" i="14"/>
  <c r="AY27" i="14"/>
  <c r="BD62" i="14"/>
  <c r="AU106" i="14"/>
  <c r="AY106" i="14"/>
  <c r="X106" i="14"/>
  <c r="AD106" i="14"/>
  <c r="CX106" i="14"/>
  <c r="Z106" i="14"/>
  <c r="AF106" i="14"/>
  <c r="BN106" i="14"/>
  <c r="P106" i="14"/>
  <c r="H29" i="14"/>
  <c r="D62" i="14"/>
  <c r="BC106" i="14"/>
  <c r="BL86" i="14"/>
  <c r="CU86" i="14"/>
  <c r="AT86" i="14"/>
  <c r="BP86" i="14"/>
  <c r="AV86" i="14"/>
  <c r="BX86" i="14"/>
  <c r="S86" i="14"/>
  <c r="AX86" i="14"/>
  <c r="O86" i="14"/>
  <c r="N86" i="14"/>
  <c r="AD86" i="14"/>
  <c r="M86" i="14"/>
  <c r="BU86" i="14"/>
  <c r="Q86" i="14"/>
  <c r="R86" i="14"/>
  <c r="BQ86" i="14"/>
  <c r="F86" i="14"/>
  <c r="BE86" i="14"/>
  <c r="CD86" i="14"/>
  <c r="BY86" i="14"/>
  <c r="F86" i="21"/>
  <c r="AO86" i="14"/>
  <c r="AC86" i="14"/>
  <c r="AH86" i="14"/>
  <c r="AJ86" i="14"/>
  <c r="CB86" i="14"/>
  <c r="CZ86" i="14"/>
  <c r="CN86" i="14"/>
  <c r="CX86" i="14"/>
  <c r="V86" i="14"/>
  <c r="BD86" i="14"/>
  <c r="Y86" i="14"/>
  <c r="CE86" i="14"/>
  <c r="C86" i="14"/>
  <c r="AZ86" i="14"/>
  <c r="CF86" i="14"/>
  <c r="W86" i="14"/>
  <c r="DA86" i="14"/>
  <c r="CG86" i="14"/>
  <c r="I86" i="14"/>
  <c r="CO86" i="14"/>
  <c r="K86" i="14"/>
  <c r="BH86" i="14"/>
  <c r="CI94" i="14"/>
  <c r="BF94" i="14"/>
  <c r="AJ94" i="14"/>
  <c r="F94" i="14"/>
  <c r="P94" i="14"/>
  <c r="CQ94" i="14"/>
  <c r="Y94" i="14"/>
  <c r="AS94" i="14"/>
  <c r="AX94" i="14"/>
  <c r="BC94" i="14"/>
  <c r="AF94" i="14"/>
  <c r="CJ94" i="14"/>
  <c r="BM94" i="14"/>
  <c r="AY94" i="14"/>
  <c r="BQ94" i="14"/>
  <c r="CY94" i="14"/>
  <c r="CL94" i="14"/>
  <c r="AM94" i="14"/>
  <c r="BK94" i="14"/>
  <c r="AW94" i="14"/>
  <c r="CA94" i="14"/>
  <c r="BG94" i="14"/>
  <c r="AP94" i="14"/>
  <c r="AL94" i="14"/>
  <c r="U94" i="14"/>
  <c r="AN94" i="14"/>
  <c r="BN94" i="14"/>
  <c r="AB94" i="14"/>
  <c r="AG94" i="14"/>
  <c r="BP94" i="14"/>
  <c r="J94" i="14"/>
  <c r="BZ94" i="14"/>
  <c r="BV94" i="14"/>
  <c r="CW94" i="14"/>
  <c r="CH94" i="14"/>
  <c r="CT94" i="14"/>
  <c r="BO94" i="14"/>
  <c r="CE94" i="14"/>
  <c r="AT94" i="14"/>
  <c r="BH94" i="14"/>
  <c r="BD94" i="14"/>
  <c r="AW62" i="14"/>
  <c r="U106" i="14"/>
  <c r="CA62" i="14"/>
  <c r="CJ106" i="14"/>
  <c r="DB29" i="14"/>
  <c r="CF62" i="14"/>
  <c r="CU106" i="14"/>
  <c r="AM62" i="14"/>
  <c r="BW106" i="14"/>
  <c r="CI86" i="14"/>
  <c r="BI86" i="14"/>
  <c r="O62" i="14"/>
  <c r="BV106" i="14"/>
  <c r="CK86" i="14"/>
  <c r="BS86" i="14"/>
  <c r="BA86" i="14"/>
  <c r="N62" i="14"/>
  <c r="BG106" i="14"/>
  <c r="DB86" i="14"/>
  <c r="CM86" i="14"/>
  <c r="AL86" i="14"/>
  <c r="BA62" i="14"/>
  <c r="CP106" i="14"/>
  <c r="U86" i="14"/>
  <c r="G86" i="14"/>
  <c r="CC110" i="14"/>
  <c r="BJ110" i="14"/>
  <c r="C110" i="14"/>
  <c r="AR110" i="14"/>
  <c r="BK110" i="14"/>
  <c r="AH110" i="14"/>
  <c r="CG110" i="14"/>
  <c r="U110" i="14"/>
  <c r="BR110" i="14"/>
  <c r="CS110" i="14"/>
  <c r="AX110" i="14"/>
  <c r="CY110" i="14"/>
  <c r="BV110" i="14"/>
  <c r="BB110" i="14"/>
  <c r="AT110" i="14"/>
  <c r="AF110" i="14"/>
  <c r="X110" i="14"/>
  <c r="CD110" i="14"/>
  <c r="CW110" i="14"/>
  <c r="AA110" i="14"/>
  <c r="G14" i="17"/>
  <c r="BF110" i="14"/>
  <c r="CK110" i="14"/>
  <c r="CA110" i="14"/>
  <c r="AB110" i="14"/>
  <c r="H110" i="14"/>
  <c r="AQ110" i="14"/>
  <c r="S110" i="14"/>
  <c r="BY110" i="14"/>
  <c r="G110" i="14"/>
  <c r="CF110" i="14"/>
  <c r="AW110" i="14"/>
  <c r="CI110" i="14"/>
  <c r="CM110" i="14"/>
  <c r="BW110" i="14"/>
  <c r="Z110" i="14"/>
  <c r="AN110" i="14"/>
  <c r="AY110" i="14"/>
  <c r="L110" i="14"/>
  <c r="D110" i="14"/>
  <c r="CL110" i="14"/>
  <c r="BD110" i="14"/>
  <c r="CX110" i="14"/>
  <c r="BE110" i="14"/>
  <c r="AL110" i="14"/>
  <c r="AC110" i="14"/>
  <c r="J110" i="14"/>
  <c r="H27" i="13"/>
  <c r="BM110" i="14"/>
  <c r="DA110" i="14"/>
  <c r="BT110" i="14"/>
  <c r="BC110" i="14"/>
  <c r="AE110" i="14"/>
  <c r="CE110" i="14"/>
  <c r="BX110" i="14"/>
  <c r="BQ110" i="14"/>
  <c r="F72" i="21"/>
  <c r="CN72" i="14"/>
  <c r="AG72" i="14"/>
  <c r="BX72" i="14"/>
  <c r="P72" i="14"/>
  <c r="DB72" i="14"/>
  <c r="AK72" i="14"/>
  <c r="X72" i="14"/>
  <c r="AX72" i="14"/>
  <c r="CB72" i="14"/>
  <c r="T72" i="14"/>
  <c r="W72" i="14"/>
  <c r="V72" i="14"/>
  <c r="AT72" i="14"/>
  <c r="BU72" i="14"/>
  <c r="H72" i="14"/>
  <c r="Z72" i="14"/>
  <c r="AN72" i="14"/>
  <c r="AO72" i="14"/>
  <c r="CD72" i="14"/>
  <c r="BZ72" i="14"/>
  <c r="BY72" i="14"/>
  <c r="BD72" i="14"/>
  <c r="BC72" i="14"/>
  <c r="CL72" i="14"/>
  <c r="BO72" i="14"/>
  <c r="D72" i="14"/>
  <c r="BV72" i="14"/>
  <c r="AI72" i="14"/>
  <c r="C72" i="14"/>
  <c r="BF72" i="14"/>
  <c r="AH72" i="14"/>
  <c r="S72" i="14"/>
  <c r="CR72" i="14"/>
  <c r="BN72" i="14"/>
  <c r="J72" i="14"/>
  <c r="Y72" i="14"/>
  <c r="CG72" i="14"/>
  <c r="CI72" i="14"/>
  <c r="BS72" i="14"/>
  <c r="BB72" i="14"/>
  <c r="BG72" i="14"/>
  <c r="AE72" i="14"/>
  <c r="U72" i="14"/>
  <c r="BM72" i="14"/>
  <c r="BP72" i="14"/>
  <c r="G72" i="14"/>
  <c r="AZ72" i="14"/>
  <c r="CH72" i="14"/>
  <c r="CO72" i="14"/>
  <c r="DA72" i="14"/>
  <c r="AL72" i="14"/>
  <c r="BK72" i="14"/>
  <c r="X99" i="14"/>
  <c r="AU99" i="14"/>
  <c r="BN99" i="14"/>
  <c r="AT99" i="14"/>
  <c r="AV39" i="14"/>
  <c r="AP39" i="14"/>
  <c r="AW39" i="14"/>
  <c r="CF39" i="14"/>
  <c r="CI39" i="14"/>
  <c r="BS39" i="14"/>
  <c r="BX39" i="14"/>
  <c r="AA39" i="14"/>
  <c r="AL39" i="14"/>
  <c r="AQ39" i="14"/>
  <c r="R39" i="14"/>
  <c r="AI39" i="14"/>
  <c r="BJ39" i="14"/>
  <c r="CX39" i="14"/>
  <c r="CV39" i="14"/>
  <c r="CD39" i="14"/>
  <c r="CH39" i="14"/>
  <c r="BQ39" i="14"/>
  <c r="W39" i="14"/>
  <c r="CR39" i="14"/>
  <c r="CC39" i="14"/>
  <c r="S39" i="14"/>
  <c r="CP39" i="14"/>
  <c r="CY39" i="14"/>
  <c r="Y39" i="14"/>
  <c r="AZ39" i="14"/>
  <c r="F39" i="21"/>
  <c r="BO39" i="14"/>
  <c r="BH39" i="14"/>
  <c r="AF39" i="14"/>
  <c r="L39" i="14"/>
  <c r="CE39" i="14"/>
  <c r="AE39" i="14"/>
  <c r="CG39" i="14"/>
  <c r="K39" i="14"/>
  <c r="BM39" i="14"/>
  <c r="AY39" i="14"/>
  <c r="BG39" i="14"/>
  <c r="I39" i="14"/>
  <c r="J39" i="14"/>
  <c r="AK39" i="14"/>
  <c r="BF39" i="14"/>
  <c r="BW39" i="14"/>
  <c r="AD39" i="14"/>
  <c r="CZ39" i="14"/>
  <c r="X39" i="14"/>
  <c r="AO39" i="14"/>
  <c r="CS39" i="14"/>
  <c r="AX39" i="14"/>
  <c r="BP39" i="14"/>
  <c r="CT39" i="14"/>
  <c r="M39" i="14"/>
  <c r="BU39" i="14"/>
  <c r="AJ39" i="14"/>
  <c r="DA39" i="14"/>
  <c r="CK39" i="14"/>
  <c r="CN39" i="14"/>
  <c r="V39" i="14"/>
  <c r="Z39" i="14"/>
  <c r="CL39" i="14"/>
  <c r="BB39" i="14"/>
  <c r="AT39" i="14"/>
  <c r="CQ39" i="14"/>
  <c r="CU39" i="14"/>
  <c r="C39" i="14"/>
  <c r="T39" i="14"/>
  <c r="BD39" i="14"/>
  <c r="CJ39" i="14"/>
  <c r="AC39" i="14"/>
  <c r="D39" i="14"/>
  <c r="BK39" i="14"/>
  <c r="BI39" i="14"/>
  <c r="AS39" i="14"/>
  <c r="BV39" i="14"/>
  <c r="H39" i="14"/>
  <c r="N39" i="14"/>
  <c r="AB39" i="14"/>
  <c r="AG39" i="14"/>
  <c r="DB39" i="14"/>
  <c r="CS16" i="14"/>
  <c r="CL16" i="14"/>
  <c r="T16" i="14"/>
  <c r="AS56" i="14"/>
  <c r="AE56" i="14"/>
  <c r="CI56" i="14"/>
  <c r="CL65" i="14"/>
  <c r="BD65" i="14"/>
  <c r="CM65" i="14"/>
  <c r="BB65" i="14"/>
  <c r="CP65" i="14"/>
  <c r="AD65" i="14"/>
  <c r="CI65" i="14"/>
  <c r="BJ65" i="14"/>
  <c r="D65" i="14"/>
  <c r="BQ65" i="14"/>
  <c r="AM65" i="14"/>
  <c r="J65" i="14"/>
  <c r="CV65" i="14"/>
  <c r="AF65" i="14"/>
  <c r="AQ65" i="14"/>
  <c r="BW65" i="14"/>
  <c r="AO65" i="14"/>
  <c r="I65" i="14"/>
  <c r="BF65" i="14"/>
  <c r="G65" i="14"/>
  <c r="T65" i="14"/>
  <c r="C65" i="14"/>
  <c r="BM23" i="14"/>
  <c r="AD23" i="14"/>
  <c r="AT23" i="14"/>
  <c r="T23" i="14"/>
  <c r="L23" i="14"/>
  <c r="BF23" i="14"/>
  <c r="BW23" i="14"/>
  <c r="BK23" i="14"/>
  <c r="BU23" i="14"/>
  <c r="BR23" i="14"/>
  <c r="AN23" i="14"/>
  <c r="AS23" i="14"/>
  <c r="DA23" i="14"/>
  <c r="AV23" i="14"/>
  <c r="BX23" i="14"/>
  <c r="CJ23" i="14"/>
  <c r="CV23" i="14"/>
  <c r="BD23" i="14"/>
  <c r="J23" i="14"/>
  <c r="AL23" i="14"/>
  <c r="AU23" i="14"/>
  <c r="BG23" i="14"/>
  <c r="CS23" i="14"/>
  <c r="CT23" i="14"/>
  <c r="CK23" i="14"/>
  <c r="CR23" i="14"/>
  <c r="AR23" i="14"/>
  <c r="BV23" i="14"/>
  <c r="AC23" i="14"/>
  <c r="AF23" i="14"/>
  <c r="AB63" i="14"/>
  <c r="DA63" i="14"/>
  <c r="M63" i="14"/>
  <c r="BH63" i="14"/>
  <c r="AD63" i="14"/>
  <c r="D63" i="14"/>
  <c r="BO63" i="14"/>
  <c r="CD63" i="14"/>
  <c r="AO101" i="14"/>
  <c r="AK101" i="14"/>
  <c r="Z101" i="14"/>
  <c r="CV101" i="14"/>
  <c r="CE101" i="14"/>
  <c r="BF101" i="14"/>
  <c r="BL101" i="14"/>
  <c r="CW101" i="14"/>
  <c r="BG101" i="14"/>
  <c r="J101" i="14"/>
  <c r="BZ101" i="14"/>
  <c r="BP101" i="14"/>
  <c r="AZ101" i="14"/>
  <c r="CU101" i="14"/>
  <c r="CD101" i="14"/>
  <c r="BQ101" i="14"/>
  <c r="CY101" i="14"/>
  <c r="CL101" i="14"/>
  <c r="Y101" i="14"/>
  <c r="AE101" i="14"/>
  <c r="AW101" i="14"/>
  <c r="CB101" i="14"/>
  <c r="G101" i="14"/>
  <c r="L101" i="14"/>
  <c r="AH101" i="14"/>
  <c r="D101" i="14"/>
  <c r="BQ23" i="14"/>
  <c r="CN23" i="14"/>
  <c r="AX23" i="14"/>
  <c r="CA23" i="14"/>
  <c r="K23" i="14"/>
  <c r="X23" i="14"/>
  <c r="BP23" i="14"/>
  <c r="CP23" i="14"/>
  <c r="BO23" i="14"/>
  <c r="AE23" i="14"/>
  <c r="P23" i="14"/>
  <c r="AO23" i="14"/>
  <c r="AP23" i="14"/>
  <c r="CL23" i="14"/>
  <c r="BI23" i="14"/>
  <c r="AI23" i="14"/>
  <c r="CI23" i="14"/>
  <c r="CM23" i="14"/>
  <c r="CA72" i="14"/>
  <c r="BA72" i="14"/>
  <c r="CU72" i="14"/>
  <c r="CM72" i="14"/>
  <c r="R72" i="14"/>
  <c r="AW72" i="14"/>
  <c r="AJ72" i="14"/>
  <c r="AY72" i="14"/>
  <c r="L72" i="14"/>
  <c r="BI72" i="14"/>
  <c r="AC72" i="14"/>
  <c r="AU72" i="14"/>
  <c r="AM72" i="14"/>
  <c r="BY39" i="14"/>
  <c r="CM39" i="14"/>
  <c r="CA39" i="14"/>
  <c r="P39" i="14"/>
  <c r="BZ39" i="14"/>
  <c r="F39" i="14"/>
  <c r="BR65" i="14"/>
  <c r="AJ65" i="14"/>
  <c r="AK61" i="14"/>
  <c r="F61" i="14"/>
  <c r="W61" i="14"/>
  <c r="R61" i="14"/>
  <c r="BR61" i="14"/>
  <c r="E61" i="14"/>
  <c r="AP61" i="14"/>
  <c r="AL61" i="14"/>
  <c r="CK61" i="14"/>
  <c r="AE61" i="14"/>
  <c r="CT61" i="14"/>
  <c r="CH61" i="14"/>
  <c r="D61" i="14"/>
  <c r="CM61" i="14"/>
  <c r="AB61" i="14"/>
  <c r="L61" i="14"/>
  <c r="CD61" i="14"/>
  <c r="CG61" i="14"/>
  <c r="J61" i="14"/>
  <c r="DA61" i="14"/>
  <c r="BW61" i="14"/>
  <c r="CR61" i="14"/>
  <c r="BU61" i="14"/>
  <c r="CE61" i="14"/>
  <c r="BP61" i="14"/>
  <c r="CY61" i="14"/>
  <c r="Z63" i="14"/>
  <c r="BL63" i="14"/>
  <c r="CX63" i="14"/>
  <c r="C63" i="14"/>
  <c r="H63" i="14"/>
  <c r="BX63" i="14"/>
  <c r="CM63" i="14"/>
  <c r="F63" i="21"/>
  <c r="CM101" i="14"/>
  <c r="CC101" i="14"/>
  <c r="M101" i="14"/>
  <c r="CJ101" i="14"/>
  <c r="CA101" i="14"/>
  <c r="BW101" i="14"/>
  <c r="CG101" i="14"/>
  <c r="AX101" i="14"/>
  <c r="AC101" i="14"/>
  <c r="AV101" i="14"/>
  <c r="CX101" i="14"/>
  <c r="CI101" i="14"/>
  <c r="Q101" i="14"/>
  <c r="AJ101" i="14"/>
  <c r="CS101" i="14"/>
  <c r="X101" i="14"/>
  <c r="AF101" i="14"/>
  <c r="BB101" i="14"/>
  <c r="AS101" i="14"/>
  <c r="BX101" i="14"/>
  <c r="AA101" i="14"/>
  <c r="DB101" i="14"/>
  <c r="BT101" i="14"/>
  <c r="CN101" i="14"/>
  <c r="AU101" i="14"/>
  <c r="V101" i="14"/>
  <c r="BL23" i="14"/>
  <c r="AQ23" i="14"/>
  <c r="BS23" i="14"/>
  <c r="BB23" i="14"/>
  <c r="CX23" i="14"/>
  <c r="BY23" i="14"/>
  <c r="U23" i="14"/>
  <c r="CH23" i="14"/>
  <c r="BE23" i="14"/>
  <c r="H23" i="14"/>
  <c r="CB23" i="14"/>
  <c r="I23" i="14"/>
  <c r="AZ23" i="14"/>
  <c r="F23" i="14"/>
  <c r="CC23" i="14"/>
  <c r="CD23" i="14"/>
  <c r="AY23" i="14"/>
  <c r="AJ23" i="14"/>
  <c r="BC23" i="14"/>
  <c r="N72" i="14"/>
  <c r="AB72" i="14"/>
  <c r="AF72" i="14"/>
  <c r="CS72" i="14"/>
  <c r="BJ72" i="14"/>
  <c r="CT72" i="14"/>
  <c r="AR72" i="14"/>
  <c r="AQ72" i="14"/>
  <c r="BQ72" i="14"/>
  <c r="AA72" i="14"/>
  <c r="F72" i="14"/>
  <c r="CQ72" i="14"/>
  <c r="BR72" i="14"/>
  <c r="CR99" i="14"/>
  <c r="U39" i="14"/>
  <c r="CO39" i="14"/>
  <c r="CB39" i="14"/>
  <c r="O39" i="14"/>
  <c r="AM39" i="14"/>
  <c r="AN39" i="14"/>
  <c r="CE16" i="14"/>
  <c r="AT65" i="14"/>
  <c r="BY65" i="14"/>
  <c r="CU63" i="14"/>
  <c r="E63" i="14"/>
  <c r="AV63" i="14"/>
  <c r="BJ63" i="14"/>
  <c r="R63" i="14"/>
  <c r="Y63" i="14"/>
  <c r="BV101" i="14"/>
  <c r="CQ101" i="14"/>
  <c r="BK101" i="14"/>
  <c r="K101" i="14"/>
  <c r="DA101" i="14"/>
  <c r="AI101" i="14"/>
  <c r="BS101" i="14"/>
  <c r="CH101" i="14"/>
  <c r="CP101" i="14"/>
  <c r="C101" i="14"/>
  <c r="F101" i="14"/>
  <c r="T101" i="14"/>
  <c r="BC101" i="14"/>
  <c r="E101" i="14"/>
  <c r="AM101" i="14"/>
  <c r="S101" i="14"/>
  <c r="BA101" i="14"/>
  <c r="CT101" i="14"/>
  <c r="BN101" i="14"/>
  <c r="AP101" i="14"/>
  <c r="CR101" i="14"/>
  <c r="CO101" i="14"/>
  <c r="N101" i="14"/>
  <c r="AT101" i="14"/>
  <c r="U101" i="14"/>
  <c r="AL101" i="14"/>
  <c r="CF23" i="14"/>
  <c r="DB23" i="14"/>
  <c r="CW23" i="14"/>
  <c r="N23" i="14"/>
  <c r="W23" i="14"/>
  <c r="AB23" i="14"/>
  <c r="BN23" i="14"/>
  <c r="BZ23" i="14"/>
  <c r="Q23" i="14"/>
  <c r="C23" i="14"/>
  <c r="M23" i="14"/>
  <c r="BH23" i="14"/>
  <c r="O23" i="14"/>
  <c r="AW23" i="14"/>
  <c r="AA23" i="14"/>
  <c r="BJ23" i="14"/>
  <c r="V23" i="14"/>
  <c r="CE23" i="14"/>
  <c r="BA23" i="14"/>
  <c r="K72" i="14"/>
  <c r="BH72" i="14"/>
  <c r="AV72" i="14"/>
  <c r="CJ72" i="14"/>
  <c r="CF72" i="14"/>
  <c r="CK72" i="14"/>
  <c r="BW72" i="14"/>
  <c r="CV72" i="14"/>
  <c r="O72" i="14"/>
  <c r="I72" i="14"/>
  <c r="CZ72" i="14"/>
  <c r="AS72" i="14"/>
  <c r="CX72" i="14"/>
  <c r="BE99" i="14"/>
  <c r="AH39" i="14"/>
  <c r="BR39" i="14"/>
  <c r="BE39" i="14"/>
  <c r="AU39" i="14"/>
  <c r="BC39" i="14"/>
  <c r="BL39" i="14"/>
  <c r="CW39" i="14"/>
  <c r="CQ65" i="14"/>
  <c r="CZ65" i="14"/>
  <c r="AG110" i="14"/>
  <c r="CZ110" i="14"/>
  <c r="I110" i="14"/>
  <c r="AD110" i="14"/>
  <c r="Q110" i="14"/>
  <c r="AN65" i="14"/>
  <c r="BL65" i="14"/>
  <c r="N65" i="14"/>
  <c r="AU65" i="14"/>
  <c r="BN65" i="14"/>
  <c r="AA65" i="14"/>
  <c r="BV65" i="14"/>
  <c r="P65" i="14"/>
  <c r="F65" i="14"/>
  <c r="BI65" i="14"/>
  <c r="AL65" i="14"/>
  <c r="BG65" i="14"/>
  <c r="X65" i="14"/>
  <c r="CS65" i="14"/>
  <c r="BA65" i="14"/>
  <c r="CG65" i="14"/>
  <c r="CA65" i="14"/>
  <c r="CE65" i="14"/>
  <c r="L65" i="14"/>
  <c r="CF65" i="14"/>
  <c r="AR65" i="14"/>
  <c r="AE65" i="14"/>
  <c r="CN65" i="14"/>
  <c r="CJ65" i="14"/>
  <c r="AS65" i="14"/>
  <c r="S65" i="14"/>
  <c r="AG65" i="14"/>
  <c r="E65" i="14"/>
  <c r="O65" i="14"/>
  <c r="AK65" i="14"/>
  <c r="CO65" i="14"/>
  <c r="AW65" i="14"/>
  <c r="CH65" i="14"/>
  <c r="BS65" i="14"/>
  <c r="AP65" i="14"/>
  <c r="U65" i="14"/>
  <c r="BO65" i="14"/>
  <c r="CT65" i="14"/>
  <c r="BX65" i="14"/>
  <c r="CC65" i="14"/>
  <c r="K65" i="14"/>
  <c r="BC65" i="14"/>
  <c r="CR65" i="14"/>
  <c r="BU65" i="14"/>
  <c r="CB65" i="14"/>
  <c r="AZ65" i="14"/>
  <c r="M65" i="14"/>
  <c r="CX65" i="14"/>
  <c r="F65" i="21"/>
  <c r="F24" i="21"/>
  <c r="CF24" i="14"/>
  <c r="AC24" i="14"/>
  <c r="BR24" i="14"/>
  <c r="O24" i="14"/>
  <c r="CN24" i="14"/>
  <c r="CC24" i="14"/>
  <c r="AX24" i="14"/>
  <c r="BX24" i="14"/>
  <c r="CG24" i="14"/>
  <c r="W24" i="14"/>
  <c r="K24" i="14"/>
  <c r="AY24" i="14"/>
  <c r="BL24" i="14"/>
  <c r="BJ24" i="14"/>
  <c r="CU24" i="14"/>
  <c r="AE24" i="14"/>
  <c r="CW24" i="14"/>
  <c r="C24" i="14"/>
  <c r="CO24" i="14"/>
  <c r="G24" i="14"/>
  <c r="AU24" i="14"/>
  <c r="CK24" i="14"/>
  <c r="BF24" i="14"/>
  <c r="AO24" i="14"/>
  <c r="BK24" i="14"/>
  <c r="CB24" i="14"/>
  <c r="AF24" i="14"/>
  <c r="H24" i="14"/>
  <c r="BQ24" i="14"/>
  <c r="BZ24" i="14"/>
  <c r="CD24" i="14"/>
  <c r="BC24" i="14"/>
  <c r="BV24" i="14"/>
  <c r="AJ24" i="14"/>
  <c r="P24" i="14"/>
  <c r="X24" i="14"/>
  <c r="V24" i="14"/>
  <c r="BW24" i="14"/>
  <c r="CX24" i="14"/>
  <c r="BP24" i="14"/>
  <c r="S24" i="14"/>
  <c r="BT24" i="14"/>
  <c r="D24" i="14"/>
  <c r="AK24" i="14"/>
  <c r="BY24" i="14"/>
  <c r="R24" i="14"/>
  <c r="CZ24" i="14"/>
  <c r="AW24" i="14"/>
  <c r="AI24" i="14"/>
  <c r="CR24" i="14"/>
  <c r="CS24" i="14"/>
  <c r="J24" i="14"/>
  <c r="BO24" i="14"/>
  <c r="CT24" i="14"/>
  <c r="CL24" i="14"/>
  <c r="BD24" i="14"/>
  <c r="Q24" i="14"/>
  <c r="T24" i="14"/>
  <c r="DA24" i="14"/>
  <c r="AL24" i="14"/>
  <c r="CV24" i="14"/>
  <c r="Z24" i="14"/>
  <c r="AR24" i="14"/>
  <c r="CQ24" i="14"/>
  <c r="AP24" i="14"/>
  <c r="BA24" i="14"/>
  <c r="CI24" i="14"/>
  <c r="CY24" i="14"/>
  <c r="AT24" i="14"/>
  <c r="L24" i="14"/>
  <c r="BS24" i="14"/>
  <c r="BG24" i="14"/>
  <c r="I24" i="14"/>
  <c r="CP24" i="14"/>
  <c r="AQ24" i="14"/>
  <c r="BB24" i="14"/>
  <c r="AZ24" i="14"/>
  <c r="CA24" i="14"/>
  <c r="F46" i="21"/>
  <c r="BM46" i="14"/>
  <c r="M46" i="14"/>
  <c r="CW46" i="14"/>
  <c r="BT46" i="14"/>
  <c r="CY46" i="14"/>
  <c r="E46" i="14"/>
  <c r="CR46" i="14"/>
  <c r="AP46" i="14"/>
  <c r="K46" i="14"/>
  <c r="AI46" i="14"/>
  <c r="AE46" i="14"/>
  <c r="AY46" i="14"/>
  <c r="Y46" i="14"/>
  <c r="P46" i="14"/>
  <c r="CD46" i="14"/>
  <c r="AM46" i="14"/>
  <c r="AD46" i="14"/>
  <c r="CU46" i="14"/>
  <c r="CM46" i="14"/>
  <c r="AJ46" i="14"/>
  <c r="BU46" i="14"/>
  <c r="V46" i="14"/>
  <c r="BI46" i="14"/>
  <c r="BS46" i="14"/>
  <c r="CP46" i="14"/>
  <c r="BG46" i="14"/>
  <c r="AL46" i="14"/>
  <c r="BH46" i="14"/>
  <c r="AS46" i="14"/>
  <c r="CS46" i="14"/>
  <c r="BP46" i="14"/>
  <c r="W46" i="14"/>
  <c r="CH46" i="14"/>
  <c r="AX46" i="14"/>
  <c r="AG46" i="14"/>
  <c r="DA46" i="14"/>
  <c r="BF46" i="14"/>
  <c r="BN46" i="14"/>
  <c r="O46" i="14"/>
  <c r="T46" i="14"/>
  <c r="L46" i="14"/>
  <c r="N46" i="14"/>
  <c r="CF46" i="14"/>
  <c r="G46" i="14"/>
  <c r="AH46" i="14"/>
  <c r="BC46" i="14"/>
  <c r="CZ46" i="14"/>
  <c r="BB46" i="14"/>
  <c r="AU46" i="14"/>
  <c r="AC46" i="14"/>
  <c r="CQ46" i="14"/>
  <c r="CT46" i="14"/>
  <c r="AW46" i="14"/>
  <c r="CE46" i="14"/>
  <c r="Q46" i="14"/>
  <c r="CC46" i="14"/>
  <c r="AO46" i="14"/>
  <c r="X46" i="14"/>
  <c r="CX46" i="14"/>
  <c r="I46" i="14"/>
  <c r="AF46" i="14"/>
  <c r="F46" i="14"/>
  <c r="BW46" i="14"/>
  <c r="J46" i="14"/>
  <c r="CL46" i="14"/>
  <c r="AQ46" i="14"/>
  <c r="CI46" i="14"/>
  <c r="CJ46" i="14"/>
  <c r="BX46" i="14"/>
  <c r="U46" i="14"/>
  <c r="BR46" i="14"/>
  <c r="BZ46" i="14"/>
  <c r="AA46" i="14"/>
  <c r="AR46" i="14"/>
  <c r="BV46" i="14"/>
  <c r="CN46" i="14"/>
  <c r="AZ46" i="14"/>
  <c r="BJ46" i="14"/>
  <c r="CZ82" i="14"/>
  <c r="CQ82" i="14"/>
  <c r="I82" i="14"/>
  <c r="AO82" i="14"/>
  <c r="BO82" i="14"/>
  <c r="CK82" i="14"/>
  <c r="P82" i="14"/>
  <c r="AK82" i="14"/>
  <c r="AI82" i="14"/>
  <c r="CR82" i="14"/>
  <c r="CJ82" i="14"/>
  <c r="BT82" i="14"/>
  <c r="T82" i="14"/>
  <c r="J82" i="14"/>
  <c r="X82" i="14"/>
  <c r="CV82" i="14"/>
  <c r="BM82" i="14"/>
  <c r="DA82" i="14"/>
  <c r="BF82" i="14"/>
  <c r="CM82" i="14"/>
  <c r="AR82" i="14"/>
  <c r="AC82" i="14"/>
  <c r="E82" i="14"/>
  <c r="O82" i="14"/>
  <c r="R82" i="14"/>
  <c r="CA82" i="14"/>
  <c r="Z82" i="14"/>
  <c r="CC82" i="14"/>
  <c r="AL82" i="14"/>
  <c r="U82" i="14"/>
  <c r="N82" i="14"/>
  <c r="F82" i="21"/>
  <c r="BK82" i="14"/>
  <c r="AV82" i="14"/>
  <c r="CE82" i="14"/>
  <c r="CN82" i="14"/>
  <c r="BR82" i="14"/>
  <c r="DB82" i="14"/>
  <c r="CL82" i="14"/>
  <c r="Y82" i="14"/>
  <c r="CG82" i="14"/>
  <c r="BQ82" i="14"/>
  <c r="CW82" i="14"/>
  <c r="F82" i="14"/>
  <c r="CD82" i="14"/>
  <c r="AB82" i="14"/>
  <c r="CT82" i="14"/>
  <c r="BJ82" i="14"/>
  <c r="AZ82" i="14"/>
  <c r="D82" i="14"/>
  <c r="AX82" i="14"/>
  <c r="L82" i="14"/>
  <c r="BA82" i="14"/>
  <c r="CF82" i="14"/>
  <c r="BU82" i="14"/>
  <c r="AM82" i="14"/>
  <c r="BI82" i="14"/>
  <c r="K82" i="14"/>
  <c r="CZ88" i="14"/>
  <c r="C88" i="14"/>
  <c r="BQ88" i="14"/>
  <c r="AS88" i="14"/>
  <c r="AY88" i="14"/>
  <c r="CY88" i="14"/>
  <c r="CL88" i="14"/>
  <c r="AH88" i="14"/>
  <c r="Q88" i="14"/>
  <c r="AW88" i="14"/>
  <c r="BU88" i="14"/>
  <c r="BV88" i="14"/>
  <c r="D88" i="14"/>
  <c r="CI88" i="14"/>
  <c r="U88" i="14"/>
  <c r="O88" i="14"/>
  <c r="AO88" i="14"/>
  <c r="CH88" i="14"/>
  <c r="BZ88" i="14"/>
  <c r="AE88" i="14"/>
  <c r="T88" i="14"/>
  <c r="BM88" i="14"/>
  <c r="CS88" i="14"/>
  <c r="P88" i="14"/>
  <c r="I88" i="14"/>
  <c r="BN88" i="14"/>
  <c r="F88" i="21"/>
  <c r="AK88" i="14"/>
  <c r="CP88" i="14"/>
  <c r="CC88" i="14"/>
  <c r="CK88" i="14"/>
  <c r="CM88" i="14"/>
  <c r="BP88" i="14"/>
  <c r="CU88" i="14"/>
  <c r="H88" i="14"/>
  <c r="BW88" i="14"/>
  <c r="BD88" i="14"/>
  <c r="CR88" i="14"/>
  <c r="BI88" i="14"/>
  <c r="BA88" i="14"/>
  <c r="V88" i="14"/>
  <c r="CN88" i="14"/>
  <c r="AB88" i="14"/>
  <c r="CD88" i="14"/>
  <c r="AL88" i="14"/>
  <c r="CG88" i="14"/>
  <c r="BG88" i="14"/>
  <c r="BL88" i="14"/>
  <c r="CB88" i="14"/>
  <c r="BT88" i="14"/>
  <c r="CO88" i="14"/>
  <c r="AP88" i="14"/>
  <c r="Z88" i="14"/>
  <c r="DA88" i="14"/>
  <c r="AT88" i="14"/>
  <c r="M88" i="14"/>
  <c r="F88" i="14"/>
  <c r="G88" i="14"/>
  <c r="CV88" i="14"/>
  <c r="AC88" i="14"/>
  <c r="CF88" i="14"/>
  <c r="K88" i="14"/>
  <c r="BE88" i="14"/>
  <c r="R88" i="14"/>
  <c r="AM88" i="14"/>
  <c r="BJ88" i="14"/>
  <c r="L88" i="14"/>
  <c r="Y88" i="14"/>
  <c r="BX88" i="14"/>
  <c r="BS88" i="14"/>
  <c r="AG88" i="14"/>
  <c r="BO88" i="14"/>
  <c r="S88" i="14"/>
  <c r="AD88" i="14"/>
  <c r="AI88" i="14"/>
  <c r="BR88" i="14"/>
  <c r="BK88" i="14"/>
  <c r="BH88" i="14"/>
  <c r="AV88" i="14"/>
  <c r="CK32" i="14"/>
  <c r="CA32" i="14"/>
  <c r="CJ32" i="14"/>
  <c r="CC32" i="14"/>
  <c r="G32" i="14"/>
  <c r="AB32" i="14"/>
  <c r="E32" i="14"/>
  <c r="CG32" i="14"/>
  <c r="CY32" i="14"/>
  <c r="CO32" i="14"/>
  <c r="AN32" i="14"/>
  <c r="AQ32" i="14"/>
  <c r="BI32" i="14"/>
  <c r="BQ32" i="14"/>
  <c r="AZ32" i="14"/>
  <c r="BC32" i="14"/>
  <c r="CQ32" i="14"/>
  <c r="T32" i="14"/>
  <c r="BF32" i="14"/>
  <c r="AP32" i="14"/>
  <c r="X32" i="14"/>
  <c r="AE32" i="14"/>
  <c r="CD32" i="14"/>
  <c r="AS32" i="14"/>
  <c r="AL32" i="14"/>
  <c r="I32" i="14"/>
  <c r="F62" i="14"/>
  <c r="BQ62" i="14"/>
  <c r="AB62" i="14"/>
  <c r="CG62" i="14"/>
  <c r="BW62" i="14"/>
  <c r="BO62" i="14"/>
  <c r="E62" i="14"/>
  <c r="AN62" i="14"/>
  <c r="BR62" i="14"/>
  <c r="J62" i="14"/>
  <c r="CC62" i="14"/>
  <c r="L62" i="14"/>
  <c r="CM62" i="14"/>
  <c r="BZ62" i="14"/>
  <c r="S62" i="14"/>
  <c r="T62" i="14"/>
  <c r="H62" i="14"/>
  <c r="BL62" i="14"/>
  <c r="AY62" i="14"/>
  <c r="R62" i="14"/>
  <c r="BE62" i="14"/>
  <c r="BF62" i="14"/>
  <c r="K62" i="14"/>
  <c r="BX62" i="14"/>
  <c r="CD62" i="14"/>
  <c r="AZ62" i="14"/>
  <c r="CM106" i="14"/>
  <c r="F106" i="14"/>
  <c r="BD106" i="14"/>
  <c r="BF106" i="14"/>
  <c r="C106" i="14"/>
  <c r="DA106" i="14"/>
  <c r="AZ106" i="14"/>
  <c r="R106" i="14"/>
  <c r="CC106" i="14"/>
  <c r="BM106" i="14"/>
  <c r="BE106" i="14"/>
  <c r="L106" i="14"/>
  <c r="BJ106" i="14"/>
  <c r="BI106" i="14"/>
  <c r="CS106" i="14"/>
  <c r="CE106" i="14"/>
  <c r="AP106" i="14"/>
  <c r="AB106" i="14"/>
  <c r="CW106" i="14"/>
  <c r="BK106" i="14"/>
  <c r="CG106" i="14"/>
  <c r="CI106" i="14"/>
  <c r="BY106" i="14"/>
  <c r="CF106" i="14"/>
  <c r="BB106" i="14"/>
  <c r="BR106" i="14"/>
  <c r="F106" i="21"/>
  <c r="AJ17" i="14"/>
  <c r="BD17" i="14"/>
  <c r="AB17" i="14"/>
  <c r="CG17" i="14"/>
  <c r="AD17" i="14"/>
  <c r="BR17" i="14"/>
  <c r="AT17" i="14"/>
  <c r="BC17" i="14"/>
  <c r="P17" i="14"/>
  <c r="BQ17" i="14"/>
  <c r="N17" i="14"/>
  <c r="AL17" i="14"/>
  <c r="U17" i="14"/>
  <c r="CI17" i="14"/>
  <c r="CH17" i="14"/>
  <c r="CY17" i="14"/>
  <c r="S17" i="14"/>
  <c r="BG17" i="14"/>
  <c r="V17" i="14"/>
  <c r="BY17" i="14"/>
  <c r="BX17" i="14"/>
  <c r="BH17" i="14"/>
  <c r="BL17" i="14"/>
  <c r="AR17" i="14"/>
  <c r="BF17" i="14"/>
  <c r="BT17" i="14"/>
  <c r="AH82" i="14"/>
  <c r="M82" i="14"/>
  <c r="AS82" i="14"/>
  <c r="CU82" i="14"/>
  <c r="AW82" i="14"/>
  <c r="S82" i="14"/>
  <c r="BP82" i="14"/>
  <c r="AP82" i="14"/>
  <c r="CY82" i="14"/>
  <c r="BC82" i="14"/>
  <c r="AJ82" i="14"/>
  <c r="W82" i="14"/>
  <c r="AA88" i="14"/>
  <c r="CX88" i="14"/>
  <c r="AR88" i="14"/>
  <c r="J88" i="14"/>
  <c r="BC88" i="14"/>
  <c r="AN88" i="14"/>
  <c r="AV46" i="14"/>
  <c r="C46" i="14"/>
  <c r="S46" i="14"/>
  <c r="CK46" i="14"/>
  <c r="BE46" i="14"/>
  <c r="CO46" i="14"/>
  <c r="CA46" i="14"/>
  <c r="CE24" i="14"/>
  <c r="CM24" i="14"/>
  <c r="Y24" i="14"/>
  <c r="AB24" i="14"/>
  <c r="AS24" i="14"/>
  <c r="CH24" i="14"/>
  <c r="CU32" i="14"/>
  <c r="BT32" i="14"/>
  <c r="AH32" i="14"/>
  <c r="BZ32" i="14"/>
  <c r="CV32" i="14"/>
  <c r="BH32" i="14"/>
  <c r="AA32" i="14"/>
  <c r="CL32" i="14"/>
  <c r="CI32" i="14"/>
  <c r="AJ32" i="14"/>
  <c r="BB32" i="14"/>
  <c r="AY32" i="14"/>
  <c r="CP32" i="14"/>
  <c r="BK32" i="14"/>
  <c r="AG32" i="14"/>
  <c r="AV32" i="14"/>
  <c r="AI32" i="14"/>
  <c r="V32" i="14"/>
  <c r="BJ32" i="14"/>
  <c r="BG32" i="14"/>
  <c r="J32" i="14"/>
  <c r="BX32" i="14"/>
  <c r="BM32" i="14"/>
  <c r="AX32" i="14"/>
  <c r="AC32" i="14"/>
  <c r="S32" i="14"/>
  <c r="F32" i="21"/>
  <c r="BT62" i="14"/>
  <c r="Q62" i="14"/>
  <c r="CU62" i="14"/>
  <c r="CI62" i="14"/>
  <c r="W62" i="14"/>
  <c r="AS62" i="14"/>
  <c r="AK62" i="14"/>
  <c r="BV62" i="14"/>
  <c r="CN62" i="14"/>
  <c r="P62" i="14"/>
  <c r="BK62" i="14"/>
  <c r="V62" i="14"/>
  <c r="CE62" i="14"/>
  <c r="CK62" i="14"/>
  <c r="CH62" i="14"/>
  <c r="CT62" i="14"/>
  <c r="AT62" i="14"/>
  <c r="CV62" i="14"/>
  <c r="AV62" i="14"/>
  <c r="CQ62" i="14"/>
  <c r="CJ62" i="14"/>
  <c r="I62" i="14"/>
  <c r="AE62" i="14"/>
  <c r="M62" i="14"/>
  <c r="CP62" i="14"/>
  <c r="AF62" i="14"/>
  <c r="CA106" i="14"/>
  <c r="Y106" i="14"/>
  <c r="D106" i="14"/>
  <c r="AQ106" i="14"/>
  <c r="AW106" i="14"/>
  <c r="AG106" i="14"/>
  <c r="AA106" i="14"/>
  <c r="S106" i="14"/>
  <c r="BT106" i="14"/>
  <c r="W106" i="14"/>
  <c r="BZ106" i="14"/>
  <c r="N106" i="14"/>
  <c r="CO106" i="14"/>
  <c r="AV106" i="14"/>
  <c r="V106" i="14"/>
  <c r="AM106" i="14"/>
  <c r="BA106" i="14"/>
  <c r="AH106" i="14"/>
  <c r="DB106" i="14"/>
  <c r="AC106" i="14"/>
  <c r="CN106" i="14"/>
  <c r="AK106" i="14"/>
  <c r="AJ106" i="14"/>
  <c r="AI106" i="14"/>
  <c r="CY106" i="14"/>
  <c r="H106" i="14"/>
  <c r="AE17" i="14"/>
  <c r="D17" i="14"/>
  <c r="DA17" i="14"/>
  <c r="AG17" i="14"/>
  <c r="CL17" i="14"/>
  <c r="H17" i="14"/>
  <c r="K17" i="14"/>
  <c r="I17" i="14"/>
  <c r="AP17" i="14"/>
  <c r="BE17" i="14"/>
  <c r="AU17" i="14"/>
  <c r="AY17" i="14"/>
  <c r="CR17" i="14"/>
  <c r="BO17" i="14"/>
  <c r="BV17" i="14"/>
  <c r="BI17" i="14"/>
  <c r="CM17" i="14"/>
  <c r="CX17" i="14"/>
  <c r="Q17" i="14"/>
  <c r="CZ17" i="14"/>
  <c r="M17" i="14"/>
  <c r="BJ17" i="14"/>
  <c r="O17" i="14"/>
  <c r="CO17" i="14"/>
  <c r="AZ17" i="14"/>
  <c r="CU17" i="14"/>
  <c r="CO82" i="14"/>
  <c r="BL82" i="14"/>
  <c r="BB82" i="14"/>
  <c r="AT82" i="14"/>
  <c r="AG82" i="14"/>
  <c r="BH82" i="14"/>
  <c r="BE82" i="14"/>
  <c r="CS82" i="14"/>
  <c r="C82" i="14"/>
  <c r="AY82" i="14"/>
  <c r="BV82" i="14"/>
  <c r="H82" i="14"/>
  <c r="X88" i="14"/>
  <c r="CQ88" i="14"/>
  <c r="CJ88" i="14"/>
  <c r="CE88" i="14"/>
  <c r="AU88" i="14"/>
  <c r="BB88" i="14"/>
  <c r="BL46" i="14"/>
  <c r="Z46" i="14"/>
  <c r="D46" i="14"/>
  <c r="AN46" i="14"/>
  <c r="DB46" i="14"/>
  <c r="CG46" i="14"/>
  <c r="BA46" i="14"/>
  <c r="AA24" i="14"/>
  <c r="AH24" i="14"/>
  <c r="BE24" i="14"/>
  <c r="AN24" i="14"/>
  <c r="AV24" i="14"/>
  <c r="BM24" i="14"/>
  <c r="U24" i="14"/>
  <c r="CB32" i="14"/>
  <c r="L32" i="14"/>
  <c r="AR32" i="14"/>
  <c r="BU32" i="14"/>
  <c r="AF32" i="14"/>
  <c r="BP32" i="14"/>
  <c r="Z32" i="14"/>
  <c r="DB32" i="14"/>
  <c r="K32" i="14"/>
  <c r="BS32" i="14"/>
  <c r="F32" i="14"/>
  <c r="W32" i="14"/>
  <c r="BV32" i="14"/>
  <c r="C32" i="14"/>
  <c r="CN32" i="14"/>
  <c r="BD32" i="14"/>
  <c r="AT32" i="14"/>
  <c r="BO32" i="14"/>
  <c r="CH32" i="14"/>
  <c r="CX32" i="14"/>
  <c r="Y32" i="14"/>
  <c r="P32" i="14"/>
  <c r="AU32" i="14"/>
  <c r="AD32" i="14"/>
  <c r="AM32" i="14"/>
  <c r="AC62" i="14"/>
  <c r="AJ62" i="14"/>
  <c r="G62" i="14"/>
  <c r="BH62" i="14"/>
  <c r="CS62" i="14"/>
  <c r="AQ62" i="14"/>
  <c r="CZ62" i="14"/>
  <c r="AP62" i="14"/>
  <c r="BY62" i="14"/>
  <c r="BS62" i="14"/>
  <c r="AI62" i="14"/>
  <c r="DB62" i="14"/>
  <c r="CO62" i="14"/>
  <c r="BP62" i="14"/>
  <c r="CY62" i="14"/>
  <c r="Y62" i="14"/>
  <c r="AU62" i="14"/>
  <c r="AA62" i="14"/>
  <c r="BM62" i="14"/>
  <c r="BU62" i="14"/>
  <c r="CX62" i="14"/>
  <c r="BG62" i="14"/>
  <c r="BC62" i="14"/>
  <c r="AD62" i="14"/>
  <c r="C62" i="14"/>
  <c r="X62" i="14"/>
  <c r="AN106" i="14"/>
  <c r="CQ106" i="14"/>
  <c r="I106" i="14"/>
  <c r="G106" i="14"/>
  <c r="AR106" i="14"/>
  <c r="CH106" i="14"/>
  <c r="BQ106" i="14"/>
  <c r="AX106" i="14"/>
  <c r="K106" i="14"/>
  <c r="AE106" i="14"/>
  <c r="E106" i="14"/>
  <c r="BO106" i="14"/>
  <c r="BL106" i="14"/>
  <c r="CL106" i="14"/>
  <c r="BH106" i="14"/>
  <c r="J106" i="14"/>
  <c r="AT106" i="14"/>
  <c r="AS106" i="14"/>
  <c r="O106" i="14"/>
  <c r="CV106" i="14"/>
  <c r="BU106" i="14"/>
  <c r="CD106" i="14"/>
  <c r="BS106" i="14"/>
  <c r="CT106" i="14"/>
  <c r="AO106" i="14"/>
  <c r="E17" i="14"/>
  <c r="CB17" i="14"/>
  <c r="Z17" i="14"/>
  <c r="BA17" i="14"/>
  <c r="BU17" i="14"/>
  <c r="BS17" i="14"/>
  <c r="CA17" i="14"/>
  <c r="G17" i="14"/>
  <c r="AK17" i="14"/>
  <c r="CV17" i="14"/>
  <c r="AC17" i="14"/>
  <c r="DB17" i="14"/>
  <c r="CS17" i="14"/>
  <c r="AS17" i="14"/>
  <c r="CQ17" i="14"/>
  <c r="CW17" i="14"/>
  <c r="CF17" i="14"/>
  <c r="AH17" i="14"/>
  <c r="L17" i="14"/>
  <c r="CN17" i="14"/>
  <c r="BP17" i="14"/>
  <c r="R17" i="14"/>
  <c r="C17" i="14"/>
  <c r="AA17" i="14"/>
  <c r="BK17" i="14"/>
  <c r="CP82" i="14"/>
  <c r="CX82" i="14"/>
  <c r="BG82" i="14"/>
  <c r="CH82" i="14"/>
  <c r="G82" i="14"/>
  <c r="AA82" i="14"/>
  <c r="CI82" i="14"/>
  <c r="AD82" i="14"/>
  <c r="BW82" i="14"/>
  <c r="BX82" i="14"/>
  <c r="BN82" i="14"/>
  <c r="E88" i="14"/>
  <c r="CT88" i="14"/>
  <c r="BF88" i="14"/>
  <c r="BY88" i="14"/>
  <c r="AJ88" i="14"/>
  <c r="N88" i="14"/>
  <c r="CA88" i="14"/>
  <c r="BQ46" i="14"/>
  <c r="BK46" i="14"/>
  <c r="CB46" i="14"/>
  <c r="AK46" i="14"/>
  <c r="AB46" i="14"/>
  <c r="BO46" i="14"/>
  <c r="AM24" i="14"/>
  <c r="BH24" i="14"/>
  <c r="N24" i="14"/>
  <c r="BI24" i="14"/>
  <c r="E24" i="14"/>
  <c r="CJ24" i="14"/>
  <c r="M24" i="14"/>
  <c r="AZ8" i="14"/>
  <c r="BI8" i="14"/>
  <c r="V8" i="14"/>
  <c r="H8" i="14"/>
  <c r="AH8" i="14"/>
  <c r="X8" i="14"/>
  <c r="AJ8" i="14"/>
  <c r="F8" i="14"/>
  <c r="AX8" i="14"/>
  <c r="AB8" i="14"/>
  <c r="BT8" i="14"/>
  <c r="AY8" i="14"/>
  <c r="Z8" i="14"/>
  <c r="AN8" i="14"/>
  <c r="BW8" i="14"/>
  <c r="CP8" i="14"/>
  <c r="BP8" i="14"/>
  <c r="CB8" i="14"/>
  <c r="AM8" i="14"/>
  <c r="W8" i="14"/>
  <c r="BM8" i="14"/>
  <c r="I8" i="14"/>
  <c r="AD8" i="14"/>
  <c r="BV8" i="14"/>
  <c r="CF8" i="14"/>
  <c r="DB8" i="14"/>
  <c r="AF8" i="14"/>
  <c r="AI8" i="14"/>
  <c r="J8" i="14"/>
  <c r="AT8" i="14"/>
  <c r="AR8" i="14"/>
  <c r="CR8" i="14"/>
  <c r="BL8" i="14"/>
  <c r="C8" i="14"/>
  <c r="CD8" i="14"/>
  <c r="Q8" i="14"/>
  <c r="D8" i="14"/>
  <c r="AQ8" i="14"/>
  <c r="CL8" i="14"/>
  <c r="BR8" i="14"/>
  <c r="CE8" i="14"/>
  <c r="CJ8" i="14"/>
  <c r="U8" i="14"/>
  <c r="AG8" i="14"/>
  <c r="AS8" i="14"/>
  <c r="L8" i="14"/>
  <c r="E8" i="14"/>
  <c r="BU8" i="14"/>
  <c r="BY8" i="14"/>
  <c r="CZ8" i="14"/>
  <c r="CM8" i="14"/>
  <c r="M8" i="14"/>
  <c r="BO8" i="14"/>
  <c r="Y8" i="14"/>
  <c r="CQ8" i="14"/>
  <c r="AO8" i="14"/>
  <c r="CY8" i="14"/>
  <c r="BF8" i="14"/>
  <c r="BH8" i="14"/>
  <c r="AA8" i="14"/>
  <c r="BZ8" i="14"/>
  <c r="AL8" i="14"/>
  <c r="CX8" i="14"/>
  <c r="CH8" i="14"/>
  <c r="BN8" i="14"/>
  <c r="AV8" i="14"/>
  <c r="DA8" i="14"/>
  <c r="BB8" i="14"/>
  <c r="K8" i="14"/>
  <c r="AE8" i="14"/>
  <c r="AU8" i="14"/>
  <c r="BQ8" i="14"/>
  <c r="CV8" i="14"/>
  <c r="CS8" i="14"/>
  <c r="BA8" i="14"/>
  <c r="G8" i="14"/>
  <c r="BD8" i="14"/>
  <c r="CK8" i="14"/>
  <c r="F8" i="21"/>
  <c r="CO8" i="14"/>
  <c r="CT8" i="14"/>
  <c r="AK8" i="14"/>
  <c r="CN8" i="14"/>
  <c r="BG8" i="14"/>
  <c r="CG8" i="14"/>
  <c r="T8" i="14"/>
  <c r="S8" i="14"/>
  <c r="BS8" i="14"/>
  <c r="CI8" i="14"/>
  <c r="CW8" i="14"/>
  <c r="O8" i="14"/>
  <c r="BJ8" i="14"/>
  <c r="BC8" i="14"/>
  <c r="CC8" i="14"/>
  <c r="BX8" i="14"/>
  <c r="AW8" i="14"/>
  <c r="N8" i="14"/>
  <c r="CA8" i="14"/>
  <c r="AC8" i="14"/>
  <c r="R8" i="14"/>
  <c r="AP8" i="14"/>
  <c r="P8" i="14"/>
  <c r="BE8" i="14"/>
  <c r="CO45" i="14"/>
  <c r="CE13" i="14"/>
  <c r="DB13" i="14"/>
  <c r="AY13" i="14"/>
  <c r="BV34" i="14"/>
  <c r="CC34" i="14"/>
  <c r="CT34" i="14"/>
  <c r="N29" i="14"/>
  <c r="BH29" i="14"/>
  <c r="BP29" i="14"/>
  <c r="BK8" i="14"/>
  <c r="AZ108" i="14"/>
  <c r="AM108" i="14"/>
  <c r="BM108" i="14"/>
  <c r="CX108" i="14"/>
  <c r="BZ108" i="14"/>
  <c r="BY108" i="14"/>
  <c r="AT108" i="14"/>
  <c r="L108" i="14"/>
  <c r="BG108" i="14"/>
  <c r="H108" i="14"/>
  <c r="BO108" i="14"/>
  <c r="DA108" i="14"/>
  <c r="C108" i="14"/>
  <c r="CG108" i="14"/>
  <c r="CJ108" i="14"/>
  <c r="Y108" i="14"/>
  <c r="AP108" i="14"/>
  <c r="BX108" i="14"/>
  <c r="CP108" i="14"/>
  <c r="D108" i="14"/>
  <c r="G108" i="14"/>
  <c r="U108" i="14"/>
  <c r="BA108" i="14"/>
  <c r="I108" i="14"/>
  <c r="BL108" i="14"/>
  <c r="CD108" i="14"/>
  <c r="BJ108" i="14"/>
  <c r="AY108" i="14"/>
  <c r="J108" i="14"/>
  <c r="BU108" i="14"/>
  <c r="BS108" i="14"/>
  <c r="AS108" i="14"/>
  <c r="CT108" i="14"/>
  <c r="CE108" i="14"/>
  <c r="N108" i="14"/>
  <c r="CB108" i="14"/>
  <c r="BP108" i="14"/>
  <c r="M108" i="14"/>
  <c r="CH108" i="14"/>
  <c r="F108" i="21"/>
  <c r="BB108" i="14"/>
  <c r="CN108" i="14"/>
  <c r="E108" i="14"/>
  <c r="Z108" i="14"/>
  <c r="AG108" i="14"/>
  <c r="AU108" i="14"/>
  <c r="AQ108" i="14"/>
  <c r="AK108" i="14"/>
  <c r="R108" i="14"/>
  <c r="P108" i="14"/>
  <c r="AE108" i="14"/>
  <c r="CR108" i="14"/>
  <c r="AH108" i="14"/>
  <c r="BH108" i="14"/>
  <c r="CM108" i="14"/>
  <c r="W108" i="14"/>
  <c r="BE108" i="14"/>
  <c r="Q108" i="14"/>
  <c r="AA108" i="14"/>
  <c r="CQ108" i="14"/>
  <c r="BR108" i="14"/>
  <c r="CW108" i="14"/>
  <c r="CI108" i="14"/>
  <c r="CY108" i="14"/>
  <c r="CA108" i="14"/>
  <c r="AB108" i="14"/>
  <c r="CA29" i="14"/>
  <c r="AU29" i="14"/>
  <c r="BJ29" i="14"/>
  <c r="CD29" i="14"/>
  <c r="CV29" i="14"/>
  <c r="CH29" i="14"/>
  <c r="CI29" i="14"/>
  <c r="AJ29" i="14"/>
  <c r="CZ29" i="14"/>
  <c r="AX29" i="14"/>
  <c r="BN29" i="14"/>
  <c r="CR29" i="14"/>
  <c r="CX29" i="14"/>
  <c r="R29" i="14"/>
  <c r="AK29" i="14"/>
  <c r="CB29" i="14"/>
  <c r="AB29" i="14"/>
  <c r="AQ29" i="14"/>
  <c r="BW29" i="14"/>
  <c r="J29" i="14"/>
  <c r="BZ29" i="14"/>
  <c r="D29" i="14"/>
  <c r="BF29" i="14"/>
  <c r="P29" i="14"/>
  <c r="V29" i="14"/>
  <c r="AV29" i="14"/>
  <c r="U29" i="14"/>
  <c r="BS29" i="14"/>
  <c r="BE29" i="14"/>
  <c r="AM29" i="14"/>
  <c r="BI29" i="14"/>
  <c r="AI29" i="14"/>
  <c r="AW29" i="14"/>
  <c r="BA29" i="14"/>
  <c r="BC29" i="14"/>
  <c r="AC29" i="14"/>
  <c r="BB29" i="14"/>
  <c r="BM29" i="14"/>
  <c r="CO29" i="14"/>
  <c r="BL29" i="14"/>
  <c r="F29" i="14"/>
  <c r="CP29" i="14"/>
  <c r="M29" i="14"/>
  <c r="AL29" i="14"/>
  <c r="CM29" i="14"/>
  <c r="AY29" i="14"/>
  <c r="AH29" i="14"/>
  <c r="DA29" i="14"/>
  <c r="BK29" i="14"/>
  <c r="AT29" i="14"/>
  <c r="CT29" i="14"/>
  <c r="CW29" i="14"/>
  <c r="CJ29" i="14"/>
  <c r="AZ29" i="14"/>
  <c r="BY29" i="14"/>
  <c r="AO29" i="14"/>
  <c r="Z29" i="14"/>
  <c r="S29" i="14"/>
  <c r="AS29" i="14"/>
  <c r="AN29" i="14"/>
  <c r="CQ29" i="14"/>
  <c r="E29" i="14"/>
  <c r="BD29" i="14"/>
  <c r="CG29" i="14"/>
  <c r="CK29" i="14"/>
  <c r="Q29" i="14"/>
  <c r="AE29" i="14"/>
  <c r="BQ29" i="14"/>
  <c r="CC29" i="14"/>
  <c r="CS29" i="14"/>
  <c r="BG29" i="14"/>
  <c r="BO29" i="14"/>
  <c r="BR29" i="14"/>
  <c r="K29" i="14"/>
  <c r="BX29" i="14"/>
  <c r="CL29" i="14"/>
  <c r="AA29" i="14"/>
  <c r="BU29" i="14"/>
  <c r="BV29" i="14"/>
  <c r="CE29" i="14"/>
  <c r="F30" i="21"/>
  <c r="CR30" i="14"/>
  <c r="M30" i="14"/>
  <c r="CO30" i="14"/>
  <c r="V30" i="14"/>
  <c r="BO30" i="14"/>
  <c r="BC30" i="14"/>
  <c r="CS30" i="14"/>
  <c r="BM30" i="14"/>
  <c r="CL30" i="14"/>
  <c r="K30" i="14"/>
  <c r="DB30" i="14"/>
  <c r="BH30" i="14"/>
  <c r="AV30" i="14"/>
  <c r="AS30" i="14"/>
  <c r="BD30" i="14"/>
  <c r="AU30" i="14"/>
  <c r="AL30" i="14"/>
  <c r="H30" i="14"/>
  <c r="P30" i="14"/>
  <c r="BV30" i="14"/>
  <c r="AD30" i="14"/>
  <c r="AC30" i="14"/>
  <c r="CG30" i="14"/>
  <c r="X30" i="14"/>
  <c r="Z30" i="14"/>
  <c r="I30" i="14"/>
  <c r="DA30" i="14"/>
  <c r="AR30" i="14"/>
  <c r="AP30" i="14"/>
  <c r="BS30" i="14"/>
  <c r="Q30" i="14"/>
  <c r="BT30" i="14"/>
  <c r="AW30" i="14"/>
  <c r="F30" i="14"/>
  <c r="AZ30" i="14"/>
  <c r="CQ30" i="14"/>
  <c r="AJ30" i="14"/>
  <c r="CE30" i="14"/>
  <c r="T30" i="14"/>
  <c r="W30" i="14"/>
  <c r="BK30" i="14"/>
  <c r="CW30" i="14"/>
  <c r="AT30" i="14"/>
  <c r="BU30" i="14"/>
  <c r="CT30" i="14"/>
  <c r="AI30" i="14"/>
  <c r="BN30" i="14"/>
  <c r="CH30" i="14"/>
  <c r="AF30" i="14"/>
  <c r="CZ30" i="14"/>
  <c r="AY30" i="14"/>
  <c r="BY30" i="14"/>
  <c r="CM30" i="14"/>
  <c r="R30" i="14"/>
  <c r="CC30" i="14"/>
  <c r="BL30" i="14"/>
  <c r="BF30" i="14"/>
  <c r="CB30" i="14"/>
  <c r="G30" i="14"/>
  <c r="U30" i="14"/>
  <c r="BZ30" i="14"/>
  <c r="AH30" i="14"/>
  <c r="AA30" i="14"/>
  <c r="BI30" i="14"/>
  <c r="CV30" i="14"/>
  <c r="CJ30" i="14"/>
  <c r="BW30" i="14"/>
  <c r="AB30" i="14"/>
  <c r="O30" i="14"/>
  <c r="CY30" i="14"/>
  <c r="BB30" i="14"/>
  <c r="BQ30" i="14"/>
  <c r="BA30" i="14"/>
  <c r="Y30" i="14"/>
  <c r="L30" i="14"/>
  <c r="AM30" i="14"/>
  <c r="AQ30" i="14"/>
  <c r="BX30" i="14"/>
  <c r="BP30" i="14"/>
  <c r="C30" i="14"/>
  <c r="AX30" i="14"/>
  <c r="AN30" i="14"/>
  <c r="CA30" i="14"/>
  <c r="S30" i="14"/>
  <c r="J30" i="14"/>
  <c r="E30" i="14"/>
  <c r="CP30" i="14"/>
  <c r="AO30" i="14"/>
  <c r="CD30" i="14"/>
  <c r="CU30" i="14"/>
  <c r="BJ30" i="14"/>
  <c r="BR30" i="14"/>
  <c r="D30" i="14"/>
  <c r="N30" i="14"/>
  <c r="CN30" i="14"/>
  <c r="CK30" i="14"/>
  <c r="AK30" i="14"/>
  <c r="AE30" i="14"/>
  <c r="CF30" i="14"/>
  <c r="AG30" i="14"/>
  <c r="BG30" i="14"/>
  <c r="BC74" i="14"/>
  <c r="CU74" i="14"/>
  <c r="X74" i="14"/>
  <c r="BH74" i="14"/>
  <c r="BZ74" i="14"/>
  <c r="M74" i="14"/>
  <c r="BF74" i="14"/>
  <c r="BA74" i="14"/>
  <c r="E74" i="14"/>
  <c r="AK74" i="14"/>
  <c r="CA74" i="14"/>
  <c r="CR74" i="14"/>
  <c r="F74" i="14"/>
  <c r="BX74" i="14"/>
  <c r="AB74" i="14"/>
  <c r="BJ74" i="14"/>
  <c r="AG74" i="14"/>
  <c r="CQ74" i="14"/>
  <c r="BE74" i="14"/>
  <c r="BW74" i="14"/>
  <c r="BO74" i="14"/>
  <c r="CJ74" i="14"/>
  <c r="AS74" i="14"/>
  <c r="CK74" i="14"/>
  <c r="AF74" i="14"/>
  <c r="CP74" i="14"/>
  <c r="F74" i="21"/>
  <c r="BI74" i="14"/>
  <c r="CD74" i="14"/>
  <c r="AV74" i="14"/>
  <c r="CC74" i="14"/>
  <c r="AQ74" i="14"/>
  <c r="CY74" i="14"/>
  <c r="AT74" i="14"/>
  <c r="CZ74" i="14"/>
  <c r="C74" i="14"/>
  <c r="CN74" i="14"/>
  <c r="CH74" i="14"/>
  <c r="BT74" i="14"/>
  <c r="BK74" i="14"/>
  <c r="AU74" i="14"/>
  <c r="AR74" i="14"/>
  <c r="W74" i="14"/>
  <c r="L74" i="14"/>
  <c r="BR74" i="14"/>
  <c r="O74" i="14"/>
  <c r="Q74" i="14"/>
  <c r="H74" i="14"/>
  <c r="AJ74" i="14"/>
  <c r="Z74" i="14"/>
  <c r="CF74" i="14"/>
  <c r="R74" i="14"/>
  <c r="P74" i="14"/>
  <c r="CX74" i="14"/>
  <c r="CT74" i="14"/>
  <c r="BD74" i="14"/>
  <c r="BV74" i="14"/>
  <c r="BY74" i="14"/>
  <c r="I74" i="14"/>
  <c r="CE74" i="14"/>
  <c r="AN74" i="14"/>
  <c r="DB74" i="14"/>
  <c r="AH74" i="14"/>
  <c r="DA74" i="14"/>
  <c r="S74" i="14"/>
  <c r="AD74" i="14"/>
  <c r="K74" i="14"/>
  <c r="G74" i="14"/>
  <c r="AE74" i="14"/>
  <c r="CV74" i="14"/>
  <c r="AX74" i="14"/>
  <c r="N74" i="14"/>
  <c r="BQ74" i="14"/>
  <c r="BM74" i="14"/>
  <c r="Y74" i="14"/>
  <c r="J74" i="14"/>
  <c r="BB74" i="14"/>
  <c r="AZ74" i="14"/>
  <c r="CI74" i="14"/>
  <c r="AL74" i="14"/>
  <c r="T74" i="14"/>
  <c r="AI74" i="14"/>
  <c r="BS74" i="14"/>
  <c r="AY74" i="14"/>
  <c r="CS74" i="14"/>
  <c r="BU74" i="14"/>
  <c r="V74" i="14"/>
  <c r="AA74" i="14"/>
  <c r="AO74" i="14"/>
  <c r="CB74" i="14"/>
  <c r="BP74" i="14"/>
  <c r="AP74" i="14"/>
  <c r="D74" i="14"/>
  <c r="AC74" i="14"/>
  <c r="CO74" i="14"/>
  <c r="BG74" i="14"/>
  <c r="CL74" i="14"/>
  <c r="CM74" i="14"/>
  <c r="BL74" i="14"/>
  <c r="AW74" i="14"/>
  <c r="BN74" i="14"/>
  <c r="U74" i="14"/>
  <c r="CW74" i="14"/>
  <c r="CU108" i="14"/>
  <c r="BQ108" i="14"/>
  <c r="AK45" i="14"/>
  <c r="CQ45" i="14"/>
  <c r="CS108" i="14"/>
  <c r="X108" i="14"/>
  <c r="CK45" i="14"/>
  <c r="X45" i="14"/>
  <c r="D45" i="14"/>
  <c r="AB45" i="14"/>
  <c r="AA13" i="14"/>
  <c r="BN13" i="14"/>
  <c r="AU13" i="14"/>
  <c r="CR34" i="14"/>
  <c r="BU34" i="14"/>
  <c r="L29" i="14"/>
  <c r="AR29" i="14"/>
  <c r="W29" i="14"/>
  <c r="F34" i="21"/>
  <c r="V34" i="14"/>
  <c r="AU34" i="14"/>
  <c r="CU34" i="14"/>
  <c r="K34" i="14"/>
  <c r="G34" i="14"/>
  <c r="S34" i="14"/>
  <c r="CW34" i="14"/>
  <c r="BM34" i="14"/>
  <c r="AI34" i="14"/>
  <c r="CH34" i="14"/>
  <c r="BJ34" i="14"/>
  <c r="AZ34" i="14"/>
  <c r="Q34" i="14"/>
  <c r="AO34" i="14"/>
  <c r="N34" i="14"/>
  <c r="AB34" i="14"/>
  <c r="M34" i="14"/>
  <c r="I34" i="14"/>
  <c r="U34" i="14"/>
  <c r="CP34" i="14"/>
  <c r="BQ34" i="14"/>
  <c r="T34" i="14"/>
  <c r="AQ34" i="14"/>
  <c r="BY34" i="14"/>
  <c r="CX34" i="14"/>
  <c r="CQ34" i="14"/>
  <c r="BS34" i="14"/>
  <c r="AX34" i="14"/>
  <c r="AV34" i="14"/>
  <c r="BG34" i="14"/>
  <c r="CL34" i="14"/>
  <c r="AF34" i="14"/>
  <c r="E34" i="14"/>
  <c r="AE34" i="14"/>
  <c r="BD34" i="14"/>
  <c r="CM34" i="14"/>
  <c r="BI34" i="14"/>
  <c r="AP34" i="14"/>
  <c r="CO34" i="14"/>
  <c r="BP34" i="14"/>
  <c r="AH34" i="14"/>
  <c r="AT34" i="14"/>
  <c r="BF34" i="14"/>
  <c r="CN34" i="14"/>
  <c r="DA34" i="14"/>
  <c r="P34" i="14"/>
  <c r="AC34" i="14"/>
  <c r="AD34" i="14"/>
  <c r="CI34" i="14"/>
  <c r="DB34" i="14"/>
  <c r="L34" i="14"/>
  <c r="C34" i="14"/>
  <c r="CG34" i="14"/>
  <c r="CK34" i="14"/>
  <c r="W34" i="14"/>
  <c r="CV34" i="14"/>
  <c r="D34" i="14"/>
  <c r="CJ34" i="14"/>
  <c r="AW34" i="14"/>
  <c r="CS34" i="14"/>
  <c r="CY34" i="14"/>
  <c r="BL34" i="14"/>
  <c r="CZ34" i="14"/>
  <c r="BA34" i="14"/>
  <c r="BT34" i="14"/>
  <c r="BE34" i="14"/>
  <c r="AN34" i="14"/>
  <c r="BC34" i="14"/>
  <c r="BZ34" i="14"/>
  <c r="F34" i="14"/>
  <c r="AM34" i="14"/>
  <c r="BX34" i="14"/>
  <c r="BW34" i="14"/>
  <c r="BO34" i="14"/>
  <c r="AR34" i="14"/>
  <c r="BB34" i="14"/>
  <c r="O34" i="14"/>
  <c r="BK34" i="14"/>
  <c r="BQ79" i="14"/>
  <c r="AU79" i="14"/>
  <c r="AI79" i="14"/>
  <c r="BA79" i="14"/>
  <c r="CG79" i="14"/>
  <c r="AS79" i="14"/>
  <c r="CT79" i="14"/>
  <c r="AY79" i="14"/>
  <c r="L79" i="14"/>
  <c r="AQ79" i="14"/>
  <c r="BC79" i="14"/>
  <c r="BJ79" i="14"/>
  <c r="BH79" i="14"/>
  <c r="CS79" i="14"/>
  <c r="AR79" i="14"/>
  <c r="U79" i="14"/>
  <c r="CZ79" i="14"/>
  <c r="CW79" i="14"/>
  <c r="AG79" i="14"/>
  <c r="AA79" i="14"/>
  <c r="CQ79" i="14"/>
  <c r="AN79" i="14"/>
  <c r="AK79" i="14"/>
  <c r="AD79" i="14"/>
  <c r="BS79" i="14"/>
  <c r="CX79" i="14"/>
  <c r="BE79" i="14"/>
  <c r="M79" i="14"/>
  <c r="AV79" i="14"/>
  <c r="W79" i="14"/>
  <c r="X79" i="14"/>
  <c r="BO79" i="14"/>
  <c r="BY79" i="14"/>
  <c r="BP79" i="14"/>
  <c r="AO79" i="14"/>
  <c r="CM79" i="14"/>
  <c r="D79" i="14"/>
  <c r="BR79" i="14"/>
  <c r="Y79" i="14"/>
  <c r="F79" i="21"/>
  <c r="R79" i="14"/>
  <c r="CF79" i="14"/>
  <c r="BN79" i="14"/>
  <c r="BL79" i="14"/>
  <c r="BG79" i="14"/>
  <c r="C79" i="14"/>
  <c r="E79" i="14"/>
  <c r="S79" i="14"/>
  <c r="T79" i="14"/>
  <c r="AP79" i="14"/>
  <c r="K79" i="14"/>
  <c r="CL79" i="14"/>
  <c r="DA79" i="14"/>
  <c r="AW79" i="14"/>
  <c r="BB79" i="14"/>
  <c r="N79" i="14"/>
  <c r="BD79" i="14"/>
  <c r="CN79" i="14"/>
  <c r="CP79" i="14"/>
  <c r="I79" i="14"/>
  <c r="BM79" i="14"/>
  <c r="AH79" i="14"/>
  <c r="H79" i="14"/>
  <c r="G79" i="14"/>
  <c r="AX79" i="14"/>
  <c r="Q79" i="14"/>
  <c r="CD79" i="14"/>
  <c r="BX79" i="14"/>
  <c r="CJ79" i="14"/>
  <c r="BK79" i="14"/>
  <c r="F79" i="14"/>
  <c r="AZ79" i="14"/>
  <c r="BW79" i="14"/>
  <c r="CB79" i="14"/>
  <c r="AT79" i="14"/>
  <c r="J79" i="14"/>
  <c r="AJ79" i="14"/>
  <c r="AL79" i="14"/>
  <c r="BF79" i="14"/>
  <c r="V79" i="14"/>
  <c r="CC79" i="14"/>
  <c r="AF79" i="14"/>
  <c r="CV79" i="14"/>
  <c r="CH79" i="14"/>
  <c r="CK79" i="14"/>
  <c r="CE79" i="14"/>
  <c r="BT79" i="14"/>
  <c r="CO79" i="14"/>
  <c r="CY79" i="14"/>
  <c r="P79" i="14"/>
  <c r="AM79" i="14"/>
  <c r="Z79" i="14"/>
  <c r="CA79" i="14"/>
  <c r="DB79" i="14"/>
  <c r="AB79" i="14"/>
  <c r="BZ79" i="14"/>
  <c r="BI79" i="14"/>
  <c r="CU79" i="14"/>
  <c r="CI79" i="14"/>
  <c r="BU79" i="14"/>
  <c r="O79" i="14"/>
  <c r="BV79" i="14"/>
  <c r="CR79" i="14"/>
  <c r="AC79" i="14"/>
  <c r="O92" i="14"/>
  <c r="AU92" i="14"/>
  <c r="BF92" i="14"/>
  <c r="P92" i="14"/>
  <c r="BB92" i="14"/>
  <c r="CB92" i="14"/>
  <c r="AC92" i="14"/>
  <c r="Y92" i="14"/>
  <c r="N92" i="14"/>
  <c r="CD92" i="14"/>
  <c r="X92" i="14"/>
  <c r="CR92" i="14"/>
  <c r="AF92" i="14"/>
  <c r="F92" i="21"/>
  <c r="M92" i="14"/>
  <c r="AK92" i="14"/>
  <c r="CP92" i="14"/>
  <c r="T92" i="14"/>
  <c r="AG92" i="14"/>
  <c r="AL92" i="14"/>
  <c r="CZ92" i="14"/>
  <c r="BU92" i="14"/>
  <c r="AO92" i="14"/>
  <c r="K92" i="14"/>
  <c r="AN92" i="14"/>
  <c r="F92" i="14"/>
  <c r="CY92" i="14"/>
  <c r="AI92" i="14"/>
  <c r="H92" i="14"/>
  <c r="BT92" i="14"/>
  <c r="BA92" i="14"/>
  <c r="BL92" i="14"/>
  <c r="CH92" i="14"/>
  <c r="D92" i="14"/>
  <c r="BN92" i="14"/>
  <c r="CL92" i="14"/>
  <c r="AM92" i="14"/>
  <c r="BQ92" i="14"/>
  <c r="AJ92" i="14"/>
  <c r="CW92" i="14"/>
  <c r="CF92" i="14"/>
  <c r="E92" i="14"/>
  <c r="S92" i="14"/>
  <c r="AE92" i="14"/>
  <c r="CS92" i="14"/>
  <c r="G92" i="14"/>
  <c r="BH92" i="14"/>
  <c r="CN92" i="14"/>
  <c r="CK92" i="14"/>
  <c r="BO92" i="14"/>
  <c r="AX92" i="14"/>
  <c r="CO92" i="14"/>
  <c r="BC92" i="14"/>
  <c r="CQ92" i="14"/>
  <c r="CT92" i="14"/>
  <c r="BM92" i="14"/>
  <c r="AY92" i="14"/>
  <c r="AA92" i="14"/>
  <c r="BZ92" i="14"/>
  <c r="BG92" i="14"/>
  <c r="AT92" i="14"/>
  <c r="BS92" i="14"/>
  <c r="CV92" i="14"/>
  <c r="AQ92" i="14"/>
  <c r="R92" i="14"/>
  <c r="CE92" i="14"/>
  <c r="CG92" i="14"/>
  <c r="CJ92" i="14"/>
  <c r="BW92" i="14"/>
  <c r="AV92" i="14"/>
  <c r="AB92" i="14"/>
  <c r="AR92" i="14"/>
  <c r="CI92" i="14"/>
  <c r="BR92" i="14"/>
  <c r="BP92" i="14"/>
  <c r="BV92" i="14"/>
  <c r="Z92" i="14"/>
  <c r="DB92" i="14"/>
  <c r="AP92" i="14"/>
  <c r="BJ92" i="14"/>
  <c r="AW92" i="14"/>
  <c r="V92" i="14"/>
  <c r="C92" i="14"/>
  <c r="L92" i="14"/>
  <c r="CC92" i="14"/>
  <c r="I92" i="14"/>
  <c r="W92" i="14"/>
  <c r="CM92" i="14"/>
  <c r="AZ92" i="14"/>
  <c r="AS92" i="14"/>
  <c r="BX92" i="14"/>
  <c r="CX92" i="14"/>
  <c r="U92" i="14"/>
  <c r="J92" i="14"/>
  <c r="AD92" i="14"/>
  <c r="AH92" i="14"/>
  <c r="CU92" i="14"/>
  <c r="CA92" i="14"/>
  <c r="BD92" i="14"/>
  <c r="Q92" i="14"/>
  <c r="BY92" i="14"/>
  <c r="BK92" i="14"/>
  <c r="BE92" i="14"/>
  <c r="BI92" i="14"/>
  <c r="CU67" i="14"/>
  <c r="AE67" i="14"/>
  <c r="DB67" i="14"/>
  <c r="T67" i="14"/>
  <c r="CS67" i="14"/>
  <c r="CR67" i="14"/>
  <c r="BJ67" i="14"/>
  <c r="Q67" i="14"/>
  <c r="AL67" i="14"/>
  <c r="BW67" i="14"/>
  <c r="BP67" i="14"/>
  <c r="BX45" i="14"/>
  <c r="W45" i="14"/>
  <c r="BD45" i="14"/>
  <c r="BZ45" i="14"/>
  <c r="AW45" i="14"/>
  <c r="P45" i="14"/>
  <c r="M45" i="14"/>
  <c r="CG45" i="14"/>
  <c r="CZ45" i="14"/>
  <c r="CE45" i="14"/>
  <c r="CA45" i="14"/>
  <c r="J45" i="14"/>
  <c r="R45" i="14"/>
  <c r="H45" i="14"/>
  <c r="CM45" i="14"/>
  <c r="CH45" i="14"/>
  <c r="AR45" i="14"/>
  <c r="AC45" i="14"/>
  <c r="CY45" i="14"/>
  <c r="BR45" i="14"/>
  <c r="BE45" i="14"/>
  <c r="Z45" i="14"/>
  <c r="BY45" i="14"/>
  <c r="CI45" i="14"/>
  <c r="BW45" i="14"/>
  <c r="AL45" i="14"/>
  <c r="AD45" i="14"/>
  <c r="BQ45" i="14"/>
  <c r="AU45" i="14"/>
  <c r="DB45" i="14"/>
  <c r="G45" i="14"/>
  <c r="BH45" i="14"/>
  <c r="AX45" i="14"/>
  <c r="Y45" i="14"/>
  <c r="CT45" i="14"/>
  <c r="CD45" i="14"/>
  <c r="AZ45" i="14"/>
  <c r="BN45" i="14"/>
  <c r="CJ45" i="14"/>
  <c r="T45" i="14"/>
  <c r="BP45" i="14"/>
  <c r="BM45" i="14"/>
  <c r="AA45" i="14"/>
  <c r="AO45" i="14"/>
  <c r="AJ45" i="14"/>
  <c r="S45" i="14"/>
  <c r="C45" i="14"/>
  <c r="BJ45" i="14"/>
  <c r="L45" i="14"/>
  <c r="CB45" i="14"/>
  <c r="AF45" i="14"/>
  <c r="BL45" i="14"/>
  <c r="BA45" i="14"/>
  <c r="E45" i="14"/>
  <c r="AP45" i="14"/>
  <c r="AT45" i="14"/>
  <c r="BS45" i="14"/>
  <c r="CV45" i="14"/>
  <c r="BG45" i="14"/>
  <c r="CF45" i="14"/>
  <c r="CR45" i="14"/>
  <c r="AQ45" i="14"/>
  <c r="BC45" i="14"/>
  <c r="BK45" i="14"/>
  <c r="BI45" i="14"/>
  <c r="BS13" i="14"/>
  <c r="CC13" i="14"/>
  <c r="AW13" i="14"/>
  <c r="H13" i="14"/>
  <c r="CS13" i="14"/>
  <c r="BK13" i="14"/>
  <c r="I13" i="14"/>
  <c r="U13" i="14"/>
  <c r="CU13" i="14"/>
  <c r="C13" i="14"/>
  <c r="BQ13" i="14"/>
  <c r="AG13" i="14"/>
  <c r="V13" i="14"/>
  <c r="F13" i="21"/>
  <c r="AB13" i="14"/>
  <c r="CZ13" i="14"/>
  <c r="BC13" i="14"/>
  <c r="AQ13" i="14"/>
  <c r="M13" i="14"/>
  <c r="CL13" i="14"/>
  <c r="DA13" i="14"/>
  <c r="BP13" i="14"/>
  <c r="BY13" i="14"/>
  <c r="AR13" i="14"/>
  <c r="BA13" i="14"/>
  <c r="BV13" i="14"/>
  <c r="CN13" i="14"/>
  <c r="BG13" i="14"/>
  <c r="T13" i="14"/>
  <c r="R13" i="14"/>
  <c r="CB13" i="14"/>
  <c r="G13" i="14"/>
  <c r="AS13" i="14"/>
  <c r="CJ13" i="14"/>
  <c r="CK13" i="14"/>
  <c r="CV13" i="14"/>
  <c r="BI13" i="14"/>
  <c r="CD13" i="14"/>
  <c r="AH13" i="14"/>
  <c r="BU13" i="14"/>
  <c r="AC13" i="14"/>
  <c r="CX13" i="14"/>
  <c r="P13" i="14"/>
  <c r="CT13" i="14"/>
  <c r="CW13" i="14"/>
  <c r="BO13" i="14"/>
  <c r="AO13" i="14"/>
  <c r="BT13" i="14"/>
  <c r="BJ13" i="14"/>
  <c r="AF13" i="14"/>
  <c r="CF13" i="14"/>
  <c r="AN13" i="14"/>
  <c r="BB13" i="14"/>
  <c r="Q13" i="14"/>
  <c r="CR13" i="14"/>
  <c r="BH13" i="14"/>
  <c r="W13" i="14"/>
  <c r="AP13" i="14"/>
  <c r="CP13" i="14"/>
  <c r="BE13" i="14"/>
  <c r="Y13" i="14"/>
  <c r="AZ13" i="14"/>
  <c r="K13" i="14"/>
  <c r="CG13" i="14"/>
  <c r="F13" i="14"/>
  <c r="CO13" i="14"/>
  <c r="N13" i="14"/>
  <c r="CQ13" i="14"/>
  <c r="AL13" i="14"/>
  <c r="CI13" i="14"/>
  <c r="BD13" i="14"/>
  <c r="E13" i="14"/>
  <c r="CM13" i="14"/>
  <c r="BR13" i="14"/>
  <c r="S13" i="14"/>
  <c r="AK13" i="14"/>
  <c r="AX13" i="14"/>
  <c r="BX13" i="14"/>
  <c r="W41" i="14"/>
  <c r="BL41" i="14"/>
  <c r="BM41" i="14"/>
  <c r="AI41" i="14"/>
  <c r="BJ41" i="14"/>
  <c r="K41" i="14"/>
  <c r="AC41" i="14"/>
  <c r="AU41" i="14"/>
  <c r="CM41" i="14"/>
  <c r="Q41" i="14"/>
  <c r="T41" i="14"/>
  <c r="CF41" i="14"/>
  <c r="BA41" i="14"/>
  <c r="E41" i="14"/>
  <c r="CK41" i="14"/>
  <c r="CW41" i="14"/>
  <c r="DB41" i="14"/>
  <c r="AK41" i="14"/>
  <c r="AS41" i="14"/>
  <c r="CD41" i="14"/>
  <c r="BD41" i="14"/>
  <c r="R41" i="14"/>
  <c r="C41" i="14"/>
  <c r="BX41" i="14"/>
  <c r="AB41" i="14"/>
  <c r="BH41" i="14"/>
  <c r="CT41" i="14"/>
  <c r="CQ41" i="14"/>
  <c r="L41" i="14"/>
  <c r="CX41" i="14"/>
  <c r="CL41" i="14"/>
  <c r="H41" i="14"/>
  <c r="U41" i="14"/>
  <c r="BV41" i="14"/>
  <c r="D41" i="14"/>
  <c r="CA41" i="14"/>
  <c r="N41" i="14"/>
  <c r="BK41" i="14"/>
  <c r="BF41" i="14"/>
  <c r="F41" i="21"/>
  <c r="AQ41" i="14"/>
  <c r="BY41" i="14"/>
  <c r="X41" i="14"/>
  <c r="BE41" i="14"/>
  <c r="CG41" i="14"/>
  <c r="AL41" i="14"/>
  <c r="BU41" i="14"/>
  <c r="AZ41" i="14"/>
  <c r="I41" i="14"/>
  <c r="AD41" i="14"/>
  <c r="BC41" i="14"/>
  <c r="AV41" i="14"/>
  <c r="S41" i="14"/>
  <c r="CN41" i="14"/>
  <c r="CY41" i="14"/>
  <c r="CO41" i="14"/>
  <c r="CI41" i="14"/>
  <c r="G41" i="14"/>
  <c r="CU41" i="14"/>
  <c r="M41" i="14"/>
  <c r="BP41" i="14"/>
  <c r="AN41" i="14"/>
  <c r="AY41" i="14"/>
  <c r="BO41" i="14"/>
  <c r="AH41" i="14"/>
  <c r="CP41" i="14"/>
  <c r="CV41" i="14"/>
  <c r="BI41" i="14"/>
  <c r="Z41" i="14"/>
  <c r="AF41" i="14"/>
  <c r="BB41" i="14"/>
  <c r="P41" i="14"/>
  <c r="DA41" i="14"/>
  <c r="AE41" i="14"/>
  <c r="BZ41" i="14"/>
  <c r="AJ41" i="14"/>
  <c r="BS41" i="14"/>
  <c r="AW41" i="14"/>
  <c r="CC41" i="14"/>
  <c r="Y41" i="14"/>
  <c r="V41" i="14"/>
  <c r="AT41" i="14"/>
  <c r="CS41" i="14"/>
  <c r="BW41" i="14"/>
  <c r="CJ41" i="14"/>
  <c r="J41" i="14"/>
  <c r="AP41" i="14"/>
  <c r="AR41" i="14"/>
  <c r="CR41" i="14"/>
  <c r="AO41" i="14"/>
  <c r="BN41" i="14"/>
  <c r="CH41" i="14"/>
  <c r="CZ41" i="14"/>
  <c r="AX41" i="14"/>
  <c r="CE41" i="14"/>
  <c r="AM41" i="14"/>
  <c r="BQ41" i="14"/>
  <c r="BR41" i="14"/>
  <c r="AG41" i="14"/>
  <c r="AA41" i="14"/>
  <c r="F41" i="14"/>
  <c r="BT41" i="14"/>
  <c r="CB41" i="14"/>
  <c r="CZ108" i="14"/>
  <c r="U45" i="14"/>
  <c r="O45" i="14"/>
  <c r="AW108" i="14"/>
  <c r="K108" i="14"/>
  <c r="BK108" i="14"/>
  <c r="AJ108" i="14"/>
  <c r="BN108" i="14"/>
  <c r="T108" i="14"/>
  <c r="CL108" i="14"/>
  <c r="AC108" i="14"/>
  <c r="BV45" i="14"/>
  <c r="CP45" i="14"/>
  <c r="AG45" i="14"/>
  <c r="CX45" i="14"/>
  <c r="BF45" i="14"/>
  <c r="J13" i="14"/>
  <c r="X13" i="14"/>
  <c r="AV13" i="14"/>
  <c r="O13" i="14"/>
  <c r="CB34" i="14"/>
  <c r="H34" i="14"/>
  <c r="Z34" i="14"/>
  <c r="T29" i="14"/>
  <c r="AP29" i="14"/>
  <c r="O29" i="14"/>
  <c r="AV108" i="14"/>
  <c r="CF108" i="14"/>
  <c r="BC108" i="14"/>
  <c r="CL45" i="14"/>
  <c r="DA45" i="14"/>
  <c r="AS45" i="14"/>
  <c r="CW45" i="14"/>
  <c r="F45" i="21"/>
  <c r="AE13" i="14"/>
  <c r="AI13" i="14"/>
  <c r="BZ13" i="14"/>
  <c r="D13" i="14"/>
  <c r="CE34" i="14"/>
  <c r="X34" i="14"/>
  <c r="AK34" i="14"/>
  <c r="G29" i="14"/>
  <c r="AD29" i="14"/>
  <c r="CY29" i="14"/>
  <c r="BE30" i="14"/>
  <c r="BB45" i="14"/>
  <c r="N45" i="14"/>
  <c r="CS45" i="14"/>
  <c r="Q45" i="14"/>
  <c r="I45" i="14"/>
  <c r="L13" i="14"/>
  <c r="Z13" i="14"/>
  <c r="AT13" i="14"/>
  <c r="Y34" i="14"/>
  <c r="CA34" i="14"/>
  <c r="J34" i="14"/>
  <c r="AG34" i="14"/>
  <c r="C29" i="14"/>
  <c r="AF29" i="14"/>
  <c r="CN29" i="14"/>
  <c r="CX30" i="14"/>
  <c r="AM74" i="14"/>
  <c r="AE79" i="14"/>
  <c r="O41" i="14"/>
  <c r="V45" i="14"/>
  <c r="AE45" i="14"/>
  <c r="AM45" i="14"/>
  <c r="CC45" i="14"/>
  <c r="CU45" i="14"/>
  <c r="CY13" i="14"/>
  <c r="CH13" i="14"/>
  <c r="AM13" i="14"/>
  <c r="AA34" i="14"/>
  <c r="BR34" i="14"/>
  <c r="AJ34" i="14"/>
  <c r="AY34" i="14"/>
  <c r="AG29" i="14"/>
  <c r="CU29" i="14"/>
  <c r="Y29" i="14"/>
  <c r="CI30" i="14"/>
  <c r="CG74" i="14"/>
  <c r="BG41" i="14"/>
  <c r="CK65" i="14"/>
  <c r="BP99" i="14"/>
  <c r="L99" i="14"/>
  <c r="I16" i="14"/>
  <c r="BG16" i="14"/>
  <c r="AI56" i="14"/>
  <c r="DA99" i="14"/>
  <c r="AA99" i="14"/>
  <c r="CR16" i="14"/>
  <c r="CC56" i="14"/>
  <c r="AY99" i="14"/>
  <c r="CZ99" i="14"/>
  <c r="CK16" i="14"/>
  <c r="AN99" i="14"/>
  <c r="W99" i="14"/>
  <c r="AL16" i="14"/>
  <c r="BS56" i="14"/>
  <c r="O99" i="14"/>
  <c r="BA99" i="14"/>
  <c r="BZ16" i="14"/>
  <c r="CN56" i="14"/>
  <c r="AS99" i="14"/>
  <c r="DB99" i="14"/>
  <c r="CY67" i="14"/>
  <c r="G67" i="14"/>
  <c r="F67" i="14"/>
  <c r="O67" i="14"/>
  <c r="BN67" i="14"/>
  <c r="AO67" i="14"/>
  <c r="N67" i="14"/>
  <c r="K67" i="14"/>
  <c r="C67" i="14"/>
  <c r="BA67" i="14"/>
  <c r="BS67" i="14"/>
  <c r="Y67" i="14"/>
  <c r="BH67" i="14"/>
  <c r="H67" i="14"/>
  <c r="BI67" i="14"/>
  <c r="BL67" i="14"/>
  <c r="CP67" i="14"/>
  <c r="BX67" i="14"/>
  <c r="CO67" i="14"/>
  <c r="AS67" i="14"/>
  <c r="BC67" i="14"/>
  <c r="P67" i="14"/>
  <c r="DA67" i="14"/>
  <c r="AY67" i="14"/>
  <c r="CM67" i="14"/>
  <c r="BE67" i="14"/>
  <c r="E67" i="14"/>
  <c r="AK67" i="14"/>
  <c r="AW67" i="14"/>
  <c r="BZ67" i="14"/>
  <c r="AV67" i="14"/>
  <c r="AB67" i="14"/>
  <c r="BT67" i="14"/>
  <c r="CV67" i="14"/>
  <c r="CJ67" i="14"/>
  <c r="BU67" i="14"/>
  <c r="CZ67" i="14"/>
  <c r="AF67" i="14"/>
  <c r="L67" i="14"/>
  <c r="CE67" i="14"/>
  <c r="I67" i="14"/>
  <c r="AR67" i="14"/>
  <c r="BM67" i="14"/>
  <c r="CH67" i="14"/>
  <c r="J67" i="14"/>
  <c r="AH67" i="14"/>
  <c r="BF67" i="14"/>
  <c r="CW67" i="14"/>
  <c r="AC67" i="14"/>
  <c r="F67" i="21"/>
  <c r="AM67" i="14"/>
  <c r="CD67" i="14"/>
  <c r="X67" i="14"/>
  <c r="AQ67" i="14"/>
  <c r="CA67" i="14"/>
  <c r="AG67" i="14"/>
  <c r="BQ67" i="14"/>
  <c r="AX67" i="14"/>
  <c r="BG67" i="14"/>
  <c r="CL67" i="14"/>
  <c r="CI67" i="14"/>
  <c r="CX67" i="14"/>
  <c r="R67" i="14"/>
  <c r="CG67" i="14"/>
  <c r="AT67" i="14"/>
  <c r="AN67" i="14"/>
  <c r="AU67" i="14"/>
  <c r="S67" i="14"/>
  <c r="BB67" i="14"/>
  <c r="U67" i="14"/>
  <c r="AE80" i="14"/>
  <c r="AK80" i="14"/>
  <c r="I15" i="14"/>
  <c r="CX20" i="14"/>
  <c r="AM76" i="14"/>
  <c r="AQ76" i="14"/>
  <c r="AJ89" i="14"/>
  <c r="AH89" i="14"/>
  <c r="X89" i="14"/>
  <c r="BG89" i="14"/>
  <c r="M89" i="14"/>
  <c r="AI89" i="14"/>
  <c r="Q89" i="14"/>
  <c r="BO89" i="14"/>
  <c r="AG89" i="14"/>
  <c r="BT89" i="14"/>
  <c r="CI89" i="14"/>
  <c r="CW89" i="14"/>
  <c r="BR89" i="14"/>
  <c r="AS89" i="14"/>
  <c r="BJ98" i="14"/>
  <c r="AM98" i="14"/>
  <c r="AX98" i="14"/>
  <c r="Z98" i="14"/>
  <c r="CL98" i="14"/>
  <c r="BI98" i="14"/>
  <c r="BE98" i="14"/>
  <c r="CC98" i="14"/>
  <c r="AO98" i="14"/>
  <c r="BV98" i="14"/>
  <c r="J98" i="14"/>
  <c r="CH98" i="14"/>
  <c r="CG98" i="14"/>
  <c r="AW54" i="14"/>
  <c r="CJ54" i="14"/>
  <c r="CV54" i="14"/>
  <c r="CS54" i="14"/>
  <c r="H54" i="14"/>
  <c r="CU54" i="14"/>
  <c r="CP54" i="14"/>
  <c r="AJ54" i="14"/>
  <c r="J54" i="14"/>
  <c r="AI54" i="14"/>
  <c r="CT54" i="14"/>
  <c r="I54" i="14"/>
  <c r="E54" i="14"/>
  <c r="BN22" i="14"/>
  <c r="BO22" i="14"/>
  <c r="U22" i="14"/>
  <c r="AP22" i="14"/>
  <c r="BW22" i="14"/>
  <c r="D22" i="14"/>
  <c r="CJ22" i="14"/>
  <c r="BU22" i="14"/>
  <c r="L22" i="14"/>
  <c r="C22" i="14"/>
  <c r="H22" i="14"/>
  <c r="F76" i="21"/>
  <c r="AI76" i="14"/>
  <c r="AS76" i="14"/>
  <c r="S76" i="14"/>
  <c r="BX76" i="14"/>
  <c r="CU76" i="14"/>
  <c r="AH76" i="14"/>
  <c r="DA76" i="14"/>
  <c r="BD76" i="14"/>
  <c r="CM76" i="14"/>
  <c r="CR76" i="14"/>
  <c r="BJ76" i="14"/>
  <c r="BY76" i="14"/>
  <c r="AW76" i="14"/>
  <c r="CN76" i="14"/>
  <c r="CO76" i="14"/>
  <c r="V76" i="14"/>
  <c r="BQ76" i="14"/>
  <c r="BV76" i="14"/>
  <c r="Z76" i="14"/>
  <c r="CI76" i="14"/>
  <c r="Q76" i="14"/>
  <c r="CH76" i="14"/>
  <c r="CK76" i="14"/>
  <c r="AE76" i="14"/>
  <c r="BF76" i="14"/>
  <c r="E76" i="14"/>
  <c r="BO76" i="14"/>
  <c r="AB76" i="14"/>
  <c r="BW76" i="14"/>
  <c r="AC76" i="14"/>
  <c r="AJ76" i="14"/>
  <c r="BG76" i="14"/>
  <c r="AR76" i="14"/>
  <c r="R76" i="14"/>
  <c r="BE76" i="14"/>
  <c r="AF76" i="14"/>
  <c r="CE76" i="14"/>
  <c r="CJ76" i="14"/>
  <c r="CZ76" i="14"/>
  <c r="W76" i="14"/>
  <c r="X76" i="14"/>
  <c r="CB76" i="14"/>
  <c r="CL76" i="14"/>
  <c r="T76" i="14"/>
  <c r="O76" i="14"/>
  <c r="F76" i="14"/>
  <c r="BT76" i="14"/>
  <c r="CY76" i="14"/>
  <c r="K76" i="14"/>
  <c r="AZ76" i="14"/>
  <c r="I76" i="14"/>
  <c r="CG76" i="14"/>
  <c r="BM76" i="14"/>
  <c r="BC76" i="14"/>
  <c r="AX76" i="14"/>
  <c r="CX76" i="14"/>
  <c r="CQ76" i="14"/>
  <c r="BP76" i="14"/>
  <c r="BR76" i="14"/>
  <c r="AD76" i="14"/>
  <c r="AP76" i="14"/>
  <c r="CA76" i="14"/>
  <c r="BH76" i="14"/>
  <c r="M76" i="14"/>
  <c r="H76" i="14"/>
  <c r="BN76" i="14"/>
  <c r="BB76" i="14"/>
  <c r="G76" i="14"/>
  <c r="CP76" i="14"/>
  <c r="BU76" i="14"/>
  <c r="CD76" i="14"/>
  <c r="BI76" i="14"/>
  <c r="C76" i="14"/>
  <c r="CC76" i="14"/>
  <c r="BL76" i="14"/>
  <c r="AA76" i="14"/>
  <c r="BZ76" i="14"/>
  <c r="AL76" i="14"/>
  <c r="AO76" i="14"/>
  <c r="Y76" i="14"/>
  <c r="F19" i="21"/>
  <c r="AI19" i="14"/>
  <c r="BB19" i="14"/>
  <c r="D19" i="14"/>
  <c r="CV19" i="14"/>
  <c r="CM19" i="14"/>
  <c r="P20" i="14"/>
  <c r="CV20" i="14"/>
  <c r="CP20" i="14"/>
  <c r="BG20" i="14"/>
  <c r="K20" i="14"/>
  <c r="CH20" i="14"/>
  <c r="CR20" i="14"/>
  <c r="AU20" i="14"/>
  <c r="CJ20" i="14"/>
  <c r="H20" i="14"/>
  <c r="AC20" i="14"/>
  <c r="BR20" i="14"/>
  <c r="AZ20" i="14"/>
  <c r="X20" i="14"/>
  <c r="AR20" i="14"/>
  <c r="BU20" i="14"/>
  <c r="CB20" i="14"/>
  <c r="CE20" i="14"/>
  <c r="BM20" i="14"/>
  <c r="AL20" i="14"/>
  <c r="AW20" i="14"/>
  <c r="S20" i="14"/>
  <c r="AN20" i="14"/>
  <c r="BW20" i="14"/>
  <c r="T20" i="14"/>
  <c r="F20" i="21"/>
  <c r="AF20" i="14"/>
  <c r="F20" i="14"/>
  <c r="AK20" i="14"/>
  <c r="CU20" i="14"/>
  <c r="BK20" i="14"/>
  <c r="BZ20" i="14"/>
  <c r="CI20" i="14"/>
  <c r="BA20" i="14"/>
  <c r="AP20" i="14"/>
  <c r="BY20" i="14"/>
  <c r="D20" i="14"/>
  <c r="BT20" i="14"/>
  <c r="BI20" i="14"/>
  <c r="L20" i="14"/>
  <c r="R20" i="14"/>
  <c r="AG20" i="14"/>
  <c r="BL20" i="14"/>
  <c r="CD20" i="14"/>
  <c r="AT20" i="14"/>
  <c r="AO20" i="14"/>
  <c r="AB20" i="14"/>
  <c r="DB20" i="14"/>
  <c r="AH20" i="14"/>
  <c r="CY20" i="14"/>
  <c r="DA20" i="14"/>
  <c r="AY20" i="14"/>
  <c r="CS20" i="14"/>
  <c r="CN20" i="14"/>
  <c r="BN20" i="14"/>
  <c r="BO20" i="14"/>
  <c r="AQ20" i="14"/>
  <c r="CW20" i="14"/>
  <c r="BH20" i="14"/>
  <c r="CG20" i="14"/>
  <c r="CC20" i="14"/>
  <c r="CK20" i="14"/>
  <c r="AJ20" i="14"/>
  <c r="AX20" i="14"/>
  <c r="BC20" i="14"/>
  <c r="O20" i="14"/>
  <c r="BE20" i="14"/>
  <c r="CQ20" i="14"/>
  <c r="BP20" i="14"/>
  <c r="BV20" i="14"/>
  <c r="CA20" i="14"/>
  <c r="CL20" i="14"/>
  <c r="V20" i="14"/>
  <c r="AI20" i="14"/>
  <c r="AD20" i="14"/>
  <c r="CO20" i="14"/>
  <c r="W20" i="14"/>
  <c r="Q20" i="14"/>
  <c r="BQ20" i="14"/>
  <c r="CF20" i="14"/>
  <c r="U20" i="14"/>
  <c r="BD20" i="14"/>
  <c r="CT20" i="14"/>
  <c r="J20" i="14"/>
  <c r="AA20" i="14"/>
  <c r="AV20" i="14"/>
  <c r="M20" i="14"/>
  <c r="BF20" i="14"/>
  <c r="AM20" i="14"/>
  <c r="N20" i="14"/>
  <c r="CM20" i="14"/>
  <c r="AP69" i="14"/>
  <c r="BG69" i="14"/>
  <c r="BO69" i="14"/>
  <c r="AI69" i="14"/>
  <c r="AX69" i="14"/>
  <c r="Z69" i="14"/>
  <c r="L69" i="14"/>
  <c r="AD69" i="14"/>
  <c r="J69" i="14"/>
  <c r="BS69" i="14"/>
  <c r="CD69" i="14"/>
  <c r="AR69" i="14"/>
  <c r="CK69" i="14"/>
  <c r="I69" i="14"/>
  <c r="C69" i="14"/>
  <c r="T69" i="14"/>
  <c r="BX69" i="14"/>
  <c r="BA69" i="14"/>
  <c r="BZ69" i="14"/>
  <c r="BY69" i="14"/>
  <c r="BF69" i="14"/>
  <c r="CG69" i="14"/>
  <c r="BN69" i="14"/>
  <c r="K69" i="14"/>
  <c r="BL69" i="14"/>
  <c r="BM69" i="14"/>
  <c r="BT69" i="14"/>
  <c r="CZ69" i="14"/>
  <c r="CQ69" i="14"/>
  <c r="Q69" i="14"/>
  <c r="AM69" i="14"/>
  <c r="CC69" i="14"/>
  <c r="CW69" i="14"/>
  <c r="CN69" i="14"/>
  <c r="CO69" i="14"/>
  <c r="P69" i="14"/>
  <c r="AL69" i="14"/>
  <c r="BK69" i="14"/>
  <c r="BW69" i="14"/>
  <c r="BI69" i="14"/>
  <c r="AH69" i="14"/>
  <c r="CU69" i="14"/>
  <c r="F69" i="14"/>
  <c r="BP69" i="14"/>
  <c r="O69" i="14"/>
  <c r="BB69" i="14"/>
  <c r="CY69" i="14"/>
  <c r="CF69" i="14"/>
  <c r="CL69" i="14"/>
  <c r="AB69" i="14"/>
  <c r="AA69" i="14"/>
  <c r="AV69" i="14"/>
  <c r="DB84" i="14"/>
  <c r="AN84" i="14"/>
  <c r="CK84" i="14"/>
  <c r="CD84" i="14"/>
  <c r="AC84" i="14"/>
  <c r="BA84" i="14"/>
  <c r="BS84" i="14"/>
  <c r="T84" i="14"/>
  <c r="AK84" i="14"/>
  <c r="D84" i="14"/>
  <c r="DA84" i="14"/>
  <c r="BC84" i="14"/>
  <c r="AU84" i="14"/>
  <c r="BH84" i="14"/>
  <c r="BY84" i="14"/>
  <c r="I84" i="14"/>
  <c r="CU84" i="14"/>
  <c r="AB84" i="14"/>
  <c r="CO84" i="14"/>
  <c r="BG84" i="14"/>
  <c r="AW84" i="14"/>
  <c r="BD84" i="14"/>
  <c r="BL84" i="14"/>
  <c r="BF84" i="14"/>
  <c r="BX84" i="14"/>
  <c r="BE84" i="14"/>
  <c r="G84" i="14"/>
  <c r="CN84" i="14"/>
  <c r="CC84" i="14"/>
  <c r="AL84" i="14"/>
  <c r="BJ84" i="14"/>
  <c r="CP84" i="14"/>
  <c r="BV84" i="14"/>
  <c r="L84" i="14"/>
  <c r="CQ84" i="14"/>
  <c r="U84" i="14"/>
  <c r="CM84" i="14"/>
  <c r="CB84" i="14"/>
  <c r="S84" i="14"/>
  <c r="BT84" i="14"/>
  <c r="AT84" i="14"/>
  <c r="AZ84" i="14"/>
  <c r="BP84" i="14"/>
  <c r="AJ84" i="14"/>
  <c r="BK84" i="14"/>
  <c r="CV84" i="14"/>
  <c r="CZ84" i="14"/>
  <c r="Y84" i="14"/>
  <c r="CL84" i="14"/>
  <c r="F84" i="14"/>
  <c r="N84" i="14"/>
  <c r="BI84" i="14"/>
  <c r="CA84" i="14"/>
  <c r="CT84" i="14"/>
  <c r="CS84" i="14"/>
  <c r="Z84" i="14"/>
  <c r="R84" i="14"/>
  <c r="AS84" i="14"/>
  <c r="AX84" i="14"/>
  <c r="CJ84" i="14"/>
  <c r="H84" i="14"/>
  <c r="J84" i="14"/>
  <c r="AP84" i="14"/>
  <c r="AQ84" i="14"/>
  <c r="AO84" i="14"/>
  <c r="F84" i="21"/>
  <c r="E84" i="14"/>
  <c r="AY84" i="14"/>
  <c r="CI84" i="14"/>
  <c r="BM84" i="14"/>
  <c r="AD84" i="14"/>
  <c r="CH84" i="14"/>
  <c r="AV84" i="14"/>
  <c r="CG84" i="14"/>
  <c r="AH84" i="14"/>
  <c r="CF84" i="14"/>
  <c r="AF84" i="14"/>
  <c r="AM84" i="14"/>
  <c r="C84" i="14"/>
  <c r="F80" i="14"/>
  <c r="BE80" i="14"/>
  <c r="BV80" i="14"/>
  <c r="AN80" i="14"/>
  <c r="BS80" i="14"/>
  <c r="AV80" i="14"/>
  <c r="BU80" i="14"/>
  <c r="AB80" i="14"/>
  <c r="N80" i="14"/>
  <c r="Q80" i="14"/>
  <c r="CT80" i="14"/>
  <c r="CQ80" i="14"/>
  <c r="BN80" i="14"/>
  <c r="S80" i="14"/>
  <c r="BA80" i="14"/>
  <c r="CZ80" i="14"/>
  <c r="E80" i="14"/>
  <c r="CB80" i="14"/>
  <c r="BK80" i="14"/>
  <c r="AL80" i="14"/>
  <c r="CL80" i="14"/>
  <c r="AR80" i="14"/>
  <c r="P80" i="14"/>
  <c r="BQ80" i="14"/>
  <c r="BM80" i="14"/>
  <c r="BF80" i="14"/>
  <c r="CA80" i="14"/>
  <c r="AA80" i="14"/>
  <c r="CW80" i="14"/>
  <c r="CE80" i="14"/>
  <c r="U80" i="14"/>
  <c r="AF80" i="14"/>
  <c r="BG80" i="14"/>
  <c r="AM80" i="14"/>
  <c r="AI80" i="14"/>
  <c r="BB80" i="14"/>
  <c r="AW80" i="14"/>
  <c r="BR80" i="14"/>
  <c r="BC80" i="14"/>
  <c r="L80" i="14"/>
  <c r="D80" i="14"/>
  <c r="BX80" i="14"/>
  <c r="CX80" i="14"/>
  <c r="AT80" i="14"/>
  <c r="W80" i="14"/>
  <c r="CC80" i="14"/>
  <c r="BL80" i="14"/>
  <c r="CM80" i="14"/>
  <c r="J80" i="14"/>
  <c r="CF80" i="14"/>
  <c r="BT80" i="14"/>
  <c r="BY80" i="14"/>
  <c r="K80" i="14"/>
  <c r="V80" i="14"/>
  <c r="AU80" i="14"/>
  <c r="AX80" i="14"/>
  <c r="CJ80" i="14"/>
  <c r="DA80" i="14"/>
  <c r="AH80" i="14"/>
  <c r="CI80" i="14"/>
  <c r="AY80" i="14"/>
  <c r="X80" i="14"/>
  <c r="CH80" i="14"/>
  <c r="DB80" i="14"/>
  <c r="Y80" i="14"/>
  <c r="F80" i="21"/>
  <c r="CU80" i="14"/>
  <c r="G80" i="14"/>
  <c r="M80" i="14"/>
  <c r="BD80" i="14"/>
  <c r="CV80" i="14"/>
  <c r="AQ80" i="14"/>
  <c r="AD80" i="14"/>
  <c r="BP80" i="14"/>
  <c r="CG80" i="14"/>
  <c r="CK80" i="14"/>
  <c r="Z80" i="14"/>
  <c r="T80" i="14"/>
  <c r="BO80" i="14"/>
  <c r="F15" i="21"/>
  <c r="AL15" i="14"/>
  <c r="CF15" i="14"/>
  <c r="BH15" i="14"/>
  <c r="E15" i="14"/>
  <c r="AC15" i="14"/>
  <c r="AH15" i="14"/>
  <c r="DA15" i="14"/>
  <c r="L15" i="14"/>
  <c r="T15" i="14"/>
  <c r="AJ15" i="14"/>
  <c r="AV15" i="14"/>
  <c r="BU15" i="14"/>
  <c r="CR15" i="14"/>
  <c r="CO15" i="14"/>
  <c r="BF15" i="14"/>
  <c r="J15" i="14"/>
  <c r="CK15" i="14"/>
  <c r="CZ15" i="14"/>
  <c r="AD15" i="14"/>
  <c r="F15" i="14"/>
  <c r="CP15" i="14"/>
  <c r="BM15" i="14"/>
  <c r="Y15" i="14"/>
  <c r="CL15" i="14"/>
  <c r="C15" i="14"/>
  <c r="Q15" i="14"/>
  <c r="BD15" i="14"/>
  <c r="Z15" i="14"/>
  <c r="CW15" i="14"/>
  <c r="BA15" i="14"/>
  <c r="BP15" i="14"/>
  <c r="AK15" i="14"/>
  <c r="D15" i="14"/>
  <c r="AI15" i="14"/>
  <c r="S15" i="14"/>
  <c r="BY15" i="14"/>
  <c r="BL15" i="14"/>
  <c r="AU15" i="14"/>
  <c r="DB15" i="14"/>
  <c r="CM15" i="14"/>
  <c r="CS15" i="14"/>
  <c r="BC15" i="14"/>
  <c r="CG15" i="14"/>
  <c r="R15" i="14"/>
  <c r="CI15" i="14"/>
  <c r="AM15" i="14"/>
  <c r="AZ15" i="14"/>
  <c r="BZ15" i="14"/>
  <c r="AB15" i="14"/>
  <c r="CT15" i="14"/>
  <c r="G15" i="14"/>
  <c r="P15" i="14"/>
  <c r="AG15" i="14"/>
  <c r="BQ15" i="14"/>
  <c r="AR15" i="14"/>
  <c r="CA15" i="14"/>
  <c r="CE15" i="14"/>
  <c r="AF15" i="14"/>
  <c r="K15" i="14"/>
  <c r="AN15" i="14"/>
  <c r="O15" i="14"/>
  <c r="CH15" i="14"/>
  <c r="BT15" i="14"/>
  <c r="BK15" i="14"/>
  <c r="BJ15" i="14"/>
  <c r="BV15" i="14"/>
  <c r="AW15" i="14"/>
  <c r="BI15" i="14"/>
  <c r="CN15" i="14"/>
  <c r="BR15" i="14"/>
  <c r="BN15" i="14"/>
  <c r="BS15" i="14"/>
  <c r="U15" i="14"/>
  <c r="AY15" i="14"/>
  <c r="CQ15" i="14"/>
  <c r="AO15" i="14"/>
  <c r="H15" i="14"/>
  <c r="N15" i="14"/>
  <c r="AE15" i="14"/>
  <c r="CJ15" i="14"/>
  <c r="CU15" i="14"/>
  <c r="CB15" i="14"/>
  <c r="X15" i="14"/>
  <c r="CD15" i="14"/>
  <c r="BO15" i="14"/>
  <c r="BB15" i="14"/>
  <c r="AQ15" i="14"/>
  <c r="BG15" i="14"/>
  <c r="BX15" i="14"/>
  <c r="CX15" i="14"/>
  <c r="M15" i="14"/>
  <c r="AP15" i="14"/>
  <c r="CY15" i="14"/>
  <c r="BE15" i="14"/>
  <c r="BE25" i="14"/>
  <c r="AJ25" i="14"/>
  <c r="AQ25" i="14"/>
  <c r="AC25" i="14"/>
  <c r="AS25" i="14"/>
  <c r="CR25" i="14"/>
  <c r="CO25" i="14"/>
  <c r="AT25" i="14"/>
  <c r="Y25" i="14"/>
  <c r="BY25" i="14"/>
  <c r="BC25" i="14"/>
  <c r="BP25" i="14"/>
  <c r="CY25" i="14"/>
  <c r="G19" i="14"/>
  <c r="C19" i="14"/>
  <c r="CP19" i="14"/>
  <c r="V19" i="14"/>
  <c r="CO19" i="14"/>
  <c r="BO19" i="14"/>
  <c r="BN19" i="14"/>
  <c r="AT19" i="14"/>
  <c r="Z19" i="14"/>
  <c r="M19" i="14"/>
  <c r="X19" i="14"/>
  <c r="BA19" i="14"/>
  <c r="Y69" i="14"/>
  <c r="BC69" i="14"/>
  <c r="E69" i="14"/>
  <c r="CM69" i="14"/>
  <c r="BV69" i="14"/>
  <c r="BQ69" i="14"/>
  <c r="BZ84" i="14"/>
  <c r="BN84" i="14"/>
  <c r="X84" i="14"/>
  <c r="CY84" i="14"/>
  <c r="BZ80" i="14"/>
  <c r="I80" i="14"/>
  <c r="BJ80" i="14"/>
  <c r="AY76" i="14"/>
  <c r="U76" i="14"/>
  <c r="CW76" i="14"/>
  <c r="AA15" i="14"/>
  <c r="Y20" i="14"/>
  <c r="BJ20" i="14"/>
  <c r="V54" i="14"/>
  <c r="AR84" i="14"/>
  <c r="AI84" i="14"/>
  <c r="CE84" i="14"/>
  <c r="BU84" i="14"/>
  <c r="CS80" i="14"/>
  <c r="AS80" i="14"/>
  <c r="AG80" i="14"/>
  <c r="CO80" i="14"/>
  <c r="BA76" i="14"/>
  <c r="CS76" i="14"/>
  <c r="AK76" i="14"/>
  <c r="BW15" i="14"/>
  <c r="AS20" i="14"/>
  <c r="AG19" i="14"/>
  <c r="BT19" i="14"/>
  <c r="CI69" i="14"/>
  <c r="CS69" i="14"/>
  <c r="CE69" i="14"/>
  <c r="X69" i="14"/>
  <c r="G69" i="14"/>
  <c r="AY69" i="14"/>
  <c r="M69" i="14"/>
  <c r="W84" i="14"/>
  <c r="CX84" i="14"/>
  <c r="BR84" i="14"/>
  <c r="CY80" i="14"/>
  <c r="CN80" i="14"/>
  <c r="R80" i="14"/>
  <c r="AZ80" i="14"/>
  <c r="J76" i="14"/>
  <c r="CF76" i="14"/>
  <c r="P76" i="14"/>
  <c r="W15" i="14"/>
  <c r="BS20" i="14"/>
  <c r="BJ25" i="14"/>
  <c r="DA25" i="14"/>
  <c r="F19" i="14"/>
  <c r="AS19" i="14"/>
  <c r="S19" i="14"/>
  <c r="D69" i="14"/>
  <c r="BJ69" i="14"/>
  <c r="AC69" i="14"/>
  <c r="CJ69" i="14"/>
  <c r="AO69" i="14"/>
  <c r="AE69" i="14"/>
  <c r="AG69" i="14"/>
  <c r="AE84" i="14"/>
  <c r="V84" i="14"/>
  <c r="O84" i="14"/>
  <c r="AO80" i="14"/>
  <c r="BW80" i="14"/>
  <c r="AJ80" i="14"/>
  <c r="CV76" i="14"/>
  <c r="AU76" i="14"/>
  <c r="AG76" i="14"/>
  <c r="AS15" i="14"/>
  <c r="CZ20" i="14"/>
  <c r="Z25" i="14"/>
  <c r="G25" i="14"/>
  <c r="CX25" i="14"/>
  <c r="BQ25" i="14"/>
  <c r="AU19" i="14"/>
  <c r="CR19" i="14"/>
  <c r="AP19" i="14"/>
  <c r="BW25" i="14"/>
  <c r="R25" i="14"/>
  <c r="DB25" i="14"/>
  <c r="CN25" i="14"/>
  <c r="CU19" i="14"/>
  <c r="AA19" i="14"/>
  <c r="O19" i="14"/>
  <c r="AQ19" i="14"/>
  <c r="CA69" i="14"/>
  <c r="V69" i="14"/>
  <c r="DB69" i="14"/>
  <c r="N69" i="14"/>
  <c r="W69" i="14"/>
  <c r="AW69" i="14"/>
  <c r="BH69" i="14"/>
  <c r="BW84" i="14"/>
  <c r="P84" i="14"/>
  <c r="BQ84" i="14"/>
  <c r="AC80" i="14"/>
  <c r="H80" i="14"/>
  <c r="C80" i="14"/>
  <c r="AV76" i="14"/>
  <c r="AN76" i="14"/>
  <c r="D76" i="14"/>
  <c r="AT15" i="14"/>
  <c r="C20" i="14"/>
  <c r="I25" i="14"/>
  <c r="CC25" i="14"/>
  <c r="AN25" i="14"/>
  <c r="D25" i="14"/>
  <c r="BD19" i="14"/>
  <c r="T19" i="14"/>
  <c r="AJ19" i="14"/>
  <c r="AW25" i="14"/>
  <c r="M25" i="14"/>
  <c r="BG25" i="14"/>
  <c r="AF25" i="14"/>
  <c r="AG25" i="14"/>
  <c r="AB19" i="14"/>
  <c r="BW19" i="14"/>
  <c r="AX19" i="14"/>
  <c r="BH19" i="14"/>
  <c r="F25" i="14"/>
  <c r="CI25" i="14"/>
  <c r="AO25" i="14"/>
  <c r="AX25" i="14"/>
  <c r="CP25" i="14"/>
  <c r="CG25" i="14"/>
  <c r="BZ19" i="14"/>
  <c r="CL19" i="14"/>
  <c r="BQ19" i="14"/>
  <c r="CH19" i="14"/>
  <c r="AK19" i="14"/>
  <c r="BR19" i="14"/>
  <c r="BU19" i="14"/>
  <c r="CX69" i="14"/>
  <c r="BU69" i="14"/>
  <c r="CV69" i="14"/>
  <c r="AU69" i="14"/>
  <c r="CR69" i="14"/>
  <c r="BD69" i="14"/>
  <c r="DA69" i="14"/>
  <c r="Q84" i="14"/>
  <c r="AA84" i="14"/>
  <c r="M84" i="14"/>
  <c r="CR80" i="14"/>
  <c r="CD80" i="14"/>
  <c r="CP80" i="14"/>
  <c r="BS76" i="14"/>
  <c r="L76" i="14"/>
  <c r="N76" i="14"/>
  <c r="V15" i="14"/>
  <c r="AE20" i="14"/>
  <c r="AF98" i="14"/>
  <c r="AO22" i="14"/>
  <c r="U25" i="14"/>
  <c r="AE25" i="14"/>
  <c r="AZ25" i="14"/>
  <c r="F25" i="21"/>
  <c r="CZ19" i="14"/>
  <c r="BK19" i="14"/>
  <c r="L19" i="14"/>
  <c r="CA25" i="14"/>
  <c r="AB25" i="14"/>
  <c r="BM25" i="14"/>
  <c r="CQ25" i="14"/>
  <c r="BJ19" i="14"/>
  <c r="CW19" i="14"/>
  <c r="BX19" i="14"/>
  <c r="H19" i="14"/>
  <c r="AU25" i="14"/>
  <c r="CW25" i="14"/>
  <c r="L25" i="14"/>
  <c r="CS25" i="14"/>
  <c r="CJ25" i="14"/>
  <c r="CK25" i="14"/>
  <c r="BI25" i="14"/>
  <c r="Q19" i="14"/>
  <c r="W19" i="14"/>
  <c r="CG19" i="14"/>
  <c r="CQ19" i="14"/>
  <c r="AC19" i="14"/>
  <c r="CA19" i="14"/>
  <c r="BD25" i="14"/>
  <c r="J25" i="14"/>
  <c r="CD25" i="14"/>
  <c r="AV25" i="14"/>
  <c r="CT25" i="14"/>
  <c r="BV25" i="14"/>
  <c r="CF25" i="14"/>
  <c r="BA25" i="14"/>
  <c r="AA25" i="14"/>
  <c r="BX25" i="14"/>
  <c r="S25" i="14"/>
  <c r="AD25" i="14"/>
  <c r="P19" i="14"/>
  <c r="BI19" i="14"/>
  <c r="AF19" i="14"/>
  <c r="K19" i="14"/>
  <c r="CN19" i="14"/>
  <c r="AV19" i="14"/>
  <c r="CD19" i="14"/>
  <c r="CT19" i="14"/>
  <c r="BM19" i="14"/>
  <c r="BP19" i="14"/>
  <c r="Y19" i="14"/>
  <c r="AN19" i="14"/>
  <c r="CB19" i="14"/>
  <c r="AS69" i="14"/>
  <c r="R69" i="14"/>
  <c r="BR69" i="14"/>
  <c r="CB69" i="14"/>
  <c r="AQ69" i="14"/>
  <c r="H69" i="14"/>
  <c r="F69" i="21"/>
  <c r="K84" i="14"/>
  <c r="CW84" i="14"/>
  <c r="CR84" i="14"/>
  <c r="O80" i="14"/>
  <c r="AP80" i="14"/>
  <c r="BI80" i="14"/>
  <c r="AT76" i="14"/>
  <c r="BK76" i="14"/>
  <c r="DB76" i="14"/>
  <c r="CC15" i="14"/>
  <c r="CV15" i="14"/>
  <c r="BB20" i="14"/>
  <c r="AK99" i="14"/>
  <c r="P99" i="14"/>
  <c r="AX99" i="14"/>
  <c r="AH99" i="14"/>
  <c r="BH99" i="14"/>
  <c r="CJ99" i="14"/>
  <c r="CU99" i="14"/>
  <c r="CQ99" i="14"/>
  <c r="CY99" i="14"/>
  <c r="AI99" i="14"/>
  <c r="AM99" i="14"/>
  <c r="D99" i="14"/>
  <c r="J99" i="14"/>
  <c r="F99" i="21"/>
  <c r="CO99" i="14"/>
  <c r="BU99" i="14"/>
  <c r="BX99" i="14"/>
  <c r="U99" i="14"/>
  <c r="CK99" i="14"/>
  <c r="BJ99" i="14"/>
  <c r="M99" i="14"/>
  <c r="AP99" i="14"/>
  <c r="BW99" i="14"/>
  <c r="G99" i="14"/>
  <c r="CC99" i="14"/>
  <c r="BO99" i="14"/>
  <c r="BM99" i="14"/>
  <c r="AG99" i="14"/>
  <c r="AQ99" i="14"/>
  <c r="BK99" i="14"/>
  <c r="CE99" i="14"/>
  <c r="AB99" i="14"/>
  <c r="CX99" i="14"/>
  <c r="AL99" i="14"/>
  <c r="CI99" i="14"/>
  <c r="Y99" i="14"/>
  <c r="CA99" i="14"/>
  <c r="BS99" i="14"/>
  <c r="BQ99" i="14"/>
  <c r="CP99" i="14"/>
  <c r="CW99" i="14"/>
  <c r="BG99" i="14"/>
  <c r="CS99" i="14"/>
  <c r="CV99" i="14"/>
  <c r="F99" i="14"/>
  <c r="BZ99" i="14"/>
  <c r="V99" i="14"/>
  <c r="CM99" i="14"/>
  <c r="C99" i="14"/>
  <c r="AF99" i="14"/>
  <c r="Z99" i="14"/>
  <c r="T99" i="14"/>
  <c r="BL99" i="14"/>
  <c r="BF99" i="14"/>
  <c r="Q99" i="14"/>
  <c r="AW99" i="14"/>
  <c r="AV99" i="14"/>
  <c r="CT99" i="14"/>
  <c r="BI99" i="14"/>
  <c r="I99" i="14"/>
  <c r="S99" i="14"/>
  <c r="CL99" i="14"/>
  <c r="AE99" i="14"/>
  <c r="CF99" i="14"/>
  <c r="BV99" i="14"/>
  <c r="BC99" i="14"/>
  <c r="CB99" i="14"/>
  <c r="AD99" i="14"/>
  <c r="AC99" i="14"/>
  <c r="BD99" i="14"/>
  <c r="H99" i="14"/>
  <c r="BT99" i="14"/>
  <c r="BY99" i="14"/>
  <c r="CN99" i="14"/>
  <c r="CG99" i="14"/>
  <c r="R99" i="14"/>
  <c r="AR99" i="14"/>
  <c r="AZ99" i="14"/>
  <c r="K99" i="14"/>
  <c r="AE16" i="14"/>
  <c r="CT16" i="14"/>
  <c r="AS16" i="14"/>
  <c r="BQ16" i="14"/>
  <c r="AO16" i="14"/>
  <c r="CX16" i="14"/>
  <c r="BW16" i="14"/>
  <c r="J16" i="14"/>
  <c r="AA16" i="14"/>
  <c r="BS16" i="14"/>
  <c r="C16" i="14"/>
  <c r="AM16" i="14"/>
  <c r="Y16" i="14"/>
  <c r="BA16" i="14"/>
  <c r="G16" i="14"/>
  <c r="N16" i="14"/>
  <c r="Z16" i="14"/>
  <c r="BN16" i="14"/>
  <c r="V16" i="14"/>
  <c r="AZ16" i="14"/>
  <c r="AR16" i="14"/>
  <c r="S16" i="14"/>
  <c r="AC16" i="14"/>
  <c r="BI16" i="14"/>
  <c r="AH16" i="14"/>
  <c r="W16" i="14"/>
  <c r="AF16" i="14"/>
  <c r="DA16" i="14"/>
  <c r="DB16" i="14"/>
  <c r="CQ16" i="14"/>
  <c r="BJ16" i="14"/>
  <c r="P16" i="14"/>
  <c r="AG16" i="14"/>
  <c r="BK16" i="14"/>
  <c r="CF16" i="14"/>
  <c r="BF16" i="14"/>
  <c r="CY16" i="14"/>
  <c r="AJ16" i="14"/>
  <c r="BR16" i="14"/>
  <c r="BD16" i="14"/>
  <c r="AU16" i="14"/>
  <c r="BB16" i="14"/>
  <c r="CV16" i="14"/>
  <c r="CW16" i="14"/>
  <c r="BM16" i="14"/>
  <c r="M16" i="14"/>
  <c r="AY16" i="14"/>
  <c r="CD16" i="14"/>
  <c r="CC16" i="14"/>
  <c r="BC16" i="14"/>
  <c r="Q16" i="14"/>
  <c r="BH16" i="14"/>
  <c r="AW16" i="14"/>
  <c r="CH16" i="14"/>
  <c r="CP16" i="14"/>
  <c r="AD16" i="14"/>
  <c r="CM16" i="14"/>
  <c r="AI16" i="14"/>
  <c r="CJ16" i="14"/>
  <c r="D16" i="14"/>
  <c r="CU16" i="14"/>
  <c r="CB16" i="14"/>
  <c r="BE16" i="14"/>
  <c r="BO16" i="14"/>
  <c r="AQ16" i="14"/>
  <c r="CN16" i="14"/>
  <c r="CA16" i="14"/>
  <c r="AB16" i="14"/>
  <c r="X16" i="14"/>
  <c r="E16" i="14"/>
  <c r="CO16" i="14"/>
  <c r="CI16" i="14"/>
  <c r="AT16" i="14"/>
  <c r="U16" i="14"/>
  <c r="H16" i="14"/>
  <c r="AK16" i="14"/>
  <c r="F16" i="14"/>
  <c r="AX16" i="14"/>
  <c r="V56" i="14"/>
  <c r="BC56" i="14"/>
  <c r="BB56" i="14"/>
  <c r="CJ56" i="14"/>
  <c r="AG56" i="14"/>
  <c r="U56" i="14"/>
  <c r="Q56" i="14"/>
  <c r="CS56" i="14"/>
  <c r="BF56" i="14"/>
  <c r="AX56" i="14"/>
  <c r="CP56" i="14"/>
  <c r="O56" i="14"/>
  <c r="AQ56" i="14"/>
  <c r="CM56" i="14"/>
  <c r="CQ56" i="14"/>
  <c r="AU56" i="14"/>
  <c r="BD56" i="14"/>
  <c r="J56" i="14"/>
  <c r="T56" i="14"/>
  <c r="L56" i="14"/>
  <c r="C56" i="14"/>
  <c r="F56" i="21"/>
  <c r="N56" i="14"/>
  <c r="BK56" i="14"/>
  <c r="DA56" i="14"/>
  <c r="AW56" i="14"/>
  <c r="CH56" i="14"/>
  <c r="H56" i="14"/>
  <c r="K56" i="14"/>
  <c r="P56" i="14"/>
  <c r="CR56" i="14"/>
  <c r="F56" i="14"/>
  <c r="CK56" i="14"/>
  <c r="BN56" i="14"/>
  <c r="BL56" i="14"/>
  <c r="BZ56" i="14"/>
  <c r="AB56" i="14"/>
  <c r="CY56" i="14"/>
  <c r="AN56" i="14"/>
  <c r="W56" i="14"/>
  <c r="CL56" i="14"/>
  <c r="CB56" i="14"/>
  <c r="CZ56" i="14"/>
  <c r="BT56" i="14"/>
  <c r="CE56" i="14"/>
  <c r="DB56" i="14"/>
  <c r="Y56" i="14"/>
  <c r="CG56" i="14"/>
  <c r="I56" i="14"/>
  <c r="Z56" i="14"/>
  <c r="BH56" i="14"/>
  <c r="AR56" i="14"/>
  <c r="BX56" i="14"/>
  <c r="CX56" i="14"/>
  <c r="BJ56" i="14"/>
  <c r="BW56" i="14"/>
  <c r="AD56" i="14"/>
  <c r="BR56" i="14"/>
  <c r="E56" i="14"/>
  <c r="AC56" i="14"/>
  <c r="BP56" i="14"/>
  <c r="BN63" i="14"/>
  <c r="V63" i="14"/>
  <c r="CQ63" i="14"/>
  <c r="BS63" i="14"/>
  <c r="BW63" i="14"/>
  <c r="CI63" i="14"/>
  <c r="U63" i="14"/>
  <c r="T63" i="14"/>
  <c r="AI63" i="14"/>
  <c r="AA63" i="14"/>
  <c r="CK63" i="14"/>
  <c r="AO63" i="14"/>
  <c r="G63" i="14"/>
  <c r="AS63" i="14"/>
  <c r="CC63" i="14"/>
  <c r="CV63" i="14"/>
  <c r="CS63" i="14"/>
  <c r="BG63" i="14"/>
  <c r="AG63" i="14"/>
  <c r="BY63" i="14"/>
  <c r="BT63" i="14"/>
  <c r="BU63" i="14"/>
  <c r="CF63" i="14"/>
  <c r="DB63" i="14"/>
  <c r="CO63" i="14"/>
  <c r="BK63" i="14"/>
  <c r="P63" i="14"/>
  <c r="CP63" i="14"/>
  <c r="BE63" i="14"/>
  <c r="J63" i="14"/>
  <c r="CA63" i="14"/>
  <c r="BD63" i="14"/>
  <c r="AH63" i="14"/>
  <c r="AF63" i="14"/>
  <c r="CG63" i="14"/>
  <c r="BZ63" i="14"/>
  <c r="AX63" i="14"/>
  <c r="F63" i="14"/>
  <c r="AE63" i="14"/>
  <c r="O63" i="14"/>
  <c r="AL63" i="14"/>
  <c r="BV63" i="14"/>
  <c r="AU63" i="14"/>
  <c r="BR63" i="14"/>
  <c r="BQ63" i="14"/>
  <c r="I63" i="14"/>
  <c r="CW63" i="14"/>
  <c r="AZ63" i="14"/>
  <c r="CZ63" i="14"/>
  <c r="AW63" i="14"/>
  <c r="AK63" i="14"/>
  <c r="BB63" i="14"/>
  <c r="AT63" i="14"/>
  <c r="BC63" i="14"/>
  <c r="AQ63" i="14"/>
  <c r="BF63" i="14"/>
  <c r="AP63" i="14"/>
  <c r="K63" i="14"/>
  <c r="X63" i="14"/>
  <c r="AN63" i="14"/>
  <c r="CH63" i="14"/>
  <c r="AC63" i="14"/>
  <c r="CL63" i="14"/>
  <c r="CY63" i="14"/>
  <c r="AJ63" i="14"/>
  <c r="BP63" i="14"/>
  <c r="BM63" i="14"/>
  <c r="W63" i="14"/>
  <c r="CJ63" i="14"/>
  <c r="Q63" i="14"/>
  <c r="AJ99" i="14"/>
  <c r="BB99" i="14"/>
  <c r="BR99" i="14"/>
  <c r="CG16" i="14"/>
  <c r="AV16" i="14"/>
  <c r="AP16" i="14"/>
  <c r="BP16" i="14"/>
  <c r="BY56" i="14"/>
  <c r="AJ56" i="14"/>
  <c r="BO56" i="14"/>
  <c r="BA63" i="14"/>
  <c r="N63" i="14"/>
  <c r="S63" i="14"/>
  <c r="CE63" i="14"/>
  <c r="CB63" i="14"/>
  <c r="N99" i="14"/>
  <c r="E99" i="14"/>
  <c r="CH99" i="14"/>
  <c r="CD99" i="14"/>
  <c r="BL16" i="14"/>
  <c r="BU16" i="14"/>
  <c r="O16" i="14"/>
  <c r="CZ16" i="14"/>
  <c r="X56" i="14"/>
  <c r="AO56" i="14"/>
  <c r="AK56" i="14"/>
  <c r="BX16" i="14"/>
  <c r="BV16" i="14"/>
  <c r="F16" i="21"/>
  <c r="S56" i="14"/>
  <c r="BG56" i="14"/>
  <c r="CU56" i="14"/>
  <c r="BY16" i="14"/>
  <c r="R16" i="14"/>
  <c r="BT16" i="14"/>
  <c r="BM56" i="14"/>
  <c r="AV56" i="14"/>
  <c r="AN16" i="14"/>
  <c r="L16" i="14"/>
  <c r="K16" i="14"/>
  <c r="G56" i="14"/>
  <c r="AL56" i="14"/>
  <c r="AP98" i="14"/>
  <c r="V98" i="14"/>
  <c r="AK98" i="14"/>
  <c r="CF98" i="14"/>
  <c r="AW98" i="14"/>
  <c r="D98" i="14"/>
  <c r="CX98" i="14"/>
  <c r="CU98" i="14"/>
  <c r="AA98" i="14"/>
  <c r="BZ98" i="14"/>
  <c r="O98" i="14"/>
  <c r="CM98" i="14"/>
  <c r="BF98" i="14"/>
  <c r="AP89" i="14"/>
  <c r="AN89" i="14"/>
  <c r="AA89" i="14"/>
  <c r="Y89" i="14"/>
  <c r="BB89" i="14"/>
  <c r="AX89" i="14"/>
  <c r="BX89" i="14"/>
  <c r="G89" i="14"/>
  <c r="AW89" i="14"/>
  <c r="AK89" i="14"/>
  <c r="CD89" i="14"/>
  <c r="CH89" i="14"/>
  <c r="N89" i="14"/>
  <c r="Q54" i="14"/>
  <c r="BS54" i="14"/>
  <c r="M54" i="14"/>
  <c r="AA54" i="14"/>
  <c r="F54" i="14"/>
  <c r="CM54" i="14"/>
  <c r="G54" i="14"/>
  <c r="AY54" i="14"/>
  <c r="AK54" i="14"/>
  <c r="AH54" i="14"/>
  <c r="T54" i="14"/>
  <c r="AB54" i="14"/>
  <c r="BV54" i="14"/>
  <c r="CY22" i="14"/>
  <c r="DB22" i="14"/>
  <c r="BA22" i="14"/>
  <c r="AH22" i="14"/>
  <c r="AF22" i="14"/>
  <c r="CN22" i="14"/>
  <c r="BF22" i="14"/>
  <c r="CX22" i="14"/>
  <c r="AJ22" i="14"/>
  <c r="BC22" i="14"/>
  <c r="X22" i="14"/>
  <c r="BQ22" i="14"/>
  <c r="BX20" i="14"/>
  <c r="G20" i="14"/>
  <c r="Z20" i="14"/>
  <c r="I20" i="14"/>
  <c r="CJ98" i="14"/>
  <c r="BP98" i="14"/>
  <c r="AL98" i="14"/>
  <c r="R98" i="14"/>
  <c r="BA98" i="14"/>
  <c r="H98" i="14"/>
  <c r="CA98" i="14"/>
  <c r="CK98" i="14"/>
  <c r="AZ98" i="14"/>
  <c r="CN98" i="14"/>
  <c r="I98" i="14"/>
  <c r="CY98" i="14"/>
  <c r="BC98" i="14"/>
  <c r="BL89" i="14"/>
  <c r="C89" i="14"/>
  <c r="CK89" i="14"/>
  <c r="DA89" i="14"/>
  <c r="CM89" i="14"/>
  <c r="CN89" i="14"/>
  <c r="E89" i="14"/>
  <c r="CR89" i="14"/>
  <c r="BJ89" i="14"/>
  <c r="T89" i="14"/>
  <c r="CF89" i="14"/>
  <c r="CG89" i="14"/>
  <c r="BM89" i="14"/>
  <c r="BD54" i="14"/>
  <c r="AR54" i="14"/>
  <c r="D54" i="14"/>
  <c r="CG54" i="14"/>
  <c r="AQ54" i="14"/>
  <c r="BH54" i="14"/>
  <c r="CY54" i="14"/>
  <c r="BC54" i="14"/>
  <c r="S54" i="14"/>
  <c r="BB54" i="14"/>
  <c r="AD54" i="14"/>
  <c r="BT54" i="14"/>
  <c r="BK54" i="14"/>
  <c r="CT22" i="14"/>
  <c r="F22" i="14"/>
  <c r="CQ22" i="14"/>
  <c r="AB22" i="14"/>
  <c r="CI22" i="14"/>
  <c r="AA22" i="14"/>
  <c r="Z22" i="14"/>
  <c r="J22" i="14"/>
  <c r="Y22" i="14"/>
  <c r="R22" i="14"/>
  <c r="CH22" i="14"/>
  <c r="AX22" i="14"/>
  <c r="CD98" i="14"/>
  <c r="AU98" i="14"/>
  <c r="CO98" i="14"/>
  <c r="AY98" i="14"/>
  <c r="BN98" i="14"/>
  <c r="AT98" i="14"/>
  <c r="CV98" i="14"/>
  <c r="CE98" i="14"/>
  <c r="U98" i="14"/>
  <c r="C98" i="14"/>
  <c r="BO98" i="14"/>
  <c r="M98" i="14"/>
  <c r="Y98" i="14"/>
  <c r="F98" i="21"/>
  <c r="P89" i="14"/>
  <c r="S89" i="14"/>
  <c r="AB89" i="14"/>
  <c r="BY89" i="14"/>
  <c r="D89" i="14"/>
  <c r="BH89" i="14"/>
  <c r="CZ89" i="14"/>
  <c r="AT89" i="14"/>
  <c r="BN89" i="14"/>
  <c r="AM89" i="14"/>
  <c r="CQ89" i="14"/>
  <c r="CC89" i="14"/>
  <c r="AZ89" i="14"/>
  <c r="F89" i="21"/>
  <c r="BP54" i="14"/>
  <c r="BO54" i="14"/>
  <c r="CI54" i="14"/>
  <c r="BG54" i="14"/>
  <c r="CO54" i="14"/>
  <c r="AC54" i="14"/>
  <c r="R54" i="14"/>
  <c r="CD54" i="14"/>
  <c r="AX54" i="14"/>
  <c r="O54" i="14"/>
  <c r="BI54" i="14"/>
  <c r="AU54" i="14"/>
  <c r="Z54" i="14"/>
  <c r="CS22" i="14"/>
  <c r="S22" i="14"/>
  <c r="T22" i="14"/>
  <c r="AN22" i="14"/>
  <c r="AU22" i="14"/>
  <c r="BM22" i="14"/>
  <c r="I22" i="14"/>
  <c r="BY22" i="14"/>
  <c r="CE22" i="14"/>
  <c r="BI22" i="14"/>
  <c r="BD22" i="14"/>
  <c r="O22" i="14"/>
  <c r="BM98" i="14"/>
  <c r="BG98" i="14"/>
  <c r="AD98" i="14"/>
  <c r="AG98" i="14"/>
  <c r="CZ98" i="14"/>
  <c r="X98" i="14"/>
  <c r="BX98" i="14"/>
  <c r="DB98" i="14"/>
  <c r="AI98" i="14"/>
  <c r="P98" i="14"/>
  <c r="BT98" i="14"/>
  <c r="T98" i="14"/>
  <c r="F98" i="14"/>
  <c r="CE89" i="14"/>
  <c r="AD89" i="14"/>
  <c r="AF89" i="14"/>
  <c r="CT89" i="14"/>
  <c r="H89" i="14"/>
  <c r="BK89" i="14"/>
  <c r="CA89" i="14"/>
  <c r="BP89" i="14"/>
  <c r="I89" i="14"/>
  <c r="BA89" i="14"/>
  <c r="BD89" i="14"/>
  <c r="AC89" i="14"/>
  <c r="BW89" i="14"/>
  <c r="CX54" i="14"/>
  <c r="CN54" i="14"/>
  <c r="BQ54" i="14"/>
  <c r="C54" i="14"/>
  <c r="CK54" i="14"/>
  <c r="X54" i="14"/>
  <c r="Y54" i="14"/>
  <c r="BU54" i="14"/>
  <c r="W54" i="14"/>
  <c r="BR54" i="14"/>
  <c r="CQ54" i="14"/>
  <c r="CE54" i="14"/>
  <c r="CW54" i="14"/>
  <c r="CK22" i="14"/>
  <c r="CP22" i="14"/>
  <c r="BK22" i="14"/>
  <c r="AD22" i="14"/>
  <c r="AR22" i="14"/>
  <c r="AG22" i="14"/>
  <c r="E22" i="14"/>
  <c r="BG22" i="14"/>
  <c r="CU22" i="14"/>
  <c r="CL22" i="14"/>
  <c r="BH22" i="14"/>
  <c r="BE22" i="14"/>
  <c r="AH98" i="14"/>
  <c r="CI98" i="14"/>
  <c r="G98" i="14"/>
  <c r="CQ98" i="14"/>
  <c r="S98" i="14"/>
  <c r="K98" i="14"/>
  <c r="E98" i="14"/>
  <c r="BW98" i="14"/>
  <c r="CR98" i="14"/>
  <c r="BQ98" i="14"/>
  <c r="N98" i="14"/>
  <c r="BH98" i="14"/>
  <c r="AV98" i="14"/>
  <c r="AO89" i="14"/>
  <c r="AE89" i="14"/>
  <c r="J89" i="14"/>
  <c r="CL89" i="14"/>
  <c r="BS89" i="14"/>
  <c r="AL89" i="14"/>
  <c r="W89" i="14"/>
  <c r="BE89" i="14"/>
  <c r="AQ89" i="14"/>
  <c r="DB89" i="14"/>
  <c r="Z89" i="14"/>
  <c r="BQ89" i="14"/>
  <c r="V89" i="14"/>
  <c r="CF54" i="14"/>
  <c r="L54" i="14"/>
  <c r="CL54" i="14"/>
  <c r="BX54" i="14"/>
  <c r="CB54" i="14"/>
  <c r="AM54" i="14"/>
  <c r="AE54" i="14"/>
  <c r="BL54" i="14"/>
  <c r="DA54" i="14"/>
  <c r="AL54" i="14"/>
  <c r="BY54" i="14"/>
  <c r="AF54" i="14"/>
  <c r="U54" i="14"/>
  <c r="F54" i="21"/>
  <c r="BV22" i="14"/>
  <c r="CZ22" i="14"/>
  <c r="DA22" i="14"/>
  <c r="AQ22" i="14"/>
  <c r="AI22" i="14"/>
  <c r="BP22" i="14"/>
  <c r="BZ22" i="14"/>
  <c r="V22" i="14"/>
  <c r="CW22" i="14"/>
  <c r="AZ22" i="14"/>
  <c r="BR22" i="14"/>
  <c r="F22" i="21"/>
  <c r="Q98" i="14"/>
  <c r="BB98" i="14"/>
  <c r="CP98" i="14"/>
  <c r="BU98" i="14"/>
  <c r="BY98" i="14"/>
  <c r="W98" i="14"/>
  <c r="AN98" i="14"/>
  <c r="BL98" i="14"/>
  <c r="AB98" i="14"/>
  <c r="DA98" i="14"/>
  <c r="BK98" i="14"/>
  <c r="AQ98" i="14"/>
  <c r="AR98" i="14"/>
  <c r="K89" i="14"/>
  <c r="L89" i="14"/>
  <c r="BZ89" i="14"/>
  <c r="BC89" i="14"/>
  <c r="BV89" i="14"/>
  <c r="AV89" i="14"/>
  <c r="CS89" i="14"/>
  <c r="BU89" i="14"/>
  <c r="F89" i="14"/>
  <c r="R89" i="14"/>
  <c r="CX89" i="14"/>
  <c r="CB89" i="14"/>
  <c r="CV89" i="14"/>
  <c r="BE54" i="14"/>
  <c r="BJ54" i="14"/>
  <c r="BA54" i="14"/>
  <c r="AG54" i="14"/>
  <c r="BF54" i="14"/>
  <c r="P54" i="14"/>
  <c r="BM54" i="14"/>
  <c r="DB54" i="14"/>
  <c r="AS54" i="14"/>
  <c r="AP54" i="14"/>
  <c r="CR54" i="14"/>
  <c r="K54" i="14"/>
  <c r="BZ54" i="14"/>
  <c r="AE22" i="14"/>
  <c r="AL22" i="14"/>
  <c r="CM22" i="14"/>
  <c r="CR22" i="14"/>
  <c r="P22" i="14"/>
  <c r="CV22" i="14"/>
  <c r="CG22" i="14"/>
  <c r="Q22" i="14"/>
  <c r="CD22" i="14"/>
  <c r="BX22" i="14"/>
  <c r="CB22" i="14"/>
  <c r="CW98" i="14"/>
  <c r="AJ98" i="14"/>
  <c r="BR98" i="14"/>
  <c r="CT98" i="14"/>
  <c r="BD98" i="14"/>
  <c r="AC98" i="14"/>
  <c r="AS98" i="14"/>
  <c r="L98" i="14"/>
  <c r="AE98" i="14"/>
  <c r="CS98" i="14"/>
  <c r="BS98" i="14"/>
  <c r="CB98" i="14"/>
  <c r="BF89" i="14"/>
  <c r="AY89" i="14"/>
  <c r="AU89" i="14"/>
  <c r="CO89" i="14"/>
  <c r="CY89" i="14"/>
  <c r="CU89" i="14"/>
  <c r="AR89" i="14"/>
  <c r="U89" i="14"/>
  <c r="CJ89" i="14"/>
  <c r="CP89" i="14"/>
  <c r="BI89" i="14"/>
  <c r="O89" i="14"/>
  <c r="AV54" i="14"/>
  <c r="BW54" i="14"/>
  <c r="AN54" i="14"/>
  <c r="AT54" i="14"/>
  <c r="CZ54" i="14"/>
  <c r="N54" i="14"/>
  <c r="CC54" i="14"/>
  <c r="CH54" i="14"/>
  <c r="AZ54" i="14"/>
  <c r="BN54" i="14"/>
  <c r="CA54" i="14"/>
  <c r="AO54" i="14"/>
  <c r="AM22" i="14"/>
  <c r="W22" i="14"/>
  <c r="AY22" i="14"/>
  <c r="N22" i="14"/>
  <c r="M22" i="14"/>
  <c r="BB22" i="14"/>
  <c r="CC22" i="14"/>
  <c r="CO22" i="14"/>
  <c r="AV22" i="14"/>
  <c r="BS22" i="14"/>
  <c r="AK22" i="14"/>
  <c r="CA22" i="14"/>
  <c r="AS22" i="14"/>
  <c r="AT22" i="14"/>
  <c r="BL22" i="14"/>
  <c r="AC22" i="14"/>
  <c r="BT22" i="14"/>
  <c r="AH56" i="14"/>
  <c r="AF56" i="14"/>
  <c r="BI56" i="14"/>
  <c r="CW56" i="14"/>
  <c r="CO56" i="14"/>
  <c r="AA56" i="14"/>
  <c r="AT56" i="14"/>
  <c r="M67" i="14"/>
  <c r="AI67" i="14"/>
  <c r="BK67" i="14"/>
  <c r="CK67" i="14"/>
  <c r="BV67" i="14"/>
  <c r="AP67" i="14"/>
  <c r="BB27" i="14"/>
  <c r="CK27" i="14"/>
  <c r="AH27" i="14"/>
  <c r="Z27" i="14"/>
  <c r="S27" i="14"/>
  <c r="AM27" i="14"/>
  <c r="CT27" i="14"/>
  <c r="BA110" i="14"/>
  <c r="R110" i="14"/>
  <c r="V110" i="14"/>
  <c r="AM110" i="14"/>
  <c r="CT110" i="14"/>
  <c r="AV110" i="14"/>
  <c r="CY65" i="14"/>
  <c r="BT65" i="14"/>
  <c r="Q65" i="14"/>
  <c r="AY65" i="14"/>
  <c r="V65" i="14"/>
  <c r="BH65" i="14"/>
  <c r="BP65" i="14"/>
  <c r="K22" i="14"/>
  <c r="G22" i="14"/>
  <c r="CF22" i="14"/>
  <c r="AW22" i="14"/>
  <c r="BJ22" i="14"/>
  <c r="AM56" i="14"/>
  <c r="AY56" i="14"/>
  <c r="AP56" i="14"/>
  <c r="AZ56" i="14"/>
  <c r="M56" i="14"/>
  <c r="BV56" i="14"/>
  <c r="R56" i="14"/>
  <c r="CT67" i="14"/>
  <c r="AZ67" i="14"/>
  <c r="CF67" i="14"/>
  <c r="V67" i="14"/>
  <c r="W67" i="14"/>
  <c r="AD67" i="14"/>
  <c r="BH27" i="14"/>
  <c r="BV27" i="14"/>
  <c r="DB27" i="14"/>
  <c r="BJ27" i="14"/>
  <c r="CL27" i="14"/>
  <c r="AX27" i="14"/>
  <c r="J27" i="14"/>
  <c r="CV110" i="14"/>
  <c r="BG110" i="14"/>
  <c r="AZ110" i="14"/>
  <c r="CB110" i="14"/>
  <c r="CP110" i="14"/>
  <c r="T110" i="14"/>
  <c r="CW65" i="14"/>
  <c r="CU65" i="14"/>
  <c r="DA65" i="14"/>
  <c r="BM65" i="14"/>
  <c r="W65" i="14"/>
  <c r="CD65" i="14"/>
  <c r="AI65" i="14"/>
  <c r="CV56" i="14"/>
  <c r="BU56" i="14"/>
  <c r="CF56" i="14"/>
  <c r="CT56" i="14"/>
  <c r="BQ56" i="14"/>
  <c r="AJ67" i="14"/>
  <c r="AA67" i="14"/>
  <c r="BD67" i="14"/>
  <c r="CQ67" i="14"/>
  <c r="CC67" i="14"/>
  <c r="Z67" i="14"/>
  <c r="CN67" i="14"/>
  <c r="M27" i="14"/>
  <c r="AE27" i="14"/>
  <c r="R27" i="14"/>
  <c r="BC27" i="14"/>
  <c r="W27" i="14"/>
  <c r="CA27" i="14"/>
  <c r="AS110" i="14"/>
  <c r="DB110" i="14"/>
  <c r="CQ110" i="14"/>
  <c r="BS110" i="14"/>
  <c r="CH110" i="14"/>
  <c r="AP110" i="14"/>
  <c r="CU110" i="14"/>
  <c r="Z65" i="14"/>
  <c r="AV65" i="14"/>
  <c r="AX65" i="14"/>
  <c r="AB65" i="14"/>
  <c r="AC65" i="14"/>
  <c r="DB65" i="14"/>
  <c r="H65" i="14"/>
  <c r="CD56" i="14"/>
  <c r="BE56" i="14"/>
  <c r="D56" i="14"/>
  <c r="CA56" i="14"/>
  <c r="BA56" i="14"/>
  <c r="D67" i="14"/>
  <c r="CB67" i="14"/>
  <c r="BR67" i="14"/>
  <c r="BO67" i="14"/>
  <c r="BY67" i="14"/>
  <c r="BX27" i="14"/>
  <c r="BN27" i="14"/>
  <c r="AL27" i="14"/>
  <c r="O27" i="14"/>
  <c r="AB27" i="14"/>
  <c r="AV27" i="14"/>
  <c r="CN110" i="14"/>
  <c r="E110" i="14"/>
  <c r="O110" i="14"/>
  <c r="AJ110" i="14"/>
  <c r="BH110" i="14"/>
  <c r="AU110" i="14"/>
  <c r="BK65" i="14"/>
  <c r="R65" i="14"/>
  <c r="BE65" i="14"/>
  <c r="AH65" i="14"/>
  <c r="Y65" i="14"/>
  <c r="E30" i="17"/>
  <c r="W53" i="13"/>
  <c r="X53" i="13"/>
  <c r="Y53" i="13"/>
  <c r="V54" i="13"/>
  <c r="Y54" i="13"/>
  <c r="W54" i="13"/>
  <c r="F30" i="17"/>
  <c r="X54" i="13"/>
  <c r="L8" i="16"/>
  <c r="L6" i="16" s="1"/>
  <c r="D7" i="13" s="1"/>
  <c r="G4" i="22"/>
  <c r="F4" i="21" l="1"/>
  <c r="H26" i="17"/>
  <c r="Y12" i="13"/>
  <c r="J23" i="13" s="1"/>
  <c r="I27" i="13"/>
  <c r="H30" i="17" s="1"/>
  <c r="H15" i="17"/>
  <c r="Y55" i="13"/>
  <c r="V55" i="13"/>
  <c r="X55" i="13"/>
  <c r="G30" i="17"/>
  <c r="W55" i="13"/>
  <c r="CM4" i="14"/>
  <c r="I4" i="14"/>
  <c r="CC4" i="14"/>
  <c r="P4" i="14"/>
  <c r="BL4" i="14"/>
  <c r="BA4" i="14"/>
  <c r="BG4" i="14"/>
  <c r="AD4" i="14"/>
  <c r="CR4" i="14"/>
  <c r="AQ4" i="14"/>
  <c r="AO4" i="14"/>
  <c r="BD4" i="14"/>
  <c r="L4" i="14"/>
  <c r="K4" i="14"/>
  <c r="CL4" i="14"/>
  <c r="AU4" i="14"/>
  <c r="BO4" i="14"/>
  <c r="R4" i="14"/>
  <c r="CE4" i="14"/>
  <c r="H4" i="14"/>
  <c r="Q4" i="14"/>
  <c r="V4" i="14"/>
  <c r="C4" i="14"/>
  <c r="CU4" i="14"/>
  <c r="F4" i="14"/>
  <c r="CJ4" i="14"/>
  <c r="BS4" i="14"/>
  <c r="BZ4" i="14"/>
  <c r="AK4" i="14"/>
  <c r="J4" i="14"/>
  <c r="S4" i="14"/>
  <c r="X4" i="14"/>
  <c r="AL4" i="14"/>
  <c r="CX4" i="14"/>
  <c r="U4" i="14"/>
  <c r="CI4" i="14"/>
  <c r="BW4" i="14"/>
  <c r="AR4" i="14"/>
  <c r="BF4" i="14"/>
  <c r="N4" i="14"/>
  <c r="AN4" i="14"/>
  <c r="Z4" i="14"/>
  <c r="BU4" i="14"/>
  <c r="E4" i="14"/>
  <c r="AG4" i="14"/>
  <c r="BH4" i="14"/>
  <c r="BC4" i="14"/>
  <c r="BR4" i="14"/>
  <c r="CZ4" i="14"/>
  <c r="C42" i="37"/>
  <c r="BQ4" i="14"/>
  <c r="AT4" i="14"/>
  <c r="CS4" i="14"/>
  <c r="DA4" i="14"/>
  <c r="CY4" i="14"/>
  <c r="CV4" i="14"/>
  <c r="BX4" i="14"/>
  <c r="CF4" i="14"/>
  <c r="AH4" i="14"/>
  <c r="BY4" i="14"/>
  <c r="CW4" i="14"/>
  <c r="BN4" i="14"/>
  <c r="CK4" i="14"/>
  <c r="BP4" i="14"/>
  <c r="Y4" i="14"/>
  <c r="AA4" i="14"/>
  <c r="BE4" i="14"/>
  <c r="T4" i="14"/>
  <c r="G4" i="14"/>
  <c r="BI4" i="14"/>
  <c r="BV4" i="14"/>
  <c r="CP4" i="14"/>
  <c r="CG4" i="14"/>
  <c r="AV4" i="14"/>
  <c r="AM4" i="14"/>
  <c r="CO4" i="14"/>
  <c r="AF4" i="14"/>
  <c r="BK4" i="14"/>
  <c r="AE4" i="14"/>
  <c r="W4" i="14"/>
  <c r="AW4" i="14"/>
  <c r="D4" i="14"/>
  <c r="CA4" i="14"/>
  <c r="AX4" i="14"/>
  <c r="AP4" i="14"/>
  <c r="AI4" i="14"/>
  <c r="CN4" i="14"/>
  <c r="CD4" i="14"/>
  <c r="CQ4" i="14"/>
  <c r="BT4" i="14"/>
  <c r="AB4" i="14"/>
  <c r="CB4" i="14"/>
  <c r="CH4" i="14"/>
  <c r="DB4" i="14"/>
  <c r="CT4" i="14"/>
  <c r="BJ4" i="14"/>
  <c r="AY4" i="14"/>
  <c r="BB4" i="14"/>
  <c r="O4" i="14"/>
  <c r="AC4" i="14"/>
  <c r="AJ4" i="14"/>
  <c r="AZ4" i="14"/>
  <c r="M4" i="14"/>
  <c r="BM4" i="14"/>
  <c r="AS4" i="14"/>
  <c r="K33" i="22"/>
  <c r="P33" i="16" s="1"/>
  <c r="N33" i="16" s="1"/>
  <c r="K97" i="22"/>
  <c r="P97" i="16" s="1"/>
  <c r="N97" i="16" s="1"/>
  <c r="K71" i="22"/>
  <c r="P71" i="16" s="1"/>
  <c r="N71" i="16" s="1"/>
  <c r="K105" i="22"/>
  <c r="P105" i="16" s="1"/>
  <c r="N105" i="16" s="1"/>
  <c r="K86" i="22"/>
  <c r="P86" i="16" s="1"/>
  <c r="N86" i="16" s="1"/>
  <c r="K57" i="22"/>
  <c r="P57" i="16" s="1"/>
  <c r="N57" i="16" s="1"/>
  <c r="K38" i="22"/>
  <c r="P38" i="16" s="1"/>
  <c r="N38" i="16" s="1"/>
  <c r="K80" i="22"/>
  <c r="P80" i="16" s="1"/>
  <c r="N80" i="16" s="1"/>
  <c r="K74" i="22"/>
  <c r="P74" i="16" s="1"/>
  <c r="N74" i="16" s="1"/>
  <c r="K52" i="22"/>
  <c r="P52" i="16" s="1"/>
  <c r="N52" i="16" s="1"/>
  <c r="K77" i="22"/>
  <c r="P77" i="16" s="1"/>
  <c r="N77" i="16" s="1"/>
  <c r="K13" i="22"/>
  <c r="P13" i="16" s="1"/>
  <c r="N13" i="16" s="1"/>
  <c r="K48" i="22"/>
  <c r="P48" i="16" s="1"/>
  <c r="N48" i="16" s="1"/>
  <c r="K94" i="22"/>
  <c r="P94" i="16" s="1"/>
  <c r="N94" i="16" s="1"/>
  <c r="K22" i="22"/>
  <c r="P22" i="16" s="1"/>
  <c r="N22" i="16" s="1"/>
  <c r="K78" i="22"/>
  <c r="P78" i="16" s="1"/>
  <c r="N78" i="16" s="1"/>
  <c r="K54" i="22"/>
  <c r="P54" i="16" s="1"/>
  <c r="N54" i="16" s="1"/>
  <c r="K85" i="22"/>
  <c r="P85" i="16" s="1"/>
  <c r="N85" i="16" s="1"/>
  <c r="K36" i="22"/>
  <c r="P36" i="16" s="1"/>
  <c r="N36" i="16" s="1"/>
  <c r="K64" i="22"/>
  <c r="P64" i="16" s="1"/>
  <c r="N64" i="16" s="1"/>
  <c r="K89" i="22"/>
  <c r="P89" i="16" s="1"/>
  <c r="N89" i="16" s="1"/>
  <c r="K99" i="22"/>
  <c r="P99" i="16" s="1"/>
  <c r="N99" i="16" s="1"/>
  <c r="K15" i="22"/>
  <c r="P15" i="16" s="1"/>
  <c r="N15" i="16" s="1"/>
  <c r="K106" i="22"/>
  <c r="P106" i="16" s="1"/>
  <c r="N106" i="16" s="1"/>
  <c r="K21" i="22"/>
  <c r="P21" i="16" s="1"/>
  <c r="N21" i="16" s="1"/>
  <c r="K55" i="22"/>
  <c r="P55" i="16" s="1"/>
  <c r="N55" i="16" s="1"/>
  <c r="K79" i="22"/>
  <c r="P79" i="16" s="1"/>
  <c r="N79" i="16" s="1"/>
  <c r="K44" i="22"/>
  <c r="P44" i="16" s="1"/>
  <c r="N44" i="16" s="1"/>
  <c r="AD20" i="16" s="1"/>
  <c r="K110" i="22"/>
  <c r="P110" i="16" s="1"/>
  <c r="N110" i="16" s="1"/>
  <c r="K23" i="22"/>
  <c r="P23" i="16" s="1"/>
  <c r="N23" i="16" s="1"/>
  <c r="K60" i="22"/>
  <c r="P60" i="16" s="1"/>
  <c r="N60" i="16" s="1"/>
  <c r="K32" i="22"/>
  <c r="P32" i="16" s="1"/>
  <c r="N32" i="16" s="1"/>
  <c r="K83" i="22"/>
  <c r="P83" i="16" s="1"/>
  <c r="N83" i="16" s="1"/>
  <c r="K91" i="22"/>
  <c r="P91" i="16" s="1"/>
  <c r="N91" i="16" s="1"/>
  <c r="K14" i="22"/>
  <c r="P14" i="16" s="1"/>
  <c r="N14" i="16" s="1"/>
  <c r="K26" i="22"/>
  <c r="P26" i="16" s="1"/>
  <c r="N26" i="16" s="1"/>
  <c r="K31" i="22"/>
  <c r="P31" i="16" s="1"/>
  <c r="N31" i="16" s="1"/>
  <c r="K8" i="22"/>
  <c r="K101" i="22"/>
  <c r="P101" i="16" s="1"/>
  <c r="N101" i="16" s="1"/>
  <c r="K92" i="22"/>
  <c r="P92" i="16" s="1"/>
  <c r="N92" i="16" s="1"/>
  <c r="K43" i="22"/>
  <c r="P43" i="16" s="1"/>
  <c r="N43" i="16" s="1"/>
  <c r="K84" i="22"/>
  <c r="P84" i="16" s="1"/>
  <c r="N84" i="16" s="1"/>
  <c r="K56" i="22"/>
  <c r="P56" i="16" s="1"/>
  <c r="N56" i="16" s="1"/>
  <c r="K9" i="22"/>
  <c r="P9" i="16" s="1"/>
  <c r="N9" i="16" s="1"/>
  <c r="K88" i="22"/>
  <c r="P88" i="16" s="1"/>
  <c r="N88" i="16" s="1"/>
  <c r="K53" i="22"/>
  <c r="P53" i="16" s="1"/>
  <c r="N53" i="16" s="1"/>
  <c r="K68" i="22"/>
  <c r="P68" i="16" s="1"/>
  <c r="N68" i="16" s="1"/>
  <c r="K12" i="22"/>
  <c r="P12" i="16" s="1"/>
  <c r="N12" i="16" s="1"/>
  <c r="K46" i="22"/>
  <c r="P46" i="16" s="1"/>
  <c r="N46" i="16" s="1"/>
  <c r="K65" i="22"/>
  <c r="P65" i="16" s="1"/>
  <c r="N65" i="16" s="1"/>
  <c r="K82" i="22"/>
  <c r="P82" i="16" s="1"/>
  <c r="N82" i="16" s="1"/>
  <c r="K87" i="22"/>
  <c r="P87" i="16" s="1"/>
  <c r="N87" i="16" s="1"/>
  <c r="K93" i="22"/>
  <c r="P93" i="16" s="1"/>
  <c r="N93" i="16" s="1"/>
  <c r="K35" i="22"/>
  <c r="P35" i="16" s="1"/>
  <c r="N35" i="16" s="1"/>
  <c r="K96" i="22"/>
  <c r="P96" i="16" s="1"/>
  <c r="N96" i="16" s="1"/>
  <c r="K17" i="22"/>
  <c r="P17" i="16" s="1"/>
  <c r="N17" i="16" s="1"/>
  <c r="K51" i="22"/>
  <c r="P51" i="16" s="1"/>
  <c r="N51" i="16" s="1"/>
  <c r="K73" i="22"/>
  <c r="P73" i="16" s="1"/>
  <c r="N73" i="16" s="1"/>
  <c r="K63" i="22"/>
  <c r="P63" i="16" s="1"/>
  <c r="N63" i="16" s="1"/>
  <c r="K39" i="22"/>
  <c r="P39" i="16" s="1"/>
  <c r="N39" i="16" s="1"/>
  <c r="K40" i="22"/>
  <c r="P40" i="16" s="1"/>
  <c r="N40" i="16" s="1"/>
  <c r="K90" i="22"/>
  <c r="P90" i="16" s="1"/>
  <c r="N90" i="16" s="1"/>
  <c r="K59" i="22"/>
  <c r="P59" i="16" s="1"/>
  <c r="N59" i="16" s="1"/>
  <c r="K66" i="22"/>
  <c r="P66" i="16" s="1"/>
  <c r="N66" i="16" s="1"/>
  <c r="K16" i="22"/>
  <c r="P16" i="16" s="1"/>
  <c r="N16" i="16" s="1"/>
  <c r="K30" i="22"/>
  <c r="P30" i="16" s="1"/>
  <c r="N30" i="16" s="1"/>
  <c r="K70" i="22"/>
  <c r="P70" i="16" s="1"/>
  <c r="N70" i="16" s="1"/>
  <c r="K104" i="22"/>
  <c r="P104" i="16" s="1"/>
  <c r="N104" i="16" s="1"/>
  <c r="K10" i="22"/>
  <c r="P10" i="16" s="1"/>
  <c r="N10" i="16" s="1"/>
  <c r="K102" i="22"/>
  <c r="P102" i="16" s="1"/>
  <c r="N102" i="16" s="1"/>
  <c r="K28" i="22"/>
  <c r="P28" i="16" s="1"/>
  <c r="N28" i="16" s="1"/>
  <c r="AD15" i="16" s="1"/>
  <c r="K95" i="22"/>
  <c r="P95" i="16" s="1"/>
  <c r="N95" i="16" s="1"/>
  <c r="K47" i="22"/>
  <c r="P47" i="16" s="1"/>
  <c r="N47" i="16" s="1"/>
  <c r="K109" i="22"/>
  <c r="P109" i="16" s="1"/>
  <c r="N109" i="16" s="1"/>
  <c r="K111" i="22"/>
  <c r="P111" i="16" s="1"/>
  <c r="N111" i="16" s="1"/>
  <c r="K49" i="22"/>
  <c r="P49" i="16" s="1"/>
  <c r="N49" i="16" s="1"/>
  <c r="K58" i="22"/>
  <c r="P58" i="16" s="1"/>
  <c r="N58" i="16" s="1"/>
  <c r="K108" i="22"/>
  <c r="P108" i="16" s="1"/>
  <c r="N108" i="16" s="1"/>
  <c r="K98" i="22"/>
  <c r="P98" i="16" s="1"/>
  <c r="N98" i="16" s="1"/>
  <c r="K20" i="22"/>
  <c r="P20" i="16" s="1"/>
  <c r="N20" i="16" s="1"/>
  <c r="K27" i="22"/>
  <c r="P27" i="16" s="1"/>
  <c r="N27" i="16" s="1"/>
  <c r="AD14" i="16" s="1"/>
  <c r="K72" i="22"/>
  <c r="P72" i="16" s="1"/>
  <c r="N72" i="16" s="1"/>
  <c r="K11" i="22"/>
  <c r="P11" i="16" s="1"/>
  <c r="N11" i="16" s="1"/>
  <c r="K81" i="22"/>
  <c r="P81" i="16" s="1"/>
  <c r="N81" i="16" s="1"/>
  <c r="K75" i="22"/>
  <c r="P75" i="16" s="1"/>
  <c r="N75" i="16" s="1"/>
  <c r="K62" i="22"/>
  <c r="P62" i="16" s="1"/>
  <c r="N62" i="16" s="1"/>
  <c r="K67" i="22"/>
  <c r="P67" i="16" s="1"/>
  <c r="N67" i="16" s="1"/>
  <c r="K76" i="22"/>
  <c r="P76" i="16" s="1"/>
  <c r="N76" i="16" s="1"/>
  <c r="K24" i="22"/>
  <c r="P24" i="16" s="1"/>
  <c r="N24" i="16" s="1"/>
  <c r="K61" i="22"/>
  <c r="P61" i="16" s="1"/>
  <c r="N61" i="16" s="1"/>
  <c r="K25" i="22"/>
  <c r="P25" i="16" s="1"/>
  <c r="N25" i="16" s="1"/>
  <c r="K103" i="22"/>
  <c r="P103" i="16" s="1"/>
  <c r="N103" i="16" s="1"/>
  <c r="K37" i="22"/>
  <c r="P37" i="16" s="1"/>
  <c r="N37" i="16" s="1"/>
  <c r="K29" i="22"/>
  <c r="P29" i="16" s="1"/>
  <c r="N29" i="16" s="1"/>
  <c r="K41" i="22"/>
  <c r="P41" i="16" s="1"/>
  <c r="N41" i="16" s="1"/>
  <c r="K45" i="22"/>
  <c r="P45" i="16" s="1"/>
  <c r="N45" i="16" s="1"/>
  <c r="K100" i="22"/>
  <c r="P100" i="16" s="1"/>
  <c r="N100" i="16" s="1"/>
  <c r="K18" i="22"/>
  <c r="P18" i="16" s="1"/>
  <c r="N18" i="16" s="1"/>
  <c r="K107" i="22"/>
  <c r="P107" i="16" s="1"/>
  <c r="N107" i="16" s="1"/>
  <c r="K42" i="22"/>
  <c r="P42" i="16" s="1"/>
  <c r="N42" i="16" s="1"/>
  <c r="K69" i="22"/>
  <c r="P69" i="16" s="1"/>
  <c r="N69" i="16" s="1"/>
  <c r="K50" i="22"/>
  <c r="P50" i="16" s="1"/>
  <c r="N50" i="16" s="1"/>
  <c r="K34" i="22"/>
  <c r="P34" i="16" s="1"/>
  <c r="N34" i="16" s="1"/>
  <c r="K19" i="22"/>
  <c r="P19" i="16" s="1"/>
  <c r="N19" i="16" s="1"/>
  <c r="X15" i="17"/>
  <c r="C10" i="17"/>
  <c r="Y7" i="13"/>
  <c r="X10" i="17" s="1"/>
  <c r="S61" i="13" l="1"/>
  <c r="T62" i="13" s="1"/>
  <c r="C8" i="16" a="1"/>
  <c r="C45" i="16" s="1"/>
  <c r="AD16" i="16"/>
  <c r="AD12" i="16"/>
  <c r="AD10" i="16"/>
  <c r="AD19" i="16"/>
  <c r="AD18" i="16"/>
  <c r="Z61" i="13"/>
  <c r="I26" i="17"/>
  <c r="J27" i="13"/>
  <c r="U62" i="13"/>
  <c r="S62" i="13"/>
  <c r="AD13" i="16"/>
  <c r="AD11" i="16"/>
  <c r="P8" i="16"/>
  <c r="K4" i="22"/>
  <c r="AD17" i="16"/>
  <c r="V62" i="13" l="1"/>
  <c r="C44" i="16"/>
  <c r="R43" i="41" s="1"/>
  <c r="C28" i="16"/>
  <c r="Q27" i="41" s="1"/>
  <c r="C71" i="16"/>
  <c r="Q70" i="41" s="1"/>
  <c r="C30" i="16"/>
  <c r="AD30" i="21" s="1"/>
  <c r="C56" i="16"/>
  <c r="W55" i="41" s="1"/>
  <c r="C11" i="16"/>
  <c r="R10" i="41" s="1"/>
  <c r="C108" i="16"/>
  <c r="K107" i="41" s="1"/>
  <c r="C95" i="16"/>
  <c r="V94" i="41" s="1"/>
  <c r="C40" i="16"/>
  <c r="R39" i="41" s="1"/>
  <c r="C58" i="16"/>
  <c r="AD58" i="21" s="1"/>
  <c r="C104" i="16"/>
  <c r="R103" i="41" s="1"/>
  <c r="C60" i="16"/>
  <c r="R59" i="41" s="1"/>
  <c r="C57" i="16"/>
  <c r="V57" i="21" s="1"/>
  <c r="C79" i="16"/>
  <c r="V79" i="21" s="1"/>
  <c r="C23" i="16"/>
  <c r="V22" i="41" s="1"/>
  <c r="C47" i="16"/>
  <c r="O46" i="41" s="1"/>
  <c r="C46" i="16"/>
  <c r="V46" i="21" s="1"/>
  <c r="C17" i="16"/>
  <c r="K16" i="41" s="1"/>
  <c r="C107" i="16"/>
  <c r="W106" i="41" s="1"/>
  <c r="C8" i="16"/>
  <c r="X7" i="41" s="1"/>
  <c r="C33" i="16"/>
  <c r="Z33" i="21" s="1"/>
  <c r="C102" i="16"/>
  <c r="Q101" i="41" s="1"/>
  <c r="C65" i="16"/>
  <c r="R64" i="41" s="1"/>
  <c r="C67" i="16"/>
  <c r="W66" i="41" s="1"/>
  <c r="C20" i="16"/>
  <c r="K19" i="41" s="1"/>
  <c r="C76" i="16"/>
  <c r="W75" i="41" s="1"/>
  <c r="C88" i="16"/>
  <c r="Q87" i="41" s="1"/>
  <c r="C74" i="16"/>
  <c r="C54" i="16"/>
  <c r="V53" i="41" s="1"/>
  <c r="C78" i="16"/>
  <c r="AD78" i="21" s="1"/>
  <c r="C25" i="16"/>
  <c r="K24" i="41" s="1"/>
  <c r="C29" i="16"/>
  <c r="R28" i="41" s="1"/>
  <c r="C83" i="16"/>
  <c r="V83" i="21" s="1"/>
  <c r="C13" i="16"/>
  <c r="V12" i="41" s="1"/>
  <c r="C92" i="16"/>
  <c r="K91" i="41" s="1"/>
  <c r="C34" i="16"/>
  <c r="C97" i="16"/>
  <c r="W96" i="41" s="1"/>
  <c r="C93" i="16"/>
  <c r="Q92" i="41" s="1"/>
  <c r="C84" i="16"/>
  <c r="V84" i="21" s="1"/>
  <c r="C55" i="16"/>
  <c r="X54" i="41" s="1"/>
  <c r="C82" i="16"/>
  <c r="W81" i="41" s="1"/>
  <c r="C49" i="16"/>
  <c r="AD49" i="21" s="1"/>
  <c r="C26" i="16"/>
  <c r="Z26" i="21" s="1"/>
  <c r="C62" i="16"/>
  <c r="C77" i="16"/>
  <c r="AD77" i="21" s="1"/>
  <c r="C81" i="16"/>
  <c r="K80" i="41" s="1"/>
  <c r="C66" i="16"/>
  <c r="R65" i="41" s="1"/>
  <c r="C9" i="16"/>
  <c r="X8" i="41" s="1"/>
  <c r="C15" i="16"/>
  <c r="Q14" i="41" s="1"/>
  <c r="C72" i="16"/>
  <c r="V72" i="21" s="1"/>
  <c r="C94" i="16"/>
  <c r="R93" i="41" s="1"/>
  <c r="C52" i="16"/>
  <c r="R51" i="41" s="1"/>
  <c r="C99" i="16"/>
  <c r="V98" i="41" s="1"/>
  <c r="C21" i="16"/>
  <c r="R20" i="41" s="1"/>
  <c r="C89" i="16"/>
  <c r="Z89" i="21" s="1"/>
  <c r="C35" i="16"/>
  <c r="K34" i="41" s="1"/>
  <c r="C10" i="16"/>
  <c r="X9" i="41" s="1"/>
  <c r="C50" i="16"/>
  <c r="W49" i="41" s="1"/>
  <c r="C100" i="16"/>
  <c r="W99" i="41" s="1"/>
  <c r="C98" i="16"/>
  <c r="R97" i="41" s="1"/>
  <c r="C43" i="16"/>
  <c r="Q42" i="41" s="1"/>
  <c r="C39" i="16"/>
  <c r="V38" i="41" s="1"/>
  <c r="C48" i="16"/>
  <c r="V47" i="41" s="1"/>
  <c r="C59" i="16"/>
  <c r="Q58" i="41" s="1"/>
  <c r="C85" i="16"/>
  <c r="P84" i="41" s="1"/>
  <c r="C61" i="16"/>
  <c r="W60" i="41" s="1"/>
  <c r="C38" i="16"/>
  <c r="W37" i="41" s="1"/>
  <c r="C16" i="16"/>
  <c r="O15" i="41" s="1"/>
  <c r="C19" i="16"/>
  <c r="K18" i="41" s="1"/>
  <c r="C42" i="16"/>
  <c r="R41" i="41" s="1"/>
  <c r="C41" i="16"/>
  <c r="Z41" i="21" s="1"/>
  <c r="C63" i="16"/>
  <c r="K62" i="41" s="1"/>
  <c r="C80" i="16"/>
  <c r="W79" i="41" s="1"/>
  <c r="C51" i="16"/>
  <c r="V51" i="21" s="1"/>
  <c r="C109" i="16"/>
  <c r="K108" i="41" s="1"/>
  <c r="C70" i="16"/>
  <c r="W69" i="41" s="1"/>
  <c r="C31" i="16"/>
  <c r="K30" i="41" s="1"/>
  <c r="C110" i="16"/>
  <c r="V109" i="41" s="1"/>
  <c r="C22" i="16"/>
  <c r="K21" i="41" s="1"/>
  <c r="C73" i="16"/>
  <c r="Z73" i="21" s="1"/>
  <c r="C105" i="16"/>
  <c r="V104" i="41" s="1"/>
  <c r="C111" i="16"/>
  <c r="AD111" i="21" s="1"/>
  <c r="C18" i="16"/>
  <c r="X17" i="41" s="1"/>
  <c r="C24" i="16"/>
  <c r="AD24" i="21" s="1"/>
  <c r="C96" i="16"/>
  <c r="Z96" i="21" s="1"/>
  <c r="C87" i="16"/>
  <c r="W86" i="41" s="1"/>
  <c r="C36" i="16"/>
  <c r="O35" i="41" s="1"/>
  <c r="C14" i="16"/>
  <c r="X13" i="41" s="1"/>
  <c r="C69" i="16"/>
  <c r="W68" i="41" s="1"/>
  <c r="C75" i="16"/>
  <c r="R74" i="41" s="1"/>
  <c r="C103" i="16"/>
  <c r="K102" i="41" s="1"/>
  <c r="C106" i="16"/>
  <c r="W105" i="41" s="1"/>
  <c r="C27" i="16"/>
  <c r="R26" i="41" s="1"/>
  <c r="C32" i="16"/>
  <c r="P31" i="41" s="1"/>
  <c r="C68" i="16"/>
  <c r="V67" i="41" s="1"/>
  <c r="C64" i="16"/>
  <c r="P63" i="41" s="1"/>
  <c r="C91" i="16"/>
  <c r="P90" i="41" s="1"/>
  <c r="C37" i="16"/>
  <c r="K36" i="41" s="1"/>
  <c r="C101" i="16"/>
  <c r="V101" i="21" s="1"/>
  <c r="C86" i="16"/>
  <c r="Z86" i="21" s="1"/>
  <c r="C90" i="16"/>
  <c r="O89" i="41" s="1"/>
  <c r="C12" i="16"/>
  <c r="V12" i="21" s="1"/>
  <c r="C53" i="16"/>
  <c r="Z53" i="21" s="1"/>
  <c r="Z62" i="13"/>
  <c r="Y62" i="13"/>
  <c r="W62" i="13"/>
  <c r="AA62" i="13"/>
  <c r="X62" i="13"/>
  <c r="J29" i="13"/>
  <c r="I30" i="17"/>
  <c r="P6" i="16"/>
  <c r="E6" i="13" s="1"/>
  <c r="N8" i="16"/>
  <c r="K44" i="41"/>
  <c r="R44" i="41"/>
  <c r="Z45" i="21"/>
  <c r="AD45" i="21"/>
  <c r="V45" i="21"/>
  <c r="P44" i="41"/>
  <c r="O44" i="41"/>
  <c r="Q44" i="41"/>
  <c r="X44" i="41"/>
  <c r="W44" i="41"/>
  <c r="V44" i="41"/>
  <c r="R70" i="41" l="1"/>
  <c r="R107" i="41"/>
  <c r="V43" i="41"/>
  <c r="O47" i="41"/>
  <c r="O64" i="41"/>
  <c r="O43" i="41"/>
  <c r="K43" i="41"/>
  <c r="V44" i="21"/>
  <c r="Z76" i="21"/>
  <c r="V75" i="41"/>
  <c r="V111" i="21"/>
  <c r="X110" i="41"/>
  <c r="O110" i="41"/>
  <c r="P110" i="41"/>
  <c r="K110" i="41"/>
  <c r="R110" i="41"/>
  <c r="W25" i="41"/>
  <c r="Q25" i="41"/>
  <c r="V35" i="41"/>
  <c r="X25" i="41"/>
  <c r="K40" i="41"/>
  <c r="V18" i="41"/>
  <c r="AD38" i="21"/>
  <c r="O37" i="41"/>
  <c r="K71" i="41"/>
  <c r="R37" i="41"/>
  <c r="R55" i="41"/>
  <c r="X70" i="41"/>
  <c r="V71" i="21"/>
  <c r="X30" i="41"/>
  <c r="V92" i="21"/>
  <c r="V109" i="21"/>
  <c r="R12" i="41"/>
  <c r="Q21" i="41"/>
  <c r="V22" i="21"/>
  <c r="K12" i="41"/>
  <c r="AD97" i="21"/>
  <c r="AD41" i="21"/>
  <c r="Z16" i="21"/>
  <c r="Z109" i="21"/>
  <c r="P79" i="41"/>
  <c r="K87" i="41"/>
  <c r="P40" i="41"/>
  <c r="V108" i="21"/>
  <c r="R21" i="41"/>
  <c r="P36" i="41"/>
  <c r="R91" i="41"/>
  <c r="K50" i="41"/>
  <c r="W88" i="41"/>
  <c r="R83" i="41"/>
  <c r="AD94" i="21"/>
  <c r="AD23" i="21"/>
  <c r="R57" i="41"/>
  <c r="Q85" i="41"/>
  <c r="Z37" i="21"/>
  <c r="AD17" i="21"/>
  <c r="Q24" i="41"/>
  <c r="AD104" i="21"/>
  <c r="K103" i="41"/>
  <c r="W93" i="41"/>
  <c r="K93" i="41"/>
  <c r="V66" i="21"/>
  <c r="R22" i="41"/>
  <c r="W36" i="41"/>
  <c r="W91" i="41"/>
  <c r="O51" i="41"/>
  <c r="Q88" i="41"/>
  <c r="O49" i="41"/>
  <c r="V65" i="41"/>
  <c r="Z75" i="21"/>
  <c r="P17" i="41"/>
  <c r="P83" i="41"/>
  <c r="O83" i="41"/>
  <c r="AD37" i="21"/>
  <c r="O36" i="41"/>
  <c r="Q50" i="41"/>
  <c r="Z17" i="21"/>
  <c r="X103" i="41"/>
  <c r="X57" i="41"/>
  <c r="W74" i="41"/>
  <c r="V71" i="41"/>
  <c r="AD22" i="21"/>
  <c r="W30" i="41"/>
  <c r="V108" i="41"/>
  <c r="X40" i="41"/>
  <c r="R40" i="41"/>
  <c r="X18" i="41"/>
  <c r="Z38" i="21"/>
  <c r="X93" i="41"/>
  <c r="P65" i="41"/>
  <c r="O65" i="41"/>
  <c r="AD26" i="21"/>
  <c r="X83" i="41"/>
  <c r="K83" i="41"/>
  <c r="P91" i="41"/>
  <c r="V104" i="21"/>
  <c r="Z71" i="21"/>
  <c r="AD71" i="21"/>
  <c r="K76" i="41"/>
  <c r="W87" i="41"/>
  <c r="Z108" i="21"/>
  <c r="AD89" i="21"/>
  <c r="W22" i="41"/>
  <c r="K17" i="41"/>
  <c r="AD53" i="21"/>
  <c r="Q64" i="41"/>
  <c r="P43" i="41"/>
  <c r="W21" i="41"/>
  <c r="AD109" i="21"/>
  <c r="R108" i="41"/>
  <c r="O40" i="41"/>
  <c r="W18" i="41"/>
  <c r="V37" i="41"/>
  <c r="K37" i="41"/>
  <c r="V94" i="21"/>
  <c r="Z66" i="21"/>
  <c r="V25" i="41"/>
  <c r="R25" i="41"/>
  <c r="Z84" i="21"/>
  <c r="X91" i="41"/>
  <c r="O103" i="41"/>
  <c r="Z56" i="21"/>
  <c r="O70" i="41"/>
  <c r="O107" i="41"/>
  <c r="K88" i="41"/>
  <c r="P22" i="41"/>
  <c r="X102" i="41"/>
  <c r="AD36" i="21"/>
  <c r="O24" i="41"/>
  <c r="V48" i="21"/>
  <c r="P64" i="41"/>
  <c r="V53" i="21"/>
  <c r="Z36" i="21"/>
  <c r="K52" i="41"/>
  <c r="K35" i="41"/>
  <c r="V52" i="41"/>
  <c r="Q36" i="41"/>
  <c r="V36" i="41"/>
  <c r="R36" i="41"/>
  <c r="V110" i="41"/>
  <c r="Q110" i="41"/>
  <c r="AD31" i="21"/>
  <c r="O79" i="41"/>
  <c r="V19" i="21"/>
  <c r="X74" i="41"/>
  <c r="Z13" i="21"/>
  <c r="O16" i="41"/>
  <c r="K75" i="41"/>
  <c r="V28" i="21"/>
  <c r="O60" i="41"/>
  <c r="V37" i="21"/>
  <c r="X36" i="41"/>
  <c r="Z111" i="21"/>
  <c r="W110" i="41"/>
  <c r="V30" i="41"/>
  <c r="R30" i="41"/>
  <c r="Z19" i="21"/>
  <c r="P55" i="41"/>
  <c r="V74" i="41"/>
  <c r="V13" i="21"/>
  <c r="P16" i="41"/>
  <c r="O53" i="41"/>
  <c r="R75" i="41"/>
  <c r="O50" i="41"/>
  <c r="Q48" i="41"/>
  <c r="R27" i="41"/>
  <c r="W57" i="41"/>
  <c r="X52" i="41"/>
  <c r="X60" i="41"/>
  <c r="P67" i="41"/>
  <c r="K85" i="41"/>
  <c r="V86" i="21"/>
  <c r="O85" i="41"/>
  <c r="X85" i="41"/>
  <c r="AD86" i="21"/>
  <c r="V85" i="41"/>
  <c r="Q23" i="41"/>
  <c r="O23" i="41"/>
  <c r="R23" i="41"/>
  <c r="K23" i="41"/>
  <c r="Z24" i="21"/>
  <c r="X23" i="41"/>
  <c r="W23" i="41"/>
  <c r="V23" i="41"/>
  <c r="V98" i="21"/>
  <c r="O97" i="41"/>
  <c r="Z98" i="21"/>
  <c r="K97" i="41"/>
  <c r="P97" i="41"/>
  <c r="Q97" i="41"/>
  <c r="W97" i="41"/>
  <c r="V97" i="41"/>
  <c r="Z62" i="21"/>
  <c r="W61" i="41"/>
  <c r="Q61" i="41"/>
  <c r="O61" i="41"/>
  <c r="X61" i="41"/>
  <c r="P73" i="41"/>
  <c r="K73" i="41"/>
  <c r="W73" i="41"/>
  <c r="Z74" i="21"/>
  <c r="X73" i="41"/>
  <c r="Q73" i="41"/>
  <c r="X59" i="41"/>
  <c r="V60" i="21"/>
  <c r="P59" i="41"/>
  <c r="K59" i="41"/>
  <c r="W59" i="41"/>
  <c r="V59" i="41"/>
  <c r="AD60" i="21"/>
  <c r="Q59" i="41"/>
  <c r="Z30" i="21"/>
  <c r="P29" i="41"/>
  <c r="R29" i="41"/>
  <c r="W29" i="41"/>
  <c r="V30" i="21"/>
  <c r="V74" i="21"/>
  <c r="V105" i="41"/>
  <c r="AD106" i="21"/>
  <c r="O105" i="41"/>
  <c r="R105" i="41"/>
  <c r="Q105" i="41"/>
  <c r="P105" i="41"/>
  <c r="K105" i="41"/>
  <c r="V106" i="21"/>
  <c r="W15" i="41"/>
  <c r="X15" i="41"/>
  <c r="R15" i="41"/>
  <c r="Q15" i="41"/>
  <c r="K15" i="41"/>
  <c r="V15" i="41"/>
  <c r="AD16" i="21"/>
  <c r="V16" i="21"/>
  <c r="V51" i="41"/>
  <c r="Q51" i="41"/>
  <c r="V52" i="21"/>
  <c r="K51" i="41"/>
  <c r="AD52" i="21"/>
  <c r="Z52" i="21"/>
  <c r="P51" i="41"/>
  <c r="W51" i="41"/>
  <c r="X33" i="41"/>
  <c r="K33" i="41"/>
  <c r="AD34" i="21"/>
  <c r="O33" i="41"/>
  <c r="W7" i="41"/>
  <c r="Z8" i="21"/>
  <c r="W85" i="41"/>
  <c r="P85" i="41"/>
  <c r="R85" i="41"/>
  <c r="X105" i="41"/>
  <c r="V24" i="21"/>
  <c r="O59" i="41"/>
  <c r="X97" i="41"/>
  <c r="V62" i="21"/>
  <c r="Z106" i="21"/>
  <c r="P23" i="41"/>
  <c r="X51" i="41"/>
  <c r="Z60" i="21"/>
  <c r="AD98" i="21"/>
  <c r="P15" i="41"/>
  <c r="R61" i="41"/>
  <c r="V29" i="41"/>
  <c r="Q7" i="41"/>
  <c r="V21" i="41"/>
  <c r="Z22" i="21"/>
  <c r="P21" i="41"/>
  <c r="O108" i="41"/>
  <c r="X108" i="41"/>
  <c r="Q108" i="41"/>
  <c r="V40" i="41"/>
  <c r="Q40" i="41"/>
  <c r="P37" i="41"/>
  <c r="V38" i="21"/>
  <c r="Z94" i="21"/>
  <c r="O93" i="41"/>
  <c r="Q93" i="41"/>
  <c r="Q65" i="41"/>
  <c r="W65" i="41"/>
  <c r="K65" i="41"/>
  <c r="O25" i="41"/>
  <c r="V26" i="21"/>
  <c r="K25" i="41"/>
  <c r="Q83" i="41"/>
  <c r="AD84" i="21"/>
  <c r="AD92" i="21"/>
  <c r="O91" i="41"/>
  <c r="Q91" i="41"/>
  <c r="V103" i="41"/>
  <c r="P103" i="41"/>
  <c r="Z104" i="21"/>
  <c r="W70" i="41"/>
  <c r="P70" i="41"/>
  <c r="K70" i="41"/>
  <c r="Z88" i="21"/>
  <c r="P107" i="41"/>
  <c r="V107" i="41"/>
  <c r="O88" i="41"/>
  <c r="V89" i="21"/>
  <c r="X22" i="41"/>
  <c r="V23" i="21"/>
  <c r="K22" i="41"/>
  <c r="V18" i="21"/>
  <c r="O52" i="41"/>
  <c r="W52" i="41"/>
  <c r="P35" i="41"/>
  <c r="W35" i="41"/>
  <c r="V25" i="21"/>
  <c r="P24" i="41"/>
  <c r="K47" i="41"/>
  <c r="AD101" i="21"/>
  <c r="V65" i="21"/>
  <c r="O21" i="41"/>
  <c r="X21" i="41"/>
  <c r="P108" i="41"/>
  <c r="W108" i="41"/>
  <c r="V41" i="21"/>
  <c r="W40" i="41"/>
  <c r="X37" i="41"/>
  <c r="Q37" i="41"/>
  <c r="V93" i="41"/>
  <c r="P93" i="41"/>
  <c r="AD66" i="21"/>
  <c r="X65" i="41"/>
  <c r="P25" i="41"/>
  <c r="V83" i="41"/>
  <c r="W83" i="41"/>
  <c r="Z92" i="21"/>
  <c r="V91" i="41"/>
  <c r="W103" i="41"/>
  <c r="Q103" i="41"/>
  <c r="V70" i="41"/>
  <c r="V88" i="21"/>
  <c r="AD108" i="21"/>
  <c r="W107" i="41"/>
  <c r="P88" i="41"/>
  <c r="X88" i="41"/>
  <c r="O22" i="41"/>
  <c r="Z23" i="21"/>
  <c r="V102" i="41"/>
  <c r="W17" i="41"/>
  <c r="Q52" i="41"/>
  <c r="R52" i="41"/>
  <c r="Q35" i="41"/>
  <c r="R35" i="41"/>
  <c r="V24" i="41"/>
  <c r="AD25" i="21"/>
  <c r="V68" i="21"/>
  <c r="W64" i="41"/>
  <c r="AD44" i="21"/>
  <c r="W43" i="41"/>
  <c r="Q43" i="41"/>
  <c r="Z31" i="21"/>
  <c r="O30" i="41"/>
  <c r="Q30" i="41"/>
  <c r="Q18" i="41"/>
  <c r="O18" i="41"/>
  <c r="R18" i="41"/>
  <c r="Z15" i="21"/>
  <c r="O81" i="41"/>
  <c r="Q55" i="41"/>
  <c r="V55" i="41"/>
  <c r="K55" i="41"/>
  <c r="P76" i="41"/>
  <c r="V96" i="41"/>
  <c r="K96" i="41"/>
  <c r="P53" i="41"/>
  <c r="W19" i="41"/>
  <c r="Z44" i="21"/>
  <c r="X43" i="41"/>
  <c r="V31" i="21"/>
  <c r="P30" i="41"/>
  <c r="AD19" i="21"/>
  <c r="P18" i="41"/>
  <c r="R14" i="41"/>
  <c r="X81" i="41"/>
  <c r="V82" i="41"/>
  <c r="AD56" i="21"/>
  <c r="X55" i="41"/>
  <c r="V77" i="21"/>
  <c r="O96" i="41"/>
  <c r="R96" i="41"/>
  <c r="K53" i="41"/>
  <c r="R82" i="41"/>
  <c r="O55" i="41"/>
  <c r="V56" i="21"/>
  <c r="Z77" i="21"/>
  <c r="P96" i="41"/>
  <c r="V43" i="21"/>
  <c r="R47" i="41"/>
  <c r="X67" i="41"/>
  <c r="Z107" i="21"/>
  <c r="P89" i="41"/>
  <c r="X47" i="41"/>
  <c r="V100" i="41"/>
  <c r="K99" i="41"/>
  <c r="W26" i="41"/>
  <c r="Q67" i="41"/>
  <c r="K26" i="41"/>
  <c r="W47" i="41"/>
  <c r="R67" i="41"/>
  <c r="R98" i="41"/>
  <c r="Q47" i="41"/>
  <c r="V76" i="41"/>
  <c r="V90" i="21"/>
  <c r="X26" i="41"/>
  <c r="Q72" i="41"/>
  <c r="V89" i="41"/>
  <c r="Z27" i="21"/>
  <c r="X62" i="41"/>
  <c r="Z43" i="21"/>
  <c r="Q63" i="41"/>
  <c r="Q53" i="41"/>
  <c r="Q89" i="41"/>
  <c r="V42" i="41"/>
  <c r="Q32" i="41"/>
  <c r="W53" i="41"/>
  <c r="AD90" i="21"/>
  <c r="P98" i="41"/>
  <c r="O42" i="41"/>
  <c r="X53" i="41"/>
  <c r="P26" i="41"/>
  <c r="W98" i="41"/>
  <c r="K42" i="41"/>
  <c r="AD57" i="21"/>
  <c r="AD64" i="21"/>
  <c r="V13" i="41"/>
  <c r="R53" i="41"/>
  <c r="V26" i="41"/>
  <c r="Z99" i="21"/>
  <c r="K74" i="41"/>
  <c r="X76" i="41"/>
  <c r="Q96" i="41"/>
  <c r="W12" i="41"/>
  <c r="V87" i="41"/>
  <c r="W16" i="41"/>
  <c r="AD54" i="21"/>
  <c r="P75" i="41"/>
  <c r="AD85" i="21"/>
  <c r="Z90" i="21"/>
  <c r="K89" i="41"/>
  <c r="O26" i="41"/>
  <c r="W102" i="41"/>
  <c r="Q98" i="41"/>
  <c r="P42" i="41"/>
  <c r="P49" i="41"/>
  <c r="O100" i="41"/>
  <c r="K32" i="41"/>
  <c r="V69" i="41"/>
  <c r="K57" i="41"/>
  <c r="Z61" i="21"/>
  <c r="O74" i="41"/>
  <c r="Q76" i="41"/>
  <c r="W76" i="41"/>
  <c r="Z97" i="21"/>
  <c r="O12" i="41"/>
  <c r="O87" i="41"/>
  <c r="X16" i="41"/>
  <c r="Z54" i="21"/>
  <c r="Q75" i="41"/>
  <c r="R84" i="41"/>
  <c r="W89" i="41"/>
  <c r="R89" i="41"/>
  <c r="Q26" i="41"/>
  <c r="AD103" i="21"/>
  <c r="P71" i="41"/>
  <c r="AD99" i="21"/>
  <c r="W48" i="41"/>
  <c r="AD43" i="21"/>
  <c r="X27" i="41"/>
  <c r="R100" i="41"/>
  <c r="AD96" i="21"/>
  <c r="X106" i="41"/>
  <c r="AD70" i="21"/>
  <c r="X99" i="41"/>
  <c r="V75" i="21"/>
  <c r="O76" i="41"/>
  <c r="R76" i="41"/>
  <c r="V97" i="21"/>
  <c r="AD13" i="21"/>
  <c r="P87" i="41"/>
  <c r="Q16" i="41"/>
  <c r="V54" i="21"/>
  <c r="AD76" i="21"/>
  <c r="W45" i="41"/>
  <c r="X89" i="41"/>
  <c r="Z91" i="21"/>
  <c r="V27" i="21"/>
  <c r="O17" i="41"/>
  <c r="AD72" i="21"/>
  <c r="V99" i="21"/>
  <c r="V48" i="41"/>
  <c r="R42" i="41"/>
  <c r="V27" i="41"/>
  <c r="W95" i="41"/>
  <c r="O106" i="41"/>
  <c r="O99" i="41"/>
  <c r="Q74" i="41"/>
  <c r="X96" i="41"/>
  <c r="X12" i="41"/>
  <c r="AD88" i="21"/>
  <c r="V40" i="21"/>
  <c r="R16" i="41"/>
  <c r="X75" i="41"/>
  <c r="AD27" i="21"/>
  <c r="Q17" i="41"/>
  <c r="W71" i="41"/>
  <c r="K98" i="41"/>
  <c r="V50" i="41"/>
  <c r="R48" i="41"/>
  <c r="X42" i="41"/>
  <c r="Z28" i="21"/>
  <c r="R106" i="41"/>
  <c r="Q56" i="41"/>
  <c r="Z32" i="21"/>
  <c r="AD87" i="21"/>
  <c r="K78" i="41"/>
  <c r="V11" i="41"/>
  <c r="W77" i="41"/>
  <c r="AD75" i="21"/>
  <c r="P12" i="41"/>
  <c r="X87" i="41"/>
  <c r="R87" i="41"/>
  <c r="X107" i="41"/>
  <c r="V16" i="41"/>
  <c r="V88" i="41"/>
  <c r="R88" i="41"/>
  <c r="V76" i="21"/>
  <c r="Q22" i="41"/>
  <c r="Q102" i="41"/>
  <c r="AD18" i="21"/>
  <c r="Z72" i="21"/>
  <c r="X98" i="41"/>
  <c r="P52" i="41"/>
  <c r="X35" i="41"/>
  <c r="V36" i="21"/>
  <c r="R50" i="41"/>
  <c r="X48" i="41"/>
  <c r="Z25" i="21"/>
  <c r="W42" i="41"/>
  <c r="AD48" i="21"/>
  <c r="X49" i="41"/>
  <c r="O27" i="41"/>
  <c r="Q100" i="41"/>
  <c r="W67" i="41"/>
  <c r="W32" i="41"/>
  <c r="Z65" i="21"/>
  <c r="K64" i="41"/>
  <c r="V57" i="41"/>
  <c r="V99" i="41"/>
  <c r="X56" i="41"/>
  <c r="K60" i="41"/>
  <c r="Q60" i="41"/>
  <c r="W50" i="41"/>
  <c r="O48" i="41"/>
  <c r="W24" i="41"/>
  <c r="R24" i="41"/>
  <c r="Z48" i="21"/>
  <c r="V50" i="21"/>
  <c r="K27" i="41"/>
  <c r="AD68" i="21"/>
  <c r="O67" i="41"/>
  <c r="X64" i="41"/>
  <c r="P106" i="41"/>
  <c r="P57" i="41"/>
  <c r="AD100" i="21"/>
  <c r="P60" i="41"/>
  <c r="P74" i="41"/>
  <c r="Q12" i="41"/>
  <c r="Q107" i="41"/>
  <c r="V17" i="21"/>
  <c r="O75" i="41"/>
  <c r="Z103" i="21"/>
  <c r="R17" i="41"/>
  <c r="O98" i="41"/>
  <c r="V11" i="21"/>
  <c r="X50" i="41"/>
  <c r="Z49" i="21"/>
  <c r="X24" i="41"/>
  <c r="P47" i="41"/>
  <c r="R49" i="41"/>
  <c r="P100" i="41"/>
  <c r="Z68" i="21"/>
  <c r="K67" i="41"/>
  <c r="Q95" i="41"/>
  <c r="V64" i="41"/>
  <c r="Q106" i="41"/>
  <c r="Z58" i="21"/>
  <c r="P99" i="41"/>
  <c r="V61" i="21"/>
  <c r="Z50" i="21"/>
  <c r="X100" i="41"/>
  <c r="AD65" i="21"/>
  <c r="V58" i="21"/>
  <c r="Q99" i="41"/>
  <c r="R60" i="41"/>
  <c r="V103" i="21"/>
  <c r="Z18" i="21"/>
  <c r="O71" i="41"/>
  <c r="X71" i="41"/>
  <c r="P50" i="41"/>
  <c r="P48" i="41"/>
  <c r="K48" i="41"/>
  <c r="AD50" i="21"/>
  <c r="Q49" i="41"/>
  <c r="P27" i="41"/>
  <c r="Z101" i="21"/>
  <c r="K100" i="41"/>
  <c r="Z59" i="21"/>
  <c r="AD107" i="21"/>
  <c r="V107" i="21"/>
  <c r="R69" i="41"/>
  <c r="O57" i="41"/>
  <c r="Z100" i="21"/>
  <c r="R99" i="41"/>
  <c r="AD61" i="21"/>
  <c r="O102" i="41"/>
  <c r="R102" i="41"/>
  <c r="V17" i="41"/>
  <c r="Q71" i="41"/>
  <c r="R71" i="41"/>
  <c r="AD51" i="21"/>
  <c r="V49" i="21"/>
  <c r="V93" i="21"/>
  <c r="V49" i="41"/>
  <c r="K49" i="41"/>
  <c r="AD28" i="21"/>
  <c r="W100" i="41"/>
  <c r="V106" i="41"/>
  <c r="K106" i="41"/>
  <c r="Q57" i="41"/>
  <c r="V100" i="21"/>
  <c r="V60" i="41"/>
  <c r="P102" i="41"/>
  <c r="Z10" i="21"/>
  <c r="Z51" i="21"/>
  <c r="W27" i="41"/>
  <c r="AD67" i="21"/>
  <c r="V29" i="21"/>
  <c r="V55" i="21"/>
  <c r="R66" i="41"/>
  <c r="K28" i="41"/>
  <c r="K54" i="41"/>
  <c r="X46" i="41"/>
  <c r="P61" i="41"/>
  <c r="V61" i="41"/>
  <c r="X29" i="41"/>
  <c r="K29" i="41"/>
  <c r="AD74" i="21"/>
  <c r="Q34" i="41"/>
  <c r="V7" i="41"/>
  <c r="O69" i="41"/>
  <c r="K69" i="41"/>
  <c r="W33" i="41"/>
  <c r="O7" i="41"/>
  <c r="P69" i="41"/>
  <c r="Z34" i="21"/>
  <c r="V34" i="21"/>
  <c r="AD62" i="21"/>
  <c r="K61" i="41"/>
  <c r="W94" i="41"/>
  <c r="O29" i="41"/>
  <c r="V73" i="41"/>
  <c r="R73" i="41"/>
  <c r="AD8" i="21"/>
  <c r="Q69" i="41"/>
  <c r="V33" i="41"/>
  <c r="R33" i="41"/>
  <c r="Q29" i="41"/>
  <c r="O73" i="41"/>
  <c r="P7" i="41"/>
  <c r="R7" i="41"/>
  <c r="Z70" i="21"/>
  <c r="P33" i="41"/>
  <c r="V8" i="21"/>
  <c r="K7" i="41"/>
  <c r="V70" i="21"/>
  <c r="Q33" i="41"/>
  <c r="X69" i="41"/>
  <c r="Z64" i="21"/>
  <c r="R63" i="41"/>
  <c r="O13" i="41"/>
  <c r="X72" i="41"/>
  <c r="AD29" i="21"/>
  <c r="AD55" i="21"/>
  <c r="R54" i="41"/>
  <c r="V67" i="21"/>
  <c r="K66" i="41"/>
  <c r="V46" i="41"/>
  <c r="O62" i="41"/>
  <c r="X94" i="41"/>
  <c r="AD59" i="21"/>
  <c r="Z35" i="21"/>
  <c r="AD9" i="21"/>
  <c r="P8" i="41"/>
  <c r="V64" i="21"/>
  <c r="K63" i="41"/>
  <c r="Q13" i="41"/>
  <c r="P13" i="41"/>
  <c r="V72" i="41"/>
  <c r="W28" i="41"/>
  <c r="O54" i="41"/>
  <c r="Z67" i="21"/>
  <c r="Z47" i="21"/>
  <c r="P46" i="41"/>
  <c r="P62" i="41"/>
  <c r="P94" i="41"/>
  <c r="X58" i="41"/>
  <c r="V59" i="21"/>
  <c r="AD35" i="21"/>
  <c r="X63" i="41"/>
  <c r="AD14" i="21"/>
  <c r="K13" i="41"/>
  <c r="P72" i="41"/>
  <c r="V28" i="41"/>
  <c r="Q54" i="41"/>
  <c r="Q66" i="41"/>
  <c r="V47" i="21"/>
  <c r="R46" i="41"/>
  <c r="Q62" i="41"/>
  <c r="O94" i="41"/>
  <c r="Q94" i="41"/>
  <c r="V58" i="41"/>
  <c r="R58" i="41"/>
  <c r="V35" i="21"/>
  <c r="W63" i="41"/>
  <c r="V14" i="21"/>
  <c r="R13" i="41"/>
  <c r="O72" i="41"/>
  <c r="W72" i="41"/>
  <c r="Z29" i="21"/>
  <c r="V54" i="41"/>
  <c r="P66" i="41"/>
  <c r="Q46" i="41"/>
  <c r="K46" i="41"/>
  <c r="AD63" i="21"/>
  <c r="AD95" i="21"/>
  <c r="R94" i="41"/>
  <c r="W58" i="41"/>
  <c r="K58" i="41"/>
  <c r="X34" i="41"/>
  <c r="V63" i="41"/>
  <c r="Z14" i="21"/>
  <c r="AD73" i="21"/>
  <c r="R72" i="41"/>
  <c r="X28" i="41"/>
  <c r="Z55" i="21"/>
  <c r="X66" i="41"/>
  <c r="AD47" i="21"/>
  <c r="V63" i="21"/>
  <c r="W62" i="41"/>
  <c r="Z95" i="21"/>
  <c r="K94" i="41"/>
  <c r="O58" i="41"/>
  <c r="O34" i="41"/>
  <c r="V34" i="41"/>
  <c r="O63" i="41"/>
  <c r="W13" i="41"/>
  <c r="V73" i="21"/>
  <c r="K72" i="41"/>
  <c r="O28" i="41"/>
  <c r="Q28" i="41"/>
  <c r="W54" i="41"/>
  <c r="V66" i="41"/>
  <c r="W46" i="41"/>
  <c r="V62" i="41"/>
  <c r="R62" i="41"/>
  <c r="V95" i="21"/>
  <c r="P58" i="41"/>
  <c r="W34" i="41"/>
  <c r="R34" i="41"/>
  <c r="P28" i="41"/>
  <c r="P54" i="41"/>
  <c r="O66" i="41"/>
  <c r="Z63" i="21"/>
  <c r="P34" i="41"/>
  <c r="AD12" i="21"/>
  <c r="AD32" i="21"/>
  <c r="R31" i="41"/>
  <c r="V86" i="41"/>
  <c r="X11" i="41"/>
  <c r="X31" i="41"/>
  <c r="K31" i="41"/>
  <c r="Q86" i="41"/>
  <c r="Z78" i="21"/>
  <c r="V78" i="41"/>
  <c r="K8" i="41"/>
  <c r="O11" i="41"/>
  <c r="W11" i="41"/>
  <c r="V32" i="21"/>
  <c r="Z87" i="21"/>
  <c r="V87" i="21"/>
  <c r="X77" i="41"/>
  <c r="O20" i="41"/>
  <c r="P41" i="41"/>
  <c r="P10" i="41"/>
  <c r="P11" i="41"/>
  <c r="R11" i="41"/>
  <c r="V31" i="41"/>
  <c r="O86" i="41"/>
  <c r="R86" i="41"/>
  <c r="V77" i="41"/>
  <c r="X20" i="41"/>
  <c r="V41" i="41"/>
  <c r="AD102" i="21"/>
  <c r="Q11" i="41"/>
  <c r="K11" i="41"/>
  <c r="W31" i="41"/>
  <c r="P86" i="41"/>
  <c r="K86" i="41"/>
  <c r="R77" i="41"/>
  <c r="K20" i="41"/>
  <c r="AD110" i="21"/>
  <c r="K41" i="41"/>
  <c r="Z102" i="21"/>
  <c r="V8" i="41"/>
  <c r="Z12" i="21"/>
  <c r="O31" i="41"/>
  <c r="X86" i="41"/>
  <c r="K77" i="41"/>
  <c r="V110" i="21"/>
  <c r="Q38" i="41"/>
  <c r="O80" i="41"/>
  <c r="W8" i="41"/>
  <c r="Q31" i="41"/>
  <c r="W109" i="41"/>
  <c r="P38" i="41"/>
  <c r="O8" i="41"/>
  <c r="R8" i="41"/>
  <c r="Q8" i="41"/>
  <c r="Z9" i="21"/>
  <c r="V9" i="21"/>
  <c r="W20" i="41"/>
  <c r="Q109" i="41"/>
  <c r="R109" i="41"/>
  <c r="Q41" i="41"/>
  <c r="X10" i="41"/>
  <c r="V101" i="41"/>
  <c r="R101" i="41"/>
  <c r="O38" i="41"/>
  <c r="P92" i="41"/>
  <c r="R92" i="41"/>
  <c r="Z79" i="21"/>
  <c r="Q78" i="41"/>
  <c r="W80" i="41"/>
  <c r="R80" i="41"/>
  <c r="P20" i="41"/>
  <c r="O109" i="41"/>
  <c r="K109" i="41"/>
  <c r="V42" i="21"/>
  <c r="O10" i="41"/>
  <c r="V102" i="21"/>
  <c r="K101" i="41"/>
  <c r="W38" i="41"/>
  <c r="AD93" i="21"/>
  <c r="K92" i="41"/>
  <c r="AD79" i="21"/>
  <c r="R78" i="41"/>
  <c r="Q80" i="41"/>
  <c r="O77" i="41"/>
  <c r="Q20" i="41"/>
  <c r="P109" i="41"/>
  <c r="O41" i="41"/>
  <c r="Q10" i="41"/>
  <c r="X101" i="41"/>
  <c r="AD39" i="21"/>
  <c r="R38" i="41"/>
  <c r="V92" i="41"/>
  <c r="X78" i="41"/>
  <c r="P80" i="41"/>
  <c r="P77" i="41"/>
  <c r="AD21" i="21"/>
  <c r="Z110" i="21"/>
  <c r="Z42" i="21"/>
  <c r="W10" i="41"/>
  <c r="V10" i="41"/>
  <c r="W101" i="41"/>
  <c r="Z39" i="21"/>
  <c r="K38" i="41"/>
  <c r="W92" i="41"/>
  <c r="W78" i="41"/>
  <c r="V81" i="21"/>
  <c r="Q77" i="41"/>
  <c r="V21" i="21"/>
  <c r="Z21" i="21"/>
  <c r="X109" i="41"/>
  <c r="X41" i="41"/>
  <c r="AD42" i="21"/>
  <c r="AD11" i="21"/>
  <c r="K10" i="41"/>
  <c r="O101" i="41"/>
  <c r="V39" i="21"/>
  <c r="Z93" i="21"/>
  <c r="O78" i="41"/>
  <c r="Z81" i="21"/>
  <c r="V78" i="21"/>
  <c r="V20" i="41"/>
  <c r="W41" i="41"/>
  <c r="Z11" i="21"/>
  <c r="P101" i="41"/>
  <c r="X38" i="41"/>
  <c r="X92" i="41"/>
  <c r="P78" i="41"/>
  <c r="AD81" i="21"/>
  <c r="V80" i="41"/>
  <c r="O92" i="41"/>
  <c r="X80" i="41"/>
  <c r="X32" i="41"/>
  <c r="V95" i="41"/>
  <c r="P56" i="41"/>
  <c r="O32" i="41"/>
  <c r="V32" i="41"/>
  <c r="O95" i="41"/>
  <c r="Z57" i="21"/>
  <c r="P32" i="41"/>
  <c r="R32" i="41"/>
  <c r="AD69" i="21"/>
  <c r="P95" i="41"/>
  <c r="V56" i="41"/>
  <c r="AD33" i="21"/>
  <c r="V96" i="21"/>
  <c r="R95" i="41"/>
  <c r="W56" i="41"/>
  <c r="R56" i="41"/>
  <c r="V33" i="21"/>
  <c r="X95" i="41"/>
  <c r="K95" i="41"/>
  <c r="O56" i="41"/>
  <c r="K56" i="41"/>
  <c r="O104" i="41"/>
  <c r="Z80" i="21"/>
  <c r="R79" i="41"/>
  <c r="V15" i="21"/>
  <c r="K14" i="41"/>
  <c r="P81" i="41"/>
  <c r="R81" i="41"/>
  <c r="X82" i="41"/>
  <c r="K82" i="41"/>
  <c r="AD40" i="21"/>
  <c r="Z85" i="21"/>
  <c r="K84" i="41"/>
  <c r="X45" i="41"/>
  <c r="AD91" i="21"/>
  <c r="Q90" i="41"/>
  <c r="P9" i="41"/>
  <c r="O9" i="41"/>
  <c r="O68" i="41"/>
  <c r="P104" i="41"/>
  <c r="V20" i="21"/>
  <c r="V80" i="21"/>
  <c r="K79" i="41"/>
  <c r="W14" i="41"/>
  <c r="Q81" i="41"/>
  <c r="K81" i="41"/>
  <c r="W82" i="41"/>
  <c r="W39" i="41"/>
  <c r="V85" i="21"/>
  <c r="Q45" i="41"/>
  <c r="V45" i="41"/>
  <c r="W90" i="41"/>
  <c r="R90" i="41"/>
  <c r="Q9" i="41"/>
  <c r="K9" i="41"/>
  <c r="Z69" i="21"/>
  <c r="Z105" i="21"/>
  <c r="Q104" i="41"/>
  <c r="V19" i="41"/>
  <c r="C6" i="16"/>
  <c r="AD80" i="21"/>
  <c r="V14" i="41"/>
  <c r="AD82" i="21"/>
  <c r="O82" i="41"/>
  <c r="V39" i="41"/>
  <c r="V84" i="41"/>
  <c r="O45" i="41"/>
  <c r="R45" i="41"/>
  <c r="V91" i="21"/>
  <c r="K90" i="41"/>
  <c r="AD10" i="21"/>
  <c r="R9" i="41"/>
  <c r="P68" i="41"/>
  <c r="AD105" i="21"/>
  <c r="R104" i="41"/>
  <c r="P19" i="41"/>
  <c r="V79" i="41"/>
  <c r="X14" i="41"/>
  <c r="Z82" i="21"/>
  <c r="P82" i="41"/>
  <c r="X39" i="41"/>
  <c r="W84" i="41"/>
  <c r="AD46" i="21"/>
  <c r="K45" i="41"/>
  <c r="X90" i="41"/>
  <c r="V10" i="21"/>
  <c r="Q68" i="41"/>
  <c r="V69" i="21"/>
  <c r="V105" i="21"/>
  <c r="K104" i="41"/>
  <c r="Q19" i="41"/>
  <c r="Q79" i="41"/>
  <c r="O14" i="41"/>
  <c r="V82" i="21"/>
  <c r="Q82" i="41"/>
  <c r="P39" i="41"/>
  <c r="O39" i="41"/>
  <c r="X84" i="41"/>
  <c r="Z46" i="21"/>
  <c r="V90" i="41"/>
  <c r="V9" i="41"/>
  <c r="V68" i="41"/>
  <c r="R68" i="41"/>
  <c r="X104" i="41"/>
  <c r="AD20" i="21"/>
  <c r="O19" i="41"/>
  <c r="X79" i="41"/>
  <c r="P14" i="41"/>
  <c r="V81" i="41"/>
  <c r="AD83" i="21"/>
  <c r="Q39" i="41"/>
  <c r="K39" i="41"/>
  <c r="O84" i="41"/>
  <c r="P45" i="41"/>
  <c r="O90" i="41"/>
  <c r="W9" i="41"/>
  <c r="X68" i="41"/>
  <c r="K68" i="41"/>
  <c r="W104" i="41"/>
  <c r="Z20" i="21"/>
  <c r="R19" i="41"/>
  <c r="AD15" i="21"/>
  <c r="Z83" i="21"/>
  <c r="Z40" i="21"/>
  <c r="Q84" i="41"/>
  <c r="X19" i="41"/>
  <c r="AD9" i="16"/>
  <c r="AD8" i="16" s="1"/>
  <c r="N6" i="16"/>
  <c r="E27" i="13"/>
  <c r="D30" i="17" s="1"/>
  <c r="D9" i="17"/>
  <c r="Y6" i="13"/>
  <c r="X9" i="17" s="1"/>
  <c r="R3" i="41" l="1"/>
  <c r="X3" i="41"/>
  <c r="W3" i="41"/>
  <c r="Z4" i="21"/>
  <c r="C47" i="37" s="1"/>
  <c r="V4" i="21"/>
  <c r="C46" i="37" s="1"/>
  <c r="Q3" i="41"/>
  <c r="O3" i="41"/>
  <c r="V3" i="41"/>
  <c r="P3" i="41"/>
  <c r="AD4" i="21"/>
  <c r="C48" i="37" s="1"/>
  <c r="K3" i="41"/>
  <c r="D46" i="37" l="1"/>
  <c r="C41" i="37"/>
  <c r="D42" i="37"/>
  <c r="D47" i="37"/>
  <c r="D48" i="37"/>
  <c r="C24" i="37" l="1"/>
  <c r="K45" i="13" s="1"/>
  <c r="E48" i="37"/>
  <c r="C23" i="37"/>
  <c r="K44" i="13" s="1"/>
  <c r="E47" i="37"/>
  <c r="E42" i="37"/>
  <c r="D41" i="37"/>
  <c r="E41" i="37" s="1"/>
  <c r="C18" i="37"/>
  <c r="E46" i="37"/>
  <c r="C22" i="37"/>
  <c r="K43" i="13" s="1"/>
  <c r="C31" i="37" l="1"/>
  <c r="K39" i="13"/>
  <c r="L44" i="13" l="1"/>
  <c r="L39" i="13"/>
  <c r="K52" i="13"/>
  <c r="N53" i="13" s="1"/>
  <c r="L42" i="13"/>
  <c r="L40" i="13"/>
  <c r="L41" i="13"/>
  <c r="L45" i="13"/>
  <c r="C33" i="37"/>
  <c r="E32" i="37"/>
  <c r="L43" i="13"/>
  <c r="D20" i="13" l="1"/>
  <c r="W4" i="21"/>
  <c r="AE4" i="21"/>
  <c r="D22" i="13"/>
  <c r="D17" i="13"/>
  <c r="O4" i="21"/>
  <c r="D15" i="13"/>
  <c r="K4" i="21"/>
  <c r="S4" i="21"/>
  <c r="D19" i="13"/>
  <c r="L52" i="13"/>
  <c r="O51" i="13" s="1"/>
  <c r="C14" i="13"/>
  <c r="G4" i="21"/>
  <c r="D21" i="13"/>
  <c r="AA4" i="21"/>
  <c r="O82" i="21" l="1"/>
  <c r="G82" i="16" s="1"/>
  <c r="O23" i="21"/>
  <c r="G23" i="16" s="1"/>
  <c r="O81" i="21"/>
  <c r="G81" i="16" s="1"/>
  <c r="O107" i="21"/>
  <c r="G107" i="16" s="1"/>
  <c r="O57" i="21"/>
  <c r="G57" i="16" s="1"/>
  <c r="O13" i="21"/>
  <c r="G13" i="16" s="1"/>
  <c r="O16" i="21"/>
  <c r="G16" i="16" s="1"/>
  <c r="O55" i="21"/>
  <c r="G55" i="16" s="1"/>
  <c r="O110" i="21"/>
  <c r="G110" i="16" s="1"/>
  <c r="O52" i="21"/>
  <c r="G52" i="16" s="1"/>
  <c r="O60" i="21"/>
  <c r="G60" i="16" s="1"/>
  <c r="O62" i="21"/>
  <c r="G62" i="16" s="1"/>
  <c r="O97" i="21"/>
  <c r="G97" i="16" s="1"/>
  <c r="O28" i="21"/>
  <c r="G28" i="16" s="1"/>
  <c r="O22" i="21"/>
  <c r="G22" i="16" s="1"/>
  <c r="O66" i="21"/>
  <c r="G66" i="16" s="1"/>
  <c r="O43" i="21"/>
  <c r="G43" i="16" s="1"/>
  <c r="O20" i="21"/>
  <c r="G20" i="16" s="1"/>
  <c r="O105" i="21"/>
  <c r="G105" i="16" s="1"/>
  <c r="O84" i="21"/>
  <c r="G84" i="16" s="1"/>
  <c r="O86" i="21"/>
  <c r="G86" i="16" s="1"/>
  <c r="O74" i="21"/>
  <c r="G74" i="16" s="1"/>
  <c r="O95" i="21"/>
  <c r="G95" i="16" s="1"/>
  <c r="O51" i="21"/>
  <c r="G51" i="16" s="1"/>
  <c r="O9" i="21"/>
  <c r="G9" i="16" s="1"/>
  <c r="O40" i="21"/>
  <c r="G40" i="16" s="1"/>
  <c r="O42" i="21"/>
  <c r="G42" i="16" s="1"/>
  <c r="O38" i="21"/>
  <c r="G38" i="16" s="1"/>
  <c r="O89" i="21"/>
  <c r="G89" i="16" s="1"/>
  <c r="O65" i="21"/>
  <c r="G65" i="16" s="1"/>
  <c r="O106" i="21"/>
  <c r="G106" i="16" s="1"/>
  <c r="O71" i="21"/>
  <c r="G71" i="16" s="1"/>
  <c r="O45" i="21"/>
  <c r="G45" i="16" s="1"/>
  <c r="O49" i="21"/>
  <c r="G49" i="16" s="1"/>
  <c r="O58" i="21"/>
  <c r="G58" i="16" s="1"/>
  <c r="O36" i="21"/>
  <c r="G36" i="16" s="1"/>
  <c r="O24" i="21"/>
  <c r="G24" i="16" s="1"/>
  <c r="O79" i="21"/>
  <c r="G79" i="16" s="1"/>
  <c r="O94" i="21"/>
  <c r="G94" i="16" s="1"/>
  <c r="O8" i="21"/>
  <c r="G8" i="16" s="1"/>
  <c r="O103" i="21"/>
  <c r="G103" i="16" s="1"/>
  <c r="O46" i="21"/>
  <c r="G46" i="16" s="1"/>
  <c r="O21" i="21"/>
  <c r="G21" i="16" s="1"/>
  <c r="O96" i="21"/>
  <c r="G96" i="16" s="1"/>
  <c r="O90" i="21"/>
  <c r="G90" i="16" s="1"/>
  <c r="O37" i="21"/>
  <c r="G37" i="16" s="1"/>
  <c r="O41" i="21"/>
  <c r="G41" i="16" s="1"/>
  <c r="O70" i="21"/>
  <c r="G70" i="16" s="1"/>
  <c r="O44" i="21"/>
  <c r="G44" i="16" s="1"/>
  <c r="O104" i="21"/>
  <c r="G104" i="16" s="1"/>
  <c r="O14" i="21"/>
  <c r="G14" i="16" s="1"/>
  <c r="O48" i="21"/>
  <c r="G48" i="16" s="1"/>
  <c r="O101" i="21"/>
  <c r="G101" i="16" s="1"/>
  <c r="O98" i="21"/>
  <c r="G98" i="16" s="1"/>
  <c r="O15" i="21"/>
  <c r="G15" i="16" s="1"/>
  <c r="O33" i="21"/>
  <c r="G33" i="16" s="1"/>
  <c r="O73" i="21"/>
  <c r="G73" i="16" s="1"/>
  <c r="O111" i="21"/>
  <c r="G111" i="16" s="1"/>
  <c r="O76" i="21"/>
  <c r="G76" i="16" s="1"/>
  <c r="O50" i="21"/>
  <c r="G50" i="16" s="1"/>
  <c r="O68" i="21"/>
  <c r="G68" i="16" s="1"/>
  <c r="O108" i="21"/>
  <c r="G108" i="16" s="1"/>
  <c r="O35" i="21"/>
  <c r="G35" i="16" s="1"/>
  <c r="O63" i="21"/>
  <c r="G63" i="16" s="1"/>
  <c r="O85" i="21"/>
  <c r="G85" i="16" s="1"/>
  <c r="O99" i="21"/>
  <c r="G99" i="16" s="1"/>
  <c r="O26" i="21"/>
  <c r="G26" i="16" s="1"/>
  <c r="O83" i="21"/>
  <c r="G83" i="16" s="1"/>
  <c r="O56" i="21"/>
  <c r="G56" i="16" s="1"/>
  <c r="O17" i="21"/>
  <c r="G17" i="16" s="1"/>
  <c r="O39" i="21"/>
  <c r="G39" i="16" s="1"/>
  <c r="O102" i="21"/>
  <c r="G102" i="16" s="1"/>
  <c r="O67" i="21"/>
  <c r="G67" i="16" s="1"/>
  <c r="O75" i="21"/>
  <c r="G75" i="16" s="1"/>
  <c r="O29" i="21"/>
  <c r="G29" i="16" s="1"/>
  <c r="O88" i="21"/>
  <c r="G88" i="16" s="1"/>
  <c r="O19" i="21"/>
  <c r="G19" i="16" s="1"/>
  <c r="O54" i="21"/>
  <c r="G54" i="16" s="1"/>
  <c r="O12" i="21"/>
  <c r="G12" i="16" s="1"/>
  <c r="O47" i="21"/>
  <c r="G47" i="16" s="1"/>
  <c r="O30" i="21"/>
  <c r="G30" i="16" s="1"/>
  <c r="O78" i="21"/>
  <c r="G78" i="16" s="1"/>
  <c r="O18" i="21"/>
  <c r="G18" i="16" s="1"/>
  <c r="O87" i="21"/>
  <c r="G87" i="16" s="1"/>
  <c r="O34" i="21"/>
  <c r="G34" i="16" s="1"/>
  <c r="O11" i="21"/>
  <c r="G11" i="16" s="1"/>
  <c r="O10" i="21"/>
  <c r="G10" i="16" s="1"/>
  <c r="O100" i="21"/>
  <c r="G100" i="16" s="1"/>
  <c r="O25" i="21"/>
  <c r="G25" i="16" s="1"/>
  <c r="O32" i="21"/>
  <c r="G32" i="16" s="1"/>
  <c r="O93" i="21"/>
  <c r="G93" i="16" s="1"/>
  <c r="O72" i="21"/>
  <c r="G72" i="16" s="1"/>
  <c r="O77" i="21"/>
  <c r="G77" i="16" s="1"/>
  <c r="O53" i="21"/>
  <c r="G53" i="16" s="1"/>
  <c r="O61" i="21"/>
  <c r="G61" i="16" s="1"/>
  <c r="O64" i="21"/>
  <c r="G64" i="16" s="1"/>
  <c r="O109" i="21"/>
  <c r="G109" i="16" s="1"/>
  <c r="O59" i="21"/>
  <c r="G59" i="16" s="1"/>
  <c r="O80" i="21"/>
  <c r="G80" i="16" s="1"/>
  <c r="O92" i="21"/>
  <c r="G92" i="16" s="1"/>
  <c r="O91" i="21"/>
  <c r="G91" i="16" s="1"/>
  <c r="O31" i="21"/>
  <c r="G31" i="16" s="1"/>
  <c r="O27" i="21"/>
  <c r="G27" i="16" s="1"/>
  <c r="O69" i="21"/>
  <c r="G69" i="16" s="1"/>
  <c r="K23" i="13"/>
  <c r="O52" i="13"/>
  <c r="O53" i="13" s="1"/>
  <c r="AA61" i="21"/>
  <c r="J61" i="16" s="1"/>
  <c r="AA23" i="21"/>
  <c r="J23" i="16" s="1"/>
  <c r="AA28" i="21"/>
  <c r="J28" i="16" s="1"/>
  <c r="AA47" i="21"/>
  <c r="J47" i="16" s="1"/>
  <c r="AA100" i="21"/>
  <c r="J100" i="16" s="1"/>
  <c r="AA85" i="21"/>
  <c r="J85" i="16" s="1"/>
  <c r="AA72" i="21"/>
  <c r="J72" i="16" s="1"/>
  <c r="AA70" i="21"/>
  <c r="J70" i="16" s="1"/>
  <c r="AA42" i="21"/>
  <c r="J42" i="16" s="1"/>
  <c r="AA21" i="21"/>
  <c r="J21" i="16" s="1"/>
  <c r="AA54" i="21"/>
  <c r="J54" i="16" s="1"/>
  <c r="AA89" i="21"/>
  <c r="J89" i="16" s="1"/>
  <c r="AA104" i="21"/>
  <c r="J104" i="16" s="1"/>
  <c r="AA11" i="21"/>
  <c r="J11" i="16" s="1"/>
  <c r="AA38" i="21"/>
  <c r="J38" i="16" s="1"/>
  <c r="AA68" i="21"/>
  <c r="J68" i="16" s="1"/>
  <c r="AA66" i="21"/>
  <c r="J66" i="16" s="1"/>
  <c r="AA101" i="21"/>
  <c r="J101" i="16" s="1"/>
  <c r="AA10" i="21"/>
  <c r="J10" i="16" s="1"/>
  <c r="AA82" i="21"/>
  <c r="J82" i="16" s="1"/>
  <c r="AA88" i="21"/>
  <c r="J88" i="16" s="1"/>
  <c r="AA35" i="21"/>
  <c r="J35" i="16" s="1"/>
  <c r="AA91" i="21"/>
  <c r="J91" i="16" s="1"/>
  <c r="AA84" i="21"/>
  <c r="J84" i="16" s="1"/>
  <c r="AA67" i="21"/>
  <c r="J67" i="16" s="1"/>
  <c r="AA98" i="21"/>
  <c r="J98" i="16" s="1"/>
  <c r="AA19" i="21"/>
  <c r="J19" i="16" s="1"/>
  <c r="AA8" i="21"/>
  <c r="J8" i="16" s="1"/>
  <c r="AA9" i="21"/>
  <c r="J9" i="16" s="1"/>
  <c r="AA39" i="21"/>
  <c r="J39" i="16" s="1"/>
  <c r="AA14" i="21"/>
  <c r="J14" i="16" s="1"/>
  <c r="AA74" i="21"/>
  <c r="J74" i="16" s="1"/>
  <c r="AA48" i="21"/>
  <c r="J48" i="16" s="1"/>
  <c r="AA46" i="21"/>
  <c r="J46" i="16" s="1"/>
  <c r="AA52" i="21"/>
  <c r="J52" i="16" s="1"/>
  <c r="AA34" i="21"/>
  <c r="J34" i="16" s="1"/>
  <c r="AA73" i="21"/>
  <c r="J73" i="16" s="1"/>
  <c r="AA92" i="21"/>
  <c r="J92" i="16" s="1"/>
  <c r="AA108" i="21"/>
  <c r="J108" i="16" s="1"/>
  <c r="AA20" i="21"/>
  <c r="J20" i="16" s="1"/>
  <c r="AA96" i="21"/>
  <c r="J96" i="16" s="1"/>
  <c r="AA36" i="21"/>
  <c r="J36" i="16" s="1"/>
  <c r="AA16" i="21"/>
  <c r="J16" i="16" s="1"/>
  <c r="AA90" i="21"/>
  <c r="J90" i="16" s="1"/>
  <c r="AA76" i="21"/>
  <c r="J76" i="16" s="1"/>
  <c r="AA69" i="21"/>
  <c r="J69" i="16" s="1"/>
  <c r="AA64" i="21"/>
  <c r="J64" i="16" s="1"/>
  <c r="AA15" i="21"/>
  <c r="J15" i="16" s="1"/>
  <c r="AA50" i="21"/>
  <c r="J50" i="16" s="1"/>
  <c r="AA71" i="21"/>
  <c r="J71" i="16" s="1"/>
  <c r="AA94" i="21"/>
  <c r="J94" i="16" s="1"/>
  <c r="AA40" i="21"/>
  <c r="J40" i="16" s="1"/>
  <c r="AA41" i="21"/>
  <c r="J41" i="16" s="1"/>
  <c r="AA93" i="21"/>
  <c r="J93" i="16" s="1"/>
  <c r="AA102" i="21"/>
  <c r="J102" i="16" s="1"/>
  <c r="AA111" i="21"/>
  <c r="J111" i="16" s="1"/>
  <c r="AA24" i="21"/>
  <c r="J24" i="16" s="1"/>
  <c r="AA95" i="21"/>
  <c r="J95" i="16" s="1"/>
  <c r="AA51" i="21"/>
  <c r="J51" i="16" s="1"/>
  <c r="AA37" i="21"/>
  <c r="J37" i="16" s="1"/>
  <c r="AA109" i="21"/>
  <c r="J109" i="16" s="1"/>
  <c r="AA44" i="21"/>
  <c r="J44" i="16" s="1"/>
  <c r="AA31" i="21"/>
  <c r="J31" i="16" s="1"/>
  <c r="AA75" i="21"/>
  <c r="J75" i="16" s="1"/>
  <c r="AA97" i="21"/>
  <c r="J97" i="16" s="1"/>
  <c r="AA65" i="21"/>
  <c r="J65" i="16" s="1"/>
  <c r="AA12" i="21"/>
  <c r="J12" i="16" s="1"/>
  <c r="AA26" i="21"/>
  <c r="J26" i="16" s="1"/>
  <c r="AA99" i="21"/>
  <c r="J99" i="16" s="1"/>
  <c r="AA22" i="21"/>
  <c r="J22" i="16" s="1"/>
  <c r="AA32" i="21"/>
  <c r="J32" i="16" s="1"/>
  <c r="AA18" i="21"/>
  <c r="J18" i="16" s="1"/>
  <c r="AA59" i="21"/>
  <c r="J59" i="16" s="1"/>
  <c r="AA80" i="21"/>
  <c r="J80" i="16" s="1"/>
  <c r="AA106" i="21"/>
  <c r="J106" i="16" s="1"/>
  <c r="AA29" i="21"/>
  <c r="J29" i="16" s="1"/>
  <c r="AA58" i="21"/>
  <c r="J58" i="16" s="1"/>
  <c r="AA81" i="21"/>
  <c r="J81" i="16" s="1"/>
  <c r="AA110" i="21"/>
  <c r="J110" i="16" s="1"/>
  <c r="AA30" i="21"/>
  <c r="J30" i="16" s="1"/>
  <c r="AA103" i="21"/>
  <c r="J103" i="16" s="1"/>
  <c r="AA62" i="21"/>
  <c r="J62" i="16" s="1"/>
  <c r="AA57" i="21"/>
  <c r="J57" i="16" s="1"/>
  <c r="AA86" i="21"/>
  <c r="J86" i="16" s="1"/>
  <c r="AA49" i="21"/>
  <c r="J49" i="16" s="1"/>
  <c r="AA43" i="21"/>
  <c r="J43" i="16" s="1"/>
  <c r="AA45" i="21"/>
  <c r="J45" i="16" s="1"/>
  <c r="AA27" i="21"/>
  <c r="J27" i="16" s="1"/>
  <c r="AA55" i="21"/>
  <c r="J55" i="16" s="1"/>
  <c r="AA107" i="21"/>
  <c r="J107" i="16" s="1"/>
  <c r="AA79" i="21"/>
  <c r="J79" i="16" s="1"/>
  <c r="AA78" i="21"/>
  <c r="J78" i="16" s="1"/>
  <c r="AA13" i="21"/>
  <c r="J13" i="16" s="1"/>
  <c r="AA87" i="21"/>
  <c r="J87" i="16" s="1"/>
  <c r="AA63" i="21"/>
  <c r="J63" i="16" s="1"/>
  <c r="AA83" i="21"/>
  <c r="J83" i="16" s="1"/>
  <c r="AA25" i="21"/>
  <c r="J25" i="16" s="1"/>
  <c r="AA33" i="21"/>
  <c r="J33" i="16" s="1"/>
  <c r="AA77" i="21"/>
  <c r="J77" i="16" s="1"/>
  <c r="AA56" i="21"/>
  <c r="J56" i="16" s="1"/>
  <c r="AA105" i="21"/>
  <c r="J105" i="16" s="1"/>
  <c r="AA17" i="21"/>
  <c r="J17" i="16" s="1"/>
  <c r="AA60" i="21"/>
  <c r="J60" i="16" s="1"/>
  <c r="AA53" i="21"/>
  <c r="J53" i="16" s="1"/>
  <c r="Y14" i="13"/>
  <c r="B17" i="17"/>
  <c r="C27" i="13"/>
  <c r="S34" i="21"/>
  <c r="H34" i="16" s="1"/>
  <c r="S36" i="21"/>
  <c r="H36" i="16" s="1"/>
  <c r="S99" i="21"/>
  <c r="H99" i="16" s="1"/>
  <c r="S100" i="21"/>
  <c r="H100" i="16" s="1"/>
  <c r="S78" i="21"/>
  <c r="H78" i="16" s="1"/>
  <c r="S17" i="21"/>
  <c r="H17" i="16" s="1"/>
  <c r="S62" i="21"/>
  <c r="H62" i="16" s="1"/>
  <c r="S21" i="21"/>
  <c r="H21" i="16" s="1"/>
  <c r="S105" i="21"/>
  <c r="H105" i="16" s="1"/>
  <c r="S98" i="21"/>
  <c r="H98" i="16" s="1"/>
  <c r="S35" i="21"/>
  <c r="H35" i="16" s="1"/>
  <c r="S47" i="21"/>
  <c r="H47" i="16" s="1"/>
  <c r="S58" i="21"/>
  <c r="H58" i="16" s="1"/>
  <c r="S40" i="21"/>
  <c r="H40" i="16" s="1"/>
  <c r="S52" i="21"/>
  <c r="H52" i="16" s="1"/>
  <c r="S61" i="21"/>
  <c r="H61" i="16" s="1"/>
  <c r="S31" i="21"/>
  <c r="H31" i="16" s="1"/>
  <c r="S56" i="21"/>
  <c r="H56" i="16" s="1"/>
  <c r="S102" i="21"/>
  <c r="H102" i="16" s="1"/>
  <c r="S32" i="21"/>
  <c r="H32" i="16" s="1"/>
  <c r="S53" i="21"/>
  <c r="H53" i="16" s="1"/>
  <c r="S93" i="21"/>
  <c r="H93" i="16" s="1"/>
  <c r="S87" i="21"/>
  <c r="H87" i="16" s="1"/>
  <c r="S101" i="21"/>
  <c r="H101" i="16" s="1"/>
  <c r="S60" i="21"/>
  <c r="H60" i="16" s="1"/>
  <c r="S46" i="21"/>
  <c r="H46" i="16" s="1"/>
  <c r="S88" i="21"/>
  <c r="H88" i="16" s="1"/>
  <c r="S90" i="21"/>
  <c r="H90" i="16" s="1"/>
  <c r="S59" i="21"/>
  <c r="H59" i="16" s="1"/>
  <c r="S66" i="21"/>
  <c r="H66" i="16" s="1"/>
  <c r="S76" i="21"/>
  <c r="H76" i="16" s="1"/>
  <c r="S8" i="21"/>
  <c r="H8" i="16" s="1"/>
  <c r="S18" i="21"/>
  <c r="H18" i="16" s="1"/>
  <c r="S107" i="21"/>
  <c r="H107" i="16" s="1"/>
  <c r="S73" i="21"/>
  <c r="H73" i="16" s="1"/>
  <c r="S92" i="21"/>
  <c r="H92" i="16" s="1"/>
  <c r="S27" i="21"/>
  <c r="H27" i="16" s="1"/>
  <c r="S54" i="21"/>
  <c r="H54" i="16" s="1"/>
  <c r="S64" i="21"/>
  <c r="H64" i="16" s="1"/>
  <c r="S63" i="21"/>
  <c r="H63" i="16" s="1"/>
  <c r="S104" i="21"/>
  <c r="H104" i="16" s="1"/>
  <c r="S19" i="21"/>
  <c r="H19" i="16" s="1"/>
  <c r="S68" i="21"/>
  <c r="H68" i="16" s="1"/>
  <c r="S41" i="21"/>
  <c r="H41" i="16" s="1"/>
  <c r="S28" i="21"/>
  <c r="H28" i="16" s="1"/>
  <c r="S37" i="21"/>
  <c r="H37" i="16" s="1"/>
  <c r="S103" i="21"/>
  <c r="H103" i="16" s="1"/>
  <c r="S110" i="21"/>
  <c r="H110" i="16" s="1"/>
  <c r="S9" i="21"/>
  <c r="H9" i="16" s="1"/>
  <c r="S25" i="21"/>
  <c r="H25" i="16" s="1"/>
  <c r="S49" i="21"/>
  <c r="H49" i="16" s="1"/>
  <c r="S69" i="21"/>
  <c r="H69" i="16" s="1"/>
  <c r="S23" i="21"/>
  <c r="H23" i="16" s="1"/>
  <c r="S12" i="21"/>
  <c r="H12" i="16" s="1"/>
  <c r="S38" i="21"/>
  <c r="H38" i="16" s="1"/>
  <c r="S109" i="21"/>
  <c r="H109" i="16" s="1"/>
  <c r="S108" i="21"/>
  <c r="H108" i="16" s="1"/>
  <c r="S81" i="21"/>
  <c r="H81" i="16" s="1"/>
  <c r="S89" i="21"/>
  <c r="H89" i="16" s="1"/>
  <c r="S48" i="21"/>
  <c r="H48" i="16" s="1"/>
  <c r="S75" i="21"/>
  <c r="H75" i="16" s="1"/>
  <c r="S65" i="21"/>
  <c r="H65" i="16" s="1"/>
  <c r="S97" i="21"/>
  <c r="H97" i="16" s="1"/>
  <c r="S94" i="21"/>
  <c r="H94" i="16" s="1"/>
  <c r="S20" i="21"/>
  <c r="H20" i="16" s="1"/>
  <c r="S79" i="21"/>
  <c r="H79" i="16" s="1"/>
  <c r="S72" i="21"/>
  <c r="H72" i="16" s="1"/>
  <c r="S39" i="21"/>
  <c r="H39" i="16" s="1"/>
  <c r="S106" i="21"/>
  <c r="H106" i="16" s="1"/>
  <c r="S57" i="21"/>
  <c r="H57" i="16" s="1"/>
  <c r="S43" i="21"/>
  <c r="H43" i="16" s="1"/>
  <c r="S85" i="21"/>
  <c r="H85" i="16" s="1"/>
  <c r="S80" i="21"/>
  <c r="H80" i="16" s="1"/>
  <c r="S74" i="21"/>
  <c r="H74" i="16" s="1"/>
  <c r="S71" i="21"/>
  <c r="H71" i="16" s="1"/>
  <c r="S45" i="21"/>
  <c r="H45" i="16" s="1"/>
  <c r="S77" i="21"/>
  <c r="H77" i="16" s="1"/>
  <c r="S14" i="21"/>
  <c r="H14" i="16" s="1"/>
  <c r="S50" i="21"/>
  <c r="H50" i="16" s="1"/>
  <c r="S16" i="21"/>
  <c r="H16" i="16" s="1"/>
  <c r="S30" i="21"/>
  <c r="H30" i="16" s="1"/>
  <c r="S22" i="21"/>
  <c r="H22" i="16" s="1"/>
  <c r="S91" i="21"/>
  <c r="H91" i="16" s="1"/>
  <c r="S67" i="21"/>
  <c r="H67" i="16" s="1"/>
  <c r="S42" i="21"/>
  <c r="H42" i="16" s="1"/>
  <c r="S33" i="21"/>
  <c r="H33" i="16" s="1"/>
  <c r="S10" i="21"/>
  <c r="H10" i="16" s="1"/>
  <c r="S13" i="21"/>
  <c r="H13" i="16" s="1"/>
  <c r="S70" i="21"/>
  <c r="H70" i="16" s="1"/>
  <c r="S95" i="21"/>
  <c r="H95" i="16" s="1"/>
  <c r="S83" i="21"/>
  <c r="H83" i="16" s="1"/>
  <c r="S29" i="21"/>
  <c r="H29" i="16" s="1"/>
  <c r="S44" i="21"/>
  <c r="H44" i="16" s="1"/>
  <c r="S96" i="21"/>
  <c r="H96" i="16" s="1"/>
  <c r="S86" i="21"/>
  <c r="H86" i="16" s="1"/>
  <c r="S111" i="21"/>
  <c r="H111" i="16" s="1"/>
  <c r="S51" i="21"/>
  <c r="H51" i="16" s="1"/>
  <c r="S11" i="21"/>
  <c r="H11" i="16" s="1"/>
  <c r="S55" i="21"/>
  <c r="H55" i="16" s="1"/>
  <c r="S26" i="21"/>
  <c r="H26" i="16" s="1"/>
  <c r="S15" i="21"/>
  <c r="H15" i="16" s="1"/>
  <c r="S84" i="21"/>
  <c r="H84" i="16" s="1"/>
  <c r="S82" i="21"/>
  <c r="H82" i="16" s="1"/>
  <c r="S24" i="21"/>
  <c r="H24" i="16" s="1"/>
  <c r="AE92" i="21"/>
  <c r="K92" i="16" s="1"/>
  <c r="AE75" i="21"/>
  <c r="K75" i="16" s="1"/>
  <c r="AE44" i="21"/>
  <c r="K44" i="16" s="1"/>
  <c r="AE74" i="21"/>
  <c r="K74" i="16" s="1"/>
  <c r="AE78" i="21"/>
  <c r="K78" i="16" s="1"/>
  <c r="AE91" i="21"/>
  <c r="K91" i="16" s="1"/>
  <c r="AE19" i="21"/>
  <c r="K19" i="16" s="1"/>
  <c r="AE83" i="21"/>
  <c r="K83" i="16" s="1"/>
  <c r="AE29" i="21"/>
  <c r="K29" i="16" s="1"/>
  <c r="AE63" i="21"/>
  <c r="K63" i="16" s="1"/>
  <c r="AE37" i="21"/>
  <c r="K37" i="16" s="1"/>
  <c r="AE93" i="21"/>
  <c r="K93" i="16" s="1"/>
  <c r="AE106" i="21"/>
  <c r="K106" i="16" s="1"/>
  <c r="AE67" i="21"/>
  <c r="K67" i="16" s="1"/>
  <c r="AE76" i="21"/>
  <c r="K76" i="16" s="1"/>
  <c r="AE105" i="21"/>
  <c r="K105" i="16" s="1"/>
  <c r="AE51" i="21"/>
  <c r="K51" i="16" s="1"/>
  <c r="AE23" i="21"/>
  <c r="K23" i="16" s="1"/>
  <c r="AE55" i="21"/>
  <c r="K55" i="16" s="1"/>
  <c r="AE68" i="21"/>
  <c r="K68" i="16" s="1"/>
  <c r="AE35" i="21"/>
  <c r="K35" i="16" s="1"/>
  <c r="AE86" i="21"/>
  <c r="K86" i="16" s="1"/>
  <c r="AE21" i="21"/>
  <c r="K21" i="16" s="1"/>
  <c r="AE46" i="21"/>
  <c r="K46" i="16" s="1"/>
  <c r="AE26" i="21"/>
  <c r="K26" i="16" s="1"/>
  <c r="AE45" i="21"/>
  <c r="K45" i="16" s="1"/>
  <c r="AE104" i="21"/>
  <c r="K104" i="16" s="1"/>
  <c r="AE81" i="21"/>
  <c r="K81" i="16" s="1"/>
  <c r="AE48" i="21"/>
  <c r="K48" i="16" s="1"/>
  <c r="AE14" i="21"/>
  <c r="K14" i="16" s="1"/>
  <c r="AE101" i="21"/>
  <c r="K101" i="16" s="1"/>
  <c r="AE49" i="21"/>
  <c r="K49" i="16" s="1"/>
  <c r="AE47" i="21"/>
  <c r="K47" i="16" s="1"/>
  <c r="AE41" i="21"/>
  <c r="K41" i="16" s="1"/>
  <c r="AE102" i="21"/>
  <c r="K102" i="16" s="1"/>
  <c r="AE100" i="21"/>
  <c r="K100" i="16" s="1"/>
  <c r="AE88" i="21"/>
  <c r="K88" i="16" s="1"/>
  <c r="AE87" i="21"/>
  <c r="K87" i="16" s="1"/>
  <c r="AE9" i="21"/>
  <c r="K9" i="16" s="1"/>
  <c r="AE69" i="21"/>
  <c r="K69" i="16" s="1"/>
  <c r="AE82" i="21"/>
  <c r="K82" i="16" s="1"/>
  <c r="AE97" i="21"/>
  <c r="K97" i="16" s="1"/>
  <c r="AE90" i="21"/>
  <c r="K90" i="16" s="1"/>
  <c r="AE10" i="21"/>
  <c r="K10" i="16" s="1"/>
  <c r="AE70" i="21"/>
  <c r="K70" i="16" s="1"/>
  <c r="AE53" i="21"/>
  <c r="K53" i="16" s="1"/>
  <c r="AE36" i="21"/>
  <c r="K36" i="16" s="1"/>
  <c r="AE42" i="21"/>
  <c r="K42" i="16" s="1"/>
  <c r="AE99" i="21"/>
  <c r="K99" i="16" s="1"/>
  <c r="AE33" i="21"/>
  <c r="K33" i="16" s="1"/>
  <c r="AE65" i="21"/>
  <c r="K65" i="16" s="1"/>
  <c r="AE34" i="21"/>
  <c r="K34" i="16" s="1"/>
  <c r="AE30" i="21"/>
  <c r="K30" i="16" s="1"/>
  <c r="AE24" i="21"/>
  <c r="K24" i="16" s="1"/>
  <c r="AE52" i="21"/>
  <c r="K52" i="16" s="1"/>
  <c r="AE15" i="21"/>
  <c r="K15" i="16" s="1"/>
  <c r="AE16" i="21"/>
  <c r="K16" i="16" s="1"/>
  <c r="AE85" i="21"/>
  <c r="K85" i="16" s="1"/>
  <c r="AE43" i="21"/>
  <c r="K43" i="16" s="1"/>
  <c r="AE60" i="21"/>
  <c r="K60" i="16" s="1"/>
  <c r="AE71" i="21"/>
  <c r="K71" i="16" s="1"/>
  <c r="AE77" i="21"/>
  <c r="K77" i="16" s="1"/>
  <c r="AE95" i="21"/>
  <c r="K95" i="16" s="1"/>
  <c r="AE32" i="21"/>
  <c r="K32" i="16" s="1"/>
  <c r="AE110" i="21"/>
  <c r="K110" i="16" s="1"/>
  <c r="AE80" i="21"/>
  <c r="K80" i="16" s="1"/>
  <c r="AE22" i="21"/>
  <c r="K22" i="16" s="1"/>
  <c r="AE28" i="21"/>
  <c r="K28" i="16" s="1"/>
  <c r="AE84" i="21"/>
  <c r="K84" i="16" s="1"/>
  <c r="AE54" i="21"/>
  <c r="K54" i="16" s="1"/>
  <c r="AE12" i="21"/>
  <c r="K12" i="16" s="1"/>
  <c r="AE38" i="21"/>
  <c r="K38" i="16" s="1"/>
  <c r="AE64" i="21"/>
  <c r="K64" i="16" s="1"/>
  <c r="AE73" i="21"/>
  <c r="K73" i="16" s="1"/>
  <c r="AE25" i="21"/>
  <c r="K25" i="16" s="1"/>
  <c r="AE13" i="21"/>
  <c r="K13" i="16" s="1"/>
  <c r="AE17" i="21"/>
  <c r="K17" i="16" s="1"/>
  <c r="AE31" i="21"/>
  <c r="K31" i="16" s="1"/>
  <c r="AE62" i="21"/>
  <c r="K62" i="16" s="1"/>
  <c r="AE66" i="21"/>
  <c r="K66" i="16" s="1"/>
  <c r="AE94" i="21"/>
  <c r="K94" i="16" s="1"/>
  <c r="AE27" i="21"/>
  <c r="K27" i="16" s="1"/>
  <c r="AE98" i="21"/>
  <c r="K98" i="16" s="1"/>
  <c r="AE108" i="21"/>
  <c r="K108" i="16" s="1"/>
  <c r="AE103" i="21"/>
  <c r="K103" i="16" s="1"/>
  <c r="AE50" i="21"/>
  <c r="K50" i="16" s="1"/>
  <c r="AE57" i="21"/>
  <c r="K57" i="16" s="1"/>
  <c r="AE96" i="21"/>
  <c r="K96" i="16" s="1"/>
  <c r="AE39" i="21"/>
  <c r="K39" i="16" s="1"/>
  <c r="AE8" i="21"/>
  <c r="K8" i="16" s="1"/>
  <c r="AE18" i="21"/>
  <c r="K18" i="16" s="1"/>
  <c r="AE72" i="21"/>
  <c r="K72" i="16" s="1"/>
  <c r="AE56" i="21"/>
  <c r="K56" i="16" s="1"/>
  <c r="AE20" i="21"/>
  <c r="K20" i="16" s="1"/>
  <c r="AE59" i="21"/>
  <c r="K59" i="16" s="1"/>
  <c r="AE89" i="21"/>
  <c r="K89" i="16" s="1"/>
  <c r="AE40" i="21"/>
  <c r="K40" i="16" s="1"/>
  <c r="AE79" i="21"/>
  <c r="K79" i="16" s="1"/>
  <c r="AE11" i="21"/>
  <c r="K11" i="16" s="1"/>
  <c r="AE61" i="21"/>
  <c r="K61" i="16" s="1"/>
  <c r="AE109" i="21"/>
  <c r="K109" i="16" s="1"/>
  <c r="AE58" i="21"/>
  <c r="K58" i="16" s="1"/>
  <c r="AE111" i="21"/>
  <c r="K111" i="16" s="1"/>
  <c r="AE107" i="21"/>
  <c r="K107" i="16" s="1"/>
  <c r="Y21" i="13"/>
  <c r="X24" i="17" s="1"/>
  <c r="C24" i="17"/>
  <c r="G67" i="21"/>
  <c r="E67" i="16" s="1"/>
  <c r="G48" i="21"/>
  <c r="E48" i="16" s="1"/>
  <c r="G79" i="21"/>
  <c r="E79" i="16" s="1"/>
  <c r="G72" i="21"/>
  <c r="E72" i="16" s="1"/>
  <c r="G83" i="21"/>
  <c r="E83" i="16" s="1"/>
  <c r="G84" i="21"/>
  <c r="E84" i="16" s="1"/>
  <c r="G81" i="21"/>
  <c r="E81" i="16" s="1"/>
  <c r="G34" i="21"/>
  <c r="E34" i="16" s="1"/>
  <c r="G45" i="21"/>
  <c r="E45" i="16" s="1"/>
  <c r="G29" i="21"/>
  <c r="E29" i="16" s="1"/>
  <c r="G88" i="21"/>
  <c r="E88" i="16" s="1"/>
  <c r="G87" i="21"/>
  <c r="E87" i="16" s="1"/>
  <c r="G100" i="21"/>
  <c r="E100" i="16" s="1"/>
  <c r="G89" i="21"/>
  <c r="E89" i="16" s="1"/>
  <c r="G78" i="21"/>
  <c r="E78" i="16" s="1"/>
  <c r="G39" i="21"/>
  <c r="E39" i="16" s="1"/>
  <c r="G21" i="21"/>
  <c r="E21" i="16" s="1"/>
  <c r="G96" i="21"/>
  <c r="E96" i="16" s="1"/>
  <c r="G37" i="21"/>
  <c r="E37" i="16" s="1"/>
  <c r="G93" i="21"/>
  <c r="E93" i="16" s="1"/>
  <c r="G53" i="21"/>
  <c r="E53" i="16" s="1"/>
  <c r="G9" i="21"/>
  <c r="E9" i="16" s="1"/>
  <c r="G66" i="21"/>
  <c r="E66" i="16" s="1"/>
  <c r="G42" i="21"/>
  <c r="E42" i="16" s="1"/>
  <c r="G43" i="21"/>
  <c r="E43" i="16" s="1"/>
  <c r="G58" i="21"/>
  <c r="E58" i="16" s="1"/>
  <c r="G12" i="21"/>
  <c r="E12" i="16" s="1"/>
  <c r="G26" i="21"/>
  <c r="E26" i="16" s="1"/>
  <c r="G77" i="21"/>
  <c r="E77" i="16" s="1"/>
  <c r="G73" i="21"/>
  <c r="E73" i="16" s="1"/>
  <c r="G41" i="21"/>
  <c r="E41" i="16" s="1"/>
  <c r="G110" i="21"/>
  <c r="E110" i="16" s="1"/>
  <c r="G98" i="21"/>
  <c r="E98" i="16" s="1"/>
  <c r="G46" i="21"/>
  <c r="E46" i="16" s="1"/>
  <c r="G25" i="21"/>
  <c r="E25" i="16" s="1"/>
  <c r="G50" i="21"/>
  <c r="E50" i="16" s="1"/>
  <c r="G22" i="21"/>
  <c r="E22" i="16" s="1"/>
  <c r="G61" i="21"/>
  <c r="E61" i="16" s="1"/>
  <c r="G104" i="21"/>
  <c r="E104" i="16" s="1"/>
  <c r="G109" i="21"/>
  <c r="E109" i="16" s="1"/>
  <c r="G80" i="21"/>
  <c r="E80" i="16" s="1"/>
  <c r="G101" i="21"/>
  <c r="E101" i="16" s="1"/>
  <c r="G47" i="21"/>
  <c r="E47" i="16" s="1"/>
  <c r="G94" i="21"/>
  <c r="E94" i="16" s="1"/>
  <c r="G38" i="21"/>
  <c r="E38" i="16" s="1"/>
  <c r="G107" i="21"/>
  <c r="E107" i="16" s="1"/>
  <c r="G18" i="21"/>
  <c r="E18" i="16" s="1"/>
  <c r="G30" i="21"/>
  <c r="E30" i="16" s="1"/>
  <c r="G76" i="21"/>
  <c r="E76" i="16" s="1"/>
  <c r="G69" i="21"/>
  <c r="E69" i="16" s="1"/>
  <c r="G15" i="21"/>
  <c r="E15" i="16" s="1"/>
  <c r="G91" i="21"/>
  <c r="E91" i="16" s="1"/>
  <c r="G35" i="21"/>
  <c r="E35" i="16" s="1"/>
  <c r="G65" i="21"/>
  <c r="E65" i="16" s="1"/>
  <c r="G20" i="21"/>
  <c r="E20" i="16" s="1"/>
  <c r="G111" i="21"/>
  <c r="E111" i="16" s="1"/>
  <c r="G63" i="21"/>
  <c r="E63" i="16" s="1"/>
  <c r="G75" i="21"/>
  <c r="E75" i="16" s="1"/>
  <c r="G99" i="21"/>
  <c r="E99" i="16" s="1"/>
  <c r="G51" i="21"/>
  <c r="E51" i="16" s="1"/>
  <c r="G14" i="21"/>
  <c r="E14" i="16" s="1"/>
  <c r="G24" i="21"/>
  <c r="E24" i="16" s="1"/>
  <c r="G31" i="21"/>
  <c r="E31" i="16" s="1"/>
  <c r="G19" i="21"/>
  <c r="E19" i="16" s="1"/>
  <c r="G54" i="21"/>
  <c r="E54" i="16" s="1"/>
  <c r="G8" i="21"/>
  <c r="E8" i="16" s="1"/>
  <c r="G44" i="21"/>
  <c r="E44" i="16" s="1"/>
  <c r="G36" i="21"/>
  <c r="E36" i="16" s="1"/>
  <c r="G85" i="21"/>
  <c r="E85" i="16" s="1"/>
  <c r="G59" i="21"/>
  <c r="E59" i="16" s="1"/>
  <c r="G90" i="21"/>
  <c r="E90" i="16" s="1"/>
  <c r="G103" i="21"/>
  <c r="E103" i="16" s="1"/>
  <c r="G32" i="21"/>
  <c r="E32" i="16" s="1"/>
  <c r="G68" i="21"/>
  <c r="E68" i="16" s="1"/>
  <c r="G28" i="21"/>
  <c r="E28" i="16" s="1"/>
  <c r="G82" i="21"/>
  <c r="E82" i="16" s="1"/>
  <c r="G27" i="21"/>
  <c r="E27" i="16" s="1"/>
  <c r="G33" i="21"/>
  <c r="E33" i="16" s="1"/>
  <c r="G70" i="21"/>
  <c r="E70" i="16" s="1"/>
  <c r="G13" i="21"/>
  <c r="E13" i="16" s="1"/>
  <c r="G74" i="21"/>
  <c r="E74" i="16" s="1"/>
  <c r="G17" i="21"/>
  <c r="E17" i="16" s="1"/>
  <c r="G95" i="21"/>
  <c r="E95" i="16" s="1"/>
  <c r="G52" i="21"/>
  <c r="E52" i="16" s="1"/>
  <c r="G86" i="21"/>
  <c r="E86" i="16" s="1"/>
  <c r="G108" i="21"/>
  <c r="E108" i="16" s="1"/>
  <c r="G62" i="21"/>
  <c r="E62" i="16" s="1"/>
  <c r="G60" i="21"/>
  <c r="E60" i="16" s="1"/>
  <c r="G97" i="21"/>
  <c r="E97" i="16" s="1"/>
  <c r="G102" i="21"/>
  <c r="E102" i="16" s="1"/>
  <c r="G55" i="21"/>
  <c r="E55" i="16" s="1"/>
  <c r="G49" i="21"/>
  <c r="E49" i="16" s="1"/>
  <c r="G64" i="21"/>
  <c r="E64" i="16" s="1"/>
  <c r="G11" i="21"/>
  <c r="E11" i="16" s="1"/>
  <c r="G106" i="21"/>
  <c r="E106" i="16" s="1"/>
  <c r="G71" i="21"/>
  <c r="E71" i="16" s="1"/>
  <c r="G16" i="21"/>
  <c r="E16" i="16" s="1"/>
  <c r="G56" i="21"/>
  <c r="E56" i="16" s="1"/>
  <c r="G92" i="21"/>
  <c r="E92" i="16" s="1"/>
  <c r="G105" i="21"/>
  <c r="E105" i="16" s="1"/>
  <c r="G57" i="21"/>
  <c r="E57" i="16" s="1"/>
  <c r="G40" i="21"/>
  <c r="E40" i="16" s="1"/>
  <c r="G10" i="21"/>
  <c r="E10" i="16" s="1"/>
  <c r="G23" i="21"/>
  <c r="E23" i="16" s="1"/>
  <c r="Y19" i="13"/>
  <c r="X22" i="17" s="1"/>
  <c r="C22" i="17"/>
  <c r="K62" i="21"/>
  <c r="F62" i="16" s="1"/>
  <c r="K29" i="21"/>
  <c r="F29" i="16" s="1"/>
  <c r="K8" i="21"/>
  <c r="F8" i="16" s="1"/>
  <c r="K56" i="21"/>
  <c r="F56" i="16" s="1"/>
  <c r="K85" i="21"/>
  <c r="F85" i="16" s="1"/>
  <c r="K36" i="21"/>
  <c r="F36" i="16" s="1"/>
  <c r="K65" i="21"/>
  <c r="F65" i="16" s="1"/>
  <c r="K39" i="21"/>
  <c r="F39" i="16" s="1"/>
  <c r="K25" i="21"/>
  <c r="F25" i="16" s="1"/>
  <c r="K11" i="21"/>
  <c r="F11" i="16" s="1"/>
  <c r="K110" i="21"/>
  <c r="F110" i="16" s="1"/>
  <c r="K23" i="21"/>
  <c r="F23" i="16" s="1"/>
  <c r="K44" i="21"/>
  <c r="F44" i="16" s="1"/>
  <c r="K100" i="21"/>
  <c r="F100" i="16" s="1"/>
  <c r="K16" i="21"/>
  <c r="F16" i="16" s="1"/>
  <c r="K68" i="21"/>
  <c r="F68" i="16" s="1"/>
  <c r="K93" i="21"/>
  <c r="F93" i="16" s="1"/>
  <c r="K58" i="21"/>
  <c r="F58" i="16" s="1"/>
  <c r="K91" i="21"/>
  <c r="F91" i="16" s="1"/>
  <c r="K12" i="21"/>
  <c r="F12" i="16" s="1"/>
  <c r="K41" i="21"/>
  <c r="F41" i="16" s="1"/>
  <c r="K92" i="21"/>
  <c r="F92" i="16" s="1"/>
  <c r="K109" i="21"/>
  <c r="F109" i="16" s="1"/>
  <c r="K19" i="21"/>
  <c r="F19" i="16" s="1"/>
  <c r="K43" i="21"/>
  <c r="F43" i="16" s="1"/>
  <c r="K105" i="21"/>
  <c r="F105" i="16" s="1"/>
  <c r="K61" i="21"/>
  <c r="F61" i="16" s="1"/>
  <c r="K96" i="21"/>
  <c r="F96" i="16" s="1"/>
  <c r="K55" i="21"/>
  <c r="F55" i="16" s="1"/>
  <c r="K49" i="21"/>
  <c r="F49" i="16" s="1"/>
  <c r="K95" i="21"/>
  <c r="F95" i="16" s="1"/>
  <c r="K54" i="21"/>
  <c r="F54" i="16" s="1"/>
  <c r="K108" i="21"/>
  <c r="F108" i="16" s="1"/>
  <c r="K107" i="21"/>
  <c r="F107" i="16" s="1"/>
  <c r="K80" i="21"/>
  <c r="F80" i="16" s="1"/>
  <c r="K20" i="21"/>
  <c r="F20" i="16" s="1"/>
  <c r="K84" i="21"/>
  <c r="F84" i="16" s="1"/>
  <c r="K53" i="21"/>
  <c r="F53" i="16" s="1"/>
  <c r="K89" i="21"/>
  <c r="F89" i="16" s="1"/>
  <c r="K82" i="21"/>
  <c r="F82" i="16" s="1"/>
  <c r="K48" i="21"/>
  <c r="F48" i="16" s="1"/>
  <c r="K22" i="21"/>
  <c r="F22" i="16" s="1"/>
  <c r="K75" i="21"/>
  <c r="F75" i="16" s="1"/>
  <c r="K94" i="21"/>
  <c r="F94" i="16" s="1"/>
  <c r="K90" i="21"/>
  <c r="F90" i="16" s="1"/>
  <c r="K26" i="21"/>
  <c r="F26" i="16" s="1"/>
  <c r="K9" i="21"/>
  <c r="F9" i="16" s="1"/>
  <c r="K37" i="21"/>
  <c r="F37" i="16" s="1"/>
  <c r="K15" i="21"/>
  <c r="F15" i="16" s="1"/>
  <c r="K88" i="21"/>
  <c r="F88" i="16" s="1"/>
  <c r="K97" i="21"/>
  <c r="F97" i="16" s="1"/>
  <c r="K14" i="21"/>
  <c r="F14" i="16" s="1"/>
  <c r="K71" i="21"/>
  <c r="F71" i="16" s="1"/>
  <c r="K81" i="21"/>
  <c r="F81" i="16" s="1"/>
  <c r="K83" i="21"/>
  <c r="F83" i="16" s="1"/>
  <c r="K70" i="21"/>
  <c r="F70" i="16" s="1"/>
  <c r="K66" i="21"/>
  <c r="F66" i="16" s="1"/>
  <c r="K33" i="21"/>
  <c r="F33" i="16" s="1"/>
  <c r="K32" i="21"/>
  <c r="F32" i="16" s="1"/>
  <c r="K38" i="21"/>
  <c r="F38" i="16" s="1"/>
  <c r="K67" i="21"/>
  <c r="F67" i="16" s="1"/>
  <c r="K77" i="21"/>
  <c r="F77" i="16" s="1"/>
  <c r="K64" i="21"/>
  <c r="F64" i="16" s="1"/>
  <c r="K13" i="21"/>
  <c r="F13" i="16" s="1"/>
  <c r="K17" i="21"/>
  <c r="F17" i="16" s="1"/>
  <c r="K60" i="21"/>
  <c r="F60" i="16" s="1"/>
  <c r="K111" i="21"/>
  <c r="F111" i="16" s="1"/>
  <c r="K69" i="21"/>
  <c r="F69" i="16" s="1"/>
  <c r="K30" i="21"/>
  <c r="F30" i="16" s="1"/>
  <c r="K102" i="21"/>
  <c r="F102" i="16" s="1"/>
  <c r="K74" i="21"/>
  <c r="F74" i="16" s="1"/>
  <c r="K35" i="21"/>
  <c r="F35" i="16" s="1"/>
  <c r="K34" i="21"/>
  <c r="F34" i="16" s="1"/>
  <c r="K99" i="21"/>
  <c r="F99" i="16" s="1"/>
  <c r="K104" i="21"/>
  <c r="F104" i="16" s="1"/>
  <c r="K28" i="21"/>
  <c r="F28" i="16" s="1"/>
  <c r="K63" i="21"/>
  <c r="F63" i="16" s="1"/>
  <c r="K21" i="21"/>
  <c r="F21" i="16" s="1"/>
  <c r="K51" i="21"/>
  <c r="F51" i="16" s="1"/>
  <c r="K52" i="21"/>
  <c r="F52" i="16" s="1"/>
  <c r="K59" i="21"/>
  <c r="F59" i="16" s="1"/>
  <c r="K10" i="21"/>
  <c r="F10" i="16" s="1"/>
  <c r="K31" i="21"/>
  <c r="F31" i="16" s="1"/>
  <c r="K40" i="21"/>
  <c r="F40" i="16" s="1"/>
  <c r="K79" i="21"/>
  <c r="F79" i="16" s="1"/>
  <c r="K76" i="21"/>
  <c r="F76" i="16" s="1"/>
  <c r="K87" i="21"/>
  <c r="F87" i="16" s="1"/>
  <c r="K78" i="21"/>
  <c r="F78" i="16" s="1"/>
  <c r="K103" i="21"/>
  <c r="F103" i="16" s="1"/>
  <c r="K24" i="21"/>
  <c r="F24" i="16" s="1"/>
  <c r="K101" i="21"/>
  <c r="F101" i="16" s="1"/>
  <c r="K106" i="21"/>
  <c r="F106" i="16" s="1"/>
  <c r="K45" i="21"/>
  <c r="F45" i="16" s="1"/>
  <c r="K72" i="21"/>
  <c r="F72" i="16" s="1"/>
  <c r="K73" i="21"/>
  <c r="F73" i="16" s="1"/>
  <c r="K98" i="21"/>
  <c r="F98" i="16" s="1"/>
  <c r="K47" i="21"/>
  <c r="F47" i="16" s="1"/>
  <c r="K86" i="21"/>
  <c r="F86" i="16" s="1"/>
  <c r="K46" i="21"/>
  <c r="F46" i="16" s="1"/>
  <c r="K42" i="21"/>
  <c r="F42" i="16" s="1"/>
  <c r="K27" i="21"/>
  <c r="F27" i="16" s="1"/>
  <c r="K50" i="21"/>
  <c r="F50" i="16" s="1"/>
  <c r="K57" i="21"/>
  <c r="F57" i="16" s="1"/>
  <c r="K18" i="21"/>
  <c r="F18" i="16" s="1"/>
  <c r="C18" i="17"/>
  <c r="Y15" i="13"/>
  <c r="X18" i="17" s="1"/>
  <c r="Y17" i="13"/>
  <c r="X20" i="17" s="1"/>
  <c r="C20" i="17"/>
  <c r="C25" i="17"/>
  <c r="Y22" i="13"/>
  <c r="X25" i="17" s="1"/>
  <c r="W56" i="21"/>
  <c r="I56" i="16" s="1"/>
  <c r="W29" i="21"/>
  <c r="I29" i="16" s="1"/>
  <c r="W36" i="21"/>
  <c r="I36" i="16" s="1"/>
  <c r="W53" i="21"/>
  <c r="I53" i="16" s="1"/>
  <c r="W27" i="21"/>
  <c r="I27" i="16" s="1"/>
  <c r="W91" i="21"/>
  <c r="I91" i="16" s="1"/>
  <c r="W74" i="21"/>
  <c r="I74" i="16" s="1"/>
  <c r="W86" i="21"/>
  <c r="I86" i="16" s="1"/>
  <c r="W84" i="21"/>
  <c r="I84" i="16" s="1"/>
  <c r="W51" i="21"/>
  <c r="I51" i="16" s="1"/>
  <c r="W89" i="21"/>
  <c r="I89" i="16" s="1"/>
  <c r="W73" i="21"/>
  <c r="I73" i="16" s="1"/>
  <c r="W15" i="21"/>
  <c r="I15" i="16" s="1"/>
  <c r="W60" i="21"/>
  <c r="I60" i="16" s="1"/>
  <c r="W50" i="21"/>
  <c r="I50" i="16" s="1"/>
  <c r="W14" i="21"/>
  <c r="I14" i="16" s="1"/>
  <c r="W40" i="21"/>
  <c r="I40" i="16" s="1"/>
  <c r="W96" i="21"/>
  <c r="I96" i="16" s="1"/>
  <c r="W48" i="21"/>
  <c r="I48" i="16" s="1"/>
  <c r="W12" i="21"/>
  <c r="I12" i="16" s="1"/>
  <c r="W59" i="21"/>
  <c r="I59" i="16" s="1"/>
  <c r="W8" i="21"/>
  <c r="I8" i="16" s="1"/>
  <c r="W37" i="21"/>
  <c r="I37" i="16" s="1"/>
  <c r="W55" i="21"/>
  <c r="I55" i="16" s="1"/>
  <c r="W52" i="21"/>
  <c r="I52" i="16" s="1"/>
  <c r="W42" i="21"/>
  <c r="I42" i="16" s="1"/>
  <c r="W87" i="21"/>
  <c r="I87" i="16" s="1"/>
  <c r="W58" i="21"/>
  <c r="I58" i="16" s="1"/>
  <c r="W65" i="21"/>
  <c r="I65" i="16" s="1"/>
  <c r="W75" i="21"/>
  <c r="I75" i="16" s="1"/>
  <c r="W103" i="21"/>
  <c r="I103" i="16" s="1"/>
  <c r="W107" i="21"/>
  <c r="I107" i="16" s="1"/>
  <c r="W30" i="21"/>
  <c r="I30" i="16" s="1"/>
  <c r="W80" i="21"/>
  <c r="I80" i="16" s="1"/>
  <c r="W100" i="21"/>
  <c r="I100" i="16" s="1"/>
  <c r="W10" i="21"/>
  <c r="I10" i="16" s="1"/>
  <c r="W90" i="21"/>
  <c r="I90" i="16" s="1"/>
  <c r="W63" i="21"/>
  <c r="I63" i="16" s="1"/>
  <c r="W17" i="21"/>
  <c r="I17" i="16" s="1"/>
  <c r="W9" i="21"/>
  <c r="I9" i="16" s="1"/>
  <c r="W94" i="21"/>
  <c r="I94" i="16" s="1"/>
  <c r="W98" i="21"/>
  <c r="I98" i="16" s="1"/>
  <c r="W66" i="21"/>
  <c r="I66" i="16" s="1"/>
  <c r="W44" i="21"/>
  <c r="I44" i="16" s="1"/>
  <c r="W104" i="21"/>
  <c r="I104" i="16" s="1"/>
  <c r="W111" i="21"/>
  <c r="I111" i="16" s="1"/>
  <c r="W99" i="21"/>
  <c r="I99" i="16" s="1"/>
  <c r="W28" i="21"/>
  <c r="I28" i="16" s="1"/>
  <c r="W102" i="21"/>
  <c r="I102" i="16" s="1"/>
  <c r="W101" i="21"/>
  <c r="I101" i="16" s="1"/>
  <c r="W57" i="21"/>
  <c r="I57" i="16" s="1"/>
  <c r="W16" i="21"/>
  <c r="I16" i="16" s="1"/>
  <c r="W45" i="21"/>
  <c r="I45" i="16" s="1"/>
  <c r="W79" i="21"/>
  <c r="I79" i="16" s="1"/>
  <c r="W34" i="21"/>
  <c r="I34" i="16" s="1"/>
  <c r="W83" i="21"/>
  <c r="I83" i="16" s="1"/>
  <c r="W43" i="21"/>
  <c r="I43" i="16" s="1"/>
  <c r="W54" i="21"/>
  <c r="I54" i="16" s="1"/>
  <c r="W13" i="21"/>
  <c r="I13" i="16" s="1"/>
  <c r="W18" i="21"/>
  <c r="I18" i="16" s="1"/>
  <c r="W61" i="21"/>
  <c r="I61" i="16" s="1"/>
  <c r="W85" i="21"/>
  <c r="I85" i="16" s="1"/>
  <c r="W24" i="21"/>
  <c r="I24" i="16" s="1"/>
  <c r="W32" i="21"/>
  <c r="I32" i="16" s="1"/>
  <c r="W68" i="21"/>
  <c r="I68" i="16" s="1"/>
  <c r="W97" i="21"/>
  <c r="I97" i="16" s="1"/>
  <c r="W106" i="21"/>
  <c r="I106" i="16" s="1"/>
  <c r="W41" i="21"/>
  <c r="I41" i="16" s="1"/>
  <c r="W110" i="21"/>
  <c r="I110" i="16" s="1"/>
  <c r="W25" i="21"/>
  <c r="I25" i="16" s="1"/>
  <c r="W92" i="21"/>
  <c r="I92" i="16" s="1"/>
  <c r="W49" i="21"/>
  <c r="I49" i="16" s="1"/>
  <c r="W39" i="21"/>
  <c r="I39" i="16" s="1"/>
  <c r="W77" i="21"/>
  <c r="I77" i="16" s="1"/>
  <c r="W78" i="21"/>
  <c r="I78" i="16" s="1"/>
  <c r="W70" i="21"/>
  <c r="I70" i="16" s="1"/>
  <c r="W109" i="21"/>
  <c r="I109" i="16" s="1"/>
  <c r="W47" i="21"/>
  <c r="I47" i="16" s="1"/>
  <c r="W35" i="21"/>
  <c r="I35" i="16" s="1"/>
  <c r="W46" i="21"/>
  <c r="I46" i="16" s="1"/>
  <c r="W105" i="21"/>
  <c r="I105" i="16" s="1"/>
  <c r="W95" i="21"/>
  <c r="I95" i="16" s="1"/>
  <c r="W64" i="21"/>
  <c r="I64" i="16" s="1"/>
  <c r="W88" i="21"/>
  <c r="I88" i="16" s="1"/>
  <c r="W20" i="21"/>
  <c r="I20" i="16" s="1"/>
  <c r="W11" i="21"/>
  <c r="I11" i="16" s="1"/>
  <c r="W72" i="21"/>
  <c r="I72" i="16" s="1"/>
  <c r="W81" i="21"/>
  <c r="I81" i="16" s="1"/>
  <c r="W82" i="21"/>
  <c r="I82" i="16" s="1"/>
  <c r="W76" i="21"/>
  <c r="I76" i="16" s="1"/>
  <c r="W23" i="21"/>
  <c r="I23" i="16" s="1"/>
  <c r="W22" i="21"/>
  <c r="I22" i="16" s="1"/>
  <c r="W33" i="21"/>
  <c r="I33" i="16" s="1"/>
  <c r="W31" i="21"/>
  <c r="I31" i="16" s="1"/>
  <c r="W108" i="21"/>
  <c r="I108" i="16" s="1"/>
  <c r="W19" i="21"/>
  <c r="I19" i="16" s="1"/>
  <c r="W62" i="21"/>
  <c r="I62" i="16" s="1"/>
  <c r="W26" i="21"/>
  <c r="I26" i="16" s="1"/>
  <c r="W67" i="21"/>
  <c r="I67" i="16" s="1"/>
  <c r="W71" i="21"/>
  <c r="I71" i="16" s="1"/>
  <c r="W69" i="21"/>
  <c r="I69" i="16" s="1"/>
  <c r="W93" i="21"/>
  <c r="I93" i="16" s="1"/>
  <c r="W38" i="21"/>
  <c r="I38" i="16" s="1"/>
  <c r="W21" i="21"/>
  <c r="I21" i="16" s="1"/>
  <c r="Y20" i="13"/>
  <c r="X23" i="17" s="1"/>
  <c r="C23" i="17"/>
  <c r="G6" i="16" l="1"/>
  <c r="M54" i="16"/>
  <c r="Y54" i="16" s="1"/>
  <c r="Z54" i="16" s="1"/>
  <c r="M24" i="16"/>
  <c r="Y24" i="16" s="1"/>
  <c r="Z24" i="16" s="1"/>
  <c r="M71" i="16"/>
  <c r="Y71" i="16" s="1"/>
  <c r="Z71" i="16" s="1"/>
  <c r="M13" i="16"/>
  <c r="Y13" i="16" s="1"/>
  <c r="Z13" i="16" s="1"/>
  <c r="M19" i="16"/>
  <c r="Y19" i="16" s="1"/>
  <c r="Z19" i="16" s="1"/>
  <c r="K6" i="16"/>
  <c r="M106" i="16"/>
  <c r="Y106" i="16" s="1"/>
  <c r="Z106" i="16" s="1"/>
  <c r="M70" i="16"/>
  <c r="Y70" i="16" s="1"/>
  <c r="Z70" i="16" s="1"/>
  <c r="M18" i="16"/>
  <c r="Y18" i="16" s="1"/>
  <c r="Z18" i="16" s="1"/>
  <c r="M33" i="16"/>
  <c r="Y33" i="16" s="1"/>
  <c r="Z33" i="16" s="1"/>
  <c r="M16" i="16"/>
  <c r="Y16" i="16" s="1"/>
  <c r="Z16" i="16" s="1"/>
  <c r="M74" i="16"/>
  <c r="Y74" i="16" s="1"/>
  <c r="Z74" i="16" s="1"/>
  <c r="M76" i="16"/>
  <c r="Y76" i="16" s="1"/>
  <c r="Z76" i="16" s="1"/>
  <c r="M98" i="16"/>
  <c r="Y98" i="16" s="1"/>
  <c r="Z98" i="16" s="1"/>
  <c r="M21" i="16"/>
  <c r="Y21" i="16" s="1"/>
  <c r="Z21" i="16" s="1"/>
  <c r="M67" i="16"/>
  <c r="Y67" i="16" s="1"/>
  <c r="Z67" i="16" s="1"/>
  <c r="M30" i="16"/>
  <c r="Y30" i="16" s="1"/>
  <c r="Z30" i="16" s="1"/>
  <c r="M110" i="16"/>
  <c r="Y110" i="16" s="1"/>
  <c r="Z110" i="16" s="1"/>
  <c r="M39" i="16"/>
  <c r="Y39" i="16" s="1"/>
  <c r="Z39" i="16" s="1"/>
  <c r="M31" i="16"/>
  <c r="Y31" i="16" s="1"/>
  <c r="Z31" i="16" s="1"/>
  <c r="M41" i="16"/>
  <c r="M78" i="16"/>
  <c r="Y78" i="16" s="1"/>
  <c r="Z78" i="16" s="1"/>
  <c r="M11" i="16"/>
  <c r="Y11" i="16" s="1"/>
  <c r="Z11" i="16" s="1"/>
  <c r="M107" i="16"/>
  <c r="Y107" i="16" s="1"/>
  <c r="Z107" i="16" s="1"/>
  <c r="M73" i="16"/>
  <c r="Y73" i="16" s="1"/>
  <c r="Z73" i="16" s="1"/>
  <c r="M89" i="16"/>
  <c r="Y89" i="16" s="1"/>
  <c r="Z89" i="16" s="1"/>
  <c r="H6" i="16"/>
  <c r="D5" i="13"/>
  <c r="B30" i="17"/>
  <c r="F6" i="16"/>
  <c r="M64" i="16"/>
  <c r="Y64" i="16" s="1"/>
  <c r="Z64" i="16" s="1"/>
  <c r="M27" i="16"/>
  <c r="M14" i="16"/>
  <c r="Y14" i="16" s="1"/>
  <c r="Z14" i="16" s="1"/>
  <c r="M38" i="16"/>
  <c r="Y38" i="16" s="1"/>
  <c r="Z38" i="16" s="1"/>
  <c r="M77" i="16"/>
  <c r="Y77" i="16" s="1"/>
  <c r="Z77" i="16" s="1"/>
  <c r="M100" i="16"/>
  <c r="Y100" i="16" s="1"/>
  <c r="Z100" i="16" s="1"/>
  <c r="M49" i="16"/>
  <c r="Y49" i="16" s="1"/>
  <c r="Z49" i="16" s="1"/>
  <c r="M82" i="16"/>
  <c r="Y82" i="16" s="1"/>
  <c r="Z82" i="16" s="1"/>
  <c r="M51" i="16"/>
  <c r="Y51" i="16" s="1"/>
  <c r="Z51" i="16" s="1"/>
  <c r="M94" i="16"/>
  <c r="Y94" i="16" s="1"/>
  <c r="Z94" i="16" s="1"/>
  <c r="M26" i="16"/>
  <c r="Y26" i="16" s="1"/>
  <c r="Z26" i="16" s="1"/>
  <c r="M87" i="16"/>
  <c r="Y87" i="16" s="1"/>
  <c r="Z87" i="16" s="1"/>
  <c r="X17" i="17"/>
  <c r="L13" i="13" a="1"/>
  <c r="M55" i="16"/>
  <c r="Y55" i="16" s="1"/>
  <c r="Z55" i="16" s="1"/>
  <c r="M28" i="16"/>
  <c r="M99" i="16"/>
  <c r="Y99" i="16" s="1"/>
  <c r="Z99" i="16" s="1"/>
  <c r="M47" i="16"/>
  <c r="Y47" i="16" s="1"/>
  <c r="Z47" i="16" s="1"/>
  <c r="M12" i="16"/>
  <c r="Y12" i="16" s="1"/>
  <c r="Z12" i="16" s="1"/>
  <c r="M88" i="16"/>
  <c r="Y88" i="16" s="1"/>
  <c r="Z88" i="16" s="1"/>
  <c r="M102" i="16"/>
  <c r="Y102" i="16" s="1"/>
  <c r="Z102" i="16" s="1"/>
  <c r="M68" i="16"/>
  <c r="Y68" i="16" s="1"/>
  <c r="Z68" i="16" s="1"/>
  <c r="M75" i="16"/>
  <c r="Y75" i="16" s="1"/>
  <c r="Z75" i="16" s="1"/>
  <c r="M101" i="16"/>
  <c r="Y101" i="16" s="1"/>
  <c r="Z101" i="16" s="1"/>
  <c r="M58" i="16"/>
  <c r="Y58" i="16" s="1"/>
  <c r="Z58" i="16" s="1"/>
  <c r="M29" i="16"/>
  <c r="M97" i="16"/>
  <c r="Y97" i="16" s="1"/>
  <c r="Z97" i="16" s="1"/>
  <c r="M32" i="16"/>
  <c r="Y32" i="16" s="1"/>
  <c r="Z32" i="16" s="1"/>
  <c r="M63" i="16"/>
  <c r="Y63" i="16" s="1"/>
  <c r="Z63" i="16" s="1"/>
  <c r="M80" i="16"/>
  <c r="M43" i="16"/>
  <c r="Y43" i="16" s="1"/>
  <c r="Z43" i="16" s="1"/>
  <c r="M45" i="16"/>
  <c r="Y45" i="16" s="1"/>
  <c r="Z45" i="16" s="1"/>
  <c r="M23" i="16"/>
  <c r="Y23" i="16" s="1"/>
  <c r="Z23" i="16" s="1"/>
  <c r="M60" i="16"/>
  <c r="Y60" i="16" s="1"/>
  <c r="Z60" i="16" s="1"/>
  <c r="M103" i="16"/>
  <c r="Y103" i="16" s="1"/>
  <c r="Z103" i="16" s="1"/>
  <c r="M111" i="16"/>
  <c r="Y111" i="16" s="1"/>
  <c r="Z111" i="16" s="1"/>
  <c r="M109" i="16"/>
  <c r="Y109" i="16" s="1"/>
  <c r="Z109" i="16" s="1"/>
  <c r="M42" i="16"/>
  <c r="Y42" i="16" s="1"/>
  <c r="Z42" i="16" s="1"/>
  <c r="M34" i="16"/>
  <c r="Y34" i="16" s="1"/>
  <c r="Z34" i="16" s="1"/>
  <c r="M10" i="16"/>
  <c r="Y10" i="16" s="1"/>
  <c r="Z10" i="16" s="1"/>
  <c r="M62" i="16"/>
  <c r="Y62" i="16" s="1"/>
  <c r="Z62" i="16" s="1"/>
  <c r="M90" i="16"/>
  <c r="Y90" i="16" s="1"/>
  <c r="Z90" i="16" s="1"/>
  <c r="M20" i="16"/>
  <c r="M104" i="16"/>
  <c r="Y104" i="16" s="1"/>
  <c r="Z104" i="16" s="1"/>
  <c r="M66" i="16"/>
  <c r="Y66" i="16" s="1"/>
  <c r="Z66" i="16" s="1"/>
  <c r="M81" i="16"/>
  <c r="Y81" i="16" s="1"/>
  <c r="Z81" i="16" s="1"/>
  <c r="M40" i="16"/>
  <c r="Y40" i="16" s="1"/>
  <c r="Z40" i="16" s="1"/>
  <c r="M108" i="16"/>
  <c r="Y108" i="16" s="1"/>
  <c r="Z108" i="16" s="1"/>
  <c r="M59" i="16"/>
  <c r="Y59" i="16" s="1"/>
  <c r="Z59" i="16" s="1"/>
  <c r="M65" i="16"/>
  <c r="Y65" i="16" s="1"/>
  <c r="Z65" i="16" s="1"/>
  <c r="M61" i="16"/>
  <c r="Y61" i="16" s="1"/>
  <c r="Z61" i="16" s="1"/>
  <c r="M9" i="16"/>
  <c r="Y9" i="16" s="1"/>
  <c r="Z9" i="16" s="1"/>
  <c r="M84" i="16"/>
  <c r="Y84" i="16" s="1"/>
  <c r="Z84" i="16" s="1"/>
  <c r="M57" i="16"/>
  <c r="Y57" i="16" s="1"/>
  <c r="Z57" i="16" s="1"/>
  <c r="M86" i="16"/>
  <c r="Y86" i="16" s="1"/>
  <c r="Z86" i="16" s="1"/>
  <c r="M85" i="16"/>
  <c r="Y85" i="16" s="1"/>
  <c r="Z85" i="16" s="1"/>
  <c r="M35" i="16"/>
  <c r="Y35" i="16" s="1"/>
  <c r="Z35" i="16" s="1"/>
  <c r="M22" i="16"/>
  <c r="Y22" i="16" s="1"/>
  <c r="Z22" i="16" s="1"/>
  <c r="M53" i="16"/>
  <c r="Y53" i="16" s="1"/>
  <c r="Z53" i="16" s="1"/>
  <c r="M83" i="16"/>
  <c r="Y83" i="16" s="1"/>
  <c r="Z83" i="16" s="1"/>
  <c r="M105" i="16"/>
  <c r="Y105" i="16" s="1"/>
  <c r="Z105" i="16" s="1"/>
  <c r="M52" i="16"/>
  <c r="Y52" i="16" s="1"/>
  <c r="Z52" i="16" s="1"/>
  <c r="M36" i="16"/>
  <c r="Y36" i="16" s="1"/>
  <c r="Z36" i="16" s="1"/>
  <c r="M91" i="16"/>
  <c r="Y91" i="16" s="1"/>
  <c r="Z91" i="16" s="1"/>
  <c r="M50" i="16"/>
  <c r="Y50" i="16" s="1"/>
  <c r="Z50" i="16" s="1"/>
  <c r="M93" i="16"/>
  <c r="Y93" i="16" s="1"/>
  <c r="Z93" i="16" s="1"/>
  <c r="M72" i="16"/>
  <c r="Y72" i="16" s="1"/>
  <c r="Z72" i="16" s="1"/>
  <c r="I6" i="16"/>
  <c r="M92" i="16"/>
  <c r="Y92" i="16" s="1"/>
  <c r="Z92" i="16" s="1"/>
  <c r="M95" i="16"/>
  <c r="Y95" i="16" s="1"/>
  <c r="Z95" i="16" s="1"/>
  <c r="M44" i="16"/>
  <c r="M15" i="16"/>
  <c r="Y15" i="16" s="1"/>
  <c r="Z15" i="16" s="1"/>
  <c r="M25" i="16"/>
  <c r="Y25" i="16" s="1"/>
  <c r="Z25" i="16" s="1"/>
  <c r="M37" i="16"/>
  <c r="M79" i="16"/>
  <c r="Y79" i="16" s="1"/>
  <c r="Z79" i="16" s="1"/>
  <c r="M56" i="16"/>
  <c r="Y56" i="16" s="1"/>
  <c r="Z56" i="16" s="1"/>
  <c r="M17" i="16"/>
  <c r="E6" i="16"/>
  <c r="M8" i="16"/>
  <c r="M69" i="16"/>
  <c r="Y69" i="16" s="1"/>
  <c r="Z69" i="16" s="1"/>
  <c r="M46" i="16"/>
  <c r="Y46" i="16" s="1"/>
  <c r="Z46" i="16" s="1"/>
  <c r="M96" i="16"/>
  <c r="Y96" i="16" s="1"/>
  <c r="Z96" i="16" s="1"/>
  <c r="M48" i="16"/>
  <c r="Y48" i="16" s="1"/>
  <c r="Z48" i="16" s="1"/>
  <c r="K27" i="13"/>
  <c r="J30" i="17" s="1"/>
  <c r="J26" i="17"/>
  <c r="Y23" i="13"/>
  <c r="X26" i="17" s="1"/>
  <c r="AC17" i="16" l="1"/>
  <c r="AE17" i="16" s="1"/>
  <c r="AF17" i="16" s="1"/>
  <c r="Y28" i="16"/>
  <c r="Z28" i="16" s="1"/>
  <c r="AC15" i="16"/>
  <c r="AE15" i="16" s="1"/>
  <c r="AF15" i="16" s="1"/>
  <c r="AC19" i="16"/>
  <c r="AE19" i="16" s="1"/>
  <c r="AF19" i="16" s="1"/>
  <c r="Y41" i="16"/>
  <c r="Z41" i="16" s="1"/>
  <c r="Y27" i="16"/>
  <c r="Z27" i="16" s="1"/>
  <c r="AC14" i="16"/>
  <c r="AE14" i="16" s="1"/>
  <c r="AF14" i="16" s="1"/>
  <c r="AC10" i="16"/>
  <c r="AE10" i="16" s="1"/>
  <c r="AF10" i="16" s="1"/>
  <c r="Z80" i="16"/>
  <c r="Y80" i="16"/>
  <c r="Y17" i="16"/>
  <c r="Z17" i="16" s="1"/>
  <c r="AC11" i="16"/>
  <c r="AE11" i="16" s="1"/>
  <c r="AF11" i="16" s="1"/>
  <c r="D27" i="13"/>
  <c r="C30" i="17" s="1"/>
  <c r="C8" i="17"/>
  <c r="Y5" i="13"/>
  <c r="Y20" i="16"/>
  <c r="Z20" i="16" s="1"/>
  <c r="AC12" i="16"/>
  <c r="AE12" i="16" s="1"/>
  <c r="AF12" i="16" s="1"/>
  <c r="M13" i="13"/>
  <c r="R13" i="13"/>
  <c r="Q13" i="13"/>
  <c r="N13" i="13"/>
  <c r="P13" i="13"/>
  <c r="S13" i="13"/>
  <c r="T13" i="13"/>
  <c r="L13" i="13"/>
  <c r="O13" i="13"/>
  <c r="Y29" i="16"/>
  <c r="Z29" i="16" s="1"/>
  <c r="AC16" i="16"/>
  <c r="AE16" i="16" s="1"/>
  <c r="AF16" i="16" s="1"/>
  <c r="AC13" i="16"/>
  <c r="AE13" i="16" s="1"/>
  <c r="AF13" i="16" s="1"/>
  <c r="Y37" i="16"/>
  <c r="Z37" i="16" s="1"/>
  <c r="AC18" i="16"/>
  <c r="AE18" i="16" s="1"/>
  <c r="AF18" i="16" s="1"/>
  <c r="Y8" i="16"/>
  <c r="Z8" i="16" s="1"/>
  <c r="AC9" i="16"/>
  <c r="M6" i="16"/>
  <c r="Y6" i="16" s="1"/>
  <c r="Z6" i="16" s="1"/>
  <c r="Y44" i="16"/>
  <c r="Z44" i="16" s="1"/>
  <c r="AC20" i="16"/>
  <c r="AE20" i="16" s="1"/>
  <c r="AF20" i="16" s="1"/>
  <c r="Y13" i="13" l="1"/>
  <c r="X16" i="17" s="1"/>
  <c r="K16" i="17"/>
  <c r="L27" i="13"/>
  <c r="K30" i="17" s="1"/>
  <c r="T27" i="13"/>
  <c r="S30" i="17" s="1"/>
  <c r="S16" i="17"/>
  <c r="M16" i="17"/>
  <c r="N27" i="13"/>
  <c r="M30" i="17" s="1"/>
  <c r="AC8" i="16"/>
  <c r="AE8" i="16" s="1"/>
  <c r="AF8" i="16" s="1"/>
  <c r="AE9" i="16"/>
  <c r="AF9" i="16" s="1"/>
  <c r="X8" i="17"/>
  <c r="R16" i="17"/>
  <c r="S27" i="13"/>
  <c r="R30" i="17" s="1"/>
  <c r="P27" i="13"/>
  <c r="O30" i="17" s="1"/>
  <c r="O16" i="17"/>
  <c r="Q27" i="13"/>
  <c r="P30" i="17" s="1"/>
  <c r="P16" i="17"/>
  <c r="R27" i="13"/>
  <c r="Q30" i="17" s="1"/>
  <c r="Q16" i="17"/>
  <c r="N16" i="17"/>
  <c r="O27" i="13"/>
  <c r="N30" i="17" s="1"/>
  <c r="L16" i="17"/>
  <c r="M27" i="13"/>
  <c r="L30" i="17" s="1"/>
  <c r="Z5" i="13" l="1" a="1"/>
  <c r="Z20" i="13" s="1"/>
  <c r="Z23" i="13" l="1"/>
  <c r="Z19" i="13"/>
  <c r="Z25" i="13"/>
  <c r="Z17" i="13"/>
  <c r="Z18" i="13"/>
  <c r="Z16" i="13"/>
  <c r="Z13" i="13"/>
  <c r="Z26" i="13"/>
  <c r="Z22" i="13"/>
  <c r="Z7" i="13"/>
  <c r="Z21" i="13"/>
  <c r="Z10" i="13"/>
  <c r="Z14" i="13"/>
  <c r="Z9" i="13"/>
  <c r="Z5" i="13"/>
  <c r="Z8" i="13"/>
  <c r="Z15" i="13"/>
  <c r="Z12" i="13"/>
  <c r="Z11" i="13"/>
  <c r="Z24" i="13"/>
  <c r="Z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Evariste MANIRUMVA</author>
  </authors>
  <commentList>
    <comment ref="AL24" authorId="0" shapeId="0" xr:uid="{2FD59194-962E-4CC1-98AA-256BCDB4FE5F}">
      <text>
        <r>
          <rPr>
            <b/>
            <sz val="9"/>
            <color indexed="81"/>
            <rFont val="Tahoma"/>
            <family val="2"/>
          </rPr>
          <t xml:space="preserve">producer price in FRW/kg converted into FRW/MT 
estimated from NAEB </t>
        </r>
      </text>
    </comment>
    <comment ref="AL25" authorId="0" shapeId="0" xr:uid="{DCAB74C4-29F7-48A2-B42B-BE8C37E7935A}">
      <text>
        <r>
          <rPr>
            <b/>
            <sz val="9"/>
            <color indexed="81"/>
            <rFont val="Tahoma"/>
            <family val="2"/>
          </rPr>
          <t xml:space="preserve">producer price in FRW/kg estimated from NAEB </t>
        </r>
      </text>
    </comment>
    <comment ref="AQ31" authorId="0" shapeId="0" xr:uid="{288993F7-5EDC-400A-ACD9-DCB674B06174}">
      <text>
        <r>
          <rPr>
            <b/>
            <sz val="9"/>
            <color indexed="81"/>
            <rFont val="Tahoma"/>
            <family val="2"/>
          </rPr>
          <t xml:space="preserve">estimated as average of previous 3 years
</t>
        </r>
      </text>
    </comment>
  </commentList>
</comments>
</file>

<file path=xl/sharedStrings.xml><?xml version="1.0" encoding="utf-8"?>
<sst xmlns="http://schemas.openxmlformats.org/spreadsheetml/2006/main" count="7323" uniqueCount="1857">
  <si>
    <t>Country</t>
  </si>
  <si>
    <t>Ethiopia</t>
  </si>
  <si>
    <t>Year</t>
  </si>
  <si>
    <t>Units</t>
  </si>
  <si>
    <t xml:space="preserve"> </t>
  </si>
  <si>
    <t>Other accounts</t>
  </si>
  <si>
    <t>amaiz</t>
  </si>
  <si>
    <t>cmaiz</t>
  </si>
  <si>
    <t>Maize</t>
  </si>
  <si>
    <t>trc</t>
  </si>
  <si>
    <t>Transaction costs</t>
  </si>
  <si>
    <t>asorg</t>
  </si>
  <si>
    <t>csorg</t>
  </si>
  <si>
    <t>arice</t>
  </si>
  <si>
    <t>crice</t>
  </si>
  <si>
    <t>Rice</t>
  </si>
  <si>
    <t>awhea</t>
  </si>
  <si>
    <t>cwhea</t>
  </si>
  <si>
    <t>Wheat and barley</t>
  </si>
  <si>
    <t>aocer</t>
  </si>
  <si>
    <t>cocer</t>
  </si>
  <si>
    <t>Other cereals</t>
  </si>
  <si>
    <t>Pulses</t>
  </si>
  <si>
    <t>agnut</t>
  </si>
  <si>
    <t>cgnut</t>
  </si>
  <si>
    <t>Groundnuts</t>
  </si>
  <si>
    <t>aoils</t>
  </si>
  <si>
    <t>coils</t>
  </si>
  <si>
    <t>Other oilseeds</t>
  </si>
  <si>
    <t>flnd</t>
  </si>
  <si>
    <t>acass</t>
  </si>
  <si>
    <t>ccass</t>
  </si>
  <si>
    <t>Cassava</t>
  </si>
  <si>
    <t>aipot</t>
  </si>
  <si>
    <t>cipot</t>
  </si>
  <si>
    <t>Irish potatoes</t>
  </si>
  <si>
    <t>aspot</t>
  </si>
  <si>
    <t>cspot</t>
  </si>
  <si>
    <t>Sweet potatoes</t>
  </si>
  <si>
    <t>aroot</t>
  </si>
  <si>
    <t>croot</t>
  </si>
  <si>
    <t>Other roots</t>
  </si>
  <si>
    <t>ent</t>
  </si>
  <si>
    <t>Enterprises</t>
  </si>
  <si>
    <t>Leafy vegetables</t>
  </si>
  <si>
    <t>hhd</t>
  </si>
  <si>
    <t>Households</t>
  </si>
  <si>
    <t>avege</t>
  </si>
  <si>
    <t>cvege</t>
  </si>
  <si>
    <t>Other vegetables</t>
  </si>
  <si>
    <t>gov</t>
  </si>
  <si>
    <t>Government</t>
  </si>
  <si>
    <t>asugr</t>
  </si>
  <si>
    <t>csugr</t>
  </si>
  <si>
    <t>Sugarcane</t>
  </si>
  <si>
    <t>atax</t>
  </si>
  <si>
    <t>atoba</t>
  </si>
  <si>
    <t>ctoba</t>
  </si>
  <si>
    <t>Tobacco</t>
  </si>
  <si>
    <t>dtax</t>
  </si>
  <si>
    <t>Cotton and fibres</t>
  </si>
  <si>
    <t>etax</t>
  </si>
  <si>
    <t>ftax</t>
  </si>
  <si>
    <t>Bananas and plantains</t>
  </si>
  <si>
    <t>mtax</t>
  </si>
  <si>
    <t>afrui</t>
  </si>
  <si>
    <t>cfrui</t>
  </si>
  <si>
    <t>Other fruits</t>
  </si>
  <si>
    <t>stax</t>
  </si>
  <si>
    <t>ateal</t>
  </si>
  <si>
    <t>cteal</t>
  </si>
  <si>
    <t>Coffee</t>
  </si>
  <si>
    <t>s-i</t>
  </si>
  <si>
    <t>Savings-investment</t>
  </si>
  <si>
    <t>acoff</t>
  </si>
  <si>
    <t>ccoff</t>
  </si>
  <si>
    <t>dstk</t>
  </si>
  <si>
    <t>Change in stocks</t>
  </si>
  <si>
    <t>Cocoa</t>
  </si>
  <si>
    <t>row</t>
  </si>
  <si>
    <t>Rest of world</t>
  </si>
  <si>
    <t>Cut flowers</t>
  </si>
  <si>
    <t>total</t>
  </si>
  <si>
    <t>Total</t>
  </si>
  <si>
    <t>Rubber</t>
  </si>
  <si>
    <t>aocrp</t>
  </si>
  <si>
    <t>cocrp</t>
  </si>
  <si>
    <t>Other crops</t>
  </si>
  <si>
    <t>acatt</t>
  </si>
  <si>
    <t>ccatt</t>
  </si>
  <si>
    <t>Cattle</t>
  </si>
  <si>
    <t>amilk</t>
  </si>
  <si>
    <t>cmilk</t>
  </si>
  <si>
    <t>Raw milk</t>
  </si>
  <si>
    <t>apoul</t>
  </si>
  <si>
    <t>cpoul</t>
  </si>
  <si>
    <t>Poultry</t>
  </si>
  <si>
    <t>aeggs</t>
  </si>
  <si>
    <t>ceggs</t>
  </si>
  <si>
    <t>Eggs</t>
  </si>
  <si>
    <t>asmlr</t>
  </si>
  <si>
    <t>csmlr</t>
  </si>
  <si>
    <t>Small ruminants</t>
  </si>
  <si>
    <t>aoliv</t>
  </si>
  <si>
    <t>coliv</t>
  </si>
  <si>
    <t>Other livestock</t>
  </si>
  <si>
    <t>afore</t>
  </si>
  <si>
    <t>cfore</t>
  </si>
  <si>
    <t>Forestry</t>
  </si>
  <si>
    <t>Aquaculture</t>
  </si>
  <si>
    <t>afish</t>
  </si>
  <si>
    <t>cfish</t>
  </si>
  <si>
    <t>Capture fisheries</t>
  </si>
  <si>
    <t>acoal</t>
  </si>
  <si>
    <t>acoil</t>
  </si>
  <si>
    <t>angas</t>
  </si>
  <si>
    <t>cngas</t>
  </si>
  <si>
    <t>Natural gas</t>
  </si>
  <si>
    <t>aomin</t>
  </si>
  <si>
    <t>comin</t>
  </si>
  <si>
    <t>ameat</t>
  </si>
  <si>
    <t>cmeat</t>
  </si>
  <si>
    <t>afsea</t>
  </si>
  <si>
    <t>cfsea</t>
  </si>
  <si>
    <t>adair</t>
  </si>
  <si>
    <t>cdair</t>
  </si>
  <si>
    <t>afveg</t>
  </si>
  <si>
    <t>cfveg</t>
  </si>
  <si>
    <t>afoil</t>
  </si>
  <si>
    <t>cfoil</t>
  </si>
  <si>
    <t>ammll</t>
  </si>
  <si>
    <t>asmll</t>
  </si>
  <si>
    <t>armll</t>
  </si>
  <si>
    <t>awmll</t>
  </si>
  <si>
    <t>agmll</t>
  </si>
  <si>
    <t>cgmll</t>
  </si>
  <si>
    <t>asref</t>
  </si>
  <si>
    <t>Sugar refining</t>
  </si>
  <si>
    <t>apcof</t>
  </si>
  <si>
    <t>Coffee processing</t>
  </si>
  <si>
    <t>aptea</t>
  </si>
  <si>
    <t>Tea processing</t>
  </si>
  <si>
    <t>afood</t>
  </si>
  <si>
    <t>cfood</t>
  </si>
  <si>
    <t>Other foods</t>
  </si>
  <si>
    <t>afeed</t>
  </si>
  <si>
    <t>cfeed</t>
  </si>
  <si>
    <t>abeve</t>
  </si>
  <si>
    <t>cbeve</t>
  </si>
  <si>
    <t>aptob</t>
  </si>
  <si>
    <t>cptob</t>
  </si>
  <si>
    <t>ayarn</t>
  </si>
  <si>
    <t>Cotton yarn</t>
  </si>
  <si>
    <t>atext</t>
  </si>
  <si>
    <t>ctext</t>
  </si>
  <si>
    <t>Textiles</t>
  </si>
  <si>
    <t>aclth</t>
  </si>
  <si>
    <t>Clothing</t>
  </si>
  <si>
    <t>aleat</t>
  </si>
  <si>
    <t>Leather and footwear</t>
  </si>
  <si>
    <t>awood</t>
  </si>
  <si>
    <t>cwood</t>
  </si>
  <si>
    <t>apapr</t>
  </si>
  <si>
    <t>apetr</t>
  </si>
  <si>
    <t>cpetr</t>
  </si>
  <si>
    <t>afert</t>
  </si>
  <si>
    <t>Fertilizers and herbicides</t>
  </si>
  <si>
    <t>achem</t>
  </si>
  <si>
    <t>cchem</t>
  </si>
  <si>
    <t>anmet</t>
  </si>
  <si>
    <t>cnmet</t>
  </si>
  <si>
    <t>ametl</t>
  </si>
  <si>
    <t>cmetl</t>
  </si>
  <si>
    <t>amach</t>
  </si>
  <si>
    <t>cmach</t>
  </si>
  <si>
    <t>aequi</t>
  </si>
  <si>
    <t>avehi</t>
  </si>
  <si>
    <t>cvehi</t>
  </si>
  <si>
    <t>aoman</t>
  </si>
  <si>
    <t>coman</t>
  </si>
  <si>
    <t>Other manufacturing</t>
  </si>
  <si>
    <t>aelec</t>
  </si>
  <si>
    <t>celec</t>
  </si>
  <si>
    <t>awatr</t>
  </si>
  <si>
    <t>cwatr</t>
  </si>
  <si>
    <t>acons</t>
  </si>
  <si>
    <t>ccons</t>
  </si>
  <si>
    <t>Construction</t>
  </si>
  <si>
    <t>ahotl</t>
  </si>
  <si>
    <t>chotl</t>
  </si>
  <si>
    <t>Accommodation</t>
  </si>
  <si>
    <t>arest</t>
  </si>
  <si>
    <t>Restaurants and food services</t>
  </si>
  <si>
    <t>acomm</t>
  </si>
  <si>
    <t>ccomm</t>
  </si>
  <si>
    <t>areal</t>
  </si>
  <si>
    <t>creal</t>
  </si>
  <si>
    <t>apadm</t>
  </si>
  <si>
    <t>cpadm</t>
  </si>
  <si>
    <t>aeduc</t>
  </si>
  <si>
    <t>ceduc</t>
  </si>
  <si>
    <t>Education</t>
  </si>
  <si>
    <t>aheal</t>
  </si>
  <si>
    <t>cheal</t>
  </si>
  <si>
    <t>aosrv</t>
  </si>
  <si>
    <t>cosrv</t>
  </si>
  <si>
    <t>Citation</t>
  </si>
  <si>
    <t>Rwanda</t>
  </si>
  <si>
    <t>Billions of Rwanda Francs</t>
  </si>
  <si>
    <t>Use with 1construct.gms and 2balance.gms</t>
  </si>
  <si>
    <t>flab</t>
  </si>
  <si>
    <t>Labor</t>
  </si>
  <si>
    <t>Land</t>
  </si>
  <si>
    <t>fcap</t>
  </si>
  <si>
    <t>Capital</t>
  </si>
  <si>
    <t>Activities and commodities (N86)</t>
  </si>
  <si>
    <t>Macro SAM</t>
  </si>
  <si>
    <t>mact</t>
  </si>
  <si>
    <t>mcom</t>
  </si>
  <si>
    <t>mlab</t>
  </si>
  <si>
    <t>mlnd</t>
  </si>
  <si>
    <t>mcap</t>
  </si>
  <si>
    <t>ment</t>
  </si>
  <si>
    <t>mhhd</t>
  </si>
  <si>
    <t>mgov</t>
  </si>
  <si>
    <t>matx</t>
  </si>
  <si>
    <t>mdtx</t>
  </si>
  <si>
    <t>metx</t>
  </si>
  <si>
    <t>mftx</t>
  </si>
  <si>
    <t>mmtx</t>
  </si>
  <si>
    <t>mstx</t>
  </si>
  <si>
    <t>ms-i</t>
  </si>
  <si>
    <t>mstk</t>
  </si>
  <si>
    <t>mrow</t>
  </si>
  <si>
    <t>mtot</t>
  </si>
  <si>
    <t>Final values exported to GAMS</t>
  </si>
  <si>
    <t>Supply-Use Table</t>
  </si>
  <si>
    <t>Gross</t>
  </si>
  <si>
    <t>Imports</t>
  </si>
  <si>
    <t>Tax on</t>
  </si>
  <si>
    <t>Taxes on products</t>
  </si>
  <si>
    <t>Trans.</t>
  </si>
  <si>
    <t>Totals</t>
  </si>
  <si>
    <t>Inter-</t>
  </si>
  <si>
    <t>Consumption</t>
  </si>
  <si>
    <t>Exports</t>
  </si>
  <si>
    <t>Differences</t>
  </si>
  <si>
    <t>output</t>
  </si>
  <si>
    <t>producers</t>
  </si>
  <si>
    <t>costs</t>
  </si>
  <si>
    <t>Supply</t>
  </si>
  <si>
    <t>Demand</t>
  </si>
  <si>
    <t>mediates</t>
  </si>
  <si>
    <t>Private</t>
  </si>
  <si>
    <t>Public</t>
  </si>
  <si>
    <t>Stocks</t>
  </si>
  <si>
    <t>sup-dem</t>
  </si>
  <si>
    <t>% sup</t>
  </si>
  <si>
    <t>prd</t>
  </si>
  <si>
    <t>trd_imp</t>
  </si>
  <si>
    <t>tax_prd</t>
  </si>
  <si>
    <t>tax_exp</t>
  </si>
  <si>
    <t>tax_imp</t>
  </si>
  <si>
    <t>tax_sal</t>
  </si>
  <si>
    <t>trc_rec</t>
  </si>
  <si>
    <t>tot_sup</t>
  </si>
  <si>
    <t>tot_dem</t>
  </si>
  <si>
    <t>int</t>
  </si>
  <si>
    <t>trc_pay</t>
  </si>
  <si>
    <t>con_prv</t>
  </si>
  <si>
    <t>con_pub</t>
  </si>
  <si>
    <t>inv_dem</t>
  </si>
  <si>
    <t>inv_stk</t>
  </si>
  <si>
    <t>trd_exp</t>
  </si>
  <si>
    <t>Agriculture</t>
  </si>
  <si>
    <t>Livestock</t>
  </si>
  <si>
    <t>Services</t>
  </si>
  <si>
    <t>GCF</t>
  </si>
  <si>
    <t>Cereals</t>
  </si>
  <si>
    <t>Use Table</t>
  </si>
  <si>
    <t>From w-GDP</t>
  </si>
  <si>
    <t>To Supply</t>
  </si>
  <si>
    <t>Supply Table</t>
  </si>
  <si>
    <t>To SUT</t>
  </si>
  <si>
    <t>From Use</t>
  </si>
  <si>
    <t>Workings</t>
  </si>
  <si>
    <t>Exogenous savings rate</t>
  </si>
  <si>
    <t>National accounts</t>
  </si>
  <si>
    <t>Government account</t>
  </si>
  <si>
    <t>Current account</t>
  </si>
  <si>
    <t>Receipts</t>
  </si>
  <si>
    <t>Payments</t>
  </si>
  <si>
    <t>Revenues</t>
  </si>
  <si>
    <t>Expenditures</t>
  </si>
  <si>
    <t>Orig.</t>
  </si>
  <si>
    <t>Used</t>
  </si>
  <si>
    <t>GDPfc</t>
  </si>
  <si>
    <t>Private consumption</t>
  </si>
  <si>
    <t>Export goods</t>
  </si>
  <si>
    <t>Import goods</t>
  </si>
  <si>
    <t>Indirect taxes</t>
  </si>
  <si>
    <t>Government consumption</t>
  </si>
  <si>
    <t>Personal tax</t>
  </si>
  <si>
    <t>Export services</t>
  </si>
  <si>
    <t>Import services</t>
  </si>
  <si>
    <t>Gross fixed capital formation</t>
  </si>
  <si>
    <t>Corporate tax</t>
  </si>
  <si>
    <t>Changes in inventories</t>
  </si>
  <si>
    <t>Labor tax</t>
  </si>
  <si>
    <t>Capital tax</t>
  </si>
  <si>
    <t>Land tax</t>
  </si>
  <si>
    <t>Difference</t>
  </si>
  <si>
    <t>Balance</t>
  </si>
  <si>
    <t>Savings</t>
  </si>
  <si>
    <t>Balance of Payments</t>
  </si>
  <si>
    <t>Scaling (multiplier)</t>
  </si>
  <si>
    <t>Selected</t>
  </si>
  <si>
    <t>Goods and services</t>
  </si>
  <si>
    <t>Credit</t>
  </si>
  <si>
    <t>Debit</t>
  </si>
  <si>
    <t>Goods</t>
  </si>
  <si>
    <t>Insurance and pension services</t>
  </si>
  <si>
    <t>Financial services</t>
  </si>
  <si>
    <t>Charges for the use of intellectual property n.i.e.</t>
  </si>
  <si>
    <t>Other business services</t>
  </si>
  <si>
    <t>Personal, cultural, and recreational services</t>
  </si>
  <si>
    <t>Government goods and services n.i.e.</t>
  </si>
  <si>
    <t>Primary income</t>
  </si>
  <si>
    <t>Income on equity and investment fund shares</t>
  </si>
  <si>
    <t>Interest</t>
  </si>
  <si>
    <t>Investment income on equity and investment fund shares</t>
  </si>
  <si>
    <t>Secondary income</t>
  </si>
  <si>
    <t>General government</t>
  </si>
  <si>
    <t>Financial corporations, nonfinancial corporations, households, and NPISHs</t>
  </si>
  <si>
    <t>Other current transfers</t>
  </si>
  <si>
    <t>Fiscal Accounts</t>
  </si>
  <si>
    <t>Taxes</t>
  </si>
  <si>
    <t>GFS error</t>
  </si>
  <si>
    <t>Current</t>
  </si>
  <si>
    <t>Fines, penalties, and forfeits</t>
  </si>
  <si>
    <t>Transfers not elsewhere classified</t>
  </si>
  <si>
    <t>Compensation of employees</t>
  </si>
  <si>
    <t>ETH</t>
  </si>
  <si>
    <t>Afghanistan</t>
  </si>
  <si>
    <t>AFG</t>
  </si>
  <si>
    <t>Albania</t>
  </si>
  <si>
    <t>ALB</t>
  </si>
  <si>
    <t>Algeria</t>
  </si>
  <si>
    <t>DZA</t>
  </si>
  <si>
    <t>American Samoa</t>
  </si>
  <si>
    <t>AGO</t>
  </si>
  <si>
    <t>ATG</t>
  </si>
  <si>
    <t>Angola</t>
  </si>
  <si>
    <t>ARG</t>
  </si>
  <si>
    <t>Antigua and Barbuda</t>
  </si>
  <si>
    <t>ARM</t>
  </si>
  <si>
    <t>Argentina</t>
  </si>
  <si>
    <t>AUS</t>
  </si>
  <si>
    <t>Armenia</t>
  </si>
  <si>
    <t>AUT</t>
  </si>
  <si>
    <t>AZE</t>
  </si>
  <si>
    <t>Australia</t>
  </si>
  <si>
    <t>BHS</t>
  </si>
  <si>
    <t>Austria</t>
  </si>
  <si>
    <t>BHR</t>
  </si>
  <si>
    <t>Azerbaijan</t>
  </si>
  <si>
    <t>BGD</t>
  </si>
  <si>
    <t>BRB</t>
  </si>
  <si>
    <t>Bahrain</t>
  </si>
  <si>
    <t>BLR</t>
  </si>
  <si>
    <t>Bangladesh</t>
  </si>
  <si>
    <t>BEL</t>
  </si>
  <si>
    <t>Barbados</t>
  </si>
  <si>
    <t>BLZ</t>
  </si>
  <si>
    <t>Belarus</t>
  </si>
  <si>
    <t>BEN</t>
  </si>
  <si>
    <t>Belgium</t>
  </si>
  <si>
    <t>BMU</t>
  </si>
  <si>
    <t>Belize</t>
  </si>
  <si>
    <t>BTN</t>
  </si>
  <si>
    <t>Benin</t>
  </si>
  <si>
    <t>BOL</t>
  </si>
  <si>
    <t>Bermuda</t>
  </si>
  <si>
    <t>BIH</t>
  </si>
  <si>
    <t>Bhutan</t>
  </si>
  <si>
    <t>BWA</t>
  </si>
  <si>
    <t>BRA</t>
  </si>
  <si>
    <t>Bosnia and Herzegovina</t>
  </si>
  <si>
    <t>BRN</t>
  </si>
  <si>
    <t>Botswana</t>
  </si>
  <si>
    <t>BGR</t>
  </si>
  <si>
    <t>Brazil</t>
  </si>
  <si>
    <t>BFA</t>
  </si>
  <si>
    <t>British Virgin Islands</t>
  </si>
  <si>
    <t>BDI</t>
  </si>
  <si>
    <t>Brunei Darussalam</t>
  </si>
  <si>
    <t>CPV</t>
  </si>
  <si>
    <t>Bulgaria</t>
  </si>
  <si>
    <t>KHM</t>
  </si>
  <si>
    <t>Burkina Faso</t>
  </si>
  <si>
    <t>CMR</t>
  </si>
  <si>
    <t>Burundi</t>
  </si>
  <si>
    <t>CAN</t>
  </si>
  <si>
    <t>Cabo Verde</t>
  </si>
  <si>
    <t>CYM</t>
  </si>
  <si>
    <t>Cambodia</t>
  </si>
  <si>
    <t>CAF</t>
  </si>
  <si>
    <t>Cameroon</t>
  </si>
  <si>
    <t>TCD</t>
  </si>
  <si>
    <t>Canada</t>
  </si>
  <si>
    <t>CHL</t>
  </si>
  <si>
    <t>Cayman Islands</t>
  </si>
  <si>
    <t>MAC</t>
  </si>
  <si>
    <t>Central African Republic</t>
  </si>
  <si>
    <t>CHN</t>
  </si>
  <si>
    <t>COL</t>
  </si>
  <si>
    <t>Chad</t>
  </si>
  <si>
    <t>COM</t>
  </si>
  <si>
    <t>COD</t>
  </si>
  <si>
    <t>Chile</t>
  </si>
  <si>
    <t>COG</t>
  </si>
  <si>
    <t>China</t>
  </si>
  <si>
    <t>Colombia</t>
  </si>
  <si>
    <t>CYP</t>
  </si>
  <si>
    <t>Comoros</t>
  </si>
  <si>
    <t>CZE</t>
  </si>
  <si>
    <t>DNK</t>
  </si>
  <si>
    <t>DJI</t>
  </si>
  <si>
    <t>Costa Rica</t>
  </si>
  <si>
    <t>DMA</t>
  </si>
  <si>
    <t>DOM</t>
  </si>
  <si>
    <t>Croatia</t>
  </si>
  <si>
    <t>ECU</t>
  </si>
  <si>
    <t>Cuba</t>
  </si>
  <si>
    <t>EGY</t>
  </si>
  <si>
    <t>SLV</t>
  </si>
  <si>
    <t>Cyprus</t>
  </si>
  <si>
    <t>GNQ</t>
  </si>
  <si>
    <t>ERI</t>
  </si>
  <si>
    <t>Denmark</t>
  </si>
  <si>
    <t>EST</t>
  </si>
  <si>
    <t>Djibouti</t>
  </si>
  <si>
    <t>SWZ</t>
  </si>
  <si>
    <t>Dominica</t>
  </si>
  <si>
    <t>Dominican Republic</t>
  </si>
  <si>
    <t>FIN</t>
  </si>
  <si>
    <t>FRA</t>
  </si>
  <si>
    <t>GAB</t>
  </si>
  <si>
    <t>GMB</t>
  </si>
  <si>
    <t>Ecuador</t>
  </si>
  <si>
    <t>GEO</t>
  </si>
  <si>
    <t>DEU</t>
  </si>
  <si>
    <t>El Salvador</t>
  </si>
  <si>
    <t>GHA</t>
  </si>
  <si>
    <t>Equatorial Guinea</t>
  </si>
  <si>
    <t>Eritrea</t>
  </si>
  <si>
    <t>GRC</t>
  </si>
  <si>
    <t>Estonia</t>
  </si>
  <si>
    <t>GRD</t>
  </si>
  <si>
    <t>GTM</t>
  </si>
  <si>
    <t>GIN</t>
  </si>
  <si>
    <t>GNB</t>
  </si>
  <si>
    <t>GUY</t>
  </si>
  <si>
    <t>HTI</t>
  </si>
  <si>
    <t>Faroe Islands</t>
  </si>
  <si>
    <t>IDN</t>
  </si>
  <si>
    <t>Fiji</t>
  </si>
  <si>
    <t>IRN</t>
  </si>
  <si>
    <t>Finland</t>
  </si>
  <si>
    <t>IRQ</t>
  </si>
  <si>
    <t>IRL</t>
  </si>
  <si>
    <t>France</t>
  </si>
  <si>
    <t>French Polynesia</t>
  </si>
  <si>
    <t>ISR</t>
  </si>
  <si>
    <t>Gabon</t>
  </si>
  <si>
    <t>ITA</t>
  </si>
  <si>
    <t>JAM</t>
  </si>
  <si>
    <t>Georgia</t>
  </si>
  <si>
    <t>JPN</t>
  </si>
  <si>
    <t>Germany</t>
  </si>
  <si>
    <t>JOR</t>
  </si>
  <si>
    <t>Ghana</t>
  </si>
  <si>
    <t>KAZ</t>
  </si>
  <si>
    <t>KEN</t>
  </si>
  <si>
    <t>Greece</t>
  </si>
  <si>
    <t>KIR</t>
  </si>
  <si>
    <t>KOR</t>
  </si>
  <si>
    <t>Grenada</t>
  </si>
  <si>
    <t>Guam</t>
  </si>
  <si>
    <t>KWT</t>
  </si>
  <si>
    <t>Guatemala</t>
  </si>
  <si>
    <t>KGZ</t>
  </si>
  <si>
    <t>Guinea</t>
  </si>
  <si>
    <t>LAO</t>
  </si>
  <si>
    <t>Guinea-Bissau</t>
  </si>
  <si>
    <t>LVA</t>
  </si>
  <si>
    <t>Guyana</t>
  </si>
  <si>
    <t>LBN</t>
  </si>
  <si>
    <t>Haiti</t>
  </si>
  <si>
    <t>LSO</t>
  </si>
  <si>
    <t>LBR</t>
  </si>
  <si>
    <t>LBY</t>
  </si>
  <si>
    <t>Honduras</t>
  </si>
  <si>
    <t>LTU</t>
  </si>
  <si>
    <t>LUX</t>
  </si>
  <si>
    <t>Hungary</t>
  </si>
  <si>
    <t>MDG</t>
  </si>
  <si>
    <t>MWI</t>
  </si>
  <si>
    <t>Iceland</t>
  </si>
  <si>
    <t>MYS</t>
  </si>
  <si>
    <t>MDV</t>
  </si>
  <si>
    <t>MLI</t>
  </si>
  <si>
    <t>MLT</t>
  </si>
  <si>
    <t>MRT</t>
  </si>
  <si>
    <t>India</t>
  </si>
  <si>
    <t>MUS</t>
  </si>
  <si>
    <t>Indonesia</t>
  </si>
  <si>
    <t>MEX</t>
  </si>
  <si>
    <t>MDA</t>
  </si>
  <si>
    <t>Iraq</t>
  </si>
  <si>
    <t>MNG</t>
  </si>
  <si>
    <t>Ireland</t>
  </si>
  <si>
    <t>MNE</t>
  </si>
  <si>
    <t>MAR</t>
  </si>
  <si>
    <t>Israel</t>
  </si>
  <si>
    <t>MOZ</t>
  </si>
  <si>
    <t>Italy</t>
  </si>
  <si>
    <t>MMR</t>
  </si>
  <si>
    <t>Jamaica</t>
  </si>
  <si>
    <t>NAM</t>
  </si>
  <si>
    <t>Japan</t>
  </si>
  <si>
    <t>NRU</t>
  </si>
  <si>
    <t>Jordan</t>
  </si>
  <si>
    <t>NPL</t>
  </si>
  <si>
    <t>Kazakhstan</t>
  </si>
  <si>
    <t>NLD</t>
  </si>
  <si>
    <t>Kenya</t>
  </si>
  <si>
    <t>NZL</t>
  </si>
  <si>
    <t>Kiribati</t>
  </si>
  <si>
    <t>NIC</t>
  </si>
  <si>
    <t>NER</t>
  </si>
  <si>
    <t>NGA</t>
  </si>
  <si>
    <t>MKD</t>
  </si>
  <si>
    <t>Kuwait</t>
  </si>
  <si>
    <t>NOR</t>
  </si>
  <si>
    <t>OMN</t>
  </si>
  <si>
    <t>PAK</t>
  </si>
  <si>
    <t>PAN</t>
  </si>
  <si>
    <t>PNG</t>
  </si>
  <si>
    <t>PRY</t>
  </si>
  <si>
    <t>Latvia</t>
  </si>
  <si>
    <t>PER</t>
  </si>
  <si>
    <t>PHL</t>
  </si>
  <si>
    <t>Lebanon</t>
  </si>
  <si>
    <t>POL</t>
  </si>
  <si>
    <t>Lesotho</t>
  </si>
  <si>
    <t>PRT</t>
  </si>
  <si>
    <t>Liberia</t>
  </si>
  <si>
    <t>QAT</t>
  </si>
  <si>
    <t>Libya</t>
  </si>
  <si>
    <t>ROU</t>
  </si>
  <si>
    <t>Liechtenstein</t>
  </si>
  <si>
    <t>RUS</t>
  </si>
  <si>
    <t>Lithuania</t>
  </si>
  <si>
    <t>RWA</t>
  </si>
  <si>
    <t>WSM</t>
  </si>
  <si>
    <t>STP</t>
  </si>
  <si>
    <t>Luxembourg</t>
  </si>
  <si>
    <t>SAU</t>
  </si>
  <si>
    <t>SEN</t>
  </si>
  <si>
    <t>SRB</t>
  </si>
  <si>
    <t>Madagascar</t>
  </si>
  <si>
    <t>SYC</t>
  </si>
  <si>
    <t>Malawi</t>
  </si>
  <si>
    <t>SLE</t>
  </si>
  <si>
    <t>Malaysia</t>
  </si>
  <si>
    <t>SGP</t>
  </si>
  <si>
    <t>Maldives</t>
  </si>
  <si>
    <t>SVK</t>
  </si>
  <si>
    <t>Mali</t>
  </si>
  <si>
    <t>SVN</t>
  </si>
  <si>
    <t>Malta</t>
  </si>
  <si>
    <t>SLB</t>
  </si>
  <si>
    <t>Marshall Islands</t>
  </si>
  <si>
    <t>SOM</t>
  </si>
  <si>
    <t>Mauritania</t>
  </si>
  <si>
    <t>ZAF</t>
  </si>
  <si>
    <t>Mauritius</t>
  </si>
  <si>
    <t>SSD</t>
  </si>
  <si>
    <t>Mexico</t>
  </si>
  <si>
    <t>ESP</t>
  </si>
  <si>
    <t>LKA</t>
  </si>
  <si>
    <t>KNA</t>
  </si>
  <si>
    <t>LCA</t>
  </si>
  <si>
    <t>VCT</t>
  </si>
  <si>
    <t>SDN</t>
  </si>
  <si>
    <t>SUR</t>
  </si>
  <si>
    <t>SWE</t>
  </si>
  <si>
    <t>Mongolia</t>
  </si>
  <si>
    <t>CHE</t>
  </si>
  <si>
    <t>Montenegro</t>
  </si>
  <si>
    <t>SYR</t>
  </si>
  <si>
    <t>Morocco</t>
  </si>
  <si>
    <t>TJK</t>
  </si>
  <si>
    <t>Mozambique</t>
  </si>
  <si>
    <t>TZA</t>
  </si>
  <si>
    <t>Myanmar</t>
  </si>
  <si>
    <t>THA</t>
  </si>
  <si>
    <t>Namibia</t>
  </si>
  <si>
    <t>TLS</t>
  </si>
  <si>
    <t>Nauru</t>
  </si>
  <si>
    <t>TGO</t>
  </si>
  <si>
    <t>Nepal</t>
  </si>
  <si>
    <t>TON</t>
  </si>
  <si>
    <t>Netherlands</t>
  </si>
  <si>
    <t>TTO</t>
  </si>
  <si>
    <t>New Caledonia</t>
  </si>
  <si>
    <t>TUN</t>
  </si>
  <si>
    <t>New Zealand</t>
  </si>
  <si>
    <t>TUR</t>
  </si>
  <si>
    <t>Nicaragua</t>
  </si>
  <si>
    <t>TKM</t>
  </si>
  <si>
    <t>Niger</t>
  </si>
  <si>
    <t>UGA</t>
  </si>
  <si>
    <t>Nigeria</t>
  </si>
  <si>
    <t>UKR</t>
  </si>
  <si>
    <t>ARE</t>
  </si>
  <si>
    <t>GBR</t>
  </si>
  <si>
    <t>Norway</t>
  </si>
  <si>
    <t>USA</t>
  </si>
  <si>
    <t>URY</t>
  </si>
  <si>
    <t>VIR</t>
  </si>
  <si>
    <t>Oman</t>
  </si>
  <si>
    <t>UZB</t>
  </si>
  <si>
    <t>VUT</t>
  </si>
  <si>
    <t>VEN</t>
  </si>
  <si>
    <t>Pakistan</t>
  </si>
  <si>
    <t>VNM</t>
  </si>
  <si>
    <t>YEM</t>
  </si>
  <si>
    <t>Panama</t>
  </si>
  <si>
    <t>ZMB</t>
  </si>
  <si>
    <t>Papua New Guinea</t>
  </si>
  <si>
    <t>ZWE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</si>
  <si>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</si>
  <si>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</si>
  <si>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</si>
  <si>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</si>
  <si>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</si>
  <si>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</si>
  <si>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</si>
  <si>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</si>
  <si>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</si>
  <si>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</si>
  <si>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</si>
  <si>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</si>
  <si>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</si>
  <si>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</si>
  <si>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</si>
  <si>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</si>
  <si>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</si>
  <si>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</si>
  <si>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</si>
  <si>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</si>
  <si>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</si>
  <si>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</si>
  <si>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</si>
  <si>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</si>
  <si>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</si>
  <si>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</si>
  <si>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</si>
  <si>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</si>
  <si>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</si>
  <si>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</si>
  <si>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</si>
  <si>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</si>
  <si>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</si>
  <si>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</si>
  <si>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</si>
  <si>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</si>
  <si>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</si>
  <si>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</si>
  <si>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</si>
  <si>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</si>
  <si>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</si>
  <si>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</si>
  <si>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</si>
  <si>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</si>
  <si>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Zambia</t>
  </si>
  <si>
    <t>Zimbabwe</t>
  </si>
  <si>
    <t>c</t>
  </si>
  <si>
    <t>t</t>
  </si>
  <si>
    <t>a</t>
  </si>
  <si>
    <t>GDP at market prices</t>
  </si>
  <si>
    <t>GDP at factor cost</t>
  </si>
  <si>
    <t>Discrepency</t>
  </si>
  <si>
    <t>GDX index</t>
  </si>
  <si>
    <t>Type</t>
  </si>
  <si>
    <t>Name</t>
  </si>
  <si>
    <t>Location</t>
  </si>
  <si>
    <t>Row</t>
  </si>
  <si>
    <t>Column</t>
  </si>
  <si>
    <t>rdim</t>
  </si>
  <si>
    <t>cdim</t>
  </si>
  <si>
    <t>dset</t>
  </si>
  <si>
    <t>mac</t>
  </si>
  <si>
    <t>sets!a7</t>
  </si>
  <si>
    <t>sac</t>
  </si>
  <si>
    <t>sets!b7</t>
  </si>
  <si>
    <t>ac</t>
  </si>
  <si>
    <t>sets!c7</t>
  </si>
  <si>
    <t>sets!d7</t>
  </si>
  <si>
    <t>sets!e7</t>
  </si>
  <si>
    <t>f</t>
  </si>
  <si>
    <t>sets!f7</t>
  </si>
  <si>
    <t>sets!g7</t>
  </si>
  <si>
    <t>set</t>
  </si>
  <si>
    <t>mapac</t>
  </si>
  <si>
    <t>values=nodata</t>
  </si>
  <si>
    <t>mapmac</t>
  </si>
  <si>
    <t>sets!j7</t>
  </si>
  <si>
    <t>par</t>
  </si>
  <si>
    <t>msam</t>
  </si>
  <si>
    <t>sut</t>
  </si>
  <si>
    <t>sut!b7</t>
  </si>
  <si>
    <t>use</t>
  </si>
  <si>
    <t>use!b7</t>
  </si>
  <si>
    <t>supply</t>
  </si>
  <si>
    <t>Sets</t>
  </si>
  <si>
    <t>Macro</t>
  </si>
  <si>
    <t>SUT</t>
  </si>
  <si>
    <t>Micro</t>
  </si>
  <si>
    <t>Activities</t>
  </si>
  <si>
    <t>Commodities</t>
  </si>
  <si>
    <t>Factors</t>
  </si>
  <si>
    <t>Macro-Micro</t>
  </si>
  <si>
    <t>accounts</t>
  </si>
  <si>
    <t>MAPMAC</t>
  </si>
  <si>
    <t>SAC</t>
  </si>
  <si>
    <t>AC</t>
  </si>
  <si>
    <t>A</t>
  </si>
  <si>
    <t>C</t>
  </si>
  <si>
    <t>F</t>
  </si>
  <si>
    <t>T</t>
  </si>
  <si>
    <t>mtrc</t>
  </si>
  <si>
    <t>Gross Domestic Product</t>
  </si>
  <si>
    <t>Total final consumption expenditure</t>
  </si>
  <si>
    <t xml:space="preserve">    Government</t>
  </si>
  <si>
    <t xml:space="preserve">    Households and NGOs</t>
  </si>
  <si>
    <t>Gross capital formation</t>
  </si>
  <si>
    <t xml:space="preserve">    Gross fixed capital formation </t>
  </si>
  <si>
    <t xml:space="preserve">       Construction</t>
  </si>
  <si>
    <t xml:space="preserve">       Other</t>
  </si>
  <si>
    <t xml:space="preserve">    Change in inventories </t>
  </si>
  <si>
    <t>Resource balance</t>
  </si>
  <si>
    <t xml:space="preserve">    Exports of goods &amp; services</t>
  </si>
  <si>
    <t xml:space="preserve">        Goods (fob)</t>
  </si>
  <si>
    <t xml:space="preserve">         Services</t>
  </si>
  <si>
    <t xml:space="preserve">    Imports of goods &amp; services</t>
  </si>
  <si>
    <t>Final</t>
  </si>
  <si>
    <t>Sub-sectoral shares</t>
  </si>
  <si>
    <t>values</t>
  </si>
  <si>
    <t>Summary data</t>
  </si>
  <si>
    <t>GDP factor cost</t>
  </si>
  <si>
    <t>GDP market prices</t>
  </si>
  <si>
    <t>Price</t>
  </si>
  <si>
    <t>GDP/GO</t>
  </si>
  <si>
    <t>LND/GDP</t>
  </si>
  <si>
    <t>Initial</t>
  </si>
  <si>
    <t>Adjust.</t>
  </si>
  <si>
    <t>Value</t>
  </si>
  <si>
    <t>Quantity</t>
  </si>
  <si>
    <t>value</t>
  </si>
  <si>
    <t>ratio</t>
  </si>
  <si>
    <t>GDP est.</t>
  </si>
  <si>
    <t>factor</t>
  </si>
  <si>
    <t>shares</t>
  </si>
  <si>
    <t>GDP</t>
  </si>
  <si>
    <t>LCU</t>
  </si>
  <si>
    <t>%</t>
  </si>
  <si>
    <t>Assigned</t>
  </si>
  <si>
    <t>icode</t>
  </si>
  <si>
    <t>Wheat</t>
  </si>
  <si>
    <t>Rice, paddy</t>
  </si>
  <si>
    <t>Barley</t>
  </si>
  <si>
    <t>Popcorn</t>
  </si>
  <si>
    <t>Rye</t>
  </si>
  <si>
    <t>Oats</t>
  </si>
  <si>
    <t>Millet</t>
  </si>
  <si>
    <t>Sorghum</t>
  </si>
  <si>
    <t>Buckwheat</t>
  </si>
  <si>
    <t>Quinoa</t>
  </si>
  <si>
    <t>Fonio</t>
  </si>
  <si>
    <t>Triticale</t>
  </si>
  <si>
    <t>Canary seed</t>
  </si>
  <si>
    <t>Grain, mixed</t>
  </si>
  <si>
    <t>Cereals, nes</t>
  </si>
  <si>
    <t>Potatoes</t>
  </si>
  <si>
    <t>Yautia (cocoyam)</t>
  </si>
  <si>
    <t>Taro (cocoyam)</t>
  </si>
  <si>
    <t>Yams</t>
  </si>
  <si>
    <t>Roots and tubers, nes</t>
  </si>
  <si>
    <t>Sugar cane</t>
  </si>
  <si>
    <t>Sugar beet</t>
  </si>
  <si>
    <t>Sugar crops, nes</t>
  </si>
  <si>
    <t>Beans, dry</t>
  </si>
  <si>
    <t>Broad beans, horse beans, dry</t>
  </si>
  <si>
    <t>Peas, dry</t>
  </si>
  <si>
    <t>Chick peas</t>
  </si>
  <si>
    <t>Cow peas, dry</t>
  </si>
  <si>
    <t>Pigeon peas</t>
  </si>
  <si>
    <t>Lentils</t>
  </si>
  <si>
    <t>Bambara beans</t>
  </si>
  <si>
    <t>Vetches</t>
  </si>
  <si>
    <t>Lupins</t>
  </si>
  <si>
    <t>Pulses, nes</t>
  </si>
  <si>
    <t>Brazil nuts, with shell</t>
  </si>
  <si>
    <t>Cashew nuts, with shell</t>
  </si>
  <si>
    <t>Share</t>
  </si>
  <si>
    <t>Chestnut</t>
  </si>
  <si>
    <t>Almonds, with shell</t>
  </si>
  <si>
    <t>Walnuts, with shell</t>
  </si>
  <si>
    <t>Pistachios</t>
  </si>
  <si>
    <t>Kola nuts</t>
  </si>
  <si>
    <t>Hazelnuts, with shell</t>
  </si>
  <si>
    <t>Areca nuts</t>
  </si>
  <si>
    <t>Nuts, nes</t>
  </si>
  <si>
    <t>Soybeans</t>
  </si>
  <si>
    <t>Groundnuts, with shell</t>
  </si>
  <si>
    <t>Coconuts</t>
  </si>
  <si>
    <t>Oil, palm fruit</t>
  </si>
  <si>
    <t>Palm kernels</t>
  </si>
  <si>
    <t>Oil, palm</t>
  </si>
  <si>
    <t>Olives</t>
  </si>
  <si>
    <t>Karite nuts (sheanuts)</t>
  </si>
  <si>
    <t>Castor oil seed</t>
  </si>
  <si>
    <t>Sunflower seed</t>
  </si>
  <si>
    <t>Rapeseed</t>
  </si>
  <si>
    <t>Tung nuts</t>
  </si>
  <si>
    <t>Jojoba seed</t>
  </si>
  <si>
    <t>Safflower seed</t>
  </si>
  <si>
    <t>Sesame seed</t>
  </si>
  <si>
    <t>Mustard seed</t>
  </si>
  <si>
    <t>Poppy seed</t>
  </si>
  <si>
    <t>Melonseed</t>
  </si>
  <si>
    <t>Tallowtree seed</t>
  </si>
  <si>
    <t>Vegetable tallow</t>
  </si>
  <si>
    <t>Oil, stillingia</t>
  </si>
  <si>
    <t>Kapok fruit</t>
  </si>
  <si>
    <t>Seed cotton</t>
  </si>
  <si>
    <t>Cottonseed</t>
  </si>
  <si>
    <t>Linseed</t>
  </si>
  <si>
    <t>Hempseed</t>
  </si>
  <si>
    <t>Oilseeds nes</t>
  </si>
  <si>
    <t>Cabbages and other brassicas</t>
  </si>
  <si>
    <t>Artichokes</t>
  </si>
  <si>
    <t>Asparagus</t>
  </si>
  <si>
    <t>Lettuce and chicory</t>
  </si>
  <si>
    <t>Spinach</t>
  </si>
  <si>
    <t>Tomatoes</t>
  </si>
  <si>
    <t>Cauliflowers and broccoli</t>
  </si>
  <si>
    <t>Pumpkins, squash and gourds</t>
  </si>
  <si>
    <t>Cucumbers and gherkins</t>
  </si>
  <si>
    <t>Eggplants (aubergines)</t>
  </si>
  <si>
    <t>Chillies and peppers, green</t>
  </si>
  <si>
    <t>Onions, shallots, green</t>
  </si>
  <si>
    <t>Onions, dry</t>
  </si>
  <si>
    <t>Garlic</t>
  </si>
  <si>
    <t>Leeks, other alliaceous vegetables</t>
  </si>
  <si>
    <t>Beans, green</t>
  </si>
  <si>
    <t>Peas, green</t>
  </si>
  <si>
    <t>Vegetables, leguminous nes</t>
  </si>
  <si>
    <t>String beans</t>
  </si>
  <si>
    <t>Carrots and turnips</t>
  </si>
  <si>
    <t>Okra</t>
  </si>
  <si>
    <t>Maize, green</t>
  </si>
  <si>
    <t>Mushrooms and truffles</t>
  </si>
  <si>
    <t>Chicory roots</t>
  </si>
  <si>
    <t>Carobs</t>
  </si>
  <si>
    <t>Vegetables, fresh nes</t>
  </si>
  <si>
    <t>Bananas</t>
  </si>
  <si>
    <t>Plantains</t>
  </si>
  <si>
    <t>Oranges</t>
  </si>
  <si>
    <t>Tangerines, mandarins, clementines, satsumas</t>
  </si>
  <si>
    <t>Lemons and limes</t>
  </si>
  <si>
    <t>Grapefruit (inc. pomelos)</t>
  </si>
  <si>
    <t>Fruit, citrus nes</t>
  </si>
  <si>
    <t>Apples</t>
  </si>
  <si>
    <t>Pears</t>
  </si>
  <si>
    <t>Quinces</t>
  </si>
  <si>
    <t>Apricots</t>
  </si>
  <si>
    <t>Cherries, sour</t>
  </si>
  <si>
    <t>Cherries</t>
  </si>
  <si>
    <t>Peaches and nectarines</t>
  </si>
  <si>
    <t>Plums and sloes</t>
  </si>
  <si>
    <t>Fruit, stone nes</t>
  </si>
  <si>
    <t>Fruit, pome nes</t>
  </si>
  <si>
    <t>Strawberries</t>
  </si>
  <si>
    <t>Raspberries</t>
  </si>
  <si>
    <t>Gooseberries</t>
  </si>
  <si>
    <t>Currants</t>
  </si>
  <si>
    <t>Blueberries</t>
  </si>
  <si>
    <t>Cranberries</t>
  </si>
  <si>
    <t>Berries nes</t>
  </si>
  <si>
    <t>Grapes</t>
  </si>
  <si>
    <t>Watermelons</t>
  </si>
  <si>
    <t>Melons, other (inc.cantaloupes)</t>
  </si>
  <si>
    <t>Figs</t>
  </si>
  <si>
    <t>Mangoes, mangosteens, guavas</t>
  </si>
  <si>
    <t>Avocados</t>
  </si>
  <si>
    <t>Pineapples</t>
  </si>
  <si>
    <t>Dates</t>
  </si>
  <si>
    <t>Persimmons</t>
  </si>
  <si>
    <t>Cashewapple</t>
  </si>
  <si>
    <t>Kiwi fruit</t>
  </si>
  <si>
    <t>Papayas</t>
  </si>
  <si>
    <t>Fruit, tropical fresh nes</t>
  </si>
  <si>
    <t>Fruit, fresh nes</t>
  </si>
  <si>
    <t>Coffee, green</t>
  </si>
  <si>
    <t>Cocoa, beans</t>
  </si>
  <si>
    <t>Tea</t>
  </si>
  <si>
    <t>MatÃ©</t>
  </si>
  <si>
    <t>Tea nes</t>
  </si>
  <si>
    <t>Hops</t>
  </si>
  <si>
    <t>Pepper (piper spp.)</t>
  </si>
  <si>
    <t>Chillies and peppers, dry</t>
  </si>
  <si>
    <t>Vanilla</t>
  </si>
  <si>
    <t>Cinnamon (canella)</t>
  </si>
  <si>
    <t>Cloves</t>
  </si>
  <si>
    <t>Nutmeg, mace and cardamoms</t>
  </si>
  <si>
    <t>Anise, badian, fennel, coriander</t>
  </si>
  <si>
    <t>Ginger</t>
  </si>
  <si>
    <t>Spices, nes</t>
  </si>
  <si>
    <t>Peppermint</t>
  </si>
  <si>
    <t>Pyrethrum, dried</t>
  </si>
  <si>
    <t>Flax fibre and tow</t>
  </si>
  <si>
    <t>Hemp tow waste</t>
  </si>
  <si>
    <t>Jute</t>
  </si>
  <si>
    <t>Bastfibres, other</t>
  </si>
  <si>
    <t>Ramie</t>
  </si>
  <si>
    <t>Sisal</t>
  </si>
  <si>
    <t>Agave fibres nes</t>
  </si>
  <si>
    <t>Manila fibre (abaca)</t>
  </si>
  <si>
    <t>Fibre crops nes</t>
  </si>
  <si>
    <t>Tobacco, unmanufactured</t>
  </si>
  <si>
    <t>Rubber, natural</t>
  </si>
  <si>
    <t>Gums, natural</t>
  </si>
  <si>
    <t>Meat, cattle</t>
  </si>
  <si>
    <t>Milk, whole fresh cow</t>
  </si>
  <si>
    <t>Meat indigenous, cattle</t>
  </si>
  <si>
    <t>Meat live weight, cattle</t>
  </si>
  <si>
    <t>Meat, buffalo</t>
  </si>
  <si>
    <t>Milk, whole fresh buffalo</t>
  </si>
  <si>
    <t>Meat indigenous, buffalo</t>
  </si>
  <si>
    <t>Meat live weight, buffalo</t>
  </si>
  <si>
    <t>Meat, sheep</t>
  </si>
  <si>
    <t>Milk, whole fresh sheep</t>
  </si>
  <si>
    <t>Wool, greasy</t>
  </si>
  <si>
    <t>Meat indigenous, sheep</t>
  </si>
  <si>
    <t>Meat live weight, sheep</t>
  </si>
  <si>
    <t>Meat, goat</t>
  </si>
  <si>
    <t>Milk, whole fresh goat</t>
  </si>
  <si>
    <t>Meat indigenous, goat</t>
  </si>
  <si>
    <t>Meat live weight, goat</t>
  </si>
  <si>
    <t>Meat, pig</t>
  </si>
  <si>
    <t>Meat indigenous, pig</t>
  </si>
  <si>
    <t>Meat live weight, pig</t>
  </si>
  <si>
    <t>Meat, chicken</t>
  </si>
  <si>
    <t>Eggs, hen, in shell</t>
  </si>
  <si>
    <t>Meat, duck</t>
  </si>
  <si>
    <t>Meat indigenous, duck</t>
  </si>
  <si>
    <t>Meat live weight, duck</t>
  </si>
  <si>
    <t>Meat, goose and guinea fowl</t>
  </si>
  <si>
    <t>Meat indigenous, geese</t>
  </si>
  <si>
    <t>Meat live weight, goose</t>
  </si>
  <si>
    <t>Meat, turkey</t>
  </si>
  <si>
    <t>Meat indigenous, bird nes</t>
  </si>
  <si>
    <t>Meat live weight, poultry, other</t>
  </si>
  <si>
    <t>Meat indigenous, turkey</t>
  </si>
  <si>
    <t>Meat live weight, turkey</t>
  </si>
  <si>
    <t>Meat, bird nes</t>
  </si>
  <si>
    <t>Eggs, other bird, in shell</t>
  </si>
  <si>
    <t>Meat indigenous, chicken</t>
  </si>
  <si>
    <t>Meat live weight, chicken</t>
  </si>
  <si>
    <t>Meat, horse</t>
  </si>
  <si>
    <t>Meat, ass</t>
  </si>
  <si>
    <t>Meat, mule</t>
  </si>
  <si>
    <t>Meat indigenous, horse</t>
  </si>
  <si>
    <t>Meat live weight, horse</t>
  </si>
  <si>
    <t>Meat indigenous, ass</t>
  </si>
  <si>
    <t>Meat live weight, ass</t>
  </si>
  <si>
    <t>Meat indigenous, mule</t>
  </si>
  <si>
    <t>Meat live weight, mule</t>
  </si>
  <si>
    <t>Meat, camel</t>
  </si>
  <si>
    <t>Milk, whole fresh camel</t>
  </si>
  <si>
    <t>Meat indigenous, camel</t>
  </si>
  <si>
    <t>Meat live weight, camel</t>
  </si>
  <si>
    <t>Meat, rabbit</t>
  </si>
  <si>
    <t>Meat indigenous, rabbit</t>
  </si>
  <si>
    <t>Meat live weight, rabbit</t>
  </si>
  <si>
    <t>Meat, other rodents</t>
  </si>
  <si>
    <t>Meat indigenous, rodents</t>
  </si>
  <si>
    <t>Meat live weight, rodents</t>
  </si>
  <si>
    <t>Meat, other camelids</t>
  </si>
  <si>
    <t>Meat indigenous, other camelids</t>
  </si>
  <si>
    <t>Meat live weight, camelids, other</t>
  </si>
  <si>
    <t>Meat, game</t>
  </si>
  <si>
    <t>Meat, nes</t>
  </si>
  <si>
    <t>Snails, not sea</t>
  </si>
  <si>
    <t>Honey, natural</t>
  </si>
  <si>
    <t>Beeswax</t>
  </si>
  <si>
    <t>Silk-worm cocoons, reelable</t>
  </si>
  <si>
    <t>Producer price (USD/ton)</t>
  </si>
  <si>
    <t>Average</t>
  </si>
  <si>
    <t>CRI</t>
  </si>
  <si>
    <t>Countries</t>
  </si>
  <si>
    <t>idesc</t>
  </si>
  <si>
    <t>ASM</t>
  </si>
  <si>
    <t>CIV</t>
  </si>
  <si>
    <t>COK</t>
  </si>
  <si>
    <t>CUB</t>
  </si>
  <si>
    <t>ESH</t>
  </si>
  <si>
    <t>FJI</t>
  </si>
  <si>
    <t>FRO</t>
  </si>
  <si>
    <t>FSM</t>
  </si>
  <si>
    <t>GLP</t>
  </si>
  <si>
    <t>GUF</t>
  </si>
  <si>
    <t>GUM</t>
  </si>
  <si>
    <t>HND</t>
  </si>
  <si>
    <t>HRV</t>
  </si>
  <si>
    <t>HUN</t>
  </si>
  <si>
    <t>IND</t>
  </si>
  <si>
    <t>ISL</t>
  </si>
  <si>
    <t>LIE</t>
  </si>
  <si>
    <t>MHL</t>
  </si>
  <si>
    <t>MSR</t>
  </si>
  <si>
    <t>MTQ</t>
  </si>
  <si>
    <t>NCL</t>
  </si>
  <si>
    <t>NIU</t>
  </si>
  <si>
    <t>PRI</t>
  </si>
  <si>
    <t>PRK</t>
  </si>
  <si>
    <t>PYF</t>
  </si>
  <si>
    <t>REU</t>
  </si>
  <si>
    <t>SHN</t>
  </si>
  <si>
    <t>SPM</t>
  </si>
  <si>
    <t>TKL</t>
  </si>
  <si>
    <t>TUV</t>
  </si>
  <si>
    <t>VGB</t>
  </si>
  <si>
    <t>WLF</t>
  </si>
  <si>
    <t>Bahamas</t>
  </si>
  <si>
    <t>Belgium-Luxembourg</t>
  </si>
  <si>
    <t>Bolivia (Plurinational State of)</t>
  </si>
  <si>
    <t>China, mainland</t>
  </si>
  <si>
    <t>Congo</t>
  </si>
  <si>
    <t>Cook Islands</t>
  </si>
  <si>
    <t>Czechoslovakia</t>
  </si>
  <si>
    <t>Egypt</t>
  </si>
  <si>
    <t>Ethiopia PDR</t>
  </si>
  <si>
    <t>French Guiana</t>
  </si>
  <si>
    <t>Gambia</t>
  </si>
  <si>
    <t>Guadeloupe</t>
  </si>
  <si>
    <t>Iran (Islamic Republic of)</t>
  </si>
  <si>
    <t>Côte d'Ivoire</t>
  </si>
  <si>
    <t>Kyrgyzstan</t>
  </si>
  <si>
    <t>Democratic People's Republic of Korea</t>
  </si>
  <si>
    <t>Republic of Korea</t>
  </si>
  <si>
    <t>Lao People's Democratic Republic</t>
  </si>
  <si>
    <t>Martinique</t>
  </si>
  <si>
    <t>Montserrat</t>
  </si>
  <si>
    <t>Micronesia (Federated States of)</t>
  </si>
  <si>
    <t>Republic of Moldova</t>
  </si>
  <si>
    <t>The former Yugoslav Republic of Macedonia</t>
  </si>
  <si>
    <t>Niue</t>
  </si>
  <si>
    <t>Puerto Rico</t>
  </si>
  <si>
    <t>Réunion</t>
  </si>
  <si>
    <t>Serbia and Montenegro</t>
  </si>
  <si>
    <t>Saint Helena, Ascension and Tristan da Cunha</t>
  </si>
  <si>
    <t>Saint Kitts and Nevis</t>
  </si>
  <si>
    <t>Saint Lucia</t>
  </si>
  <si>
    <t>Saint Pierre and Miquelon</t>
  </si>
  <si>
    <t>Saint Vincent and the Grenadines</t>
  </si>
  <si>
    <t>Slovakia</t>
  </si>
  <si>
    <t>Western Sahara</t>
  </si>
  <si>
    <t>Sudan (former)</t>
  </si>
  <si>
    <t>Swaziland</t>
  </si>
  <si>
    <t>United Republic of Tanzania</t>
  </si>
  <si>
    <t>Tokelau</t>
  </si>
  <si>
    <t>Tuvalu</t>
  </si>
  <si>
    <t>United States of America</t>
  </si>
  <si>
    <t>Venezuela (Bolivarian Republic of)</t>
  </si>
  <si>
    <t>Viet Nam</t>
  </si>
  <si>
    <t>United States Virgin Islands</t>
  </si>
  <si>
    <t>Wallis and Futuna Islands</t>
  </si>
  <si>
    <t>Yemen</t>
  </si>
  <si>
    <t>Democratic Republic of the Congo</t>
  </si>
  <si>
    <t>Map</t>
  </si>
  <si>
    <t>Groups</t>
  </si>
  <si>
    <t>Mining GDP shares</t>
  </si>
  <si>
    <t>Workings Vary by Country and Data Source</t>
  </si>
  <si>
    <t>Manufacturing GDP shares</t>
  </si>
  <si>
    <t>est.</t>
  </si>
  <si>
    <t>GDP (1) or GO (2)?</t>
  </si>
  <si>
    <t>Other Sectors GDP</t>
  </si>
  <si>
    <t>Trade flows</t>
  </si>
  <si>
    <t>Imported goods and services</t>
  </si>
  <si>
    <t>Exported goods and services</t>
  </si>
  <si>
    <t>Mil. LCU</t>
  </si>
  <si>
    <t>Initial estimates</t>
  </si>
  <si>
    <t>Final estimates</t>
  </si>
  <si>
    <t>Scaled &amp;</t>
  </si>
  <si>
    <t>Services trade</t>
  </si>
  <si>
    <t>Bil. LCU</t>
  </si>
  <si>
    <t>Adj.</t>
  </si>
  <si>
    <t>Absorption or Final Demand</t>
  </si>
  <si>
    <t>Public consumption</t>
  </si>
  <si>
    <t>Change in inventories</t>
  </si>
  <si>
    <t>w-Macro</t>
  </si>
  <si>
    <t xml:space="preserve">New </t>
  </si>
  <si>
    <t>share</t>
  </si>
  <si>
    <t>Soft drinks</t>
  </si>
  <si>
    <t>Pharmaceutical products</t>
  </si>
  <si>
    <t>Indirect Taxes</t>
  </si>
  <si>
    <t xml:space="preserve">Final </t>
  </si>
  <si>
    <t>rates</t>
  </si>
  <si>
    <t>Transaction Cost Margins</t>
  </si>
  <si>
    <t>Margin receipts</t>
  </si>
  <si>
    <t>Margin payments</t>
  </si>
  <si>
    <t>Adjusted</t>
  </si>
  <si>
    <t>Payment</t>
  </si>
  <si>
    <t>New</t>
  </si>
  <si>
    <t>Shares</t>
  </si>
  <si>
    <t>New data</t>
  </si>
  <si>
    <t>Prod.</t>
  </si>
  <si>
    <t>combine</t>
  </si>
  <si>
    <t>mac!a7</t>
  </si>
  <si>
    <t>sup!b7</t>
  </si>
  <si>
    <t>Nuts and oleaginous fruit</t>
  </si>
  <si>
    <t>Tea (unprocessed green leaf)</t>
  </si>
  <si>
    <t>Coal and lignite (*)</t>
  </si>
  <si>
    <t>Crude oil (*)</t>
  </si>
  <si>
    <t>amore</t>
  </si>
  <si>
    <t>cmore</t>
  </si>
  <si>
    <t>Metal ores</t>
  </si>
  <si>
    <t>Quarry and other mining products</t>
  </si>
  <si>
    <t>Meat and meat products</t>
  </si>
  <si>
    <t>Prepared and preserved fish</t>
  </si>
  <si>
    <t>Dairy products</t>
  </si>
  <si>
    <t>Prepared and preserved vegetables</t>
  </si>
  <si>
    <t>Animal and vegetable oils and fats</t>
  </si>
  <si>
    <t>Milled maize products</t>
  </si>
  <si>
    <t>Milled rice products</t>
  </si>
  <si>
    <t>Milled wheat and barley products</t>
  </si>
  <si>
    <t>Other milled grain products</t>
  </si>
  <si>
    <t>abake</t>
  </si>
  <si>
    <t>cbake</t>
  </si>
  <si>
    <t>Bakery products</t>
  </si>
  <si>
    <t>Animal feed &amp; other by-products</t>
  </si>
  <si>
    <t>aalco</t>
  </si>
  <si>
    <t>calco</t>
  </si>
  <si>
    <t>Alcoholic drinks</t>
  </si>
  <si>
    <t>Tobacco products</t>
  </si>
  <si>
    <t>Wood and related products</t>
  </si>
  <si>
    <t>Paper and related products</t>
  </si>
  <si>
    <t>aprnt</t>
  </si>
  <si>
    <t>cprnt</t>
  </si>
  <si>
    <t>Printing and reproduction of recorded media</t>
  </si>
  <si>
    <t>Coke and refined petroleum products</t>
  </si>
  <si>
    <t>aphar</t>
  </si>
  <si>
    <t>cphar</t>
  </si>
  <si>
    <t>aprub</t>
  </si>
  <si>
    <t>cprub</t>
  </si>
  <si>
    <t>Rubber and plastics products</t>
  </si>
  <si>
    <t>Other chemicals and chemical products</t>
  </si>
  <si>
    <t>Non-metallic mineral products n.e.c.</t>
  </si>
  <si>
    <t>aceme</t>
  </si>
  <si>
    <t>cceme</t>
  </si>
  <si>
    <t>Manufacture of cement, lime and plaster</t>
  </si>
  <si>
    <t>aclay</t>
  </si>
  <si>
    <t>cclay</t>
  </si>
  <si>
    <t>Manufacture of clay building materials</t>
  </si>
  <si>
    <t>Metals &amp; metal products, except machinery and equipment</t>
  </si>
  <si>
    <t>Electrical machinery</t>
  </si>
  <si>
    <t>Machinery (except transport)</t>
  </si>
  <si>
    <t>Transport equipment (incl. vehicles)</t>
  </si>
  <si>
    <t>afurn</t>
  </si>
  <si>
    <t>cfurn</t>
  </si>
  <si>
    <t>Furniture</t>
  </si>
  <si>
    <t>arepr</t>
  </si>
  <si>
    <t>crepr</t>
  </si>
  <si>
    <t>Repair and installation of machinery and equipment</t>
  </si>
  <si>
    <t>Electricity, gas, steam and air conditioning supply</t>
  </si>
  <si>
    <t>Water collection, treatment and supply: sewrage</t>
  </si>
  <si>
    <t>awast</t>
  </si>
  <si>
    <t>cwast</t>
  </si>
  <si>
    <t>Waste collection and management</t>
  </si>
  <si>
    <t>Construction (modern)</t>
  </si>
  <si>
    <t>acont</t>
  </si>
  <si>
    <t>ccont</t>
  </si>
  <si>
    <t>Construction (traditional)</t>
  </si>
  <si>
    <t>avehr</t>
  </si>
  <si>
    <t>cvehr</t>
  </si>
  <si>
    <t>Maintenance and repair of motor vehicles</t>
  </si>
  <si>
    <t>aveht</t>
  </si>
  <si>
    <t>cveht</t>
  </si>
  <si>
    <t>Wholesale and retail trade of motor vehicles and motorcycles</t>
  </si>
  <si>
    <t>atrdw</t>
  </si>
  <si>
    <t>ctrdw</t>
  </si>
  <si>
    <t>Wholesale trade, except of motor vehicles and motorcycles</t>
  </si>
  <si>
    <t>atrdr</t>
  </si>
  <si>
    <t>ctrdr</t>
  </si>
  <si>
    <t>Retail trade, except of motor vehicles and motorcycles</t>
  </si>
  <si>
    <t>atrnl</t>
  </si>
  <si>
    <t>ctrnl</t>
  </si>
  <si>
    <t>Land transport</t>
  </si>
  <si>
    <t>atrna</t>
  </si>
  <si>
    <t>ctrna</t>
  </si>
  <si>
    <t>Air transport</t>
  </si>
  <si>
    <t>atrns</t>
  </si>
  <si>
    <t>ctrns</t>
  </si>
  <si>
    <t xml:space="preserve">Services related to transport </t>
  </si>
  <si>
    <t>apost</t>
  </si>
  <si>
    <t>cpost</t>
  </si>
  <si>
    <t>Postal and courier activities</t>
  </si>
  <si>
    <t>apubl</t>
  </si>
  <si>
    <t>cpubl</t>
  </si>
  <si>
    <t>Publishing, video making, programming &amp; broadcasting activities</t>
  </si>
  <si>
    <t>Telecommunication</t>
  </si>
  <si>
    <t>ainfo</t>
  </si>
  <si>
    <t>cinfo</t>
  </si>
  <si>
    <t>Information technology services</t>
  </si>
  <si>
    <t>abank</t>
  </si>
  <si>
    <t>cbank</t>
  </si>
  <si>
    <t>Monetary institutions</t>
  </si>
  <si>
    <t>ainsu</t>
  </si>
  <si>
    <t>cinsu</t>
  </si>
  <si>
    <t>Insurance, reinsurance and pension funding, except compulsory social security</t>
  </si>
  <si>
    <t>aofsv</t>
  </si>
  <si>
    <t>cofsv</t>
  </si>
  <si>
    <t>Other financial services</t>
  </si>
  <si>
    <t>arent</t>
  </si>
  <si>
    <t>crent</t>
  </si>
  <si>
    <t>Rental value of dwellings</t>
  </si>
  <si>
    <t>Other real estate activities</t>
  </si>
  <si>
    <t>alegl</t>
  </si>
  <si>
    <t>clegl</t>
  </si>
  <si>
    <t>Legal, accounting management &amp; head office activities</t>
  </si>
  <si>
    <t>aenga</t>
  </si>
  <si>
    <t>cenga</t>
  </si>
  <si>
    <t>Architectural and engineering activities</t>
  </si>
  <si>
    <t>aprod</t>
  </si>
  <si>
    <t>cprod</t>
  </si>
  <si>
    <t>Other professional, scientific and technical activities</t>
  </si>
  <si>
    <t>atrvl</t>
  </si>
  <si>
    <t>ctrvl</t>
  </si>
  <si>
    <t>Travel agents and tour operators</t>
  </si>
  <si>
    <t>aobsv</t>
  </si>
  <si>
    <t>cobsv</t>
  </si>
  <si>
    <t>Other administrative and support service activities</t>
  </si>
  <si>
    <t>Public administration and defence; compulsory social security</t>
  </si>
  <si>
    <t>Human health activities</t>
  </si>
  <si>
    <t>asocw</t>
  </si>
  <si>
    <t>csocw</t>
  </si>
  <si>
    <t>Social work activities</t>
  </si>
  <si>
    <t>acult</t>
  </si>
  <si>
    <t>ccult</t>
  </si>
  <si>
    <t>Libraries, archives, museums and other cultural activities</t>
  </si>
  <si>
    <t>aarts</t>
  </si>
  <si>
    <t>carts</t>
  </si>
  <si>
    <t>Other arts, entertainment and recreation</t>
  </si>
  <si>
    <t>Other service activities</t>
  </si>
  <si>
    <t>adsrv</t>
  </si>
  <si>
    <t>cdsrv</t>
  </si>
  <si>
    <t>Domestic services</t>
  </si>
  <si>
    <t>Agriculture, Forestry &amp; Fishing (A)</t>
  </si>
  <si>
    <t>Food Crops (AA)</t>
  </si>
  <si>
    <t>Export Crops (AB)</t>
  </si>
  <si>
    <t>Livestock &amp; Livestock Products (AC)</t>
  </si>
  <si>
    <t>Forestry (AD)</t>
  </si>
  <si>
    <t>Fishing (AE)</t>
  </si>
  <si>
    <t>Industry (B-F)</t>
  </si>
  <si>
    <t>Mining &amp; Quarrying (B)</t>
  </si>
  <si>
    <t>Total Manufacturing (C)</t>
  </si>
  <si>
    <t>Electricity (D)</t>
  </si>
  <si>
    <t>Water &amp; Waste Management (E)</t>
  </si>
  <si>
    <t>Construction (F)</t>
  </si>
  <si>
    <t>Services (G-T)</t>
  </si>
  <si>
    <t>Trade &amp;Transport (G-H)</t>
  </si>
  <si>
    <t>Maintenance And Repair Of Motor Vehicles (GA)</t>
  </si>
  <si>
    <t>Wholesale &amp; Retail Trade (GB)</t>
  </si>
  <si>
    <t>Transport Services (H)</t>
  </si>
  <si>
    <t>Other Services (I-T)</t>
  </si>
  <si>
    <t>Hotels &amp; Restaurants (I)</t>
  </si>
  <si>
    <t>Information &amp; Communication (J)</t>
  </si>
  <si>
    <t>Financial Services (K)</t>
  </si>
  <si>
    <t>Real Estate Activities (L)</t>
  </si>
  <si>
    <t>Professional, Scientific And Technical Activities (M)</t>
  </si>
  <si>
    <t>Administrative And Support Service Activities (N)</t>
  </si>
  <si>
    <t>Public Administration And Defence; Compulsory Social Security (O)</t>
  </si>
  <si>
    <t>Education (P)</t>
  </si>
  <si>
    <t>Human Health And Social Work Activities (Q)</t>
  </si>
  <si>
    <t>Cultural, Domestic &amp; Other Services (R-T)</t>
  </si>
  <si>
    <t>Taxes Less Subsidies On Products ()</t>
  </si>
  <si>
    <t>xtax</t>
  </si>
  <si>
    <t>mxtx</t>
  </si>
  <si>
    <t>Beverages &amp; Tobacco (CB)</t>
  </si>
  <si>
    <t>Textiles, Clothing &amp; Leather Goods (CC)</t>
  </si>
  <si>
    <t>Wood &amp; Paper; Printing (CD)</t>
  </si>
  <si>
    <t>Chemicals, Rubber &amp; Plastic Products (CE)</t>
  </si>
  <si>
    <t>Non-Metallic Mineral Products (CF)</t>
  </si>
  <si>
    <t>Metal Products, Machinery &amp; Equipment (CG)</t>
  </si>
  <si>
    <t>Furniture &amp; Other Manufacturing  (CH)</t>
  </si>
  <si>
    <t>Food (CA)</t>
  </si>
  <si>
    <t>Sorghum and mllet</t>
  </si>
  <si>
    <t>mllet</t>
  </si>
  <si>
    <t>Grain mlling estimates</t>
  </si>
  <si>
    <t>Milled sorghum and mllet products</t>
  </si>
  <si>
    <t>vtax</t>
  </si>
  <si>
    <t>mvtx</t>
  </si>
  <si>
    <t>HHD</t>
  </si>
  <si>
    <t>GOV</t>
  </si>
  <si>
    <t>S-I</t>
  </si>
  <si>
    <t>DSTK</t>
  </si>
  <si>
    <t>D00</t>
  </si>
  <si>
    <t>E01</t>
  </si>
  <si>
    <t>E02</t>
  </si>
  <si>
    <t>F01</t>
  </si>
  <si>
    <t>F02</t>
  </si>
  <si>
    <t>G10</t>
  </si>
  <si>
    <t>G21</t>
  </si>
  <si>
    <t>G22</t>
  </si>
  <si>
    <t>G23</t>
  </si>
  <si>
    <t>H10</t>
  </si>
  <si>
    <t>H20</t>
  </si>
  <si>
    <t>H31</t>
  </si>
  <si>
    <t>H32</t>
  </si>
  <si>
    <t>I00</t>
  </si>
  <si>
    <t>Hotels &amp; restaurants</t>
  </si>
  <si>
    <t>J10</t>
  </si>
  <si>
    <t>J20</t>
  </si>
  <si>
    <t>J30</t>
  </si>
  <si>
    <t>K01</t>
  </si>
  <si>
    <t>K02</t>
  </si>
  <si>
    <t>K03</t>
  </si>
  <si>
    <t>L01</t>
  </si>
  <si>
    <t>L09</t>
  </si>
  <si>
    <t>M01</t>
  </si>
  <si>
    <t>M02</t>
  </si>
  <si>
    <t>M03</t>
  </si>
  <si>
    <t>N01</t>
  </si>
  <si>
    <t>N09</t>
  </si>
  <si>
    <t>O00</t>
  </si>
  <si>
    <t>P00</t>
  </si>
  <si>
    <t>Q01</t>
  </si>
  <si>
    <t>Q02</t>
  </si>
  <si>
    <t>R01</t>
  </si>
  <si>
    <t>R09</t>
  </si>
  <si>
    <t>S00</t>
  </si>
  <si>
    <t>T00</t>
  </si>
  <si>
    <t>V00</t>
  </si>
  <si>
    <t>Travel debits &amp; credits</t>
  </si>
  <si>
    <t>B01</t>
  </si>
  <si>
    <t>B03</t>
  </si>
  <si>
    <t>B09</t>
  </si>
  <si>
    <t>Quarry &amp; other mining products</t>
  </si>
  <si>
    <t>C11</t>
  </si>
  <si>
    <t>C12</t>
  </si>
  <si>
    <t>C13</t>
  </si>
  <si>
    <t>C14</t>
  </si>
  <si>
    <t>C15</t>
  </si>
  <si>
    <t>C16</t>
  </si>
  <si>
    <t>Grain mill products</t>
  </si>
  <si>
    <t>C17</t>
  </si>
  <si>
    <t>C18</t>
  </si>
  <si>
    <t>C19</t>
  </si>
  <si>
    <t>Other manufactured food products</t>
  </si>
  <si>
    <t>C21</t>
  </si>
  <si>
    <t>C22</t>
  </si>
  <si>
    <t>C23</t>
  </si>
  <si>
    <t>C30</t>
  </si>
  <si>
    <t>Textiles, clothing &amp; leather products</t>
  </si>
  <si>
    <t>C41</t>
  </si>
  <si>
    <t>Wood, paper and related products</t>
  </si>
  <si>
    <t>C42</t>
  </si>
  <si>
    <t>C51</t>
  </si>
  <si>
    <t>C52</t>
  </si>
  <si>
    <t>Chemicals and chemical products</t>
  </si>
  <si>
    <t>C53</t>
  </si>
  <si>
    <t>C54</t>
  </si>
  <si>
    <t>C61</t>
  </si>
  <si>
    <t>C62</t>
  </si>
  <si>
    <t>C63</t>
  </si>
  <si>
    <t>C72</t>
  </si>
  <si>
    <t>C74</t>
  </si>
  <si>
    <t>Machinery and equipment (except transport)</t>
  </si>
  <si>
    <t>C76</t>
  </si>
  <si>
    <t>Transport equipment</t>
  </si>
  <si>
    <t>C81</t>
  </si>
  <si>
    <t>C82</t>
  </si>
  <si>
    <t>C83</t>
  </si>
  <si>
    <t>NA</t>
  </si>
  <si>
    <t>NA+SUT</t>
  </si>
  <si>
    <t>Capital account</t>
  </si>
  <si>
    <t>Exchange rate</t>
  </si>
  <si>
    <t>https://www.bnr.rw/browse-in/statistics/external-sector-statistics/</t>
  </si>
  <si>
    <t>Manufacturing services on physical inputs owned by others</t>
  </si>
  <si>
    <t>Transport</t>
  </si>
  <si>
    <t>Travel</t>
  </si>
  <si>
    <t>Maintenance and repair services n.i.e.</t>
  </si>
  <si>
    <t>Telecommunications, computer, and information services</t>
  </si>
  <si>
    <t>Household Final Consumption Expenditure</t>
  </si>
  <si>
    <t>General Government and NGO Final Consumption Expenditure</t>
  </si>
  <si>
    <t>Exports of Goods &amp; Services</t>
  </si>
  <si>
    <t>Imports of Goods &amp; Services</t>
  </si>
  <si>
    <t>2017/18</t>
  </si>
  <si>
    <t>2016/17</t>
  </si>
  <si>
    <t>2015/16</t>
  </si>
  <si>
    <t xml:space="preserve">Revenues         </t>
  </si>
  <si>
    <t xml:space="preserve">Tax Revenues        </t>
  </si>
  <si>
    <t>1.6.3</t>
  </si>
  <si>
    <t xml:space="preserve">Taxes on Income, Profits or Capital Gains   </t>
  </si>
  <si>
    <t xml:space="preserve">Tax on Property Income      </t>
  </si>
  <si>
    <t xml:space="preserve">Taxes on goods and services     </t>
  </si>
  <si>
    <t xml:space="preserve">Taxes on international trade and transactions    </t>
  </si>
  <si>
    <t xml:space="preserve">Administrative fees, Fines, Penalties and Licenses         </t>
  </si>
  <si>
    <t>1.6.4</t>
  </si>
  <si>
    <t>Property Income</t>
  </si>
  <si>
    <t>1.6.5</t>
  </si>
  <si>
    <t xml:space="preserve">Domestic borrowings        </t>
  </si>
  <si>
    <t xml:space="preserve">External borrowings        </t>
  </si>
  <si>
    <t xml:space="preserve">Grants         </t>
  </si>
  <si>
    <t>1.6.6</t>
  </si>
  <si>
    <t xml:space="preserve">Capital Receipts        </t>
  </si>
  <si>
    <t>1.6.7</t>
  </si>
  <si>
    <t xml:space="preserve">Disposal of tangible fixed assets     </t>
  </si>
  <si>
    <t xml:space="preserve">Sale of Inventories       </t>
  </si>
  <si>
    <t xml:space="preserve">Sale of Non-Produced Assets      </t>
  </si>
  <si>
    <t xml:space="preserve">Sale of Financial Assets - Domestic    </t>
  </si>
  <si>
    <t xml:space="preserve">Other income        </t>
  </si>
  <si>
    <t>1.6.8</t>
  </si>
  <si>
    <t>Voluntary transfers other than grants</t>
  </si>
  <si>
    <t>Miscellaneous and unidentified Revenue</t>
  </si>
  <si>
    <t>1.6.27</t>
  </si>
  <si>
    <t xml:space="preserve">Expenditure         </t>
  </si>
  <si>
    <t>1.6.9</t>
  </si>
  <si>
    <t xml:space="preserve">Salaries in cash </t>
  </si>
  <si>
    <t>Social contribution</t>
  </si>
  <si>
    <t>Salaries arrears</t>
  </si>
  <si>
    <t>1.6.10</t>
  </si>
  <si>
    <t xml:space="preserve">General Services        </t>
  </si>
  <si>
    <t xml:space="preserve">Professional, Research services       </t>
  </si>
  <si>
    <t xml:space="preserve">Transport and travel       </t>
  </si>
  <si>
    <t xml:space="preserve">Maintenance, Repairs and Spare Parts     </t>
  </si>
  <si>
    <t xml:space="preserve">Tools and Small Equipment      </t>
  </si>
  <si>
    <t xml:space="preserve">Training Costs        </t>
  </si>
  <si>
    <t xml:space="preserve">Supplies and services       </t>
  </si>
  <si>
    <t xml:space="preserve">Arrears         </t>
  </si>
  <si>
    <t xml:space="preserve">Other Use of Goods&amp; Services     </t>
  </si>
  <si>
    <t xml:space="preserve">Subsidies         </t>
  </si>
  <si>
    <t>1.6.11</t>
  </si>
  <si>
    <t>1.6.12</t>
  </si>
  <si>
    <t xml:space="preserve">Grants to Foreign Governments </t>
  </si>
  <si>
    <t>Grants to International Organizations -</t>
  </si>
  <si>
    <t xml:space="preserve">Social Assistance        </t>
  </si>
  <si>
    <t>1.6.13</t>
  </si>
  <si>
    <t>Social Assistance Benefits</t>
  </si>
  <si>
    <t>Employer Social Benefits</t>
  </si>
  <si>
    <t xml:space="preserve">Finance cost        </t>
  </si>
  <si>
    <t>1.6.14</t>
  </si>
  <si>
    <t>Interest on domestic debt</t>
  </si>
  <si>
    <t>Interest on foreign debt</t>
  </si>
  <si>
    <t>1.6.15</t>
  </si>
  <si>
    <t>Miscellaneous expenses</t>
  </si>
  <si>
    <t>Arrears on other expenditures</t>
  </si>
  <si>
    <t xml:space="preserve">Property expenses other than interest </t>
  </si>
  <si>
    <t>Premiums ,Fees and Current claims</t>
  </si>
  <si>
    <t>1.6.16</t>
  </si>
  <si>
    <t>Repayment of principal – Domestic debt</t>
  </si>
  <si>
    <t>Repayment of principal – Foreign debt</t>
  </si>
  <si>
    <t xml:space="preserve">Acquisition of Assets       </t>
  </si>
  <si>
    <t>1.6.17</t>
  </si>
  <si>
    <t xml:space="preserve">Inventories         </t>
  </si>
  <si>
    <t xml:space="preserve">Valuables         </t>
  </si>
  <si>
    <t xml:space="preserve">Non Produced Assets       </t>
  </si>
  <si>
    <t xml:space="preserve">Investment in Financial Assets – Domestic    </t>
  </si>
  <si>
    <t xml:space="preserve">Investment in Financial Assets – Foreign    </t>
  </si>
  <si>
    <t xml:space="preserve">Arrears on acquisition of fixed assets    </t>
  </si>
  <si>
    <t>1.6.28</t>
  </si>
  <si>
    <t>Year 1</t>
  </si>
  <si>
    <t>Year 2</t>
  </si>
  <si>
    <t>Consolidated Financial Statements of the Government of Rwanda</t>
  </si>
  <si>
    <t>BOP</t>
  </si>
  <si>
    <t>Natural gas (B01)</t>
  </si>
  <si>
    <t>Metal ores (B03)</t>
  </si>
  <si>
    <t>Quarry &amp; other mining products (B09)</t>
  </si>
  <si>
    <t>Meat and meat products (C11)</t>
  </si>
  <si>
    <t>Prepared and preserved fish (C12)</t>
  </si>
  <si>
    <t>Prepared and preserved vegetables (C13)</t>
  </si>
  <si>
    <t>Animal and vegetable oils and fats (C14)</t>
  </si>
  <si>
    <t>Dairy products (C15)</t>
  </si>
  <si>
    <t>Grain mill products (C16)</t>
  </si>
  <si>
    <t>Bakery products (C17)</t>
  </si>
  <si>
    <t>Animal feed &amp; other by-products (C18)</t>
  </si>
  <si>
    <t>Other manufactured food products (C19)</t>
  </si>
  <si>
    <t>Alcoholic drinks (C21)</t>
  </si>
  <si>
    <t>Soft drinks (C22)</t>
  </si>
  <si>
    <t>Tobacco products (C23)</t>
  </si>
  <si>
    <t>Textiles, clothing &amp; leather products (C30)</t>
  </si>
  <si>
    <t>Wood, paper and related products (C41)</t>
  </si>
  <si>
    <t>Printing and reproduction of recorded media (C42)</t>
  </si>
  <si>
    <t>Coke and refined petroleum products (C51)</t>
  </si>
  <si>
    <t>Chemicals and chemical products (C52)</t>
  </si>
  <si>
    <t>Pharmaceutical products (C53)</t>
  </si>
  <si>
    <t>Rubber and plastics products (C54)</t>
  </si>
  <si>
    <t>Non-metallic mineral products n.e.c. (C61)</t>
  </si>
  <si>
    <t>Manufacture of cement, lime and plaster (C62)</t>
  </si>
  <si>
    <t>Manufacture of clay building materials (C63)</t>
  </si>
  <si>
    <t>Metals &amp; metal products, except machinery and equipment (C72)</t>
  </si>
  <si>
    <t>Machinery and equipment (except transport) (C74)</t>
  </si>
  <si>
    <t>Transport equipment (C76)</t>
  </si>
  <si>
    <t>Furniture (C81)</t>
  </si>
  <si>
    <t>Other manufacturing (C82)</t>
  </si>
  <si>
    <t>Repair and installation of machinery and equipment (C83)</t>
  </si>
  <si>
    <t>Electricity, gas, steam and air conditioning supply (D00)</t>
  </si>
  <si>
    <t>Water collection, treatment and supply: sewrage (E01)</t>
  </si>
  <si>
    <t>Waste collection and management (E02)</t>
  </si>
  <si>
    <t>Construction (modern) (F01)</t>
  </si>
  <si>
    <t>Construction (traditional) (F02)</t>
  </si>
  <si>
    <t>Maintenance and repair of motor vehicles (G10)</t>
  </si>
  <si>
    <t>Wholesale and retail trade of motor vehicles and motorcycles (G21)</t>
  </si>
  <si>
    <t>Wholesale trade, except of motor vehicles and motorcycles (G22)</t>
  </si>
  <si>
    <t>Retail trade, except of motor vehicles and motorcycles (G23)</t>
  </si>
  <si>
    <t>Land transport (H10)</t>
  </si>
  <si>
    <t>Air transport (H20)</t>
  </si>
  <si>
    <t>Services related to transport (H31)</t>
  </si>
  <si>
    <t>Postal and courier activities (H32)</t>
  </si>
  <si>
    <t>Hotels &amp; restaurants (I00)</t>
  </si>
  <si>
    <t>Publishing, video making, programming &amp; broadcasting activities (J10)</t>
  </si>
  <si>
    <t>Telecommunication (J20)</t>
  </si>
  <si>
    <t>Information technology services (J30)</t>
  </si>
  <si>
    <t>Monetary institutions (K01)</t>
  </si>
  <si>
    <t>Insurance, reinsurance and pension funding, except compulsory social security (K02)</t>
  </si>
  <si>
    <t>Other financial services (K03)</t>
  </si>
  <si>
    <t>Rental value of dwellings (L01)</t>
  </si>
  <si>
    <t>Other real estate activities (L09)</t>
  </si>
  <si>
    <t>Legal, accounting management &amp; head office activities (M01)</t>
  </si>
  <si>
    <t>Architectural and engineering activities (M02)</t>
  </si>
  <si>
    <t>Other professional, scientific and technical activities (M03)</t>
  </si>
  <si>
    <t>Travel agents and tour operators (N01)</t>
  </si>
  <si>
    <t>Other administrative and support service activities (N09)</t>
  </si>
  <si>
    <t>Public administration and defence; compulsory social security (O00)</t>
  </si>
  <si>
    <t>Education (P00)</t>
  </si>
  <si>
    <t>Human health activities (Q01)</t>
  </si>
  <si>
    <t>Social work activities (Q02)</t>
  </si>
  <si>
    <t>Libraries, archives, museums and other cultural activities (R01)</t>
  </si>
  <si>
    <t>Other arts, entertainment and recreation (R09)</t>
  </si>
  <si>
    <t>Other service activities (S00)</t>
  </si>
  <si>
    <t>Domestic services (T00)</t>
  </si>
  <si>
    <t>mctx</t>
  </si>
  <si>
    <t>cbean</t>
  </si>
  <si>
    <t>cpeas</t>
  </si>
  <si>
    <t>cbanb</t>
  </si>
  <si>
    <t>cbanc</t>
  </si>
  <si>
    <t>cbans</t>
  </si>
  <si>
    <t>csoya</t>
  </si>
  <si>
    <t>cpyre</t>
  </si>
  <si>
    <t>chony</t>
  </si>
  <si>
    <t>chunt</t>
  </si>
  <si>
    <t>cfuel</t>
  </si>
  <si>
    <t>cchar</t>
  </si>
  <si>
    <t>abean</t>
  </si>
  <si>
    <t>apeas</t>
  </si>
  <si>
    <t>abanb</t>
  </si>
  <si>
    <t>abanc</t>
  </si>
  <si>
    <t>abans</t>
  </si>
  <si>
    <t>asoya</t>
  </si>
  <si>
    <t>apyre</t>
  </si>
  <si>
    <t>ahony</t>
  </si>
  <si>
    <t>ahunt</t>
  </si>
  <si>
    <t>afuel</t>
  </si>
  <si>
    <t>achar</t>
  </si>
  <si>
    <t>Sorghum (A111)</t>
  </si>
  <si>
    <t>Maize (A112)</t>
  </si>
  <si>
    <t>Wheat (A113)</t>
  </si>
  <si>
    <t>Paddy &amp; husked rice (A116)</t>
  </si>
  <si>
    <t>Other cereals (A119)</t>
  </si>
  <si>
    <t>Irish potatoes (A121)</t>
  </si>
  <si>
    <t>Sweet potatoes (A122)</t>
  </si>
  <si>
    <t>Cassava (A123)</t>
  </si>
  <si>
    <t>Other roots &amp; tubers (A129)</t>
  </si>
  <si>
    <t>Dried beans (A131)</t>
  </si>
  <si>
    <t>Peas &amp; other legumes (A132)</t>
  </si>
  <si>
    <t>Other vegetables (A139)</t>
  </si>
  <si>
    <t>Bananas for beer (A141)</t>
  </si>
  <si>
    <t>Bananas for cooking (A142)</t>
  </si>
  <si>
    <t>Bananas (sweet) (A143)</t>
  </si>
  <si>
    <t>Other fruit &amp; nuts (A149)</t>
  </si>
  <si>
    <t>Ground nuts (A151)</t>
  </si>
  <si>
    <t>Soya (A152)</t>
  </si>
  <si>
    <t>Other oil seeds (A159)</t>
  </si>
  <si>
    <t>Coffee, not roasted, not decaffeinated (A210)</t>
  </si>
  <si>
    <t>Tea (unprocessed green leaf) (A220)</t>
  </si>
  <si>
    <t>Tobacco, raw (A291)</t>
  </si>
  <si>
    <t>Sugar cane (A292)</t>
  </si>
  <si>
    <t>Pyrethrum (A293)</t>
  </si>
  <si>
    <t>Agricultural products n.e.c. (A299)</t>
  </si>
  <si>
    <t>Bovine cattle, live (A311)</t>
  </si>
  <si>
    <t>Sheep, goats, pigs,live (A312)</t>
  </si>
  <si>
    <t>Poultry, live (A313)</t>
  </si>
  <si>
    <t>Other live animals (A319)</t>
  </si>
  <si>
    <t>Raw milk (A321)</t>
  </si>
  <si>
    <t>Eggs (A322)</t>
  </si>
  <si>
    <t>Natural honey (A323)</t>
  </si>
  <si>
    <t>Other livestock &amp; hunting products (A329)</t>
  </si>
  <si>
    <t>Fuel wood (A401)</t>
  </si>
  <si>
    <t>Charcoal (A402)</t>
  </si>
  <si>
    <t>Other forestry products (A409)</t>
  </si>
  <si>
    <t>Fishery products (A500)</t>
  </si>
  <si>
    <t>Travel debits &amp; credits (V00)</t>
  </si>
  <si>
    <t>Unallocated products (X00)</t>
  </si>
  <si>
    <t>atrdc</t>
  </si>
  <si>
    <t>ctrdc</t>
  </si>
  <si>
    <t>A111</t>
  </si>
  <si>
    <t>A112</t>
  </si>
  <si>
    <t>A113</t>
  </si>
  <si>
    <t>A116</t>
  </si>
  <si>
    <t>A119</t>
  </si>
  <si>
    <t>A121</t>
  </si>
  <si>
    <t>A122</t>
  </si>
  <si>
    <t>A123</t>
  </si>
  <si>
    <t>A129</t>
  </si>
  <si>
    <t>A131</t>
  </si>
  <si>
    <t>A132</t>
  </si>
  <si>
    <t>A139</t>
  </si>
  <si>
    <t>A141</t>
  </si>
  <si>
    <t>A142</t>
  </si>
  <si>
    <t>A143</t>
  </si>
  <si>
    <t>A149</t>
  </si>
  <si>
    <t>A151</t>
  </si>
  <si>
    <t>A152</t>
  </si>
  <si>
    <t>A159</t>
  </si>
  <si>
    <t>A210</t>
  </si>
  <si>
    <t>A220</t>
  </si>
  <si>
    <t>A291</t>
  </si>
  <si>
    <t>A292</t>
  </si>
  <si>
    <t>A293</t>
  </si>
  <si>
    <t>A299</t>
  </si>
  <si>
    <t>A311</t>
  </si>
  <si>
    <t>A312</t>
  </si>
  <si>
    <t>A313</t>
  </si>
  <si>
    <t>A319</t>
  </si>
  <si>
    <t>A321</t>
  </si>
  <si>
    <t>A322</t>
  </si>
  <si>
    <t>A323</t>
  </si>
  <si>
    <t>A329</t>
  </si>
  <si>
    <t>A401</t>
  </si>
  <si>
    <t>A402</t>
  </si>
  <si>
    <t>A409</t>
  </si>
  <si>
    <t>A500</t>
  </si>
  <si>
    <t>X00</t>
  </si>
  <si>
    <t>SUP</t>
  </si>
  <si>
    <t>GO</t>
  </si>
  <si>
    <t>INT</t>
  </si>
  <si>
    <t>Adjust</t>
  </si>
  <si>
    <t>GDP calc.</t>
  </si>
  <si>
    <t>Industry</t>
  </si>
  <si>
    <t>Output value</t>
  </si>
  <si>
    <t>Nat. Acc.</t>
  </si>
  <si>
    <t>Detailed</t>
  </si>
  <si>
    <t>Bananas and fruit</t>
  </si>
  <si>
    <t>Other agricultural products</t>
  </si>
  <si>
    <t>Forestry products</t>
  </si>
  <si>
    <t>Fishery products</t>
  </si>
  <si>
    <t>Vegetables</t>
  </si>
  <si>
    <t>Oil seeds n.e.c. and oleaginous fruit</t>
  </si>
  <si>
    <t>Livestock and hunting products</t>
  </si>
  <si>
    <t>xxx</t>
  </si>
  <si>
    <t>Supply-use table production estimates</t>
  </si>
  <si>
    <t>Roots</t>
  </si>
  <si>
    <t>ctax</t>
  </si>
  <si>
    <t>Taxes - activity (production)</t>
  </si>
  <si>
    <t>Taxes - customs duties (imports)</t>
  </si>
  <si>
    <t>Taxes - direct (corporate, private)</t>
  </si>
  <si>
    <t>Taxes - exports</t>
  </si>
  <si>
    <t>Taxes - factors (royalities)</t>
  </si>
  <si>
    <t>Taxes - VAT on domestic products</t>
  </si>
  <si>
    <t>Taxes - VAT on imported products</t>
  </si>
  <si>
    <t>Taxes - excise</t>
  </si>
  <si>
    <t>Taxes - general sales</t>
  </si>
  <si>
    <t>mg-i</t>
  </si>
  <si>
    <t>Public investment level</t>
  </si>
  <si>
    <t>GFCF - Private</t>
  </si>
  <si>
    <t>GFCF - Public</t>
  </si>
  <si>
    <t>G-I</t>
  </si>
  <si>
    <t>inv_gov</t>
  </si>
  <si>
    <t>g-i</t>
  </si>
  <si>
    <t>Supply-Use Table, 2017</t>
  </si>
  <si>
    <t>inc</t>
  </si>
  <si>
    <t>exp</t>
  </si>
  <si>
    <t>fac</t>
  </si>
  <si>
    <t>con</t>
  </si>
  <si>
    <t>Import excise duties</t>
  </si>
  <si>
    <t>Excise &amp; Others</t>
  </si>
  <si>
    <t>VAT Scale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</si>
  <si>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</si>
  <si>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</si>
  <si>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</si>
  <si>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</si>
  <si>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</si>
  <si>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</si>
  <si>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</si>
  <si>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</si>
  <si>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</si>
  <si>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</si>
  <si>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</si>
  <si>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</si>
  <si>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</si>
  <si>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</si>
  <si>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Nonmonetary gold</t>
  </si>
  <si>
    <t>Business</t>
  </si>
  <si>
    <t>General merchandise on a balance of payments basis</t>
  </si>
  <si>
    <t>Sea transport</t>
  </si>
  <si>
    <t>Other modes of transport</t>
  </si>
  <si>
    <t>Postal and courier services</t>
  </si>
  <si>
    <t>Personal</t>
  </si>
  <si>
    <t>Investment income</t>
  </si>
  <si>
    <t>Direct investment</t>
  </si>
  <si>
    <t>Reinvested earnings</t>
  </si>
  <si>
    <t>Portfolio investment</t>
  </si>
  <si>
    <t>Other investment</t>
  </si>
  <si>
    <t>Reserve assets</t>
  </si>
  <si>
    <t>Personal transfers (Current transfers between resident and nonresident households)</t>
  </si>
  <si>
    <t>Of which: Workers' remittances</t>
  </si>
  <si>
    <t>Gross acquisitions (DR.) / disposals (CR.) of nonproduced nonfinancial assets</t>
  </si>
  <si>
    <t>Capital transfers</t>
  </si>
  <si>
    <t>Net lending (+) / net borrowing (-) (balance from current and capital account)</t>
  </si>
  <si>
    <t>Rwanda: Balance of Payments Standard Presentation</t>
  </si>
  <si>
    <t>Millions of U.S. Dollars</t>
  </si>
  <si>
    <t>SAS 2017</t>
  </si>
  <si>
    <t>SAS 2018</t>
  </si>
  <si>
    <t>SAS 2019</t>
  </si>
  <si>
    <t>Season A</t>
  </si>
  <si>
    <t>Season B</t>
  </si>
  <si>
    <t>Season C</t>
  </si>
  <si>
    <t>Cultivated area for major crops (Ha)</t>
  </si>
  <si>
    <t>Paddy rice</t>
  </si>
  <si>
    <t>Sweet potato</t>
  </si>
  <si>
    <t>Irish potato</t>
  </si>
  <si>
    <t>Yams &amp; Taro</t>
  </si>
  <si>
    <t>Banana</t>
  </si>
  <si>
    <t xml:space="preserve">Cooking banana </t>
  </si>
  <si>
    <t xml:space="preserve">Dessert banana </t>
  </si>
  <si>
    <t xml:space="preserve">Banana for beer </t>
  </si>
  <si>
    <t>Bean</t>
  </si>
  <si>
    <t>Pea</t>
  </si>
  <si>
    <t>Groundnut</t>
  </si>
  <si>
    <t>Soybean</t>
  </si>
  <si>
    <t xml:space="preserve">Vegetables </t>
  </si>
  <si>
    <t>Fruits</t>
  </si>
  <si>
    <t>Production for major crops (MT)</t>
  </si>
  <si>
    <t>Paddy Rice</t>
  </si>
  <si>
    <t>Beans</t>
  </si>
  <si>
    <t>Peas</t>
  </si>
  <si>
    <t xml:space="preserve">Summary of Seasonal Agricultural Survey main indicators </t>
  </si>
  <si>
    <t>http://statistics.gov.rw/publication/seasonal-agricultural-survey-2019-annual-report</t>
  </si>
  <si>
    <t>Source</t>
  </si>
  <si>
    <t>SAS</t>
  </si>
  <si>
    <t>FAO</t>
  </si>
  <si>
    <t>Hides, cattle, fresh</t>
  </si>
  <si>
    <t>SUT, 2017</t>
  </si>
  <si>
    <t>SUT17</t>
  </si>
  <si>
    <t>Ratio</t>
  </si>
  <si>
    <t>Price scaling, 2017</t>
  </si>
  <si>
    <t>GDP calculations</t>
  </si>
  <si>
    <t>Final production value</t>
  </si>
  <si>
    <t>New production value</t>
  </si>
  <si>
    <t>Exchange rate (RwF/USD)</t>
  </si>
  <si>
    <t>Orig. SUT 2017</t>
  </si>
  <si>
    <t>2017 Supply-Use Table Production and Absorption Data</t>
  </si>
  <si>
    <t>Used for default shares for disaggregating national accounts totals</t>
  </si>
  <si>
    <t>Adjusted SUT values (accounting for NGOs)</t>
  </si>
  <si>
    <t>Rates from SUT 2017</t>
  </si>
  <si>
    <t>IMP</t>
  </si>
  <si>
    <t>EXP</t>
  </si>
  <si>
    <t>Actual collections</t>
  </si>
  <si>
    <t>Implied collections using SUT rates</t>
  </si>
  <si>
    <t>Implied rates using actual collections</t>
  </si>
  <si>
    <t>Use actual tax collection data (1) or implied collections using SUT-2017 tax rates (2)</t>
  </si>
  <si>
    <t>Subsidies (production)</t>
  </si>
  <si>
    <t>Customs duties</t>
  </si>
  <si>
    <t>Subsidies (products)</t>
  </si>
  <si>
    <t>PRD+IMP</t>
  </si>
  <si>
    <t>tax_vat</t>
  </si>
  <si>
    <t>tax_exm</t>
  </si>
  <si>
    <t>tax_exd</t>
  </si>
  <si>
    <t>Estimate</t>
  </si>
  <si>
    <t>Scaled</t>
  </si>
  <si>
    <t>Diff.</t>
  </si>
  <si>
    <t>Direct taxes</t>
  </si>
  <si>
    <t>VAT</t>
  </si>
  <si>
    <t>2018/19</t>
  </si>
  <si>
    <t>2019/20</t>
  </si>
  <si>
    <t>2020/21</t>
  </si>
  <si>
    <t>2021/22</t>
  </si>
  <si>
    <t>2020Q3</t>
  </si>
  <si>
    <t>2020Q4</t>
  </si>
  <si>
    <t>2021Q1</t>
  </si>
  <si>
    <t>2021Q2</t>
  </si>
  <si>
    <t>2021Q3</t>
  </si>
  <si>
    <t>2021Q4</t>
  </si>
  <si>
    <t>2022Q1</t>
  </si>
  <si>
    <t>2022Q3</t>
  </si>
  <si>
    <t>2022Q4</t>
  </si>
  <si>
    <t>2023Q4</t>
  </si>
  <si>
    <t>2023Q1</t>
  </si>
  <si>
    <t>2023Q2</t>
  </si>
  <si>
    <t>2023Q3</t>
  </si>
  <si>
    <t>2022/23</t>
  </si>
  <si>
    <t>2023/24</t>
  </si>
  <si>
    <t>Sales of goods and services (incl. PKO)</t>
  </si>
  <si>
    <t>Total Revenue  (excl. borrowing)</t>
  </si>
  <si>
    <t xml:space="preserve">Compensation of Employees  (incl. in EBU, LG)   </t>
  </si>
  <si>
    <t>Use of Goods and Services   (incl. in EBU, LG)</t>
  </si>
  <si>
    <t>Grants (excl. grants to EBU, LG, under wage, G&amp;S, dev. spending)</t>
  </si>
  <si>
    <t>Grants to Subsidiary Entity (reclass. Wages, G&amp;S, NANFA)</t>
  </si>
  <si>
    <t>Other Expenses  (decide transfers or G&amp;S)</t>
  </si>
  <si>
    <t>Repayment of borrowings (not used in SAM-CGE)</t>
  </si>
  <si>
    <t xml:space="preserve">Acquisition of tangible fixed assets  (incl. in EBU, LG)  </t>
  </si>
  <si>
    <r>
      <t xml:space="preserve">Coffee </t>
    </r>
    <r>
      <rPr>
        <sz val="9"/>
        <color theme="1"/>
        <rFont val="Calibri"/>
        <family val="2"/>
        <scheme val="minor"/>
      </rPr>
      <t>(export vol)</t>
    </r>
  </si>
  <si>
    <r>
      <t xml:space="preserve">Tea </t>
    </r>
    <r>
      <rPr>
        <sz val="8"/>
        <color theme="1"/>
        <rFont val="Calibri"/>
        <family val="2"/>
        <scheme val="minor"/>
      </rPr>
      <t>(export vol)</t>
    </r>
  </si>
  <si>
    <t>Gross Domestic Product by Expenditure Category, currrent prices in billion Frw</t>
  </si>
  <si>
    <t>Gross Domestic Product (Gdp)</t>
  </si>
  <si>
    <t>Cassava, fresh</t>
  </si>
  <si>
    <t>Beans (dry)</t>
  </si>
  <si>
    <t>Peas (dry)</t>
  </si>
  <si>
    <r>
      <t xml:space="preserve">Groundnuts, </t>
    </r>
    <r>
      <rPr>
        <sz val="8"/>
        <color rgb="FFC00000"/>
        <rFont val="Calibri"/>
        <family val="2"/>
        <scheme val="minor"/>
      </rPr>
      <t>excluding shelled</t>
    </r>
  </si>
  <si>
    <r>
      <t xml:space="preserve">Vegetables </t>
    </r>
    <r>
      <rPr>
        <sz val="9"/>
        <color rgb="FFC00000"/>
        <rFont val="Calibri"/>
        <family val="2"/>
        <scheme val="minor"/>
      </rPr>
      <t>(average pp for cabages, carrots, eggplants, onions,pumpkin tomato)</t>
    </r>
  </si>
  <si>
    <r>
      <t>FAO/</t>
    </r>
    <r>
      <rPr>
        <sz val="8"/>
        <color rgb="FFC00000"/>
        <rFont val="Calibri"/>
        <family val="2"/>
        <scheme val="minor"/>
      </rPr>
      <t>prod prices from NAEB?</t>
    </r>
  </si>
  <si>
    <r>
      <t>NAEB/</t>
    </r>
    <r>
      <rPr>
        <sz val="10"/>
        <color rgb="FFC00000"/>
        <rFont val="Calibri"/>
        <family val="2"/>
        <scheme val="minor"/>
      </rPr>
      <t>FAO prod. Vol of green coffee?</t>
    </r>
  </si>
  <si>
    <r>
      <t>NAEB/</t>
    </r>
    <r>
      <rPr>
        <sz val="8"/>
        <color rgb="FFC00000"/>
        <rFont val="Calibri"/>
        <family val="2"/>
        <scheme val="minor"/>
      </rPr>
      <t>FAO vol prod of green tea leaves?</t>
    </r>
  </si>
  <si>
    <r>
      <t xml:space="preserve">Taxes on Payroll and Workforce, </t>
    </r>
    <r>
      <rPr>
        <sz val="9"/>
        <color rgb="FFC00000"/>
        <rFont val="Calibri"/>
        <family val="2"/>
        <scheme val="minor"/>
      </rPr>
      <t>(payable by individuals o/w tax on wage income)</t>
    </r>
  </si>
  <si>
    <r>
      <t xml:space="preserve">Public and Private Enterprises </t>
    </r>
    <r>
      <rPr>
        <sz val="8"/>
        <color rgb="FFC00000"/>
        <rFont val="Calibri"/>
        <family val="2"/>
        <scheme val="minor"/>
      </rPr>
      <t>(o/w Rwa Air, Export promotion)</t>
    </r>
  </si>
  <si>
    <r>
      <t>FAO/</t>
    </r>
    <r>
      <rPr>
        <sz val="9"/>
        <color rgb="FFC00000"/>
        <rFont val="Calibri"/>
        <family val="2"/>
        <scheme val="minor"/>
      </rPr>
      <t>prod prices from NAEB?</t>
    </r>
    <r>
      <rPr>
        <sz val="11"/>
        <color theme="1"/>
        <rFont val="Calibri"/>
        <family val="2"/>
        <scheme val="minor"/>
      </rPr>
      <t xml:space="preserve"> Rwf/kg/MT</t>
    </r>
  </si>
  <si>
    <t>Producer Price (RwF/MT)</t>
  </si>
  <si>
    <r>
      <t xml:space="preserve">Indirect subsidies on commodities </t>
    </r>
    <r>
      <rPr>
        <sz val="9"/>
        <color rgb="FFC00000"/>
        <rFont val="Calibri"/>
        <family val="2"/>
        <scheme val="minor"/>
      </rPr>
      <t>(negative indirect taxes) o/w electricity, water, fertilizers…</t>
    </r>
    <r>
      <rPr>
        <sz val="9"/>
        <color theme="0" tint="-0.499984740745262"/>
        <rFont val="Calibri"/>
        <family val="2"/>
        <scheme val="minor"/>
      </rPr>
      <t>.</t>
    </r>
  </si>
  <si>
    <t>Subsidies(production)</t>
  </si>
  <si>
    <r>
      <t>Net Surplus /</t>
    </r>
    <r>
      <rPr>
        <b/>
        <sz val="9"/>
        <color theme="1"/>
        <rFont val="Calibri"/>
        <family val="2"/>
        <scheme val="minor"/>
      </rPr>
      <t xml:space="preserve"> (Deficit) Rev-Exp corr.for netLending, ie GFS1986 def.</t>
    </r>
  </si>
  <si>
    <t>Total Expenditure (excl. repayment borrowing)</t>
  </si>
  <si>
    <r>
      <t xml:space="preserve">Borrowings  </t>
    </r>
    <r>
      <rPr>
        <sz val="8"/>
        <color theme="1"/>
        <rFont val="Calibri"/>
        <family val="2"/>
        <scheme val="minor"/>
      </rPr>
      <t>(not used in SAM-CGE)</t>
    </r>
  </si>
  <si>
    <t>2024Q1</t>
  </si>
  <si>
    <t>2024Q2</t>
  </si>
  <si>
    <t>2024Q3</t>
  </si>
  <si>
    <t>2024Q4</t>
  </si>
  <si>
    <t>Gross Domestic Product by Production Sector / by kind of activity at current prices in billion Rwf, REBASED 2024=100</t>
  </si>
  <si>
    <t>2024/25</t>
  </si>
  <si>
    <t>Production &amp; exports quantity (1000 MT)</t>
  </si>
  <si>
    <t>VAT on imports</t>
  </si>
  <si>
    <t>VAT on domestic goods</t>
  </si>
  <si>
    <t>Peas (Dry)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</si>
</sst>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0.0%"/>
    <numFmt numFmtId="166" formatCode="#,##0.0"/>
    <numFmt numFmtId="167" formatCode="0.0"/>
    <numFmt numFmtId="168" formatCode="#,##0.000"/>
    <numFmt numFmtId="169" formatCode="_-* #,##0.00\ _€_-;\-* #,##0.00\ _€_-;_-* &quot;-&quot;??\ _€_-;_-@_-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82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82000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820000"/>
      <name val="Calibri"/>
      <family val="2"/>
      <scheme val="minor"/>
    </font>
    <font>
      <sz val="10"/>
      <name val="Arial"/>
      <family val="2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rgb="FFC00000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1" tint="0.249977111117893"/>
      </bottom>
      <diagonal/>
    </border>
    <border>
      <left style="thin">
        <color indexed="64"/>
      </left>
      <right/>
      <top/>
      <bottom style="thin">
        <color theme="1" tint="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</cellStyleXfs>
  <cellXfs count="379">
    <xf numFmtId="0" fontId="0" fillId="0" borderId="0" xfId="0"/>
    <xf numFmtId="0" fontId="3" fillId="2" borderId="0" xfId="0" applyFont="1" applyFill="1"/>
    <xf numFmtId="0" fontId="0" fillId="2" borderId="0" xfId="0" applyFill="1"/>
    <xf numFmtId="0" fontId="4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vertical="top"/>
    </xf>
    <xf numFmtId="0" fontId="5" fillId="2" borderId="0" xfId="0" applyFont="1" applyFill="1"/>
    <xf numFmtId="3" fontId="0" fillId="2" borderId="0" xfId="0" applyNumberFormat="1" applyFill="1"/>
    <xf numFmtId="165" fontId="0" fillId="2" borderId="0" xfId="1" applyNumberFormat="1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6" fillId="0" borderId="0" xfId="0" applyFont="1"/>
    <xf numFmtId="0" fontId="11" fillId="2" borderId="0" xfId="0" applyFont="1" applyFill="1"/>
    <xf numFmtId="3" fontId="11" fillId="2" borderId="0" xfId="0" applyNumberFormat="1" applyFont="1" applyFill="1"/>
    <xf numFmtId="3" fontId="6" fillId="2" borderId="0" xfId="0" applyNumberFormat="1" applyFont="1" applyFill="1"/>
    <xf numFmtId="0" fontId="6" fillId="2" borderId="5" xfId="0" applyFont="1" applyFill="1" applyBorder="1"/>
    <xf numFmtId="0" fontId="9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3" fontId="0" fillId="2" borderId="2" xfId="0" applyNumberFormat="1" applyFill="1" applyBorder="1"/>
    <xf numFmtId="3" fontId="0" fillId="2" borderId="3" xfId="0" applyNumberFormat="1" applyFill="1" applyBorder="1"/>
    <xf numFmtId="3" fontId="0" fillId="2" borderId="4" xfId="0" applyNumberFormat="1" applyFill="1" applyBorder="1"/>
    <xf numFmtId="3" fontId="0" fillId="2" borderId="6" xfId="0" applyNumberFormat="1" applyFill="1" applyBorder="1"/>
    <xf numFmtId="3" fontId="0" fillId="2" borderId="5" xfId="0" applyNumberFormat="1" applyFill="1" applyBorder="1"/>
    <xf numFmtId="0" fontId="13" fillId="2" borderId="0" xfId="0" applyFont="1" applyFill="1"/>
    <xf numFmtId="0" fontId="12" fillId="2" borderId="0" xfId="0" applyFont="1" applyFill="1"/>
    <xf numFmtId="0" fontId="14" fillId="2" borderId="0" xfId="0" applyFont="1" applyFill="1" applyAlignment="1">
      <alignment horizontal="right"/>
    </xf>
    <xf numFmtId="3" fontId="14" fillId="2" borderId="0" xfId="0" applyNumberFormat="1" applyFont="1" applyFill="1"/>
    <xf numFmtId="3" fontId="6" fillId="2" borderId="0" xfId="0" applyNumberFormat="1" applyFont="1" applyFill="1" applyAlignment="1">
      <alignment horizontal="right"/>
    </xf>
    <xf numFmtId="3" fontId="12" fillId="2" borderId="0" xfId="0" applyNumberFormat="1" applyFont="1" applyFill="1"/>
    <xf numFmtId="0" fontId="15" fillId="2" borderId="0" xfId="0" applyFont="1" applyFill="1" applyAlignment="1">
      <alignment horizontal="right"/>
    </xf>
    <xf numFmtId="3" fontId="15" fillId="2" borderId="0" xfId="0" applyNumberFormat="1" applyFont="1" applyFill="1"/>
    <xf numFmtId="0" fontId="16" fillId="2" borderId="0" xfId="0" applyFont="1" applyFill="1" applyAlignment="1">
      <alignment horizontal="left"/>
    </xf>
    <xf numFmtId="3" fontId="16" fillId="2" borderId="0" xfId="0" applyNumberFormat="1" applyFont="1" applyFill="1"/>
    <xf numFmtId="0" fontId="16" fillId="2" borderId="0" xfId="0" applyFont="1" applyFill="1" applyAlignment="1">
      <alignment horizontal="right"/>
    </xf>
    <xf numFmtId="10" fontId="11" fillId="2" borderId="0" xfId="0" applyNumberFormat="1" applyFont="1" applyFill="1"/>
    <xf numFmtId="3" fontId="0" fillId="3" borderId="0" xfId="0" applyNumberFormat="1" applyFill="1"/>
    <xf numFmtId="0" fontId="17" fillId="2" borderId="0" xfId="0" applyFont="1" applyFill="1"/>
    <xf numFmtId="0" fontId="0" fillId="2" borderId="0" xfId="0" applyFill="1" applyAlignment="1">
      <alignment horizontal="right"/>
    </xf>
    <xf numFmtId="3" fontId="14" fillId="3" borderId="0" xfId="0" applyNumberFormat="1" applyFont="1" applyFill="1"/>
    <xf numFmtId="3" fontId="6" fillId="3" borderId="0" xfId="0" applyNumberFormat="1" applyFont="1" applyFill="1"/>
    <xf numFmtId="3" fontId="17" fillId="2" borderId="0" xfId="0" applyNumberFormat="1" applyFont="1" applyFill="1"/>
    <xf numFmtId="0" fontId="2" fillId="0" borderId="0" xfId="0" applyFont="1"/>
    <xf numFmtId="3" fontId="0" fillId="0" borderId="0" xfId="0" applyNumberFormat="1"/>
    <xf numFmtId="1" fontId="0" fillId="0" borderId="0" xfId="0" applyNumberFormat="1"/>
    <xf numFmtId="3" fontId="15" fillId="3" borderId="0" xfId="0" applyNumberFormat="1" applyFont="1" applyFill="1"/>
    <xf numFmtId="0" fontId="18" fillId="2" borderId="0" xfId="0" applyFont="1" applyFill="1" applyAlignment="1">
      <alignment horizontal="right"/>
    </xf>
    <xf numFmtId="0" fontId="0" fillId="6" borderId="0" xfId="0" applyFill="1"/>
    <xf numFmtId="3" fontId="0" fillId="6" borderId="0" xfId="0" applyNumberFormat="1" applyFill="1"/>
    <xf numFmtId="0" fontId="0" fillId="6" borderId="0" xfId="0" applyFill="1" applyAlignment="1">
      <alignment horizontal="right"/>
    </xf>
    <xf numFmtId="3" fontId="0" fillId="6" borderId="0" xfId="0" applyNumberFormat="1" applyFill="1" applyAlignment="1">
      <alignment horizontal="right"/>
    </xf>
    <xf numFmtId="3" fontId="2" fillId="3" borderId="0" xfId="0" applyNumberFormat="1" applyFont="1" applyFill="1"/>
    <xf numFmtId="0" fontId="2" fillId="7" borderId="0" xfId="0" applyFont="1" applyFill="1"/>
    <xf numFmtId="3" fontId="2" fillId="7" borderId="0" xfId="0" applyNumberFormat="1" applyFont="1" applyFill="1"/>
    <xf numFmtId="0" fontId="0" fillId="7" borderId="0" xfId="0" applyFill="1"/>
    <xf numFmtId="0" fontId="0" fillId="7" borderId="0" xfId="0" applyFill="1" applyAlignment="1">
      <alignment horizontal="left" indent="3"/>
    </xf>
    <xf numFmtId="3" fontId="0" fillId="7" borderId="0" xfId="0" applyNumberFormat="1" applyFill="1"/>
    <xf numFmtId="0" fontId="11" fillId="7" borderId="0" xfId="0" applyFont="1" applyFill="1" applyAlignment="1">
      <alignment horizontal="left" indent="4"/>
    </xf>
    <xf numFmtId="0" fontId="0" fillId="7" borderId="0" xfId="0" applyFill="1" applyAlignment="1">
      <alignment horizontal="left" indent="2"/>
    </xf>
    <xf numFmtId="0" fontId="11" fillId="7" borderId="0" xfId="0" applyFont="1" applyFill="1"/>
    <xf numFmtId="0" fontId="11" fillId="7" borderId="0" xfId="0" applyFont="1" applyFill="1" applyAlignment="1">
      <alignment horizontal="left" indent="3"/>
    </xf>
    <xf numFmtId="3" fontId="11" fillId="7" borderId="0" xfId="0" applyNumberFormat="1" applyFont="1" applyFill="1"/>
    <xf numFmtId="0" fontId="14" fillId="7" borderId="0" xfId="0" applyFont="1" applyFill="1" applyAlignment="1">
      <alignment horizontal="left" indent="4"/>
    </xf>
    <xf numFmtId="3" fontId="14" fillId="7" borderId="0" xfId="0" applyNumberFormat="1" applyFont="1" applyFill="1"/>
    <xf numFmtId="0" fontId="11" fillId="7" borderId="5" xfId="0" applyFont="1" applyFill="1" applyBorder="1" applyAlignment="1">
      <alignment horizontal="left" indent="3"/>
    </xf>
    <xf numFmtId="3" fontId="11" fillId="7" borderId="5" xfId="0" applyNumberFormat="1" applyFont="1" applyFill="1" applyBorder="1"/>
    <xf numFmtId="0" fontId="18" fillId="2" borderId="0" xfId="0" applyFont="1" applyFill="1"/>
    <xf numFmtId="0" fontId="6" fillId="2" borderId="0" xfId="0" applyFont="1" applyFill="1" applyAlignment="1">
      <alignment horizontal="right"/>
    </xf>
    <xf numFmtId="3" fontId="11" fillId="3" borderId="0" xfId="0" applyNumberFormat="1" applyFont="1" applyFill="1"/>
    <xf numFmtId="3" fontId="11" fillId="3" borderId="5" xfId="0" applyNumberFormat="1" applyFont="1" applyFill="1" applyBorder="1"/>
    <xf numFmtId="0" fontId="0" fillId="4" borderId="5" xfId="0" applyFill="1" applyBorder="1" applyAlignment="1">
      <alignment horizontal="right"/>
    </xf>
    <xf numFmtId="0" fontId="0" fillId="4" borderId="8" xfId="0" applyFill="1" applyBorder="1" applyAlignment="1">
      <alignment horizontal="right"/>
    </xf>
    <xf numFmtId="0" fontId="2" fillId="2" borderId="5" xfId="0" applyFont="1" applyFill="1" applyBorder="1"/>
    <xf numFmtId="0" fontId="2" fillId="2" borderId="8" xfId="0" applyFont="1" applyFill="1" applyBorder="1"/>
    <xf numFmtId="0" fontId="0" fillId="0" borderId="0" xfId="0" applyAlignment="1">
      <alignment horizontal="right"/>
    </xf>
    <xf numFmtId="11" fontId="0" fillId="4" borderId="9" xfId="0" applyNumberFormat="1" applyFill="1" applyBorder="1"/>
    <xf numFmtId="3" fontId="5" fillId="2" borderId="0" xfId="0" applyNumberFormat="1" applyFont="1" applyFill="1"/>
    <xf numFmtId="0" fontId="2" fillId="6" borderId="5" xfId="0" applyFont="1" applyFill="1" applyBorder="1"/>
    <xf numFmtId="3" fontId="2" fillId="2" borderId="0" xfId="0" applyNumberFormat="1" applyFont="1" applyFill="1"/>
    <xf numFmtId="0" fontId="3" fillId="0" borderId="0" xfId="0" applyFont="1"/>
    <xf numFmtId="0" fontId="2" fillId="5" borderId="0" xfId="0" applyFont="1" applyFill="1" applyAlignment="1">
      <alignment horizontal="right"/>
    </xf>
    <xf numFmtId="0" fontId="0" fillId="6" borderId="5" xfId="0" applyFill="1" applyBorder="1"/>
    <xf numFmtId="2" fontId="15" fillId="2" borderId="0" xfId="0" applyNumberFormat="1" applyFont="1" applyFill="1" applyAlignment="1">
      <alignment horizontal="right"/>
    </xf>
    <xf numFmtId="165" fontId="0" fillId="11" borderId="0" xfId="1" applyNumberFormat="1" applyFont="1" applyFill="1"/>
    <xf numFmtId="0" fontId="0" fillId="2" borderId="2" xfId="0" applyFill="1" applyBorder="1" applyAlignment="1">
      <alignment horizontal="right"/>
    </xf>
    <xf numFmtId="2" fontId="0" fillId="3" borderId="0" xfId="0" applyNumberFormat="1" applyFill="1"/>
    <xf numFmtId="3" fontId="11" fillId="2" borderId="5" xfId="0" applyNumberFormat="1" applyFont="1" applyFill="1" applyBorder="1"/>
    <xf numFmtId="167" fontId="11" fillId="2" borderId="0" xfId="0" applyNumberFormat="1" applyFont="1" applyFill="1"/>
    <xf numFmtId="2" fontId="6" fillId="2" borderId="0" xfId="0" applyNumberFormat="1" applyFont="1" applyFill="1"/>
    <xf numFmtId="0" fontId="15" fillId="2" borderId="0" xfId="0" applyFont="1" applyFill="1"/>
    <xf numFmtId="2" fontId="15" fillId="2" borderId="0" xfId="0" applyNumberFormat="1" applyFont="1" applyFill="1"/>
    <xf numFmtId="0" fontId="19" fillId="2" borderId="0" xfId="0" applyFont="1" applyFill="1"/>
    <xf numFmtId="0" fontId="2" fillId="2" borderId="0" xfId="0" applyFont="1" applyFill="1" applyAlignment="1">
      <alignment horizontal="right"/>
    </xf>
    <xf numFmtId="0" fontId="20" fillId="2" borderId="0" xfId="0" applyFont="1" applyFill="1"/>
    <xf numFmtId="3" fontId="2" fillId="5" borderId="0" xfId="0" applyNumberFormat="1" applyFont="1" applyFill="1" applyAlignment="1">
      <alignment horizontal="right"/>
    </xf>
    <xf numFmtId="0" fontId="2" fillId="6" borderId="0" xfId="0" applyFont="1" applyFill="1" applyAlignment="1">
      <alignment horizontal="right"/>
    </xf>
    <xf numFmtId="0" fontId="0" fillId="3" borderId="0" xfId="0" applyFill="1"/>
    <xf numFmtId="0" fontId="21" fillId="2" borderId="0" xfId="0" applyFont="1" applyFill="1" applyAlignment="1">
      <alignment horizontal="right"/>
    </xf>
    <xf numFmtId="0" fontId="0" fillId="2" borderId="0" xfId="0" applyFill="1" applyAlignment="1">
      <alignment horizontal="left" indent="2"/>
    </xf>
    <xf numFmtId="3" fontId="18" fillId="2" borderId="2" xfId="0" applyNumberFormat="1" applyFont="1" applyFill="1" applyBorder="1" applyAlignment="1">
      <alignment horizontal="left" indent="1"/>
    </xf>
    <xf numFmtId="3" fontId="18" fillId="2" borderId="0" xfId="0" applyNumberFormat="1" applyFont="1" applyFill="1"/>
    <xf numFmtId="3" fontId="18" fillId="3" borderId="0" xfId="0" applyNumberFormat="1" applyFont="1" applyFill="1"/>
    <xf numFmtId="3" fontId="6" fillId="10" borderId="5" xfId="0" applyNumberFormat="1" applyFont="1" applyFill="1" applyBorder="1"/>
    <xf numFmtId="165" fontId="0" fillId="12" borderId="5" xfId="1" applyNumberFormat="1" applyFont="1" applyFill="1" applyBorder="1"/>
    <xf numFmtId="3" fontId="6" fillId="4" borderId="5" xfId="0" applyNumberFormat="1" applyFont="1" applyFill="1" applyBorder="1"/>
    <xf numFmtId="165" fontId="0" fillId="11" borderId="5" xfId="1" applyNumberFormat="1" applyFont="1" applyFill="1" applyBorder="1"/>
    <xf numFmtId="0" fontId="15" fillId="2" borderId="0" xfId="0" applyFont="1" applyFill="1" applyAlignment="1">
      <alignment horizontal="left"/>
    </xf>
    <xf numFmtId="0" fontId="21" fillId="2" borderId="0" xfId="0" applyFont="1" applyFill="1" applyAlignment="1">
      <alignment horizontal="left"/>
    </xf>
    <xf numFmtId="3" fontId="9" fillId="9" borderId="0" xfId="0" applyNumberFormat="1" applyFont="1" applyFill="1"/>
    <xf numFmtId="3" fontId="9" fillId="13" borderId="0" xfId="0" applyNumberFormat="1" applyFont="1" applyFill="1"/>
    <xf numFmtId="0" fontId="0" fillId="3" borderId="0" xfId="0" applyFill="1" applyAlignment="1">
      <alignment horizontal="center"/>
    </xf>
    <xf numFmtId="9" fontId="0" fillId="2" borderId="0" xfId="1" applyFont="1" applyFill="1"/>
    <xf numFmtId="0" fontId="11" fillId="2" borderId="0" xfId="0" applyFont="1" applyFill="1" applyAlignment="1">
      <alignment horizontal="right"/>
    </xf>
    <xf numFmtId="165" fontId="0" fillId="2" borderId="0" xfId="0" applyNumberFormat="1" applyFill="1"/>
    <xf numFmtId="0" fontId="2" fillId="2" borderId="0" xfId="0" applyFont="1" applyFill="1" applyAlignment="1">
      <alignment horizontal="center"/>
    </xf>
    <xf numFmtId="3" fontId="11" fillId="2" borderId="7" xfId="0" applyNumberFormat="1" applyFont="1" applyFill="1" applyBorder="1"/>
    <xf numFmtId="0" fontId="22" fillId="2" borderId="0" xfId="0" applyFont="1" applyFill="1"/>
    <xf numFmtId="0" fontId="23" fillId="2" borderId="0" xfId="0" applyFont="1" applyFill="1"/>
    <xf numFmtId="3" fontId="23" fillId="2" borderId="0" xfId="0" applyNumberFormat="1" applyFont="1" applyFill="1"/>
    <xf numFmtId="165" fontId="23" fillId="2" borderId="0" xfId="1" applyNumberFormat="1" applyFont="1" applyFill="1"/>
    <xf numFmtId="0" fontId="23" fillId="2" borderId="14" xfId="0" applyFont="1" applyFill="1" applyBorder="1"/>
    <xf numFmtId="0" fontId="23" fillId="2" borderId="14" xfId="0" applyFont="1" applyFill="1" applyBorder="1" applyAlignment="1">
      <alignment horizontal="right"/>
    </xf>
    <xf numFmtId="3" fontId="2" fillId="2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3" fontId="6" fillId="10" borderId="0" xfId="0" applyNumberFormat="1" applyFont="1" applyFill="1"/>
    <xf numFmtId="165" fontId="0" fillId="2" borderId="0" xfId="1" applyNumberFormat="1" applyFont="1" applyFill="1" applyBorder="1"/>
    <xf numFmtId="3" fontId="6" fillId="4" borderId="0" xfId="0" applyNumberFormat="1" applyFont="1" applyFill="1"/>
    <xf numFmtId="165" fontId="0" fillId="11" borderId="0" xfId="1" applyNumberFormat="1" applyFont="1" applyFill="1" applyBorder="1"/>
    <xf numFmtId="165" fontId="0" fillId="12" borderId="0" xfId="1" applyNumberFormat="1" applyFont="1" applyFill="1" applyBorder="1"/>
    <xf numFmtId="2" fontId="6" fillId="2" borderId="0" xfId="0" applyNumberFormat="1" applyFont="1" applyFill="1" applyAlignment="1">
      <alignment horizontal="right"/>
    </xf>
    <xf numFmtId="11" fontId="0" fillId="4" borderId="11" xfId="0" applyNumberFormat="1" applyFill="1" applyBorder="1"/>
    <xf numFmtId="3" fontId="0" fillId="4" borderId="11" xfId="0" applyNumberFormat="1" applyFill="1" applyBorder="1"/>
    <xf numFmtId="3" fontId="0" fillId="4" borderId="13" xfId="0" applyNumberFormat="1" applyFill="1" applyBorder="1"/>
    <xf numFmtId="11" fontId="0" fillId="4" borderId="10" xfId="0" applyNumberFormat="1" applyFill="1" applyBorder="1" applyAlignment="1">
      <alignment horizontal="right"/>
    </xf>
    <xf numFmtId="11" fontId="0" fillId="4" borderId="12" xfId="0" applyNumberFormat="1" applyFill="1" applyBorder="1" applyAlignment="1">
      <alignment horizontal="right"/>
    </xf>
    <xf numFmtId="3" fontId="0" fillId="2" borderId="16" xfId="0" applyNumberFormat="1" applyFill="1" applyBorder="1"/>
    <xf numFmtId="3" fontId="15" fillId="2" borderId="16" xfId="0" applyNumberFormat="1" applyFont="1" applyFill="1" applyBorder="1"/>
    <xf numFmtId="3" fontId="0" fillId="2" borderId="21" xfId="0" applyNumberFormat="1" applyFill="1" applyBorder="1"/>
    <xf numFmtId="3" fontId="0" fillId="2" borderId="22" xfId="0" applyNumberFormat="1" applyFill="1" applyBorder="1"/>
    <xf numFmtId="3" fontId="0" fillId="2" borderId="19" xfId="0" applyNumberFormat="1" applyFill="1" applyBorder="1"/>
    <xf numFmtId="3" fontId="0" fillId="2" borderId="20" xfId="0" applyNumberFormat="1" applyFill="1" applyBorder="1"/>
    <xf numFmtId="11" fontId="0" fillId="2" borderId="17" xfId="0" applyNumberFormat="1" applyFill="1" applyBorder="1"/>
    <xf numFmtId="3" fontId="15" fillId="2" borderId="18" xfId="0" applyNumberFormat="1" applyFont="1" applyFill="1" applyBorder="1"/>
    <xf numFmtId="11" fontId="0" fillId="2" borderId="23" xfId="0" applyNumberFormat="1" applyFill="1" applyBorder="1"/>
    <xf numFmtId="11" fontId="0" fillId="2" borderId="18" xfId="0" applyNumberFormat="1" applyFill="1" applyBorder="1"/>
    <xf numFmtId="3" fontId="0" fillId="2" borderId="18" xfId="0" applyNumberFormat="1" applyFill="1" applyBorder="1"/>
    <xf numFmtId="3" fontId="15" fillId="2" borderId="21" xfId="0" applyNumberFormat="1" applyFont="1" applyFill="1" applyBorder="1"/>
    <xf numFmtId="9" fontId="0" fillId="2" borderId="5" xfId="1" applyFont="1" applyFill="1" applyBorder="1"/>
    <xf numFmtId="2" fontId="0" fillId="3" borderId="5" xfId="0" applyNumberFormat="1" applyFill="1" applyBorder="1"/>
    <xf numFmtId="3" fontId="14" fillId="2" borderId="16" xfId="0" applyNumberFormat="1" applyFont="1" applyFill="1" applyBorder="1"/>
    <xf numFmtId="3" fontId="6" fillId="2" borderId="16" xfId="0" applyNumberFormat="1" applyFont="1" applyFill="1" applyBorder="1"/>
    <xf numFmtId="165" fontId="0" fillId="7" borderId="0" xfId="1" applyNumberFormat="1" applyFont="1" applyFill="1"/>
    <xf numFmtId="165" fontId="0" fillId="6" borderId="0" xfId="1" applyNumberFormat="1" applyFont="1" applyFill="1"/>
    <xf numFmtId="165" fontId="0" fillId="10" borderId="0" xfId="1" applyNumberFormat="1" applyFont="1" applyFill="1"/>
    <xf numFmtId="165" fontId="0" fillId="9" borderId="0" xfId="1" applyNumberFormat="1" applyFont="1" applyFill="1"/>
    <xf numFmtId="165" fontId="0" fillId="7" borderId="5" xfId="1" applyNumberFormat="1" applyFont="1" applyFill="1" applyBorder="1"/>
    <xf numFmtId="165" fontId="0" fillId="2" borderId="5" xfId="1" applyNumberFormat="1" applyFont="1" applyFill="1" applyBorder="1"/>
    <xf numFmtId="168" fontId="0" fillId="3" borderId="0" xfId="0" applyNumberFormat="1" applyFill="1"/>
    <xf numFmtId="0" fontId="24" fillId="2" borderId="0" xfId="2" applyFill="1"/>
    <xf numFmtId="166" fontId="12" fillId="2" borderId="0" xfId="0" applyNumberFormat="1" applyFont="1" applyFill="1" applyAlignment="1">
      <alignment horizontal="center"/>
    </xf>
    <xf numFmtId="166" fontId="12" fillId="2" borderId="2" xfId="0" applyNumberFormat="1" applyFont="1" applyFill="1" applyBorder="1" applyAlignment="1">
      <alignment horizontal="center"/>
    </xf>
    <xf numFmtId="166" fontId="12" fillId="2" borderId="3" xfId="0" applyNumberFormat="1" applyFont="1" applyFill="1" applyBorder="1" applyAlignment="1">
      <alignment horizontal="center"/>
    </xf>
    <xf numFmtId="166" fontId="0" fillId="2" borderId="0" xfId="0" applyNumberFormat="1" applyFill="1"/>
    <xf numFmtId="166" fontId="0" fillId="2" borderId="3" xfId="0" applyNumberFormat="1" applyFill="1" applyBorder="1"/>
    <xf numFmtId="166" fontId="0" fillId="2" borderId="2" xfId="0" applyNumberFormat="1" applyFill="1" applyBorder="1"/>
    <xf numFmtId="166" fontId="6" fillId="2" borderId="0" xfId="0" applyNumberFormat="1" applyFont="1" applyFill="1"/>
    <xf numFmtId="166" fontId="0" fillId="2" borderId="5" xfId="0" applyNumberFormat="1" applyFill="1" applyBorder="1"/>
    <xf numFmtId="166" fontId="0" fillId="2" borderId="7" xfId="0" applyNumberFormat="1" applyFill="1" applyBorder="1"/>
    <xf numFmtId="166" fontId="0" fillId="2" borderId="8" xfId="0" applyNumberFormat="1" applyFill="1" applyBorder="1"/>
    <xf numFmtId="166" fontId="6" fillId="2" borderId="5" xfId="0" applyNumberFormat="1" applyFont="1" applyFill="1" applyBorder="1"/>
    <xf numFmtId="3" fontId="9" fillId="2" borderId="0" xfId="0" applyNumberFormat="1" applyFont="1" applyFill="1"/>
    <xf numFmtId="0" fontId="6" fillId="2" borderId="0" xfId="0" applyFont="1" applyFill="1" applyAlignment="1">
      <alignment horizontal="left" indent="1"/>
    </xf>
    <xf numFmtId="0" fontId="0" fillId="14" borderId="0" xfId="0" applyFill="1"/>
    <xf numFmtId="0" fontId="2" fillId="6" borderId="0" xfId="0" applyFont="1" applyFill="1"/>
    <xf numFmtId="3" fontId="2" fillId="6" borderId="0" xfId="0" applyNumberFormat="1" applyFont="1" applyFill="1"/>
    <xf numFmtId="0" fontId="0" fillId="8" borderId="0" xfId="0" applyFill="1"/>
    <xf numFmtId="0" fontId="0" fillId="5" borderId="0" xfId="0" applyFill="1"/>
    <xf numFmtId="3" fontId="2" fillId="5" borderId="0" xfId="0" applyNumberFormat="1" applyFont="1" applyFill="1"/>
    <xf numFmtId="0" fontId="11" fillId="7" borderId="0" xfId="0" applyFont="1" applyFill="1" applyAlignment="1">
      <alignment horizontal="left" indent="1"/>
    </xf>
    <xf numFmtId="3" fontId="11" fillId="7" borderId="0" xfId="0" applyNumberFormat="1" applyFont="1" applyFill="1" applyAlignment="1">
      <alignment horizontal="right"/>
    </xf>
    <xf numFmtId="0" fontId="2" fillId="7" borderId="5" xfId="0" applyFont="1" applyFill="1" applyBorder="1"/>
    <xf numFmtId="3" fontId="2" fillId="7" borderId="5" xfId="0" applyNumberFormat="1" applyFont="1" applyFill="1" applyBorder="1"/>
    <xf numFmtId="0" fontId="0" fillId="3" borderId="0" xfId="0" applyFill="1" applyAlignment="1">
      <alignment horizontal="right"/>
    </xf>
    <xf numFmtId="166" fontId="0" fillId="7" borderId="0" xfId="0" applyNumberFormat="1" applyFill="1"/>
    <xf numFmtId="166" fontId="0" fillId="3" borderId="0" xfId="0" applyNumberFormat="1" applyFill="1"/>
    <xf numFmtId="0" fontId="2" fillId="14" borderId="0" xfId="0" applyFont="1" applyFill="1" applyAlignment="1">
      <alignment horizontal="right"/>
    </xf>
    <xf numFmtId="0" fontId="0" fillId="2" borderId="3" xfId="0" applyFill="1" applyBorder="1"/>
    <xf numFmtId="3" fontId="9" fillId="2" borderId="3" xfId="0" applyNumberFormat="1" applyFont="1" applyFill="1" applyBorder="1"/>
    <xf numFmtId="0" fontId="6" fillId="2" borderId="7" xfId="0" applyFont="1" applyFill="1" applyBorder="1"/>
    <xf numFmtId="3" fontId="6" fillId="2" borderId="3" xfId="0" applyNumberFormat="1" applyFont="1" applyFill="1" applyBorder="1"/>
    <xf numFmtId="0" fontId="0" fillId="2" borderId="5" xfId="0" applyFill="1" applyBorder="1"/>
    <xf numFmtId="166" fontId="0" fillId="2" borderId="0" xfId="1" applyNumberFormat="1" applyFont="1" applyFill="1" applyAlignment="1">
      <alignment horizontal="right"/>
    </xf>
    <xf numFmtId="0" fontId="0" fillId="2" borderId="0" xfId="0" applyFill="1" applyAlignment="1">
      <alignment vertical="top" wrapText="1"/>
    </xf>
    <xf numFmtId="165" fontId="18" fillId="2" borderId="0" xfId="1" applyNumberFormat="1" applyFont="1" applyFill="1" applyBorder="1"/>
    <xf numFmtId="167" fontId="0" fillId="2" borderId="0" xfId="0" applyNumberFormat="1" applyFill="1"/>
    <xf numFmtId="167" fontId="0" fillId="0" borderId="0" xfId="0" applyNumberFormat="1"/>
    <xf numFmtId="0" fontId="25" fillId="2" borderId="0" xfId="0" applyFont="1" applyFill="1"/>
    <xf numFmtId="167" fontId="0" fillId="2" borderId="5" xfId="0" applyNumberFormat="1" applyFill="1" applyBorder="1"/>
    <xf numFmtId="166" fontId="0" fillId="11" borderId="0" xfId="1" applyNumberFormat="1" applyFont="1" applyFill="1" applyBorder="1"/>
    <xf numFmtId="166" fontId="0" fillId="11" borderId="5" xfId="1" applyNumberFormat="1" applyFont="1" applyFill="1" applyBorder="1"/>
    <xf numFmtId="166" fontId="0" fillId="12" borderId="0" xfId="1" applyNumberFormat="1" applyFont="1" applyFill="1" applyBorder="1"/>
    <xf numFmtId="166" fontId="0" fillId="12" borderId="5" xfId="1" applyNumberFormat="1" applyFont="1" applyFill="1" applyBorder="1"/>
    <xf numFmtId="166" fontId="0" fillId="2" borderId="0" xfId="1" applyNumberFormat="1" applyFont="1" applyFill="1" applyBorder="1"/>
    <xf numFmtId="166" fontId="0" fillId="2" borderId="5" xfId="1" applyNumberFormat="1" applyFont="1" applyFill="1" applyBorder="1"/>
    <xf numFmtId="0" fontId="15" fillId="2" borderId="5" xfId="0" applyFont="1" applyFill="1" applyBorder="1" applyAlignment="1">
      <alignment horizontal="left"/>
    </xf>
    <xf numFmtId="167" fontId="6" fillId="2" borderId="0" xfId="0" applyNumberFormat="1" applyFont="1" applyFill="1"/>
    <xf numFmtId="3" fontId="13" fillId="2" borderId="0" xfId="0" applyNumberFormat="1" applyFont="1" applyFill="1"/>
    <xf numFmtId="3" fontId="13" fillId="2" borderId="0" xfId="0" applyNumberFormat="1" applyFont="1" applyFill="1" applyAlignment="1">
      <alignment horizontal="left" indent="1"/>
    </xf>
    <xf numFmtId="3" fontId="15" fillId="2" borderId="19" xfId="0" applyNumberFormat="1" applyFont="1" applyFill="1" applyBorder="1"/>
    <xf numFmtId="3" fontId="15" fillId="2" borderId="20" xfId="0" applyNumberFormat="1" applyFont="1" applyFill="1" applyBorder="1"/>
    <xf numFmtId="3" fontId="26" fillId="2" borderId="0" xfId="0" applyNumberFormat="1" applyFont="1" applyFill="1" applyAlignment="1">
      <alignment horizontal="left"/>
    </xf>
    <xf numFmtId="0" fontId="26" fillId="2" borderId="0" xfId="0" applyFont="1" applyFill="1" applyAlignment="1">
      <alignment horizontal="left"/>
    </xf>
    <xf numFmtId="3" fontId="0" fillId="2" borderId="8" xfId="0" applyNumberFormat="1" applyFill="1" applyBorder="1"/>
    <xf numFmtId="2" fontId="0" fillId="3" borderId="0" xfId="1" applyNumberFormat="1" applyFont="1" applyFill="1"/>
    <xf numFmtId="2" fontId="0" fillId="3" borderId="5" xfId="1" applyNumberFormat="1" applyFont="1" applyFill="1" applyBorder="1"/>
    <xf numFmtId="165" fontId="0" fillId="2" borderId="5" xfId="0" applyNumberFormat="1" applyFill="1" applyBorder="1"/>
    <xf numFmtId="166" fontId="0" fillId="2" borderId="0" xfId="1" applyNumberFormat="1" applyFont="1" applyFill="1"/>
    <xf numFmtId="165" fontId="18" fillId="2" borderId="0" xfId="1" applyNumberFormat="1" applyFont="1" applyFill="1"/>
    <xf numFmtId="167" fontId="18" fillId="2" borderId="0" xfId="0" applyNumberFormat="1" applyFont="1" applyFill="1"/>
    <xf numFmtId="165" fontId="18" fillId="2" borderId="5" xfId="1" applyNumberFormat="1" applyFont="1" applyFill="1" applyBorder="1"/>
    <xf numFmtId="167" fontId="18" fillId="2" borderId="5" xfId="0" applyNumberFormat="1" applyFont="1" applyFill="1" applyBorder="1"/>
    <xf numFmtId="166" fontId="6" fillId="10" borderId="0" xfId="0" applyNumberFormat="1" applyFont="1" applyFill="1"/>
    <xf numFmtId="2" fontId="12" fillId="2" borderId="0" xfId="0" applyNumberFormat="1" applyFont="1" applyFill="1"/>
    <xf numFmtId="0" fontId="18" fillId="2" borderId="11" xfId="0" applyFont="1" applyFill="1" applyBorder="1" applyAlignment="1">
      <alignment horizontal="right"/>
    </xf>
    <xf numFmtId="0" fontId="18" fillId="2" borderId="24" xfId="0" applyFont="1" applyFill="1" applyBorder="1" applyAlignment="1">
      <alignment horizontal="right"/>
    </xf>
    <xf numFmtId="0" fontId="18" fillId="2" borderId="13" xfId="0" applyFont="1" applyFill="1" applyBorder="1" applyAlignment="1">
      <alignment horizontal="right"/>
    </xf>
    <xf numFmtId="3" fontId="18" fillId="2" borderId="11" xfId="0" applyNumberFormat="1" applyFont="1" applyFill="1" applyBorder="1"/>
    <xf numFmtId="165" fontId="18" fillId="2" borderId="11" xfId="1" applyNumberFormat="1" applyFont="1" applyFill="1" applyBorder="1"/>
    <xf numFmtId="166" fontId="2" fillId="2" borderId="0" xfId="0" applyNumberFormat="1" applyFont="1" applyFill="1"/>
    <xf numFmtId="0" fontId="0" fillId="7" borderId="0" xfId="0" applyFill="1" applyAlignment="1">
      <alignment horizontal="left" indent="1"/>
    </xf>
    <xf numFmtId="0" fontId="2" fillId="6" borderId="0" xfId="0" applyFont="1" applyFill="1" applyAlignment="1">
      <alignment horizontal="left" indent="2"/>
    </xf>
    <xf numFmtId="0" fontId="13" fillId="7" borderId="0" xfId="0" applyFont="1" applyFill="1" applyAlignment="1">
      <alignment horizontal="left" indent="2"/>
    </xf>
    <xf numFmtId="3" fontId="13" fillId="7" borderId="0" xfId="0" applyNumberFormat="1" applyFont="1" applyFill="1"/>
    <xf numFmtId="0" fontId="13" fillId="7" borderId="0" xfId="0" applyFont="1" applyFill="1" applyAlignment="1">
      <alignment horizontal="left" indent="4"/>
    </xf>
    <xf numFmtId="0" fontId="13" fillId="7" borderId="0" xfId="0" applyFont="1" applyFill="1" applyAlignment="1">
      <alignment horizontal="left" indent="1"/>
    </xf>
    <xf numFmtId="0" fontId="13" fillId="7" borderId="0" xfId="0" applyFont="1" applyFill="1" applyAlignment="1">
      <alignment horizontal="left" indent="3"/>
    </xf>
    <xf numFmtId="3" fontId="0" fillId="7" borderId="5" xfId="0" applyNumberFormat="1" applyFill="1" applyBorder="1"/>
    <xf numFmtId="0" fontId="0" fillId="7" borderId="5" xfId="0" applyFill="1" applyBorder="1" applyAlignment="1">
      <alignment horizontal="left" indent="3"/>
    </xf>
    <xf numFmtId="0" fontId="2" fillId="6" borderId="5" xfId="0" applyFont="1" applyFill="1" applyBorder="1" applyAlignment="1">
      <alignment horizontal="left" indent="2"/>
    </xf>
    <xf numFmtId="3" fontId="2" fillId="6" borderId="5" xfId="0" applyNumberFormat="1" applyFont="1" applyFill="1" applyBorder="1"/>
    <xf numFmtId="0" fontId="13" fillId="7" borderId="5" xfId="0" applyFont="1" applyFill="1" applyBorder="1" applyAlignment="1">
      <alignment horizontal="left" indent="3"/>
    </xf>
    <xf numFmtId="3" fontId="13" fillId="7" borderId="5" xfId="0" applyNumberFormat="1" applyFont="1" applyFill="1" applyBorder="1"/>
    <xf numFmtId="0" fontId="14" fillId="7" borderId="0" xfId="0" applyFont="1" applyFill="1" applyAlignment="1">
      <alignment horizontal="left" indent="2"/>
    </xf>
    <xf numFmtId="3" fontId="0" fillId="3" borderId="5" xfId="0" applyNumberFormat="1" applyFill="1" applyBorder="1"/>
    <xf numFmtId="3" fontId="13" fillId="3" borderId="0" xfId="0" applyNumberFormat="1" applyFont="1" applyFill="1"/>
    <xf numFmtId="3" fontId="13" fillId="3" borderId="5" xfId="0" applyNumberFormat="1" applyFont="1" applyFill="1" applyBorder="1"/>
    <xf numFmtId="3" fontId="2" fillId="5" borderId="5" xfId="0" applyNumberFormat="1" applyFont="1" applyFill="1" applyBorder="1"/>
    <xf numFmtId="0" fontId="2" fillId="8" borderId="0" xfId="0" applyFont="1" applyFill="1"/>
    <xf numFmtId="0" fontId="2" fillId="14" borderId="0" xfId="0" applyFont="1" applyFill="1"/>
    <xf numFmtId="0" fontId="15" fillId="7" borderId="0" xfId="0" applyFont="1" applyFill="1" applyAlignment="1">
      <alignment horizontal="left" indent="2"/>
    </xf>
    <xf numFmtId="3" fontId="15" fillId="7" borderId="0" xfId="0" applyNumberFormat="1" applyFont="1" applyFill="1"/>
    <xf numFmtId="0" fontId="15" fillId="7" borderId="0" xfId="0" applyFont="1" applyFill="1" applyAlignment="1">
      <alignment horizontal="left" indent="4"/>
    </xf>
    <xf numFmtId="0" fontId="6" fillId="2" borderId="0" xfId="0" applyFont="1" applyFill="1" applyAlignment="1">
      <alignment horizontal="left"/>
    </xf>
    <xf numFmtId="0" fontId="18" fillId="2" borderId="0" xfId="0" applyFont="1" applyFill="1" applyAlignment="1">
      <alignment horizontal="left" indent="1"/>
    </xf>
    <xf numFmtId="0" fontId="24" fillId="0" borderId="0" xfId="2"/>
    <xf numFmtId="0" fontId="0" fillId="0" borderId="5" xfId="0" applyBorder="1"/>
    <xf numFmtId="3" fontId="0" fillId="0" borderId="5" xfId="0" applyNumberFormat="1" applyBorder="1"/>
    <xf numFmtId="0" fontId="0" fillId="7" borderId="5" xfId="0" applyFill="1" applyBorder="1"/>
    <xf numFmtId="0" fontId="0" fillId="7" borderId="2" xfId="0" applyFill="1" applyBorder="1"/>
    <xf numFmtId="0" fontId="0" fillId="7" borderId="8" xfId="0" applyFill="1" applyBorder="1"/>
    <xf numFmtId="167" fontId="0" fillId="2" borderId="2" xfId="0" applyNumberFormat="1" applyFill="1" applyBorder="1"/>
    <xf numFmtId="167" fontId="0" fillId="2" borderId="8" xfId="0" applyNumberFormat="1" applyFill="1" applyBorder="1"/>
    <xf numFmtId="0" fontId="0" fillId="2" borderId="2" xfId="0" applyFill="1" applyBorder="1"/>
    <xf numFmtId="166" fontId="11" fillId="2" borderId="0" xfId="0" applyNumberFormat="1" applyFont="1" applyFill="1"/>
    <xf numFmtId="167" fontId="11" fillId="2" borderId="24" xfId="0" applyNumberFormat="1" applyFont="1" applyFill="1" applyBorder="1"/>
    <xf numFmtId="3" fontId="11" fillId="2" borderId="24" xfId="0" applyNumberFormat="1" applyFont="1" applyFill="1" applyBorder="1"/>
    <xf numFmtId="166" fontId="11" fillId="2" borderId="24" xfId="0" applyNumberFormat="1" applyFont="1" applyFill="1" applyBorder="1"/>
    <xf numFmtId="0" fontId="2" fillId="5" borderId="0" xfId="0" applyFont="1" applyFill="1"/>
    <xf numFmtId="0" fontId="2" fillId="6" borderId="2" xfId="0" applyFont="1" applyFill="1" applyBorder="1"/>
    <xf numFmtId="165" fontId="0" fillId="4" borderId="0" xfId="1" applyNumberFormat="1" applyFont="1" applyFill="1"/>
    <xf numFmtId="165" fontId="0" fillId="4" borderId="5" xfId="1" applyNumberFormat="1" applyFont="1" applyFill="1" applyBorder="1"/>
    <xf numFmtId="165" fontId="0" fillId="4" borderId="0" xfId="0" applyNumberFormat="1" applyFill="1"/>
    <xf numFmtId="165" fontId="0" fillId="4" borderId="5" xfId="0" applyNumberFormat="1" applyFill="1" applyBorder="1"/>
    <xf numFmtId="2" fontId="6" fillId="4" borderId="0" xfId="0" applyNumberFormat="1" applyFont="1" applyFill="1"/>
    <xf numFmtId="165" fontId="0" fillId="4" borderId="2" xfId="1" applyNumberFormat="1" applyFont="1" applyFill="1" applyBorder="1"/>
    <xf numFmtId="165" fontId="0" fillId="4" borderId="8" xfId="1" applyNumberFormat="1" applyFont="1" applyFill="1" applyBorder="1"/>
    <xf numFmtId="166" fontId="0" fillId="4" borderId="0" xfId="0" applyNumberFormat="1" applyFill="1"/>
    <xf numFmtId="166" fontId="0" fillId="4" borderId="3" xfId="0" applyNumberFormat="1" applyFill="1" applyBorder="1"/>
    <xf numFmtId="167" fontId="0" fillId="4" borderId="0" xfId="0" applyNumberFormat="1" applyFill="1"/>
    <xf numFmtId="166" fontId="0" fillId="3" borderId="2" xfId="1" applyNumberFormat="1" applyFont="1" applyFill="1" applyBorder="1"/>
    <xf numFmtId="166" fontId="0" fillId="3" borderId="0" xfId="1" applyNumberFormat="1" applyFont="1" applyFill="1" applyBorder="1"/>
    <xf numFmtId="165" fontId="0" fillId="2" borderId="2" xfId="1" applyNumberFormat="1" applyFont="1" applyFill="1" applyBorder="1"/>
    <xf numFmtId="166" fontId="0" fillId="2" borderId="2" xfId="1" applyNumberFormat="1" applyFont="1" applyFill="1" applyBorder="1"/>
    <xf numFmtId="3" fontId="0" fillId="3" borderId="0" xfId="1" applyNumberFormat="1" applyFont="1" applyFill="1" applyBorder="1"/>
    <xf numFmtId="3" fontId="20" fillId="2" borderId="0" xfId="0" applyNumberFormat="1" applyFont="1" applyFill="1" applyAlignment="1">
      <alignment horizontal="right"/>
    </xf>
    <xf numFmtId="3" fontId="18" fillId="2" borderId="0" xfId="0" applyNumberFormat="1" applyFont="1" applyFill="1" applyAlignment="1">
      <alignment horizontal="right"/>
    </xf>
    <xf numFmtId="166" fontId="0" fillId="4" borderId="2" xfId="0" applyNumberFormat="1" applyFill="1" applyBorder="1"/>
    <xf numFmtId="0" fontId="6" fillId="2" borderId="25" xfId="0" applyFont="1" applyFill="1" applyBorder="1"/>
    <xf numFmtId="3" fontId="6" fillId="2" borderId="25" xfId="0" applyNumberFormat="1" applyFont="1" applyFill="1" applyBorder="1"/>
    <xf numFmtId="3" fontId="6" fillId="2" borderId="26" xfId="0" applyNumberFormat="1" applyFont="1" applyFill="1" applyBorder="1"/>
    <xf numFmtId="3" fontId="6" fillId="4" borderId="25" xfId="0" applyNumberFormat="1" applyFont="1" applyFill="1" applyBorder="1"/>
    <xf numFmtId="10" fontId="0" fillId="3" borderId="0" xfId="1" applyNumberFormat="1" applyFont="1" applyFill="1" applyBorder="1"/>
    <xf numFmtId="0" fontId="28" fillId="15" borderId="0" xfId="0" applyFont="1" applyFill="1"/>
    <xf numFmtId="3" fontId="28" fillId="15" borderId="0" xfId="0" applyNumberFormat="1" applyFont="1" applyFill="1"/>
    <xf numFmtId="3" fontId="0" fillId="15" borderId="0" xfId="0" applyNumberFormat="1" applyFill="1"/>
    <xf numFmtId="0" fontId="28" fillId="15" borderId="3" xfId="0" applyFont="1" applyFill="1" applyBorder="1"/>
    <xf numFmtId="3" fontId="0" fillId="15" borderId="3" xfId="0" applyNumberFormat="1" applyFill="1" applyBorder="1"/>
    <xf numFmtId="3" fontId="0" fillId="0" borderId="3" xfId="0" applyNumberFormat="1" applyBorder="1"/>
    <xf numFmtId="0" fontId="2" fillId="14" borderId="3" xfId="0" applyFont="1" applyFill="1" applyBorder="1" applyAlignment="1">
      <alignment horizontal="right"/>
    </xf>
    <xf numFmtId="3" fontId="2" fillId="6" borderId="3" xfId="0" applyNumberFormat="1" applyFont="1" applyFill="1" applyBorder="1"/>
    <xf numFmtId="3" fontId="2" fillId="6" borderId="7" xfId="0" applyNumberFormat="1" applyFont="1" applyFill="1" applyBorder="1"/>
    <xf numFmtId="3" fontId="0" fillId="7" borderId="3" xfId="0" applyNumberFormat="1" applyFill="1" applyBorder="1"/>
    <xf numFmtId="3" fontId="0" fillId="7" borderId="7" xfId="0" applyNumberFormat="1" applyFill="1" applyBorder="1"/>
    <xf numFmtId="3" fontId="13" fillId="7" borderId="3" xfId="0" applyNumberFormat="1" applyFont="1" applyFill="1" applyBorder="1"/>
    <xf numFmtId="3" fontId="14" fillId="7" borderId="3" xfId="0" applyNumberFormat="1" applyFont="1" applyFill="1" applyBorder="1"/>
    <xf numFmtId="3" fontId="13" fillId="7" borderId="7" xfId="0" applyNumberFormat="1" applyFont="1" applyFill="1" applyBorder="1"/>
    <xf numFmtId="3" fontId="30" fillId="6" borderId="0" xfId="0" applyNumberFormat="1" applyFont="1" applyFill="1"/>
    <xf numFmtId="3" fontId="30" fillId="6" borderId="3" xfId="0" applyNumberFormat="1" applyFont="1" applyFill="1" applyBorder="1"/>
    <xf numFmtId="3" fontId="30" fillId="6" borderId="5" xfId="0" applyNumberFormat="1" applyFont="1" applyFill="1" applyBorder="1"/>
    <xf numFmtId="3" fontId="30" fillId="6" borderId="7" xfId="0" applyNumberFormat="1" applyFont="1" applyFill="1" applyBorder="1"/>
    <xf numFmtId="3" fontId="14" fillId="7" borderId="5" xfId="0" applyNumberFormat="1" applyFont="1" applyFill="1" applyBorder="1"/>
    <xf numFmtId="3" fontId="14" fillId="7" borderId="7" xfId="0" applyNumberFormat="1" applyFont="1" applyFill="1" applyBorder="1"/>
    <xf numFmtId="0" fontId="14" fillId="2" borderId="0" xfId="0" applyFont="1" applyFill="1"/>
    <xf numFmtId="0" fontId="14" fillId="2" borderId="3" xfId="0" applyFont="1" applyFill="1" applyBorder="1"/>
    <xf numFmtId="0" fontId="30" fillId="2" borderId="0" xfId="0" applyFont="1" applyFill="1"/>
    <xf numFmtId="0" fontId="14" fillId="2" borderId="2" xfId="0" applyFont="1" applyFill="1" applyBorder="1"/>
    <xf numFmtId="0" fontId="14" fillId="7" borderId="0" xfId="0" applyFont="1" applyFill="1" applyAlignment="1">
      <alignment horizontal="left" indent="1"/>
    </xf>
    <xf numFmtId="3" fontId="14" fillId="0" borderId="0" xfId="0" applyNumberFormat="1" applyFont="1"/>
    <xf numFmtId="0" fontId="14" fillId="7" borderId="0" xfId="0" applyFont="1" applyFill="1"/>
    <xf numFmtId="3" fontId="0" fillId="3" borderId="3" xfId="0" applyNumberFormat="1" applyFill="1" applyBorder="1"/>
    <xf numFmtId="0" fontId="28" fillId="15" borderId="2" xfId="0" applyFont="1" applyFill="1" applyBorder="1"/>
    <xf numFmtId="3" fontId="0" fillId="15" borderId="2" xfId="0" applyNumberFormat="1" applyFill="1" applyBorder="1"/>
    <xf numFmtId="3" fontId="0" fillId="0" borderId="2" xfId="0" applyNumberFormat="1" applyBorder="1"/>
    <xf numFmtId="3" fontId="0" fillId="15" borderId="5" xfId="0" applyNumberFormat="1" applyFill="1" applyBorder="1"/>
    <xf numFmtId="3" fontId="0" fillId="15" borderId="7" xfId="0" applyNumberFormat="1" applyFill="1" applyBorder="1"/>
    <xf numFmtId="3" fontId="0" fillId="15" borderId="8" xfId="0" applyNumberFormat="1" applyFill="1" applyBorder="1"/>
    <xf numFmtId="0" fontId="2" fillId="0" borderId="3" xfId="0" applyFont="1" applyBorder="1"/>
    <xf numFmtId="3" fontId="0" fillId="0" borderId="7" xfId="0" applyNumberFormat="1" applyBorder="1"/>
    <xf numFmtId="3" fontId="6" fillId="7" borderId="0" xfId="0" applyNumberFormat="1" applyFont="1" applyFill="1"/>
    <xf numFmtId="10" fontId="14" fillId="3" borderId="1" xfId="1" applyNumberFormat="1" applyFont="1" applyFill="1" applyBorder="1"/>
    <xf numFmtId="0" fontId="18" fillId="2" borderId="0" xfId="0" applyFont="1" applyFill="1" applyAlignment="1">
      <alignment horizontal="center"/>
    </xf>
    <xf numFmtId="166" fontId="0" fillId="2" borderId="0" xfId="1" applyNumberFormat="1" applyFont="1" applyFill="1" applyBorder="1" applyAlignment="1">
      <alignment horizontal="center"/>
    </xf>
    <xf numFmtId="3" fontId="0" fillId="7" borderId="0" xfId="0" applyNumberFormat="1" applyFill="1" applyAlignment="1">
      <alignment horizontal="right"/>
    </xf>
    <xf numFmtId="3" fontId="2" fillId="7" borderId="5" xfId="0" applyNumberFormat="1" applyFont="1" applyFill="1" applyBorder="1" applyAlignment="1">
      <alignment horizontal="right"/>
    </xf>
    <xf numFmtId="3" fontId="2" fillId="6" borderId="0" xfId="0" applyNumberFormat="1" applyFont="1" applyFill="1" applyAlignment="1">
      <alignment horizontal="right"/>
    </xf>
    <xf numFmtId="3" fontId="0" fillId="16" borderId="0" xfId="0" applyNumberFormat="1" applyFill="1"/>
    <xf numFmtId="0" fontId="0" fillId="16" borderId="0" xfId="0" applyFill="1"/>
    <xf numFmtId="3" fontId="0" fillId="16" borderId="0" xfId="0" applyNumberFormat="1" applyFill="1" applyAlignment="1">
      <alignment horizontal="right"/>
    </xf>
    <xf numFmtId="166" fontId="13" fillId="7" borderId="0" xfId="0" applyNumberFormat="1" applyFont="1" applyFill="1"/>
    <xf numFmtId="166" fontId="13" fillId="7" borderId="3" xfId="0" applyNumberFormat="1" applyFont="1" applyFill="1" applyBorder="1"/>
    <xf numFmtId="166" fontId="14" fillId="7" borderId="0" xfId="0" applyNumberFormat="1" applyFont="1" applyFill="1"/>
    <xf numFmtId="166" fontId="14" fillId="7" borderId="3" xfId="0" applyNumberFormat="1" applyFont="1" applyFill="1" applyBorder="1"/>
    <xf numFmtId="166" fontId="0" fillId="7" borderId="3" xfId="0" applyNumberFormat="1" applyFill="1" applyBorder="1"/>
    <xf numFmtId="166" fontId="0" fillId="7" borderId="5" xfId="0" applyNumberFormat="1" applyFill="1" applyBorder="1"/>
    <xf numFmtId="166" fontId="0" fillId="7" borderId="7" xfId="0" applyNumberFormat="1" applyFill="1" applyBorder="1"/>
    <xf numFmtId="166" fontId="14" fillId="7" borderId="5" xfId="0" applyNumberFormat="1" applyFont="1" applyFill="1" applyBorder="1"/>
    <xf numFmtId="166" fontId="14" fillId="7" borderId="7" xfId="0" applyNumberFormat="1" applyFont="1" applyFill="1" applyBorder="1"/>
    <xf numFmtId="166" fontId="2" fillId="6" borderId="0" xfId="0" applyNumberFormat="1" applyFont="1" applyFill="1"/>
    <xf numFmtId="166" fontId="2" fillId="6" borderId="3" xfId="0" applyNumberFormat="1" applyFont="1" applyFill="1" applyBorder="1"/>
    <xf numFmtId="166" fontId="30" fillId="6" borderId="0" xfId="0" applyNumberFormat="1" applyFont="1" applyFill="1"/>
    <xf numFmtId="166" fontId="30" fillId="6" borderId="3" xfId="0" applyNumberFormat="1" applyFont="1" applyFill="1" applyBorder="1"/>
    <xf numFmtId="166" fontId="13" fillId="7" borderId="5" xfId="0" applyNumberFormat="1" applyFont="1" applyFill="1" applyBorder="1"/>
    <xf numFmtId="166" fontId="13" fillId="7" borderId="7" xfId="0" applyNumberFormat="1" applyFont="1" applyFill="1" applyBorder="1"/>
    <xf numFmtId="0" fontId="2" fillId="2" borderId="2" xfId="0" applyFont="1" applyFill="1" applyBorder="1"/>
    <xf numFmtId="0" fontId="2" fillId="4" borderId="0" xfId="0" applyFont="1" applyFill="1"/>
    <xf numFmtId="167" fontId="2" fillId="0" borderId="0" xfId="0" applyNumberFormat="1" applyFont="1"/>
    <xf numFmtId="3" fontId="0" fillId="3" borderId="2" xfId="0" applyNumberFormat="1" applyFill="1" applyBorder="1"/>
    <xf numFmtId="3" fontId="2" fillId="7" borderId="0" xfId="0" applyNumberFormat="1" applyFont="1" applyFill="1" applyAlignment="1">
      <alignment horizontal="right"/>
    </xf>
    <xf numFmtId="3" fontId="14" fillId="7" borderId="0" xfId="0" applyNumberFormat="1" applyFont="1" applyFill="1" applyAlignment="1">
      <alignment horizontal="right"/>
    </xf>
    <xf numFmtId="3" fontId="0" fillId="0" borderId="4" xfId="0" applyNumberFormat="1" applyBorder="1"/>
    <xf numFmtId="0" fontId="0" fillId="2" borderId="0" xfId="0" applyFill="1" applyAlignment="1">
      <alignment horizontal="left" vertical="top" wrapText="1"/>
    </xf>
    <xf numFmtId="0" fontId="9" fillId="2" borderId="8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28" fillId="15" borderId="0" xfId="0" applyFont="1" applyFill="1" applyAlignment="1">
      <alignment horizontal="center"/>
    </xf>
    <xf numFmtId="0" fontId="28" fillId="15" borderId="3" xfId="0" applyFont="1" applyFill="1" applyBorder="1" applyAlignment="1">
      <alignment horizontal="center"/>
    </xf>
    <xf numFmtId="0" fontId="28" fillId="15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9" fillId="2" borderId="0" xfId="0" applyFont="1" applyFill="1"/>
  </cellXfs>
  <cellStyles count="10">
    <cellStyle name="Comma 2" xfId="3" xr:uid="{A2C72788-5A89-46B6-BA02-DEA757ACD392}"/>
    <cellStyle name="Comma 2 2" xfId="4" xr:uid="{04E1A08F-2F40-41C6-94B4-C68BC86FD5C1}"/>
    <cellStyle name="Comma 4" xfId="5" xr:uid="{BF703D1E-0D95-414D-8BDC-041F808C5F6A}"/>
    <cellStyle name="Hyperlink" xfId="2" builtinId="8"/>
    <cellStyle name="Normal" xfId="0" builtinId="0"/>
    <cellStyle name="Normal 2" xfId="6" xr:uid="{5E1C6DC6-70EA-4785-81B1-84202BA34D86}"/>
    <cellStyle name="Normal 2 2" xfId="7" xr:uid="{F98CCB0E-DEDA-4E5A-92A5-3C9CBBE3A1E6}"/>
    <cellStyle name="Normal 6" xfId="8" xr:uid="{163DEEFB-19C4-4E74-A3A9-BF1C8D70FC1E}"/>
    <cellStyle name="Percent" xfId="1" builtinId="5"/>
    <cellStyle name="Percent 2" xfId="9" xr:uid="{493F5BDF-0B21-4AB7-85D7-F71C64F608DA}"/>
  </cellStyles>
  <dxfs count="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colors>
    <mruColors>
      <color rgb="FF820000"/>
      <color rgb="FFFF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variste.manirumva\Desktop\MINECOFIN\Modelling\SAM-CGE\SAM%20Update\SAM%202022\SAM\SUT_2021.xlsx" TargetMode="External"/><Relationship Id="rId1" Type="http://schemas.openxmlformats.org/officeDocument/2006/relationships/externalLinkPath" Target="file:///C:\Users\evariste.manirumva\Desktop\MINECOFIN\Modelling\SAM-CGE\SAM%20Update\SAM%202022\SAM\SUT_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fer%202/CGE%20Training/Workshop%206%20(Jun%202022)/1%20SAM/Toolkit/Build/In/SUT_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USE"/>
      <sheetName val="oSUP"/>
      <sheetName val="Notes"/>
      <sheetName val="Final"/>
      <sheetName val="GDP"/>
      <sheetName val="SUT"/>
      <sheetName val="USE"/>
      <sheetName val="SUP"/>
      <sheetName val="SAM"/>
      <sheetName val="HHD"/>
      <sheetName val="TRD"/>
      <sheetName val="TAX"/>
    </sheetNames>
    <sheetDataSet>
      <sheetData sheetId="0"/>
      <sheetData sheetId="1"/>
      <sheetData sheetId="2"/>
      <sheetData sheetId="3"/>
      <sheetData sheetId="4">
        <row r="7">
          <cell r="X7">
            <v>45.171234874479275</v>
          </cell>
          <cell r="Y7">
            <v>45.171234874479275</v>
          </cell>
          <cell r="Z7">
            <v>3.0220229958405724</v>
          </cell>
          <cell r="AA7">
            <v>42.149211878638702</v>
          </cell>
        </row>
        <row r="8">
          <cell r="X8">
            <v>98.080338204100826</v>
          </cell>
          <cell r="Y8">
            <v>98.080338204100826</v>
          </cell>
          <cell r="Z8">
            <v>6.5617209340467468</v>
          </cell>
          <cell r="AA8">
            <v>91.518617270054079</v>
          </cell>
        </row>
        <row r="9">
          <cell r="X9">
            <v>3.252960853531528</v>
          </cell>
          <cell r="Y9">
            <v>3.252960853531528</v>
          </cell>
          <cell r="Z9">
            <v>0.21762793360106869</v>
          </cell>
          <cell r="AA9">
            <v>3.0353329199304593</v>
          </cell>
        </row>
        <row r="10">
          <cell r="X10">
            <v>59.880656942829766</v>
          </cell>
          <cell r="Y10">
            <v>59.880656942829766</v>
          </cell>
          <cell r="Z10">
            <v>4.0061052745208627</v>
          </cell>
          <cell r="AA10">
            <v>55.874551668308904</v>
          </cell>
        </row>
        <row r="11">
          <cell r="X11">
            <v>0.29082037518728898</v>
          </cell>
          <cell r="Y11">
            <v>0.29082037518728898</v>
          </cell>
          <cell r="Z11">
            <v>1.9456316921977912E-2</v>
          </cell>
          <cell r="AA11">
            <v>0.27136405826531107</v>
          </cell>
        </row>
        <row r="12">
          <cell r="X12">
            <v>170.04725485832458</v>
          </cell>
          <cell r="Y12">
            <v>170.04725485832458</v>
          </cell>
          <cell r="Z12">
            <v>11.003774841806177</v>
          </cell>
          <cell r="AA12">
            <v>159.0434800165184</v>
          </cell>
        </row>
        <row r="13">
          <cell r="X13">
            <v>151.37844768686864</v>
          </cell>
          <cell r="Y13">
            <v>151.37844768686864</v>
          </cell>
          <cell r="Z13">
            <v>9.7957144655834156</v>
          </cell>
          <cell r="AA13">
            <v>141.58273322128522</v>
          </cell>
        </row>
        <row r="14">
          <cell r="X14">
            <v>125.40483686147626</v>
          </cell>
          <cell r="Y14">
            <v>125.40483686147626</v>
          </cell>
          <cell r="Z14">
            <v>8.11495951549945</v>
          </cell>
          <cell r="AA14">
            <v>117.28987734597681</v>
          </cell>
        </row>
        <row r="15">
          <cell r="X15">
            <v>21.31579720231101</v>
          </cell>
          <cell r="Y15">
            <v>21.31579720231101</v>
          </cell>
          <cell r="Z15">
            <v>1.3793473654323449</v>
          </cell>
          <cell r="AA15">
            <v>19.936449836878666</v>
          </cell>
        </row>
        <row r="16">
          <cell r="X16">
            <v>225.63872925446117</v>
          </cell>
          <cell r="Y16">
            <v>225.63872925446117</v>
          </cell>
          <cell r="Z16">
            <v>11.123259073374356</v>
          </cell>
          <cell r="AA16">
            <v>214.51547018108681</v>
          </cell>
        </row>
        <row r="17">
          <cell r="X17">
            <v>22.063138485090295</v>
          </cell>
          <cell r="Y17">
            <v>22.063138485090295</v>
          </cell>
          <cell r="Z17">
            <v>1.0876413200529633</v>
          </cell>
          <cell r="AA17">
            <v>20.975497165037332</v>
          </cell>
        </row>
        <row r="18">
          <cell r="X18">
            <v>149.0880087507179</v>
          </cell>
          <cell r="Y18">
            <v>149.0880087507179</v>
          </cell>
          <cell r="Z18">
            <v>7.3495563086493121</v>
          </cell>
          <cell r="AA18">
            <v>141.73845244206859</v>
          </cell>
        </row>
        <row r="19">
          <cell r="X19">
            <v>81.969600310129522</v>
          </cell>
          <cell r="Y19">
            <v>81.969600310129522</v>
          </cell>
          <cell r="Z19">
            <v>1.8114260585964104</v>
          </cell>
          <cell r="AA19">
            <v>80.158174251533111</v>
          </cell>
        </row>
        <row r="20">
          <cell r="X20">
            <v>149.24991111869045</v>
          </cell>
          <cell r="Y20">
            <v>149.24991111869045</v>
          </cell>
          <cell r="Z20">
            <v>3.2982371174278455</v>
          </cell>
          <cell r="AA20">
            <v>145.9516740012626</v>
          </cell>
        </row>
        <row r="21">
          <cell r="X21">
            <v>27.066598451244488</v>
          </cell>
          <cell r="Y21">
            <v>27.066598451244488</v>
          </cell>
          <cell r="Z21">
            <v>0.59813810933138001</v>
          </cell>
          <cell r="AA21">
            <v>26.468460341913108</v>
          </cell>
        </row>
        <row r="22">
          <cell r="X22">
            <v>25.309965460999418</v>
          </cell>
          <cell r="Y22">
            <v>25.309965460999418</v>
          </cell>
          <cell r="Z22">
            <v>0.55931870845738274</v>
          </cell>
          <cell r="AA22">
            <v>24.750646752542036</v>
          </cell>
        </row>
        <row r="23">
          <cell r="X23">
            <v>11.294056214159879</v>
          </cell>
          <cell r="Y23">
            <v>11.294056214159879</v>
          </cell>
          <cell r="Z23">
            <v>2.7774988999435717</v>
          </cell>
          <cell r="AA23">
            <v>8.5165573142163069</v>
          </cell>
        </row>
        <row r="24">
          <cell r="X24">
            <v>3.7078280576055049</v>
          </cell>
          <cell r="Y24">
            <v>3.7078280576055049</v>
          </cell>
          <cell r="Z24">
            <v>0.91185028265288004</v>
          </cell>
          <cell r="AA24">
            <v>2.7959777749526249</v>
          </cell>
        </row>
        <row r="25"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X26">
            <v>77.156236248975617</v>
          </cell>
          <cell r="Y26">
            <v>77.156236248975617</v>
          </cell>
          <cell r="Z26">
            <v>6.2891095599681819</v>
          </cell>
          <cell r="AA26">
            <v>70.867126689007435</v>
          </cell>
        </row>
        <row r="27">
          <cell r="X27">
            <v>24.490147219463203</v>
          </cell>
          <cell r="Y27">
            <v>24.490147219463203</v>
          </cell>
          <cell r="Z27">
            <v>2.1082689738148588</v>
          </cell>
          <cell r="AA27">
            <v>22.381878245648345</v>
          </cell>
        </row>
        <row r="28">
          <cell r="X28">
            <v>4.1913524662636545</v>
          </cell>
          <cell r="Y28">
            <v>4.1913524662636545</v>
          </cell>
          <cell r="Z28">
            <v>0.31149013559825889</v>
          </cell>
          <cell r="AA28">
            <v>3.8798623306653957</v>
          </cell>
        </row>
        <row r="29">
          <cell r="X29">
            <v>9.5983389228101359</v>
          </cell>
          <cell r="Y29">
            <v>9.5983389228101359</v>
          </cell>
          <cell r="Z29">
            <v>0.71332294686478548</v>
          </cell>
          <cell r="AA29">
            <v>8.8850159759453504</v>
          </cell>
        </row>
        <row r="30">
          <cell r="X30">
            <v>5.5822256874268801</v>
          </cell>
          <cell r="Y30">
            <v>5.5822256874268801</v>
          </cell>
          <cell r="Z30">
            <v>0.41485612348577483</v>
          </cell>
          <cell r="AA30">
            <v>5.1673695639411052</v>
          </cell>
        </row>
        <row r="31">
          <cell r="X31">
            <v>28.811518350422702</v>
          </cell>
          <cell r="Y31">
            <v>28.811518350422702</v>
          </cell>
          <cell r="Z31">
            <v>2.1411951941529601</v>
          </cell>
          <cell r="AA31">
            <v>26.670323156269742</v>
          </cell>
        </row>
        <row r="32">
          <cell r="X32">
            <v>91.199625114591939</v>
          </cell>
          <cell r="Y32">
            <v>91.199625114591939</v>
          </cell>
          <cell r="Z32">
            <v>7.5893505698128507</v>
          </cell>
          <cell r="AA32">
            <v>83.610274544779088</v>
          </cell>
        </row>
        <row r="33">
          <cell r="X33">
            <v>33.231296762465085</v>
          </cell>
          <cell r="Y33">
            <v>33.231296762465085</v>
          </cell>
          <cell r="Z33">
            <v>2.7654056768647983</v>
          </cell>
          <cell r="AA33">
            <v>30.465891085600287</v>
          </cell>
        </row>
        <row r="34">
          <cell r="X34">
            <v>14.456564591147195</v>
          </cell>
          <cell r="Y34">
            <v>14.456564591147195</v>
          </cell>
          <cell r="Z34">
            <v>1.2030305670610115</v>
          </cell>
          <cell r="AA34">
            <v>13.253534024086184</v>
          </cell>
        </row>
        <row r="35">
          <cell r="X35">
            <v>2.5785767329556926</v>
          </cell>
          <cell r="Y35">
            <v>2.5785767329556926</v>
          </cell>
          <cell r="Z35">
            <v>0.21458117588722692</v>
          </cell>
          <cell r="AA35">
            <v>2.3639955570684656</v>
          </cell>
        </row>
        <row r="36">
          <cell r="X36">
            <v>36.998643168007376</v>
          </cell>
          <cell r="Y36">
            <v>36.998643168007376</v>
          </cell>
          <cell r="Z36">
            <v>0.97237065203433559</v>
          </cell>
          <cell r="AA36">
            <v>36.026272515973041</v>
          </cell>
        </row>
        <row r="37">
          <cell r="X37">
            <v>16.019889140270962</v>
          </cell>
          <cell r="Y37">
            <v>16.019889140270962</v>
          </cell>
          <cell r="Z37">
            <v>0.42102273799901546</v>
          </cell>
          <cell r="AA37">
            <v>15.598866402271947</v>
          </cell>
        </row>
        <row r="38">
          <cell r="X38">
            <v>0.57735567535475041</v>
          </cell>
          <cell r="Y38">
            <v>0.57735567535475041</v>
          </cell>
          <cell r="Z38">
            <v>1.5173629799102084E-2</v>
          </cell>
          <cell r="AA38">
            <v>0.56218204555564832</v>
          </cell>
        </row>
        <row r="39">
          <cell r="X39">
            <v>3.9103188252488379</v>
          </cell>
          <cell r="Y39">
            <v>3.9103188252488379</v>
          </cell>
          <cell r="Z39">
            <v>0.1027680731021281</v>
          </cell>
          <cell r="AA39">
            <v>3.8075507521467098</v>
          </cell>
        </row>
        <row r="40">
          <cell r="X40">
            <v>301.43661599597584</v>
          </cell>
          <cell r="Y40">
            <v>301.43661599597584</v>
          </cell>
          <cell r="Z40">
            <v>0.5528289959647168</v>
          </cell>
          <cell r="AA40">
            <v>300.88378700001113</v>
          </cell>
        </row>
        <row r="41">
          <cell r="X41">
            <v>58.105861916946935</v>
          </cell>
          <cell r="Y41">
            <v>58.105861916946935</v>
          </cell>
          <cell r="Z41">
            <v>0.10656504086961149</v>
          </cell>
          <cell r="AA41">
            <v>57.999296876077324</v>
          </cell>
        </row>
        <row r="42">
          <cell r="X42">
            <v>19.58980692111728</v>
          </cell>
          <cell r="Y42">
            <v>19.58980692111728</v>
          </cell>
          <cell r="Z42">
            <v>3.592733170640372E-2</v>
          </cell>
          <cell r="AA42">
            <v>19.553879589410876</v>
          </cell>
        </row>
        <row r="43">
          <cell r="X43">
            <v>29.763622742682937</v>
          </cell>
          <cell r="Y43">
            <v>29.763622742682937</v>
          </cell>
          <cell r="Z43">
            <v>1.2335880049514145</v>
          </cell>
          <cell r="AA43">
            <v>28.530034737731523</v>
          </cell>
        </row>
        <row r="44">
          <cell r="X44">
            <v>6.9273646999999994E-2</v>
          </cell>
          <cell r="Y44">
            <v>6.9273647000220137E-2</v>
          </cell>
          <cell r="Z44">
            <v>0</v>
          </cell>
          <cell r="AA44">
            <v>6.9273647000220137E-2</v>
          </cell>
        </row>
        <row r="45">
          <cell r="X45">
            <v>90.760661025831553</v>
          </cell>
          <cell r="Y45">
            <v>106.7930231436407</v>
          </cell>
          <cell r="Z45">
            <v>38.265093204935951</v>
          </cell>
          <cell r="AA45">
            <v>68.527929938704744</v>
          </cell>
        </row>
        <row r="46">
          <cell r="X46">
            <v>152.29613238341116</v>
          </cell>
          <cell r="Y46">
            <v>131.8409374677409</v>
          </cell>
          <cell r="Z46">
            <v>35.410669587115876</v>
          </cell>
          <cell r="AA46">
            <v>96.430267880625024</v>
          </cell>
        </row>
        <row r="47">
          <cell r="X47">
            <v>93.719543155453167</v>
          </cell>
          <cell r="Y47">
            <v>96.892672332145295</v>
          </cell>
          <cell r="Z47">
            <v>74.931531757698068</v>
          </cell>
          <cell r="AA47">
            <v>21.961140574447228</v>
          </cell>
        </row>
        <row r="48">
          <cell r="X48">
            <v>0.70970426989418034</v>
          </cell>
          <cell r="Y48">
            <v>0</v>
          </cell>
          <cell r="Z48">
            <v>0</v>
          </cell>
          <cell r="AA48">
            <v>0</v>
          </cell>
        </row>
        <row r="49">
          <cell r="X49">
            <v>20.906499882259588</v>
          </cell>
          <cell r="Y49">
            <v>18.739135583466059</v>
          </cell>
          <cell r="Z49">
            <v>12.636663269283776</v>
          </cell>
          <cell r="AA49">
            <v>6.1024723141822825</v>
          </cell>
        </row>
        <row r="50">
          <cell r="X50">
            <v>14.876357415448728</v>
          </cell>
          <cell r="Y50">
            <v>16.476481475020151</v>
          </cell>
          <cell r="Z50">
            <v>8.3845405760528386</v>
          </cell>
          <cell r="AA50">
            <v>8.0919408989673123</v>
          </cell>
        </row>
        <row r="51">
          <cell r="X51">
            <v>12.578487529616673</v>
          </cell>
          <cell r="Y51">
            <v>7.9231538367409797</v>
          </cell>
          <cell r="Z51">
            <v>3.406187779198655</v>
          </cell>
          <cell r="AA51">
            <v>4.5169660575423247</v>
          </cell>
        </row>
        <row r="52">
          <cell r="X52">
            <v>369.54144669775684</v>
          </cell>
          <cell r="Y52">
            <v>379.28545888622239</v>
          </cell>
          <cell r="Z52">
            <v>274.29260397313448</v>
          </cell>
          <cell r="AA52">
            <v>104.99285491308791</v>
          </cell>
        </row>
        <row r="53">
          <cell r="X53">
            <v>67.521617887048791</v>
          </cell>
          <cell r="Y53">
            <v>68.279874638594791</v>
          </cell>
          <cell r="Z53">
            <v>51.827857484712162</v>
          </cell>
          <cell r="AA53">
            <v>16.452017153882629</v>
          </cell>
        </row>
        <row r="54">
          <cell r="X54">
            <v>8.5304007430982196</v>
          </cell>
          <cell r="Y54">
            <v>4.1641953106899052</v>
          </cell>
          <cell r="Z54">
            <v>0.22896095239392844</v>
          </cell>
          <cell r="AA54">
            <v>3.9352343582959768</v>
          </cell>
        </row>
        <row r="55">
          <cell r="X55">
            <v>101.95144879513303</v>
          </cell>
          <cell r="Y55">
            <v>109.03151834237467</v>
          </cell>
          <cell r="Z55">
            <v>64.756417168000027</v>
          </cell>
          <cell r="AA55">
            <v>44.27510117437464</v>
          </cell>
        </row>
        <row r="56">
          <cell r="X56">
            <v>229.99839203403403</v>
          </cell>
          <cell r="Y56">
            <v>262.50333496857377</v>
          </cell>
          <cell r="Z56">
            <v>134.30836116180313</v>
          </cell>
          <cell r="AA56">
            <v>128.19497380677063</v>
          </cell>
        </row>
        <row r="57">
          <cell r="X57">
            <v>67.765457936576468</v>
          </cell>
          <cell r="Y57">
            <v>43.671841693345947</v>
          </cell>
          <cell r="Z57">
            <v>18.56298794277593</v>
          </cell>
          <cell r="AA57">
            <v>25.108853750570017</v>
          </cell>
        </row>
        <row r="58">
          <cell r="X58">
            <v>7.843038336729907</v>
          </cell>
          <cell r="Y58">
            <v>7.8430383367298155</v>
          </cell>
          <cell r="Z58">
            <v>1.8081149367151159</v>
          </cell>
          <cell r="AA58">
            <v>6.0349234000146996</v>
          </cell>
        </row>
        <row r="59">
          <cell r="X59">
            <v>59.780589960444246</v>
          </cell>
          <cell r="Y59">
            <v>69.155826658589348</v>
          </cell>
          <cell r="Z59">
            <v>35.414135874638184</v>
          </cell>
          <cell r="AA59">
            <v>33.741690783951164</v>
          </cell>
        </row>
        <row r="60">
          <cell r="X60">
            <v>40.542142998338392</v>
          </cell>
          <cell r="Y60">
            <v>31.358361628546241</v>
          </cell>
          <cell r="Z60">
            <v>16.031634054755244</v>
          </cell>
          <cell r="AA60">
            <v>15.326727573790997</v>
          </cell>
        </row>
        <row r="61">
          <cell r="X61">
            <v>26.268770706253449</v>
          </cell>
          <cell r="Y61">
            <v>25.755965552344669</v>
          </cell>
          <cell r="Z61">
            <v>15.078051983989466</v>
          </cell>
          <cell r="AA61">
            <v>10.677913568355203</v>
          </cell>
        </row>
        <row r="62">
          <cell r="X62">
            <v>0.25334384638175667</v>
          </cell>
          <cell r="Y62">
            <v>0.25334384638164348</v>
          </cell>
          <cell r="Z62">
            <v>3.535080974597235E-2</v>
          </cell>
          <cell r="AA62">
            <v>0.21799303663567113</v>
          </cell>
        </row>
        <row r="63">
          <cell r="X63">
            <v>62.167070429910524</v>
          </cell>
          <cell r="Y63">
            <v>67.824792864983991</v>
          </cell>
          <cell r="Z63">
            <v>43.213293661302352</v>
          </cell>
          <cell r="AA63">
            <v>24.611499203681639</v>
          </cell>
        </row>
        <row r="64">
          <cell r="X64">
            <v>4.8273897535792045</v>
          </cell>
          <cell r="Y64">
            <v>7.0087627126416994</v>
          </cell>
          <cell r="Z64">
            <v>1.4871787210351419</v>
          </cell>
          <cell r="AA64">
            <v>5.5215839916065574</v>
          </cell>
        </row>
        <row r="65">
          <cell r="X65">
            <v>30.963808079208079</v>
          </cell>
          <cell r="Y65">
            <v>13.779041019172123</v>
          </cell>
          <cell r="Z65">
            <v>10.193855438631187</v>
          </cell>
          <cell r="AA65">
            <v>3.5851855805409358</v>
          </cell>
        </row>
        <row r="66">
          <cell r="X66">
            <v>6.7716982068243121</v>
          </cell>
          <cell r="Y66">
            <v>7.9252918028375916</v>
          </cell>
          <cell r="Z66">
            <v>5.6949686830675637</v>
          </cell>
          <cell r="AA66">
            <v>2.230323119770028</v>
          </cell>
        </row>
        <row r="67">
          <cell r="X67">
            <v>58.697107338355529</v>
          </cell>
          <cell r="Y67">
            <v>53.763578452943165</v>
          </cell>
          <cell r="Z67">
            <v>33.254314035181991</v>
          </cell>
          <cell r="AA67">
            <v>20.509264417761173</v>
          </cell>
        </row>
        <row r="68">
          <cell r="X68">
            <v>21.1527098345382</v>
          </cell>
          <cell r="Y68">
            <v>20.256687707697438</v>
          </cell>
          <cell r="Z68">
            <v>8.9920057996178659</v>
          </cell>
          <cell r="AA68">
            <v>11.264681908079572</v>
          </cell>
        </row>
        <row r="69">
          <cell r="X69">
            <v>117.16854288107029</v>
          </cell>
          <cell r="Y69">
            <v>123.85248424579999</v>
          </cell>
          <cell r="Z69">
            <v>104.5424447574478</v>
          </cell>
          <cell r="AA69">
            <v>19.310039488352189</v>
          </cell>
        </row>
        <row r="70">
          <cell r="X70">
            <v>12.122323494112258</v>
          </cell>
          <cell r="Y70">
            <v>13.181656485858781</v>
          </cell>
          <cell r="Z70">
            <v>4.7185335548138809</v>
          </cell>
          <cell r="AA70">
            <v>8.4631229310449001</v>
          </cell>
        </row>
        <row r="71">
          <cell r="X71">
            <v>8.8180832353152212</v>
          </cell>
          <cell r="Y71">
            <v>8.8180832353152798</v>
          </cell>
          <cell r="Z71">
            <v>4.380727460176276</v>
          </cell>
          <cell r="AA71">
            <v>4.4373557751390038</v>
          </cell>
        </row>
        <row r="72">
          <cell r="X72">
            <v>27.590309892170318</v>
          </cell>
          <cell r="Y72">
            <v>38.490719614199634</v>
          </cell>
          <cell r="Z72">
            <v>14.634522481311599</v>
          </cell>
          <cell r="AA72">
            <v>23.856197132888035</v>
          </cell>
        </row>
        <row r="73">
          <cell r="X73">
            <v>45.091142916319157</v>
          </cell>
          <cell r="Y73">
            <v>46.472325030316334</v>
          </cell>
          <cell r="Z73">
            <v>9.3357587883936759</v>
          </cell>
          <cell r="AA73">
            <v>37.136566241922658</v>
          </cell>
        </row>
        <row r="74">
          <cell r="X74">
            <v>0.26006752118571447</v>
          </cell>
          <cell r="Y74">
            <v>0.78312071127905725</v>
          </cell>
          <cell r="Z74">
            <v>0.58637760144231965</v>
          </cell>
          <cell r="AA74">
            <v>0.1967431098367376</v>
          </cell>
        </row>
        <row r="75">
          <cell r="X75">
            <v>163.60557375479334</v>
          </cell>
          <cell r="Y75">
            <v>162.1164060529108</v>
          </cell>
          <cell r="Z75">
            <v>78.540129359851065</v>
          </cell>
          <cell r="AA75">
            <v>83.576276693059739</v>
          </cell>
        </row>
        <row r="76">
          <cell r="X76">
            <v>48.901117981071067</v>
          </cell>
          <cell r="Y76">
            <v>44.182947054088658</v>
          </cell>
          <cell r="Z76">
            <v>16.043306779921018</v>
          </cell>
          <cell r="AA76">
            <v>28.13964027416764</v>
          </cell>
        </row>
        <row r="77">
          <cell r="X77">
            <v>8.6291667936945124</v>
          </cell>
          <cell r="Y77">
            <v>9.153179196934369</v>
          </cell>
          <cell r="Z77">
            <v>5.2308440754184637</v>
          </cell>
          <cell r="AA77">
            <v>3.9223351215159052</v>
          </cell>
        </row>
        <row r="78">
          <cell r="X78">
            <v>1288.1823156986086</v>
          </cell>
          <cell r="Y78">
            <v>1301.5981047316182</v>
          </cell>
          <cell r="Z78">
            <v>843.12858165947955</v>
          </cell>
          <cell r="AA78">
            <v>458.4695230721386</v>
          </cell>
        </row>
        <row r="79">
          <cell r="X79">
            <v>0</v>
          </cell>
          <cell r="Y79">
            <v>0</v>
          </cell>
          <cell r="Z79">
            <v>0</v>
          </cell>
          <cell r="AA79">
            <v>0</v>
          </cell>
        </row>
        <row r="80">
          <cell r="X80">
            <v>50.837891100189935</v>
          </cell>
          <cell r="Y80">
            <v>56.123167835562171</v>
          </cell>
          <cell r="Z80">
            <v>15.813318397634809</v>
          </cell>
          <cell r="AA80">
            <v>40.309849437927362</v>
          </cell>
        </row>
        <row r="81">
          <cell r="X81">
            <v>9.4425562663453544</v>
          </cell>
          <cell r="Y81">
            <v>11.781521443080107</v>
          </cell>
          <cell r="Z81">
            <v>6.9258819202212756</v>
          </cell>
          <cell r="AA81">
            <v>4.8556395228588318</v>
          </cell>
        </row>
        <row r="82">
          <cell r="X82">
            <v>367.27360786784817</v>
          </cell>
          <cell r="Y82">
            <v>356.57040331288994</v>
          </cell>
          <cell r="Z82">
            <v>177.7026347201855</v>
          </cell>
          <cell r="AA82">
            <v>178.86776859270444</v>
          </cell>
        </row>
        <row r="83">
          <cell r="X83">
            <v>678.08134147863507</v>
          </cell>
          <cell r="Y83">
            <v>673.16454037565404</v>
          </cell>
          <cell r="Z83">
            <v>260.23652600728371</v>
          </cell>
          <cell r="AA83">
            <v>412.92801436837033</v>
          </cell>
        </row>
        <row r="84">
          <cell r="X84">
            <v>442.63901846297745</v>
          </cell>
          <cell r="Y84">
            <v>409.8804056236421</v>
          </cell>
          <cell r="Z84">
            <v>204.92213559480078</v>
          </cell>
          <cell r="AA84">
            <v>204.95827002884133</v>
          </cell>
        </row>
        <row r="85">
          <cell r="X85">
            <v>180.34401446036321</v>
          </cell>
          <cell r="Y85">
            <v>179.48187543513239</v>
          </cell>
          <cell r="Z85">
            <v>83.759945960224627</v>
          </cell>
          <cell r="AA85">
            <v>95.721929474907768</v>
          </cell>
        </row>
        <row r="86">
          <cell r="X86">
            <v>32.801446026036501</v>
          </cell>
          <cell r="Y86">
            <v>68.866662002748569</v>
          </cell>
          <cell r="Z86">
            <v>24.883719643006287</v>
          </cell>
          <cell r="AA86">
            <v>43.982942359742282</v>
          </cell>
        </row>
        <row r="87">
          <cell r="X87">
            <v>10.230316543438413</v>
          </cell>
          <cell r="Y87">
            <v>15.95301114017826</v>
          </cell>
          <cell r="Z87">
            <v>5.9606480994983624</v>
          </cell>
          <cell r="AA87">
            <v>9.9923630406798978</v>
          </cell>
        </row>
        <row r="88">
          <cell r="X88">
            <v>516.57322113692339</v>
          </cell>
          <cell r="Y88">
            <v>512.41573547802329</v>
          </cell>
          <cell r="Z88">
            <v>372.64710112034868</v>
          </cell>
          <cell r="AA88">
            <v>139.76863435767461</v>
          </cell>
        </row>
        <row r="89">
          <cell r="X89">
            <v>29.464900830779087</v>
          </cell>
          <cell r="Y89">
            <v>31.662677596676112</v>
          </cell>
          <cell r="Z89">
            <v>8.9659725218773332</v>
          </cell>
          <cell r="AA89">
            <v>22.696705074798778</v>
          </cell>
        </row>
        <row r="90">
          <cell r="X90">
            <v>128.09289037361077</v>
          </cell>
          <cell r="Y90">
            <v>189.91353056253837</v>
          </cell>
          <cell r="Z90">
            <v>100.62440530105981</v>
          </cell>
          <cell r="AA90">
            <v>89.28912526147856</v>
          </cell>
        </row>
        <row r="91">
          <cell r="X91">
            <v>44.222811719960958</v>
          </cell>
          <cell r="Y91">
            <v>37.325803742323629</v>
          </cell>
          <cell r="Z91">
            <v>15.222643526459454</v>
          </cell>
          <cell r="AA91">
            <v>22.103160215864175</v>
          </cell>
        </row>
        <row r="92">
          <cell r="X92">
            <v>115.73190441197772</v>
          </cell>
          <cell r="Y92">
            <v>115.73190441197856</v>
          </cell>
          <cell r="Z92">
            <v>61.798633177089471</v>
          </cell>
          <cell r="AA92">
            <v>53.933271234889091</v>
          </cell>
        </row>
        <row r="93">
          <cell r="X93">
            <v>48.79762324488668</v>
          </cell>
          <cell r="Y93">
            <v>48.797623244886886</v>
          </cell>
          <cell r="Z93">
            <v>8.9024495627465186</v>
          </cell>
          <cell r="AA93">
            <v>39.895173682140367</v>
          </cell>
        </row>
        <row r="94">
          <cell r="X94">
            <v>155.51154737347102</v>
          </cell>
          <cell r="Y94">
            <v>142.34074204308925</v>
          </cell>
          <cell r="Z94">
            <v>45.305778595326217</v>
          </cell>
          <cell r="AA94">
            <v>97.034963447763033</v>
          </cell>
        </row>
        <row r="95">
          <cell r="X95">
            <v>414.34401969893241</v>
          </cell>
          <cell r="Y95">
            <v>414.04968899806249</v>
          </cell>
          <cell r="Z95">
            <v>0</v>
          </cell>
          <cell r="AA95">
            <v>414.04968899806249</v>
          </cell>
        </row>
        <row r="96">
          <cell r="X96">
            <v>188.02977571233589</v>
          </cell>
          <cell r="Y96">
            <v>163.89396695361663</v>
          </cell>
          <cell r="Z96">
            <v>18.42427013145425</v>
          </cell>
          <cell r="AA96">
            <v>145.46969682216238</v>
          </cell>
        </row>
        <row r="97">
          <cell r="X97">
            <v>60.681637614375482</v>
          </cell>
          <cell r="Y97">
            <v>55.581231363320491</v>
          </cell>
          <cell r="Z97">
            <v>8.5502122064656234</v>
          </cell>
          <cell r="AA97">
            <v>47.031019156854867</v>
          </cell>
        </row>
        <row r="98">
          <cell r="X98">
            <v>19.735374009707044</v>
          </cell>
          <cell r="Y98">
            <v>18.773074932558409</v>
          </cell>
          <cell r="Z98">
            <v>4.2379892340589365</v>
          </cell>
          <cell r="AA98">
            <v>14.535085698499472</v>
          </cell>
        </row>
        <row r="99">
          <cell r="X99">
            <v>114.37986023336808</v>
          </cell>
          <cell r="Y99">
            <v>112.789415092179</v>
          </cell>
          <cell r="Z99">
            <v>10.955703177095998</v>
          </cell>
          <cell r="AA99">
            <v>101.833711915083</v>
          </cell>
        </row>
        <row r="100">
          <cell r="X100">
            <v>33.921278040036725</v>
          </cell>
          <cell r="Y100">
            <v>36.917166406528537</v>
          </cell>
          <cell r="Z100">
            <v>16.412928190640621</v>
          </cell>
          <cell r="AA100">
            <v>20.504238215887916</v>
          </cell>
        </row>
        <row r="101">
          <cell r="X101">
            <v>314.90971418416376</v>
          </cell>
          <cell r="Y101">
            <v>275.67873666566106</v>
          </cell>
          <cell r="Z101">
            <v>19.487806234843902</v>
          </cell>
          <cell r="AA101">
            <v>256.19093043081716</v>
          </cell>
        </row>
        <row r="102">
          <cell r="X102">
            <v>1110.1505030974483</v>
          </cell>
          <cell r="Y102">
            <v>1110.150503097444</v>
          </cell>
          <cell r="Z102">
            <v>664.12012693536974</v>
          </cell>
          <cell r="AA102">
            <v>446.03037616207428</v>
          </cell>
        </row>
        <row r="103">
          <cell r="X103">
            <v>360.18246376548552</v>
          </cell>
          <cell r="Y103">
            <v>367.45636438270361</v>
          </cell>
          <cell r="Z103">
            <v>136.48109757640663</v>
          </cell>
          <cell r="AA103">
            <v>230.97526680629699</v>
          </cell>
        </row>
        <row r="104">
          <cell r="X104">
            <v>212.79472889611861</v>
          </cell>
          <cell r="Y104">
            <v>210.85838497485298</v>
          </cell>
          <cell r="Z104">
            <v>109.35478287453731</v>
          </cell>
          <cell r="AA104">
            <v>101.50360210031567</v>
          </cell>
        </row>
        <row r="105">
          <cell r="X105">
            <v>97.651637514150664</v>
          </cell>
          <cell r="Y105">
            <v>99.490586080899064</v>
          </cell>
          <cell r="Z105">
            <v>40.751552141629553</v>
          </cell>
          <cell r="AA105">
            <v>58.739033939269511</v>
          </cell>
        </row>
        <row r="106">
          <cell r="X106">
            <v>15.058192853262826</v>
          </cell>
          <cell r="Y106">
            <v>15.06681762863546</v>
          </cell>
          <cell r="Z106">
            <v>2.7889477559734654</v>
          </cell>
          <cell r="AA106">
            <v>12.277869872661995</v>
          </cell>
        </row>
        <row r="107">
          <cell r="X107">
            <v>63.374692877109737</v>
          </cell>
          <cell r="Y107">
            <v>54.933424566222577</v>
          </cell>
          <cell r="Z107">
            <v>2.6396367180629525</v>
          </cell>
          <cell r="AA107">
            <v>52.293787848159624</v>
          </cell>
        </row>
        <row r="108">
          <cell r="X108">
            <v>407.53024956335776</v>
          </cell>
          <cell r="Y108">
            <v>408.75737276092963</v>
          </cell>
          <cell r="Z108">
            <v>107.64325434676113</v>
          </cell>
          <cell r="AA108">
            <v>301.1141184141685</v>
          </cell>
        </row>
        <row r="109">
          <cell r="X109">
            <v>25.436762017492331</v>
          </cell>
          <cell r="Y109">
            <v>25.436762017494566</v>
          </cell>
          <cell r="Z109">
            <v>0.59442349093418301</v>
          </cell>
          <cell r="AA109">
            <v>24.842338526560383</v>
          </cell>
        </row>
        <row r="110"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</sheetData>
      <sheetData sheetId="5">
        <row r="8">
          <cell r="AI8">
            <v>5.6315802121460514</v>
          </cell>
          <cell r="AJ8">
            <v>0</v>
          </cell>
          <cell r="AK8">
            <v>0.16557444963071902</v>
          </cell>
        </row>
        <row r="9">
          <cell r="AI9">
            <v>42.008099688398431</v>
          </cell>
          <cell r="AJ9">
            <v>0</v>
          </cell>
          <cell r="AK9">
            <v>3.523799086802089</v>
          </cell>
        </row>
        <row r="10">
          <cell r="AI10">
            <v>0.73246533388309765</v>
          </cell>
          <cell r="AJ10">
            <v>0</v>
          </cell>
          <cell r="AK10">
            <v>3.1547410879728077</v>
          </cell>
        </row>
        <row r="11">
          <cell r="AI11">
            <v>73.930778544739596</v>
          </cell>
          <cell r="AJ11">
            <v>0</v>
          </cell>
          <cell r="AK11">
            <v>-1.260808611402771</v>
          </cell>
        </row>
        <row r="12">
          <cell r="AI12">
            <v>0.10852579550506036</v>
          </cell>
          <cell r="AJ12">
            <v>0</v>
          </cell>
          <cell r="AK12">
            <v>6.3324694159173711E-3</v>
          </cell>
        </row>
        <row r="13">
          <cell r="AI13">
            <v>178.83363630516826</v>
          </cell>
          <cell r="AJ13">
            <v>0</v>
          </cell>
          <cell r="AK13">
            <v>-3.6884979141829054E-2</v>
          </cell>
        </row>
        <row r="14">
          <cell r="AI14">
            <v>155.63862363582047</v>
          </cell>
          <cell r="AJ14">
            <v>0</v>
          </cell>
          <cell r="AK14">
            <v>1.2416058348525718E-2</v>
          </cell>
        </row>
        <row r="15">
          <cell r="AI15">
            <v>64.196250366684083</v>
          </cell>
          <cell r="AJ15">
            <v>0</v>
          </cell>
          <cell r="AK15">
            <v>-1.6354954393212253E-3</v>
          </cell>
        </row>
        <row r="16">
          <cell r="AI16">
            <v>21.979288992358914</v>
          </cell>
          <cell r="AJ16">
            <v>0</v>
          </cell>
          <cell r="AK16">
            <v>0</v>
          </cell>
        </row>
        <row r="17">
          <cell r="AI17">
            <v>220.82577533637124</v>
          </cell>
          <cell r="AJ17">
            <v>0</v>
          </cell>
          <cell r="AK17">
            <v>-0.58992580601288158</v>
          </cell>
        </row>
        <row r="18">
          <cell r="AI18">
            <v>18.015888493982494</v>
          </cell>
          <cell r="AJ18">
            <v>0</v>
          </cell>
          <cell r="AK18">
            <v>-9.5660524940074086E-4</v>
          </cell>
        </row>
        <row r="19">
          <cell r="AI19">
            <v>152.96777293620661</v>
          </cell>
          <cell r="AJ19">
            <v>0</v>
          </cell>
          <cell r="AK19">
            <v>-5.5468251149453932E-2</v>
          </cell>
        </row>
        <row r="20">
          <cell r="AI20">
            <v>6.3275053618774653</v>
          </cell>
          <cell r="AJ20">
            <v>0</v>
          </cell>
          <cell r="AK20">
            <v>5.1974728412135969</v>
          </cell>
        </row>
        <row r="21">
          <cell r="AI21">
            <v>154.22858635727889</v>
          </cell>
          <cell r="AJ21">
            <v>0</v>
          </cell>
          <cell r="AK21">
            <v>0</v>
          </cell>
        </row>
        <row r="22">
          <cell r="AI22">
            <v>30.64672383338284</v>
          </cell>
          <cell r="AJ22">
            <v>0</v>
          </cell>
          <cell r="AK22">
            <v>-2.4644970905140636E-3</v>
          </cell>
        </row>
        <row r="23">
          <cell r="AI23">
            <v>34.030398586455341</v>
          </cell>
          <cell r="AJ23">
            <v>0</v>
          </cell>
          <cell r="AK23">
            <v>2.00217110322185E-2</v>
          </cell>
        </row>
        <row r="24">
          <cell r="AI24">
            <v>1.3874773849671449</v>
          </cell>
          <cell r="AJ24">
            <v>0</v>
          </cell>
          <cell r="AK24">
            <v>-0.40260462589535795</v>
          </cell>
        </row>
        <row r="25">
          <cell r="AI25">
            <v>0.92301132294211385</v>
          </cell>
          <cell r="AJ25">
            <v>0</v>
          </cell>
          <cell r="AK25">
            <v>0.11518640175001695</v>
          </cell>
        </row>
        <row r="26">
          <cell r="AI26">
            <v>0</v>
          </cell>
          <cell r="AJ26">
            <v>0</v>
          </cell>
          <cell r="AK26">
            <v>3.1601273603151375E-2</v>
          </cell>
        </row>
        <row r="27">
          <cell r="AI27">
            <v>0</v>
          </cell>
          <cell r="AJ27">
            <v>0</v>
          </cell>
          <cell r="AK27">
            <v>17.755354684798412</v>
          </cell>
        </row>
        <row r="28">
          <cell r="AI28">
            <v>4.001776687800884E-14</v>
          </cell>
          <cell r="AJ28">
            <v>0</v>
          </cell>
          <cell r="AK28">
            <v>1.5858632004509445</v>
          </cell>
        </row>
        <row r="29">
          <cell r="AI29">
            <v>4.6382724661393606</v>
          </cell>
          <cell r="AJ29">
            <v>0</v>
          </cell>
          <cell r="AK29">
            <v>-3.2371679924008565E-2</v>
          </cell>
        </row>
        <row r="30">
          <cell r="AI30">
            <v>4.801554811289094</v>
          </cell>
          <cell r="AJ30">
            <v>0</v>
          </cell>
          <cell r="AK30">
            <v>0</v>
          </cell>
        </row>
        <row r="31">
          <cell r="AI31">
            <v>0</v>
          </cell>
          <cell r="AJ31">
            <v>0</v>
          </cell>
          <cell r="AK31">
            <v>0</v>
          </cell>
        </row>
        <row r="32">
          <cell r="AI32">
            <v>1.9545963422609209</v>
          </cell>
          <cell r="AJ32">
            <v>0</v>
          </cell>
          <cell r="AK32">
            <v>3.7597216999991652</v>
          </cell>
        </row>
        <row r="33">
          <cell r="AI33">
            <v>0</v>
          </cell>
          <cell r="AJ33">
            <v>0</v>
          </cell>
          <cell r="AK33">
            <v>27.118700489964862</v>
          </cell>
        </row>
        <row r="34">
          <cell r="AI34">
            <v>0.10471320394792534</v>
          </cell>
          <cell r="AJ34">
            <v>0</v>
          </cell>
          <cell r="AK34">
            <v>21.088646344376961</v>
          </cell>
        </row>
        <row r="35">
          <cell r="AI35">
            <v>0.14318711497603448</v>
          </cell>
          <cell r="AJ35">
            <v>0</v>
          </cell>
          <cell r="AK35">
            <v>-3.0795683896443739E-2</v>
          </cell>
        </row>
        <row r="36">
          <cell r="AI36">
            <v>7.7893372075945391E-2</v>
          </cell>
          <cell r="AJ36">
            <v>0</v>
          </cell>
          <cell r="AK36">
            <v>0</v>
          </cell>
        </row>
        <row r="37">
          <cell r="AI37">
            <v>34.29692800734189</v>
          </cell>
          <cell r="AJ37">
            <v>0</v>
          </cell>
          <cell r="AK37">
            <v>0</v>
          </cell>
        </row>
        <row r="38">
          <cell r="AI38">
            <v>4.048346886267594</v>
          </cell>
          <cell r="AJ38">
            <v>0</v>
          </cell>
          <cell r="AK38">
            <v>7.778071779993804E-3</v>
          </cell>
        </row>
        <row r="39">
          <cell r="AI39">
            <v>1.3373136177610985</v>
          </cell>
          <cell r="AJ39">
            <v>0</v>
          </cell>
          <cell r="AK39">
            <v>4.7505721495177483E-2</v>
          </cell>
        </row>
        <row r="40">
          <cell r="AI40">
            <v>0</v>
          </cell>
          <cell r="AJ40">
            <v>0</v>
          </cell>
          <cell r="AK40">
            <v>0</v>
          </cell>
        </row>
        <row r="41">
          <cell r="AI41">
            <v>305.10010751850064</v>
          </cell>
          <cell r="AJ41">
            <v>0</v>
          </cell>
          <cell r="AK41">
            <v>-2.1453255745404299E-4</v>
          </cell>
        </row>
        <row r="42">
          <cell r="AI42">
            <v>53.544667041193719</v>
          </cell>
          <cell r="AJ42">
            <v>0</v>
          </cell>
          <cell r="AK42">
            <v>-6.0105328315910084E-5</v>
          </cell>
        </row>
        <row r="43">
          <cell r="AI43">
            <v>0</v>
          </cell>
          <cell r="AJ43">
            <v>0</v>
          </cell>
          <cell r="AK43">
            <v>2.7329998822622628</v>
          </cell>
        </row>
        <row r="44">
          <cell r="AI44">
            <v>31.352082624891448</v>
          </cell>
          <cell r="AJ44">
            <v>0</v>
          </cell>
          <cell r="AK44">
            <v>-3.1853117641217066E-2</v>
          </cell>
        </row>
        <row r="45">
          <cell r="AI45">
            <v>0</v>
          </cell>
          <cell r="AJ45">
            <v>0</v>
          </cell>
          <cell r="AK45">
            <v>0.19006580120331951</v>
          </cell>
        </row>
        <row r="46">
          <cell r="AI46">
            <v>1.3096723705530166E-13</v>
          </cell>
          <cell r="AJ46">
            <v>0</v>
          </cell>
          <cell r="AK46">
            <v>0</v>
          </cell>
        </row>
        <row r="47">
          <cell r="AI47">
            <v>0</v>
          </cell>
          <cell r="AJ47">
            <v>0</v>
          </cell>
          <cell r="AK47">
            <v>-0.36837575283287471</v>
          </cell>
        </row>
        <row r="48">
          <cell r="AI48">
            <v>80.248726388330311</v>
          </cell>
          <cell r="AJ48">
            <v>0</v>
          </cell>
          <cell r="AK48">
            <v>1.305702310160777E-2</v>
          </cell>
        </row>
        <row r="49">
          <cell r="AI49">
            <v>10.544720747336886</v>
          </cell>
          <cell r="AJ49">
            <v>0</v>
          </cell>
          <cell r="AK49">
            <v>-0.18039827977668951</v>
          </cell>
        </row>
        <row r="50">
          <cell r="AI50">
            <v>23.770782858114167</v>
          </cell>
          <cell r="AJ50">
            <v>0</v>
          </cell>
          <cell r="AK50">
            <v>0.12565310875259561</v>
          </cell>
        </row>
        <row r="51">
          <cell r="AI51">
            <v>78.378673957803969</v>
          </cell>
          <cell r="AJ51">
            <v>0</v>
          </cell>
          <cell r="AK51">
            <v>-0.97568282879036539</v>
          </cell>
        </row>
        <row r="52">
          <cell r="AI52">
            <v>13.995770914562518</v>
          </cell>
          <cell r="AJ52">
            <v>0</v>
          </cell>
          <cell r="AK52">
            <v>-0.23061128765270891</v>
          </cell>
        </row>
        <row r="53">
          <cell r="AI53">
            <v>357.13796308992494</v>
          </cell>
          <cell r="AJ53">
            <v>0</v>
          </cell>
          <cell r="AK53">
            <v>3.9840999094646898</v>
          </cell>
        </row>
        <row r="54">
          <cell r="AI54">
            <v>70.193538407861922</v>
          </cell>
          <cell r="AJ54">
            <v>0</v>
          </cell>
          <cell r="AK54">
            <v>5.3671153771452422E-2</v>
          </cell>
        </row>
        <row r="55">
          <cell r="AI55">
            <v>0</v>
          </cell>
          <cell r="AJ55">
            <v>0</v>
          </cell>
          <cell r="AK55">
            <v>-2.0008883439004421E-13</v>
          </cell>
        </row>
        <row r="56">
          <cell r="AI56">
            <v>124.20120738175655</v>
          </cell>
          <cell r="AJ56">
            <v>0</v>
          </cell>
          <cell r="AK56">
            <v>7.280347707538974</v>
          </cell>
        </row>
        <row r="57">
          <cell r="AI57">
            <v>277.27478528525995</v>
          </cell>
          <cell r="AJ57">
            <v>0</v>
          </cell>
          <cell r="AK57">
            <v>8.475149443355702E-2</v>
          </cell>
        </row>
        <row r="58">
          <cell r="AI58">
            <v>44.572921158267803</v>
          </cell>
          <cell r="AJ58">
            <v>0</v>
          </cell>
          <cell r="AK58">
            <v>0.19620840619004887</v>
          </cell>
        </row>
        <row r="59">
          <cell r="AI59">
            <v>20.7862461995933</v>
          </cell>
          <cell r="AJ59">
            <v>0</v>
          </cell>
          <cell r="AK59">
            <v>0.44694106535222372</v>
          </cell>
        </row>
        <row r="60">
          <cell r="AI60">
            <v>276.59105550070899</v>
          </cell>
          <cell r="AJ60">
            <v>0</v>
          </cell>
          <cell r="AK60">
            <v>-1.2069991958018516</v>
          </cell>
        </row>
        <row r="61">
          <cell r="AI61">
            <v>22.650407189196404</v>
          </cell>
          <cell r="AJ61">
            <v>0</v>
          </cell>
          <cell r="AK61">
            <v>0.19918543846509046</v>
          </cell>
        </row>
        <row r="62">
          <cell r="AI62">
            <v>3.7195351811176587</v>
          </cell>
          <cell r="AJ62">
            <v>0</v>
          </cell>
          <cell r="AK62">
            <v>0.21511004087880897</v>
          </cell>
        </row>
        <row r="63">
          <cell r="AI63">
            <v>70.647755744079575</v>
          </cell>
          <cell r="AJ63">
            <v>0</v>
          </cell>
          <cell r="AK63">
            <v>10.40233195769788</v>
          </cell>
        </row>
        <row r="64">
          <cell r="AI64">
            <v>131.58165794087918</v>
          </cell>
          <cell r="AJ64">
            <v>0</v>
          </cell>
          <cell r="AK64">
            <v>6.1768111203253593</v>
          </cell>
        </row>
        <row r="65">
          <cell r="AI65">
            <v>56.957083306329132</v>
          </cell>
          <cell r="AJ65">
            <v>0</v>
          </cell>
          <cell r="AK65">
            <v>2.2114650250668837</v>
          </cell>
        </row>
        <row r="66">
          <cell r="AI66">
            <v>0</v>
          </cell>
          <cell r="AJ66">
            <v>0</v>
          </cell>
          <cell r="AK66">
            <v>-1.4107809942789244</v>
          </cell>
        </row>
        <row r="67">
          <cell r="AI67">
            <v>3.2315260119708631</v>
          </cell>
          <cell r="AJ67">
            <v>0</v>
          </cell>
          <cell r="AK67">
            <v>4.4956220989610873</v>
          </cell>
        </row>
        <row r="68">
          <cell r="AI68">
            <v>0</v>
          </cell>
          <cell r="AJ68">
            <v>0</v>
          </cell>
          <cell r="AK68">
            <v>-4.3562136948944037</v>
          </cell>
        </row>
        <row r="69">
          <cell r="AI69">
            <v>0</v>
          </cell>
          <cell r="AJ69">
            <v>0</v>
          </cell>
          <cell r="AK69">
            <v>-2.5578337615692668</v>
          </cell>
        </row>
        <row r="70">
          <cell r="AI70">
            <v>4.3543788744067164</v>
          </cell>
          <cell r="AJ70">
            <v>0</v>
          </cell>
          <cell r="AK70">
            <v>-1.0452620916281279</v>
          </cell>
        </row>
        <row r="71">
          <cell r="AI71">
            <v>57.045934365483539</v>
          </cell>
          <cell r="AJ71">
            <v>0</v>
          </cell>
          <cell r="AK71">
            <v>390.10761904175496</v>
          </cell>
        </row>
        <row r="72">
          <cell r="AI72">
            <v>107.89675084931518</v>
          </cell>
          <cell r="AJ72">
            <v>0</v>
          </cell>
          <cell r="AK72">
            <v>88.215031274002456</v>
          </cell>
        </row>
        <row r="73">
          <cell r="AI73">
            <v>17.897979820757435</v>
          </cell>
          <cell r="AJ73">
            <v>0</v>
          </cell>
          <cell r="AK73">
            <v>26.883874625744284</v>
          </cell>
        </row>
        <row r="74">
          <cell r="AI74">
            <v>47.927441404370093</v>
          </cell>
          <cell r="AJ74">
            <v>0</v>
          </cell>
          <cell r="AK74">
            <v>31.562144443082524</v>
          </cell>
        </row>
        <row r="75">
          <cell r="AI75">
            <v>0</v>
          </cell>
          <cell r="AJ75">
            <v>0</v>
          </cell>
          <cell r="AK75">
            <v>10.236678118509499</v>
          </cell>
        </row>
        <row r="76">
          <cell r="AI76">
            <v>22.169753301253365</v>
          </cell>
          <cell r="AJ76">
            <v>0</v>
          </cell>
          <cell r="AK76">
            <v>0</v>
          </cell>
        </row>
        <row r="77">
          <cell r="AI77">
            <v>21.132162035167159</v>
          </cell>
          <cell r="AJ77">
            <v>0</v>
          </cell>
          <cell r="AK77">
            <v>0</v>
          </cell>
        </row>
        <row r="78">
          <cell r="AI78">
            <v>3.7663146475521061</v>
          </cell>
          <cell r="AJ78">
            <v>0</v>
          </cell>
          <cell r="AK78">
            <v>0</v>
          </cell>
        </row>
        <row r="79">
          <cell r="AI79">
            <v>63.314177041335228</v>
          </cell>
          <cell r="AJ79">
            <v>0</v>
          </cell>
          <cell r="AK79">
            <v>1142.5116675814218</v>
          </cell>
        </row>
        <row r="80">
          <cell r="AI80">
            <v>0</v>
          </cell>
          <cell r="AJ80">
            <v>0</v>
          </cell>
          <cell r="AK80">
            <v>0</v>
          </cell>
        </row>
        <row r="81">
          <cell r="AI81">
            <v>8.1779176685049251</v>
          </cell>
          <cell r="AJ81">
            <v>0</v>
          </cell>
          <cell r="AK81">
            <v>0</v>
          </cell>
        </row>
        <row r="82">
          <cell r="AI82">
            <v>5.2568793762475248E-13</v>
          </cell>
          <cell r="AJ82">
            <v>0</v>
          </cell>
          <cell r="AK82">
            <v>0</v>
          </cell>
        </row>
        <row r="83">
          <cell r="AI83">
            <v>0</v>
          </cell>
          <cell r="AJ83">
            <v>0</v>
          </cell>
          <cell r="AK83">
            <v>0</v>
          </cell>
        </row>
        <row r="84">
          <cell r="AI84">
            <v>0</v>
          </cell>
          <cell r="AJ84">
            <v>0</v>
          </cell>
          <cell r="AK84">
            <v>0</v>
          </cell>
        </row>
        <row r="85">
          <cell r="AI85">
            <v>267.16062988794408</v>
          </cell>
          <cell r="AJ85">
            <v>0</v>
          </cell>
          <cell r="AK85">
            <v>0</v>
          </cell>
        </row>
        <row r="86">
          <cell r="AI86">
            <v>11.910008956670969</v>
          </cell>
          <cell r="AJ86">
            <v>0</v>
          </cell>
          <cell r="AK86">
            <v>0</v>
          </cell>
        </row>
        <row r="87">
          <cell r="AI87">
            <v>2.6155556098899955</v>
          </cell>
          <cell r="AJ87">
            <v>0</v>
          </cell>
          <cell r="AK87">
            <v>0</v>
          </cell>
        </row>
        <row r="88">
          <cell r="AI88">
            <v>1.0905311733510921</v>
          </cell>
          <cell r="AJ88">
            <v>0</v>
          </cell>
          <cell r="AK88">
            <v>0</v>
          </cell>
        </row>
        <row r="89">
          <cell r="AI89">
            <v>355.1362906890709</v>
          </cell>
          <cell r="AJ89">
            <v>0</v>
          </cell>
          <cell r="AK89">
            <v>0</v>
          </cell>
        </row>
        <row r="90">
          <cell r="AI90">
            <v>16.08914269432983</v>
          </cell>
          <cell r="AJ90">
            <v>0</v>
          </cell>
          <cell r="AK90">
            <v>0</v>
          </cell>
        </row>
        <row r="91">
          <cell r="AI91">
            <v>105.9884929716121</v>
          </cell>
          <cell r="AJ91">
            <v>0</v>
          </cell>
          <cell r="AK91">
            <v>0</v>
          </cell>
        </row>
        <row r="92">
          <cell r="AI92">
            <v>0</v>
          </cell>
          <cell r="AJ92">
            <v>0</v>
          </cell>
          <cell r="AK92">
            <v>0.12445924499703037</v>
          </cell>
        </row>
        <row r="93">
          <cell r="AI93">
            <v>48.74312704616041</v>
          </cell>
          <cell r="AJ93">
            <v>23.086295491788295</v>
          </cell>
          <cell r="AK93">
            <v>0</v>
          </cell>
        </row>
        <row r="94">
          <cell r="AI94">
            <v>24.599369148899022</v>
          </cell>
          <cell r="AJ94">
            <v>0</v>
          </cell>
          <cell r="AK94">
            <v>0</v>
          </cell>
        </row>
        <row r="95">
          <cell r="AI95">
            <v>70.839597605150232</v>
          </cell>
          <cell r="AJ95">
            <v>0</v>
          </cell>
          <cell r="AK95">
            <v>0</v>
          </cell>
        </row>
        <row r="96">
          <cell r="AI96">
            <v>410.26672103646155</v>
          </cell>
          <cell r="AJ96">
            <v>0</v>
          </cell>
          <cell r="AK96">
            <v>0</v>
          </cell>
        </row>
        <row r="97">
          <cell r="AI97">
            <v>6.3446350395679474E-12</v>
          </cell>
          <cell r="AJ97">
            <v>0</v>
          </cell>
          <cell r="AK97">
            <v>0</v>
          </cell>
        </row>
        <row r="98">
          <cell r="AI98">
            <v>0</v>
          </cell>
          <cell r="AJ98">
            <v>0</v>
          </cell>
          <cell r="AK98">
            <v>0</v>
          </cell>
        </row>
        <row r="99">
          <cell r="AI99">
            <v>3.1141098588705062E-12</v>
          </cell>
          <cell r="AJ99">
            <v>0</v>
          </cell>
          <cell r="AK99">
            <v>0</v>
          </cell>
        </row>
        <row r="100">
          <cell r="AI100">
            <v>1.7108914610181469</v>
          </cell>
          <cell r="AJ100">
            <v>0</v>
          </cell>
          <cell r="AK100">
            <v>0</v>
          </cell>
        </row>
        <row r="101">
          <cell r="AI101">
            <v>31.452325144516351</v>
          </cell>
          <cell r="AJ101">
            <v>0</v>
          </cell>
          <cell r="AK101">
            <v>0</v>
          </cell>
        </row>
        <row r="102">
          <cell r="AI102">
            <v>6.3655078391870221</v>
          </cell>
          <cell r="AJ102">
            <v>0</v>
          </cell>
          <cell r="AK102">
            <v>0</v>
          </cell>
        </row>
        <row r="103">
          <cell r="AI103">
            <v>42.964869509743686</v>
          </cell>
          <cell r="AJ103">
            <v>887.87190784480492</v>
          </cell>
          <cell r="AK103">
            <v>0</v>
          </cell>
        </row>
        <row r="104">
          <cell r="AI104">
            <v>141.68043637765473</v>
          </cell>
          <cell r="AJ104">
            <v>201.13327631157279</v>
          </cell>
          <cell r="AK104">
            <v>0</v>
          </cell>
        </row>
        <row r="105">
          <cell r="AI105">
            <v>72.666104443877245</v>
          </cell>
          <cell r="AJ105">
            <v>140.44929144993546</v>
          </cell>
          <cell r="AK105">
            <v>0</v>
          </cell>
        </row>
        <row r="106">
          <cell r="AI106">
            <v>7.1361702020182092</v>
          </cell>
          <cell r="AJ106">
            <v>90.783020475992231</v>
          </cell>
          <cell r="AK106">
            <v>0</v>
          </cell>
        </row>
        <row r="107">
          <cell r="AI107">
            <v>15.248647514396334</v>
          </cell>
          <cell r="AJ107">
            <v>0</v>
          </cell>
          <cell r="AK107">
            <v>0</v>
          </cell>
        </row>
        <row r="108">
          <cell r="AI108">
            <v>53.17923156108629</v>
          </cell>
          <cell r="AJ108">
            <v>0</v>
          </cell>
          <cell r="AK108">
            <v>0</v>
          </cell>
        </row>
        <row r="109">
          <cell r="AI109">
            <v>326.66323528380377</v>
          </cell>
          <cell r="AJ109">
            <v>86.000000000000028</v>
          </cell>
          <cell r="AK109">
            <v>0</v>
          </cell>
        </row>
        <row r="110">
          <cell r="AI110">
            <v>25.436762017492331</v>
          </cell>
          <cell r="AJ110">
            <v>0</v>
          </cell>
          <cell r="AK110">
            <v>0</v>
          </cell>
        </row>
        <row r="111">
          <cell r="AI111">
            <v>-224.37741238863359</v>
          </cell>
          <cell r="AJ111">
            <v>0</v>
          </cell>
          <cell r="AK111">
            <v>0</v>
          </cell>
        </row>
      </sheetData>
      <sheetData sheetId="6"/>
      <sheetData sheetId="7"/>
      <sheetData sheetId="8"/>
      <sheetData sheetId="9"/>
      <sheetData sheetId="10">
        <row r="8">
          <cell r="N8">
            <v>4.07750963319</v>
          </cell>
          <cell r="O8">
            <v>1.2245942310000001E-2</v>
          </cell>
        </row>
        <row r="9">
          <cell r="N9">
            <v>23.771031262999998</v>
          </cell>
          <cell r="O9">
            <v>0.37657332803999999</v>
          </cell>
        </row>
        <row r="10">
          <cell r="N10">
            <v>48.748146899200002</v>
          </cell>
          <cell r="O10">
            <v>0.22155035861</v>
          </cell>
        </row>
        <row r="11">
          <cell r="N11">
            <v>30.865769120970004</v>
          </cell>
          <cell r="O11">
            <v>13.561011162649999</v>
          </cell>
        </row>
        <row r="12">
          <cell r="N12">
            <v>1.7053848770000001E-2</v>
          </cell>
          <cell r="O12">
            <v>1.1595685850000001E-2</v>
          </cell>
        </row>
        <row r="13">
          <cell r="N13">
            <v>3.1503902705099995</v>
          </cell>
          <cell r="O13">
            <v>3.8356541435099998</v>
          </cell>
        </row>
        <row r="14">
          <cell r="N14">
            <v>0.12163371380999999</v>
          </cell>
          <cell r="O14">
            <v>7.7332290000000004E-5</v>
          </cell>
        </row>
        <row r="15">
          <cell r="N15">
            <v>10.250436616</v>
          </cell>
          <cell r="O15">
            <v>1.1879237579999999E-2</v>
          </cell>
        </row>
        <row r="16">
          <cell r="N16">
            <v>1.7927786800000002E-3</v>
          </cell>
          <cell r="O16">
            <v>0</v>
          </cell>
        </row>
        <row r="17">
          <cell r="N17">
            <v>1.0263558159399999</v>
          </cell>
          <cell r="O17">
            <v>3.9711137066299993</v>
          </cell>
        </row>
        <row r="18">
          <cell r="N18">
            <v>1.9132673770000001E-2</v>
          </cell>
          <cell r="O18">
            <v>3.68949861E-3</v>
          </cell>
        </row>
        <row r="19">
          <cell r="N19">
            <v>0.98043124556999983</v>
          </cell>
          <cell r="O19">
            <v>0.16052187732000001</v>
          </cell>
        </row>
        <row r="20">
          <cell r="N20">
            <v>0</v>
          </cell>
          <cell r="O20">
            <v>0</v>
          </cell>
        </row>
        <row r="21">
          <cell r="N21">
            <v>0</v>
          </cell>
          <cell r="O21">
            <v>0</v>
          </cell>
        </row>
        <row r="22">
          <cell r="N22">
            <v>6.2738106969999999E-2</v>
          </cell>
          <cell r="O22">
            <v>7.7640787629999986E-2</v>
          </cell>
        </row>
        <row r="23">
          <cell r="N23">
            <v>5.4450912684000015</v>
          </cell>
          <cell r="O23">
            <v>0.32885431592999997</v>
          </cell>
        </row>
        <row r="24">
          <cell r="N24">
            <v>5.8105146106700003</v>
          </cell>
          <cell r="O24">
            <v>8.953665580999999E-2</v>
          </cell>
        </row>
        <row r="25">
          <cell r="N25">
            <v>2.6589419045000002</v>
          </cell>
          <cell r="O25">
            <v>1.9698114169999999E-2</v>
          </cell>
        </row>
        <row r="26">
          <cell r="N26">
            <v>2.8212149839999999E-2</v>
          </cell>
          <cell r="O26">
            <v>6.29218751E-3</v>
          </cell>
        </row>
        <row r="27">
          <cell r="N27">
            <v>2.6294641659999996E-2</v>
          </cell>
          <cell r="O27">
            <v>53.422226920999996</v>
          </cell>
        </row>
        <row r="28">
          <cell r="N28">
            <v>0</v>
          </cell>
          <cell r="O28">
            <v>0</v>
          </cell>
        </row>
        <row r="29">
          <cell r="N29">
            <v>0.16224563901</v>
          </cell>
          <cell r="O29">
            <v>0</v>
          </cell>
        </row>
        <row r="30">
          <cell r="N30">
            <v>6.4360421999999997E-4</v>
          </cell>
          <cell r="O30">
            <v>2.4871062299999997E-3</v>
          </cell>
        </row>
        <row r="31">
          <cell r="N31">
            <v>0.11005299549999999</v>
          </cell>
          <cell r="O31">
            <v>2.6355634385499997</v>
          </cell>
        </row>
        <row r="32">
          <cell r="N32">
            <v>3.8457630537199998</v>
          </cell>
          <cell r="O32">
            <v>0.14943009865000001</v>
          </cell>
        </row>
        <row r="33">
          <cell r="N33">
            <v>0.26715229533999996</v>
          </cell>
          <cell r="O33">
            <v>6.1260428268199991</v>
          </cell>
        </row>
        <row r="34">
          <cell r="N34">
            <v>5.2153561600000002E-3</v>
          </cell>
          <cell r="O34">
            <v>3.6949035550000002E-2</v>
          </cell>
        </row>
        <row r="35">
          <cell r="N35">
            <v>0.62684805896999984</v>
          </cell>
          <cell r="O35">
            <v>2.6974833200000001E-3</v>
          </cell>
        </row>
        <row r="36">
          <cell r="N36">
            <v>3.2146949800000005E-2</v>
          </cell>
          <cell r="O36">
            <v>1.3407040910199999</v>
          </cell>
        </row>
        <row r="37">
          <cell r="N37">
            <v>0</v>
          </cell>
          <cell r="O37">
            <v>0</v>
          </cell>
        </row>
        <row r="38">
          <cell r="N38">
            <v>0.48484352322000002</v>
          </cell>
          <cell r="O38">
            <v>3.4555060679999992E-2</v>
          </cell>
        </row>
        <row r="39">
          <cell r="N39">
            <v>0.9764324177999999</v>
          </cell>
          <cell r="O39">
            <v>5.1423478259999995E-2</v>
          </cell>
        </row>
        <row r="40">
          <cell r="N40">
            <v>6.178267899999998E-4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1.0094582948099999</v>
          </cell>
          <cell r="O43">
            <v>0</v>
          </cell>
        </row>
        <row r="44">
          <cell r="N44">
            <v>0.69907059711999997</v>
          </cell>
          <cell r="O44">
            <v>6.9313846210000002E-2</v>
          </cell>
        </row>
        <row r="45">
          <cell r="N45">
            <v>2.9244743793999999</v>
          </cell>
          <cell r="O45">
            <v>3.6021879599999998E-3</v>
          </cell>
        </row>
        <row r="46">
          <cell r="N46">
            <v>1.0710106399999999E-3</v>
          </cell>
          <cell r="O46">
            <v>103.0949104507</v>
          </cell>
        </row>
        <row r="47">
          <cell r="N47">
            <v>16.488774243199998</v>
          </cell>
          <cell r="O47">
            <v>153.18661774646998</v>
          </cell>
        </row>
        <row r="48">
          <cell r="N48">
            <v>0.63302798992999987</v>
          </cell>
          <cell r="O48">
            <v>3.5558908641900002</v>
          </cell>
        </row>
        <row r="49">
          <cell r="N49">
            <v>23.914099325620001</v>
          </cell>
          <cell r="O49">
            <v>2.1332045674099995</v>
          </cell>
        </row>
        <row r="50">
          <cell r="N50">
            <v>3.2702852550899997</v>
          </cell>
          <cell r="O50">
            <v>1.3545981257899999</v>
          </cell>
        </row>
        <row r="51">
          <cell r="N51">
            <v>92.920933018199975</v>
          </cell>
          <cell r="O51">
            <v>23.900396542750002</v>
          </cell>
        </row>
        <row r="52">
          <cell r="N52">
            <v>9.8163779559999966</v>
          </cell>
          <cell r="O52">
            <v>3.1055209117100007</v>
          </cell>
        </row>
        <row r="53">
          <cell r="N53">
            <v>48.308166082539998</v>
          </cell>
          <cell r="O53">
            <v>36.936078649540001</v>
          </cell>
        </row>
        <row r="54">
          <cell r="N54">
            <v>13.281667805980002</v>
          </cell>
          <cell r="O54">
            <v>4.80812931004</v>
          </cell>
        </row>
        <row r="55">
          <cell r="N55">
            <v>3.4523894935599997</v>
          </cell>
          <cell r="O55">
            <v>3.5231094570000003E-2</v>
          </cell>
        </row>
        <row r="56">
          <cell r="N56">
            <v>55.030218846749989</v>
          </cell>
          <cell r="O56">
            <v>107.45366348661</v>
          </cell>
        </row>
        <row r="57">
          <cell r="N57">
            <v>18.715385407039999</v>
          </cell>
          <cell r="O57">
            <v>1.0096345791699999</v>
          </cell>
        </row>
        <row r="58">
          <cell r="N58">
            <v>7.6523676966800007</v>
          </cell>
          <cell r="O58">
            <v>3.5529746884799995</v>
          </cell>
        </row>
        <row r="59">
          <cell r="N59">
            <v>2.8218943440099999</v>
          </cell>
          <cell r="O59">
            <v>4.1784382500000002E-2</v>
          </cell>
        </row>
        <row r="60">
          <cell r="N60">
            <v>33.219360736519974</v>
          </cell>
          <cell r="O60">
            <v>2.2776621166599993</v>
          </cell>
        </row>
        <row r="61">
          <cell r="N61">
            <v>11.093084172100005</v>
          </cell>
          <cell r="O61">
            <v>0.19088353221000001</v>
          </cell>
        </row>
        <row r="62">
          <cell r="N62">
            <v>10.56840620423</v>
          </cell>
          <cell r="O62">
            <v>0.19650384347999997</v>
          </cell>
        </row>
        <row r="63">
          <cell r="N63">
            <v>397.2522451494799</v>
          </cell>
          <cell r="O63">
            <v>113.31419379525002</v>
          </cell>
        </row>
        <row r="64">
          <cell r="N64">
            <v>174.77510976715996</v>
          </cell>
          <cell r="O64">
            <v>9.8387960048000025</v>
          </cell>
        </row>
        <row r="65">
          <cell r="N65">
            <v>88.199608787919985</v>
          </cell>
          <cell r="O65">
            <v>0.38126731488999999</v>
          </cell>
        </row>
        <row r="66">
          <cell r="N66">
            <v>20.602048813219998</v>
          </cell>
          <cell r="O66">
            <v>0.31262534491999999</v>
          </cell>
        </row>
        <row r="67">
          <cell r="N67">
            <v>22.025013672549996</v>
          </cell>
          <cell r="O67">
            <v>58.135028800310018</v>
          </cell>
        </row>
        <row r="68">
          <cell r="N68">
            <v>31.835328111789995</v>
          </cell>
          <cell r="O68">
            <v>9.9763210884399989</v>
          </cell>
        </row>
        <row r="69">
          <cell r="N69">
            <v>23.726811329129998</v>
          </cell>
          <cell r="O69">
            <v>0.43621814341000009</v>
          </cell>
        </row>
        <row r="70">
          <cell r="N70">
            <v>173.71485746230019</v>
          </cell>
          <cell r="O70">
            <v>7.0129469041099961</v>
          </cell>
        </row>
        <row r="71">
          <cell r="N71">
            <v>149.82100589217995</v>
          </cell>
          <cell r="O71">
            <v>1.8143785032800002</v>
          </cell>
        </row>
        <row r="72">
          <cell r="N72">
            <v>81.63249334554996</v>
          </cell>
          <cell r="O72">
            <v>8.6148636716799984</v>
          </cell>
        </row>
        <row r="73">
          <cell r="N73">
            <v>17.393512144399995</v>
          </cell>
          <cell r="O73">
            <v>2.8432887793800004</v>
          </cell>
        </row>
        <row r="74">
          <cell r="N74">
            <v>12.473271802110002</v>
          </cell>
          <cell r="O74">
            <v>0.87815804474999981</v>
          </cell>
        </row>
        <row r="76">
          <cell r="N76">
            <v>2.8753060104999997</v>
          </cell>
          <cell r="O76">
            <v>0.27839458094000002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</sheetData>
      <sheetData sheetId="11">
        <row r="8"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3.1496774617821642E-4</v>
          </cell>
          <cell r="AS8">
            <v>0</v>
          </cell>
        </row>
        <row r="9">
          <cell r="AN9">
            <v>2.284881822602507E-2</v>
          </cell>
          <cell r="AO9">
            <v>0</v>
          </cell>
          <cell r="AP9">
            <v>0</v>
          </cell>
          <cell r="AQ9">
            <v>0</v>
          </cell>
          <cell r="AR9">
            <v>2.579409921937491E-4</v>
          </cell>
          <cell r="AS9">
            <v>2.8618251055646878E-3</v>
          </cell>
        </row>
        <row r="10"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2.7245071173941999E-4</v>
          </cell>
          <cell r="AS10">
            <v>1.328675186007462E-2</v>
          </cell>
        </row>
        <row r="11">
          <cell r="AN11">
            <v>0.37829414007679357</v>
          </cell>
          <cell r="AO11">
            <v>0</v>
          </cell>
          <cell r="AP11">
            <v>0</v>
          </cell>
          <cell r="AQ11">
            <v>0</v>
          </cell>
          <cell r="AR11">
            <v>3.3545126729637165E-2</v>
          </cell>
          <cell r="AS11">
            <v>3.0314079097735589E-3</v>
          </cell>
        </row>
        <row r="12">
          <cell r="AN12">
            <v>6.3377079151158474E-3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1.3163771909508524E-2</v>
          </cell>
        </row>
        <row r="13">
          <cell r="AN13">
            <v>2.6270368288554093E-3</v>
          </cell>
          <cell r="AO13">
            <v>0</v>
          </cell>
          <cell r="AP13">
            <v>0</v>
          </cell>
          <cell r="AQ13">
            <v>0</v>
          </cell>
          <cell r="AR13">
            <v>1.4642560317483966E-3</v>
          </cell>
          <cell r="AS13">
            <v>2.9685270546785922E-4</v>
          </cell>
        </row>
        <row r="14">
          <cell r="AN14">
            <v>9.5973362106593365E-5</v>
          </cell>
          <cell r="AO14">
            <v>0</v>
          </cell>
          <cell r="AP14">
            <v>0</v>
          </cell>
          <cell r="AQ14">
            <v>0</v>
          </cell>
          <cell r="AR14">
            <v>8.2591035311504037E-4</v>
          </cell>
          <cell r="AS14">
            <v>1.2754575622702835E-5</v>
          </cell>
        </row>
        <row r="15">
          <cell r="AN15">
            <v>7.4377873782977027E-5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1.2011423866950522E-3</v>
          </cell>
        </row>
        <row r="16">
          <cell r="AN16">
            <v>7.0028412583824275E-3</v>
          </cell>
          <cell r="AO16">
            <v>0</v>
          </cell>
          <cell r="AP16">
            <v>0</v>
          </cell>
          <cell r="AQ16">
            <v>0</v>
          </cell>
          <cell r="AR16">
            <v>7.0435609010467725E-4</v>
          </cell>
          <cell r="AS16">
            <v>1.3363790327469143E-6</v>
          </cell>
        </row>
        <row r="17">
          <cell r="AN17">
            <v>1.8851591640851803E-3</v>
          </cell>
          <cell r="AO17">
            <v>0</v>
          </cell>
          <cell r="AP17">
            <v>0</v>
          </cell>
          <cell r="AQ17">
            <v>0</v>
          </cell>
          <cell r="AR17">
            <v>1.0915835324045668E-3</v>
          </cell>
          <cell r="AS17">
            <v>7.8413310262222445E-5</v>
          </cell>
        </row>
        <row r="18">
          <cell r="AN18">
            <v>5.575429993977378E-2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2.1019446852889831E-5</v>
          </cell>
        </row>
        <row r="19">
          <cell r="AN19">
            <v>8.3622540422056632E-4</v>
          </cell>
          <cell r="AO19">
            <v>0</v>
          </cell>
          <cell r="AP19">
            <v>0</v>
          </cell>
          <cell r="AQ19">
            <v>0</v>
          </cell>
          <cell r="AR19">
            <v>1.5106677451557505E-3</v>
          </cell>
          <cell r="AS19">
            <v>1.7009282796412196E-4</v>
          </cell>
        </row>
        <row r="20"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3.1837073205690159E-4</v>
          </cell>
          <cell r="AS20">
            <v>0</v>
          </cell>
        </row>
        <row r="21"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</row>
        <row r="22"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1.8891075953615321E-3</v>
          </cell>
          <cell r="AS22">
            <v>0</v>
          </cell>
        </row>
        <row r="23">
          <cell r="AN23">
            <v>5.3838978283730507E-2</v>
          </cell>
          <cell r="AO23">
            <v>0</v>
          </cell>
          <cell r="AP23">
            <v>0</v>
          </cell>
          <cell r="AQ23">
            <v>0</v>
          </cell>
          <cell r="AR23">
            <v>1.5975924310106001E-3</v>
          </cell>
          <cell r="AS23">
            <v>2.9217153183797302E-3</v>
          </cell>
        </row>
        <row r="24">
          <cell r="AN24">
            <v>8.975282411365075E-3</v>
          </cell>
          <cell r="AO24">
            <v>0</v>
          </cell>
          <cell r="AP24">
            <v>0</v>
          </cell>
          <cell r="AQ24">
            <v>0</v>
          </cell>
          <cell r="AR24">
            <v>2.03167772957013E-3</v>
          </cell>
          <cell r="AS24">
            <v>2.9932350743973974E-3</v>
          </cell>
        </row>
        <row r="25"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</row>
        <row r="26">
          <cell r="AN26">
            <v>8.1883458668171119E-4</v>
          </cell>
          <cell r="AO26">
            <v>0</v>
          </cell>
          <cell r="AP26">
            <v>0</v>
          </cell>
          <cell r="AQ26">
            <v>0</v>
          </cell>
          <cell r="AR26">
            <v>4.3756233045562408E-3</v>
          </cell>
          <cell r="AS26">
            <v>1.591955192854129E-2</v>
          </cell>
        </row>
        <row r="27">
          <cell r="AN27">
            <v>8.2905271134179974E-4</v>
          </cell>
          <cell r="AO27">
            <v>0</v>
          </cell>
          <cell r="AP27">
            <v>0</v>
          </cell>
          <cell r="AQ27">
            <v>0</v>
          </cell>
          <cell r="AR27">
            <v>4.4626558090607354E-5</v>
          </cell>
          <cell r="AS27">
            <v>4.0713148152286755E-6</v>
          </cell>
        </row>
        <row r="28">
          <cell r="AN28">
            <v>3.1371958138735928E-3</v>
          </cell>
          <cell r="AO28">
            <v>0</v>
          </cell>
          <cell r="AP28">
            <v>0</v>
          </cell>
          <cell r="AQ28">
            <v>0</v>
          </cell>
          <cell r="AR28">
            <v>1.4852263991310206E-3</v>
          </cell>
          <cell r="AS28">
            <v>1.3086776309509992E-4</v>
          </cell>
        </row>
        <row r="29">
          <cell r="AN29">
            <v>2.0979562626623374E-3</v>
          </cell>
          <cell r="AO29">
            <v>0</v>
          </cell>
          <cell r="AP29">
            <v>0</v>
          </cell>
          <cell r="AQ29">
            <v>0</v>
          </cell>
          <cell r="AR29">
            <v>2.871307043328366E-4</v>
          </cell>
          <cell r="AS29">
            <v>5.6071588569517165E-4</v>
          </cell>
        </row>
        <row r="30">
          <cell r="AN30">
            <v>7.5464809554428113E-5</v>
          </cell>
          <cell r="AO30">
            <v>0</v>
          </cell>
          <cell r="AP30">
            <v>0</v>
          </cell>
          <cell r="AQ30">
            <v>0</v>
          </cell>
          <cell r="AR30">
            <v>2.6121696925397676E-4</v>
          </cell>
          <cell r="AS30">
            <v>1.0689796382971915E-7</v>
          </cell>
        </row>
        <row r="31"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3.0025721820754145E-4</v>
          </cell>
          <cell r="AS31">
            <v>0</v>
          </cell>
        </row>
        <row r="32">
          <cell r="AN32">
            <v>1.2992350269511708E-3</v>
          </cell>
          <cell r="AO32">
            <v>0</v>
          </cell>
          <cell r="AP32">
            <v>0</v>
          </cell>
          <cell r="AQ32">
            <v>0</v>
          </cell>
          <cell r="AR32">
            <v>6.3458914758884779E-4</v>
          </cell>
          <cell r="AS32">
            <v>3.994038441058044E-4</v>
          </cell>
        </row>
        <row r="33"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3.1151952696485902E-4</v>
          </cell>
          <cell r="AS33">
            <v>4.5855827589788421E-5</v>
          </cell>
        </row>
        <row r="34"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3.1148690651393556E-4</v>
          </cell>
          <cell r="AS34">
            <v>2.1881674994486323E-6</v>
          </cell>
        </row>
        <row r="35"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3.1106747782187803E-4</v>
          </cell>
          <cell r="AS35">
            <v>6.5207992688579984E-4</v>
          </cell>
        </row>
        <row r="36">
          <cell r="AN36">
            <v>4.8928737236564566E-3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8.8194045266772864E-7</v>
          </cell>
        </row>
        <row r="37"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</row>
        <row r="38">
          <cell r="AN38">
            <v>4.2887546042135974E-2</v>
          </cell>
          <cell r="AO38">
            <v>0</v>
          </cell>
          <cell r="AP38">
            <v>0</v>
          </cell>
          <cell r="AQ38">
            <v>0</v>
          </cell>
          <cell r="AR38">
            <v>2.0393035748770662E-3</v>
          </cell>
          <cell r="AS38">
            <v>4.453438202661501E-4</v>
          </cell>
        </row>
        <row r="39">
          <cell r="AN39">
            <v>5.7041713367310864E-4</v>
          </cell>
          <cell r="AO39">
            <v>0</v>
          </cell>
          <cell r="AP39">
            <v>0</v>
          </cell>
          <cell r="AQ39">
            <v>0</v>
          </cell>
          <cell r="AR39">
            <v>1.8719845142950145E-3</v>
          </cell>
          <cell r="AS39">
            <v>9.9510304342252925E-3</v>
          </cell>
        </row>
        <row r="40">
          <cell r="AN40">
            <v>1.8864956761698099E-2</v>
          </cell>
          <cell r="AO40">
            <v>0</v>
          </cell>
          <cell r="AP40">
            <v>0</v>
          </cell>
          <cell r="AQ40">
            <v>0</v>
          </cell>
          <cell r="AR40">
            <v>2.5505427908412239E-3</v>
          </cell>
          <cell r="AS40">
            <v>2.5819797645777319E-4</v>
          </cell>
        </row>
        <row r="41"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1.4175058301643746E-4</v>
          </cell>
          <cell r="AS41">
            <v>2.3355897779944807E-7</v>
          </cell>
        </row>
        <row r="42"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6.7651570256046546E-3</v>
          </cell>
          <cell r="AS42">
            <v>2.2949593802303155E-6</v>
          </cell>
        </row>
        <row r="43">
          <cell r="AN43">
            <v>9.2801416864014006E-4</v>
          </cell>
          <cell r="AO43">
            <v>0</v>
          </cell>
          <cell r="AP43">
            <v>0</v>
          </cell>
          <cell r="AQ43">
            <v>0</v>
          </cell>
          <cell r="AR43">
            <v>7.0766188679113537E-3</v>
          </cell>
          <cell r="AS43">
            <v>8.1168135829029356E-4</v>
          </cell>
        </row>
        <row r="44">
          <cell r="AN44">
            <v>5.1851301101075832E-3</v>
          </cell>
          <cell r="AO44">
            <v>0</v>
          </cell>
          <cell r="AP44">
            <v>0</v>
          </cell>
          <cell r="AQ44">
            <v>0</v>
          </cell>
          <cell r="AR44">
            <v>2.1382963818504645E-3</v>
          </cell>
          <cell r="AS44">
            <v>7.8350585679695653E-5</v>
          </cell>
        </row>
        <row r="45"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1.5551548818251722E-2</v>
          </cell>
        </row>
        <row r="46"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1.6332462683793611E-2</v>
          </cell>
          <cell r="AS46">
            <v>1.409562324331046E-7</v>
          </cell>
        </row>
        <row r="47">
          <cell r="AN47">
            <v>2.5165266789263452E-2</v>
          </cell>
          <cell r="AO47">
            <v>0</v>
          </cell>
          <cell r="AP47">
            <v>0</v>
          </cell>
          <cell r="AQ47">
            <v>0</v>
          </cell>
          <cell r="AR47">
            <v>2.402647469713793E-2</v>
          </cell>
          <cell r="AS47">
            <v>8.7895633168844664E-4</v>
          </cell>
        </row>
        <row r="48">
          <cell r="AN48">
            <v>1.845247442062329E-2</v>
          </cell>
          <cell r="AO48">
            <v>0</v>
          </cell>
          <cell r="AP48">
            <v>0</v>
          </cell>
          <cell r="AQ48">
            <v>0</v>
          </cell>
          <cell r="AR48">
            <v>3.6241771788095346E-3</v>
          </cell>
          <cell r="AS48">
            <v>9.4705720161612157E-5</v>
          </cell>
        </row>
        <row r="49">
          <cell r="AN49">
            <v>6.6140507199692611E-2</v>
          </cell>
          <cell r="AO49">
            <v>0</v>
          </cell>
          <cell r="AP49">
            <v>0</v>
          </cell>
          <cell r="AQ49">
            <v>0</v>
          </cell>
          <cell r="AR49">
            <v>9.1616083085017275E-3</v>
          </cell>
          <cell r="AS49">
            <v>1.4168470032828825E-2</v>
          </cell>
        </row>
        <row r="50">
          <cell r="AN50">
            <v>4.8817183103189034E-2</v>
          </cell>
          <cell r="AO50">
            <v>0</v>
          </cell>
          <cell r="AP50">
            <v>0</v>
          </cell>
          <cell r="AQ50">
            <v>0</v>
          </cell>
          <cell r="AR50">
            <v>2.0552320778810071E-2</v>
          </cell>
          <cell r="AS50">
            <v>1.6385471746897587E-3</v>
          </cell>
        </row>
        <row r="51">
          <cell r="AN51">
            <v>8.7640260914784718E-2</v>
          </cell>
          <cell r="AO51">
            <v>0</v>
          </cell>
          <cell r="AP51">
            <v>0</v>
          </cell>
          <cell r="AQ51">
            <v>0</v>
          </cell>
          <cell r="AR51">
            <v>9.7280056371169613E-2</v>
          </cell>
          <cell r="AS51">
            <v>9.9398468324595705E-3</v>
          </cell>
        </row>
        <row r="52">
          <cell r="AN52">
            <v>8.4936724148867299E-2</v>
          </cell>
          <cell r="AO52">
            <v>0</v>
          </cell>
          <cell r="AP52">
            <v>9.1398495273037651E-3</v>
          </cell>
          <cell r="AQ52">
            <v>0</v>
          </cell>
          <cell r="AR52">
            <v>3.2199503891734385E-2</v>
          </cell>
          <cell r="AS52">
            <v>4.3576353111321967E-3</v>
          </cell>
        </row>
        <row r="53">
          <cell r="AN53">
            <v>0.14169389402347979</v>
          </cell>
          <cell r="AO53">
            <v>0</v>
          </cell>
          <cell r="AP53">
            <v>0</v>
          </cell>
          <cell r="AQ53">
            <v>0</v>
          </cell>
          <cell r="AR53">
            <v>3.297343112263177E-2</v>
          </cell>
          <cell r="AS53">
            <v>1.1166022515427597E-3</v>
          </cell>
        </row>
        <row r="54">
          <cell r="AN54">
            <v>8.7566561313054098E-2</v>
          </cell>
          <cell r="AO54">
            <v>0</v>
          </cell>
          <cell r="AP54">
            <v>0</v>
          </cell>
          <cell r="AQ54">
            <v>0</v>
          </cell>
          <cell r="AR54">
            <v>2.9532604131779456E-2</v>
          </cell>
          <cell r="AS54">
            <v>7.991354297764002E-4</v>
          </cell>
        </row>
        <row r="55"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4.7768412618829074E-2</v>
          </cell>
          <cell r="AS55">
            <v>0</v>
          </cell>
        </row>
        <row r="56">
          <cell r="AN56">
            <v>8.3939258628738522E-2</v>
          </cell>
          <cell r="AO56">
            <v>0</v>
          </cell>
          <cell r="AP56">
            <v>0</v>
          </cell>
          <cell r="AQ56">
            <v>0</v>
          </cell>
          <cell r="AR56">
            <v>8.155524868819769E-2</v>
          </cell>
          <cell r="AS56">
            <v>8.0918520048749391E-3</v>
          </cell>
        </row>
        <row r="57">
          <cell r="AN57">
            <v>6.9934387311016977E-2</v>
          </cell>
          <cell r="AO57">
            <v>0</v>
          </cell>
          <cell r="AP57">
            <v>0.27473669738469808</v>
          </cell>
          <cell r="AQ57">
            <v>0</v>
          </cell>
          <cell r="AR57">
            <v>0.10854112089379805</v>
          </cell>
          <cell r="AS57">
            <v>0.18464599401593812</v>
          </cell>
        </row>
        <row r="58">
          <cell r="AN58">
            <v>3.6926434860077691E-2</v>
          </cell>
          <cell r="AO58">
            <v>0</v>
          </cell>
          <cell r="AP58">
            <v>0.19011954906153922</v>
          </cell>
          <cell r="AQ58">
            <v>0</v>
          </cell>
          <cell r="AR58">
            <v>0.11472116027872256</v>
          </cell>
          <cell r="AS58">
            <v>0.13484478818154266</v>
          </cell>
        </row>
        <row r="59">
          <cell r="AN59">
            <v>1.6066870394423941E-3</v>
          </cell>
          <cell r="AO59">
            <v>0</v>
          </cell>
          <cell r="AP59">
            <v>2.7383108612086273</v>
          </cell>
          <cell r="AQ59">
            <v>0</v>
          </cell>
          <cell r="AR59">
            <v>0.14213651780184805</v>
          </cell>
          <cell r="AS59">
            <v>0.13549892307647163</v>
          </cell>
        </row>
        <row r="60">
          <cell r="AN60">
            <v>0.1640710255813472</v>
          </cell>
          <cell r="AO60">
            <v>0</v>
          </cell>
          <cell r="AP60">
            <v>0</v>
          </cell>
          <cell r="AQ60">
            <v>0</v>
          </cell>
          <cell r="AR60">
            <v>0.12120604422177637</v>
          </cell>
          <cell r="AS60">
            <v>6.8802167621070248E-3</v>
          </cell>
        </row>
        <row r="61">
          <cell r="AN61">
            <v>6.0769907759624826E-2</v>
          </cell>
          <cell r="AO61">
            <v>0</v>
          </cell>
          <cell r="AP61">
            <v>0</v>
          </cell>
          <cell r="AQ61">
            <v>0</v>
          </cell>
          <cell r="AR61">
            <v>5.5625283235319796E-2</v>
          </cell>
          <cell r="AS61">
            <v>7.5586029834904854E-3</v>
          </cell>
        </row>
        <row r="62">
          <cell r="AN62">
            <v>6.6381343770099355E-2</v>
          </cell>
          <cell r="AO62">
            <v>0</v>
          </cell>
          <cell r="AP62">
            <v>0</v>
          </cell>
          <cell r="AQ62">
            <v>0</v>
          </cell>
          <cell r="AR62">
            <v>2.0689588657405777E-2</v>
          </cell>
          <cell r="AS62">
            <v>2.5796383266514069E-3</v>
          </cell>
        </row>
        <row r="63">
          <cell r="AN63">
            <v>4.0971328770458238E-3</v>
          </cell>
          <cell r="AO63">
            <v>0</v>
          </cell>
          <cell r="AP63">
            <v>0.12450200639452612</v>
          </cell>
          <cell r="AQ63">
            <v>0</v>
          </cell>
          <cell r="AR63">
            <v>0</v>
          </cell>
          <cell r="AS63">
            <v>1.0534650232985129E-2</v>
          </cell>
        </row>
        <row r="64">
          <cell r="AN64">
            <v>1.8830100151927359E-2</v>
          </cell>
          <cell r="AO64">
            <v>0</v>
          </cell>
          <cell r="AP64">
            <v>0</v>
          </cell>
          <cell r="AQ64">
            <v>0</v>
          </cell>
          <cell r="AR64">
            <v>5.7625567956044892E-2</v>
          </cell>
          <cell r="AS64">
            <v>1.0584394912520698E-2</v>
          </cell>
        </row>
        <row r="65">
          <cell r="AN65">
            <v>1.6727844340756106E-7</v>
          </cell>
          <cell r="AO65">
            <v>0</v>
          </cell>
          <cell r="AP65">
            <v>0</v>
          </cell>
          <cell r="AQ65">
            <v>0</v>
          </cell>
          <cell r="AR65">
            <v>1.7857668475996798E-2</v>
          </cell>
          <cell r="AS65">
            <v>1.4921451730081772E-2</v>
          </cell>
        </row>
        <row r="66">
          <cell r="AN66">
            <v>0.11686364348004015</v>
          </cell>
          <cell r="AO66">
            <v>0</v>
          </cell>
          <cell r="AP66">
            <v>0</v>
          </cell>
          <cell r="AQ66">
            <v>0</v>
          </cell>
          <cell r="AR66">
            <v>9.3632085096696432E-2</v>
          </cell>
          <cell r="AS66">
            <v>9.0377042718129894E-3</v>
          </cell>
        </row>
        <row r="67">
          <cell r="AN67">
            <v>9.5359661110199154E-2</v>
          </cell>
          <cell r="AO67">
            <v>0</v>
          </cell>
          <cell r="AP67">
            <v>0</v>
          </cell>
          <cell r="AQ67">
            <v>0</v>
          </cell>
          <cell r="AR67">
            <v>7.3449723137300901E-2</v>
          </cell>
          <cell r="AS67">
            <v>1.1876402459358866E-2</v>
          </cell>
        </row>
        <row r="68">
          <cell r="AN68">
            <v>2.3191219515073677E-2</v>
          </cell>
          <cell r="AO68">
            <v>0</v>
          </cell>
          <cell r="AP68">
            <v>0</v>
          </cell>
          <cell r="AQ68">
            <v>0</v>
          </cell>
          <cell r="AR68">
            <v>0.109085855788942</v>
          </cell>
          <cell r="AS68">
            <v>6.1146823699523992E-3</v>
          </cell>
        </row>
        <row r="69">
          <cell r="AN69">
            <v>0.19842784152876577</v>
          </cell>
          <cell r="AO69">
            <v>0</v>
          </cell>
          <cell r="AP69">
            <v>0</v>
          </cell>
          <cell r="AQ69">
            <v>0</v>
          </cell>
          <cell r="AR69">
            <v>3.4992948663875909E-2</v>
          </cell>
          <cell r="AS69">
            <v>5.5013934859811844E-3</v>
          </cell>
        </row>
        <row r="70">
          <cell r="AN70">
            <v>6.7617852600483128E-2</v>
          </cell>
          <cell r="AO70">
            <v>0</v>
          </cell>
          <cell r="AP70">
            <v>0</v>
          </cell>
          <cell r="AQ70">
            <v>0</v>
          </cell>
          <cell r="AR70">
            <v>6.402741896510647E-2</v>
          </cell>
          <cell r="AS70">
            <v>8.5225233738736583E-3</v>
          </cell>
        </row>
        <row r="71">
          <cell r="AN71">
            <v>4.512710467747056E-2</v>
          </cell>
          <cell r="AO71">
            <v>0</v>
          </cell>
          <cell r="AP71">
            <v>0</v>
          </cell>
          <cell r="AQ71">
            <v>0</v>
          </cell>
          <cell r="AR71">
            <v>7.2399595475437242E-2</v>
          </cell>
          <cell r="AS71">
            <v>1.512443683075586E-2</v>
          </cell>
        </row>
        <row r="72">
          <cell r="AN72">
            <v>0.13257305771452349</v>
          </cell>
          <cell r="AO72">
            <v>0</v>
          </cell>
          <cell r="AP72">
            <v>3.4319425176472705E-2</v>
          </cell>
          <cell r="AQ72">
            <v>0</v>
          </cell>
          <cell r="AR72">
            <v>0.1402898496932419</v>
          </cell>
          <cell r="AS72">
            <v>1.4199609302542254E-2</v>
          </cell>
        </row>
        <row r="73">
          <cell r="AN73">
            <v>0.16056853573941654</v>
          </cell>
          <cell r="AO73">
            <v>0</v>
          </cell>
          <cell r="AP73">
            <v>0</v>
          </cell>
          <cell r="AQ73">
            <v>0</v>
          </cell>
          <cell r="AR73">
            <v>6.4101234856166048E-2</v>
          </cell>
          <cell r="AS73">
            <v>4.1372137326396684E-3</v>
          </cell>
        </row>
        <row r="74">
          <cell r="AN74">
            <v>4.1094483123058835E-2</v>
          </cell>
          <cell r="AO74">
            <v>0</v>
          </cell>
          <cell r="AP74">
            <v>0</v>
          </cell>
          <cell r="AQ74">
            <v>0</v>
          </cell>
          <cell r="AR74">
            <v>2.9900682019540038E-2</v>
          </cell>
          <cell r="AS74">
            <v>8.2197231543532454E-3</v>
          </cell>
        </row>
        <row r="75"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</row>
        <row r="76">
          <cell r="AN76">
            <v>0</v>
          </cell>
          <cell r="AO76">
            <v>0</v>
          </cell>
          <cell r="AP76">
            <v>0</v>
          </cell>
          <cell r="AQ76">
            <v>-0.11719005735495792</v>
          </cell>
          <cell r="AR76">
            <v>8.9758337163853674E-2</v>
          </cell>
          <cell r="AS76">
            <v>2.7440760606809524E-4</v>
          </cell>
        </row>
        <row r="77">
          <cell r="AN77">
            <v>0</v>
          </cell>
          <cell r="AO77">
            <v>0</v>
          </cell>
          <cell r="AP77">
            <v>0</v>
          </cell>
          <cell r="AQ77">
            <v>-5.5441706786222199E-2</v>
          </cell>
          <cell r="AR77">
            <v>1.1161455332462837E-2</v>
          </cell>
          <cell r="AS77">
            <v>0</v>
          </cell>
        </row>
        <row r="78"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</row>
        <row r="79"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5.146172342180079E-2</v>
          </cell>
          <cell r="AS79">
            <v>0</v>
          </cell>
        </row>
        <row r="80"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</row>
        <row r="81"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6.4493279289061668E-3</v>
          </cell>
          <cell r="AS81">
            <v>0</v>
          </cell>
        </row>
        <row r="82"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</row>
        <row r="83"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</row>
        <row r="84"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</row>
        <row r="85"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7.1860577813575421E-3</v>
          </cell>
          <cell r="AS85">
            <v>7.941634977558587E-2</v>
          </cell>
        </row>
        <row r="86"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5.4934140678410421E-3</v>
          </cell>
          <cell r="AS86">
            <v>0</v>
          </cell>
        </row>
        <row r="87"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1.5121436618309846E-2</v>
          </cell>
          <cell r="AS87">
            <v>0</v>
          </cell>
        </row>
        <row r="88"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</row>
        <row r="89">
          <cell r="AN89">
            <v>0</v>
          </cell>
          <cell r="AO89">
            <v>0</v>
          </cell>
          <cell r="AP89">
            <v>0</v>
          </cell>
          <cell r="AQ89">
            <v>-1.3429158734071515E-2</v>
          </cell>
          <cell r="AR89">
            <v>2.0913963154409319E-2</v>
          </cell>
          <cell r="AS89">
            <v>0</v>
          </cell>
        </row>
        <row r="90"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7.0309928232057312E-2</v>
          </cell>
          <cell r="AS90">
            <v>3.1700071294076993E-3</v>
          </cell>
        </row>
        <row r="91"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0.16251067308113587</v>
          </cell>
          <cell r="AS91">
            <v>7.1947466821302777E-2</v>
          </cell>
        </row>
        <row r="92"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7.8812840046106863E-2</v>
          </cell>
          <cell r="AS92">
            <v>0</v>
          </cell>
        </row>
        <row r="93"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</row>
        <row r="94"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0.11291457205614132</v>
          </cell>
          <cell r="AS94">
            <v>0</v>
          </cell>
        </row>
        <row r="95"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3.3256697235014773E-2</v>
          </cell>
          <cell r="AS95">
            <v>0</v>
          </cell>
        </row>
        <row r="96"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</row>
        <row r="97"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1.8231102661177848E-2</v>
          </cell>
          <cell r="AS97">
            <v>0</v>
          </cell>
        </row>
        <row r="98"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2.9488078484998105E-2</v>
          </cell>
          <cell r="AS98">
            <v>0</v>
          </cell>
        </row>
        <row r="99"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6.695015721173557E-2</v>
          </cell>
          <cell r="AS99">
            <v>3.5801333606058242E-8</v>
          </cell>
        </row>
        <row r="100">
          <cell r="AN100">
            <v>3.9977376972039942E-5</v>
          </cell>
          <cell r="AO100">
            <v>0</v>
          </cell>
          <cell r="AP100">
            <v>0</v>
          </cell>
          <cell r="AQ100">
            <v>0</v>
          </cell>
          <cell r="AR100">
            <v>8.6967381137565275E-3</v>
          </cell>
          <cell r="AS100">
            <v>0.40227285260278406</v>
          </cell>
        </row>
        <row r="101"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2.1238796851018465E-2</v>
          </cell>
          <cell r="AS101">
            <v>0</v>
          </cell>
        </row>
        <row r="102"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2.2616729921951715E-2</v>
          </cell>
          <cell r="AS102">
            <v>0</v>
          </cell>
        </row>
        <row r="103"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</row>
        <row r="104"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8.9525806640982286E-4</v>
          </cell>
          <cell r="AS104">
            <v>0</v>
          </cell>
        </row>
        <row r="105"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2.428754875484624E-3</v>
          </cell>
          <cell r="AS105">
            <v>0</v>
          </cell>
        </row>
        <row r="106"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2.7212050813081481E-3</v>
          </cell>
          <cell r="AS106">
            <v>0</v>
          </cell>
        </row>
        <row r="107"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1.2755230116045339E-2</v>
          </cell>
          <cell r="AS107">
            <v>0</v>
          </cell>
        </row>
        <row r="108">
          <cell r="AN108">
            <v>5.1346703886192092E-2</v>
          </cell>
          <cell r="AO108">
            <v>0</v>
          </cell>
          <cell r="AP108">
            <v>0</v>
          </cell>
          <cell r="AQ108">
            <v>0</v>
          </cell>
          <cell r="AR108">
            <v>6.2174200856000512E-2</v>
          </cell>
          <cell r="AS108">
            <v>2.4721810007342903E-5</v>
          </cell>
        </row>
        <row r="109">
          <cell r="AN109">
            <v>1.2131220043652745E-3</v>
          </cell>
          <cell r="AO109">
            <v>0</v>
          </cell>
          <cell r="AP109">
            <v>0</v>
          </cell>
          <cell r="AQ109">
            <v>0</v>
          </cell>
          <cell r="AR109">
            <v>3.3543897002380439E-2</v>
          </cell>
          <cell r="AS109">
            <v>6.3028767764432931E-8</v>
          </cell>
        </row>
        <row r="110"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</row>
        <row r="111"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USE"/>
      <sheetName val="oSUP"/>
      <sheetName val="Notes"/>
      <sheetName val="Final"/>
      <sheetName val="GDP"/>
      <sheetName val="SUT"/>
      <sheetName val="USE"/>
      <sheetName val="SUP"/>
      <sheetName val="SAM"/>
      <sheetName val="HHD"/>
      <sheetName val="TRD"/>
      <sheetName val="TAX"/>
    </sheetNames>
    <sheetDataSet>
      <sheetData sheetId="0"/>
      <sheetData sheetId="1"/>
      <sheetData sheetId="2"/>
      <sheetData sheetId="3">
        <row r="17">
          <cell r="D17">
            <v>7.5260538770349642E-3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4.5431846944427303E-3</v>
          </cell>
          <cell r="AD17">
            <v>4.5431846944427303E-3</v>
          </cell>
          <cell r="AE17">
            <v>4.5431846944427312E-3</v>
          </cell>
          <cell r="AF17">
            <v>4.5431846944427312E-3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5.7043279012935664E-4</v>
          </cell>
          <cell r="AU17">
            <v>1.0963193986161367E-2</v>
          </cell>
          <cell r="AV17">
            <v>0</v>
          </cell>
          <cell r="AW17">
            <v>8.2114940895315569E-2</v>
          </cell>
          <cell r="AX17">
            <v>5.0074200002807297E-3</v>
          </cell>
          <cell r="AY17">
            <v>0</v>
          </cell>
          <cell r="AZ17">
            <v>6.5701232490761414E-3</v>
          </cell>
          <cell r="BA17">
            <v>2.2820168615731849E-2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2.4135714902364297E-4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</row>
        <row r="18">
          <cell r="D18">
            <v>0</v>
          </cell>
          <cell r="E18">
            <v>7.5260538770349659E-3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7.7859364090870666E-3</v>
          </cell>
          <cell r="AD18">
            <v>7.7859364090870666E-3</v>
          </cell>
          <cell r="AE18">
            <v>7.7859364090870666E-3</v>
          </cell>
          <cell r="AF18">
            <v>7.7859364090870657E-3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9.7758592888332009E-4</v>
          </cell>
          <cell r="AU18">
            <v>1.8788303130433989E-2</v>
          </cell>
          <cell r="AV18">
            <v>0</v>
          </cell>
          <cell r="AW18">
            <v>0.14072544944715085</v>
          </cell>
          <cell r="AX18">
            <v>8.5815251454483786E-3</v>
          </cell>
          <cell r="AY18">
            <v>0</v>
          </cell>
          <cell r="AZ18">
            <v>1.1259626288084679E-2</v>
          </cell>
          <cell r="BA18">
            <v>3.9108333390907073E-2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4.136286637158468E-4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</row>
        <row r="19">
          <cell r="D19">
            <v>0</v>
          </cell>
          <cell r="E19">
            <v>0</v>
          </cell>
          <cell r="F19">
            <v>7.5260538770349633E-3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7.6025673146347672E-3</v>
          </cell>
          <cell r="AD19">
            <v>7.6025673146347672E-3</v>
          </cell>
          <cell r="AE19">
            <v>7.6025673146347681E-3</v>
          </cell>
          <cell r="AF19">
            <v>7.6025673146347681E-3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9.5456248801377647E-4</v>
          </cell>
          <cell r="AU19">
            <v>1.8345813755963624E-2</v>
          </cell>
          <cell r="AV19">
            <v>0</v>
          </cell>
          <cell r="AW19">
            <v>0.13741117909151321</v>
          </cell>
          <cell r="AX19">
            <v>8.3794188845875851E-3</v>
          </cell>
          <cell r="AY19">
            <v>0</v>
          </cell>
          <cell r="AZ19">
            <v>1.0994447205205492E-2</v>
          </cell>
          <cell r="BA19">
            <v>3.8187280443305348E-2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4.0388716192081954E-4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7.526053877034965E-3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8.2590306562335767E-4</v>
          </cell>
          <cell r="AD20">
            <v>8.2590306562335778E-4</v>
          </cell>
          <cell r="AE20">
            <v>8.2590306562335767E-4</v>
          </cell>
          <cell r="AF20">
            <v>8.2590306562335778E-4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1.0369866553657887E-4</v>
          </cell>
          <cell r="AU20">
            <v>1.992993050286912E-3</v>
          </cell>
          <cell r="AV20">
            <v>0</v>
          </cell>
          <cell r="AW20">
            <v>1.4927630281436455E-2</v>
          </cell>
          <cell r="AX20">
            <v>9.1029614846042473E-4</v>
          </cell>
          <cell r="AY20">
            <v>0</v>
          </cell>
          <cell r="AZ20">
            <v>1.1943791190291615E-3</v>
          </cell>
          <cell r="BA20">
            <v>4.1484659958528685E-3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4.3876184371850894E-5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7.526053877034965E-3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2.9249824164754052E-5</v>
          </cell>
          <cell r="AD21">
            <v>2.9249824164754056E-5</v>
          </cell>
          <cell r="AE21">
            <v>2.9249824164754056E-5</v>
          </cell>
          <cell r="AF21">
            <v>2.9249824164754056E-5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3.6725468875397179E-6</v>
          </cell>
          <cell r="AU21">
            <v>7.058297602814994E-5</v>
          </cell>
          <cell r="AV21">
            <v>0</v>
          </cell>
          <cell r="AW21">
            <v>5.2867046885087367E-4</v>
          </cell>
          <cell r="AX21">
            <v>3.2238652922572771E-5</v>
          </cell>
          <cell r="AY21">
            <v>0</v>
          </cell>
          <cell r="AZ21">
            <v>4.2299611990529464E-5</v>
          </cell>
          <cell r="BA21">
            <v>1.4692026943933644E-4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1.5538998840358251E-6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1.143795705293075E-2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8.2402174131041808E-5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4.1022336600193425E-4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1.143795705293075E-2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8.3160842700493449E-5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4.1400025147276414E-4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1.1437957052930749E-2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0.14466046958129342</v>
          </cell>
          <cell r="AX24">
            <v>0</v>
          </cell>
          <cell r="AY24">
            <v>0</v>
          </cell>
          <cell r="AZ24">
            <v>1.333240962615611E-2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1.0298668694011198E-3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7.4631667946242573E-3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6.0259524104383892E-3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2.9999044409269787E-2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1.143795705293075E-2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8.2687367886218228E-4</v>
          </cell>
          <cell r="AX25">
            <v>0</v>
          </cell>
          <cell r="AY25">
            <v>0</v>
          </cell>
          <cell r="AZ25">
            <v>7.6207540509068381E-5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5.8866794052637454E-6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4.2659174280953987E-5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3.4444112152335756E-5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1.7147338374360265E-4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6.9549342026931854E-3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2.7437902575634401E-2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5.6567406555431193E-3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4.6705791915482148E-4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3.3107805258358177E-3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9.086753009540584E-4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6.4165320828337884E-3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6.9549342026931854E-3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9.1098988794837861E-3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1.8781441189759441E-3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1.5507199949536086E-4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1.0992413038638071E-3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3.0169726287048652E-4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2.1304091400735567E-3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6.9549342026931854E-3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2.199756906512066E-2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4.5351332125614791E-3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3.744505909552811E-4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2.6543254563927256E-3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7.2850494440696294E-4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5.1442746857787193E-3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2.7074238758062947E-3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0.27434826250260974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0.18205853311431339</v>
          </cell>
          <cell r="BB29">
            <v>0.10379918949139419</v>
          </cell>
          <cell r="BC29">
            <v>0</v>
          </cell>
          <cell r="BD29">
            <v>0</v>
          </cell>
          <cell r="BE29">
            <v>8.8816006519507875E-4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6.8257314244766854E-3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1.4258936270195548E-2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2.7074238758062947E-3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6.3296868235231687E-2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2.3948260361583752E-2</v>
          </cell>
          <cell r="BC30">
            <v>0</v>
          </cell>
          <cell r="BD30">
            <v>0</v>
          </cell>
          <cell r="BE30">
            <v>2.0491382050547127E-4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1.5748137737160676E-3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3.2897821259595104E-3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</row>
        <row r="31"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2.7074238758062947E-3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7.3397825564473027E-3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2.7769940055481705E-3</v>
          </cell>
          <cell r="BC31">
            <v>0</v>
          </cell>
          <cell r="BD31">
            <v>0</v>
          </cell>
          <cell r="BE31">
            <v>2.3761410749922019E-5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1.8261236279523222E-4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3.8147677974989709E-4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</row>
        <row r="32"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2.7074238758062947E-3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1.4092543964638701E-2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5.3318895773485026E-3</v>
          </cell>
          <cell r="BC32">
            <v>0</v>
          </cell>
          <cell r="BD32">
            <v>0</v>
          </cell>
          <cell r="BE32">
            <v>4.562243132951848E-5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3.506197535671968E-4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7.3244380862372185E-4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0.11262177274991764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4.8944483419156734E-2</v>
          </cell>
          <cell r="AU33">
            <v>0.28601165292665698</v>
          </cell>
          <cell r="AV33">
            <v>0</v>
          </cell>
          <cell r="AW33">
            <v>2.3384165381271929E-2</v>
          </cell>
          <cell r="AX33">
            <v>0</v>
          </cell>
          <cell r="AY33">
            <v>0</v>
          </cell>
          <cell r="AZ33">
            <v>1.0099747813067316E-2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8.729515768605995E-4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6.7009783103352729E-3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1.6563109625943211E-5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</row>
        <row r="34"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0.11262177274991765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1.5743363423643603E-2</v>
          </cell>
          <cell r="AU34">
            <v>9.1997812232685675E-2</v>
          </cell>
          <cell r="AV34">
            <v>0</v>
          </cell>
          <cell r="AW34">
            <v>7.5216937280383729E-3</v>
          </cell>
          <cell r="AX34">
            <v>0</v>
          </cell>
          <cell r="AY34">
            <v>0</v>
          </cell>
          <cell r="AZ34">
            <v>3.2486603024608632E-3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2.8079147976828214E-4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2.1554203755733302E-3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5.3276495337330126E-6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</row>
        <row r="35"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0.11262177274991768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3.2506455699899696E-4</v>
          </cell>
          <cell r="AU35">
            <v>1.8995450510519748E-3</v>
          </cell>
          <cell r="AV35">
            <v>0</v>
          </cell>
          <cell r="AW35">
            <v>1.5530582466990114E-4</v>
          </cell>
          <cell r="AX35">
            <v>0</v>
          </cell>
          <cell r="AY35">
            <v>0</v>
          </cell>
          <cell r="AZ35">
            <v>6.7077427716222068E-5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5.7977038021551896E-6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4.4504516009591013E-5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1.1000381487274495E-7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6.8358721419945659E-2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0.21494606662966786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9.4783867026952406E-3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</row>
        <row r="39"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9.4783867026952424E-3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9.4783867026952424E-3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2.23231133466225E-2</v>
          </cell>
          <cell r="X41">
            <v>3.2215385074118232E-2</v>
          </cell>
          <cell r="Y41">
            <v>0</v>
          </cell>
          <cell r="Z41">
            <v>0</v>
          </cell>
          <cell r="AA41">
            <v>0</v>
          </cell>
          <cell r="AB41">
            <v>9.4783867026952424E-3</v>
          </cell>
          <cell r="AC41">
            <v>5.9904775374857305E-3</v>
          </cell>
          <cell r="AD41">
            <v>5.9904775374857305E-3</v>
          </cell>
          <cell r="AE41">
            <v>5.9904775374857305E-3</v>
          </cell>
          <cell r="AF41">
            <v>5.9904775374857305E-3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9.722796252573698E-5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2.1066204612756902E-2</v>
          </cell>
          <cell r="CV41">
            <v>0</v>
          </cell>
          <cell r="CW41">
            <v>2.6501646265247839E-5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0.43158865913133898</v>
          </cell>
          <cell r="AS42">
            <v>0.43158865913133887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1.8218066964831314E-3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1.4135080701120812E-2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4.8638501464859547E-2</v>
          </cell>
          <cell r="AS43">
            <v>4.863850146485954E-2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2.0531111233073525E-4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1.5929731443155297E-3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0.16375342062194329</v>
          </cell>
          <cell r="AS44">
            <v>0.16375342062194326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6.9123011448336E-4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5.3631340087445653E-3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</row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5.3423228558270247E-3</v>
          </cell>
          <cell r="AS45">
            <v>5.342322855827023E-3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2.2550823214654392E-5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1.7496790775398268E-4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3.4839250210701024E-3</v>
          </cell>
          <cell r="AU46">
            <v>0</v>
          </cell>
          <cell r="AV46">
            <v>5.8938425234935199E-2</v>
          </cell>
          <cell r="AW46">
            <v>0</v>
          </cell>
          <cell r="AX46">
            <v>1.7278760412945331E-2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8.9465164208974243E-5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</row>
        <row r="47">
          <cell r="D47">
            <v>6.7639583218755449E-3</v>
          </cell>
          <cell r="E47">
            <v>6.763958321875544E-3</v>
          </cell>
          <cell r="F47">
            <v>6.7639583218755449E-3</v>
          </cell>
          <cell r="G47">
            <v>6.7639583218755449E-3</v>
          </cell>
          <cell r="H47">
            <v>6.763958321875544E-3</v>
          </cell>
          <cell r="I47">
            <v>3.6521160526339683E-3</v>
          </cell>
          <cell r="J47">
            <v>3.652116052633967E-3</v>
          </cell>
          <cell r="K47">
            <v>3.6521160526339675E-3</v>
          </cell>
          <cell r="L47">
            <v>3.6521160526339675E-3</v>
          </cell>
          <cell r="M47">
            <v>3.9791315045007289E-3</v>
          </cell>
          <cell r="N47">
            <v>3.9791315045007289E-3</v>
          </cell>
          <cell r="O47">
            <v>3.9791315045007297E-3</v>
          </cell>
          <cell r="P47">
            <v>2.4453541317430568E-3</v>
          </cell>
          <cell r="Q47">
            <v>2.4453541317430564E-3</v>
          </cell>
          <cell r="R47">
            <v>2.4453541317430568E-3</v>
          </cell>
          <cell r="S47">
            <v>2.4453541317430564E-3</v>
          </cell>
          <cell r="T47">
            <v>6.7971069518256461E-2</v>
          </cell>
          <cell r="U47">
            <v>6.7971069518256461E-2</v>
          </cell>
          <cell r="V47">
            <v>6.7971069518256474E-2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8.282006118826327E-3</v>
          </cell>
          <cell r="AU47">
            <v>0</v>
          </cell>
          <cell r="AV47">
            <v>0.1401087553485266</v>
          </cell>
          <cell r="AW47">
            <v>0</v>
          </cell>
          <cell r="AX47">
            <v>4.1075166256532333E-2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2.1267709061457954E-4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1.4371540619357524E-4</v>
          </cell>
          <cell r="AU48">
            <v>0</v>
          </cell>
          <cell r="AV48">
            <v>2.4312692356526864E-3</v>
          </cell>
          <cell r="AW48">
            <v>0</v>
          </cell>
          <cell r="AX48">
            <v>7.1276622092893778E-4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3.6905278778124806E-6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</row>
        <row r="49">
          <cell r="D49">
            <v>1.9640142116471027E-3</v>
          </cell>
          <cell r="E49">
            <v>1.9640142116471027E-3</v>
          </cell>
          <cell r="F49">
            <v>1.9640142116471027E-3</v>
          </cell>
          <cell r="G49">
            <v>1.9640142116471027E-3</v>
          </cell>
          <cell r="H49">
            <v>1.9640142116471027E-3</v>
          </cell>
          <cell r="I49">
            <v>1.0604453026802089E-3</v>
          </cell>
          <cell r="J49">
            <v>1.0604453026802089E-3</v>
          </cell>
          <cell r="K49">
            <v>1.0604453026802092E-3</v>
          </cell>
          <cell r="L49">
            <v>1.0604453026802092E-3</v>
          </cell>
          <cell r="M49">
            <v>1.1553990212472434E-3</v>
          </cell>
          <cell r="N49">
            <v>1.1553990212472432E-3</v>
          </cell>
          <cell r="O49">
            <v>1.1553990212472434E-3</v>
          </cell>
          <cell r="P49">
            <v>7.1004433184053179E-4</v>
          </cell>
          <cell r="Q49">
            <v>7.1004433184053179E-4</v>
          </cell>
          <cell r="R49">
            <v>7.1004433184053168E-4</v>
          </cell>
          <cell r="S49">
            <v>7.1004433184053179E-4</v>
          </cell>
          <cell r="T49">
            <v>1.9736394011028204E-2</v>
          </cell>
          <cell r="U49">
            <v>1.9736394011028204E-2</v>
          </cell>
          <cell r="V49">
            <v>1.9736394011028207E-2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2.4048015886964924E-3</v>
          </cell>
          <cell r="AU49">
            <v>0</v>
          </cell>
          <cell r="AV49">
            <v>4.0682625998853174E-2</v>
          </cell>
          <cell r="AW49">
            <v>0</v>
          </cell>
          <cell r="AX49">
            <v>1.1926775186164636E-2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6.1753903347968982E-5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4.4713141490834577E-4</v>
          </cell>
          <cell r="AQ50">
            <v>0</v>
          </cell>
          <cell r="AR50">
            <v>0</v>
          </cell>
          <cell r="AS50">
            <v>0</v>
          </cell>
          <cell r="AT50">
            <v>2.7301018607062285E-4</v>
          </cell>
          <cell r="AU50">
            <v>0</v>
          </cell>
          <cell r="AV50">
            <v>0</v>
          </cell>
          <cell r="AW50">
            <v>0</v>
          </cell>
          <cell r="AX50">
            <v>6.600645249666495E-4</v>
          </cell>
          <cell r="AY50">
            <v>0</v>
          </cell>
          <cell r="AZ50">
            <v>2.7563966024348049E-4</v>
          </cell>
          <cell r="BA50">
            <v>4.2396514552936201E-5</v>
          </cell>
          <cell r="BB50">
            <v>0</v>
          </cell>
          <cell r="BC50">
            <v>0</v>
          </cell>
          <cell r="BD50">
            <v>0</v>
          </cell>
          <cell r="BE50">
            <v>2.2897102178445625E-2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3.654034951120451E-7</v>
          </cell>
          <cell r="BL50">
            <v>2.0210083174302543E-5</v>
          </cell>
          <cell r="BM50">
            <v>7.7513420416841445E-3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5.2066047289987165E-4</v>
          </cell>
          <cell r="BU50">
            <v>0</v>
          </cell>
          <cell r="BV50">
            <v>0</v>
          </cell>
          <cell r="BW50">
            <v>1.2747259929380621E-3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2.4066984295941832E-3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2.1317697072107318E-3</v>
          </cell>
          <cell r="AQ51">
            <v>0</v>
          </cell>
          <cell r="AR51">
            <v>0</v>
          </cell>
          <cell r="AS51">
            <v>0</v>
          </cell>
          <cell r="AT51">
            <v>1.3016192220459794E-3</v>
          </cell>
          <cell r="AU51">
            <v>0</v>
          </cell>
          <cell r="AV51">
            <v>0</v>
          </cell>
          <cell r="AW51">
            <v>0</v>
          </cell>
          <cell r="AX51">
            <v>3.146961971832772E-3</v>
          </cell>
          <cell r="AY51">
            <v>0</v>
          </cell>
          <cell r="AZ51">
            <v>1.3141556558564733E-3</v>
          </cell>
          <cell r="BA51">
            <v>2.0213208556100801E-4</v>
          </cell>
          <cell r="BB51">
            <v>0</v>
          </cell>
          <cell r="BC51">
            <v>0</v>
          </cell>
          <cell r="BD51">
            <v>0</v>
          </cell>
          <cell r="BE51">
            <v>0.1091655544196659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1.7421189292826919E-6</v>
          </cell>
          <cell r="BL51">
            <v>9.6354766528804046E-5</v>
          </cell>
          <cell r="BM51">
            <v>3.6955748586975035E-2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2.4823311153332329E-3</v>
          </cell>
          <cell r="BU51">
            <v>0</v>
          </cell>
          <cell r="BV51">
            <v>0</v>
          </cell>
          <cell r="BW51">
            <v>6.0774576917090612E-3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1.1474315236052447E-2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2.1242915541972796E-3</v>
          </cell>
          <cell r="AQ52">
            <v>0</v>
          </cell>
          <cell r="AR52">
            <v>0</v>
          </cell>
          <cell r="AS52">
            <v>0</v>
          </cell>
          <cell r="AT52">
            <v>1.2970531998932179E-3</v>
          </cell>
          <cell r="AU52">
            <v>0</v>
          </cell>
          <cell r="AV52">
            <v>0</v>
          </cell>
          <cell r="AW52">
            <v>0</v>
          </cell>
          <cell r="AX52">
            <v>3.1359225696528468E-3</v>
          </cell>
          <cell r="AY52">
            <v>0</v>
          </cell>
          <cell r="AZ52">
            <v>1.3095456564532794E-3</v>
          </cell>
          <cell r="BA52">
            <v>2.0142301522398215E-4</v>
          </cell>
          <cell r="BB52">
            <v>0</v>
          </cell>
          <cell r="BC52">
            <v>0</v>
          </cell>
          <cell r="BD52">
            <v>0</v>
          </cell>
          <cell r="BE52">
            <v>0.10878260652572252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1.7360076538120152E-6</v>
          </cell>
          <cell r="BL52">
            <v>9.6016758307165186E-5</v>
          </cell>
          <cell r="BM52">
            <v>3.6826109469895313E-2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2.4736232085421175E-3</v>
          </cell>
          <cell r="BU52">
            <v>0</v>
          </cell>
          <cell r="BV52">
            <v>0</v>
          </cell>
          <cell r="BW52">
            <v>6.0561382413023635E-3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1.1434063850187666E-2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1.6994439535127455E-3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1.6265134852909478E-3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2.8240323548547651E-3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9.130187771855359E-4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4.7488905114886062E-3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1.3058965943714739E-2</v>
          </cell>
          <cell r="AQ56">
            <v>0</v>
          </cell>
          <cell r="AR56">
            <v>0</v>
          </cell>
          <cell r="AS56">
            <v>0</v>
          </cell>
          <cell r="AT56">
            <v>1.1885913941944458E-2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5.5343946623324239E-3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0.47216277530822481</v>
          </cell>
          <cell r="BL56">
            <v>0.11627227035577026</v>
          </cell>
          <cell r="BM56">
            <v>6.2071763401699169E-2</v>
          </cell>
          <cell r="BN56">
            <v>0.37170323153840523</v>
          </cell>
          <cell r="BO56">
            <v>0</v>
          </cell>
          <cell r="BP56">
            <v>0</v>
          </cell>
          <cell r="BQ56">
            <v>7.6053836290749469E-4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6.4416168043935254E-2</v>
          </cell>
          <cell r="BX56">
            <v>0</v>
          </cell>
          <cell r="BY56">
            <v>0</v>
          </cell>
          <cell r="BZ56">
            <v>0</v>
          </cell>
          <cell r="CA56">
            <v>9.2915899787117666E-4</v>
          </cell>
          <cell r="CB56">
            <v>5.635459984484073E-3</v>
          </cell>
          <cell r="CC56">
            <v>2.0971580506936284E-4</v>
          </cell>
          <cell r="CD56">
            <v>0</v>
          </cell>
          <cell r="CE56">
            <v>0</v>
          </cell>
          <cell r="CF56">
            <v>0</v>
          </cell>
          <cell r="CG56">
            <v>8.168283503140123E-4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3.0402015457775505E-3</v>
          </cell>
          <cell r="CR56">
            <v>8.7326055637195583E-4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1.9640119301750972E-2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2.2888185510536735E-4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</row>
        <row r="60"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1.8816459306206561E-2</v>
          </cell>
          <cell r="AY60">
            <v>0</v>
          </cell>
          <cell r="AZ60">
            <v>7.1039077136747453E-2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1.2152030786717104E-2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4.1211812207293929E-3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</row>
        <row r="62"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6.3077387327778511E-2</v>
          </cell>
          <cell r="AX62">
            <v>0.38664124615530177</v>
          </cell>
          <cell r="AY62">
            <v>0</v>
          </cell>
          <cell r="AZ62">
            <v>0</v>
          </cell>
          <cell r="BA62">
            <v>2.2904890276047394E-3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1.2548599215439346E-3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1.4346063490382005E-2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</row>
        <row r="63"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1.3602056808967828E-2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</row>
        <row r="64"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5.4378346461260677E-2</v>
          </cell>
          <cell r="AD64">
            <v>5.4378346461260677E-2</v>
          </cell>
          <cell r="AE64">
            <v>5.437834646126067E-2</v>
          </cell>
          <cell r="AF64">
            <v>5.4378346461260677E-2</v>
          </cell>
          <cell r="AG64">
            <v>1.5736636600487068E-2</v>
          </cell>
          <cell r="AH64">
            <v>1.5736636600487068E-2</v>
          </cell>
          <cell r="AI64">
            <v>1.5736636600487068E-2</v>
          </cell>
          <cell r="AJ64">
            <v>1.5736636600487068E-2</v>
          </cell>
          <cell r="AK64">
            <v>0</v>
          </cell>
          <cell r="AL64">
            <v>0</v>
          </cell>
          <cell r="AM64">
            <v>0</v>
          </cell>
          <cell r="AN64">
            <v>3.2405040725592603E-2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6.6774884125412551E-3</v>
          </cell>
          <cell r="AU65">
            <v>0</v>
          </cell>
          <cell r="AV65">
            <v>6.9677295565838127E-3</v>
          </cell>
          <cell r="AW65">
            <v>0</v>
          </cell>
          <cell r="AX65">
            <v>5.8975774617872331E-2</v>
          </cell>
          <cell r="AY65">
            <v>0</v>
          </cell>
          <cell r="AZ65">
            <v>1.2377358962022751E-2</v>
          </cell>
          <cell r="BA65">
            <v>4.5524177608790906E-2</v>
          </cell>
          <cell r="BB65">
            <v>9.1498644016210634E-2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1.5197586390654357E-4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7.6362580949949983E-5</v>
          </cell>
          <cell r="BX65">
            <v>0</v>
          </cell>
          <cell r="BY65">
            <v>0</v>
          </cell>
          <cell r="BZ65">
            <v>0</v>
          </cell>
          <cell r="CA65">
            <v>8.5697775219740709E-4</v>
          </cell>
          <cell r="CB65">
            <v>1.2537494053851581E-4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4.0427961649900805E-2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5.936579153477629E-4</v>
          </cell>
          <cell r="DB65">
            <v>0</v>
          </cell>
          <cell r="DC65">
            <v>0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0.19417754127236012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</row>
        <row r="67"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0.11281106197984467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3.535918369945215E-3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1.0546785563168527E-3</v>
          </cell>
          <cell r="AQ69">
            <v>8.0549617063403918E-4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0.34267781048878554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0.12879567168504871</v>
          </cell>
          <cell r="BR69">
            <v>0</v>
          </cell>
          <cell r="BS69">
            <v>0</v>
          </cell>
          <cell r="BT69">
            <v>4.6708839600877687E-4</v>
          </cell>
          <cell r="BU69">
            <v>0</v>
          </cell>
          <cell r="BV69">
            <v>0</v>
          </cell>
          <cell r="BW69">
            <v>1.1010274638372491E-2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1.1212899410154305E-2</v>
          </cell>
          <cell r="CC69">
            <v>2.252834982817141E-3</v>
          </cell>
          <cell r="CD69">
            <v>1.6800346938526402E-3</v>
          </cell>
          <cell r="CE69">
            <v>0</v>
          </cell>
          <cell r="CF69">
            <v>0</v>
          </cell>
          <cell r="CG69">
            <v>1.3944328467121601E-2</v>
          </cell>
          <cell r="CH69">
            <v>0</v>
          </cell>
          <cell r="CI69">
            <v>7.7861521641263941E-3</v>
          </cell>
          <cell r="CJ69">
            <v>0</v>
          </cell>
          <cell r="CK69">
            <v>0</v>
          </cell>
          <cell r="CL69">
            <v>0</v>
          </cell>
          <cell r="CM69">
            <v>1.5949200940749697E-2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5.9315231577500432E-3</v>
          </cell>
          <cell r="CU69">
            <v>5.3519408420765703E-3</v>
          </cell>
          <cell r="CV69">
            <v>4.1997085289229878E-3</v>
          </cell>
          <cell r="CW69">
            <v>6.27374075678315E-5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3.6766882364942864E-3</v>
          </cell>
          <cell r="AQ70">
            <v>0</v>
          </cell>
          <cell r="AR70">
            <v>5.1344493991656555E-3</v>
          </cell>
          <cell r="AS70">
            <v>5.1344493991656538E-3</v>
          </cell>
          <cell r="AT70">
            <v>3.6356806132013753E-2</v>
          </cell>
          <cell r="AU70">
            <v>0</v>
          </cell>
          <cell r="AV70">
            <v>3.9694690308652011E-2</v>
          </cell>
          <cell r="AW70">
            <v>4.9515402473886833E-3</v>
          </cell>
          <cell r="AX70">
            <v>4.2761577464926911E-2</v>
          </cell>
          <cell r="AY70">
            <v>0</v>
          </cell>
          <cell r="AZ70">
            <v>3.4621952156619592E-3</v>
          </cell>
          <cell r="BA70">
            <v>1.010396147657752E-2</v>
          </cell>
          <cell r="BB70">
            <v>1.6776842748649035E-2</v>
          </cell>
          <cell r="BC70">
            <v>0</v>
          </cell>
          <cell r="BD70">
            <v>1.2900363156562364E-3</v>
          </cell>
          <cell r="BE70">
            <v>9.1015406393966825E-2</v>
          </cell>
          <cell r="BF70">
            <v>0.40681312396051206</v>
          </cell>
          <cell r="BG70">
            <v>0</v>
          </cell>
          <cell r="BH70">
            <v>4.6382675200119537E-2</v>
          </cell>
          <cell r="BI70">
            <v>4.9546711713802276E-3</v>
          </cell>
          <cell r="BJ70">
            <v>0</v>
          </cell>
          <cell r="BK70">
            <v>1.5436729656426198E-4</v>
          </cell>
          <cell r="BL70">
            <v>2.1412573725568687E-3</v>
          </cell>
          <cell r="BM70">
            <v>0</v>
          </cell>
          <cell r="BN70">
            <v>4.6105227200356376E-4</v>
          </cell>
          <cell r="BO70">
            <v>6.9444826303362954E-3</v>
          </cell>
          <cell r="BP70">
            <v>1.2452958819988895E-2</v>
          </cell>
          <cell r="BQ70">
            <v>0.16192176404486217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4.6575508934523231E-2</v>
          </cell>
          <cell r="BW70">
            <v>1.7245081957986269E-2</v>
          </cell>
          <cell r="BX70">
            <v>0</v>
          </cell>
          <cell r="BY70">
            <v>0</v>
          </cell>
          <cell r="BZ70">
            <v>1.6985838114490946E-5</v>
          </cell>
          <cell r="CA70">
            <v>6.6937683202335993E-3</v>
          </cell>
          <cell r="CB70">
            <v>9.5102909536534507E-3</v>
          </cell>
          <cell r="CC70">
            <v>9.7687117081457281E-4</v>
          </cell>
          <cell r="CD70">
            <v>6.6864229862863809E-4</v>
          </cell>
          <cell r="CE70">
            <v>0</v>
          </cell>
          <cell r="CF70">
            <v>1.620835666614435E-3</v>
          </cell>
          <cell r="CG70">
            <v>9.3627243374157752E-4</v>
          </cell>
          <cell r="CH70">
            <v>6.6597006232847911E-3</v>
          </cell>
          <cell r="CI70">
            <v>0</v>
          </cell>
          <cell r="CJ70">
            <v>3.4873886644562664E-5</v>
          </cell>
          <cell r="CK70">
            <v>0</v>
          </cell>
          <cell r="CL70">
            <v>0</v>
          </cell>
          <cell r="CM70">
            <v>4.1861551850752489E-6</v>
          </cell>
          <cell r="CN70">
            <v>0</v>
          </cell>
          <cell r="CO70">
            <v>0</v>
          </cell>
          <cell r="CP70">
            <v>0</v>
          </cell>
          <cell r="CQ70">
            <v>1.9028707143604652E-3</v>
          </cell>
          <cell r="CR70">
            <v>2.7851590838808707E-3</v>
          </cell>
          <cell r="CS70">
            <v>0</v>
          </cell>
          <cell r="CT70">
            <v>1.4148199092884448E-4</v>
          </cell>
          <cell r="CU70">
            <v>9.9789110658003725E-6</v>
          </cell>
          <cell r="CV70">
            <v>4.359702695817229E-5</v>
          </cell>
          <cell r="CW70">
            <v>1.4212811333199889E-4</v>
          </cell>
          <cell r="CX70">
            <v>3.4254009260398921E-4</v>
          </cell>
          <cell r="CY70">
            <v>2.984606503666823E-3</v>
          </cell>
          <cell r="CZ70">
            <v>0</v>
          </cell>
          <cell r="DA70">
            <v>2.9239858111703913E-3</v>
          </cell>
          <cell r="DB70">
            <v>0</v>
          </cell>
          <cell r="DC70">
            <v>0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5.8126786191039755E-4</v>
          </cell>
          <cell r="AQ71">
            <v>6.8148378425990418E-4</v>
          </cell>
          <cell r="AR71">
            <v>5.1763478987898503E-4</v>
          </cell>
          <cell r="AS71">
            <v>5.1763478987898481E-4</v>
          </cell>
          <cell r="AT71">
            <v>1.9175860587504812E-4</v>
          </cell>
          <cell r="AU71">
            <v>6.9301527382178055E-5</v>
          </cell>
          <cell r="AV71">
            <v>1.7868319364864094E-4</v>
          </cell>
          <cell r="AW71">
            <v>8.8954439632601051E-5</v>
          </cell>
          <cell r="AX71">
            <v>7.0134030906926015E-5</v>
          </cell>
          <cell r="AY71">
            <v>0</v>
          </cell>
          <cell r="AZ71">
            <v>4.2875162807017096E-4</v>
          </cell>
          <cell r="BA71">
            <v>3.8541438789730905E-4</v>
          </cell>
          <cell r="BB71">
            <v>3.5938295414861938E-4</v>
          </cell>
          <cell r="BC71">
            <v>0</v>
          </cell>
          <cell r="BD71">
            <v>2.4873461858239014E-4</v>
          </cell>
          <cell r="BE71">
            <v>4.8852076902470502E-4</v>
          </cell>
          <cell r="BF71">
            <v>3.0264504407337481E-3</v>
          </cell>
          <cell r="BG71">
            <v>1.1250643210604411E-3</v>
          </cell>
          <cell r="BH71">
            <v>8.3959144006415611E-4</v>
          </cell>
          <cell r="BI71">
            <v>3.5754772788558058E-4</v>
          </cell>
          <cell r="BJ71">
            <v>1.0069560857086141E-3</v>
          </cell>
          <cell r="BK71">
            <v>1.0044133169719723E-3</v>
          </cell>
          <cell r="BL71">
            <v>1.195614816857049E-4</v>
          </cell>
          <cell r="BM71">
            <v>4.4514271964769863E-4</v>
          </cell>
          <cell r="BN71">
            <v>6.1621781021873028E-4</v>
          </cell>
          <cell r="BO71">
            <v>2.8068313316266203E-3</v>
          </cell>
          <cell r="BP71">
            <v>7.1185496385088951E-3</v>
          </cell>
          <cell r="BQ71">
            <v>1.6792547159064342E-3</v>
          </cell>
          <cell r="BR71">
            <v>7.2005189335275666E-4</v>
          </cell>
          <cell r="BS71">
            <v>1.2731053418679476E-4</v>
          </cell>
          <cell r="BT71">
            <v>1.0212010367137063E-3</v>
          </cell>
          <cell r="BU71">
            <v>9.923339850242208E-4</v>
          </cell>
          <cell r="BV71">
            <v>1.4648926215921892E-3</v>
          </cell>
          <cell r="BW71">
            <v>3.1129416380486929E-4</v>
          </cell>
          <cell r="BX71">
            <v>0</v>
          </cell>
          <cell r="BY71">
            <v>4.9608842414372318E-4</v>
          </cell>
          <cell r="BZ71">
            <v>1.4287948514682173E-3</v>
          </cell>
          <cell r="CA71">
            <v>1.7143147655216324E-3</v>
          </cell>
          <cell r="CB71">
            <v>1.5183468832093059E-3</v>
          </cell>
          <cell r="CC71">
            <v>2.3072021205208172E-3</v>
          </cell>
          <cell r="CD71">
            <v>1.0667773789331599E-3</v>
          </cell>
          <cell r="CE71">
            <v>5.3395856646286572E-4</v>
          </cell>
          <cell r="CF71">
            <v>4.2205685889941573E-3</v>
          </cell>
          <cell r="CG71">
            <v>1.3604180952743222E-3</v>
          </cell>
          <cell r="CH71">
            <v>3.6480942784594553E-3</v>
          </cell>
          <cell r="CI71">
            <v>1.0891228431558849E-4</v>
          </cell>
          <cell r="CJ71">
            <v>1.3678261199304965E-3</v>
          </cell>
          <cell r="CK71">
            <v>1.2627450281970314E-2</v>
          </cell>
          <cell r="CL71">
            <v>0</v>
          </cell>
          <cell r="CM71">
            <v>3.7506410505465855E-7</v>
          </cell>
          <cell r="CN71">
            <v>0</v>
          </cell>
          <cell r="CO71">
            <v>9.2333201191407456E-4</v>
          </cell>
          <cell r="CP71">
            <v>1.795226533139268E-3</v>
          </cell>
          <cell r="CQ71">
            <v>3.5595309495544103E-3</v>
          </cell>
          <cell r="CR71">
            <v>5.264013107573782E-3</v>
          </cell>
          <cell r="CS71">
            <v>1.9708739772056174E-3</v>
          </cell>
          <cell r="CT71">
            <v>9.8204883649283519E-4</v>
          </cell>
          <cell r="CU71">
            <v>8.6005349202871294E-3</v>
          </cell>
          <cell r="CV71">
            <v>1.8202237779724694E-2</v>
          </cell>
          <cell r="CW71">
            <v>8.9300752576817466E-3</v>
          </cell>
          <cell r="CX71">
            <v>2.7989575796483448E-2</v>
          </cell>
          <cell r="CY71">
            <v>1.1277157882193458E-3</v>
          </cell>
          <cell r="CZ71">
            <v>5.7054466057996213E-4</v>
          </cell>
          <cell r="DA71">
            <v>6.4974785795472636E-3</v>
          </cell>
          <cell r="DB71">
            <v>0</v>
          </cell>
          <cell r="DC71">
            <v>0</v>
          </cell>
        </row>
        <row r="72">
          <cell r="D72">
            <v>1.5050334914795468E-3</v>
          </cell>
          <cell r="E72">
            <v>1.5050334914795468E-3</v>
          </cell>
          <cell r="F72">
            <v>1.505033491479547E-3</v>
          </cell>
          <cell r="G72">
            <v>1.505033491479547E-3</v>
          </cell>
          <cell r="H72">
            <v>1.505033491479547E-3</v>
          </cell>
          <cell r="I72">
            <v>1.7133409515658632E-4</v>
          </cell>
          <cell r="J72">
            <v>1.7133409515658634E-4</v>
          </cell>
          <cell r="K72">
            <v>1.7133409515658634E-4</v>
          </cell>
          <cell r="L72">
            <v>1.7133409515658634E-4</v>
          </cell>
          <cell r="M72">
            <v>5.4578172463059836E-5</v>
          </cell>
          <cell r="N72">
            <v>5.457817246305985E-5</v>
          </cell>
          <cell r="O72">
            <v>5.4578172463059836E-5</v>
          </cell>
          <cell r="P72">
            <v>2.3302505620448612E-4</v>
          </cell>
          <cell r="Q72">
            <v>2.3302505620448612E-4</v>
          </cell>
          <cell r="R72">
            <v>2.3302505620448615E-4</v>
          </cell>
          <cell r="S72">
            <v>2.3302505620448615E-4</v>
          </cell>
          <cell r="T72">
            <v>3.1242237706925018E-3</v>
          </cell>
          <cell r="U72">
            <v>3.1242237706925018E-3</v>
          </cell>
          <cell r="V72">
            <v>3.1242237706925026E-3</v>
          </cell>
          <cell r="W72">
            <v>5.8097042377982357E-3</v>
          </cell>
          <cell r="X72">
            <v>1.9004118725524355E-3</v>
          </cell>
          <cell r="Y72">
            <v>2.2088934942913856E-3</v>
          </cell>
          <cell r="Z72">
            <v>2.2088934942913851E-3</v>
          </cell>
          <cell r="AA72">
            <v>2.2088934942913856E-3</v>
          </cell>
          <cell r="AB72">
            <v>2.2088934942913856E-3</v>
          </cell>
          <cell r="AC72">
            <v>5.0461463639264444E-4</v>
          </cell>
          <cell r="AD72">
            <v>5.0461463639264444E-4</v>
          </cell>
          <cell r="AE72">
            <v>5.0461463639264444E-4</v>
          </cell>
          <cell r="AF72">
            <v>5.0461463639264444E-4</v>
          </cell>
          <cell r="AG72">
            <v>2.3774571950303611E-3</v>
          </cell>
          <cell r="AH72">
            <v>2.3774571950303607E-3</v>
          </cell>
          <cell r="AI72">
            <v>2.3774571950303611E-3</v>
          </cell>
          <cell r="AJ72">
            <v>2.3774571950303611E-3</v>
          </cell>
          <cell r="AK72">
            <v>1.398704718589367E-3</v>
          </cell>
          <cell r="AL72">
            <v>1.398704718589367E-3</v>
          </cell>
          <cell r="AM72">
            <v>1.398704718589367E-3</v>
          </cell>
          <cell r="AN72">
            <v>6.0353886582866709E-3</v>
          </cell>
          <cell r="AO72">
            <v>0</v>
          </cell>
          <cell r="AP72">
            <v>7.7128974284860083E-2</v>
          </cell>
          <cell r="AQ72">
            <v>3.3033140560513582E-2</v>
          </cell>
          <cell r="AR72">
            <v>1.3520908515810219E-2</v>
          </cell>
          <cell r="AS72">
            <v>1.3520908515810216E-2</v>
          </cell>
          <cell r="AT72">
            <v>7.9139607290394827E-3</v>
          </cell>
          <cell r="AU72">
            <v>2.1830247704999434E-2</v>
          </cell>
          <cell r="AV72">
            <v>3.5794903883511149E-2</v>
          </cell>
          <cell r="AW72">
            <v>3.703757038822259E-3</v>
          </cell>
          <cell r="AX72">
            <v>1.136302721133629E-2</v>
          </cell>
          <cell r="AY72">
            <v>0</v>
          </cell>
          <cell r="AZ72">
            <v>7.5272555946732595E-3</v>
          </cell>
          <cell r="BA72">
            <v>2.0750989547624766E-2</v>
          </cell>
          <cell r="BB72">
            <v>8.9959515216421777E-3</v>
          </cell>
          <cell r="BC72">
            <v>0</v>
          </cell>
          <cell r="BD72">
            <v>2.5348179876981793E-3</v>
          </cell>
          <cell r="BE72">
            <v>3.2987963349171059E-3</v>
          </cell>
          <cell r="BF72">
            <v>7.6126844366742503E-3</v>
          </cell>
          <cell r="BG72">
            <v>9.2779461544446329E-3</v>
          </cell>
          <cell r="BH72">
            <v>2.9566475912495539E-2</v>
          </cell>
          <cell r="BI72">
            <v>5.182135340834673E-3</v>
          </cell>
          <cell r="BJ72">
            <v>1.228140278852591E-2</v>
          </cell>
          <cell r="BK72">
            <v>2.4416858563561239E-3</v>
          </cell>
          <cell r="BL72">
            <v>0.12747687119040796</v>
          </cell>
          <cell r="BM72">
            <v>2.3740519737567248E-2</v>
          </cell>
          <cell r="BN72">
            <v>1.5560617827796722E-2</v>
          </cell>
          <cell r="BO72">
            <v>1.6545270659212324E-2</v>
          </cell>
          <cell r="BP72">
            <v>9.0134433188780491E-2</v>
          </cell>
          <cell r="BQ72">
            <v>1.1282258862936352E-2</v>
          </cell>
          <cell r="BR72">
            <v>0</v>
          </cell>
          <cell r="BS72">
            <v>0.47362941197145847</v>
          </cell>
          <cell r="BT72">
            <v>0.24333076168623771</v>
          </cell>
          <cell r="BU72">
            <v>3.0882074670400932E-2</v>
          </cell>
          <cell r="BV72">
            <v>0.25438686629708163</v>
          </cell>
          <cell r="BW72">
            <v>1.633454232776374E-2</v>
          </cell>
          <cell r="BX72">
            <v>0</v>
          </cell>
          <cell r="BY72">
            <v>3.7633293090676271E-3</v>
          </cell>
          <cell r="BZ72">
            <v>2.7210137237026557E-2</v>
          </cell>
          <cell r="CA72">
            <v>3.747314125129244E-2</v>
          </cell>
          <cell r="CB72">
            <v>2.3952708142074446E-2</v>
          </cell>
          <cell r="CC72">
            <v>0.20208456027193958</v>
          </cell>
          <cell r="CD72">
            <v>0.21860920009026263</v>
          </cell>
          <cell r="CE72">
            <v>1.1408096996301196E-2</v>
          </cell>
          <cell r="CF72">
            <v>4.980712016085543E-2</v>
          </cell>
          <cell r="CG72">
            <v>8.0311923346482739E-3</v>
          </cell>
          <cell r="CH72">
            <v>9.9801374113821072E-3</v>
          </cell>
          <cell r="CI72">
            <v>1.6730338396575749E-2</v>
          </cell>
          <cell r="CJ72">
            <v>2.1434903123331763E-2</v>
          </cell>
          <cell r="CK72">
            <v>7.614282731864935E-3</v>
          </cell>
          <cell r="CL72">
            <v>4.6203714328070045E-3</v>
          </cell>
          <cell r="CM72">
            <v>2.3759405662920415E-3</v>
          </cell>
          <cell r="CN72">
            <v>0</v>
          </cell>
          <cell r="CO72">
            <v>1.9924873269780222E-3</v>
          </cell>
          <cell r="CP72">
            <v>8.3819524334239181E-3</v>
          </cell>
          <cell r="CQ72">
            <v>1.662045973808331E-2</v>
          </cell>
          <cell r="CR72">
            <v>6.0125777032682074E-3</v>
          </cell>
          <cell r="CS72">
            <v>3.1679739185207445E-2</v>
          </cell>
          <cell r="CT72">
            <v>2.3292700031120085E-3</v>
          </cell>
          <cell r="CU72">
            <v>4.7211538617492846E-2</v>
          </cell>
          <cell r="CV72">
            <v>1.0460647135223242E-2</v>
          </cell>
          <cell r="CW72">
            <v>1.0595565491473563E-2</v>
          </cell>
          <cell r="CX72">
            <v>2.669830425285186E-2</v>
          </cell>
          <cell r="CY72">
            <v>2.4167149673761067E-3</v>
          </cell>
          <cell r="CZ72">
            <v>6.7948776036468701E-4</v>
          </cell>
          <cell r="DA72">
            <v>1.4722135144913358E-2</v>
          </cell>
          <cell r="DB72">
            <v>0</v>
          </cell>
          <cell r="DC72">
            <v>0</v>
          </cell>
        </row>
        <row r="73">
          <cell r="D73">
            <v>4.9142431815824811E-2</v>
          </cell>
          <cell r="E73">
            <v>4.9142431815824811E-2</v>
          </cell>
          <cell r="F73">
            <v>4.9142431815824825E-2</v>
          </cell>
          <cell r="G73">
            <v>4.9142431815824818E-2</v>
          </cell>
          <cell r="H73">
            <v>4.9142431815824818E-2</v>
          </cell>
          <cell r="I73">
            <v>4.8388247350747919E-2</v>
          </cell>
          <cell r="J73">
            <v>4.8388247350747919E-2</v>
          </cell>
          <cell r="K73">
            <v>4.8388247350747926E-2</v>
          </cell>
          <cell r="L73">
            <v>4.8388247350747919E-2</v>
          </cell>
          <cell r="M73">
            <v>3.7152720602981019E-2</v>
          </cell>
          <cell r="N73">
            <v>3.7152720602981019E-2</v>
          </cell>
          <cell r="O73">
            <v>3.7152720602981026E-2</v>
          </cell>
          <cell r="P73">
            <v>1.6002906919943834E-2</v>
          </cell>
          <cell r="Q73">
            <v>1.6002906919943837E-2</v>
          </cell>
          <cell r="R73">
            <v>1.6002906919943834E-2</v>
          </cell>
          <cell r="S73">
            <v>1.6002906919943834E-2</v>
          </cell>
          <cell r="T73">
            <v>4.2472259397232863E-2</v>
          </cell>
          <cell r="U73">
            <v>4.2472259397232856E-2</v>
          </cell>
          <cell r="V73">
            <v>4.247225939723287E-2</v>
          </cell>
          <cell r="W73">
            <v>4.7356658575840323E-2</v>
          </cell>
          <cell r="X73">
            <v>5.0988501366911965E-2</v>
          </cell>
          <cell r="Y73">
            <v>6.0538503733865802E-2</v>
          </cell>
          <cell r="Z73">
            <v>6.0538503733865802E-2</v>
          </cell>
          <cell r="AA73">
            <v>6.0538503733865795E-2</v>
          </cell>
          <cell r="AB73">
            <v>6.0538503733865788E-2</v>
          </cell>
          <cell r="AC73">
            <v>7.0110791781032575E-5</v>
          </cell>
          <cell r="AD73">
            <v>7.0110791781032575E-5</v>
          </cell>
          <cell r="AE73">
            <v>7.0110791781032575E-5</v>
          </cell>
          <cell r="AF73">
            <v>7.0110791781032562E-5</v>
          </cell>
          <cell r="AG73">
            <v>3.2379312591805805E-4</v>
          </cell>
          <cell r="AH73">
            <v>3.2379312591805805E-4</v>
          </cell>
          <cell r="AI73">
            <v>3.2379312591805805E-4</v>
          </cell>
          <cell r="AJ73">
            <v>3.23793125918058E-4</v>
          </cell>
          <cell r="AK73">
            <v>0</v>
          </cell>
          <cell r="AL73">
            <v>0</v>
          </cell>
          <cell r="AM73">
            <v>0</v>
          </cell>
          <cell r="AN73">
            <v>5.6053613118776957E-4</v>
          </cell>
          <cell r="AO73">
            <v>0</v>
          </cell>
          <cell r="AP73">
            <v>0.12576264414831961</v>
          </cell>
          <cell r="AQ73">
            <v>0</v>
          </cell>
          <cell r="AR73">
            <v>1.1019013630958407E-3</v>
          </cell>
          <cell r="AS73">
            <v>1.1019013630958405E-3</v>
          </cell>
          <cell r="AT73">
            <v>8.5192963371264162E-3</v>
          </cell>
          <cell r="AU73">
            <v>7.7099408878714675E-3</v>
          </cell>
          <cell r="AV73">
            <v>8.401421343794022E-3</v>
          </cell>
          <cell r="AW73">
            <v>4.2875630661510215E-4</v>
          </cell>
          <cell r="AX73">
            <v>8.8587463244633308E-4</v>
          </cell>
          <cell r="AY73">
            <v>4.3900569907992189E-2</v>
          </cell>
          <cell r="AZ73">
            <v>1.4030359475916425E-3</v>
          </cell>
          <cell r="BA73">
            <v>2.9678233771579726E-2</v>
          </cell>
          <cell r="BB73">
            <v>1.7995736472774585E-2</v>
          </cell>
          <cell r="BC73">
            <v>5.3337273642578814E-2</v>
          </cell>
          <cell r="BD73">
            <v>3.1383604135910487E-2</v>
          </cell>
          <cell r="BE73">
            <v>9.8259392082101632E-3</v>
          </cell>
          <cell r="BF73">
            <v>4.3303919901074642E-3</v>
          </cell>
          <cell r="BG73">
            <v>0</v>
          </cell>
          <cell r="BH73">
            <v>4.6584580823804615E-2</v>
          </cell>
          <cell r="BI73">
            <v>0</v>
          </cell>
          <cell r="BJ73">
            <v>0</v>
          </cell>
          <cell r="BK73">
            <v>0</v>
          </cell>
          <cell r="BL73">
            <v>5.1120090979797216E-2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5.4927955639520343E-3</v>
          </cell>
          <cell r="BR73">
            <v>0</v>
          </cell>
          <cell r="BS73">
            <v>0</v>
          </cell>
          <cell r="BT73">
            <v>0</v>
          </cell>
          <cell r="BU73">
            <v>5.6748969283145646E-3</v>
          </cell>
          <cell r="BV73">
            <v>0</v>
          </cell>
          <cell r="BW73">
            <v>2.2943660174385535E-2</v>
          </cell>
          <cell r="BX73">
            <v>0</v>
          </cell>
          <cell r="BY73">
            <v>0</v>
          </cell>
          <cell r="BZ73">
            <v>0</v>
          </cell>
          <cell r="CA73">
            <v>1.0112775041242606E-4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2.3624527667667323E-3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1.2871400849488886E-3</v>
          </cell>
          <cell r="CR73">
            <v>0</v>
          </cell>
          <cell r="CS73">
            <v>0</v>
          </cell>
          <cell r="CT73">
            <v>0</v>
          </cell>
          <cell r="CU73">
            <v>1.8798021369226517E-3</v>
          </cell>
          <cell r="CV73">
            <v>0</v>
          </cell>
          <cell r="CW73">
            <v>7.2680730552381664E-3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1.5669925602209997E-6</v>
          </cell>
          <cell r="CV74">
            <v>0</v>
          </cell>
          <cell r="CW74">
            <v>0.24838126283538423</v>
          </cell>
          <cell r="CX74">
            <v>0</v>
          </cell>
          <cell r="CY74">
            <v>0</v>
          </cell>
          <cell r="CZ74">
            <v>0</v>
          </cell>
          <cell r="DA74">
            <v>4.3007703666218722E-7</v>
          </cell>
          <cell r="DB74">
            <v>0</v>
          </cell>
          <cell r="DC74">
            <v>0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1.2815423602804601E-3</v>
          </cell>
          <cell r="AU75">
            <v>0</v>
          </cell>
          <cell r="AV75">
            <v>1.0227887298366004E-2</v>
          </cell>
          <cell r="AW75">
            <v>0</v>
          </cell>
          <cell r="AX75">
            <v>0</v>
          </cell>
          <cell r="AY75">
            <v>0</v>
          </cell>
          <cell r="AZ75">
            <v>2.8318763222753502E-3</v>
          </cell>
          <cell r="BA75">
            <v>1.6558055582195308E-2</v>
          </cell>
          <cell r="BB75">
            <v>4.0564126720577735E-2</v>
          </cell>
          <cell r="BC75">
            <v>0</v>
          </cell>
          <cell r="BD75">
            <v>2.3809940820648497E-3</v>
          </cell>
          <cell r="BE75">
            <v>6.6167782090030311E-2</v>
          </cell>
          <cell r="BF75">
            <v>1.3855859714787429E-2</v>
          </cell>
          <cell r="BG75">
            <v>0</v>
          </cell>
          <cell r="BH75">
            <v>0.27526124621797537</v>
          </cell>
          <cell r="BI75">
            <v>4.182859687728642E-3</v>
          </cell>
          <cell r="BJ75">
            <v>0.50982983553245032</v>
          </cell>
          <cell r="BK75">
            <v>0</v>
          </cell>
          <cell r="BL75">
            <v>3.5568713735448024E-2</v>
          </cell>
          <cell r="BM75">
            <v>0</v>
          </cell>
          <cell r="BN75">
            <v>5.6930498450214269E-5</v>
          </cell>
          <cell r="BO75">
            <v>0.13296524027754397</v>
          </cell>
          <cell r="BP75">
            <v>0</v>
          </cell>
          <cell r="BQ75">
            <v>1.2332393833973523E-2</v>
          </cell>
          <cell r="BR75">
            <v>6.2331635891837614E-2</v>
          </cell>
          <cell r="BS75">
            <v>0</v>
          </cell>
          <cell r="BT75">
            <v>0</v>
          </cell>
          <cell r="BU75">
            <v>1.2921738461934699E-2</v>
          </cell>
          <cell r="BV75">
            <v>0</v>
          </cell>
          <cell r="BW75">
            <v>2.2798281661193211E-2</v>
          </cell>
          <cell r="BX75">
            <v>0</v>
          </cell>
          <cell r="BY75">
            <v>7.0813689447710479E-2</v>
          </cell>
          <cell r="BZ75">
            <v>0.17624852245506259</v>
          </cell>
          <cell r="CA75">
            <v>5.1023850668998018E-3</v>
          </cell>
          <cell r="CB75">
            <v>4.0594058073898914E-3</v>
          </cell>
          <cell r="CC75">
            <v>5.9694421435367614E-2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6.5345845808965864E-4</v>
          </cell>
          <cell r="CR75">
            <v>2.4728893633975788E-3</v>
          </cell>
          <cell r="CS75">
            <v>0</v>
          </cell>
          <cell r="CT75">
            <v>0</v>
          </cell>
          <cell r="CU75">
            <v>9.9915294993138594E-5</v>
          </cell>
          <cell r="CV75">
            <v>3.1158454022106853E-5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2.241208865589844E-2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</row>
        <row r="77"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1.7506329077965083E-2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3.2012363454624021E-2</v>
          </cell>
          <cell r="BU77">
            <v>0</v>
          </cell>
          <cell r="BV77">
            <v>0</v>
          </cell>
          <cell r="BW77">
            <v>8.9118646228433768E-2</v>
          </cell>
          <cell r="BX77">
            <v>0</v>
          </cell>
          <cell r="BY77">
            <v>0</v>
          </cell>
          <cell r="BZ77">
            <v>0</v>
          </cell>
          <cell r="CA77">
            <v>1.0742757491810206E-4</v>
          </cell>
          <cell r="CB77">
            <v>7.3001899755959767E-3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1.9202676207881728E-3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</row>
        <row r="78"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3.5030653361762969E-2</v>
          </cell>
          <cell r="BX78">
            <v>0</v>
          </cell>
          <cell r="BY78">
            <v>0</v>
          </cell>
          <cell r="BZ78">
            <v>0</v>
          </cell>
          <cell r="CA78">
            <v>6.1401341190792612E-4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1.4244311644300005E-3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1.6765902952999873E-3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1.9092210200471946E-3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0.11285824012493187</v>
          </cell>
          <cell r="BM79">
            <v>0</v>
          </cell>
          <cell r="BN79">
            <v>0.326902062831952</v>
          </cell>
          <cell r="BO79">
            <v>0</v>
          </cell>
          <cell r="BP79">
            <v>7.2513009446309382E-2</v>
          </cell>
          <cell r="BQ79">
            <v>9.1783959819362662E-4</v>
          </cell>
          <cell r="BR79">
            <v>7.0096320614645158E-3</v>
          </cell>
          <cell r="BS79">
            <v>0</v>
          </cell>
          <cell r="BT79">
            <v>3.312369086794624E-2</v>
          </cell>
          <cell r="BU79">
            <v>0</v>
          </cell>
          <cell r="BV79">
            <v>0</v>
          </cell>
          <cell r="BW79">
            <v>0.14689571125642242</v>
          </cell>
          <cell r="BX79">
            <v>0</v>
          </cell>
          <cell r="BY79">
            <v>0</v>
          </cell>
          <cell r="BZ79">
            <v>0</v>
          </cell>
          <cell r="CA79">
            <v>2.0254248335582176E-4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4.4165171832836287E-3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</row>
        <row r="80"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1.1050273317660994E-3</v>
          </cell>
          <cell r="AQ80">
            <v>2.1509225929708696E-4</v>
          </cell>
          <cell r="AR80">
            <v>1.6158719257060048E-3</v>
          </cell>
          <cell r="AS80">
            <v>1.6158719257060043E-3</v>
          </cell>
          <cell r="AT80">
            <v>1.8599910733382431E-3</v>
          </cell>
          <cell r="AU80">
            <v>0</v>
          </cell>
          <cell r="AV80">
            <v>0</v>
          </cell>
          <cell r="AW80">
            <v>8.3171402739999601E-4</v>
          </cell>
          <cell r="AX80">
            <v>4.4959505883033754E-5</v>
          </cell>
          <cell r="AY80">
            <v>0</v>
          </cell>
          <cell r="AZ80">
            <v>3.4140384855981315E-3</v>
          </cell>
          <cell r="BA80">
            <v>6.828206442369731E-3</v>
          </cell>
          <cell r="BB80">
            <v>1.4114519980260574E-4</v>
          </cell>
          <cell r="BC80">
            <v>6.040541122440634E-2</v>
          </cell>
          <cell r="BD80">
            <v>1.7860351425018778E-3</v>
          </cell>
          <cell r="BE80">
            <v>2.4608770086639985E-3</v>
          </cell>
          <cell r="BF80">
            <v>2.4978857815373045E-3</v>
          </cell>
          <cell r="BG80">
            <v>6.6088036741623266E-3</v>
          </cell>
          <cell r="BH80">
            <v>7.1404728597013033E-3</v>
          </cell>
          <cell r="BI80">
            <v>7.4146397056566721E-5</v>
          </cell>
          <cell r="BJ80">
            <v>7.824509585474611E-4</v>
          </cell>
          <cell r="BK80">
            <v>8.3240737804279022E-6</v>
          </cell>
          <cell r="BL80">
            <v>6.2583838502993446E-4</v>
          </cell>
          <cell r="BM80">
            <v>4.4678989272272842E-3</v>
          </cell>
          <cell r="BN80">
            <v>2.9598187259103799E-3</v>
          </cell>
          <cell r="BO80">
            <v>0</v>
          </cell>
          <cell r="BP80">
            <v>0</v>
          </cell>
          <cell r="BQ80">
            <v>1.1966605353820132E-3</v>
          </cell>
          <cell r="BR80">
            <v>0</v>
          </cell>
          <cell r="BS80">
            <v>5.3369787936139265E-2</v>
          </cell>
          <cell r="BT80">
            <v>2.6019172080036759E-3</v>
          </cell>
          <cell r="BU80">
            <v>3.2590394682991616E-2</v>
          </cell>
          <cell r="BV80">
            <v>3.8312056005172015E-4</v>
          </cell>
          <cell r="BW80">
            <v>8.4217071278457813E-3</v>
          </cell>
          <cell r="BX80">
            <v>0</v>
          </cell>
          <cell r="BY80">
            <v>4.6265896559820843E-2</v>
          </cell>
          <cell r="BZ80">
            <v>1.0783937994082874E-4</v>
          </cell>
          <cell r="CA80">
            <v>9.110421928024727E-3</v>
          </cell>
          <cell r="CB80">
            <v>1.4967895546964395E-3</v>
          </cell>
          <cell r="CC80">
            <v>4.8769368182198367E-4</v>
          </cell>
          <cell r="CD80">
            <v>6.192374046550282E-5</v>
          </cell>
          <cell r="CE80">
            <v>1.9804101808175071E-4</v>
          </cell>
          <cell r="CF80">
            <v>1.27016107952115E-3</v>
          </cell>
          <cell r="CG80">
            <v>2.5830241047780562E-3</v>
          </cell>
          <cell r="CH80">
            <v>2.1476329826801196E-3</v>
          </cell>
          <cell r="CI80">
            <v>0</v>
          </cell>
          <cell r="CJ80">
            <v>4.3181035427142895E-4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1.5398608670368343E-4</v>
          </cell>
          <cell r="CP80">
            <v>1.6151707605721567E-3</v>
          </cell>
          <cell r="CQ80">
            <v>3.6412372376072484E-3</v>
          </cell>
          <cell r="CR80">
            <v>1.4561439716847532E-4</v>
          </cell>
          <cell r="CS80">
            <v>2.9611409115369671E-3</v>
          </cell>
          <cell r="CT80">
            <v>1.3215146558150908E-3</v>
          </cell>
          <cell r="CU80">
            <v>5.1218725066771052E-3</v>
          </cell>
          <cell r="CV80">
            <v>2.0709571700365972E-3</v>
          </cell>
          <cell r="CW80">
            <v>2.2870669523659256E-3</v>
          </cell>
          <cell r="CX80">
            <v>2.2551960242786894E-3</v>
          </cell>
          <cell r="CY80">
            <v>1.0556932211339E-2</v>
          </cell>
          <cell r="CZ80">
            <v>6.8350286014704192E-4</v>
          </cell>
          <cell r="DA80">
            <v>5.0902993433454766E-3</v>
          </cell>
          <cell r="DB80">
            <v>0</v>
          </cell>
          <cell r="DC80">
            <v>0</v>
          </cell>
        </row>
        <row r="81"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2.9064325733118635E-4</v>
          </cell>
          <cell r="AQ81">
            <v>0</v>
          </cell>
          <cell r="AR81">
            <v>0</v>
          </cell>
          <cell r="AS81">
            <v>0</v>
          </cell>
          <cell r="AT81">
            <v>3.9061212545782151E-3</v>
          </cell>
          <cell r="AU81">
            <v>0</v>
          </cell>
          <cell r="AV81">
            <v>0</v>
          </cell>
          <cell r="AW81">
            <v>1.9280486959178474E-4</v>
          </cell>
          <cell r="AX81">
            <v>0</v>
          </cell>
          <cell r="AY81">
            <v>0</v>
          </cell>
          <cell r="AZ81">
            <v>5.7620005468166731E-4</v>
          </cell>
          <cell r="BA81">
            <v>1.004602836547026E-4</v>
          </cell>
          <cell r="BB81">
            <v>1.6008756888959597E-4</v>
          </cell>
          <cell r="BC81">
            <v>0</v>
          </cell>
          <cell r="BD81">
            <v>2.8495768864232776E-3</v>
          </cell>
          <cell r="BE81">
            <v>2.8735580985307337E-5</v>
          </cell>
          <cell r="BF81">
            <v>1.6787278608534803E-4</v>
          </cell>
          <cell r="BG81">
            <v>0</v>
          </cell>
          <cell r="BH81">
            <v>7.8355754301581478E-3</v>
          </cell>
          <cell r="BI81">
            <v>2.293050575516879E-3</v>
          </cell>
          <cell r="BJ81">
            <v>2.9196155493441751E-5</v>
          </cell>
          <cell r="BK81">
            <v>0</v>
          </cell>
          <cell r="BL81">
            <v>1.0138027413542825E-4</v>
          </cell>
          <cell r="BM81">
            <v>0</v>
          </cell>
          <cell r="BN81">
            <v>2.1565929095282385E-3</v>
          </cell>
          <cell r="BO81">
            <v>3.2044671979107771E-3</v>
          </cell>
          <cell r="BP81">
            <v>2.1555153317782131E-2</v>
          </cell>
          <cell r="BQ81">
            <v>8.0416446198847317E-5</v>
          </cell>
          <cell r="BR81">
            <v>0</v>
          </cell>
          <cell r="BS81">
            <v>0</v>
          </cell>
          <cell r="BT81">
            <v>3.0690053810255105E-4</v>
          </cell>
          <cell r="BU81">
            <v>2.1069536241133127E-2</v>
          </cell>
          <cell r="BV81">
            <v>3.4096603228456729E-2</v>
          </cell>
          <cell r="BW81">
            <v>1.7274901998877946E-3</v>
          </cell>
          <cell r="BX81">
            <v>0</v>
          </cell>
          <cell r="BY81">
            <v>4.4756940947485446E-2</v>
          </cell>
          <cell r="BZ81">
            <v>8.4445267328268989E-4</v>
          </cell>
          <cell r="CA81">
            <v>2.4421461273106538E-3</v>
          </cell>
          <cell r="CB81">
            <v>3.0595208829312681E-3</v>
          </cell>
          <cell r="CC81">
            <v>2.5943208398814519E-3</v>
          </cell>
          <cell r="CD81">
            <v>2.8724833142748142E-4</v>
          </cell>
          <cell r="CE81">
            <v>5.5439332372180074E-3</v>
          </cell>
          <cell r="CF81">
            <v>0</v>
          </cell>
          <cell r="CG81">
            <v>7.6813361135224731E-4</v>
          </cell>
          <cell r="CH81">
            <v>2.4837036176005695E-4</v>
          </cell>
          <cell r="CI81">
            <v>2.2642441354706402E-4</v>
          </cell>
          <cell r="CJ81">
            <v>3.987923711886688E-4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9.5076994763890806E-4</v>
          </cell>
          <cell r="CP81">
            <v>3.2238075109215737E-4</v>
          </cell>
          <cell r="CQ81">
            <v>2.8322819731334568E-4</v>
          </cell>
          <cell r="CR81">
            <v>7.3942021659876766E-3</v>
          </cell>
          <cell r="CS81">
            <v>1.304462202661412E-4</v>
          </cell>
          <cell r="CT81">
            <v>2.3058119298077183E-3</v>
          </cell>
          <cell r="CU81">
            <v>1.3387877046975546E-3</v>
          </cell>
          <cell r="CV81">
            <v>8.0422525070733108E-4</v>
          </cell>
          <cell r="CW81">
            <v>1.1286555109257172E-3</v>
          </cell>
          <cell r="CX81">
            <v>1.4644170636919499E-3</v>
          </cell>
          <cell r="CY81">
            <v>0</v>
          </cell>
          <cell r="CZ81">
            <v>0</v>
          </cell>
          <cell r="DA81">
            <v>3.6264360693802762E-4</v>
          </cell>
          <cell r="DB81">
            <v>0</v>
          </cell>
          <cell r="DC81">
            <v>0</v>
          </cell>
        </row>
        <row r="82"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</row>
        <row r="83"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7.1135714031435298E-3</v>
          </cell>
          <cell r="CV83">
            <v>3.2589949454396817E-3</v>
          </cell>
          <cell r="CW83">
            <v>3.7164717379273848E-2</v>
          </cell>
          <cell r="CX83">
            <v>0</v>
          </cell>
          <cell r="CY83">
            <v>0</v>
          </cell>
          <cell r="CZ83">
            <v>0</v>
          </cell>
          <cell r="DA83">
            <v>4.2438168757464687E-7</v>
          </cell>
          <cell r="DB83">
            <v>0</v>
          </cell>
          <cell r="DC83">
            <v>0</v>
          </cell>
        </row>
        <row r="84"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9.7808456078583828E-4</v>
          </cell>
          <cell r="AQ84">
            <v>6.371078842884409E-4</v>
          </cell>
          <cell r="AR84">
            <v>5.6053473146744271E-5</v>
          </cell>
          <cell r="AS84">
            <v>5.6053473146744258E-5</v>
          </cell>
          <cell r="AT84">
            <v>1.1575129082150461E-4</v>
          </cell>
          <cell r="AU84">
            <v>0</v>
          </cell>
          <cell r="AV84">
            <v>1.6319982165375856E-3</v>
          </cell>
          <cell r="AW84">
            <v>1.2795142109594344E-4</v>
          </cell>
          <cell r="AX84">
            <v>8.3618415977096638E-5</v>
          </cell>
          <cell r="AY84">
            <v>0</v>
          </cell>
          <cell r="AZ84">
            <v>9.3003202168500754E-4</v>
          </cell>
          <cell r="BA84">
            <v>7.4630893360597757E-4</v>
          </cell>
          <cell r="BB84">
            <v>1.2491170933907555E-3</v>
          </cell>
          <cell r="BC84">
            <v>1.6919702360646048E-3</v>
          </cell>
          <cell r="BD84">
            <v>8.1673189310059752E-3</v>
          </cell>
          <cell r="BE84">
            <v>2.7539196851495296E-4</v>
          </cell>
          <cell r="BF84">
            <v>6.6880006058669473E-4</v>
          </cell>
          <cell r="BG84">
            <v>8.4457516290450639E-3</v>
          </cell>
          <cell r="BH84">
            <v>9.7268780375092049E-4</v>
          </cell>
          <cell r="BI84">
            <v>4.4904087505843251E-3</v>
          </cell>
          <cell r="BJ84">
            <v>4.0865585434742311E-4</v>
          </cell>
          <cell r="BK84">
            <v>1.9314763124326294E-4</v>
          </cell>
          <cell r="BL84">
            <v>3.201829245289539E-4</v>
          </cell>
          <cell r="BM84">
            <v>4.9302654020442961E-7</v>
          </cell>
          <cell r="BN84">
            <v>7.7990796037086143E-4</v>
          </cell>
          <cell r="BO84">
            <v>3.1388524832713064E-3</v>
          </cell>
          <cell r="BP84">
            <v>0</v>
          </cell>
          <cell r="BQ84">
            <v>2.2338519219631674E-5</v>
          </cell>
          <cell r="BR84">
            <v>0</v>
          </cell>
          <cell r="BS84">
            <v>1.6628632298953173E-3</v>
          </cell>
          <cell r="BT84">
            <v>3.9949807217544979E-2</v>
          </cell>
          <cell r="BU84">
            <v>2.9784982350866215E-5</v>
          </cell>
          <cell r="BV84">
            <v>1.4408626267976158E-3</v>
          </cell>
          <cell r="BW84">
            <v>2.3495649204927308E-4</v>
          </cell>
          <cell r="BX84">
            <v>0</v>
          </cell>
          <cell r="BY84">
            <v>2.4947716241605284E-4</v>
          </cell>
          <cell r="BZ84">
            <v>1.2897043666156697E-3</v>
          </cell>
          <cell r="CA84">
            <v>7.9908993909306092E-4</v>
          </cell>
          <cell r="CB84">
            <v>5.9304241240547436E-4</v>
          </cell>
          <cell r="CC84">
            <v>1.9517491218941997E-5</v>
          </cell>
          <cell r="CD84">
            <v>6.4362902721781356E-4</v>
          </cell>
          <cell r="CE84">
            <v>2.1171059780737453E-2</v>
          </cell>
          <cell r="CF84">
            <v>3.9980619897739142E-4</v>
          </cell>
          <cell r="CG84">
            <v>1.1582681725221047E-3</v>
          </cell>
          <cell r="CH84">
            <v>1.6701312379943795E-3</v>
          </cell>
          <cell r="CI84">
            <v>1.7760598027095325E-2</v>
          </cell>
          <cell r="CJ84">
            <v>3.4423784233424489E-4</v>
          </cell>
          <cell r="CK84">
            <v>0</v>
          </cell>
          <cell r="CL84">
            <v>0</v>
          </cell>
          <cell r="CM84">
            <v>1.0070897588318496E-6</v>
          </cell>
          <cell r="CN84">
            <v>0</v>
          </cell>
          <cell r="CO84">
            <v>1.5864737604512223E-3</v>
          </cell>
          <cell r="CP84">
            <v>7.051893044415315E-4</v>
          </cell>
          <cell r="CQ84">
            <v>6.0762629640259637E-4</v>
          </cell>
          <cell r="CR84">
            <v>9.0665805232206461E-4</v>
          </cell>
          <cell r="CS84">
            <v>6.4307762761698359E-4</v>
          </cell>
          <cell r="CT84">
            <v>6.9395531943883075E-4</v>
          </cell>
          <cell r="CU84">
            <v>2.1884028734174962E-3</v>
          </cell>
          <cell r="CV84">
            <v>1.8431624075923145E-3</v>
          </cell>
          <cell r="CW84">
            <v>2.6586646791419248E-3</v>
          </cell>
          <cell r="CX84">
            <v>9.5595390245265515E-3</v>
          </cell>
          <cell r="CY84">
            <v>0</v>
          </cell>
          <cell r="CZ84">
            <v>3.0875292972629153E-4</v>
          </cell>
          <cell r="DA84">
            <v>6.3883227656834221E-4</v>
          </cell>
          <cell r="DB84">
            <v>0</v>
          </cell>
          <cell r="DC84">
            <v>0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1.8931754386271916E-2</v>
          </cell>
          <cell r="AQ85">
            <v>4.8624103592358886E-3</v>
          </cell>
          <cell r="AR85">
            <v>5.6169080446145173E-3</v>
          </cell>
          <cell r="AS85">
            <v>5.6169080446145155E-3</v>
          </cell>
          <cell r="AT85">
            <v>1.6417239485051912E-2</v>
          </cell>
          <cell r="AU85">
            <v>2.2348742526675464E-4</v>
          </cell>
          <cell r="AV85">
            <v>1.8247554382836317E-2</v>
          </cell>
          <cell r="AW85">
            <v>2.8550811194169714E-2</v>
          </cell>
          <cell r="AX85">
            <v>3.0170035538427082E-2</v>
          </cell>
          <cell r="AY85">
            <v>0</v>
          </cell>
          <cell r="AZ85">
            <v>2.2736075414900001E-2</v>
          </cell>
          <cell r="BA85">
            <v>9.7693295568290015E-3</v>
          </cell>
          <cell r="BB85">
            <v>1.8964011581405701E-2</v>
          </cell>
          <cell r="BC85">
            <v>2.1100331378594992E-2</v>
          </cell>
          <cell r="BD85">
            <v>1.0149156977506759E-2</v>
          </cell>
          <cell r="BE85">
            <v>7.8951459017504739E-3</v>
          </cell>
          <cell r="BF85">
            <v>1.4096965939382039E-2</v>
          </cell>
          <cell r="BG85">
            <v>1.1375746407153288E-2</v>
          </cell>
          <cell r="BH85">
            <v>4.6936919573635154E-2</v>
          </cell>
          <cell r="BI85">
            <v>5.0646393925983905E-2</v>
          </cell>
          <cell r="BJ85">
            <v>6.5836333080014145E-2</v>
          </cell>
          <cell r="BK85">
            <v>3.3943016278266047E-3</v>
          </cell>
          <cell r="BL85">
            <v>0.10052273259851358</v>
          </cell>
          <cell r="BM85">
            <v>0.16544200690219987</v>
          </cell>
          <cell r="BN85">
            <v>2.3133755096823347E-2</v>
          </cell>
          <cell r="BO85">
            <v>3.1168964806326482E-2</v>
          </cell>
          <cell r="BP85">
            <v>7.284461459536716E-2</v>
          </cell>
          <cell r="BQ85">
            <v>8.3078133266987131E-4</v>
          </cell>
          <cell r="BR85">
            <v>4.6092972401678596E-2</v>
          </cell>
          <cell r="BS85">
            <v>2.0933747032531704E-3</v>
          </cell>
          <cell r="BT85">
            <v>3.8205212784367344E-2</v>
          </cell>
          <cell r="BU85">
            <v>0.16818222766584062</v>
          </cell>
          <cell r="BV85">
            <v>2.6598268336765485E-3</v>
          </cell>
          <cell r="BW85">
            <v>1.1799837662011986E-2</v>
          </cell>
          <cell r="BX85">
            <v>0</v>
          </cell>
          <cell r="BY85">
            <v>3.9152049445043673E-3</v>
          </cell>
          <cell r="BZ85">
            <v>1.015389921378556E-2</v>
          </cell>
          <cell r="CA85">
            <v>1.0916187026310692E-2</v>
          </cell>
          <cell r="CB85">
            <v>1.7147751300999808E-2</v>
          </cell>
          <cell r="CC85">
            <v>8.9030452586318629E-4</v>
          </cell>
          <cell r="CD85">
            <v>1.5032495603874844E-3</v>
          </cell>
          <cell r="CE85">
            <v>4.0456506078323283E-3</v>
          </cell>
          <cell r="CF85">
            <v>1.3239042768149896E-2</v>
          </cell>
          <cell r="CG85">
            <v>2.5391378940173719E-2</v>
          </cell>
          <cell r="CH85">
            <v>1.0385543376779304E-2</v>
          </cell>
          <cell r="CI85">
            <v>1.352816620869879E-2</v>
          </cell>
          <cell r="CJ85">
            <v>1.2784460844943004E-3</v>
          </cell>
          <cell r="CK85">
            <v>2.2620149608660971E-2</v>
          </cell>
          <cell r="CL85">
            <v>1.099383070429988E-2</v>
          </cell>
          <cell r="CM85">
            <v>3.7765563941264744E-3</v>
          </cell>
          <cell r="CN85">
            <v>0</v>
          </cell>
          <cell r="CO85">
            <v>1.7621402527856794E-2</v>
          </cell>
          <cell r="CP85">
            <v>1.9723515429285817E-3</v>
          </cell>
          <cell r="CQ85">
            <v>4.9796273226938911E-3</v>
          </cell>
          <cell r="CR85">
            <v>2.8701510652345444E-3</v>
          </cell>
          <cell r="CS85">
            <v>1.8343587024339471E-3</v>
          </cell>
          <cell r="CT85">
            <v>2.5380258673496033E-3</v>
          </cell>
          <cell r="CU85">
            <v>8.2830591339488977E-3</v>
          </cell>
          <cell r="CV85">
            <v>2.2489016510766794E-2</v>
          </cell>
          <cell r="CW85">
            <v>1.2342779904862839E-2</v>
          </cell>
          <cell r="CX85">
            <v>9.1363843075423293E-3</v>
          </cell>
          <cell r="CY85">
            <v>2.0751496515138674E-4</v>
          </cell>
          <cell r="CZ85">
            <v>3.6598679145835827E-3</v>
          </cell>
          <cell r="DA85">
            <v>1.0336574714553582E-2</v>
          </cell>
          <cell r="DB85">
            <v>2.1030644183916269E-2</v>
          </cell>
          <cell r="DC85">
            <v>0</v>
          </cell>
        </row>
        <row r="86"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4.472961892770571E-4</v>
          </cell>
          <cell r="AQ86">
            <v>5.290005924722586E-4</v>
          </cell>
          <cell r="AR86">
            <v>8.2987550863883718E-3</v>
          </cell>
          <cell r="AS86">
            <v>8.2987550863883701E-3</v>
          </cell>
          <cell r="AT86">
            <v>0</v>
          </cell>
          <cell r="AU86">
            <v>7.0839029923510927E-7</v>
          </cell>
          <cell r="AV86">
            <v>4.4242249927830745E-3</v>
          </cell>
          <cell r="AW86">
            <v>9.7145410015980424E-4</v>
          </cell>
          <cell r="AX86">
            <v>5.5351830055031248E-3</v>
          </cell>
          <cell r="AY86">
            <v>0</v>
          </cell>
          <cell r="AZ86">
            <v>9.4493244827161752E-4</v>
          </cell>
          <cell r="BA86">
            <v>5.1042503664642004E-3</v>
          </cell>
          <cell r="BB86">
            <v>8.4389943378197496E-3</v>
          </cell>
          <cell r="BC86">
            <v>6.072211725086504E-4</v>
          </cell>
          <cell r="BD86">
            <v>1.222227832698255E-3</v>
          </cell>
          <cell r="BE86">
            <v>8.1191664002150442E-4</v>
          </cell>
          <cell r="BF86">
            <v>1.7826005591160634E-3</v>
          </cell>
          <cell r="BG86">
            <v>2.7128151027663527E-3</v>
          </cell>
          <cell r="BH86">
            <v>6.8711111640481024E-3</v>
          </cell>
          <cell r="BI86">
            <v>1.9529428864175529E-3</v>
          </cell>
          <cell r="BJ86">
            <v>7.6077454959621385E-3</v>
          </cell>
          <cell r="BK86">
            <v>1.7104886241143143E-3</v>
          </cell>
          <cell r="BL86">
            <v>4.1594576525428318E-5</v>
          </cell>
          <cell r="BM86">
            <v>1.4903579334657113E-4</v>
          </cell>
          <cell r="BN86">
            <v>6.7843738744297023E-4</v>
          </cell>
          <cell r="BO86">
            <v>6.3390513334512268E-3</v>
          </cell>
          <cell r="BP86">
            <v>1.3609713045581581E-3</v>
          </cell>
          <cell r="BQ86">
            <v>2.8023886415512551E-3</v>
          </cell>
          <cell r="BR86">
            <v>0</v>
          </cell>
          <cell r="BS86">
            <v>2.1841709036163668E-4</v>
          </cell>
          <cell r="BT86">
            <v>0</v>
          </cell>
          <cell r="BU86">
            <v>7.1704935615003358E-3</v>
          </cell>
          <cell r="BV86">
            <v>1.4628268308773298E-3</v>
          </cell>
          <cell r="BW86">
            <v>9.1806947645262614E-4</v>
          </cell>
          <cell r="BX86">
            <v>0</v>
          </cell>
          <cell r="BY86">
            <v>6.6492124478395554E-4</v>
          </cell>
          <cell r="BZ86">
            <v>2.897042891362998E-3</v>
          </cell>
          <cell r="CA86">
            <v>9.0820406276455085E-4</v>
          </cell>
          <cell r="CB86">
            <v>1.6290938326802081E-3</v>
          </cell>
          <cell r="CC86">
            <v>5.2856023624538227E-4</v>
          </cell>
          <cell r="CD86">
            <v>3.8750782932154642E-5</v>
          </cell>
          <cell r="CE86">
            <v>3.2606963717489477E-5</v>
          </cell>
          <cell r="CF86">
            <v>1.1378566874537022E-2</v>
          </cell>
          <cell r="CG86">
            <v>1.2706609870991252E-2</v>
          </cell>
          <cell r="CH86">
            <v>1.754002394005662E-3</v>
          </cell>
          <cell r="CI86">
            <v>8.1034833411454106E-4</v>
          </cell>
          <cell r="CJ86">
            <v>9.8286567234879863E-5</v>
          </cell>
          <cell r="CK86">
            <v>0</v>
          </cell>
          <cell r="CL86">
            <v>0</v>
          </cell>
          <cell r="CM86">
            <v>3.1186486511044188E-8</v>
          </cell>
          <cell r="CN86">
            <v>0</v>
          </cell>
          <cell r="CO86">
            <v>1.0272576735417526E-2</v>
          </cell>
          <cell r="CP86">
            <v>2.8288885340632778E-4</v>
          </cell>
          <cell r="CQ86">
            <v>8.8793540329318353E-4</v>
          </cell>
          <cell r="CR86">
            <v>6.3784886833560589E-4</v>
          </cell>
          <cell r="CS86">
            <v>6.8394272032697547E-4</v>
          </cell>
          <cell r="CT86">
            <v>6.7183238955343186E-4</v>
          </cell>
          <cell r="CU86">
            <v>0</v>
          </cell>
          <cell r="CV86">
            <v>1.8395102465752947E-2</v>
          </cell>
          <cell r="CW86">
            <v>3.1126508097652199E-3</v>
          </cell>
          <cell r="CX86">
            <v>1.55122628849772E-3</v>
          </cell>
          <cell r="CY86">
            <v>0</v>
          </cell>
          <cell r="CZ86">
            <v>2.1976252041110069E-4</v>
          </cell>
          <cell r="DA86">
            <v>3.2054886541165021E-3</v>
          </cell>
          <cell r="DB86">
            <v>0</v>
          </cell>
          <cell r="DC86">
            <v>0</v>
          </cell>
        </row>
        <row r="87"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1.0988089612490911E-4</v>
          </cell>
          <cell r="AQ87">
            <v>8.1117237365725114E-5</v>
          </cell>
          <cell r="AR87">
            <v>1.8102135901938384E-3</v>
          </cell>
          <cell r="AS87">
            <v>1.8102135901938384E-3</v>
          </cell>
          <cell r="AT87">
            <v>0</v>
          </cell>
          <cell r="AU87">
            <v>1.5649809037384404E-7</v>
          </cell>
          <cell r="AV87">
            <v>1.0736903398881892E-3</v>
          </cell>
          <cell r="AW87">
            <v>2.1552741598245551E-4</v>
          </cell>
          <cell r="AX87">
            <v>1.2189303718043664E-3</v>
          </cell>
          <cell r="AY87">
            <v>0</v>
          </cell>
          <cell r="AZ87">
            <v>2.7446622699232859E-4</v>
          </cell>
          <cell r="BA87">
            <v>1.1607222641199927E-3</v>
          </cell>
          <cell r="BB87">
            <v>1.8377962916856761E-3</v>
          </cell>
          <cell r="BC87">
            <v>0</v>
          </cell>
          <cell r="BD87">
            <v>2.6912035233417895E-4</v>
          </cell>
          <cell r="BE87">
            <v>1.8331967080662627E-4</v>
          </cell>
          <cell r="BF87">
            <v>3.9211566812614318E-4</v>
          </cell>
          <cell r="BG87">
            <v>5.9368283530098593E-4</v>
          </cell>
          <cell r="BH87">
            <v>1.3450934132220231E-3</v>
          </cell>
          <cell r="BI87">
            <v>4.2487418283851933E-4</v>
          </cell>
          <cell r="BJ87">
            <v>1.6629360877936897E-3</v>
          </cell>
          <cell r="BK87">
            <v>3.8004340855207601E-4</v>
          </cell>
          <cell r="BL87">
            <v>9.1349382991045693E-6</v>
          </cell>
          <cell r="BM87">
            <v>3.2798648683666827E-5</v>
          </cell>
          <cell r="BN87">
            <v>1.0899565677064992E-4</v>
          </cell>
          <cell r="BO87">
            <v>1.3863809130386514E-3</v>
          </cell>
          <cell r="BP87">
            <v>0</v>
          </cell>
          <cell r="BQ87">
            <v>6.4321945881652925E-4</v>
          </cell>
          <cell r="BR87">
            <v>0</v>
          </cell>
          <cell r="BS87">
            <v>4.7231638355552502E-5</v>
          </cell>
          <cell r="BT87">
            <v>0</v>
          </cell>
          <cell r="BU87">
            <v>1.5522266792805032E-3</v>
          </cell>
          <cell r="BV87">
            <v>3.1909122017207038E-4</v>
          </cell>
          <cell r="BW87">
            <v>1.5799322927733284E-4</v>
          </cell>
          <cell r="BX87">
            <v>0</v>
          </cell>
          <cell r="BY87">
            <v>7.6513388119733297E-5</v>
          </cell>
          <cell r="BZ87">
            <v>6.3004176921124442E-4</v>
          </cell>
          <cell r="CA87">
            <v>1.477274255141662E-4</v>
          </cell>
          <cell r="CB87">
            <v>3.5469680596385441E-4</v>
          </cell>
          <cell r="CC87">
            <v>1.1521830924457233E-4</v>
          </cell>
          <cell r="CD87">
            <v>8.460959028242791E-6</v>
          </cell>
          <cell r="CE87">
            <v>7.0807643150585616E-6</v>
          </cell>
          <cell r="CF87">
            <v>2.4707067341250099E-3</v>
          </cell>
          <cell r="CG87">
            <v>2.7930299304358992E-3</v>
          </cell>
          <cell r="CH87">
            <v>3.8006741576449216E-4</v>
          </cell>
          <cell r="CI87">
            <v>1.6368690059312085E-4</v>
          </cell>
          <cell r="CJ87">
            <v>2.7525430194355658E-5</v>
          </cell>
          <cell r="CK87">
            <v>0</v>
          </cell>
          <cell r="CL87">
            <v>0</v>
          </cell>
          <cell r="CM87">
            <v>7.7547029049090673E-9</v>
          </cell>
          <cell r="CN87">
            <v>0</v>
          </cell>
          <cell r="CO87">
            <v>1.8710592402949578E-3</v>
          </cell>
          <cell r="CP87">
            <v>6.141657384296209E-5</v>
          </cell>
          <cell r="CQ87">
            <v>1.9493108575130517E-4</v>
          </cell>
          <cell r="CR87">
            <v>8.3777101878539019E-5</v>
          </cell>
          <cell r="CS87">
            <v>1.5563538228049171E-4</v>
          </cell>
          <cell r="CT87">
            <v>1.490793999871999E-4</v>
          </cell>
          <cell r="CU87">
            <v>0</v>
          </cell>
          <cell r="CV87">
            <v>2.48188835213149E-3</v>
          </cell>
          <cell r="CW87">
            <v>6.5262088907394611E-4</v>
          </cell>
          <cell r="CX87">
            <v>2.9705589062308787E-4</v>
          </cell>
          <cell r="CY87">
            <v>0</v>
          </cell>
          <cell r="CZ87">
            <v>4.7619969092893104E-5</v>
          </cell>
          <cell r="DA87">
            <v>6.5591706458943027E-4</v>
          </cell>
          <cell r="DB87">
            <v>0</v>
          </cell>
          <cell r="DC87">
            <v>0</v>
          </cell>
        </row>
        <row r="88"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7.2621823644202204E-3</v>
          </cell>
          <cell r="AQ88">
            <v>0.18099512364982576</v>
          </cell>
          <cell r="AR88">
            <v>0</v>
          </cell>
          <cell r="AS88">
            <v>0</v>
          </cell>
          <cell r="AT88">
            <v>3.2900373563023969E-3</v>
          </cell>
          <cell r="AU88">
            <v>0</v>
          </cell>
          <cell r="AV88">
            <v>6.786275345725499E-3</v>
          </cell>
          <cell r="AW88">
            <v>1.2586893790181152E-3</v>
          </cell>
          <cell r="AX88">
            <v>8.451782393849399E-3</v>
          </cell>
          <cell r="AY88">
            <v>0</v>
          </cell>
          <cell r="AZ88">
            <v>2.0837791760484727E-3</v>
          </cell>
          <cell r="BA88">
            <v>1.8676630613797725E-3</v>
          </cell>
          <cell r="BB88">
            <v>8.6779120470804449E-3</v>
          </cell>
          <cell r="BC88">
            <v>0</v>
          </cell>
          <cell r="BD88">
            <v>7.4265964036973274E-6</v>
          </cell>
          <cell r="BE88">
            <v>5.1086620954773421E-3</v>
          </cell>
          <cell r="BF88">
            <v>3.2838707523966358E-3</v>
          </cell>
          <cell r="BG88">
            <v>0</v>
          </cell>
          <cell r="BH88">
            <v>9.9381922320537115E-3</v>
          </cell>
          <cell r="BI88">
            <v>8.400019411828781E-3</v>
          </cell>
          <cell r="BJ88">
            <v>1.9866725634993848E-3</v>
          </cell>
          <cell r="BK88">
            <v>3.1689261397235537E-5</v>
          </cell>
          <cell r="BL88">
            <v>0</v>
          </cell>
          <cell r="BM88">
            <v>2.5811787090967053E-2</v>
          </cell>
          <cell r="BN88">
            <v>2.0347214277940976E-3</v>
          </cell>
          <cell r="BO88">
            <v>1.0059105324219484E-3</v>
          </cell>
          <cell r="BP88">
            <v>1.5521114854618481E-3</v>
          </cell>
          <cell r="BQ88">
            <v>6.9065613356053014E-4</v>
          </cell>
          <cell r="BR88">
            <v>1.8331074720780813E-2</v>
          </cell>
          <cell r="BS88">
            <v>0</v>
          </cell>
          <cell r="BT88">
            <v>1.923407541499181E-3</v>
          </cell>
          <cell r="BU88">
            <v>5.9231385172892525E-4</v>
          </cell>
          <cell r="BV88">
            <v>1.1849691577799045E-2</v>
          </cell>
          <cell r="BW88">
            <v>8.4416232892302583E-3</v>
          </cell>
          <cell r="BX88">
            <v>0</v>
          </cell>
          <cell r="BY88">
            <v>1.3597670116489561E-3</v>
          </cell>
          <cell r="BZ88">
            <v>3.7067102080076816E-3</v>
          </cell>
          <cell r="CA88">
            <v>4.0672887726037124E-3</v>
          </cell>
          <cell r="CB88">
            <v>4.3496526767858789E-3</v>
          </cell>
          <cell r="CC88">
            <v>2.5053742923975175E-3</v>
          </cell>
          <cell r="CD88">
            <v>0</v>
          </cell>
          <cell r="CE88">
            <v>6.3366999566418869E-4</v>
          </cell>
          <cell r="CF88">
            <v>4.8999686033530413E-3</v>
          </cell>
          <cell r="CG88">
            <v>6.8522232173206347E-3</v>
          </cell>
          <cell r="CH88">
            <v>5.9714172631342077E-3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2.2104649024226316E-2</v>
          </cell>
          <cell r="CP88">
            <v>4.2607151727690735E-5</v>
          </cell>
          <cell r="CQ88">
            <v>2.6793634969767104E-3</v>
          </cell>
          <cell r="CR88">
            <v>3.0240561042314449E-5</v>
          </cell>
          <cell r="CS88">
            <v>3.521954256528151E-4</v>
          </cell>
          <cell r="CT88">
            <v>7.5617191017534106E-4</v>
          </cell>
          <cell r="CU88">
            <v>5.7397402713994274E-2</v>
          </cell>
          <cell r="CV88">
            <v>1.4909396481749888E-2</v>
          </cell>
          <cell r="CW88">
            <v>6.1788079505367861E-3</v>
          </cell>
          <cell r="CX88">
            <v>8.5300396517529829E-3</v>
          </cell>
          <cell r="CY88">
            <v>7.3757529508913407E-3</v>
          </cell>
          <cell r="CZ88">
            <v>0</v>
          </cell>
          <cell r="DA88">
            <v>1.1418061201171524E-2</v>
          </cell>
          <cell r="DB88">
            <v>0</v>
          </cell>
          <cell r="DC88">
            <v>0</v>
          </cell>
        </row>
        <row r="89"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</row>
        <row r="90"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1.1197853506250189E-4</v>
          </cell>
          <cell r="AL90">
            <v>1.119785350625019E-4</v>
          </cell>
          <cell r="AM90">
            <v>1.1197853506250189E-4</v>
          </cell>
          <cell r="AN90">
            <v>9.3800942504509836E-4</v>
          </cell>
          <cell r="AO90">
            <v>0</v>
          </cell>
          <cell r="AP90">
            <v>8.1860270535659679E-4</v>
          </cell>
          <cell r="AQ90">
            <v>1.5503315348865091E-2</v>
          </cell>
          <cell r="AR90">
            <v>1.9391728993297121E-4</v>
          </cell>
          <cell r="AS90">
            <v>1.9391728993297118E-4</v>
          </cell>
          <cell r="AT90">
            <v>1.3896458281338524E-3</v>
          </cell>
          <cell r="AU90">
            <v>0</v>
          </cell>
          <cell r="AV90">
            <v>6.1430075100523543E-3</v>
          </cell>
          <cell r="AW90">
            <v>1.7405254798699792E-3</v>
          </cell>
          <cell r="AX90">
            <v>1.717808923425704E-4</v>
          </cell>
          <cell r="AY90">
            <v>0</v>
          </cell>
          <cell r="AZ90">
            <v>2.5564676809681367E-3</v>
          </cell>
          <cell r="BA90">
            <v>2.4695381234501415E-3</v>
          </cell>
          <cell r="BB90">
            <v>5.0488306461377672E-3</v>
          </cell>
          <cell r="BC90">
            <v>1.5096465570267606E-2</v>
          </cell>
          <cell r="BD90">
            <v>7.8767526254541113E-4</v>
          </cell>
          <cell r="BE90">
            <v>4.8599377731254684E-4</v>
          </cell>
          <cell r="BF90">
            <v>3.0744445127776441E-3</v>
          </cell>
          <cell r="BG90">
            <v>0</v>
          </cell>
          <cell r="BH90">
            <v>1.398864733381921E-2</v>
          </cell>
          <cell r="BI90">
            <v>2.7496644353972215E-3</v>
          </cell>
          <cell r="BJ90">
            <v>4.7074495984507332E-3</v>
          </cell>
          <cell r="BK90">
            <v>6.8434772520143622E-3</v>
          </cell>
          <cell r="BL90">
            <v>6.0453692064262098E-5</v>
          </cell>
          <cell r="BM90">
            <v>4.3250548039065805E-4</v>
          </cell>
          <cell r="BN90">
            <v>3.1119450232216126E-3</v>
          </cell>
          <cell r="BO90">
            <v>4.5523376429085901E-3</v>
          </cell>
          <cell r="BP90">
            <v>7.4172607380914423E-3</v>
          </cell>
          <cell r="BQ90">
            <v>9.5457834045767839E-3</v>
          </cell>
          <cell r="BR90">
            <v>0</v>
          </cell>
          <cell r="BS90">
            <v>2.1404701594932422E-3</v>
          </cell>
          <cell r="BT90">
            <v>5.1868611525290615E-3</v>
          </cell>
          <cell r="BU90">
            <v>5.3319803448784219E-4</v>
          </cell>
          <cell r="BV90">
            <v>5.6005461546705458E-2</v>
          </cell>
          <cell r="BW90">
            <v>9.2863793906317949E-4</v>
          </cell>
          <cell r="BX90">
            <v>0</v>
          </cell>
          <cell r="BY90">
            <v>1.1489422044883157E-2</v>
          </cell>
          <cell r="BZ90">
            <v>8.4512991670705299E-3</v>
          </cell>
          <cell r="CA90">
            <v>9.6973052563264061E-3</v>
          </cell>
          <cell r="CB90">
            <v>5.9068075113853447E-3</v>
          </cell>
          <cell r="CC90">
            <v>3.3166781584317455E-2</v>
          </cell>
          <cell r="CD90">
            <v>4.5219966379422577E-4</v>
          </cell>
          <cell r="CE90">
            <v>8.1536707464841722E-4</v>
          </cell>
          <cell r="CF90">
            <v>9.9451516315729321E-3</v>
          </cell>
          <cell r="CG90">
            <v>2.6637662111855271E-3</v>
          </cell>
          <cell r="CH90">
            <v>1.9115405635347473E-3</v>
          </cell>
          <cell r="CI90">
            <v>3.3849424693631349E-3</v>
          </cell>
          <cell r="CJ90">
            <v>2.1646782771737815E-3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2.4966132007227525E-4</v>
          </cell>
          <cell r="CP90">
            <v>1.6781228113524657E-3</v>
          </cell>
          <cell r="CQ90">
            <v>3.7854715969954131E-3</v>
          </cell>
          <cell r="CR90">
            <v>2.6798194024642403E-3</v>
          </cell>
          <cell r="CS90">
            <v>7.4669449990986706E-3</v>
          </cell>
          <cell r="CT90">
            <v>1.9865267023687952E-3</v>
          </cell>
          <cell r="CU90">
            <v>1.3115887510711563E-3</v>
          </cell>
          <cell r="CV90">
            <v>2.3573000484330467E-3</v>
          </cell>
          <cell r="CW90">
            <v>4.4044278416554032E-3</v>
          </cell>
          <cell r="CX90">
            <v>1.0381072977340942E-2</v>
          </cell>
          <cell r="CY90">
            <v>4.3053966489474204E-4</v>
          </cell>
          <cell r="CZ90">
            <v>4.6330999708988935E-4</v>
          </cell>
          <cell r="DA90">
            <v>9.9764441371726388E-3</v>
          </cell>
          <cell r="DB90">
            <v>0</v>
          </cell>
          <cell r="DC90">
            <v>0</v>
          </cell>
        </row>
        <row r="91"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</row>
        <row r="92"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4.4532146228316444E-3</v>
          </cell>
          <cell r="AQ94">
            <v>1.5987405119716252E-3</v>
          </cell>
          <cell r="AR94">
            <v>9.638054253830252E-3</v>
          </cell>
          <cell r="AS94">
            <v>9.6380542538302503E-3</v>
          </cell>
          <cell r="AT94">
            <v>3.1845399822281921E-3</v>
          </cell>
          <cell r="AU94">
            <v>0</v>
          </cell>
          <cell r="AV94">
            <v>4.1066281152326162E-3</v>
          </cell>
          <cell r="AW94">
            <v>7.1420930466639006E-3</v>
          </cell>
          <cell r="AX94">
            <v>3.3828380991996342E-3</v>
          </cell>
          <cell r="AY94">
            <v>0</v>
          </cell>
          <cell r="AZ94">
            <v>6.4444028286357339E-3</v>
          </cell>
          <cell r="BA94">
            <v>2.5309198401160427E-3</v>
          </cell>
          <cell r="BB94">
            <v>6.9563281531459034E-3</v>
          </cell>
          <cell r="BC94">
            <v>1.2772884202371711E-3</v>
          </cell>
          <cell r="BD94">
            <v>9.7860226232453877E-3</v>
          </cell>
          <cell r="BE94">
            <v>9.7646329114156136E-3</v>
          </cell>
          <cell r="BF94">
            <v>1.5949535005144778E-2</v>
          </cell>
          <cell r="BG94">
            <v>1.1042426695781468E-2</v>
          </cell>
          <cell r="BH94">
            <v>1.321468554551831E-2</v>
          </cell>
          <cell r="BI94">
            <v>4.4537913842241268E-3</v>
          </cell>
          <cell r="BJ94">
            <v>5.8886366826726797E-3</v>
          </cell>
          <cell r="BK94">
            <v>7.051887694813846E-3</v>
          </cell>
          <cell r="BL94">
            <v>1.415406925342349E-4</v>
          </cell>
          <cell r="BM94">
            <v>8.5892408510340901E-3</v>
          </cell>
          <cell r="BN94">
            <v>7.3448777064569204E-3</v>
          </cell>
          <cell r="BO94">
            <v>2.383827444307118E-2</v>
          </cell>
          <cell r="BP94">
            <v>1.5420876947702981E-3</v>
          </cell>
          <cell r="BQ94">
            <v>3.1535866881647772E-3</v>
          </cell>
          <cell r="BR94">
            <v>0</v>
          </cell>
          <cell r="BS94">
            <v>3.6047994544436087E-3</v>
          </cell>
          <cell r="BT94">
            <v>2.6802995078267096E-3</v>
          </cell>
          <cell r="BU94">
            <v>4.3723930186946444E-3</v>
          </cell>
          <cell r="BV94">
            <v>1.7688277125972623E-2</v>
          </cell>
          <cell r="BW94">
            <v>7.2492069431187292E-3</v>
          </cell>
          <cell r="BX94">
            <v>0</v>
          </cell>
          <cell r="BY94">
            <v>1.8875536195018573E-2</v>
          </cell>
          <cell r="BZ94">
            <v>5.356401462108118E-2</v>
          </cell>
          <cell r="CA94">
            <v>0.13536454348052998</v>
          </cell>
          <cell r="CB94">
            <v>7.1263973216316279E-2</v>
          </cell>
          <cell r="CC94">
            <v>5.8042585702397981E-2</v>
          </cell>
          <cell r="CD94">
            <v>1.7549681530118051E-2</v>
          </cell>
          <cell r="CE94">
            <v>0.12321459420170003</v>
          </cell>
          <cell r="CF94">
            <v>5.9907489103700994E-3</v>
          </cell>
          <cell r="CG94">
            <v>5.0069955089341277E-3</v>
          </cell>
          <cell r="CH94">
            <v>1.043340515935025E-2</v>
          </cell>
          <cell r="CI94">
            <v>5.2375787907325087E-3</v>
          </cell>
          <cell r="CJ94">
            <v>4.9010686962971542E-3</v>
          </cell>
          <cell r="CK94">
            <v>0</v>
          </cell>
          <cell r="CL94">
            <v>1.7787499964560811E-4</v>
          </cell>
          <cell r="CM94">
            <v>9.8377882782634922E-7</v>
          </cell>
          <cell r="CN94">
            <v>0</v>
          </cell>
          <cell r="CO94">
            <v>3.3817974554745515E-3</v>
          </cell>
          <cell r="CP94">
            <v>8.1867330915864935E-3</v>
          </cell>
          <cell r="CQ94">
            <v>2.1284535717018944E-2</v>
          </cell>
          <cell r="CR94">
            <v>7.2401599208641847E-3</v>
          </cell>
          <cell r="CS94">
            <v>2.3273435370683462E-2</v>
          </cell>
          <cell r="CT94">
            <v>3.2908593861355399E-3</v>
          </cell>
          <cell r="CU94">
            <v>1.2883112538772768E-2</v>
          </cell>
          <cell r="CV94">
            <v>1.4788489054320184E-2</v>
          </cell>
          <cell r="CW94">
            <v>1.1755573674235426E-2</v>
          </cell>
          <cell r="CX94">
            <v>4.976338946169015E-2</v>
          </cell>
          <cell r="CY94">
            <v>9.6226745505142812E-3</v>
          </cell>
          <cell r="CZ94">
            <v>1.3353669506749894E-3</v>
          </cell>
          <cell r="DA94">
            <v>9.9287330314372629E-3</v>
          </cell>
          <cell r="DB94">
            <v>0</v>
          </cell>
          <cell r="DC94">
            <v>0</v>
          </cell>
        </row>
        <row r="95"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2.3805490507957218E-3</v>
          </cell>
          <cell r="AQ95">
            <v>0</v>
          </cell>
          <cell r="AR95">
            <v>3.6748618631858979E-3</v>
          </cell>
          <cell r="AS95">
            <v>3.6748618631858971E-3</v>
          </cell>
          <cell r="AT95">
            <v>0</v>
          </cell>
          <cell r="AU95">
            <v>0</v>
          </cell>
          <cell r="AV95">
            <v>0</v>
          </cell>
          <cell r="AW95">
            <v>1.0728725836840903E-3</v>
          </cell>
          <cell r="AX95">
            <v>0</v>
          </cell>
          <cell r="AY95">
            <v>0</v>
          </cell>
          <cell r="AZ95">
            <v>9.6891887411604803E-4</v>
          </cell>
          <cell r="BA95">
            <v>3.7859197858603191E-3</v>
          </cell>
          <cell r="BB95">
            <v>3.0701749872718165E-3</v>
          </cell>
          <cell r="BC95">
            <v>0</v>
          </cell>
          <cell r="BD95">
            <v>9.9951300454870461E-3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5.6931182214189332E-3</v>
          </cell>
          <cell r="BJ95">
            <v>2.2882473512969865E-2</v>
          </cell>
          <cell r="BK95">
            <v>2.1732558942392479E-2</v>
          </cell>
          <cell r="BL95">
            <v>0</v>
          </cell>
          <cell r="BM95">
            <v>0</v>
          </cell>
          <cell r="BN95">
            <v>1.7197188295747838E-4</v>
          </cell>
          <cell r="BO95">
            <v>2.03626947891965E-2</v>
          </cell>
          <cell r="BP95">
            <v>8.7106092247024883E-2</v>
          </cell>
          <cell r="BQ95">
            <v>3.695799046984367E-4</v>
          </cell>
          <cell r="BR95">
            <v>0</v>
          </cell>
          <cell r="BS95">
            <v>2.3600683144761321E-3</v>
          </cell>
          <cell r="BT95">
            <v>1.2318356709825182E-3</v>
          </cell>
          <cell r="BU95">
            <v>1.4481520877038465E-4</v>
          </cell>
          <cell r="BV95">
            <v>0</v>
          </cell>
          <cell r="BW95">
            <v>1.6565835492213874E-3</v>
          </cell>
          <cell r="BX95">
            <v>0</v>
          </cell>
          <cell r="BY95">
            <v>1.0032649348635915E-3</v>
          </cell>
          <cell r="BZ95">
            <v>2.2545274665040373E-3</v>
          </cell>
          <cell r="CA95">
            <v>1.3802086444086705E-2</v>
          </cell>
          <cell r="CB95">
            <v>4.6527585999484077E-3</v>
          </cell>
          <cell r="CC95">
            <v>5.036841478717748E-3</v>
          </cell>
          <cell r="CD95">
            <v>1.0766648132540165E-2</v>
          </cell>
          <cell r="CE95">
            <v>2.9103792466566017E-3</v>
          </cell>
          <cell r="CF95">
            <v>3.0619287205025068E-3</v>
          </cell>
          <cell r="CG95">
            <v>1.6675127195787639E-3</v>
          </cell>
          <cell r="CH95">
            <v>2.5957375252280853E-3</v>
          </cell>
          <cell r="CI95">
            <v>7.3142886445753272E-2</v>
          </cell>
          <cell r="CJ95">
            <v>0</v>
          </cell>
          <cell r="CK95">
            <v>7.3696095470188027E-3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1.1119537346134174E-2</v>
          </cell>
          <cell r="CQ95">
            <v>1.8435750238548321E-2</v>
          </cell>
          <cell r="CR95">
            <v>4.8851021943081417E-4</v>
          </cell>
          <cell r="CS95">
            <v>0.13842938298764948</v>
          </cell>
          <cell r="CT95">
            <v>4.2438012670313781E-3</v>
          </cell>
          <cell r="CU95">
            <v>6.2870364583685837E-3</v>
          </cell>
          <cell r="CV95">
            <v>5.8377012170087545E-3</v>
          </cell>
          <cell r="CW95">
            <v>1.7398628527232516E-3</v>
          </cell>
          <cell r="CX95">
            <v>3.6776898997748237E-3</v>
          </cell>
          <cell r="CY95">
            <v>0</v>
          </cell>
          <cell r="CZ95">
            <v>0</v>
          </cell>
          <cell r="DA95">
            <v>1.9399204646661391E-2</v>
          </cell>
          <cell r="DB95">
            <v>0</v>
          </cell>
          <cell r="DC95">
            <v>0</v>
          </cell>
        </row>
        <row r="96"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1.3479859195173007E-3</v>
          </cell>
          <cell r="AQ96">
            <v>0</v>
          </cell>
          <cell r="AR96">
            <v>1.7496857063869126E-4</v>
          </cell>
          <cell r="AS96">
            <v>1.7496857063869126E-4</v>
          </cell>
          <cell r="AT96">
            <v>0</v>
          </cell>
          <cell r="AU96">
            <v>0</v>
          </cell>
          <cell r="AV96">
            <v>0</v>
          </cell>
          <cell r="AW96">
            <v>3.2094984971990794E-4</v>
          </cell>
          <cell r="AX96">
            <v>0</v>
          </cell>
          <cell r="AY96">
            <v>0</v>
          </cell>
          <cell r="AZ96">
            <v>5.7566962149839616E-4</v>
          </cell>
          <cell r="BA96">
            <v>1.8289404819677004E-3</v>
          </cell>
          <cell r="BB96">
            <v>1.0190551049043405E-3</v>
          </cell>
          <cell r="BC96">
            <v>1.281329593289007E-3</v>
          </cell>
          <cell r="BD96">
            <v>5.1817309144121465E-3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3.3946229785882941E-3</v>
          </cell>
          <cell r="BJ96">
            <v>1.3604533068054061E-2</v>
          </cell>
          <cell r="BK96">
            <v>2.2194742235113734E-3</v>
          </cell>
          <cell r="BL96">
            <v>0</v>
          </cell>
          <cell r="BM96">
            <v>0</v>
          </cell>
          <cell r="BN96">
            <v>1.0045358860238631E-4</v>
          </cell>
          <cell r="BO96">
            <v>1.2020097382761625E-2</v>
          </cell>
          <cell r="BP96">
            <v>1.2586194736457052E-2</v>
          </cell>
          <cell r="BQ96">
            <v>2.0389830145053559E-4</v>
          </cell>
          <cell r="BR96">
            <v>0</v>
          </cell>
          <cell r="BS96">
            <v>1.3109423518030399E-3</v>
          </cell>
          <cell r="BT96">
            <v>7.3303989408091878E-4</v>
          </cell>
          <cell r="BU96">
            <v>5.6695221074891763E-5</v>
          </cell>
          <cell r="BV96">
            <v>0</v>
          </cell>
          <cell r="BW96">
            <v>8.4523641798321854E-4</v>
          </cell>
          <cell r="BX96">
            <v>0</v>
          </cell>
          <cell r="BY96">
            <v>5.6835631594631425E-4</v>
          </cell>
          <cell r="BZ96">
            <v>1.2535584433408338E-3</v>
          </cell>
          <cell r="CA96">
            <v>7.7544974189377516E-3</v>
          </cell>
          <cell r="CB96">
            <v>1.2630710410361395E-3</v>
          </cell>
          <cell r="CC96">
            <v>1.3241323845380501E-3</v>
          </cell>
          <cell r="CD96">
            <v>6.4941715580567647E-2</v>
          </cell>
          <cell r="CE96">
            <v>1.6743533407382796E-3</v>
          </cell>
          <cell r="CF96">
            <v>1.1229637173529449E-3</v>
          </cell>
          <cell r="CG96">
            <v>6.7500131646733232E-4</v>
          </cell>
          <cell r="CH96">
            <v>1.2890502242432892E-3</v>
          </cell>
          <cell r="CI96">
            <v>2.998984352135524E-3</v>
          </cell>
          <cell r="CJ96">
            <v>0</v>
          </cell>
          <cell r="CK96">
            <v>4.2858740051613395E-3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4.7314923230792694E-3</v>
          </cell>
          <cell r="CQ96">
            <v>1.0538180365800351E-2</v>
          </cell>
          <cell r="CR96">
            <v>9.1763582257494832E-5</v>
          </cell>
          <cell r="CS96">
            <v>5.7305155255338427E-2</v>
          </cell>
          <cell r="CT96">
            <v>1.096130219567937E-3</v>
          </cell>
          <cell r="CU96">
            <v>1.8105356453426813E-3</v>
          </cell>
          <cell r="CV96">
            <v>3.3477461399128924E-3</v>
          </cell>
          <cell r="CW96">
            <v>8.4148522723377379E-4</v>
          </cell>
          <cell r="CX96">
            <v>1.1397938162186693E-4</v>
          </cell>
          <cell r="CY96">
            <v>0</v>
          </cell>
          <cell r="CZ96">
            <v>0</v>
          </cell>
          <cell r="DA96">
            <v>1.0856309142318811E-2</v>
          </cell>
          <cell r="DB96">
            <v>0</v>
          </cell>
          <cell r="DC96">
            <v>0</v>
          </cell>
        </row>
        <row r="97"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5.366302618004975E-5</v>
          </cell>
          <cell r="AQ97">
            <v>1.4433841248573726E-4</v>
          </cell>
          <cell r="AR97">
            <v>0</v>
          </cell>
          <cell r="AS97">
            <v>0</v>
          </cell>
          <cell r="AT97">
            <v>4.0357704291224831E-4</v>
          </cell>
          <cell r="AU97">
            <v>2.70421324855012E-5</v>
          </cell>
          <cell r="AV97">
            <v>2.0055970481510072E-5</v>
          </cell>
          <cell r="AW97">
            <v>2.3755075878754569E-5</v>
          </cell>
          <cell r="AX97">
            <v>3.8835680257329555E-5</v>
          </cell>
          <cell r="AY97">
            <v>0</v>
          </cell>
          <cell r="AZ97">
            <v>3.2650403485863998E-4</v>
          </cell>
          <cell r="BA97">
            <v>1.1978833748509317E-4</v>
          </cell>
          <cell r="BB97">
            <v>3.6053166377668284E-5</v>
          </cell>
          <cell r="BC97">
            <v>6.2442598190118272E-4</v>
          </cell>
          <cell r="BD97">
            <v>3.0892374003896323E-4</v>
          </cell>
          <cell r="BE97">
            <v>2.9939922605292596E-3</v>
          </cell>
          <cell r="BF97">
            <v>6.8882157321720154E-5</v>
          </cell>
          <cell r="BG97">
            <v>0</v>
          </cell>
          <cell r="BH97">
            <v>1.33628712385315E-3</v>
          </cell>
          <cell r="BI97">
            <v>1.7676204148993823E-4</v>
          </cell>
          <cell r="BJ97">
            <v>2.001528831673464E-4</v>
          </cell>
          <cell r="BK97">
            <v>4.7032618956631818E-4</v>
          </cell>
          <cell r="BL97">
            <v>1.7105026249177108E-6</v>
          </cell>
          <cell r="BM97">
            <v>0</v>
          </cell>
          <cell r="BN97">
            <v>1.3670693428924059E-4</v>
          </cell>
          <cell r="BO97">
            <v>6.1961632990582035E-4</v>
          </cell>
          <cell r="BP97">
            <v>0</v>
          </cell>
          <cell r="BQ97">
            <v>1.7302681746338475E-4</v>
          </cell>
          <cell r="BR97">
            <v>1.0865799976930285E-4</v>
          </cell>
          <cell r="BS97">
            <v>1.8363333739830829E-3</v>
          </cell>
          <cell r="BT97">
            <v>6.3241906021104264E-5</v>
          </cell>
          <cell r="BU97">
            <v>8.714351322497693E-6</v>
          </cell>
          <cell r="BV97">
            <v>0</v>
          </cell>
          <cell r="BW97">
            <v>1.7192838146512507E-4</v>
          </cell>
          <cell r="BX97">
            <v>0</v>
          </cell>
          <cell r="BY97">
            <v>6.737661506317921E-4</v>
          </cell>
          <cell r="BZ97">
            <v>4.9563572468771246E-5</v>
          </cell>
          <cell r="CA97">
            <v>5.0949811780103373E-4</v>
          </cell>
          <cell r="CB97">
            <v>7.0331632017692843E-4</v>
          </cell>
          <cell r="CC97">
            <v>1.4267908694110974E-4</v>
          </cell>
          <cell r="CD97">
            <v>1.218435199799292E-3</v>
          </cell>
          <cell r="CE97">
            <v>5.7664340368056104E-4</v>
          </cell>
          <cell r="CF97">
            <v>8.6544001286246335E-4</v>
          </cell>
          <cell r="CG97">
            <v>6.466287880895422E-4</v>
          </cell>
          <cell r="CH97">
            <v>2.0184615320987618E-3</v>
          </cell>
          <cell r="CI97">
            <v>1.5387765036379839E-3</v>
          </cell>
          <cell r="CJ97">
            <v>6.0462204069538898E-4</v>
          </cell>
          <cell r="CK97">
            <v>1.541082834913887E-3</v>
          </cell>
          <cell r="CL97">
            <v>2.2096139105092649E-4</v>
          </cell>
          <cell r="CM97">
            <v>2.0502489592082652E-6</v>
          </cell>
          <cell r="CN97">
            <v>0</v>
          </cell>
          <cell r="CO97">
            <v>7.2953252321268078E-5</v>
          </cell>
          <cell r="CP97">
            <v>4.6060231864249093E-4</v>
          </cell>
          <cell r="CQ97">
            <v>8.7947491151214223E-4</v>
          </cell>
          <cell r="CR97">
            <v>7.041965148656364E-3</v>
          </cell>
          <cell r="CS97">
            <v>9.8214773744128626E-4</v>
          </cell>
          <cell r="CT97">
            <v>2.6990840796853703E-3</v>
          </cell>
          <cell r="CU97">
            <v>1.2471997409223533E-3</v>
          </cell>
          <cell r="CV97">
            <v>4.6452469165253094E-4</v>
          </cell>
          <cell r="CW97">
            <v>8.3837467968859305E-5</v>
          </cell>
          <cell r="CX97">
            <v>9.7802022240126192E-4</v>
          </cell>
          <cell r="CY97">
            <v>0</v>
          </cell>
          <cell r="CZ97">
            <v>0</v>
          </cell>
          <cell r="DA97">
            <v>2.5721357535796164E-4</v>
          </cell>
          <cell r="DB97">
            <v>0</v>
          </cell>
          <cell r="DC97">
            <v>0</v>
          </cell>
        </row>
        <row r="98"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3.5166465149730729E-3</v>
          </cell>
          <cell r="AQ98">
            <v>2.9097052274268285E-3</v>
          </cell>
          <cell r="AR98">
            <v>1.7939274868454323E-3</v>
          </cell>
          <cell r="AS98">
            <v>1.7939274868454319E-3</v>
          </cell>
          <cell r="AT98">
            <v>3.9516109904321062E-5</v>
          </cell>
          <cell r="AU98">
            <v>1.2856365164392581E-3</v>
          </cell>
          <cell r="AV98">
            <v>0</v>
          </cell>
          <cell r="AW98">
            <v>1.244174727542142E-3</v>
          </cell>
          <cell r="AX98">
            <v>3.9245904861916621E-4</v>
          </cell>
          <cell r="AY98">
            <v>0</v>
          </cell>
          <cell r="AZ98">
            <v>7.239787109088399E-3</v>
          </cell>
          <cell r="BA98">
            <v>1.1000550957085298E-3</v>
          </cell>
          <cell r="BB98">
            <v>2.7708478618517705E-4</v>
          </cell>
          <cell r="BC98">
            <v>0</v>
          </cell>
          <cell r="BD98">
            <v>4.5224761437666393E-3</v>
          </cell>
          <cell r="BE98">
            <v>1.8722560451016105E-3</v>
          </cell>
          <cell r="BF98">
            <v>2.6855912353878635E-3</v>
          </cell>
          <cell r="BG98">
            <v>1.674105787203749E-3</v>
          </cell>
          <cell r="BH98">
            <v>1.6392494668154581E-2</v>
          </cell>
          <cell r="BI98">
            <v>5.096363135038689E-3</v>
          </cell>
          <cell r="BJ98">
            <v>2.7402914308348415E-3</v>
          </cell>
          <cell r="BK98">
            <v>3.4660181210707602E-3</v>
          </cell>
          <cell r="BL98">
            <v>1.2326026999830123E-3</v>
          </cell>
          <cell r="BM98">
            <v>4.8553235425213732E-3</v>
          </cell>
          <cell r="BN98">
            <v>7.1778474956406546E-3</v>
          </cell>
          <cell r="BO98">
            <v>1.3960036505908043E-2</v>
          </cell>
          <cell r="BP98">
            <v>5.1000317375854021E-3</v>
          </cell>
          <cell r="BQ98">
            <v>6.9741416541583298E-5</v>
          </cell>
          <cell r="BR98">
            <v>2.9215043195098687E-2</v>
          </cell>
          <cell r="BS98">
            <v>7.2427558376226935E-4</v>
          </cell>
          <cell r="BT98">
            <v>7.0940118319590467E-3</v>
          </cell>
          <cell r="BU98">
            <v>3.2516750502110691E-3</v>
          </cell>
          <cell r="BV98">
            <v>5.9988534307000461E-3</v>
          </cell>
          <cell r="BW98">
            <v>5.8497972397492538E-3</v>
          </cell>
          <cell r="BX98">
            <v>0</v>
          </cell>
          <cell r="BY98">
            <v>1.4455823494023668E-3</v>
          </cell>
          <cell r="BZ98">
            <v>1.2173015418069226E-2</v>
          </cell>
          <cell r="CA98">
            <v>2.0223714661342193E-2</v>
          </cell>
          <cell r="CB98">
            <v>6.3883454276180314E-3</v>
          </cell>
          <cell r="CC98">
            <v>8.5585883194736548E-3</v>
          </cell>
          <cell r="CD98">
            <v>3.7588569649751456E-2</v>
          </cell>
          <cell r="CE98">
            <v>3.9322973132889689E-2</v>
          </cell>
          <cell r="CF98">
            <v>0.15569142440419162</v>
          </cell>
          <cell r="CG98">
            <v>4.4726369189741254E-3</v>
          </cell>
          <cell r="CH98">
            <v>4.4734733797501092E-2</v>
          </cell>
          <cell r="CI98">
            <v>2.2687453966837652E-3</v>
          </cell>
          <cell r="CJ98">
            <v>1.2760066058739359E-2</v>
          </cell>
          <cell r="CK98">
            <v>1.195597686999926E-2</v>
          </cell>
          <cell r="CL98">
            <v>6.3449703774295504E-3</v>
          </cell>
          <cell r="CM98">
            <v>1.008123625113789E-4</v>
          </cell>
          <cell r="CN98">
            <v>0</v>
          </cell>
          <cell r="CO98">
            <v>4.6745674073441247E-3</v>
          </cell>
          <cell r="CP98">
            <v>8.5978295802838379E-3</v>
          </cell>
          <cell r="CQ98">
            <v>1.9189282803839473E-2</v>
          </cell>
          <cell r="CR98">
            <v>3.595358426252132E-3</v>
          </cell>
          <cell r="CS98">
            <v>2.3753534543146469E-2</v>
          </cell>
          <cell r="CT98">
            <v>3.6860952729474762E-3</v>
          </cell>
          <cell r="CU98">
            <v>6.9808712615682347E-2</v>
          </cell>
          <cell r="CV98">
            <v>4.3258520340597434E-2</v>
          </cell>
          <cell r="CW98">
            <v>2.9198269768336019E-2</v>
          </cell>
          <cell r="CX98">
            <v>2.6021296568881167E-2</v>
          </cell>
          <cell r="CY98">
            <v>1.0927562474403118E-2</v>
          </cell>
          <cell r="CZ98">
            <v>2.5780671135021947E-4</v>
          </cell>
          <cell r="DA98">
            <v>1.0933409558679481E-2</v>
          </cell>
          <cell r="DB98">
            <v>2.3380334223513282E-3</v>
          </cell>
          <cell r="DC98">
            <v>0</v>
          </cell>
        </row>
        <row r="99"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5.0914013819012638E-3</v>
          </cell>
          <cell r="CV99">
            <v>4.9479378360902521E-2</v>
          </cell>
          <cell r="CW99">
            <v>1.3450117850273165E-3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</row>
        <row r="100"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5.4409420673594191E-3</v>
          </cell>
          <cell r="X100">
            <v>9.1917351869594385E-4</v>
          </cell>
          <cell r="Y100">
            <v>2.0176008204905727E-3</v>
          </cell>
          <cell r="Z100">
            <v>2.0176008204905722E-3</v>
          </cell>
          <cell r="AA100">
            <v>2.0176008204905722E-3</v>
          </cell>
          <cell r="AB100">
            <v>2.0176008204905727E-3</v>
          </cell>
          <cell r="AC100">
            <v>3.097635467554998E-7</v>
          </cell>
          <cell r="AD100">
            <v>3.097635467554997E-7</v>
          </cell>
          <cell r="AE100">
            <v>3.0976354675549975E-7</v>
          </cell>
          <cell r="AF100">
            <v>3.097635467554997E-7</v>
          </cell>
          <cell r="AG100">
            <v>8.8441201533325322E-4</v>
          </cell>
          <cell r="AH100">
            <v>8.8441201533325333E-4</v>
          </cell>
          <cell r="AI100">
            <v>8.8441201533325344E-4</v>
          </cell>
          <cell r="AJ100">
            <v>8.8441201533325333E-4</v>
          </cell>
          <cell r="AK100">
            <v>3.2329764524487864E-4</v>
          </cell>
          <cell r="AL100">
            <v>3.2329764524487875E-4</v>
          </cell>
          <cell r="AM100">
            <v>3.2329764524487869E-4</v>
          </cell>
          <cell r="AN100">
            <v>1.5071895814657529E-3</v>
          </cell>
          <cell r="AO100">
            <v>0</v>
          </cell>
          <cell r="AP100">
            <v>3.2857933017644349E-4</v>
          </cell>
          <cell r="AQ100">
            <v>5.6992768426493466E-4</v>
          </cell>
          <cell r="AR100">
            <v>1.1546761296607187E-3</v>
          </cell>
          <cell r="AS100">
            <v>1.1546761296607185E-3</v>
          </cell>
          <cell r="AT100">
            <v>7.3487403574245007E-4</v>
          </cell>
          <cell r="AU100">
            <v>6.5518340854772255E-5</v>
          </cell>
          <cell r="AV100">
            <v>1.0120307473656732E-4</v>
          </cell>
          <cell r="AW100">
            <v>1.5205657950500396E-4</v>
          </cell>
          <cell r="AX100">
            <v>2.7382274316858669E-3</v>
          </cell>
          <cell r="AY100">
            <v>0</v>
          </cell>
          <cell r="AZ100">
            <v>7.4834907485248861E-4</v>
          </cell>
          <cell r="BA100">
            <v>9.1802163840944942E-4</v>
          </cell>
          <cell r="BB100">
            <v>7.6437605901715888E-4</v>
          </cell>
          <cell r="BC100">
            <v>6.3493911784215774E-4</v>
          </cell>
          <cell r="BD100">
            <v>1.1667605025132831E-3</v>
          </cell>
          <cell r="BE100">
            <v>6.2491962632468573E-4</v>
          </cell>
          <cell r="BF100">
            <v>1.8827701787745919E-3</v>
          </cell>
          <cell r="BG100">
            <v>1.8284224596042216E-3</v>
          </cell>
          <cell r="BH100">
            <v>1.2003434037443257E-3</v>
          </cell>
          <cell r="BI100">
            <v>1.4487168767005909E-3</v>
          </cell>
          <cell r="BJ100">
            <v>2.8781942137690372E-4</v>
          </cell>
          <cell r="BK100">
            <v>1.1513437144317184E-3</v>
          </cell>
          <cell r="BL100">
            <v>3.2438767287814679E-4</v>
          </cell>
          <cell r="BM100">
            <v>1.6773112395253211E-3</v>
          </cell>
          <cell r="BN100">
            <v>3.0435596987967296E-4</v>
          </cell>
          <cell r="BO100">
            <v>1.6735803097124907E-3</v>
          </cell>
          <cell r="BP100">
            <v>8.682435788132721E-3</v>
          </cell>
          <cell r="BQ100">
            <v>1.0243418541634744E-4</v>
          </cell>
          <cell r="BR100">
            <v>1.9044798401582916E-3</v>
          </cell>
          <cell r="BS100">
            <v>3.9105231826556648E-3</v>
          </cell>
          <cell r="BT100">
            <v>1.109834424244289E-4</v>
          </cell>
          <cell r="BU100">
            <v>4.3475366514366138E-3</v>
          </cell>
          <cell r="BV100">
            <v>1.2851728118545121E-2</v>
          </cell>
          <cell r="BW100">
            <v>4.079821215956689E-4</v>
          </cell>
          <cell r="BX100">
            <v>0</v>
          </cell>
          <cell r="BY100">
            <v>1.2203621159228831E-3</v>
          </cell>
          <cell r="BZ100">
            <v>3.0991841191002744E-3</v>
          </cell>
          <cell r="CA100">
            <v>2.1988821727059816E-3</v>
          </cell>
          <cell r="CB100">
            <v>4.0658081375173427E-3</v>
          </cell>
          <cell r="CC100">
            <v>5.0328029634108616E-4</v>
          </cell>
          <cell r="CD100">
            <v>1.0315641034331499E-3</v>
          </cell>
          <cell r="CE100">
            <v>1.7023953074221409E-3</v>
          </cell>
          <cell r="CF100">
            <v>4.9149759289836871E-2</v>
          </cell>
          <cell r="CG100">
            <v>2.2860849299131195E-3</v>
          </cell>
          <cell r="CH100">
            <v>7.1017910236122507E-3</v>
          </cell>
          <cell r="CI100">
            <v>5.986414248291573E-2</v>
          </cell>
          <cell r="CJ100">
            <v>1.6038821786821388E-3</v>
          </cell>
          <cell r="CK100">
            <v>7.2148702816270255E-2</v>
          </cell>
          <cell r="CL100">
            <v>5.2995606234826906E-4</v>
          </cell>
          <cell r="CM100">
            <v>1.2486438638308812E-3</v>
          </cell>
          <cell r="CN100">
            <v>0</v>
          </cell>
          <cell r="CO100">
            <v>9.062278042743096E-4</v>
          </cell>
          <cell r="CP100">
            <v>2.894180236863999E-3</v>
          </cell>
          <cell r="CQ100">
            <v>2.1422186953891967E-3</v>
          </cell>
          <cell r="CR100">
            <v>1.6669444128390764E-3</v>
          </cell>
          <cell r="CS100">
            <v>1.10195741544295E-3</v>
          </cell>
          <cell r="CT100">
            <v>1.598627984018694E-3</v>
          </cell>
          <cell r="CU100">
            <v>1.1100584023480119E-2</v>
          </cell>
          <cell r="CV100">
            <v>1.1119449960642977E-2</v>
          </cell>
          <cell r="CW100">
            <v>6.5996542451006654E-3</v>
          </cell>
          <cell r="CX100">
            <v>1.7931343258519514E-2</v>
          </cell>
          <cell r="CY100">
            <v>1.7084149688034816E-3</v>
          </cell>
          <cell r="CZ100">
            <v>1.2877583128865079E-3</v>
          </cell>
          <cell r="DA100">
            <v>2.4914953944294846E-3</v>
          </cell>
          <cell r="DB100">
            <v>0</v>
          </cell>
          <cell r="DC100">
            <v>0</v>
          </cell>
        </row>
        <row r="101"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5.8093932063842059E-4</v>
          </cell>
          <cell r="X101">
            <v>6.2943039876272108E-5</v>
          </cell>
          <cell r="Y101">
            <v>7.3947924792939888E-5</v>
          </cell>
          <cell r="Z101">
            <v>7.3947924792939888E-5</v>
          </cell>
          <cell r="AA101">
            <v>7.3947924792939888E-5</v>
          </cell>
          <cell r="AB101">
            <v>7.3947924792939888E-5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5.5961557702748218E-4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2.5902943433134967E-4</v>
          </cell>
          <cell r="AV101">
            <v>0</v>
          </cell>
          <cell r="AW101">
            <v>2.7440561607955763E-5</v>
          </cell>
          <cell r="AX101">
            <v>6.6957296339307684E-6</v>
          </cell>
          <cell r="AY101">
            <v>0</v>
          </cell>
          <cell r="AZ101">
            <v>2.2200235119043292E-4</v>
          </cell>
          <cell r="BA101">
            <v>6.8710860891294336E-4</v>
          </cell>
          <cell r="BB101">
            <v>0</v>
          </cell>
          <cell r="BC101">
            <v>0</v>
          </cell>
          <cell r="BD101">
            <v>3.375953125299163E-5</v>
          </cell>
          <cell r="BE101">
            <v>1.4977118512004471E-4</v>
          </cell>
          <cell r="BF101">
            <v>6.8436029919210031E-4</v>
          </cell>
          <cell r="BG101">
            <v>0</v>
          </cell>
          <cell r="BH101">
            <v>4.3320913332621713E-6</v>
          </cell>
          <cell r="BI101">
            <v>2.1155143907429548E-4</v>
          </cell>
          <cell r="BJ101">
            <v>1.3704117771958966E-3</v>
          </cell>
          <cell r="BK101">
            <v>0</v>
          </cell>
          <cell r="BL101">
            <v>6.8673338447497684E-4</v>
          </cell>
          <cell r="BM101">
            <v>0</v>
          </cell>
          <cell r="BN101">
            <v>1.9331980588973551E-6</v>
          </cell>
          <cell r="BO101">
            <v>0</v>
          </cell>
          <cell r="BP101">
            <v>9.6550394779763588E-4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1.4064484824267318E-3</v>
          </cell>
          <cell r="BV101">
            <v>0</v>
          </cell>
          <cell r="BW101">
            <v>4.9093174581806272E-5</v>
          </cell>
          <cell r="BX101">
            <v>0</v>
          </cell>
          <cell r="BY101">
            <v>3.1498670645660367E-4</v>
          </cell>
          <cell r="BZ101">
            <v>0</v>
          </cell>
          <cell r="CA101">
            <v>1.3846174824734849E-2</v>
          </cell>
          <cell r="CB101">
            <v>1.8992879232100155E-4</v>
          </cell>
          <cell r="CC101">
            <v>5.4150522950048357E-4</v>
          </cell>
          <cell r="CD101">
            <v>8.9308838985066533E-3</v>
          </cell>
          <cell r="CE101">
            <v>4.7608697829328175E-4</v>
          </cell>
          <cell r="CF101">
            <v>0</v>
          </cell>
          <cell r="CG101">
            <v>7.1855846625406108E-4</v>
          </cell>
          <cell r="CH101">
            <v>3.1333473918971851E-2</v>
          </cell>
          <cell r="CI101">
            <v>8.6934378063800985E-2</v>
          </cell>
          <cell r="CJ101">
            <v>0.21996047283698572</v>
          </cell>
          <cell r="CK101">
            <v>7.4718121498762183E-2</v>
          </cell>
          <cell r="CL101">
            <v>2.9087025379516347E-4</v>
          </cell>
          <cell r="CM101">
            <v>1.7399525853944289E-2</v>
          </cell>
          <cell r="CN101">
            <v>0</v>
          </cell>
          <cell r="CO101">
            <v>0</v>
          </cell>
          <cell r="CP101">
            <v>1.4401501176058974E-2</v>
          </cell>
          <cell r="CQ101">
            <v>1.36554225663619E-2</v>
          </cell>
          <cell r="CR101">
            <v>4.9151294507472877E-5</v>
          </cell>
          <cell r="CS101">
            <v>4.3304606529610032E-6</v>
          </cell>
          <cell r="CT101">
            <v>5.1182050871454095E-5</v>
          </cell>
          <cell r="CU101">
            <v>1.0306841635728395E-3</v>
          </cell>
          <cell r="CV101">
            <v>2.455882254891634E-4</v>
          </cell>
          <cell r="CW101">
            <v>6.37056324497072E-4</v>
          </cell>
          <cell r="CX101">
            <v>1.1917768374967886E-3</v>
          </cell>
          <cell r="CY101">
            <v>4.7063551169460261E-4</v>
          </cell>
          <cell r="CZ101">
            <v>1.4743537299483799E-4</v>
          </cell>
          <cell r="DA101">
            <v>2.0819043070293217E-4</v>
          </cell>
          <cell r="DB101">
            <v>0</v>
          </cell>
          <cell r="DC101">
            <v>0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7.2416584551581453E-3</v>
          </cell>
          <cell r="AQ102">
            <v>3.2969375490813939E-3</v>
          </cell>
          <cell r="AR102">
            <v>2.0927343888378692E-4</v>
          </cell>
          <cell r="AS102">
            <v>2.0927343888378684E-4</v>
          </cell>
          <cell r="AT102">
            <v>1.7036375652840887E-3</v>
          </cell>
          <cell r="AU102">
            <v>6.1751622599155063E-3</v>
          </cell>
          <cell r="AV102">
            <v>2.1359791078797014E-3</v>
          </cell>
          <cell r="AW102">
            <v>2.0970278287048344E-3</v>
          </cell>
          <cell r="AX102">
            <v>4.7054116911326169E-4</v>
          </cell>
          <cell r="AY102">
            <v>7.2104687206229721E-3</v>
          </cell>
          <cell r="AZ102">
            <v>9.6777002291156076E-3</v>
          </cell>
          <cell r="BA102">
            <v>4.0149441992447209E-3</v>
          </cell>
          <cell r="BB102">
            <v>3.4226803570113653E-3</v>
          </cell>
          <cell r="BC102">
            <v>3.389117840754316E-2</v>
          </cell>
          <cell r="BD102">
            <v>3.9912554988089533E-3</v>
          </cell>
          <cell r="BE102">
            <v>2.8223880519144995E-3</v>
          </cell>
          <cell r="BF102">
            <v>1.9398795125039874E-3</v>
          </cell>
          <cell r="BG102">
            <v>6.5366985094011398E-3</v>
          </cell>
          <cell r="BH102">
            <v>3.3620044958684188E-3</v>
          </cell>
          <cell r="BI102">
            <v>6.322511769573695E-3</v>
          </cell>
          <cell r="BJ102">
            <v>5.9257723983740579E-3</v>
          </cell>
          <cell r="BK102">
            <v>3.731220668490405E-4</v>
          </cell>
          <cell r="BL102">
            <v>5.7902121531096008E-3</v>
          </cell>
          <cell r="BM102">
            <v>6.354513225754751E-4</v>
          </cell>
          <cell r="BN102">
            <v>3.2108680924961227E-3</v>
          </cell>
          <cell r="BO102">
            <v>1.193326958928421E-2</v>
          </cell>
          <cell r="BP102">
            <v>1.162143904887422E-2</v>
          </cell>
          <cell r="BQ102">
            <v>2.2865245867654794E-3</v>
          </cell>
          <cell r="BR102">
            <v>1.1026296190839435E-4</v>
          </cell>
          <cell r="BS102">
            <v>9.7798080144049625E-3</v>
          </cell>
          <cell r="BT102">
            <v>5.3005055096028413E-3</v>
          </cell>
          <cell r="BU102">
            <v>2.2106015578965701E-3</v>
          </cell>
          <cell r="BV102">
            <v>7.417469961053069E-4</v>
          </cell>
          <cell r="BW102">
            <v>2.1507126563910916E-3</v>
          </cell>
          <cell r="BX102">
            <v>0</v>
          </cell>
          <cell r="BY102">
            <v>5.4572784444205987E-3</v>
          </cell>
          <cell r="BZ102">
            <v>3.9976756010239589E-2</v>
          </cell>
          <cell r="CA102">
            <v>2.6913218184620214E-2</v>
          </cell>
          <cell r="CB102">
            <v>9.1986745343903241E-3</v>
          </cell>
          <cell r="CC102">
            <v>1.4187966444312832E-3</v>
          </cell>
          <cell r="CD102">
            <v>3.2854585372982274E-3</v>
          </cell>
          <cell r="CE102">
            <v>6.0439333314310055E-3</v>
          </cell>
          <cell r="CF102">
            <v>2.5671692152743754E-3</v>
          </cell>
          <cell r="CG102">
            <v>1.7008098864451278E-3</v>
          </cell>
          <cell r="CH102">
            <v>4.1967012470571496E-3</v>
          </cell>
          <cell r="CI102">
            <v>5.8519811900787236E-3</v>
          </cell>
          <cell r="CJ102">
            <v>8.809969469425253E-3</v>
          </cell>
          <cell r="CK102">
            <v>4.5553032647187141E-3</v>
          </cell>
          <cell r="CL102">
            <v>0</v>
          </cell>
          <cell r="CM102">
            <v>7.2636030766764009E-3</v>
          </cell>
          <cell r="CN102">
            <v>0</v>
          </cell>
          <cell r="CO102">
            <v>2.1200417185640052E-3</v>
          </cell>
          <cell r="CP102">
            <v>5.3982306650694912E-3</v>
          </cell>
          <cell r="CQ102">
            <v>5.7763373486150148E-3</v>
          </cell>
          <cell r="CR102">
            <v>9.5705707661002505E-4</v>
          </cell>
          <cell r="CS102">
            <v>5.6307554617724357E-3</v>
          </cell>
          <cell r="CT102">
            <v>1.4635151169308681E-3</v>
          </cell>
          <cell r="CU102">
            <v>8.4289741217903505E-4</v>
          </cell>
          <cell r="CV102">
            <v>8.7818184410907388E-4</v>
          </cell>
          <cell r="CW102">
            <v>1.1839344815855312E-3</v>
          </cell>
          <cell r="CX102">
            <v>5.122101510610953E-4</v>
          </cell>
          <cell r="CY102">
            <v>4.6304490192826105E-4</v>
          </cell>
          <cell r="CZ102">
            <v>3.7990361444450627E-3</v>
          </cell>
          <cell r="DA102">
            <v>2.6064522233961991E-3</v>
          </cell>
          <cell r="DB102">
            <v>0</v>
          </cell>
          <cell r="DC102">
            <v>0</v>
          </cell>
        </row>
        <row r="103"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1.0972443494351152E-3</v>
          </cell>
          <cell r="AQ103">
            <v>1.7418477743789107E-3</v>
          </cell>
          <cell r="AR103">
            <v>2.4203984970803193E-4</v>
          </cell>
          <cell r="AS103">
            <v>2.420398497080319E-4</v>
          </cell>
          <cell r="AT103">
            <v>1.15608523228495E-3</v>
          </cell>
          <cell r="AU103">
            <v>2.5602865949620287E-4</v>
          </cell>
          <cell r="AV103">
            <v>2.1137301426768043E-3</v>
          </cell>
          <cell r="AW103">
            <v>6.6107155139907467E-4</v>
          </cell>
          <cell r="AX103">
            <v>1.490846897115427E-3</v>
          </cell>
          <cell r="AY103">
            <v>0</v>
          </cell>
          <cell r="AZ103">
            <v>4.3609682300207757E-3</v>
          </cell>
          <cell r="BA103">
            <v>2.2209809839820534E-3</v>
          </cell>
          <cell r="BB103">
            <v>1.9442981616177915E-3</v>
          </cell>
          <cell r="BC103">
            <v>0</v>
          </cell>
          <cell r="BD103">
            <v>3.8070869434406364E-4</v>
          </cell>
          <cell r="BE103">
            <v>3.9019108083081992E-3</v>
          </cell>
          <cell r="BF103">
            <v>9.4344810830843465E-4</v>
          </cell>
          <cell r="BG103">
            <v>0</v>
          </cell>
          <cell r="BH103">
            <v>3.0393172741439464E-3</v>
          </cell>
          <cell r="BI103">
            <v>1.7226522506340527E-3</v>
          </cell>
          <cell r="BJ103">
            <v>8.7582536844393703E-4</v>
          </cell>
          <cell r="BK103">
            <v>1.4099757716860247E-3</v>
          </cell>
          <cell r="BL103">
            <v>2.696165127890917E-3</v>
          </cell>
          <cell r="BM103">
            <v>3.2825974501073845E-3</v>
          </cell>
          <cell r="BN103">
            <v>8.3591525274170526E-3</v>
          </cell>
          <cell r="BO103">
            <v>5.9191383844128878E-3</v>
          </cell>
          <cell r="BP103">
            <v>8.4249234841030241E-3</v>
          </cell>
          <cell r="BQ103">
            <v>1.7605605680016867E-3</v>
          </cell>
          <cell r="BR103">
            <v>0</v>
          </cell>
          <cell r="BS103">
            <v>0</v>
          </cell>
          <cell r="BT103">
            <v>7.7041953125568611E-3</v>
          </cell>
          <cell r="BU103">
            <v>1.1662385903337428E-3</v>
          </cell>
          <cell r="BV103">
            <v>2.0141044916798682E-2</v>
          </cell>
          <cell r="BW103">
            <v>3.0943451259262188E-3</v>
          </cell>
          <cell r="BX103">
            <v>0</v>
          </cell>
          <cell r="BY103">
            <v>3.3810236367628134E-3</v>
          </cell>
          <cell r="BZ103">
            <v>3.8879773369320607E-3</v>
          </cell>
          <cell r="CA103">
            <v>5.3974277742296819E-3</v>
          </cell>
          <cell r="CB103">
            <v>3.935483710246975E-3</v>
          </cell>
          <cell r="CC103">
            <v>2.0661885552803631E-2</v>
          </cell>
          <cell r="CD103">
            <v>2.6776492793561673E-4</v>
          </cell>
          <cell r="CE103">
            <v>1.02287513288372E-3</v>
          </cell>
          <cell r="CF103">
            <v>2.7088015470888164E-3</v>
          </cell>
          <cell r="CG103">
            <v>2.7520349253686654E-3</v>
          </cell>
          <cell r="CH103">
            <v>1.1288701656362622E-3</v>
          </cell>
          <cell r="CI103">
            <v>4.671607919451027E-4</v>
          </cell>
          <cell r="CJ103">
            <v>1.5815883485376118E-3</v>
          </cell>
          <cell r="CK103">
            <v>1.5386730701535056E-3</v>
          </cell>
          <cell r="CL103">
            <v>7.7886716547414365E-4</v>
          </cell>
          <cell r="CM103">
            <v>3.1360010403465272E-6</v>
          </cell>
          <cell r="CN103">
            <v>0</v>
          </cell>
          <cell r="CO103">
            <v>8.014853086730924E-4</v>
          </cell>
          <cell r="CP103">
            <v>1.2553687028901894E-3</v>
          </cell>
          <cell r="CQ103">
            <v>3.1027408563913893E-3</v>
          </cell>
          <cell r="CR103">
            <v>5.6820758960030712E-3</v>
          </cell>
          <cell r="CS103">
            <v>8.8163295525276152E-3</v>
          </cell>
          <cell r="CT103">
            <v>2.6668276550541057E-3</v>
          </cell>
          <cell r="CU103">
            <v>3.8488014905762942E-3</v>
          </cell>
          <cell r="CV103">
            <v>1.4935562087419359E-3</v>
          </cell>
          <cell r="CW103">
            <v>2.1055228967506168E-3</v>
          </cell>
          <cell r="CX103">
            <v>9.7849499443046425E-3</v>
          </cell>
          <cell r="CY103">
            <v>9.7313597692024675E-3</v>
          </cell>
          <cell r="CZ103">
            <v>3.8227024103060843E-4</v>
          </cell>
          <cell r="DA103">
            <v>1.6579073748670134E-3</v>
          </cell>
          <cell r="DB103">
            <v>0</v>
          </cell>
          <cell r="DC103">
            <v>0</v>
          </cell>
        </row>
        <row r="104"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6.1054818102638467E-3</v>
          </cell>
          <cell r="AQ104">
            <v>1.6380308490084042E-4</v>
          </cell>
          <cell r="AR104">
            <v>4.0175021645941821E-3</v>
          </cell>
          <cell r="AS104">
            <v>4.0175021645941812E-3</v>
          </cell>
          <cell r="AT104">
            <v>6.2087639292383444E-4</v>
          </cell>
          <cell r="AU104">
            <v>3.166146313595269E-3</v>
          </cell>
          <cell r="AV104">
            <v>1.1689978680931043E-3</v>
          </cell>
          <cell r="AW104">
            <v>2.2958508547445168E-3</v>
          </cell>
          <cell r="AX104">
            <v>1.8395767583460881E-3</v>
          </cell>
          <cell r="AY104">
            <v>0</v>
          </cell>
          <cell r="AZ104">
            <v>4.0867301025140782E-3</v>
          </cell>
          <cell r="BA104">
            <v>1.3204280148987513E-3</v>
          </cell>
          <cell r="BB104">
            <v>2.7907045581075516E-4</v>
          </cell>
          <cell r="BC104">
            <v>2.3966449142502465E-2</v>
          </cell>
          <cell r="BD104">
            <v>1.6255636035556853E-2</v>
          </cell>
          <cell r="BE104">
            <v>4.3996604551090222E-3</v>
          </cell>
          <cell r="BF104">
            <v>4.044440826907963E-3</v>
          </cell>
          <cell r="BG104">
            <v>3.7192203209671822E-2</v>
          </cell>
          <cell r="BH104">
            <v>2.4602383233432026E-2</v>
          </cell>
          <cell r="BI104">
            <v>1.0702299493886644E-2</v>
          </cell>
          <cell r="BJ104">
            <v>3.8352591805397747E-3</v>
          </cell>
          <cell r="BK104">
            <v>1.6356874040455008E-2</v>
          </cell>
          <cell r="BL104">
            <v>1.0664421685247984E-3</v>
          </cell>
          <cell r="BM104">
            <v>9.7294421743167922E-4</v>
          </cell>
          <cell r="BN104">
            <v>1.0560319344340289E-2</v>
          </cell>
          <cell r="BO104">
            <v>6.5288248675491774E-3</v>
          </cell>
          <cell r="BP104">
            <v>1.1493298393190179E-2</v>
          </cell>
          <cell r="BQ104">
            <v>5.0771940819035414E-4</v>
          </cell>
          <cell r="BR104">
            <v>2.6853356829110659E-3</v>
          </cell>
          <cell r="BS104">
            <v>3.7556205669244519E-4</v>
          </cell>
          <cell r="BT104">
            <v>4.1939912650602379E-3</v>
          </cell>
          <cell r="BU104">
            <v>4.3541318524654227E-3</v>
          </cell>
          <cell r="BV104">
            <v>7.1212191460888756E-4</v>
          </cell>
          <cell r="BW104">
            <v>3.3773113677913196E-3</v>
          </cell>
          <cell r="BX104">
            <v>0</v>
          </cell>
          <cell r="BY104">
            <v>8.3587650114895894E-3</v>
          </cell>
          <cell r="BZ104">
            <v>9.9744142291702514E-3</v>
          </cell>
          <cell r="CA104">
            <v>2.167582132670921E-2</v>
          </cell>
          <cell r="CB104">
            <v>6.405026042307283E-3</v>
          </cell>
          <cell r="CC104">
            <v>5.313839578504535E-3</v>
          </cell>
          <cell r="CD104">
            <v>2.1095270984861123E-2</v>
          </cell>
          <cell r="CE104">
            <v>9.2380439567045277E-3</v>
          </cell>
          <cell r="CF104">
            <v>8.6324527654530036E-3</v>
          </cell>
          <cell r="CG104">
            <v>4.3145697905885207E-3</v>
          </cell>
          <cell r="CH104">
            <v>1.8058311463145273E-2</v>
          </cell>
          <cell r="CI104">
            <v>4.3868610277351967E-3</v>
          </cell>
          <cell r="CJ104">
            <v>4.0151417205033395E-2</v>
          </cell>
          <cell r="CK104">
            <v>4.8309992012067135E-2</v>
          </cell>
          <cell r="CL104">
            <v>4.9700685716946875E-3</v>
          </cell>
          <cell r="CM104">
            <v>0.24891898577998089</v>
          </cell>
          <cell r="CN104">
            <v>0</v>
          </cell>
          <cell r="CO104">
            <v>6.7722509828741697E-3</v>
          </cell>
          <cell r="CP104">
            <v>4.8813354227276338E-3</v>
          </cell>
          <cell r="CQ104">
            <v>1.1671143453014983E-2</v>
          </cell>
          <cell r="CR104">
            <v>7.3014281664458549E-3</v>
          </cell>
          <cell r="CS104">
            <v>1.4731638309303418E-2</v>
          </cell>
          <cell r="CT104">
            <v>3.1244671223538711E-3</v>
          </cell>
          <cell r="CU104">
            <v>7.324650569691975E-7</v>
          </cell>
          <cell r="CV104">
            <v>7.9191617903679283E-3</v>
          </cell>
          <cell r="CW104">
            <v>1.2774548519604639E-3</v>
          </cell>
          <cell r="CX104">
            <v>1.3470531621423814E-2</v>
          </cell>
          <cell r="CY104">
            <v>6.2211008301541896E-3</v>
          </cell>
          <cell r="CZ104">
            <v>8.6176342335725429E-4</v>
          </cell>
          <cell r="DA104">
            <v>5.4268179886433733E-3</v>
          </cell>
          <cell r="DB104">
            <v>0</v>
          </cell>
          <cell r="DC104">
            <v>0</v>
          </cell>
        </row>
        <row r="105"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2.8638699399236738E-3</v>
          </cell>
          <cell r="CV105">
            <v>1.8164973115085395E-3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3.1227699472092353E-5</v>
          </cell>
          <cell r="DB105">
            <v>0</v>
          </cell>
          <cell r="DC105">
            <v>0</v>
          </cell>
        </row>
        <row r="106"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6.4011980228643383E-3</v>
          </cell>
          <cell r="AQ106">
            <v>4.7525415750799428E-3</v>
          </cell>
          <cell r="AR106">
            <v>1.5043148799982201E-2</v>
          </cell>
          <cell r="AS106">
            <v>1.5043148799982198E-2</v>
          </cell>
          <cell r="AT106">
            <v>0</v>
          </cell>
          <cell r="AU106">
            <v>2.3279294780310135E-3</v>
          </cell>
          <cell r="AV106">
            <v>6.0989363445136517E-4</v>
          </cell>
          <cell r="AW106">
            <v>3.2968852317035027E-4</v>
          </cell>
          <cell r="AX106">
            <v>1.6754425679282061E-2</v>
          </cell>
          <cell r="AY106">
            <v>0</v>
          </cell>
          <cell r="AZ106">
            <v>7.9105599934338137E-3</v>
          </cell>
          <cell r="BA106">
            <v>3.3235129704642792E-4</v>
          </cell>
          <cell r="BB106">
            <v>5.5810486702674838E-3</v>
          </cell>
          <cell r="BC106">
            <v>0</v>
          </cell>
          <cell r="BD106">
            <v>1.5829107280043452E-2</v>
          </cell>
          <cell r="BE106">
            <v>7.1479538546426425E-3</v>
          </cell>
          <cell r="BF106">
            <v>3.4187246648487421E-2</v>
          </cell>
          <cell r="BG106">
            <v>0</v>
          </cell>
          <cell r="BH106">
            <v>1.0029719551046867E-2</v>
          </cell>
          <cell r="BI106">
            <v>0</v>
          </cell>
          <cell r="BJ106">
            <v>3.532741809390655E-3</v>
          </cell>
          <cell r="BK106">
            <v>9.4704489417739499E-3</v>
          </cell>
          <cell r="BL106">
            <v>7.3850464366042375E-4</v>
          </cell>
          <cell r="BM106">
            <v>0</v>
          </cell>
          <cell r="BN106">
            <v>3.5146329791731689E-3</v>
          </cell>
          <cell r="BO106">
            <v>7.7172511307400005E-4</v>
          </cell>
          <cell r="BP106">
            <v>5.0626102642142836E-3</v>
          </cell>
          <cell r="BQ106">
            <v>4.038215518192478E-3</v>
          </cell>
          <cell r="BR106">
            <v>1.9593293201260395E-3</v>
          </cell>
          <cell r="BS106">
            <v>2.7852810646680323E-2</v>
          </cell>
          <cell r="BT106">
            <v>4.4413063824411151E-3</v>
          </cell>
          <cell r="BU106">
            <v>1.2401387053609263E-2</v>
          </cell>
          <cell r="BV106">
            <v>2.0697236010431188E-2</v>
          </cell>
          <cell r="BW106">
            <v>3.288922849325878E-3</v>
          </cell>
          <cell r="BX106">
            <v>0</v>
          </cell>
          <cell r="BY106">
            <v>1.7092592878384234E-2</v>
          </cell>
          <cell r="BZ106">
            <v>9.3947702343197437E-2</v>
          </cell>
          <cell r="CA106">
            <v>7.8789742306086166E-2</v>
          </cell>
          <cell r="CB106">
            <v>0.1072175478135976</v>
          </cell>
          <cell r="CC106">
            <v>8.7590191945366071E-3</v>
          </cell>
          <cell r="CD106">
            <v>2.7444429727597293E-4</v>
          </cell>
          <cell r="CE106">
            <v>8.4065354761406128E-3</v>
          </cell>
          <cell r="CF106">
            <v>0</v>
          </cell>
          <cell r="CG106">
            <v>2.3093843897613039E-2</v>
          </cell>
          <cell r="CH106">
            <v>7.3690498685830812E-3</v>
          </cell>
          <cell r="CI106">
            <v>3.3182139706252799E-2</v>
          </cell>
          <cell r="CJ106">
            <v>3.0073559401440537E-2</v>
          </cell>
          <cell r="CK106">
            <v>0.13073505171205091</v>
          </cell>
          <cell r="CL106">
            <v>0</v>
          </cell>
          <cell r="CM106">
            <v>1.6599582503544455E-5</v>
          </cell>
          <cell r="CN106">
            <v>0</v>
          </cell>
          <cell r="CO106">
            <v>9.0421258680895202E-3</v>
          </cell>
          <cell r="CP106">
            <v>2.0192574990385008E-2</v>
          </cell>
          <cell r="CQ106">
            <v>9.2997269018017525E-3</v>
          </cell>
          <cell r="CR106">
            <v>3.4305259768793025E-3</v>
          </cell>
          <cell r="CS106">
            <v>1.7523475188219229E-2</v>
          </cell>
          <cell r="CT106">
            <v>4.3218514092648614E-3</v>
          </cell>
          <cell r="CU106">
            <v>1.1379964638006432E-2</v>
          </cell>
          <cell r="CV106">
            <v>3.8098314964804823E-4</v>
          </cell>
          <cell r="CW106">
            <v>3.3194745920640369E-3</v>
          </cell>
          <cell r="CX106">
            <v>3.697964525990264E-2</v>
          </cell>
          <cell r="CY106">
            <v>8.9112446368584119E-2</v>
          </cell>
          <cell r="CZ106">
            <v>1.8328431551738005E-2</v>
          </cell>
          <cell r="DA106">
            <v>2.4754761098337668E-2</v>
          </cell>
          <cell r="DB106">
            <v>0</v>
          </cell>
          <cell r="DC106">
            <v>0</v>
          </cell>
        </row>
        <row r="107"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3.2080569203534408E-2</v>
          </cell>
          <cell r="AQ107">
            <v>1.2347941501912379E-4</v>
          </cell>
          <cell r="AR107">
            <v>7.9747219317253181E-4</v>
          </cell>
          <cell r="AS107">
            <v>7.974721931725316E-4</v>
          </cell>
          <cell r="AT107">
            <v>2.8401743505201368E-3</v>
          </cell>
          <cell r="AU107">
            <v>3.0999671567683257E-3</v>
          </cell>
          <cell r="AV107">
            <v>6.6696098379281253E-3</v>
          </cell>
          <cell r="AW107">
            <v>1.5483599754573419E-3</v>
          </cell>
          <cell r="AX107">
            <v>1.3274752219708891E-2</v>
          </cell>
          <cell r="AY107">
            <v>0</v>
          </cell>
          <cell r="AZ107">
            <v>8.4126969345861384E-3</v>
          </cell>
          <cell r="BA107">
            <v>4.7928773139569621E-3</v>
          </cell>
          <cell r="BB107">
            <v>1.8456779528581005E-2</v>
          </cell>
          <cell r="BC107">
            <v>1.8640461875822005E-3</v>
          </cell>
          <cell r="BD107">
            <v>2.9351774041138996E-3</v>
          </cell>
          <cell r="BE107">
            <v>3.4106136154767974E-3</v>
          </cell>
          <cell r="BF107">
            <v>1.2430690419550194E-2</v>
          </cell>
          <cell r="BG107">
            <v>1.7402625006188333E-2</v>
          </cell>
          <cell r="BH107">
            <v>1.4706162985405825E-2</v>
          </cell>
          <cell r="BI107">
            <v>5.6206748233670674E-2</v>
          </cell>
          <cell r="BJ107">
            <v>1.6862679631229956E-2</v>
          </cell>
          <cell r="BK107">
            <v>5.4598111969596075E-2</v>
          </cell>
          <cell r="BL107">
            <v>7.5730291759979248E-3</v>
          </cell>
          <cell r="BM107">
            <v>2.3538541242267206E-2</v>
          </cell>
          <cell r="BN107">
            <v>3.172036919186294E-3</v>
          </cell>
          <cell r="BO107">
            <v>4.1582897618753405E-3</v>
          </cell>
          <cell r="BP107">
            <v>1.9945416063255391E-2</v>
          </cell>
          <cell r="BQ107">
            <v>9.4811720079646697E-4</v>
          </cell>
          <cell r="BR107">
            <v>0</v>
          </cell>
          <cell r="BS107">
            <v>2.6188170757651244E-2</v>
          </cell>
          <cell r="BT107">
            <v>7.2404156858225975E-3</v>
          </cell>
          <cell r="BU107">
            <v>1.4539707353022001E-2</v>
          </cell>
          <cell r="BV107">
            <v>7.363945540911041E-3</v>
          </cell>
          <cell r="BW107">
            <v>8.0676948437534233E-3</v>
          </cell>
          <cell r="BX107">
            <v>0</v>
          </cell>
          <cell r="BY107">
            <v>1.7597220612855676E-2</v>
          </cell>
          <cell r="BZ107">
            <v>5.7958469782807352E-2</v>
          </cell>
          <cell r="CA107">
            <v>2.4068074670575423E-2</v>
          </cell>
          <cell r="CB107">
            <v>9.9384999351345496E-3</v>
          </cell>
          <cell r="CC107">
            <v>3.4639971985173787E-3</v>
          </cell>
          <cell r="CD107">
            <v>5.7874343962170593E-3</v>
          </cell>
          <cell r="CE107">
            <v>3.1292232964542512E-2</v>
          </cell>
          <cell r="CF107">
            <v>1.2292767167546556E-2</v>
          </cell>
          <cell r="CG107">
            <v>4.780236804249432E-3</v>
          </cell>
          <cell r="CH107">
            <v>7.5161192661264545E-2</v>
          </cell>
          <cell r="CI107">
            <v>6.4684335760994499E-2</v>
          </cell>
          <cell r="CJ107">
            <v>1.2251914537809931E-2</v>
          </cell>
          <cell r="CK107">
            <v>4.1321612295005195E-2</v>
          </cell>
          <cell r="CL107">
            <v>1.5721138019169276E-2</v>
          </cell>
          <cell r="CM107">
            <v>8.9248662418550429E-5</v>
          </cell>
          <cell r="CN107">
            <v>0</v>
          </cell>
          <cell r="CO107">
            <v>9.4201991040290152E-3</v>
          </cell>
          <cell r="CP107">
            <v>1.0088405668600699E-2</v>
          </cell>
          <cell r="CQ107">
            <v>1.1499531210749536E-2</v>
          </cell>
          <cell r="CR107">
            <v>1.1831295987409904E-2</v>
          </cell>
          <cell r="CS107">
            <v>7.629988959463427E-3</v>
          </cell>
          <cell r="CT107">
            <v>8.008208676627682E-3</v>
          </cell>
          <cell r="CU107">
            <v>2.8581412876861599E-3</v>
          </cell>
          <cell r="CV107">
            <v>2.6817226033266882E-3</v>
          </cell>
          <cell r="CW107">
            <v>5.0871293586244098E-3</v>
          </cell>
          <cell r="CX107">
            <v>5.2777188984788989E-2</v>
          </cell>
          <cell r="CY107">
            <v>1.7522187385710583E-2</v>
          </cell>
          <cell r="CZ107">
            <v>8.3241040186608096E-3</v>
          </cell>
          <cell r="DA107">
            <v>1.495832485391663E-2</v>
          </cell>
          <cell r="DB107">
            <v>0</v>
          </cell>
          <cell r="DC107">
            <v>0</v>
          </cell>
        </row>
        <row r="108"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4.8963162920925458E-2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</row>
        <row r="109"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1.4862048372861951E-3</v>
          </cell>
          <cell r="AD109">
            <v>1.4862048372861951E-3</v>
          </cell>
          <cell r="AE109">
            <v>1.4862048372861951E-3</v>
          </cell>
          <cell r="AF109">
            <v>1.4862048372861951E-3</v>
          </cell>
          <cell r="AG109">
            <v>6.9589527193768472E-3</v>
          </cell>
          <cell r="AH109">
            <v>6.9589527193768463E-3</v>
          </cell>
          <cell r="AI109">
            <v>6.9589527193768472E-3</v>
          </cell>
          <cell r="AJ109">
            <v>6.9589527193768472E-3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1.4501701319943106E-3</v>
          </cell>
          <cell r="AQ109">
            <v>0</v>
          </cell>
          <cell r="AR109">
            <v>0</v>
          </cell>
          <cell r="AS109">
            <v>0</v>
          </cell>
          <cell r="AT109">
            <v>2.7478569611029883E-3</v>
          </cell>
          <cell r="AU109">
            <v>3.3522779531548709E-4</v>
          </cell>
          <cell r="AV109">
            <v>2.6558473608086734E-4</v>
          </cell>
          <cell r="AW109">
            <v>1.3544615450997422E-3</v>
          </cell>
          <cell r="AX109">
            <v>2.6779395705548476E-3</v>
          </cell>
          <cell r="AY109">
            <v>0</v>
          </cell>
          <cell r="AZ109">
            <v>6.6728607359796428E-3</v>
          </cell>
          <cell r="BA109">
            <v>1.1856247554935802E-2</v>
          </cell>
          <cell r="BB109">
            <v>4.4751226640064591E-5</v>
          </cell>
          <cell r="BC109">
            <v>0</v>
          </cell>
          <cell r="BD109">
            <v>1.28125313864089E-3</v>
          </cell>
          <cell r="BE109">
            <v>5.5613391633519468E-3</v>
          </cell>
          <cell r="BF109">
            <v>1.3509298106878795E-2</v>
          </cell>
          <cell r="BG109">
            <v>0</v>
          </cell>
          <cell r="BH109">
            <v>1.7328610858895976E-2</v>
          </cell>
          <cell r="BI109">
            <v>1.3118881561826482E-3</v>
          </cell>
          <cell r="BJ109">
            <v>3.4436689991236471E-3</v>
          </cell>
          <cell r="BK109">
            <v>3.6630440205384709E-2</v>
          </cell>
          <cell r="BL109">
            <v>1.0349283950776359E-2</v>
          </cell>
          <cell r="BM109">
            <v>3.6866639875922161E-3</v>
          </cell>
          <cell r="BN109">
            <v>3.9272175420982198E-3</v>
          </cell>
          <cell r="BO109">
            <v>1.7803439347949607E-2</v>
          </cell>
          <cell r="BP109">
            <v>4.0808268104193532E-3</v>
          </cell>
          <cell r="BQ109">
            <v>2.2825393277382576E-3</v>
          </cell>
          <cell r="BR109">
            <v>0</v>
          </cell>
          <cell r="BS109">
            <v>2.0224851806236667E-3</v>
          </cell>
          <cell r="BT109">
            <v>2.8364133369690628E-3</v>
          </cell>
          <cell r="BU109">
            <v>4.8230379928759452E-3</v>
          </cell>
          <cell r="BV109">
            <v>3.1080496876448711E-2</v>
          </cell>
          <cell r="BW109">
            <v>1.6811147582953819E-2</v>
          </cell>
          <cell r="BX109">
            <v>0</v>
          </cell>
          <cell r="BY109">
            <v>2.6688709772734534E-3</v>
          </cell>
          <cell r="BZ109">
            <v>1.1725743565377832E-2</v>
          </cell>
          <cell r="CA109">
            <v>7.6938228751566836E-3</v>
          </cell>
          <cell r="CB109">
            <v>1.7544586071546658E-2</v>
          </cell>
          <cell r="CC109">
            <v>1.2310464922412329E-2</v>
          </cell>
          <cell r="CD109">
            <v>2.1434501341737626E-2</v>
          </cell>
          <cell r="CE109">
            <v>7.3508470072383677E-3</v>
          </cell>
          <cell r="CF109">
            <v>0</v>
          </cell>
          <cell r="CG109">
            <v>6.2871580263036842E-3</v>
          </cell>
          <cell r="CH109">
            <v>2.2701820683126163E-3</v>
          </cell>
          <cell r="CI109">
            <v>2.6575316582322681E-2</v>
          </cell>
          <cell r="CJ109">
            <v>1.4792843659016279E-2</v>
          </cell>
          <cell r="CK109">
            <v>1.8440338306814869E-2</v>
          </cell>
          <cell r="CL109">
            <v>5.8900528823962453E-3</v>
          </cell>
          <cell r="CM109">
            <v>2.1459827985475315E-4</v>
          </cell>
          <cell r="CN109">
            <v>0</v>
          </cell>
          <cell r="CO109">
            <v>1.1770770944757377E-3</v>
          </cell>
          <cell r="CP109">
            <v>8.8942615850581986E-3</v>
          </cell>
          <cell r="CQ109">
            <v>3.5601891277571998E-3</v>
          </cell>
          <cell r="CR109">
            <v>6.9221552326356219E-3</v>
          </cell>
          <cell r="CS109">
            <v>6.2944356485534958E-3</v>
          </cell>
          <cell r="CT109">
            <v>3.6800666932399508E-3</v>
          </cell>
          <cell r="CU109">
            <v>8.4696546971317996E-2</v>
          </cell>
          <cell r="CV109">
            <v>7.7652540895161201E-2</v>
          </cell>
          <cell r="CW109">
            <v>8.1455422683850545E-2</v>
          </cell>
          <cell r="CX109">
            <v>1.4419884087687358E-2</v>
          </cell>
          <cell r="CY109">
            <v>0</v>
          </cell>
          <cell r="CZ109">
            <v>7.4788098738071877E-4</v>
          </cell>
          <cell r="DA109">
            <v>5.8337202282702713E-2</v>
          </cell>
          <cell r="DB109">
            <v>0</v>
          </cell>
          <cell r="DC109">
            <v>0</v>
          </cell>
        </row>
        <row r="110"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3.4015276543434792E-3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2.4580175688416174E-2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</row>
        <row r="111"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7.7874241778166211E-3</v>
          </cell>
          <cell r="AQ111">
            <v>1.5353552990836759E-4</v>
          </cell>
          <cell r="AR111">
            <v>1.145157445897183E-4</v>
          </cell>
          <cell r="AS111">
            <v>1.1451574458971829E-4</v>
          </cell>
          <cell r="AT111">
            <v>0</v>
          </cell>
          <cell r="AU111">
            <v>5.5948955233306853E-4</v>
          </cell>
          <cell r="AV111">
            <v>2.4419236390699644E-3</v>
          </cell>
          <cell r="AW111">
            <v>9.152377608240129E-4</v>
          </cell>
          <cell r="AX111">
            <v>5.309337429335642E-4</v>
          </cell>
          <cell r="AY111">
            <v>0</v>
          </cell>
          <cell r="AZ111">
            <v>2.3671807603163901E-3</v>
          </cell>
          <cell r="BA111">
            <v>2.0917841299481162E-3</v>
          </cell>
          <cell r="BB111">
            <v>7.3781221248183575E-4</v>
          </cell>
          <cell r="BC111">
            <v>0</v>
          </cell>
          <cell r="BD111">
            <v>2.2232501031886386E-3</v>
          </cell>
          <cell r="BE111">
            <v>1.9135259470861696E-3</v>
          </cell>
          <cell r="BF111">
            <v>2.3297811544624881E-4</v>
          </cell>
          <cell r="BG111">
            <v>1.232144552391606E-2</v>
          </cell>
          <cell r="BH111">
            <v>4.952112146872471E-4</v>
          </cell>
          <cell r="BI111">
            <v>9.2116191136966345E-3</v>
          </cell>
          <cell r="BJ111">
            <v>7.1421709810823254E-3</v>
          </cell>
          <cell r="BK111">
            <v>6.689217791381127E-4</v>
          </cell>
          <cell r="BL111">
            <v>4.5808964950546259E-3</v>
          </cell>
          <cell r="BM111">
            <v>4.9121726579892768E-5</v>
          </cell>
          <cell r="BN111">
            <v>1.2490627184815163E-3</v>
          </cell>
          <cell r="BO111">
            <v>5.7232504280084048E-3</v>
          </cell>
          <cell r="BP111">
            <v>3.8044883982613601E-3</v>
          </cell>
          <cell r="BQ111">
            <v>4.2198911026505815E-3</v>
          </cell>
          <cell r="BR111">
            <v>4.0257955782648425E-4</v>
          </cell>
          <cell r="BS111">
            <v>9.0098515317457675E-2</v>
          </cell>
          <cell r="BT111">
            <v>4.4325777846989309E-3</v>
          </cell>
          <cell r="BU111">
            <v>3.9116219859808123E-3</v>
          </cell>
          <cell r="BV111">
            <v>9.4388268479558522E-3</v>
          </cell>
          <cell r="BW111">
            <v>5.8703671619962155E-3</v>
          </cell>
          <cell r="BX111">
            <v>0</v>
          </cell>
          <cell r="BY111">
            <v>1.6641184447160362E-3</v>
          </cell>
          <cell r="BZ111">
            <v>2.8008397159381686E-2</v>
          </cell>
          <cell r="CA111">
            <v>1.3372541789850641E-2</v>
          </cell>
          <cell r="CB111">
            <v>9.9930755913557288E-3</v>
          </cell>
          <cell r="CC111">
            <v>8.8362595272904968E-3</v>
          </cell>
          <cell r="CD111">
            <v>1.6413685096945347E-3</v>
          </cell>
          <cell r="CE111">
            <v>6.0339858242237449E-2</v>
          </cell>
          <cell r="CF111">
            <v>3.1731111470637377E-3</v>
          </cell>
          <cell r="CG111">
            <v>4.8083728445797108E-3</v>
          </cell>
          <cell r="CH111">
            <v>6.4873313500386533E-3</v>
          </cell>
          <cell r="CI111">
            <v>8.2039964748603297E-3</v>
          </cell>
          <cell r="CJ111">
            <v>3.1332981609521506E-3</v>
          </cell>
          <cell r="CK111">
            <v>4.0067222368998567E-2</v>
          </cell>
          <cell r="CL111">
            <v>0.11967607418324272</v>
          </cell>
          <cell r="CM111">
            <v>1.6499087328162765E-4</v>
          </cell>
          <cell r="CN111">
            <v>0</v>
          </cell>
          <cell r="CO111">
            <v>8.1515644037163573E-3</v>
          </cell>
          <cell r="CP111">
            <v>1.2991317307703077E-2</v>
          </cell>
          <cell r="CQ111">
            <v>1.6133897395667122E-2</v>
          </cell>
          <cell r="CR111">
            <v>1.0826154347610875E-3</v>
          </cell>
          <cell r="CS111">
            <v>3.8626001831643803E-2</v>
          </cell>
          <cell r="CT111">
            <v>5.0558293145225378E-3</v>
          </cell>
          <cell r="CU111">
            <v>0.20814852082503801</v>
          </cell>
          <cell r="CV111">
            <v>1.6289024990868959E-2</v>
          </cell>
          <cell r="CW111">
            <v>1.2202801146757399E-2</v>
          </cell>
          <cell r="CX111">
            <v>2.2323566767371225E-2</v>
          </cell>
          <cell r="CY111">
            <v>2.764513263692066E-4</v>
          </cell>
          <cell r="CZ111">
            <v>2.7647955181983397E-3</v>
          </cell>
          <cell r="DA111">
            <v>1.467829664804628E-2</v>
          </cell>
          <cell r="DB111">
            <v>0</v>
          </cell>
          <cell r="DC111">
            <v>0</v>
          </cell>
        </row>
        <row r="112"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8.2662499000101877E-3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2.7829159054953506E-2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6.0808196528896651E-2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</row>
        <row r="113"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1.9740351548365876E-4</v>
          </cell>
          <cell r="AQ113">
            <v>0</v>
          </cell>
          <cell r="AR113">
            <v>0</v>
          </cell>
          <cell r="AS113">
            <v>0</v>
          </cell>
          <cell r="AT113">
            <v>4.4674279509210335E-4</v>
          </cell>
          <cell r="AU113">
            <v>0</v>
          </cell>
          <cell r="AV113">
            <v>2.3094158096868803E-4</v>
          </cell>
          <cell r="AW113">
            <v>5.1656248291651053E-7</v>
          </cell>
          <cell r="AX113">
            <v>6.3028901855547334E-5</v>
          </cell>
          <cell r="AY113">
            <v>0</v>
          </cell>
          <cell r="AZ113">
            <v>4.4512080273853859E-4</v>
          </cell>
          <cell r="BA113">
            <v>2.8338539931454203E-6</v>
          </cell>
          <cell r="BB113">
            <v>1.4844058924535315E-4</v>
          </cell>
          <cell r="BC113">
            <v>0</v>
          </cell>
          <cell r="BD113">
            <v>1.2635672745761339E-3</v>
          </cell>
          <cell r="BE113">
            <v>1.5167180414388994E-5</v>
          </cell>
          <cell r="BF113">
            <v>2.8032867868382758E-3</v>
          </cell>
          <cell r="BG113">
            <v>4.442070922104666E-4</v>
          </cell>
          <cell r="BH113">
            <v>1.085829178995637E-5</v>
          </cell>
          <cell r="BI113">
            <v>5.0133343305853381E-3</v>
          </cell>
          <cell r="BJ113">
            <v>1.3866554648436699E-3</v>
          </cell>
          <cell r="BK113">
            <v>1.2754307333889297E-5</v>
          </cell>
          <cell r="BL113">
            <v>2.3487374376620108E-4</v>
          </cell>
          <cell r="BM113">
            <v>1.3411984790621137E-4</v>
          </cell>
          <cell r="BN113">
            <v>3.3648971046546754E-5</v>
          </cell>
          <cell r="BO113">
            <v>0</v>
          </cell>
          <cell r="BP113">
            <v>9.7405677244366591E-5</v>
          </cell>
          <cell r="BQ113">
            <v>9.4820224788676283E-5</v>
          </cell>
          <cell r="BR113">
            <v>6.8515753750864473E-4</v>
          </cell>
          <cell r="BS113">
            <v>0</v>
          </cell>
          <cell r="BT113">
            <v>8.1665171111025689E-4</v>
          </cell>
          <cell r="BU113">
            <v>1.172752988414462E-3</v>
          </cell>
          <cell r="BV113">
            <v>9.9800600620905357E-6</v>
          </cell>
          <cell r="BW113">
            <v>1.2692593757274233E-4</v>
          </cell>
          <cell r="BX113">
            <v>0</v>
          </cell>
          <cell r="BY113">
            <v>2.7122438645787874E-5</v>
          </cell>
          <cell r="BZ113">
            <v>3.5006276822706139E-4</v>
          </cell>
          <cell r="CA113">
            <v>5.159197021074542E-4</v>
          </cell>
          <cell r="CB113">
            <v>1.2777412788108735E-4</v>
          </cell>
          <cell r="CC113">
            <v>3.9988271169106982E-5</v>
          </cell>
          <cell r="CD113">
            <v>1.5759267497516206E-2</v>
          </cell>
          <cell r="CE113">
            <v>3.9374507542149964E-4</v>
          </cell>
          <cell r="CF113">
            <v>4.1647511406306405E-5</v>
          </cell>
          <cell r="CG113">
            <v>3.1695335778443785E-4</v>
          </cell>
          <cell r="CH113">
            <v>5.3369196477986245E-3</v>
          </cell>
          <cell r="CI113">
            <v>0</v>
          </cell>
          <cell r="CJ113">
            <v>1.8479527698890142E-3</v>
          </cell>
          <cell r="CK113">
            <v>2.8917140339054324E-3</v>
          </cell>
          <cell r="CL113">
            <v>2.3300147419331484E-4</v>
          </cell>
          <cell r="CM113">
            <v>1.6117932721827798E-4</v>
          </cell>
          <cell r="CN113">
            <v>0</v>
          </cell>
          <cell r="CO113">
            <v>2.2902952793932573E-6</v>
          </cell>
          <cell r="CP113">
            <v>1.2344472156601918E-2</v>
          </cell>
          <cell r="CQ113">
            <v>4.7600691795704579E-3</v>
          </cell>
          <cell r="CR113">
            <v>1.8477562549199306E-4</v>
          </cell>
          <cell r="CS113">
            <v>0</v>
          </cell>
          <cell r="CT113">
            <v>3.0290676393403824E-4</v>
          </cell>
          <cell r="CU113">
            <v>0</v>
          </cell>
          <cell r="CV113">
            <v>1.124014630898099E-2</v>
          </cell>
          <cell r="CW113">
            <v>6.3774468331382487E-3</v>
          </cell>
          <cell r="CX113">
            <v>5.6834883936832808E-2</v>
          </cell>
          <cell r="CY113">
            <v>1.3363961145575256E-5</v>
          </cell>
          <cell r="CZ113">
            <v>0</v>
          </cell>
          <cell r="DA113">
            <v>2.5761811725739585E-3</v>
          </cell>
          <cell r="DB113">
            <v>0</v>
          </cell>
          <cell r="DC113">
            <v>0</v>
          </cell>
        </row>
        <row r="114"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1.6756490609774749E-4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5.7985082347853641E-7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</row>
        <row r="117"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7.3326111118246582E-4</v>
          </cell>
          <cell r="AQ117">
            <v>1.7911789411426613E-5</v>
          </cell>
          <cell r="AR117">
            <v>0</v>
          </cell>
          <cell r="AS117">
            <v>0</v>
          </cell>
          <cell r="AT117">
            <v>5.5789117440831701E-5</v>
          </cell>
          <cell r="AU117">
            <v>0</v>
          </cell>
          <cell r="AV117">
            <v>0</v>
          </cell>
          <cell r="AW117">
            <v>6.399221170025198E-5</v>
          </cell>
          <cell r="AX117">
            <v>8.0024711522766546E-5</v>
          </cell>
          <cell r="AY117">
            <v>0</v>
          </cell>
          <cell r="AZ117">
            <v>4.8756187653471446E-4</v>
          </cell>
          <cell r="BA117">
            <v>1.3140564674634797E-3</v>
          </cell>
          <cell r="BB117">
            <v>5.2043956385953589E-5</v>
          </cell>
          <cell r="BC117">
            <v>0</v>
          </cell>
          <cell r="BD117">
            <v>4.5664481633984769E-4</v>
          </cell>
          <cell r="BE117">
            <v>4.3963403136937465E-4</v>
          </cell>
          <cell r="BF117">
            <v>2.6861731408620032E-4</v>
          </cell>
          <cell r="BG117">
            <v>1.9182915503214732E-3</v>
          </cell>
          <cell r="BH117">
            <v>2.2138784258692336E-4</v>
          </cell>
          <cell r="BI117">
            <v>2.2936928820165114E-3</v>
          </cell>
          <cell r="BJ117">
            <v>1.1346716285976914E-4</v>
          </cell>
          <cell r="BK117">
            <v>4.2794986684248004E-3</v>
          </cell>
          <cell r="BL117">
            <v>6.4704402578672447E-5</v>
          </cell>
          <cell r="BM117">
            <v>5.7891993175290439E-3</v>
          </cell>
          <cell r="BN117">
            <v>1.970249802119262E-5</v>
          </cell>
          <cell r="BO117">
            <v>1.1180635237783916E-3</v>
          </cell>
          <cell r="BP117">
            <v>0</v>
          </cell>
          <cell r="BQ117">
            <v>6.6077735845338626E-5</v>
          </cell>
          <cell r="BR117">
            <v>1.6902883197088648E-2</v>
          </cell>
          <cell r="BS117">
            <v>1.0281511423039904E-3</v>
          </cell>
          <cell r="BT117">
            <v>3.2274383725970422E-3</v>
          </cell>
          <cell r="BU117">
            <v>7.0990508800121812E-4</v>
          </cell>
          <cell r="BV117">
            <v>4.5502459299439892E-4</v>
          </cell>
          <cell r="BW117">
            <v>3.903711531384548E-4</v>
          </cell>
          <cell r="BX117">
            <v>0</v>
          </cell>
          <cell r="BY117">
            <v>5.7338600324680522E-4</v>
          </cell>
          <cell r="BZ117">
            <v>7.644956443840456E-4</v>
          </cell>
          <cell r="CA117">
            <v>2.1878684589348167E-3</v>
          </cell>
          <cell r="CB117">
            <v>4.1722837063421907E-4</v>
          </cell>
          <cell r="CC117">
            <v>1.2418778332037487E-4</v>
          </cell>
          <cell r="CD117">
            <v>1.8840791180694998E-3</v>
          </cell>
          <cell r="CE117">
            <v>0</v>
          </cell>
          <cell r="CF117">
            <v>5.946485380257255E-3</v>
          </cell>
          <cell r="CG117">
            <v>2.8508922191160554E-3</v>
          </cell>
          <cell r="CH117">
            <v>1.0736711056240221E-3</v>
          </cell>
          <cell r="CI117">
            <v>9.8017139088295117E-4</v>
          </cell>
          <cell r="CJ117">
            <v>1.6010639833147211E-3</v>
          </cell>
          <cell r="CK117">
            <v>8.7605319289127501E-4</v>
          </cell>
          <cell r="CL117">
            <v>1.7218031491857339E-4</v>
          </cell>
          <cell r="CM117">
            <v>9.0165780276389858E-6</v>
          </cell>
          <cell r="CN117">
            <v>0</v>
          </cell>
          <cell r="CO117">
            <v>1.1463463590424823E-3</v>
          </cell>
          <cell r="CP117">
            <v>8.1046504721885948E-4</v>
          </cell>
          <cell r="CQ117">
            <v>7.4602489076479577E-3</v>
          </cell>
          <cell r="CR117">
            <v>1.3719755375745312E-3</v>
          </cell>
          <cell r="CS117">
            <v>1.0638575758615989E-3</v>
          </cell>
          <cell r="CT117">
            <v>1.2057909794871337E-3</v>
          </cell>
          <cell r="CU117">
            <v>1.2293364386419207E-3</v>
          </cell>
          <cell r="CV117">
            <v>7.5384575945616032E-3</v>
          </cell>
          <cell r="CW117">
            <v>2.0765015793193929E-3</v>
          </cell>
          <cell r="CX117">
            <v>4.1176059674743045E-3</v>
          </cell>
          <cell r="CY117">
            <v>2.1003410362857226E-3</v>
          </cell>
          <cell r="CZ117">
            <v>1.6345594713453791E-4</v>
          </cell>
          <cell r="DA117">
            <v>4.6969087149414E-3</v>
          </cell>
          <cell r="DB117">
            <v>0</v>
          </cell>
          <cell r="DC117">
            <v>0</v>
          </cell>
        </row>
        <row r="118"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5.9529180559243396E-3</v>
          </cell>
          <cell r="CV118">
            <v>4.0579858328736529E-3</v>
          </cell>
          <cell r="CW118">
            <v>3.1057434093906462E-4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</row>
        <row r="119"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</row>
        <row r="120"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2.3130513979312164E-2</v>
          </cell>
          <cell r="AQ120">
            <v>1.5770243630593032E-2</v>
          </cell>
          <cell r="AR120">
            <v>4.9295744513824971E-2</v>
          </cell>
          <cell r="AS120">
            <v>4.9295744513824957E-2</v>
          </cell>
          <cell r="AT120">
            <v>4.0668740660843139E-2</v>
          </cell>
          <cell r="AU120">
            <v>3.1418395962151034E-2</v>
          </cell>
          <cell r="AV120">
            <v>2.8305332229883993E-2</v>
          </cell>
          <cell r="AW120">
            <v>4.5536692813865541E-2</v>
          </cell>
          <cell r="AX120">
            <v>4.6447415486067345E-2</v>
          </cell>
          <cell r="AY120">
            <v>3.8722019043547183E-3</v>
          </cell>
          <cell r="AZ120">
            <v>3.6956857388292109E-2</v>
          </cell>
          <cell r="BA120">
            <v>3.2473687922030023E-2</v>
          </cell>
          <cell r="BB120">
            <v>2.5701309769535354E-2</v>
          </cell>
          <cell r="BC120">
            <v>1.4759231911024873E-2</v>
          </cell>
          <cell r="BD120">
            <v>3.0725920227154639E-2</v>
          </cell>
          <cell r="BE120">
            <v>3.2975681568968858E-2</v>
          </cell>
          <cell r="BF120">
            <v>3.2185700200001548E-2</v>
          </cell>
          <cell r="BG120">
            <v>9.0366434681545468E-3</v>
          </cell>
          <cell r="BH120">
            <v>3.7524161406357344E-2</v>
          </cell>
          <cell r="BI120">
            <v>1.3220095248490413E-2</v>
          </cell>
          <cell r="BJ120">
            <v>4.3576579688979405E-2</v>
          </cell>
          <cell r="BK120">
            <v>3.7956409556309682E-2</v>
          </cell>
          <cell r="BL120">
            <v>3.5596667048979472E-2</v>
          </cell>
          <cell r="BM120">
            <v>2.6565400374285692E-2</v>
          </cell>
          <cell r="BN120">
            <v>4.3626301805585591E-2</v>
          </cell>
          <cell r="BO120">
            <v>2.1474018341296166E-2</v>
          </cell>
          <cell r="BP120">
            <v>2.9327263439250375E-2</v>
          </cell>
          <cell r="BQ120">
            <v>2.0937621940904042E-2</v>
          </cell>
          <cell r="BR120">
            <v>1.2277495044473806E-2</v>
          </cell>
          <cell r="BS120">
            <v>4.4389078688989086E-2</v>
          </cell>
          <cell r="BT120">
            <v>2.8754762068677883E-2</v>
          </cell>
          <cell r="BU120">
            <v>2.2041952409002193E-2</v>
          </cell>
          <cell r="BV120">
            <v>3.3654351420265058E-2</v>
          </cell>
          <cell r="BW120">
            <v>3.6495701907957714E-2</v>
          </cell>
          <cell r="BX120">
            <v>0</v>
          </cell>
          <cell r="BY120">
            <v>1.698748966365787E-2</v>
          </cell>
          <cell r="BZ120">
            <v>3.5886409464963895E-2</v>
          </cell>
          <cell r="CA120">
            <v>3.0914271755833406E-2</v>
          </cell>
          <cell r="CB120">
            <v>2.3863307189204173E-2</v>
          </cell>
          <cell r="CC120">
            <v>2.9215333786022427E-2</v>
          </cell>
          <cell r="CD120">
            <v>2.819914265324042E-2</v>
          </cell>
          <cell r="CE120">
            <v>2.297690646754235E-2</v>
          </cell>
          <cell r="CF120">
            <v>2.3141179031692015E-2</v>
          </cell>
          <cell r="CG120">
            <v>4.4053118633032601E-2</v>
          </cell>
          <cell r="CH120">
            <v>1.7826125018796529E-2</v>
          </cell>
          <cell r="CI120">
            <v>3.2218045365722286E-2</v>
          </cell>
          <cell r="CJ120">
            <v>2.6176534485582634E-2</v>
          </cell>
          <cell r="CK120">
            <v>3.0363747445229183E-2</v>
          </cell>
          <cell r="CL120">
            <v>1.1815912674758376E-2</v>
          </cell>
          <cell r="CM120">
            <v>2.0590330904666335E-2</v>
          </cell>
          <cell r="CN120">
            <v>0</v>
          </cell>
          <cell r="CO120">
            <v>7.0204671616207436E-3</v>
          </cell>
          <cell r="CP120">
            <v>9.7271093516059486E-3</v>
          </cell>
          <cell r="CQ120">
            <v>1.4223065514301948E-2</v>
          </cell>
          <cell r="CR120">
            <v>6.0401736559142303E-3</v>
          </cell>
          <cell r="CS120">
            <v>2.6963016107628725E-2</v>
          </cell>
          <cell r="CT120">
            <v>4.3877907618930295E-3</v>
          </cell>
          <cell r="CU120">
            <v>0</v>
          </cell>
          <cell r="CV120">
            <v>9.3841883950085449E-3</v>
          </cell>
          <cell r="CW120">
            <v>5.6834390790260038E-3</v>
          </cell>
          <cell r="CX120">
            <v>4.9877776181371178E-4</v>
          </cell>
          <cell r="CY120">
            <v>1.1835937127826429E-2</v>
          </cell>
          <cell r="CZ120">
            <v>3.0186056895910194E-3</v>
          </cell>
          <cell r="DA120">
            <v>1.3121652501294887E-2</v>
          </cell>
          <cell r="DB120">
            <v>0</v>
          </cell>
          <cell r="DC120">
            <v>0</v>
          </cell>
        </row>
        <row r="121">
          <cell r="D121">
            <v>0.3939562252181647</v>
          </cell>
          <cell r="E121">
            <v>0.41137194394792354</v>
          </cell>
          <cell r="F121">
            <v>0.42314194349470458</v>
          </cell>
          <cell r="G121">
            <v>0.42296244625451151</v>
          </cell>
          <cell r="H121">
            <v>0.3939562252181647</v>
          </cell>
          <cell r="I121">
            <v>0.44013772571520909</v>
          </cell>
          <cell r="J121">
            <v>0.40561881094400248</v>
          </cell>
          <cell r="K121">
            <v>0.39741298513243906</v>
          </cell>
          <cell r="L121">
            <v>0.43236782429135362</v>
          </cell>
          <cell r="M121">
            <v>0.48681466742461676</v>
          </cell>
          <cell r="N121">
            <v>0.48681466742461676</v>
          </cell>
          <cell r="O121">
            <v>0.54032084906529199</v>
          </cell>
          <cell r="P121">
            <v>0.45506059176125857</v>
          </cell>
          <cell r="Q121">
            <v>0.45506059176125857</v>
          </cell>
          <cell r="R121">
            <v>0.45506059176125857</v>
          </cell>
          <cell r="S121">
            <v>0.54985621999962975</v>
          </cell>
          <cell r="T121">
            <v>0.34885770570794744</v>
          </cell>
          <cell r="U121">
            <v>0.34885770570794744</v>
          </cell>
          <cell r="V121">
            <v>0.34885770570794744</v>
          </cell>
          <cell r="W121">
            <v>0.62369427217852946</v>
          </cell>
          <cell r="X121">
            <v>0.60645537679069605</v>
          </cell>
          <cell r="Y121">
            <v>0.497300893804418</v>
          </cell>
          <cell r="Z121">
            <v>0.497300893804418</v>
          </cell>
          <cell r="AA121">
            <v>0.48539115013748924</v>
          </cell>
          <cell r="AB121">
            <v>0.497300893804418</v>
          </cell>
          <cell r="AC121">
            <v>0.41566026956955265</v>
          </cell>
          <cell r="AD121">
            <v>0.41629590672641392</v>
          </cell>
          <cell r="AE121">
            <v>0.41326226448909048</v>
          </cell>
          <cell r="AF121">
            <v>0.41758541878587052</v>
          </cell>
          <cell r="AG121">
            <v>0.44395304903821065</v>
          </cell>
          <cell r="AH121">
            <v>0.4436073926632273</v>
          </cell>
          <cell r="AI121">
            <v>0.46150909397352907</v>
          </cell>
          <cell r="AJ121">
            <v>0.46150909397352907</v>
          </cell>
          <cell r="AK121">
            <v>0.59845689232175303</v>
          </cell>
          <cell r="AL121">
            <v>0.59845689232175303</v>
          </cell>
          <cell r="AM121">
            <v>0.59845689232175303</v>
          </cell>
          <cell r="AN121">
            <v>0.62305765569192362</v>
          </cell>
          <cell r="AO121">
            <v>0.48154358632101474</v>
          </cell>
          <cell r="AP121">
            <v>0.30900132025903931</v>
          </cell>
          <cell r="AQ121">
            <v>0.35220757616726012</v>
          </cell>
          <cell r="AR121">
            <v>0.10731150240525465</v>
          </cell>
          <cell r="AS121">
            <v>0.10731150240525465</v>
          </cell>
          <cell r="AT121">
            <v>0.15418374200225171</v>
          </cell>
          <cell r="AU121">
            <v>0.24468889964333532</v>
          </cell>
          <cell r="AV121">
            <v>0.26991750830832473</v>
          </cell>
          <cell r="AW121">
            <v>0.14877744207919255</v>
          </cell>
          <cell r="AX121">
            <v>0.12004732267939</v>
          </cell>
          <cell r="AY121">
            <v>0.47083154346279688</v>
          </cell>
          <cell r="AZ121">
            <v>0.20231754314508249</v>
          </cell>
          <cell r="BA121">
            <v>0.18695543534579151</v>
          </cell>
          <cell r="BB121">
            <v>0.22010367976088943</v>
          </cell>
          <cell r="BC121">
            <v>0.21096194532162368</v>
          </cell>
          <cell r="BD121">
            <v>0.30281948502756012</v>
          </cell>
          <cell r="BE121">
            <v>0.18465262626620535</v>
          </cell>
          <cell r="BF121">
            <v>0.15662748721336411</v>
          </cell>
          <cell r="BG121">
            <v>0.16646839461315638</v>
          </cell>
          <cell r="BH121">
            <v>7.0201941552300653E-2</v>
          </cell>
          <cell r="BI121">
            <v>0.15241294544230616</v>
          </cell>
          <cell r="BJ121">
            <v>5.0337562070123659E-2</v>
          </cell>
          <cell r="BK121">
            <v>5.6082889712446814E-2</v>
          </cell>
          <cell r="BL121">
            <v>7.6022084764902437E-2</v>
          </cell>
          <cell r="BM121">
            <v>0.1108226058912227</v>
          </cell>
          <cell r="BN121">
            <v>4.6439430109909877E-2</v>
          </cell>
          <cell r="BO121">
            <v>0.19123575788942526</v>
          </cell>
          <cell r="BP121">
            <v>0.14988511262578855</v>
          </cell>
          <cell r="BQ121">
            <v>0.18460932145844694</v>
          </cell>
          <cell r="BR121">
            <v>0.23802127977165921</v>
          </cell>
          <cell r="BS121">
            <v>9.5902344770030443E-2</v>
          </cell>
          <cell r="BT121">
            <v>0.29067315741555122</v>
          </cell>
          <cell r="BU121">
            <v>0.35909779368797817</v>
          </cell>
          <cell r="BV121">
            <v>0.24161372880629609</v>
          </cell>
          <cell r="BW121">
            <v>0.19860146121593464</v>
          </cell>
          <cell r="BX121">
            <v>0.19860146121593464</v>
          </cell>
          <cell r="BY121">
            <v>0.37103346990111757</v>
          </cell>
          <cell r="BZ121">
            <v>0.21290661153577314</v>
          </cell>
          <cell r="CA121">
            <v>0.25913787030832514</v>
          </cell>
          <cell r="CB121">
            <v>0.31688173348944765</v>
          </cell>
          <cell r="CC121">
            <v>0.29898753032525349</v>
          </cell>
          <cell r="CD121">
            <v>0.31888613130048077</v>
          </cell>
          <cell r="CE121">
            <v>0.38187394937909924</v>
          </cell>
          <cell r="CF121">
            <v>0.37451595351440509</v>
          </cell>
          <cell r="CG121">
            <v>0.13705111618947077</v>
          </cell>
          <cell r="CH121">
            <v>0.2941897225594991</v>
          </cell>
          <cell r="CI121">
            <v>0.19295453128593576</v>
          </cell>
          <cell r="CJ121">
            <v>0.24302867804577291</v>
          </cell>
          <cell r="CK121">
            <v>0.28295471625480034</v>
          </cell>
          <cell r="CL121">
            <v>0.49640364837517909</v>
          </cell>
          <cell r="CM121">
            <v>0.41391607705793265</v>
          </cell>
          <cell r="CN121">
            <v>0.18842179487496419</v>
          </cell>
          <cell r="CO121">
            <v>0.16724020953685179</v>
          </cell>
          <cell r="CP121">
            <v>0.46459860270938735</v>
          </cell>
          <cell r="CQ121">
            <v>0.42511248171352922</v>
          </cell>
          <cell r="CR121">
            <v>0.4957296592853257</v>
          </cell>
          <cell r="CS121">
            <v>0.30495583885303396</v>
          </cell>
          <cell r="CT121">
            <v>0.51024899084955688</v>
          </cell>
          <cell r="CU121">
            <v>0.40177469173557967</v>
          </cell>
          <cell r="CV121">
            <v>0.48514404144791962</v>
          </cell>
          <cell r="CW121">
            <v>0.34273938930272813</v>
          </cell>
          <cell r="CX121">
            <v>0.42035696736657718</v>
          </cell>
          <cell r="CY121">
            <v>0.7143978199140566</v>
          </cell>
          <cell r="CZ121">
            <v>0.83454940655995602</v>
          </cell>
          <cell r="DA121">
            <v>0.64580907823153433</v>
          </cell>
          <cell r="DB121">
            <v>0.85618827222151661</v>
          </cell>
          <cell r="DC121">
            <v>0.87667500784532615</v>
          </cell>
        </row>
        <row r="122">
          <cell r="D122">
            <v>0.47072430836802448</v>
          </cell>
          <cell r="E122">
            <v>0.4470038614319321</v>
          </cell>
          <cell r="F122">
            <v>0.42347855649144994</v>
          </cell>
          <cell r="G122">
            <v>0.40577313718098329</v>
          </cell>
          <cell r="H122">
            <v>0.47072430836802448</v>
          </cell>
          <cell r="I122">
            <v>0.39435727609534998</v>
          </cell>
          <cell r="J122">
            <v>0.46185603537901987</v>
          </cell>
          <cell r="K122">
            <v>0.46243962521804483</v>
          </cell>
          <cell r="L122">
            <v>0.42287983995994555</v>
          </cell>
          <cell r="M122">
            <v>0.33123813281022596</v>
          </cell>
          <cell r="N122">
            <v>0.33123813281022596</v>
          </cell>
          <cell r="O122">
            <v>0.29603223008207302</v>
          </cell>
          <cell r="P122">
            <v>0.41641743455665625</v>
          </cell>
          <cell r="Q122">
            <v>0.41641743455665625</v>
          </cell>
          <cell r="R122">
            <v>0.41641743455665625</v>
          </cell>
          <cell r="S122">
            <v>0.32649337038728182</v>
          </cell>
          <cell r="T122">
            <v>0.33431340075360344</v>
          </cell>
          <cell r="U122">
            <v>0.33431340075360344</v>
          </cell>
          <cell r="V122">
            <v>0.33431340075360344</v>
          </cell>
          <cell r="W122">
            <v>0.17268978222229331</v>
          </cell>
          <cell r="X122">
            <v>0.1941744894366299</v>
          </cell>
          <cell r="Y122">
            <v>0.32322340614530881</v>
          </cell>
          <cell r="Z122">
            <v>0.32322340614530881</v>
          </cell>
          <cell r="AA122">
            <v>0.29766636147020181</v>
          </cell>
          <cell r="AB122">
            <v>0.32322340614530881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</row>
        <row r="123">
          <cell r="D123">
            <v>6.8417974695948874E-2</v>
          </cell>
          <cell r="E123">
            <v>7.4722702902282404E-2</v>
          </cell>
          <cell r="F123">
            <v>8.6478008295983497E-2</v>
          </cell>
          <cell r="G123">
            <v>0.10436292484664325</v>
          </cell>
          <cell r="H123">
            <v>6.8417974695948874E-2</v>
          </cell>
          <cell r="I123">
            <v>0.10079489833529152</v>
          </cell>
          <cell r="J123">
            <v>6.781505382282825E-2</v>
          </cell>
          <cell r="K123">
            <v>7.5437289795366624E-2</v>
          </cell>
          <cell r="L123">
            <v>8.0042235894551297E-2</v>
          </cell>
          <cell r="M123">
            <v>0.13265043626127213</v>
          </cell>
          <cell r="N123">
            <v>0.13265043626127213</v>
          </cell>
          <cell r="O123">
            <v>0.11435015734874973</v>
          </cell>
          <cell r="P123">
            <v>0.10642321936654693</v>
          </cell>
          <cell r="Q123">
            <v>0.10642321936654693</v>
          </cell>
          <cell r="R123">
            <v>0.10642321936654693</v>
          </cell>
          <cell r="S123">
            <v>0.10155165529755023</v>
          </cell>
          <cell r="T123">
            <v>7.0903174091321394E-2</v>
          </cell>
          <cell r="U123">
            <v>7.0903174091321394E-2</v>
          </cell>
          <cell r="V123">
            <v>7.0903174091321394E-2</v>
          </cell>
          <cell r="W123">
            <v>0.12210458805091831</v>
          </cell>
          <cell r="X123">
            <v>0.11328371890051916</v>
          </cell>
          <cell r="Y123">
            <v>0.10515836737413727</v>
          </cell>
          <cell r="Z123">
            <v>0.10515836737413727</v>
          </cell>
          <cell r="AA123">
            <v>0.14262515571617307</v>
          </cell>
          <cell r="AB123">
            <v>0.10515836737413727</v>
          </cell>
          <cell r="AC123">
            <v>0.50112282509474171</v>
          </cell>
          <cell r="AD123">
            <v>0.50048718793788038</v>
          </cell>
          <cell r="AE123">
            <v>0.50352083017520388</v>
          </cell>
          <cell r="AF123">
            <v>0.49919767587842384</v>
          </cell>
          <cell r="AG123">
            <v>0.52976569930564366</v>
          </cell>
          <cell r="AH123">
            <v>0.53011135568062717</v>
          </cell>
          <cell r="AI123">
            <v>0.5122096543703254</v>
          </cell>
          <cell r="AJ123">
            <v>0.5122096543703254</v>
          </cell>
          <cell r="AK123">
            <v>0.39970912677935028</v>
          </cell>
          <cell r="AL123">
            <v>0.39970912677935028</v>
          </cell>
          <cell r="AM123">
            <v>0.39970912677935028</v>
          </cell>
          <cell r="AN123">
            <v>0.33549617978649848</v>
          </cell>
          <cell r="AO123">
            <v>0.51845641367898532</v>
          </cell>
          <cell r="AP123">
            <v>0.33268788303780961</v>
          </cell>
          <cell r="AQ123">
            <v>0.37920612380145996</v>
          </cell>
          <cell r="AR123">
            <v>0.11934279503392702</v>
          </cell>
          <cell r="AS123">
            <v>0.11934279503392702</v>
          </cell>
          <cell r="AT123">
            <v>0.17147014352524426</v>
          </cell>
          <cell r="AU123">
            <v>0.24643178721176981</v>
          </cell>
          <cell r="AV123">
            <v>0.30017946956384567</v>
          </cell>
          <cell r="AW123">
            <v>0.12804006424282952</v>
          </cell>
          <cell r="AX123">
            <v>0.12090240432235269</v>
          </cell>
          <cell r="AY123">
            <v>0.47418521600423325</v>
          </cell>
          <cell r="AZ123">
            <v>0.20375862498957054</v>
          </cell>
          <cell r="BA123">
            <v>0.30140016524921737</v>
          </cell>
          <cell r="BB123">
            <v>0.35484010041854197</v>
          </cell>
          <cell r="BC123">
            <v>0.55850049269203306</v>
          </cell>
          <cell r="BD123">
            <v>0.1850886553888389</v>
          </cell>
          <cell r="BE123">
            <v>0.3041078439185228</v>
          </cell>
          <cell r="BF123">
            <v>0.257952721268983</v>
          </cell>
          <cell r="BG123">
            <v>0.69399472596045719</v>
          </cell>
          <cell r="BH123">
            <v>0.29266682905603331</v>
          </cell>
          <cell r="BI123">
            <v>0.63539857250896947</v>
          </cell>
          <cell r="BJ123">
            <v>0.20985366426794425</v>
          </cell>
          <cell r="BK123">
            <v>0.22533553313622073</v>
          </cell>
          <cell r="BL123">
            <v>0.30544925713455851</v>
          </cell>
          <cell r="BM123">
            <v>0.4452743271625979</v>
          </cell>
          <cell r="BN123">
            <v>0.10947217397248477</v>
          </cell>
          <cell r="BO123">
            <v>0.45080213318474266</v>
          </cell>
          <cell r="BP123">
            <v>0.35332580710878242</v>
          </cell>
          <cell r="BQ123">
            <v>0.43518156247418882</v>
          </cell>
          <cell r="BR123">
            <v>0.56109015305845056</v>
          </cell>
          <cell r="BS123">
            <v>0.15532726390089915</v>
          </cell>
          <cell r="BT123">
            <v>0.22485934622126458</v>
          </cell>
          <cell r="BU123">
            <v>0.27779137171149509</v>
          </cell>
          <cell r="BV123">
            <v>0.18690788506417141</v>
          </cell>
          <cell r="BW123">
            <v>0.15363439515593086</v>
          </cell>
          <cell r="BX123">
            <v>0.15363439515593086</v>
          </cell>
          <cell r="BY123">
            <v>0.34720555673460313</v>
          </cell>
          <cell r="BZ123">
            <v>0.19923366646803239</v>
          </cell>
          <cell r="CA123">
            <v>0.24249593589333054</v>
          </cell>
          <cell r="CB123">
            <v>0.29653146581237416</v>
          </cell>
          <cell r="CC123">
            <v>0.20105654891535515</v>
          </cell>
          <cell r="CD123">
            <v>0.21443752181402659</v>
          </cell>
          <cell r="CE123">
            <v>0.25679418235039941</v>
          </cell>
          <cell r="CF123">
            <v>0.25184623935799594</v>
          </cell>
          <cell r="CG123">
            <v>0.13571301785353826</v>
          </cell>
          <cell r="CH123">
            <v>0.42263863175445932</v>
          </cell>
          <cell r="CI123">
            <v>0.27720220266028367</v>
          </cell>
          <cell r="CJ123">
            <v>0.34913968806502732</v>
          </cell>
          <cell r="CK123">
            <v>0.18306432584874302</v>
          </cell>
          <cell r="CL123">
            <v>0.32116022111759718</v>
          </cell>
          <cell r="CM123">
            <v>0.26779291261691884</v>
          </cell>
          <cell r="CN123">
            <v>0.81157820512503576</v>
          </cell>
          <cell r="CO123">
            <v>0.72034399826581563</v>
          </cell>
          <cell r="CP123">
            <v>0.38156867360417535</v>
          </cell>
          <cell r="CQ123">
            <v>0.34913924586526335</v>
          </cell>
          <cell r="CR123">
            <v>0.40713619769121528</v>
          </cell>
          <cell r="CS123">
            <v>0.25045618790159502</v>
          </cell>
          <cell r="CT123">
            <v>0.41906073223409751</v>
          </cell>
          <cell r="CU123">
            <v>0</v>
          </cell>
          <cell r="CV123">
            <v>0.14343472107893546</v>
          </cell>
          <cell r="CW123">
            <v>0.13864342178358943</v>
          </cell>
          <cell r="CX123">
            <v>0.17004094115018314</v>
          </cell>
          <cell r="CY123">
            <v>0.10049688282178265</v>
          </cell>
          <cell r="CZ123">
            <v>0.11739903395860563</v>
          </cell>
          <cell r="DA123">
            <v>9.0848260522527605E-2</v>
          </cell>
          <cell r="DB123">
            <v>0.12044305017221579</v>
          </cell>
          <cell r="DC123">
            <v>0.12332499215467385</v>
          </cell>
        </row>
        <row r="129">
          <cell r="D129">
            <v>1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</row>
        <row r="130">
          <cell r="D130">
            <v>0</v>
          </cell>
          <cell r="E130">
            <v>1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</row>
        <row r="131">
          <cell r="D131">
            <v>0</v>
          </cell>
          <cell r="E131">
            <v>0</v>
          </cell>
          <cell r="F131">
            <v>1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</row>
        <row r="132">
          <cell r="D132">
            <v>0</v>
          </cell>
          <cell r="E132">
            <v>0</v>
          </cell>
          <cell r="F132">
            <v>0</v>
          </cell>
          <cell r="G132">
            <v>1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</row>
        <row r="133"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1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</row>
        <row r="134"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1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</row>
        <row r="135"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1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</row>
        <row r="136"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1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</row>
        <row r="137"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</row>
        <row r="138"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1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1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1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</row>
        <row r="141"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1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</row>
        <row r="142"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1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</row>
        <row r="143"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1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</row>
        <row r="144"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1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</row>
        <row r="145"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1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1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</row>
        <row r="147"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1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1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</row>
        <row r="150"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1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</row>
        <row r="151"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1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</row>
        <row r="153"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1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</row>
        <row r="154"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1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</row>
        <row r="155"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1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</row>
        <row r="156"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1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</row>
        <row r="157"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1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</row>
        <row r="158"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1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</row>
        <row r="159"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1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</row>
        <row r="160"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1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</row>
        <row r="161"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1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1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1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</row>
        <row r="164"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1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</row>
        <row r="165"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1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</row>
        <row r="166"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1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</row>
        <row r="167"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0.81084211702762288</v>
          </cell>
          <cell r="AQ167">
            <v>0.18473182413221689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4.4260588401602314E-3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</row>
        <row r="168"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1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</row>
        <row r="169"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0.96725109236522111</v>
          </cell>
          <cell r="AS169">
            <v>7.3246433689171438E-3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2.5424264265861904E-2</v>
          </cell>
          <cell r="DB169">
            <v>0</v>
          </cell>
          <cell r="DC169">
            <v>0</v>
          </cell>
        </row>
        <row r="170"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</row>
        <row r="171"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0.55223080041281203</v>
          </cell>
          <cell r="AU171">
            <v>0</v>
          </cell>
          <cell r="AV171">
            <v>0</v>
          </cell>
          <cell r="AW171">
            <v>1.8307126833919021E-2</v>
          </cell>
          <cell r="AX171">
            <v>0.16094245773668001</v>
          </cell>
          <cell r="AY171">
            <v>0</v>
          </cell>
          <cell r="AZ171">
            <v>0</v>
          </cell>
          <cell r="BA171">
            <v>3.6271432356788716E-2</v>
          </cell>
          <cell r="BB171">
            <v>0.1198033513869563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4.1078709349115831E-2</v>
          </cell>
          <cell r="BX171">
            <v>0</v>
          </cell>
          <cell r="BY171">
            <v>0</v>
          </cell>
          <cell r="BZ171">
            <v>0</v>
          </cell>
          <cell r="CA171">
            <v>8.219970748070177E-3</v>
          </cell>
          <cell r="CB171">
            <v>1.2939625050689558E-2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5.0206526124968238E-2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</row>
        <row r="172"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0.90288435901819175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9.7115640981808277E-2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</row>
        <row r="173"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6.7276065209700725E-2</v>
          </cell>
          <cell r="AU173">
            <v>0</v>
          </cell>
          <cell r="AV173">
            <v>0.60330852269422308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0.13227481564449375</v>
          </cell>
          <cell r="CB173">
            <v>0.19714059645158249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</row>
        <row r="174"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5.4693612414140206E-3</v>
          </cell>
          <cell r="AW174">
            <v>0.97073134922855631</v>
          </cell>
          <cell r="AX174">
            <v>0</v>
          </cell>
          <cell r="AY174">
            <v>1.1369093047812397E-2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1.1868764164454978E-3</v>
          </cell>
          <cell r="CB174">
            <v>1.7872100794587024E-3</v>
          </cell>
          <cell r="CC174">
            <v>9.3887973881771353E-3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4.4162285576982401E-6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6.2896369578338543E-5</v>
          </cell>
          <cell r="DB174">
            <v>0</v>
          </cell>
          <cell r="DC174">
            <v>0</v>
          </cell>
        </row>
        <row r="175"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0.9229562947216996</v>
          </cell>
          <cell r="AY175">
            <v>0</v>
          </cell>
          <cell r="AZ175">
            <v>7.4774808954022581E-2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8.489025822808402E-4</v>
          </cell>
          <cell r="CB175">
            <v>1.4199937419970183E-3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</row>
        <row r="176"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1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B176">
            <v>0</v>
          </cell>
          <cell r="DC176">
            <v>0</v>
          </cell>
        </row>
        <row r="177"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0.87356125643385629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4.3447742756560206E-3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4.9153190775737231E-2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3.0022788775746618E-6</v>
          </cell>
          <cell r="BZ177">
            <v>0</v>
          </cell>
          <cell r="CA177">
            <v>1.5827678268641055E-2</v>
          </cell>
          <cell r="CB177">
            <v>2.7214004656201742E-2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2.5833581538030846E-4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2.9635153826909448E-2</v>
          </cell>
          <cell r="CQ177">
            <v>0</v>
          </cell>
          <cell r="CR177">
            <v>0</v>
          </cell>
          <cell r="CS177">
            <v>0</v>
          </cell>
          <cell r="CT177">
            <v>2.6036687404097046E-6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0</v>
          </cell>
          <cell r="DA177">
            <v>0</v>
          </cell>
          <cell r="DB177">
            <v>0</v>
          </cell>
          <cell r="DC177">
            <v>0</v>
          </cell>
        </row>
        <row r="178"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0.85001286229627571</v>
          </cell>
          <cell r="BB178">
            <v>0.14998713770372432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</row>
        <row r="179"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0.22955600306864393</v>
          </cell>
          <cell r="AU179">
            <v>0</v>
          </cell>
          <cell r="AV179">
            <v>0.13106688161267638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0.14168135316539296</v>
          </cell>
          <cell r="BB179">
            <v>0.4941779083076201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2.9518730513302476E-3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5.6598079433639169E-4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0</v>
          </cell>
          <cell r="DA179">
            <v>0</v>
          </cell>
          <cell r="DB179">
            <v>0</v>
          </cell>
          <cell r="DC179">
            <v>0</v>
          </cell>
        </row>
        <row r="180"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1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</row>
        <row r="181"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0.84868583868773528</v>
          </cell>
          <cell r="BE181">
            <v>5.0423175830724871E-2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1.0295975373010622E-5</v>
          </cell>
          <cell r="CP181">
            <v>0</v>
          </cell>
          <cell r="CQ181">
            <v>0</v>
          </cell>
          <cell r="CR181">
            <v>0.10001083951959631</v>
          </cell>
          <cell r="CS181">
            <v>0</v>
          </cell>
          <cell r="CT181">
            <v>1.0760899424714168E-4</v>
          </cell>
          <cell r="CU181">
            <v>0</v>
          </cell>
          <cell r="CV181">
            <v>2.0398161387261759E-4</v>
          </cell>
          <cell r="CW181">
            <v>0</v>
          </cell>
          <cell r="CX181">
            <v>0</v>
          </cell>
          <cell r="CY181">
            <v>0</v>
          </cell>
          <cell r="CZ181">
            <v>5.312267234746752E-5</v>
          </cell>
          <cell r="DA181">
            <v>5.0513670610319457E-4</v>
          </cell>
          <cell r="DB181">
            <v>0</v>
          </cell>
          <cell r="DC181">
            <v>0</v>
          </cell>
        </row>
        <row r="182"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0.97845756230307668</v>
          </cell>
          <cell r="BF182">
            <v>0</v>
          </cell>
          <cell r="BG182">
            <v>0</v>
          </cell>
          <cell r="BH182">
            <v>2.1175337190304684E-3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7.7003377777784847E-3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4.3676785931560415E-3</v>
          </cell>
          <cell r="CB182">
            <v>7.3568876069583563E-3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</row>
        <row r="183"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0.99234324756005998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2.8222204796465944E-3</v>
          </cell>
          <cell r="CB183">
            <v>4.8345319602934684E-3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</row>
        <row r="184"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1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</row>
        <row r="185"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6.6918371755053663E-2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0.90989307864677604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3.3790829271170149E-3</v>
          </cell>
          <cell r="CA185">
            <v>8.2181519171435242E-3</v>
          </cell>
          <cell r="CB185">
            <v>1.1591314753909765E-2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</row>
        <row r="186"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0.45417506733809904</v>
          </cell>
          <cell r="BJ186">
            <v>0.54582493266190091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</row>
        <row r="187"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0.99904002600235209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2.3140092279377555E-5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3.3090886792265474E-4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2.2019307148164765E-4</v>
          </cell>
          <cell r="DA187">
            <v>3.8573196596424896E-4</v>
          </cell>
          <cell r="DB187">
            <v>0</v>
          </cell>
          <cell r="DC187">
            <v>0</v>
          </cell>
        </row>
        <row r="188"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0.85444149884799336</v>
          </cell>
          <cell r="BL188">
            <v>0.14358698923277874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1.9715119192278067E-3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</row>
        <row r="189"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0.99887508975555905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5.0025433656875359E-5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7.565950231326478E-4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1.096265439911192E-4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8.9116421654569135E-5</v>
          </cell>
          <cell r="DA189">
            <v>1.1954682200586405E-4</v>
          </cell>
          <cell r="DB189">
            <v>0</v>
          </cell>
          <cell r="DC189">
            <v>0</v>
          </cell>
        </row>
        <row r="190"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0.99872992577817354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1.270074221826513E-3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</row>
        <row r="191"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3.2733631831928004E-3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0.94465343297983206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1.1286102964849007E-2</v>
          </cell>
          <cell r="CB191">
            <v>1.7355853425058226E-2</v>
          </cell>
          <cell r="CC191">
            <v>2.3431247447067961E-2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</row>
        <row r="192"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8.0364178271732978E-2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0.91963582172826697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</row>
        <row r="193"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1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</row>
        <row r="194"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7.2585701530478598E-4</v>
          </cell>
          <cell r="BC194">
            <v>0</v>
          </cell>
          <cell r="BD194">
            <v>0</v>
          </cell>
          <cell r="BE194">
            <v>4.2154127009177598E-4</v>
          </cell>
          <cell r="BF194">
            <v>0</v>
          </cell>
          <cell r="BG194">
            <v>0</v>
          </cell>
          <cell r="BH194">
            <v>1.0063684367842144E-2</v>
          </cell>
          <cell r="BI194">
            <v>0</v>
          </cell>
          <cell r="BJ194">
            <v>0.27574058907255034</v>
          </cell>
          <cell r="BK194">
            <v>0</v>
          </cell>
          <cell r="BL194">
            <v>0</v>
          </cell>
          <cell r="BM194">
            <v>0</v>
          </cell>
          <cell r="BN194">
            <v>4.4392117608467565E-3</v>
          </cell>
          <cell r="BO194">
            <v>0</v>
          </cell>
          <cell r="BP194">
            <v>0</v>
          </cell>
          <cell r="BQ194">
            <v>0.70860911651336422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</row>
        <row r="195"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1.9834377193671152E-2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0.97027947034937267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9.886152456956258E-3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</row>
        <row r="196"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0.3320912311983848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0.20149497766063046</v>
          </cell>
          <cell r="CB196">
            <v>0.32178648122762449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5.4487977638486867E-2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1.6600553691333592E-2</v>
          </cell>
          <cell r="DA196">
            <v>7.3538778583539618E-2</v>
          </cell>
          <cell r="DB196">
            <v>0</v>
          </cell>
          <cell r="DC196">
            <v>0</v>
          </cell>
        </row>
        <row r="197"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0.9710766698670189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9.9343128340304314E-4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1.722443298940703E-2</v>
          </cell>
          <cell r="CR197">
            <v>0</v>
          </cell>
          <cell r="CS197">
            <v>0</v>
          </cell>
          <cell r="CT197">
            <v>3.7328340496656882E-3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2.7633120376825463E-3</v>
          </cell>
          <cell r="DA197">
            <v>4.2093197728229805E-3</v>
          </cell>
          <cell r="DB197">
            <v>0</v>
          </cell>
          <cell r="DC197">
            <v>0</v>
          </cell>
        </row>
        <row r="198"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7.8354847605795822E-3</v>
          </cell>
          <cell r="BU198">
            <v>0.99016388939992428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2.3964046219910351E-4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6.0898606541867596E-4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4.8045403916892337E-4</v>
          </cell>
          <cell r="DA198">
            <v>6.7154527270959889E-4</v>
          </cell>
          <cell r="DB198">
            <v>0</v>
          </cell>
          <cell r="DC198">
            <v>0</v>
          </cell>
        </row>
        <row r="199"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0.93381216281496093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6.618783718503915E-2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</row>
        <row r="200"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2.5985916454597095E-3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3.9587943944542096E-3</v>
          </cell>
          <cell r="BV200">
            <v>0</v>
          </cell>
          <cell r="BW200">
            <v>0.97988568762075623</v>
          </cell>
          <cell r="BX200">
            <v>0</v>
          </cell>
          <cell r="BY200">
            <v>0</v>
          </cell>
          <cell r="BZ200">
            <v>0</v>
          </cell>
          <cell r="CA200">
            <v>2.6311523530845289E-3</v>
          </cell>
          <cell r="CB200">
            <v>4.3215244567466867E-3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4.0555028162843538E-4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1.302209354557844E-4</v>
          </cell>
          <cell r="CP200">
            <v>3.9539514308670876E-4</v>
          </cell>
          <cell r="CQ200">
            <v>1.388262347242831E-3</v>
          </cell>
          <cell r="CR200">
            <v>0</v>
          </cell>
          <cell r="CS200">
            <v>0</v>
          </cell>
          <cell r="CT200">
            <v>1.6134230888106202E-3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8.9196627075882595E-4</v>
          </cell>
          <cell r="DA200">
            <v>1.7794314625153823E-3</v>
          </cell>
          <cell r="DB200">
            <v>0</v>
          </cell>
          <cell r="DC200">
            <v>0</v>
          </cell>
        </row>
        <row r="201"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1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</row>
        <row r="202"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0.67937080379406567</v>
          </cell>
          <cell r="BZ202">
            <v>0.10949239540315175</v>
          </cell>
          <cell r="CA202">
            <v>0.10888987007094358</v>
          </cell>
          <cell r="CB202">
            <v>0.10224693073183887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</row>
        <row r="203"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0.69468589753705157</v>
          </cell>
          <cell r="BZ203">
            <v>0.15416211508006505</v>
          </cell>
          <cell r="CA203">
            <v>0.11006237148757843</v>
          </cell>
          <cell r="CB203">
            <v>4.1089615895305034E-2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</row>
        <row r="204"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5.1718344048431479E-3</v>
          </cell>
          <cell r="AQ204">
            <v>9.0223636254016765E-4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2.84404344571405E-3</v>
          </cell>
          <cell r="AX204">
            <v>0</v>
          </cell>
          <cell r="AY204">
            <v>1.5164959891865551E-4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4.6111075437908116E-3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4.3762868616390354E-3</v>
          </cell>
          <cell r="BX204">
            <v>0</v>
          </cell>
          <cell r="BY204">
            <v>0</v>
          </cell>
          <cell r="BZ204">
            <v>1.1936445446102855E-3</v>
          </cell>
          <cell r="CA204">
            <v>0.95143782544177347</v>
          </cell>
          <cell r="CB204">
            <v>0</v>
          </cell>
          <cell r="CC204">
            <v>2.6800465790136698E-2</v>
          </cell>
          <cell r="CD204">
            <v>0</v>
          </cell>
          <cell r="CE204">
            <v>0</v>
          </cell>
          <cell r="CF204">
            <v>0</v>
          </cell>
          <cell r="CG204">
            <v>2.3149127584868277E-3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1.9599324754693149E-4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B204">
            <v>0</v>
          </cell>
          <cell r="DC204">
            <v>0</v>
          </cell>
        </row>
        <row r="205"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2.3333622415564223E-3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1.1014567707066051E-2</v>
          </cell>
          <cell r="BX205">
            <v>0</v>
          </cell>
          <cell r="BY205">
            <v>6.6630859954665556E-3</v>
          </cell>
          <cell r="BZ205">
            <v>1.2252616318632603E-3</v>
          </cell>
          <cell r="CA205">
            <v>0</v>
          </cell>
          <cell r="CB205">
            <v>0.94683309781720482</v>
          </cell>
          <cell r="CC205">
            <v>1.1650905836415737E-2</v>
          </cell>
          <cell r="CD205">
            <v>6.0716017193191188E-4</v>
          </cell>
          <cell r="CE205">
            <v>0</v>
          </cell>
          <cell r="CF205">
            <v>0</v>
          </cell>
          <cell r="CG205">
            <v>5.7462441680597668E-3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2.9407404250847403E-3</v>
          </cell>
          <cell r="CR205">
            <v>2.3570853549435085E-4</v>
          </cell>
          <cell r="CS205">
            <v>0</v>
          </cell>
          <cell r="CT205">
            <v>1.0373028477662975E-2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3.7683699219367804E-4</v>
          </cell>
          <cell r="DB205">
            <v>0</v>
          </cell>
          <cell r="DC205">
            <v>0</v>
          </cell>
        </row>
        <row r="206"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2.4764960067771595E-3</v>
          </cell>
          <cell r="BX206">
            <v>0</v>
          </cell>
          <cell r="BY206">
            <v>0</v>
          </cell>
          <cell r="BZ206">
            <v>3.965347758383892E-6</v>
          </cell>
          <cell r="CA206">
            <v>3.6331155747924243E-3</v>
          </cell>
          <cell r="CB206">
            <v>6.052915086539469E-3</v>
          </cell>
          <cell r="CC206">
            <v>0.79514572945118278</v>
          </cell>
          <cell r="CD206">
            <v>0.13437707277644545</v>
          </cell>
          <cell r="CE206">
            <v>1.9206428285320855E-2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3.938918656038861E-4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5.4237179057592295E-3</v>
          </cell>
          <cell r="CP206">
            <v>0</v>
          </cell>
          <cell r="CQ206">
            <v>0</v>
          </cell>
          <cell r="CR206">
            <v>0</v>
          </cell>
          <cell r="CS206">
            <v>1.8400381139493761E-2</v>
          </cell>
          <cell r="CT206">
            <v>9.7508375908568531E-3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1.9285122212509504E-3</v>
          </cell>
          <cell r="DA206">
            <v>3.2069367482188255E-3</v>
          </cell>
          <cell r="DB206">
            <v>0</v>
          </cell>
          <cell r="DC206">
            <v>0</v>
          </cell>
        </row>
        <row r="207"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0.27140135950045058</v>
          </cell>
          <cell r="CD207">
            <v>0.60554081021974981</v>
          </cell>
          <cell r="CE207">
            <v>0.12305783027979972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</row>
        <row r="208"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5.9082364673280541E-2</v>
          </cell>
          <cell r="CB208">
            <v>9.9303399357738062E-2</v>
          </cell>
          <cell r="CC208">
            <v>0.26267282991028257</v>
          </cell>
          <cell r="CD208">
            <v>0.19033124621355202</v>
          </cell>
          <cell r="CE208">
            <v>3.2159443994080536E-2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1.3170100592663311E-2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1.375171089251781E-2</v>
          </cell>
          <cell r="CP208">
            <v>0.15369650248672961</v>
          </cell>
          <cell r="CQ208">
            <v>0</v>
          </cell>
          <cell r="CR208">
            <v>2.45435426309655E-2</v>
          </cell>
          <cell r="CS208">
            <v>0</v>
          </cell>
          <cell r="CT208">
            <v>5.6856034442203371E-2</v>
          </cell>
          <cell r="CU208">
            <v>0</v>
          </cell>
          <cell r="CV208">
            <v>0</v>
          </cell>
          <cell r="CW208">
            <v>4.1548159808660963E-4</v>
          </cell>
          <cell r="CX208">
            <v>0</v>
          </cell>
          <cell r="CY208">
            <v>0</v>
          </cell>
          <cell r="CZ208">
            <v>3.7186875858408339E-2</v>
          </cell>
          <cell r="DA208">
            <v>5.6830467349491799E-2</v>
          </cell>
          <cell r="DB208">
            <v>0</v>
          </cell>
          <cell r="DC208">
            <v>0</v>
          </cell>
        </row>
        <row r="209"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7.4182402039529947E-4</v>
          </cell>
          <cell r="CB209">
            <v>1.202372880827878E-3</v>
          </cell>
          <cell r="CC209">
            <v>0</v>
          </cell>
          <cell r="CD209">
            <v>0</v>
          </cell>
          <cell r="CE209">
            <v>0</v>
          </cell>
          <cell r="CF209">
            <v>0.64127809186270335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9.2782068618946431E-2</v>
          </cell>
          <cell r="CS209">
            <v>0</v>
          </cell>
          <cell r="CT209">
            <v>9.6100794573004383E-2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4.7512797077913081E-2</v>
          </cell>
          <cell r="DA209">
            <v>0.12038205096620951</v>
          </cell>
          <cell r="DB209">
            <v>0</v>
          </cell>
          <cell r="DC209">
            <v>0</v>
          </cell>
        </row>
        <row r="210"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2.9006822916914422E-3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1.4434587107624286E-4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2.6158838547338053E-3</v>
          </cell>
          <cell r="BX210">
            <v>0</v>
          </cell>
          <cell r="BY210">
            <v>7.6719138129821568E-5</v>
          </cell>
          <cell r="BZ210">
            <v>0</v>
          </cell>
          <cell r="CA210">
            <v>1.8855947286791355E-3</v>
          </cell>
          <cell r="CB210">
            <v>3.1323082408112137E-3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0.97869160693138413</v>
          </cell>
          <cell r="CH210">
            <v>0</v>
          </cell>
          <cell r="CI210">
            <v>0</v>
          </cell>
          <cell r="CJ210">
            <v>6.4471382614720018E-5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6.6010745664361646E-3</v>
          </cell>
          <cell r="CP210">
            <v>0</v>
          </cell>
          <cell r="CQ210">
            <v>0</v>
          </cell>
          <cell r="CR210">
            <v>0</v>
          </cell>
          <cell r="CS210">
            <v>2.0320893224412932E-3</v>
          </cell>
          <cell r="CT210">
            <v>6.52897154317626E-4</v>
          </cell>
          <cell r="CU210">
            <v>0</v>
          </cell>
          <cell r="CV210">
            <v>0</v>
          </cell>
          <cell r="CW210">
            <v>3.1752688742423483E-6</v>
          </cell>
          <cell r="CX210">
            <v>0</v>
          </cell>
          <cell r="CY210">
            <v>0</v>
          </cell>
          <cell r="CZ210">
            <v>4.4164573525397603E-4</v>
          </cell>
          <cell r="DA210">
            <v>7.575055135560988E-4</v>
          </cell>
          <cell r="DB210">
            <v>0</v>
          </cell>
          <cell r="DC210">
            <v>0</v>
          </cell>
        </row>
        <row r="211"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1.6275164918709922E-2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0.86591180741619778</v>
          </cell>
          <cell r="CI211">
            <v>0</v>
          </cell>
          <cell r="CJ211">
            <v>0.11633956852365644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1.4734591414357848E-3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</row>
        <row r="212"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0.67448006465990284</v>
          </cell>
          <cell r="CJ212">
            <v>4.4179413710710672E-2</v>
          </cell>
          <cell r="CK212">
            <v>0</v>
          </cell>
          <cell r="CL212">
            <v>0</v>
          </cell>
          <cell r="CM212">
            <v>0.11914976624439066</v>
          </cell>
          <cell r="CN212">
            <v>0</v>
          </cell>
          <cell r="CO212">
            <v>2.0433947330524751E-2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4.7376556244776394E-2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4.7083209232494823E-2</v>
          </cell>
          <cell r="DA212">
            <v>4.7297042577199917E-2</v>
          </cell>
          <cell r="DB212">
            <v>0</v>
          </cell>
          <cell r="DC212">
            <v>0</v>
          </cell>
        </row>
        <row r="213"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0.37771636835599043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0.21404615955498918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0.17555928653531591</v>
          </cell>
          <cell r="DA213">
            <v>0.23267818555370443</v>
          </cell>
          <cell r="DB213">
            <v>0</v>
          </cell>
          <cell r="DC213">
            <v>0</v>
          </cell>
        </row>
        <row r="214"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1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</row>
        <row r="215"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1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</row>
        <row r="216"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2.3220669483926686E-2</v>
          </cell>
          <cell r="CB216">
            <v>4.3220936110124168E-2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0.93355839440594912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</row>
        <row r="217"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1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</row>
        <row r="218"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3.9548335283229328E-3</v>
          </cell>
          <cell r="CH218">
            <v>6.2729567408244796E-3</v>
          </cell>
          <cell r="CI218">
            <v>0</v>
          </cell>
          <cell r="CJ218">
            <v>1.0026417284505124E-3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0.96142982792641962</v>
          </cell>
          <cell r="CP218">
            <v>0</v>
          </cell>
          <cell r="CQ218">
            <v>0</v>
          </cell>
          <cell r="CR218">
            <v>8.8230970786184332E-4</v>
          </cell>
          <cell r="CS218">
            <v>0</v>
          </cell>
          <cell r="CT218">
            <v>2.1995205470673584E-3</v>
          </cell>
          <cell r="CU218">
            <v>0</v>
          </cell>
          <cell r="CV218">
            <v>0</v>
          </cell>
          <cell r="CW218">
            <v>2.0071444287753155E-2</v>
          </cell>
          <cell r="CX218">
            <v>0</v>
          </cell>
          <cell r="CY218">
            <v>0</v>
          </cell>
          <cell r="CZ218">
            <v>1.786542364998983E-3</v>
          </cell>
          <cell r="DA218">
            <v>2.399923168301117E-3</v>
          </cell>
          <cell r="DB218">
            <v>0</v>
          </cell>
          <cell r="DC218">
            <v>0</v>
          </cell>
        </row>
        <row r="219"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5.3089433986334665E-3</v>
          </cell>
          <cell r="BX219">
            <v>0</v>
          </cell>
          <cell r="BY219">
            <v>0</v>
          </cell>
          <cell r="BZ219">
            <v>0</v>
          </cell>
          <cell r="CA219">
            <v>1.6517389301850237E-3</v>
          </cell>
          <cell r="CB219">
            <v>2.7955549545548184E-3</v>
          </cell>
          <cell r="CC219">
            <v>1.8289521466209623E-4</v>
          </cell>
          <cell r="CD219">
            <v>5.3517952225227396E-5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7.8761636210212451E-3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6.8301507235010633E-2</v>
          </cell>
          <cell r="CP219">
            <v>0.75150843839661008</v>
          </cell>
          <cell r="CQ219">
            <v>0</v>
          </cell>
          <cell r="CR219">
            <v>0</v>
          </cell>
          <cell r="CS219">
            <v>0</v>
          </cell>
          <cell r="CT219">
            <v>3.5297408273403184E-2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1.7678600574484012E-2</v>
          </cell>
          <cell r="DA219">
            <v>0.10934523144921036</v>
          </cell>
          <cell r="DB219">
            <v>0</v>
          </cell>
          <cell r="DC219">
            <v>0</v>
          </cell>
        </row>
        <row r="220"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1.9684932134941959E-2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1.8793338098722079E-3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3.0250943747392586E-4</v>
          </cell>
          <cell r="CQ220">
            <v>0.69413195413332007</v>
          </cell>
          <cell r="CR220">
            <v>0.25701623731969669</v>
          </cell>
          <cell r="CS220">
            <v>0</v>
          </cell>
          <cell r="CT220">
            <v>9.4508148518782868E-3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6.7540033696491157E-3</v>
          </cell>
          <cell r="DA220">
            <v>1.0780214943167572E-2</v>
          </cell>
          <cell r="DB220">
            <v>0</v>
          </cell>
          <cell r="DC220">
            <v>0</v>
          </cell>
        </row>
        <row r="221"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1.7261983864478685E-3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2.61087988582247E-4</v>
          </cell>
          <cell r="CB221">
            <v>4.264161599907002E-4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9.04087214024955E-3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2.4915973811846678E-4</v>
          </cell>
          <cell r="CP221">
            <v>0</v>
          </cell>
          <cell r="CQ221">
            <v>4.9270972023129586E-4</v>
          </cell>
          <cell r="CR221">
            <v>0.87265462908685321</v>
          </cell>
          <cell r="CS221">
            <v>0</v>
          </cell>
          <cell r="CT221">
            <v>3.883772030965895E-2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2.1609616924385316E-2</v>
          </cell>
          <cell r="DA221">
            <v>5.4701589545482376E-2</v>
          </cell>
          <cell r="DB221">
            <v>0</v>
          </cell>
          <cell r="DC221">
            <v>0</v>
          </cell>
        </row>
        <row r="222"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0.25794536089854797</v>
          </cell>
          <cell r="CD222">
            <v>4.1537323650643533E-2</v>
          </cell>
          <cell r="CE222">
            <v>9.4964633281049652E-3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2.0905697221416841E-4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1.9946253777153975E-3</v>
          </cell>
          <cell r="CP222">
            <v>0</v>
          </cell>
          <cell r="CQ222">
            <v>0</v>
          </cell>
          <cell r="CR222">
            <v>0</v>
          </cell>
          <cell r="CS222">
            <v>0.68634866314536136</v>
          </cell>
          <cell r="CT222">
            <v>8.6205030855604384E-4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6.3036945044801427E-4</v>
          </cell>
          <cell r="DA222">
            <v>9.7608686840847125E-4</v>
          </cell>
          <cell r="DB222">
            <v>0</v>
          </cell>
          <cell r="DC222">
            <v>0</v>
          </cell>
        </row>
        <row r="223"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8.4310346339055275E-3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5.3153583045611984E-3</v>
          </cell>
          <cell r="CB223">
            <v>8.9618224856038639E-3</v>
          </cell>
          <cell r="CC223">
            <v>4.8129345690978827E-2</v>
          </cell>
          <cell r="CD223">
            <v>4.2431641341847091E-3</v>
          </cell>
          <cell r="CE223">
            <v>1.0053773857567477E-3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1.0309539168106271E-2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1.1821542443807051E-5</v>
          </cell>
          <cell r="CP223">
            <v>1.6598370177898357E-2</v>
          </cell>
          <cell r="CQ223">
            <v>0</v>
          </cell>
          <cell r="CR223">
            <v>0</v>
          </cell>
          <cell r="CS223">
            <v>0</v>
          </cell>
          <cell r="CT223">
            <v>0.83215337762097352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2.5988103169342684E-2</v>
          </cell>
          <cell r="DA223">
            <v>3.8852685686244511E-2</v>
          </cell>
          <cell r="DB223">
            <v>0</v>
          </cell>
          <cell r="DC223">
            <v>0</v>
          </cell>
        </row>
        <row r="224"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1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</row>
        <row r="225"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2.9636694805521102E-3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8.6614877585337747E-3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8.0099497355826392E-4</v>
          </cell>
          <cell r="CO225">
            <v>0</v>
          </cell>
          <cell r="CP225">
            <v>0</v>
          </cell>
          <cell r="CQ225">
            <v>0</v>
          </cell>
          <cell r="CR225">
            <v>1.8832791796769552E-3</v>
          </cell>
          <cell r="CS225">
            <v>0</v>
          </cell>
          <cell r="CT225">
            <v>0</v>
          </cell>
          <cell r="CU225">
            <v>0</v>
          </cell>
          <cell r="CV225">
            <v>0.97874463878122808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6.9459298264506787E-3</v>
          </cell>
          <cell r="DB225">
            <v>0</v>
          </cell>
          <cell r="DC225">
            <v>0</v>
          </cell>
        </row>
        <row r="226"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2.6210636804854137E-4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1.0075053821262017E-4</v>
          </cell>
          <cell r="CU226">
            <v>0</v>
          </cell>
          <cell r="CV226">
            <v>0</v>
          </cell>
          <cell r="CW226">
            <v>0.99224232374219645</v>
          </cell>
          <cell r="CX226">
            <v>0</v>
          </cell>
          <cell r="CY226">
            <v>0</v>
          </cell>
          <cell r="CZ226">
            <v>0</v>
          </cell>
          <cell r="DA226">
            <v>7.3948193515423191E-3</v>
          </cell>
          <cell r="DB226">
            <v>0</v>
          </cell>
          <cell r="DC226">
            <v>0</v>
          </cell>
        </row>
        <row r="227"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0.98151635607762233</v>
          </cell>
          <cell r="CY227">
            <v>0</v>
          </cell>
          <cell r="CZ227">
            <v>0</v>
          </cell>
          <cell r="DA227">
            <v>1.8483643922377658E-2</v>
          </cell>
          <cell r="DB227">
            <v>0</v>
          </cell>
          <cell r="DC227">
            <v>0</v>
          </cell>
        </row>
        <row r="228"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0.9994275648923715</v>
          </cell>
          <cell r="CZ228">
            <v>5.7243510762855932E-4</v>
          </cell>
          <cell r="DA228">
            <v>0</v>
          </cell>
          <cell r="DB228">
            <v>0</v>
          </cell>
          <cell r="DC228">
            <v>0</v>
          </cell>
        </row>
        <row r="229"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0.12159422205945583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0.30269482543800852</v>
          </cell>
          <cell r="CU229">
            <v>0</v>
          </cell>
          <cell r="CV229">
            <v>0</v>
          </cell>
          <cell r="CW229">
            <v>2.6319352758803084E-3</v>
          </cell>
          <cell r="CX229">
            <v>0</v>
          </cell>
          <cell r="CY229">
            <v>0</v>
          </cell>
          <cell r="CZ229">
            <v>0.23966363190508461</v>
          </cell>
          <cell r="DA229">
            <v>0.33341538532157083</v>
          </cell>
          <cell r="DB229">
            <v>0</v>
          </cell>
          <cell r="DC229">
            <v>0</v>
          </cell>
        </row>
        <row r="230"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1.5549652460978216E-2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2.0015964634308245E-4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7.8520828646464549E-3</v>
          </cell>
          <cell r="CD230">
            <v>8.7955302305476137E-4</v>
          </cell>
          <cell r="CE230">
            <v>0</v>
          </cell>
          <cell r="CF230">
            <v>0</v>
          </cell>
          <cell r="CG230">
            <v>1.1242519178619452E-2</v>
          </cell>
          <cell r="CH230">
            <v>0</v>
          </cell>
          <cell r="CI230">
            <v>0</v>
          </cell>
          <cell r="CJ230">
            <v>1.616469992109611E-2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3.8753756092065862E-2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6.0650693222135635E-2</v>
          </cell>
          <cell r="CU230">
            <v>0</v>
          </cell>
          <cell r="CV230">
            <v>1.2780457492730475E-3</v>
          </cell>
          <cell r="CW230">
            <v>2.6349439069254968E-4</v>
          </cell>
          <cell r="CX230">
            <v>0</v>
          </cell>
          <cell r="CY230">
            <v>0</v>
          </cell>
          <cell r="CZ230">
            <v>4.3273502228542801E-2</v>
          </cell>
          <cell r="DA230">
            <v>0.80389184122255197</v>
          </cell>
          <cell r="DB230">
            <v>0</v>
          </cell>
          <cell r="DC230">
            <v>0</v>
          </cell>
        </row>
        <row r="231"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1</v>
          </cell>
          <cell r="DC231">
            <v>0</v>
          </cell>
        </row>
        <row r="232"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</row>
      </sheetData>
      <sheetData sheetId="4">
        <row r="7">
          <cell r="X7">
            <v>45.171234874479275</v>
          </cell>
        </row>
      </sheetData>
      <sheetData sheetId="5">
        <row r="8">
          <cell r="AI8">
            <v>5.6315802121460514</v>
          </cell>
          <cell r="AS8">
            <v>1.1174525686028563E-2</v>
          </cell>
          <cell r="AU8">
            <v>0</v>
          </cell>
        </row>
        <row r="9">
          <cell r="AS9">
            <v>8.902474483741353E-3</v>
          </cell>
          <cell r="AU9">
            <v>0</v>
          </cell>
        </row>
        <row r="10">
          <cell r="AS10">
            <v>1.1473721396931161E-2</v>
          </cell>
          <cell r="AU10">
            <v>0</v>
          </cell>
        </row>
        <row r="11">
          <cell r="AS11">
            <v>9.8196766774254242E-3</v>
          </cell>
          <cell r="AU11">
            <v>0</v>
          </cell>
        </row>
        <row r="12">
          <cell r="AS12">
            <v>1.1121407788187911E-2</v>
          </cell>
          <cell r="AU12">
            <v>0</v>
          </cell>
        </row>
        <row r="13">
          <cell r="AS13">
            <v>5.1376394492692233E-2</v>
          </cell>
          <cell r="AU13">
            <v>0</v>
          </cell>
        </row>
        <row r="14">
          <cell r="AS14">
            <v>2.964902472594003E-2</v>
          </cell>
          <cell r="AU14">
            <v>0</v>
          </cell>
        </row>
        <row r="15">
          <cell r="AS15">
            <v>6.2585294641798031E-2</v>
          </cell>
          <cell r="AU15">
            <v>0</v>
          </cell>
        </row>
        <row r="16">
          <cell r="AS16">
            <v>2.5351742544789401E-2</v>
          </cell>
          <cell r="AU16">
            <v>0</v>
          </cell>
        </row>
        <row r="17">
          <cell r="AS17">
            <v>4.047437619159009E-2</v>
          </cell>
          <cell r="AU17">
            <v>0</v>
          </cell>
        </row>
        <row r="18">
          <cell r="AS18">
            <v>5.6849922312882682E-2</v>
          </cell>
          <cell r="AU18">
            <v>0</v>
          </cell>
        </row>
        <row r="19">
          <cell r="AS19">
            <v>5.486935626677638E-2</v>
          </cell>
          <cell r="AU19">
            <v>0</v>
          </cell>
        </row>
        <row r="20">
          <cell r="AS20">
            <v>1.3720142320021266E-2</v>
          </cell>
          <cell r="AU20">
            <v>0</v>
          </cell>
        </row>
        <row r="21">
          <cell r="AS21">
            <v>4.9699372835566143E-2</v>
          </cell>
          <cell r="AU21">
            <v>0</v>
          </cell>
        </row>
        <row r="22">
          <cell r="AS22">
            <v>5.7097845208958595E-2</v>
          </cell>
          <cell r="AU22">
            <v>0</v>
          </cell>
        </row>
        <row r="23">
          <cell r="AS23">
            <v>4.8442892571657313E-2</v>
          </cell>
          <cell r="AU23">
            <v>0</v>
          </cell>
        </row>
        <row r="24">
          <cell r="AS24">
            <v>6.6040549036175636E-2</v>
          </cell>
          <cell r="AU24">
            <v>0</v>
          </cell>
        </row>
        <row r="25">
          <cell r="AS25">
            <v>6.6918367862252026E-2</v>
          </cell>
          <cell r="AU25">
            <v>0</v>
          </cell>
        </row>
        <row r="26">
          <cell r="AS26">
            <v>1.0835683745186555E-2</v>
          </cell>
          <cell r="AU26">
            <v>0</v>
          </cell>
        </row>
        <row r="27">
          <cell r="AS27">
            <v>1.7028116898035336E-3</v>
          </cell>
          <cell r="AU27">
            <v>0</v>
          </cell>
        </row>
        <row r="28">
          <cell r="AS28">
            <v>1.1494988321132656E-2</v>
          </cell>
          <cell r="AU28">
            <v>0</v>
          </cell>
        </row>
        <row r="29">
          <cell r="AS29">
            <v>1.0781438811254661E-2</v>
          </cell>
          <cell r="AU29">
            <v>0</v>
          </cell>
        </row>
        <row r="30">
          <cell r="AS30">
            <v>1.0275641810938667E-2</v>
          </cell>
          <cell r="AU30">
            <v>0</v>
          </cell>
        </row>
        <row r="31">
          <cell r="AS31">
            <v>1.1487611261802698E-2</v>
          </cell>
          <cell r="AU31">
            <v>0</v>
          </cell>
        </row>
        <row r="32">
          <cell r="AS32">
            <v>1.1406504894308465E-2</v>
          </cell>
          <cell r="AU32">
            <v>0</v>
          </cell>
        </row>
        <row r="33">
          <cell r="AS33">
            <v>1.1335750979393327E-2</v>
          </cell>
          <cell r="AU33">
            <v>0</v>
          </cell>
        </row>
        <row r="34">
          <cell r="AS34">
            <v>1.1129394913386693E-2</v>
          </cell>
          <cell r="AU34">
            <v>0</v>
          </cell>
        </row>
        <row r="35">
          <cell r="AS35">
            <v>1.2136299509604454E-2</v>
          </cell>
          <cell r="AU35">
            <v>0</v>
          </cell>
        </row>
        <row r="36">
          <cell r="AS36">
            <v>1.3736660572991725E-2</v>
          </cell>
          <cell r="AU36">
            <v>0</v>
          </cell>
        </row>
        <row r="37">
          <cell r="AS37">
            <v>8.1990600357255156E-3</v>
          </cell>
          <cell r="AU37">
            <v>0</v>
          </cell>
        </row>
        <row r="38">
          <cell r="AS38">
            <v>7.8519541762395548E-2</v>
          </cell>
          <cell r="AU38">
            <v>0</v>
          </cell>
        </row>
        <row r="39">
          <cell r="AS39">
            <v>6.3662828405652377E-2</v>
          </cell>
          <cell r="AU39">
            <v>0</v>
          </cell>
        </row>
        <row r="40">
          <cell r="AS40">
            <v>9.8499153467925555E-3</v>
          </cell>
          <cell r="AU40">
            <v>0</v>
          </cell>
        </row>
        <row r="41">
          <cell r="AS41">
            <v>1.0260760507383539E-2</v>
          </cell>
          <cell r="AU41">
            <v>0</v>
          </cell>
        </row>
        <row r="42">
          <cell r="AS42">
            <v>0.20533533505569407</v>
          </cell>
          <cell r="AU42">
            <v>0</v>
          </cell>
        </row>
        <row r="43">
          <cell r="AS43">
            <v>0.25460596382371414</v>
          </cell>
          <cell r="AU43">
            <v>0</v>
          </cell>
        </row>
        <row r="44">
          <cell r="AS44">
            <v>6.8839259389405411E-2</v>
          </cell>
          <cell r="AU44">
            <v>0</v>
          </cell>
        </row>
        <row r="45">
          <cell r="AS45">
            <v>2.0895205330201037E-2</v>
          </cell>
          <cell r="AU45">
            <v>0</v>
          </cell>
        </row>
        <row r="46">
          <cell r="AS46">
            <v>0.10495688831547377</v>
          </cell>
          <cell r="AU46">
            <v>0</v>
          </cell>
        </row>
        <row r="47">
          <cell r="AS47">
            <v>0.41031216483182698</v>
          </cell>
          <cell r="AU47">
            <v>0</v>
          </cell>
        </row>
        <row r="48">
          <cell r="AS48">
            <v>6.3909936057461189E-2</v>
          </cell>
          <cell r="AU48">
            <v>0</v>
          </cell>
        </row>
        <row r="49">
          <cell r="AS49">
            <v>6.1596475062403136E-2</v>
          </cell>
          <cell r="AU49">
            <v>0</v>
          </cell>
        </row>
        <row r="50">
          <cell r="AS50">
            <v>6.2674324189940497E-2</v>
          </cell>
          <cell r="AU50">
            <v>0</v>
          </cell>
        </row>
        <row r="51">
          <cell r="AS51">
            <v>4.0517876980494569E-2</v>
          </cell>
          <cell r="AU51">
            <v>0</v>
          </cell>
        </row>
        <row r="52">
          <cell r="AS52">
            <v>3.7920250396942329E-2</v>
          </cell>
          <cell r="AU52">
            <v>0</v>
          </cell>
        </row>
        <row r="53">
          <cell r="AS53">
            <v>5.7463969364263484E-2</v>
          </cell>
          <cell r="AU53">
            <v>0</v>
          </cell>
        </row>
        <row r="54">
          <cell r="AS54">
            <v>5.7018718563387784E-2</v>
          </cell>
          <cell r="AU54">
            <v>0</v>
          </cell>
        </row>
        <row r="55">
          <cell r="AS55">
            <v>6.5011030741792958E-2</v>
          </cell>
          <cell r="AU55">
            <v>0</v>
          </cell>
        </row>
        <row r="56">
          <cell r="AS56">
            <v>6.5561043291008286E-2</v>
          </cell>
          <cell r="AU56">
            <v>0</v>
          </cell>
        </row>
        <row r="57">
          <cell r="AS57">
            <v>0.10231573614599117</v>
          </cell>
          <cell r="AU57">
            <v>0</v>
          </cell>
        </row>
        <row r="58">
          <cell r="AS58">
            <v>0.10056090250613355</v>
          </cell>
          <cell r="AU58">
            <v>0</v>
          </cell>
        </row>
        <row r="59">
          <cell r="AS59">
            <v>7.6276596486886478E-2</v>
          </cell>
          <cell r="AU59">
            <v>0</v>
          </cell>
        </row>
        <row r="60">
          <cell r="AS60">
            <v>0.56734367521586326</v>
          </cell>
          <cell r="AU60">
            <v>0</v>
          </cell>
        </row>
        <row r="61">
          <cell r="AS61">
            <v>7.3375456815611265E-2</v>
          </cell>
          <cell r="AU61">
            <v>0</v>
          </cell>
        </row>
        <row r="62">
          <cell r="AS62">
            <v>9.2765984220181966E-2</v>
          </cell>
          <cell r="AU62">
            <v>0</v>
          </cell>
        </row>
        <row r="63">
          <cell r="AS63">
            <v>0.14930280026070403</v>
          </cell>
          <cell r="AU63">
            <v>0</v>
          </cell>
        </row>
        <row r="64">
          <cell r="AS64">
            <v>0.20495013519877303</v>
          </cell>
          <cell r="AU64">
            <v>0</v>
          </cell>
        </row>
        <row r="65">
          <cell r="AS65">
            <v>0.26270536366666442</v>
          </cell>
          <cell r="AU65">
            <v>0</v>
          </cell>
        </row>
        <row r="66">
          <cell r="AS66">
            <v>0.21320584174475887</v>
          </cell>
          <cell r="AU66">
            <v>0</v>
          </cell>
        </row>
        <row r="67">
          <cell r="AS67">
            <v>0.1714195193579241</v>
          </cell>
          <cell r="AU67">
            <v>0</v>
          </cell>
        </row>
        <row r="68">
          <cell r="AS68">
            <v>0.19199309274696955</v>
          </cell>
          <cell r="AU68">
            <v>0</v>
          </cell>
        </row>
        <row r="69">
          <cell r="AS69">
            <v>0.18754467207753178</v>
          </cell>
          <cell r="AU69">
            <v>0</v>
          </cell>
        </row>
        <row r="70">
          <cell r="AS70">
            <v>0.14828900781634641</v>
          </cell>
          <cell r="AU70">
            <v>0</v>
          </cell>
        </row>
        <row r="71">
          <cell r="AS71">
            <v>0.25784613888298552</v>
          </cell>
          <cell r="AU71">
            <v>0</v>
          </cell>
        </row>
        <row r="72">
          <cell r="AS72">
            <v>0.31554702293726478</v>
          </cell>
          <cell r="AU72">
            <v>0</v>
          </cell>
        </row>
        <row r="73">
          <cell r="AS73">
            <v>0.12170430659918506</v>
          </cell>
          <cell r="AU73">
            <v>0</v>
          </cell>
        </row>
        <row r="74">
          <cell r="AS74">
            <v>0.13870231902440591</v>
          </cell>
          <cell r="AU74">
            <v>0</v>
          </cell>
        </row>
        <row r="75">
          <cell r="AU75">
            <v>0</v>
          </cell>
        </row>
        <row r="76">
          <cell r="AU76">
            <v>0</v>
          </cell>
        </row>
        <row r="77">
          <cell r="AU77">
            <v>0</v>
          </cell>
        </row>
        <row r="78">
          <cell r="AU78">
            <v>0</v>
          </cell>
        </row>
        <row r="79">
          <cell r="U79">
            <v>16.625815247276886</v>
          </cell>
          <cell r="AD79">
            <v>35.758170302990457</v>
          </cell>
          <cell r="AU79">
            <v>0</v>
          </cell>
        </row>
        <row r="80">
          <cell r="U80">
            <v>0</v>
          </cell>
          <cell r="AD80">
            <v>0</v>
          </cell>
          <cell r="AU80">
            <v>0</v>
          </cell>
        </row>
        <row r="81">
          <cell r="U81">
            <v>6.6082116803227189E-2</v>
          </cell>
          <cell r="AD81">
            <v>0.16579484798288205</v>
          </cell>
          <cell r="AU81">
            <v>0</v>
          </cell>
        </row>
        <row r="82">
          <cell r="U82">
            <v>0</v>
          </cell>
          <cell r="AD82">
            <v>0</v>
          </cell>
          <cell r="AU82">
            <v>8.9520085287447867E-3</v>
          </cell>
        </row>
        <row r="83">
          <cell r="U83">
            <v>0</v>
          </cell>
          <cell r="AD83">
            <v>0</v>
          </cell>
          <cell r="AU83">
            <v>0.3481934740208415</v>
          </cell>
        </row>
        <row r="84">
          <cell r="U84">
            <v>0</v>
          </cell>
          <cell r="AD84">
            <v>0</v>
          </cell>
          <cell r="AU84">
            <v>0.64285451745041367</v>
          </cell>
        </row>
        <row r="85">
          <cell r="U85">
            <v>-12.147619636717419</v>
          </cell>
          <cell r="AD85">
            <v>7.0909287698933987</v>
          </cell>
          <cell r="AU85">
            <v>0</v>
          </cell>
        </row>
        <row r="86">
          <cell r="U86">
            <v>63.779915814637896</v>
          </cell>
          <cell r="AD86">
            <v>90.468140099326789</v>
          </cell>
          <cell r="AU86">
            <v>0</v>
          </cell>
        </row>
        <row r="87">
          <cell r="U87">
            <v>0.85896520664066867</v>
          </cell>
          <cell r="AD87">
            <v>0.37446455160036246</v>
          </cell>
          <cell r="AU87">
            <v>0</v>
          </cell>
        </row>
        <row r="88">
          <cell r="U88">
            <v>1.0777032765676482</v>
          </cell>
          <cell r="AD88">
            <v>4.2835008568320685</v>
          </cell>
          <cell r="AU88">
            <v>0</v>
          </cell>
        </row>
        <row r="89">
          <cell r="U89">
            <v>3.5171905044054244</v>
          </cell>
          <cell r="AD89">
            <v>8.824355108676782</v>
          </cell>
          <cell r="AU89">
            <v>0</v>
          </cell>
        </row>
        <row r="90">
          <cell r="U90">
            <v>7.9451517479848253</v>
          </cell>
          <cell r="AD90">
            <v>1.0799222881213493</v>
          </cell>
          <cell r="AU90">
            <v>0</v>
          </cell>
        </row>
        <row r="91">
          <cell r="U91">
            <v>11.754701446445351</v>
          </cell>
          <cell r="AD91">
            <v>15.709364189879109</v>
          </cell>
          <cell r="AU91">
            <v>0</v>
          </cell>
        </row>
        <row r="92">
          <cell r="U92">
            <v>0.73562066168416851</v>
          </cell>
          <cell r="AD92">
            <v>1.0258532919354704</v>
          </cell>
          <cell r="AU92">
            <v>0</v>
          </cell>
        </row>
        <row r="93">
          <cell r="U93">
            <v>16.055530388836178</v>
          </cell>
          <cell r="AD93">
            <v>23.06316605558645</v>
          </cell>
          <cell r="AU93">
            <v>0</v>
          </cell>
        </row>
        <row r="94">
          <cell r="U94">
            <v>4.3693666483263263</v>
          </cell>
          <cell r="AD94">
            <v>0.97258508079433492</v>
          </cell>
          <cell r="AU94">
            <v>0</v>
          </cell>
        </row>
        <row r="95">
          <cell r="U95">
            <v>3.6903977263750571E-5</v>
          </cell>
          <cell r="AD95">
            <v>9.2589184432851875E-5</v>
          </cell>
          <cell r="AU95">
            <v>0</v>
          </cell>
        </row>
        <row r="96">
          <cell r="U96">
            <v>0.14429110323241878</v>
          </cell>
          <cell r="AD96">
            <v>0.36201506069994599</v>
          </cell>
          <cell r="AU96">
            <v>0</v>
          </cell>
        </row>
        <row r="97">
          <cell r="U97">
            <v>0.57335971493440918</v>
          </cell>
          <cell r="AD97">
            <v>1.4385145539468647</v>
          </cell>
          <cell r="AU97">
            <v>0</v>
          </cell>
        </row>
        <row r="98">
          <cell r="U98">
            <v>30.1440024750584</v>
          </cell>
          <cell r="AD98">
            <v>0.36129091524956014</v>
          </cell>
          <cell r="AU98">
            <v>0</v>
          </cell>
        </row>
        <row r="99">
          <cell r="U99">
            <v>40.000134337000006</v>
          </cell>
          <cell r="AD99">
            <v>0</v>
          </cell>
          <cell r="AU99">
            <v>0</v>
          </cell>
        </row>
        <row r="100">
          <cell r="U100">
            <v>64.40176725374441</v>
          </cell>
          <cell r="AD100">
            <v>15.315674046294236</v>
          </cell>
          <cell r="AU100">
            <v>0</v>
          </cell>
        </row>
        <row r="101">
          <cell r="U101">
            <v>0</v>
          </cell>
          <cell r="AD101">
            <v>0</v>
          </cell>
          <cell r="AU101">
            <v>0</v>
          </cell>
        </row>
        <row r="102">
          <cell r="U102">
            <v>10.487201002864426</v>
          </cell>
          <cell r="AD102">
            <v>26.311564764386052</v>
          </cell>
          <cell r="AU102">
            <v>0</v>
          </cell>
        </row>
        <row r="103">
          <cell r="U103">
            <v>0</v>
          </cell>
          <cell r="AD103">
            <v>145.59946424825603</v>
          </cell>
          <cell r="AU103">
            <v>0</v>
          </cell>
        </row>
        <row r="104">
          <cell r="U104">
            <v>0</v>
          </cell>
          <cell r="AD104">
            <v>0</v>
          </cell>
          <cell r="AU104">
            <v>0</v>
          </cell>
        </row>
        <row r="105">
          <cell r="U105">
            <v>8.442466198211861E-3</v>
          </cell>
          <cell r="AD105">
            <v>2.1181485515984543E-2</v>
          </cell>
          <cell r="AU105">
            <v>0</v>
          </cell>
        </row>
        <row r="106">
          <cell r="U106">
            <v>0</v>
          </cell>
          <cell r="AD106">
            <v>0</v>
          </cell>
          <cell r="AU106">
            <v>0</v>
          </cell>
        </row>
        <row r="107">
          <cell r="U107">
            <v>2.9214774687768956E-5</v>
          </cell>
          <cell r="AD107">
            <v>7.3297578263659057E-5</v>
          </cell>
          <cell r="AU107">
            <v>0</v>
          </cell>
        </row>
        <row r="108">
          <cell r="U108">
            <v>0.16300897499632369</v>
          </cell>
          <cell r="AD108">
            <v>0.43518114838537747</v>
          </cell>
          <cell r="AU108">
            <v>0</v>
          </cell>
        </row>
        <row r="109">
          <cell r="U109">
            <v>0.30154208699265977</v>
          </cell>
          <cell r="AD109">
            <v>0.75249436481556486</v>
          </cell>
          <cell r="AU109">
            <v>0</v>
          </cell>
        </row>
        <row r="110">
          <cell r="U110">
            <v>0</v>
          </cell>
          <cell r="AD110">
            <v>0</v>
          </cell>
          <cell r="AU110">
            <v>0</v>
          </cell>
        </row>
        <row r="111">
          <cell r="U111">
            <v>308.31260369398461</v>
          </cell>
          <cell r="AD111">
            <v>316.87119349683275</v>
          </cell>
          <cell r="AU111">
            <v>0</v>
          </cell>
        </row>
      </sheetData>
      <sheetData sheetId="6"/>
      <sheetData sheetId="7"/>
      <sheetData sheetId="8"/>
      <sheetData sheetId="9"/>
      <sheetData sheetId="10">
        <row r="8">
          <cell r="N8">
            <v>4.07750963319</v>
          </cell>
        </row>
        <row r="75">
          <cell r="O75">
            <v>0</v>
          </cell>
        </row>
      </sheetData>
      <sheetData sheetId="11">
        <row r="8">
          <cell r="AM8">
            <v>0</v>
          </cell>
        </row>
        <row r="9">
          <cell r="AM9">
            <v>0</v>
          </cell>
        </row>
        <row r="10">
          <cell r="AM10">
            <v>0</v>
          </cell>
        </row>
        <row r="11">
          <cell r="AM11">
            <v>0</v>
          </cell>
        </row>
        <row r="12">
          <cell r="AM12">
            <v>0</v>
          </cell>
        </row>
        <row r="13">
          <cell r="AM13">
            <v>0</v>
          </cell>
        </row>
        <row r="14">
          <cell r="AM14">
            <v>0</v>
          </cell>
        </row>
        <row r="15">
          <cell r="AM15">
            <v>0</v>
          </cell>
        </row>
        <row r="16">
          <cell r="AM16">
            <v>0</v>
          </cell>
        </row>
        <row r="17">
          <cell r="AM17">
            <v>0</v>
          </cell>
        </row>
        <row r="18">
          <cell r="AM18">
            <v>0</v>
          </cell>
        </row>
        <row r="19">
          <cell r="AM19">
            <v>0</v>
          </cell>
        </row>
        <row r="20">
          <cell r="AM20">
            <v>0</v>
          </cell>
        </row>
        <row r="21">
          <cell r="AM21">
            <v>0</v>
          </cell>
        </row>
        <row r="22">
          <cell r="AM22">
            <v>0</v>
          </cell>
        </row>
        <row r="23">
          <cell r="AM23">
            <v>0</v>
          </cell>
        </row>
        <row r="24">
          <cell r="AM24">
            <v>0</v>
          </cell>
        </row>
        <row r="25">
          <cell r="AM25">
            <v>0</v>
          </cell>
        </row>
        <row r="26">
          <cell r="AM26">
            <v>0</v>
          </cell>
        </row>
        <row r="27">
          <cell r="AM27">
            <v>0</v>
          </cell>
        </row>
        <row r="28">
          <cell r="AM28">
            <v>0</v>
          </cell>
        </row>
        <row r="29">
          <cell r="AM29">
            <v>0</v>
          </cell>
        </row>
        <row r="30">
          <cell r="AM30">
            <v>0</v>
          </cell>
        </row>
        <row r="31">
          <cell r="AM31">
            <v>0</v>
          </cell>
        </row>
        <row r="32">
          <cell r="AM32">
            <v>0</v>
          </cell>
        </row>
        <row r="33">
          <cell r="AM33">
            <v>0</v>
          </cell>
        </row>
        <row r="34">
          <cell r="AM34">
            <v>0</v>
          </cell>
        </row>
        <row r="35">
          <cell r="AM35">
            <v>0</v>
          </cell>
        </row>
        <row r="36">
          <cell r="AM36">
            <v>0</v>
          </cell>
        </row>
        <row r="37">
          <cell r="AM37">
            <v>0</v>
          </cell>
        </row>
        <row r="38">
          <cell r="AM38">
            <v>0</v>
          </cell>
        </row>
        <row r="39">
          <cell r="AM39">
            <v>0</v>
          </cell>
        </row>
        <row r="40">
          <cell r="AM40">
            <v>0</v>
          </cell>
        </row>
        <row r="41">
          <cell r="AM41">
            <v>0</v>
          </cell>
        </row>
        <row r="42">
          <cell r="AM42">
            <v>0</v>
          </cell>
        </row>
        <row r="43">
          <cell r="AM43">
            <v>0</v>
          </cell>
        </row>
        <row r="44">
          <cell r="AM44">
            <v>0</v>
          </cell>
        </row>
        <row r="45">
          <cell r="AM45">
            <v>0</v>
          </cell>
        </row>
        <row r="46">
          <cell r="AM46">
            <v>0</v>
          </cell>
        </row>
        <row r="47">
          <cell r="AM47">
            <v>0</v>
          </cell>
        </row>
        <row r="48">
          <cell r="AM48">
            <v>0</v>
          </cell>
        </row>
        <row r="49">
          <cell r="AM49">
            <v>0</v>
          </cell>
        </row>
        <row r="50">
          <cell r="AM50">
            <v>0</v>
          </cell>
        </row>
        <row r="51">
          <cell r="AM51">
            <v>0</v>
          </cell>
        </row>
        <row r="52">
          <cell r="AM52">
            <v>0</v>
          </cell>
        </row>
        <row r="53">
          <cell r="AM53">
            <v>0</v>
          </cell>
        </row>
        <row r="54">
          <cell r="AM54">
            <v>0</v>
          </cell>
        </row>
        <row r="55">
          <cell r="AM55">
            <v>0</v>
          </cell>
        </row>
        <row r="56">
          <cell r="AM56">
            <v>0</v>
          </cell>
        </row>
        <row r="57">
          <cell r="AM57">
            <v>0</v>
          </cell>
        </row>
        <row r="58">
          <cell r="AM58">
            <v>0</v>
          </cell>
        </row>
        <row r="59">
          <cell r="AM59">
            <v>0</v>
          </cell>
        </row>
        <row r="60">
          <cell r="AM60">
            <v>0</v>
          </cell>
        </row>
        <row r="61">
          <cell r="AM61">
            <v>0</v>
          </cell>
        </row>
        <row r="62">
          <cell r="AM62">
            <v>0</v>
          </cell>
        </row>
        <row r="63">
          <cell r="AM63">
            <v>0</v>
          </cell>
        </row>
        <row r="64">
          <cell r="AM64">
            <v>0</v>
          </cell>
        </row>
        <row r="65">
          <cell r="AM65">
            <v>0</v>
          </cell>
        </row>
        <row r="66">
          <cell r="AM66">
            <v>0</v>
          </cell>
        </row>
        <row r="67">
          <cell r="AM67">
            <v>0</v>
          </cell>
        </row>
        <row r="68">
          <cell r="AM68">
            <v>0</v>
          </cell>
        </row>
        <row r="69">
          <cell r="AM69">
            <v>0</v>
          </cell>
        </row>
        <row r="70">
          <cell r="AM70">
            <v>0</v>
          </cell>
        </row>
        <row r="71">
          <cell r="AM71">
            <v>0</v>
          </cell>
        </row>
        <row r="72">
          <cell r="AM72">
            <v>0</v>
          </cell>
        </row>
        <row r="73">
          <cell r="AM73">
            <v>0</v>
          </cell>
        </row>
        <row r="74">
          <cell r="AM74">
            <v>0</v>
          </cell>
        </row>
        <row r="75">
          <cell r="AM75">
            <v>0</v>
          </cell>
        </row>
        <row r="76">
          <cell r="AM76">
            <v>0</v>
          </cell>
        </row>
        <row r="77">
          <cell r="AM77">
            <v>0</v>
          </cell>
        </row>
        <row r="78">
          <cell r="AM78">
            <v>0</v>
          </cell>
        </row>
        <row r="79">
          <cell r="AM79">
            <v>0</v>
          </cell>
        </row>
        <row r="80">
          <cell r="AM80">
            <v>0</v>
          </cell>
        </row>
        <row r="81">
          <cell r="AM81">
            <v>0</v>
          </cell>
        </row>
        <row r="82">
          <cell r="AM82">
            <v>0</v>
          </cell>
        </row>
        <row r="83">
          <cell r="AM83">
            <v>0</v>
          </cell>
        </row>
        <row r="84">
          <cell r="AM84">
            <v>0</v>
          </cell>
        </row>
        <row r="85">
          <cell r="AM85">
            <v>0</v>
          </cell>
        </row>
        <row r="86">
          <cell r="AM86">
            <v>-0.46262722584005933</v>
          </cell>
        </row>
        <row r="87">
          <cell r="AM87">
            <v>0</v>
          </cell>
        </row>
        <row r="88">
          <cell r="AM88">
            <v>0</v>
          </cell>
        </row>
        <row r="89">
          <cell r="AM89">
            <v>0</v>
          </cell>
        </row>
        <row r="90">
          <cell r="AM90">
            <v>0</v>
          </cell>
        </row>
        <row r="91">
          <cell r="AM91">
            <v>0</v>
          </cell>
        </row>
        <row r="92">
          <cell r="AM92">
            <v>0</v>
          </cell>
        </row>
        <row r="93">
          <cell r="AM93">
            <v>0</v>
          </cell>
        </row>
        <row r="94">
          <cell r="AM94">
            <v>0</v>
          </cell>
        </row>
        <row r="95">
          <cell r="AM95">
            <v>0</v>
          </cell>
        </row>
        <row r="96">
          <cell r="AM96">
            <v>0</v>
          </cell>
        </row>
        <row r="97">
          <cell r="AM97">
            <v>0</v>
          </cell>
        </row>
        <row r="98">
          <cell r="AM98">
            <v>0</v>
          </cell>
        </row>
        <row r="99">
          <cell r="AM99">
            <v>0</v>
          </cell>
        </row>
        <row r="100">
          <cell r="AM100">
            <v>0</v>
          </cell>
        </row>
        <row r="101">
          <cell r="AM101">
            <v>0</v>
          </cell>
        </row>
        <row r="102">
          <cell r="AM102">
            <v>0</v>
          </cell>
        </row>
        <row r="103">
          <cell r="AM103">
            <v>0</v>
          </cell>
        </row>
        <row r="104">
          <cell r="AM104">
            <v>0</v>
          </cell>
        </row>
        <row r="105">
          <cell r="AM105">
            <v>0</v>
          </cell>
        </row>
        <row r="106">
          <cell r="AM106">
            <v>0</v>
          </cell>
        </row>
        <row r="107">
          <cell r="AM107">
            <v>0</v>
          </cell>
        </row>
        <row r="108">
          <cell r="AM108">
            <v>0</v>
          </cell>
        </row>
        <row r="109">
          <cell r="AM109">
            <v>0</v>
          </cell>
        </row>
        <row r="110">
          <cell r="AM110">
            <v>0</v>
          </cell>
        </row>
        <row r="111">
          <cell r="AM11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nr.rw/browse-in/statistics/external-sector-statistics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statistics.gov.rw/publication/seasonal-agricultural-survey-2019-annual-report" TargetMode="External"/><Relationship Id="rId4" Type="http://schemas.openxmlformats.org/officeDocument/2006/relationships/comments" Target="../comments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ED4D0-FAE9-4824-B15F-1C6E67C30E0E}">
  <sheetPr>
    <tabColor theme="1" tint="0.249977111117893"/>
  </sheetPr>
  <dimension ref="A1:F20"/>
  <sheetViews>
    <sheetView zoomScale="85" zoomScaleNormal="85" workbookViewId="0">
      <selection activeCell="A7" sqref="A7"/>
    </sheetView>
  </sheetViews>
  <sheetFormatPr defaultRowHeight="14.75" x14ac:dyDescent="0.75"/>
  <sheetData>
    <row r="1" spans="1:6" ht="18.5" x14ac:dyDescent="0.9">
      <c r="A1" s="83" t="s">
        <v>695</v>
      </c>
    </row>
    <row r="6" spans="1:6" x14ac:dyDescent="0.75">
      <c r="A6" t="s">
        <v>696</v>
      </c>
      <c r="B6" t="s">
        <v>697</v>
      </c>
      <c r="C6" t="s">
        <v>698</v>
      </c>
      <c r="D6" t="s">
        <v>699</v>
      </c>
      <c r="E6" t="s">
        <v>700</v>
      </c>
    </row>
    <row r="7" spans="1:6" x14ac:dyDescent="0.75">
      <c r="D7" t="s">
        <v>701</v>
      </c>
      <c r="E7" t="s">
        <v>702</v>
      </c>
    </row>
    <row r="8" spans="1:6" x14ac:dyDescent="0.75">
      <c r="A8" t="s">
        <v>703</v>
      </c>
      <c r="B8" t="s">
        <v>704</v>
      </c>
      <c r="C8" t="s">
        <v>705</v>
      </c>
      <c r="D8">
        <v>1</v>
      </c>
    </row>
    <row r="9" spans="1:6" x14ac:dyDescent="0.75">
      <c r="A9" t="s">
        <v>703</v>
      </c>
      <c r="B9" t="s">
        <v>706</v>
      </c>
      <c r="C9" t="s">
        <v>707</v>
      </c>
      <c r="D9">
        <v>1</v>
      </c>
    </row>
    <row r="10" spans="1:6" x14ac:dyDescent="0.75">
      <c r="A10" t="s">
        <v>703</v>
      </c>
      <c r="B10" t="s">
        <v>708</v>
      </c>
      <c r="C10" t="s">
        <v>709</v>
      </c>
      <c r="D10">
        <v>1</v>
      </c>
    </row>
    <row r="11" spans="1:6" x14ac:dyDescent="0.75">
      <c r="A11" t="s">
        <v>703</v>
      </c>
      <c r="B11" t="s">
        <v>691</v>
      </c>
      <c r="C11" t="s">
        <v>710</v>
      </c>
      <c r="D11">
        <v>1</v>
      </c>
    </row>
    <row r="12" spans="1:6" x14ac:dyDescent="0.75">
      <c r="A12" t="s">
        <v>703</v>
      </c>
      <c r="B12" t="s">
        <v>689</v>
      </c>
      <c r="C12" t="s">
        <v>711</v>
      </c>
      <c r="D12">
        <v>1</v>
      </c>
    </row>
    <row r="13" spans="1:6" x14ac:dyDescent="0.75">
      <c r="A13" t="s">
        <v>703</v>
      </c>
      <c r="B13" t="s">
        <v>712</v>
      </c>
      <c r="C13" t="s">
        <v>713</v>
      </c>
      <c r="D13">
        <v>1</v>
      </c>
    </row>
    <row r="14" spans="1:6" x14ac:dyDescent="0.75">
      <c r="A14" t="s">
        <v>703</v>
      </c>
      <c r="B14" t="s">
        <v>690</v>
      </c>
      <c r="C14" t="s">
        <v>714</v>
      </c>
      <c r="D14">
        <v>1</v>
      </c>
    </row>
    <row r="15" spans="1:6" x14ac:dyDescent="0.75">
      <c r="A15" t="s">
        <v>715</v>
      </c>
      <c r="B15" t="s">
        <v>716</v>
      </c>
      <c r="C15" t="s">
        <v>710</v>
      </c>
      <c r="D15">
        <v>2</v>
      </c>
      <c r="F15" t="s">
        <v>717</v>
      </c>
    </row>
    <row r="16" spans="1:6" x14ac:dyDescent="0.75">
      <c r="A16" t="s">
        <v>715</v>
      </c>
      <c r="B16" t="s">
        <v>718</v>
      </c>
      <c r="C16" t="s">
        <v>719</v>
      </c>
      <c r="D16">
        <v>2</v>
      </c>
      <c r="F16" t="s">
        <v>717</v>
      </c>
    </row>
    <row r="17" spans="1:5" x14ac:dyDescent="0.75">
      <c r="A17" t="s">
        <v>720</v>
      </c>
      <c r="B17" t="s">
        <v>721</v>
      </c>
      <c r="C17" t="s">
        <v>1133</v>
      </c>
      <c r="D17">
        <v>1</v>
      </c>
      <c r="E17">
        <v>1</v>
      </c>
    </row>
    <row r="18" spans="1:5" x14ac:dyDescent="0.75">
      <c r="A18" t="s">
        <v>720</v>
      </c>
      <c r="B18" t="s">
        <v>722</v>
      </c>
      <c r="C18" t="s">
        <v>723</v>
      </c>
      <c r="D18">
        <v>1</v>
      </c>
      <c r="E18">
        <v>1</v>
      </c>
    </row>
    <row r="19" spans="1:5" x14ac:dyDescent="0.75">
      <c r="A19" t="s">
        <v>720</v>
      </c>
      <c r="B19" t="s">
        <v>724</v>
      </c>
      <c r="C19" t="s">
        <v>725</v>
      </c>
      <c r="D19">
        <v>1</v>
      </c>
      <c r="E19">
        <v>1</v>
      </c>
    </row>
    <row r="20" spans="1:5" x14ac:dyDescent="0.75">
      <c r="A20" t="s">
        <v>720</v>
      </c>
      <c r="B20" t="s">
        <v>726</v>
      </c>
      <c r="C20" t="s">
        <v>1134</v>
      </c>
      <c r="D20">
        <v>1</v>
      </c>
      <c r="E2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3D2A9-7749-41E4-B490-7B30A043C6CE}">
  <sheetPr>
    <tabColor theme="1" tint="0.249977111117893"/>
  </sheetPr>
  <dimension ref="A1:K235"/>
  <sheetViews>
    <sheetView zoomScale="85" zoomScaleNormal="85" workbookViewId="0">
      <pane ySplit="6" topLeftCell="A7" activePane="bottomLeft" state="frozen"/>
      <selection pane="bottomLeft" activeCell="A7" sqref="A7"/>
    </sheetView>
  </sheetViews>
  <sheetFormatPr defaultRowHeight="14.75" x14ac:dyDescent="0.75"/>
  <sheetData>
    <row r="1" spans="1:11" ht="18.5" x14ac:dyDescent="0.9">
      <c r="A1" s="83" t="s">
        <v>727</v>
      </c>
    </row>
    <row r="4" spans="1:11" x14ac:dyDescent="0.75">
      <c r="A4" t="s">
        <v>728</v>
      </c>
      <c r="B4" t="s">
        <v>729</v>
      </c>
      <c r="C4" t="s">
        <v>730</v>
      </c>
      <c r="D4" t="s">
        <v>731</v>
      </c>
      <c r="E4" t="s">
        <v>732</v>
      </c>
      <c r="F4" t="s">
        <v>733</v>
      </c>
      <c r="G4" t="s">
        <v>336</v>
      </c>
      <c r="J4" t="s">
        <v>734</v>
      </c>
    </row>
    <row r="5" spans="1:11" x14ac:dyDescent="0.75">
      <c r="A5" t="s">
        <v>735</v>
      </c>
      <c r="B5" t="s">
        <v>735</v>
      </c>
      <c r="C5" t="s">
        <v>735</v>
      </c>
      <c r="J5" t="s">
        <v>736</v>
      </c>
    </row>
    <row r="6" spans="1:11" x14ac:dyDescent="0.75">
      <c r="A6" t="s">
        <v>412</v>
      </c>
      <c r="B6" t="s">
        <v>737</v>
      </c>
      <c r="C6" t="s">
        <v>738</v>
      </c>
      <c r="D6" t="s">
        <v>739</v>
      </c>
      <c r="E6" t="s">
        <v>740</v>
      </c>
      <c r="F6" t="s">
        <v>741</v>
      </c>
      <c r="G6" t="s">
        <v>742</v>
      </c>
      <c r="J6" t="s">
        <v>412</v>
      </c>
      <c r="K6" t="s">
        <v>738</v>
      </c>
    </row>
    <row r="7" spans="1:11" x14ac:dyDescent="0.75">
      <c r="A7" t="s">
        <v>217</v>
      </c>
      <c r="B7" t="s">
        <v>258</v>
      </c>
      <c r="C7" t="s">
        <v>11</v>
      </c>
      <c r="D7" t="s">
        <v>11</v>
      </c>
      <c r="E7" t="s">
        <v>12</v>
      </c>
      <c r="F7" t="s">
        <v>210</v>
      </c>
      <c r="G7" t="s">
        <v>55</v>
      </c>
      <c r="J7" t="s">
        <v>217</v>
      </c>
      <c r="K7" t="s">
        <v>11</v>
      </c>
    </row>
    <row r="8" spans="1:11" x14ac:dyDescent="0.75">
      <c r="A8" t="s">
        <v>218</v>
      </c>
      <c r="B8" t="s">
        <v>259</v>
      </c>
      <c r="C8" t="s">
        <v>6</v>
      </c>
      <c r="D8" t="s">
        <v>6</v>
      </c>
      <c r="E8" t="s">
        <v>7</v>
      </c>
      <c r="F8" t="s">
        <v>29</v>
      </c>
      <c r="G8" t="s">
        <v>1677</v>
      </c>
      <c r="J8" t="s">
        <v>217</v>
      </c>
      <c r="K8" t="s">
        <v>6</v>
      </c>
    </row>
    <row r="9" spans="1:11" x14ac:dyDescent="0.75">
      <c r="A9" t="s">
        <v>743</v>
      </c>
      <c r="B9" t="s">
        <v>260</v>
      </c>
      <c r="C9" t="s">
        <v>16</v>
      </c>
      <c r="D9" t="s">
        <v>16</v>
      </c>
      <c r="E9" t="s">
        <v>17</v>
      </c>
      <c r="F9" t="s">
        <v>213</v>
      </c>
      <c r="G9" t="s">
        <v>59</v>
      </c>
      <c r="J9" t="s">
        <v>217</v>
      </c>
      <c r="K9" t="s">
        <v>16</v>
      </c>
    </row>
    <row r="10" spans="1:11" x14ac:dyDescent="0.75">
      <c r="A10" t="s">
        <v>219</v>
      </c>
      <c r="B10" t="s">
        <v>262</v>
      </c>
      <c r="C10" t="s">
        <v>13</v>
      </c>
      <c r="D10" t="s">
        <v>13</v>
      </c>
      <c r="E10" t="s">
        <v>14</v>
      </c>
      <c r="G10" t="s">
        <v>61</v>
      </c>
      <c r="J10" t="s">
        <v>217</v>
      </c>
      <c r="K10" t="s">
        <v>13</v>
      </c>
    </row>
    <row r="11" spans="1:11" x14ac:dyDescent="0.75">
      <c r="A11" t="s">
        <v>220</v>
      </c>
      <c r="B11" t="s">
        <v>261</v>
      </c>
      <c r="C11" t="s">
        <v>19</v>
      </c>
      <c r="D11" t="s">
        <v>19</v>
      </c>
      <c r="E11" t="s">
        <v>20</v>
      </c>
      <c r="G11" t="s">
        <v>62</v>
      </c>
      <c r="J11" t="s">
        <v>217</v>
      </c>
      <c r="K11" t="s">
        <v>19</v>
      </c>
    </row>
    <row r="12" spans="1:11" x14ac:dyDescent="0.75">
      <c r="A12" t="s">
        <v>221</v>
      </c>
      <c r="B12" t="s">
        <v>1791</v>
      </c>
      <c r="C12" t="s">
        <v>33</v>
      </c>
      <c r="D12" t="s">
        <v>33</v>
      </c>
      <c r="E12" t="s">
        <v>34</v>
      </c>
      <c r="G12" t="s">
        <v>64</v>
      </c>
      <c r="J12" t="s">
        <v>217</v>
      </c>
      <c r="K12" t="s">
        <v>33</v>
      </c>
    </row>
    <row r="13" spans="1:11" x14ac:dyDescent="0.75">
      <c r="A13" t="s">
        <v>222</v>
      </c>
      <c r="B13" t="s">
        <v>263</v>
      </c>
      <c r="C13" t="s">
        <v>36</v>
      </c>
      <c r="D13" t="s">
        <v>36</v>
      </c>
      <c r="E13" t="s">
        <v>37</v>
      </c>
      <c r="G13" t="s">
        <v>68</v>
      </c>
      <c r="J13" t="s">
        <v>217</v>
      </c>
      <c r="K13" t="s">
        <v>36</v>
      </c>
    </row>
    <row r="14" spans="1:11" x14ac:dyDescent="0.75">
      <c r="A14" t="s">
        <v>223</v>
      </c>
      <c r="B14" t="s">
        <v>1790</v>
      </c>
      <c r="C14" t="s">
        <v>30</v>
      </c>
      <c r="D14" t="s">
        <v>30</v>
      </c>
      <c r="E14" t="s">
        <v>31</v>
      </c>
      <c r="G14" t="s">
        <v>1315</v>
      </c>
      <c r="J14" t="s">
        <v>217</v>
      </c>
      <c r="K14" t="s">
        <v>30</v>
      </c>
    </row>
    <row r="15" spans="1:11" x14ac:dyDescent="0.75">
      <c r="A15" t="s">
        <v>224</v>
      </c>
      <c r="B15" t="s">
        <v>1792</v>
      </c>
      <c r="C15" t="s">
        <v>39</v>
      </c>
      <c r="D15" t="s">
        <v>39</v>
      </c>
      <c r="E15" t="s">
        <v>40</v>
      </c>
      <c r="G15" t="s">
        <v>1301</v>
      </c>
      <c r="J15" t="s">
        <v>217</v>
      </c>
      <c r="K15" t="s">
        <v>39</v>
      </c>
    </row>
    <row r="16" spans="1:11" x14ac:dyDescent="0.75">
      <c r="A16" t="s">
        <v>225</v>
      </c>
      <c r="B16" t="s">
        <v>264</v>
      </c>
      <c r="C16" t="s">
        <v>1568</v>
      </c>
      <c r="D16" t="s">
        <v>1568</v>
      </c>
      <c r="E16" t="s">
        <v>1557</v>
      </c>
      <c r="J16" t="s">
        <v>217</v>
      </c>
      <c r="K16" t="s">
        <v>1568</v>
      </c>
    </row>
    <row r="17" spans="1:11" x14ac:dyDescent="0.75">
      <c r="A17" t="s">
        <v>1556</v>
      </c>
      <c r="B17" t="s">
        <v>265</v>
      </c>
      <c r="C17" t="s">
        <v>1569</v>
      </c>
      <c r="D17" t="s">
        <v>1569</v>
      </c>
      <c r="E17" t="s">
        <v>1558</v>
      </c>
      <c r="J17" t="s">
        <v>217</v>
      </c>
      <c r="K17" t="s">
        <v>1569</v>
      </c>
    </row>
    <row r="18" spans="1:11" x14ac:dyDescent="0.75">
      <c r="A18" t="s">
        <v>226</v>
      </c>
      <c r="B18" t="s">
        <v>266</v>
      </c>
      <c r="C18" t="s">
        <v>47</v>
      </c>
      <c r="D18" t="s">
        <v>47</v>
      </c>
      <c r="E18" t="s">
        <v>48</v>
      </c>
      <c r="J18" t="s">
        <v>217</v>
      </c>
      <c r="K18" t="s">
        <v>47</v>
      </c>
    </row>
    <row r="19" spans="1:11" x14ac:dyDescent="0.75">
      <c r="A19" t="s">
        <v>227</v>
      </c>
      <c r="B19" t="s">
        <v>267</v>
      </c>
      <c r="C19" t="s">
        <v>1570</v>
      </c>
      <c r="D19" t="s">
        <v>1570</v>
      </c>
      <c r="E19" t="s">
        <v>1559</v>
      </c>
      <c r="J19" t="s">
        <v>217</v>
      </c>
      <c r="K19" t="s">
        <v>1570</v>
      </c>
    </row>
    <row r="20" spans="1:11" x14ac:dyDescent="0.75">
      <c r="A20" t="s">
        <v>228</v>
      </c>
      <c r="B20" t="s">
        <v>268</v>
      </c>
      <c r="C20" t="s">
        <v>1571</v>
      </c>
      <c r="D20" t="s">
        <v>1571</v>
      </c>
      <c r="E20" t="s">
        <v>1560</v>
      </c>
      <c r="J20" t="s">
        <v>217</v>
      </c>
      <c r="K20" t="s">
        <v>1571</v>
      </c>
    </row>
    <row r="21" spans="1:11" x14ac:dyDescent="0.75">
      <c r="A21" t="s">
        <v>229</v>
      </c>
      <c r="B21" t="s">
        <v>269</v>
      </c>
      <c r="C21" t="s">
        <v>1572</v>
      </c>
      <c r="D21" t="s">
        <v>1572</v>
      </c>
      <c r="E21" t="s">
        <v>1561</v>
      </c>
      <c r="J21" t="s">
        <v>217</v>
      </c>
      <c r="K21" t="s">
        <v>1572</v>
      </c>
    </row>
    <row r="22" spans="1:11" x14ac:dyDescent="0.75">
      <c r="A22" t="s">
        <v>230</v>
      </c>
      <c r="B22" t="s">
        <v>270</v>
      </c>
      <c r="C22" t="s">
        <v>65</v>
      </c>
      <c r="D22" t="s">
        <v>65</v>
      </c>
      <c r="E22" t="s">
        <v>66</v>
      </c>
      <c r="J22" t="s">
        <v>217</v>
      </c>
      <c r="K22" t="s">
        <v>65</v>
      </c>
    </row>
    <row r="23" spans="1:11" x14ac:dyDescent="0.75">
      <c r="A23" t="s">
        <v>1316</v>
      </c>
      <c r="B23" t="s">
        <v>271</v>
      </c>
      <c r="C23" t="s">
        <v>23</v>
      </c>
      <c r="D23" t="s">
        <v>23</v>
      </c>
      <c r="E23" t="s">
        <v>24</v>
      </c>
      <c r="J23" t="s">
        <v>217</v>
      </c>
      <c r="K23" t="s">
        <v>23</v>
      </c>
    </row>
    <row r="24" spans="1:11" x14ac:dyDescent="0.75">
      <c r="A24" t="s">
        <v>1302</v>
      </c>
      <c r="B24" t="s">
        <v>1692</v>
      </c>
      <c r="C24" t="s">
        <v>1573</v>
      </c>
      <c r="D24" t="s">
        <v>1573</v>
      </c>
      <c r="E24" t="s">
        <v>1562</v>
      </c>
      <c r="J24" t="s">
        <v>217</v>
      </c>
      <c r="K24" t="s">
        <v>1573</v>
      </c>
    </row>
    <row r="25" spans="1:11" x14ac:dyDescent="0.75">
      <c r="A25" t="s">
        <v>231</v>
      </c>
      <c r="B25" t="s">
        <v>272</v>
      </c>
      <c r="C25" t="s">
        <v>26</v>
      </c>
      <c r="D25" t="s">
        <v>26</v>
      </c>
      <c r="E25" t="s">
        <v>27</v>
      </c>
      <c r="J25" t="s">
        <v>217</v>
      </c>
      <c r="K25" t="s">
        <v>26</v>
      </c>
    </row>
    <row r="26" spans="1:11" x14ac:dyDescent="0.75">
      <c r="A26" t="s">
        <v>1687</v>
      </c>
      <c r="B26" t="s">
        <v>273</v>
      </c>
      <c r="C26" t="s">
        <v>74</v>
      </c>
      <c r="D26" t="s">
        <v>74</v>
      </c>
      <c r="E26" t="s">
        <v>75</v>
      </c>
      <c r="J26" t="s">
        <v>217</v>
      </c>
      <c r="K26" t="s">
        <v>74</v>
      </c>
    </row>
    <row r="27" spans="1:11" x14ac:dyDescent="0.75">
      <c r="A27" t="s">
        <v>232</v>
      </c>
      <c r="C27" t="s">
        <v>69</v>
      </c>
      <c r="D27" t="s">
        <v>69</v>
      </c>
      <c r="E27" t="s">
        <v>70</v>
      </c>
      <c r="J27" t="s">
        <v>217</v>
      </c>
      <c r="K27" t="s">
        <v>69</v>
      </c>
    </row>
    <row r="28" spans="1:11" x14ac:dyDescent="0.75">
      <c r="A28" t="s">
        <v>233</v>
      </c>
      <c r="C28" t="s">
        <v>56</v>
      </c>
      <c r="D28" t="s">
        <v>56</v>
      </c>
      <c r="E28" t="s">
        <v>57</v>
      </c>
      <c r="J28" t="s">
        <v>217</v>
      </c>
      <c r="K28" t="s">
        <v>56</v>
      </c>
    </row>
    <row r="29" spans="1:11" x14ac:dyDescent="0.75">
      <c r="A29" t="s">
        <v>234</v>
      </c>
      <c r="C29" t="s">
        <v>52</v>
      </c>
      <c r="D29" t="s">
        <v>52</v>
      </c>
      <c r="E29" t="s">
        <v>53</v>
      </c>
      <c r="J29" t="s">
        <v>217</v>
      </c>
      <c r="K29" t="s">
        <v>52</v>
      </c>
    </row>
    <row r="30" spans="1:11" x14ac:dyDescent="0.75">
      <c r="C30" t="s">
        <v>1574</v>
      </c>
      <c r="D30" t="s">
        <v>1574</v>
      </c>
      <c r="E30" t="s">
        <v>1563</v>
      </c>
      <c r="J30" t="s">
        <v>217</v>
      </c>
      <c r="K30" t="s">
        <v>1574</v>
      </c>
    </row>
    <row r="31" spans="1:11" x14ac:dyDescent="0.75">
      <c r="C31" t="s">
        <v>85</v>
      </c>
      <c r="D31" t="s">
        <v>85</v>
      </c>
      <c r="E31" t="s">
        <v>86</v>
      </c>
      <c r="J31" t="s">
        <v>217</v>
      </c>
      <c r="K31" t="s">
        <v>85</v>
      </c>
    </row>
    <row r="32" spans="1:11" x14ac:dyDescent="0.75">
      <c r="C32" t="s">
        <v>88</v>
      </c>
      <c r="D32" t="s">
        <v>88</v>
      </c>
      <c r="E32" t="s">
        <v>89</v>
      </c>
      <c r="J32" t="s">
        <v>217</v>
      </c>
      <c r="K32" t="s">
        <v>88</v>
      </c>
    </row>
    <row r="33" spans="3:11" x14ac:dyDescent="0.75">
      <c r="C33" t="s">
        <v>100</v>
      </c>
      <c r="D33" t="s">
        <v>100</v>
      </c>
      <c r="E33" t="s">
        <v>101</v>
      </c>
      <c r="J33" t="s">
        <v>217</v>
      </c>
      <c r="K33" t="s">
        <v>100</v>
      </c>
    </row>
    <row r="34" spans="3:11" x14ac:dyDescent="0.75">
      <c r="C34" t="s">
        <v>94</v>
      </c>
      <c r="D34" t="s">
        <v>94</v>
      </c>
      <c r="E34" t="s">
        <v>95</v>
      </c>
      <c r="J34" t="s">
        <v>217</v>
      </c>
      <c r="K34" t="s">
        <v>94</v>
      </c>
    </row>
    <row r="35" spans="3:11" x14ac:dyDescent="0.75">
      <c r="C35" t="s">
        <v>103</v>
      </c>
      <c r="D35" t="s">
        <v>103</v>
      </c>
      <c r="E35" t="s">
        <v>104</v>
      </c>
      <c r="J35" t="s">
        <v>217</v>
      </c>
      <c r="K35" t="s">
        <v>103</v>
      </c>
    </row>
    <row r="36" spans="3:11" x14ac:dyDescent="0.75">
      <c r="C36" t="s">
        <v>91</v>
      </c>
      <c r="D36" t="s">
        <v>91</v>
      </c>
      <c r="E36" t="s">
        <v>92</v>
      </c>
      <c r="J36" t="s">
        <v>217</v>
      </c>
      <c r="K36" t="s">
        <v>91</v>
      </c>
    </row>
    <row r="37" spans="3:11" x14ac:dyDescent="0.75">
      <c r="C37" t="s">
        <v>97</v>
      </c>
      <c r="D37" t="s">
        <v>97</v>
      </c>
      <c r="E37" t="s">
        <v>98</v>
      </c>
      <c r="J37" t="s">
        <v>217</v>
      </c>
      <c r="K37" t="s">
        <v>97</v>
      </c>
    </row>
    <row r="38" spans="3:11" x14ac:dyDescent="0.75">
      <c r="C38" t="s">
        <v>1575</v>
      </c>
      <c r="D38" t="s">
        <v>1575</v>
      </c>
      <c r="E38" t="s">
        <v>1564</v>
      </c>
      <c r="J38" t="s">
        <v>217</v>
      </c>
      <c r="K38" t="s">
        <v>1575</v>
      </c>
    </row>
    <row r="39" spans="3:11" x14ac:dyDescent="0.75">
      <c r="C39" t="s">
        <v>1576</v>
      </c>
      <c r="D39" t="s">
        <v>1576</v>
      </c>
      <c r="E39" t="s">
        <v>1565</v>
      </c>
      <c r="J39" t="s">
        <v>217</v>
      </c>
      <c r="K39" t="s">
        <v>1576</v>
      </c>
    </row>
    <row r="40" spans="3:11" x14ac:dyDescent="0.75">
      <c r="C40" t="s">
        <v>1577</v>
      </c>
      <c r="D40" t="s">
        <v>1577</v>
      </c>
      <c r="E40" t="s">
        <v>1566</v>
      </c>
      <c r="J40" t="s">
        <v>217</v>
      </c>
      <c r="K40" t="s">
        <v>1577</v>
      </c>
    </row>
    <row r="41" spans="3:11" x14ac:dyDescent="0.75">
      <c r="C41" t="s">
        <v>1578</v>
      </c>
      <c r="D41" t="s">
        <v>1578</v>
      </c>
      <c r="E41" t="s">
        <v>1567</v>
      </c>
      <c r="J41" t="s">
        <v>217</v>
      </c>
      <c r="K41" t="s">
        <v>1578</v>
      </c>
    </row>
    <row r="42" spans="3:11" x14ac:dyDescent="0.75">
      <c r="C42" t="s">
        <v>106</v>
      </c>
      <c r="D42" t="s">
        <v>106</v>
      </c>
      <c r="E42" t="s">
        <v>107</v>
      </c>
      <c r="J42" t="s">
        <v>217</v>
      </c>
      <c r="K42" t="s">
        <v>106</v>
      </c>
    </row>
    <row r="43" spans="3:11" x14ac:dyDescent="0.75">
      <c r="C43" t="s">
        <v>110</v>
      </c>
      <c r="D43" t="s">
        <v>110</v>
      </c>
      <c r="E43" t="s">
        <v>111</v>
      </c>
      <c r="J43" t="s">
        <v>217</v>
      </c>
      <c r="K43" t="s">
        <v>110</v>
      </c>
    </row>
    <row r="44" spans="3:11" x14ac:dyDescent="0.75">
      <c r="C44" t="s">
        <v>115</v>
      </c>
      <c r="D44" t="s">
        <v>115</v>
      </c>
      <c r="E44" t="s">
        <v>116</v>
      </c>
      <c r="J44" t="s">
        <v>217</v>
      </c>
      <c r="K44" t="s">
        <v>115</v>
      </c>
    </row>
    <row r="45" spans="3:11" x14ac:dyDescent="0.75">
      <c r="C45" t="s">
        <v>1139</v>
      </c>
      <c r="D45" t="s">
        <v>1139</v>
      </c>
      <c r="E45" t="s">
        <v>1140</v>
      </c>
      <c r="J45" t="s">
        <v>217</v>
      </c>
      <c r="K45" t="s">
        <v>1139</v>
      </c>
    </row>
    <row r="46" spans="3:11" x14ac:dyDescent="0.75">
      <c r="C46" t="s">
        <v>118</v>
      </c>
      <c r="D46" t="s">
        <v>118</v>
      </c>
      <c r="E46" t="s">
        <v>119</v>
      </c>
      <c r="J46" t="s">
        <v>217</v>
      </c>
      <c r="K46" t="s">
        <v>118</v>
      </c>
    </row>
    <row r="47" spans="3:11" x14ac:dyDescent="0.75">
      <c r="C47" t="s">
        <v>120</v>
      </c>
      <c r="D47" t="s">
        <v>120</v>
      </c>
      <c r="E47" t="s">
        <v>121</v>
      </c>
      <c r="J47" t="s">
        <v>217</v>
      </c>
      <c r="K47" t="s">
        <v>120</v>
      </c>
    </row>
    <row r="48" spans="3:11" x14ac:dyDescent="0.75">
      <c r="C48" t="s">
        <v>122</v>
      </c>
      <c r="D48" t="s">
        <v>122</v>
      </c>
      <c r="E48" t="s">
        <v>123</v>
      </c>
      <c r="J48" t="s">
        <v>217</v>
      </c>
      <c r="K48" t="s">
        <v>122</v>
      </c>
    </row>
    <row r="49" spans="3:11" x14ac:dyDescent="0.75">
      <c r="C49" t="s">
        <v>126</v>
      </c>
      <c r="D49" t="s">
        <v>126</v>
      </c>
      <c r="E49" t="s">
        <v>127</v>
      </c>
      <c r="J49" t="s">
        <v>217</v>
      </c>
      <c r="K49" t="s">
        <v>126</v>
      </c>
    </row>
    <row r="50" spans="3:11" x14ac:dyDescent="0.75">
      <c r="C50" t="s">
        <v>128</v>
      </c>
      <c r="D50" t="s">
        <v>128</v>
      </c>
      <c r="E50" t="s">
        <v>129</v>
      </c>
      <c r="J50" t="s">
        <v>217</v>
      </c>
      <c r="K50" t="s">
        <v>128</v>
      </c>
    </row>
    <row r="51" spans="3:11" x14ac:dyDescent="0.75">
      <c r="C51" t="s">
        <v>124</v>
      </c>
      <c r="D51" t="s">
        <v>124</v>
      </c>
      <c r="E51" t="s">
        <v>125</v>
      </c>
      <c r="J51" t="s">
        <v>217</v>
      </c>
      <c r="K51" t="s">
        <v>124</v>
      </c>
    </row>
    <row r="52" spans="3:11" x14ac:dyDescent="0.75">
      <c r="C52" t="s">
        <v>134</v>
      </c>
      <c r="D52" t="s">
        <v>134</v>
      </c>
      <c r="E52" t="s">
        <v>135</v>
      </c>
      <c r="J52" t="s">
        <v>217</v>
      </c>
      <c r="K52" t="s">
        <v>134</v>
      </c>
    </row>
    <row r="53" spans="3:11" x14ac:dyDescent="0.75">
      <c r="C53" t="s">
        <v>1152</v>
      </c>
      <c r="D53" t="s">
        <v>1152</v>
      </c>
      <c r="E53" t="s">
        <v>1153</v>
      </c>
      <c r="J53" t="s">
        <v>217</v>
      </c>
      <c r="K53" t="s">
        <v>1152</v>
      </c>
    </row>
    <row r="54" spans="3:11" x14ac:dyDescent="0.75">
      <c r="C54" t="s">
        <v>145</v>
      </c>
      <c r="D54" t="s">
        <v>145</v>
      </c>
      <c r="E54" t="s">
        <v>146</v>
      </c>
      <c r="J54" t="s">
        <v>217</v>
      </c>
      <c r="K54" t="s">
        <v>145</v>
      </c>
    </row>
    <row r="55" spans="3:11" x14ac:dyDescent="0.75">
      <c r="C55" t="s">
        <v>142</v>
      </c>
      <c r="D55" t="s">
        <v>142</v>
      </c>
      <c r="E55" t="s">
        <v>143</v>
      </c>
      <c r="J55" t="s">
        <v>217</v>
      </c>
      <c r="K55" t="s">
        <v>142</v>
      </c>
    </row>
    <row r="56" spans="3:11" x14ac:dyDescent="0.75">
      <c r="C56" t="s">
        <v>1156</v>
      </c>
      <c r="D56" t="s">
        <v>1156</v>
      </c>
      <c r="E56" t="s">
        <v>1157</v>
      </c>
      <c r="J56" t="s">
        <v>217</v>
      </c>
      <c r="K56" t="s">
        <v>1156</v>
      </c>
    </row>
    <row r="57" spans="3:11" x14ac:dyDescent="0.75">
      <c r="C57" t="s">
        <v>147</v>
      </c>
      <c r="D57" t="s">
        <v>147</v>
      </c>
      <c r="E57" t="s">
        <v>148</v>
      </c>
      <c r="J57" t="s">
        <v>217</v>
      </c>
      <c r="K57" t="s">
        <v>147</v>
      </c>
    </row>
    <row r="58" spans="3:11" x14ac:dyDescent="0.75">
      <c r="C58" t="s">
        <v>149</v>
      </c>
      <c r="D58" t="s">
        <v>149</v>
      </c>
      <c r="E58" t="s">
        <v>150</v>
      </c>
      <c r="J58" t="s">
        <v>217</v>
      </c>
      <c r="K58" t="s">
        <v>149</v>
      </c>
    </row>
    <row r="59" spans="3:11" x14ac:dyDescent="0.75">
      <c r="C59" t="s">
        <v>153</v>
      </c>
      <c r="D59" t="s">
        <v>153</v>
      </c>
      <c r="E59" t="s">
        <v>154</v>
      </c>
      <c r="J59" t="s">
        <v>217</v>
      </c>
      <c r="K59" t="s">
        <v>153</v>
      </c>
    </row>
    <row r="60" spans="3:11" x14ac:dyDescent="0.75">
      <c r="C60" t="s">
        <v>160</v>
      </c>
      <c r="D60" t="s">
        <v>160</v>
      </c>
      <c r="E60" t="s">
        <v>161</v>
      </c>
      <c r="J60" t="s">
        <v>217</v>
      </c>
      <c r="K60" t="s">
        <v>160</v>
      </c>
    </row>
    <row r="61" spans="3:11" x14ac:dyDescent="0.75">
      <c r="C61" t="s">
        <v>1162</v>
      </c>
      <c r="D61" t="s">
        <v>1162</v>
      </c>
      <c r="E61" t="s">
        <v>1163</v>
      </c>
      <c r="J61" t="s">
        <v>217</v>
      </c>
      <c r="K61" t="s">
        <v>1162</v>
      </c>
    </row>
    <row r="62" spans="3:11" x14ac:dyDescent="0.75">
      <c r="C62" t="s">
        <v>163</v>
      </c>
      <c r="D62" t="s">
        <v>163</v>
      </c>
      <c r="E62" t="s">
        <v>164</v>
      </c>
      <c r="J62" t="s">
        <v>217</v>
      </c>
      <c r="K62" t="s">
        <v>163</v>
      </c>
    </row>
    <row r="63" spans="3:11" x14ac:dyDescent="0.75">
      <c r="C63" t="s">
        <v>167</v>
      </c>
      <c r="D63" t="s">
        <v>167</v>
      </c>
      <c r="E63" t="s">
        <v>168</v>
      </c>
      <c r="J63" t="s">
        <v>217</v>
      </c>
      <c r="K63" t="s">
        <v>167</v>
      </c>
    </row>
    <row r="64" spans="3:11" x14ac:dyDescent="0.75">
      <c r="C64" t="s">
        <v>1166</v>
      </c>
      <c r="D64" t="s">
        <v>1166</v>
      </c>
      <c r="E64" t="s">
        <v>1167</v>
      </c>
      <c r="J64" t="s">
        <v>217</v>
      </c>
      <c r="K64" t="s">
        <v>1166</v>
      </c>
    </row>
    <row r="65" spans="3:11" x14ac:dyDescent="0.75">
      <c r="C65" t="s">
        <v>1168</v>
      </c>
      <c r="D65" t="s">
        <v>1168</v>
      </c>
      <c r="E65" t="s">
        <v>1169</v>
      </c>
      <c r="J65" t="s">
        <v>217</v>
      </c>
      <c r="K65" t="s">
        <v>1168</v>
      </c>
    </row>
    <row r="66" spans="3:11" x14ac:dyDescent="0.75">
      <c r="C66" t="s">
        <v>169</v>
      </c>
      <c r="D66" t="s">
        <v>169</v>
      </c>
      <c r="E66" t="s">
        <v>170</v>
      </c>
      <c r="J66" t="s">
        <v>217</v>
      </c>
      <c r="K66" t="s">
        <v>169</v>
      </c>
    </row>
    <row r="67" spans="3:11" x14ac:dyDescent="0.75">
      <c r="C67" t="s">
        <v>1173</v>
      </c>
      <c r="D67" t="s">
        <v>1173</v>
      </c>
      <c r="E67" t="s">
        <v>1174</v>
      </c>
      <c r="J67" t="s">
        <v>217</v>
      </c>
      <c r="K67" t="s">
        <v>1173</v>
      </c>
    </row>
    <row r="68" spans="3:11" x14ac:dyDescent="0.75">
      <c r="C68" t="s">
        <v>1176</v>
      </c>
      <c r="D68" t="s">
        <v>1176</v>
      </c>
      <c r="E68" t="s">
        <v>1177</v>
      </c>
      <c r="J68" t="s">
        <v>217</v>
      </c>
      <c r="K68" t="s">
        <v>1176</v>
      </c>
    </row>
    <row r="69" spans="3:11" x14ac:dyDescent="0.75">
      <c r="C69" t="s">
        <v>171</v>
      </c>
      <c r="D69" t="s">
        <v>171</v>
      </c>
      <c r="E69" t="s">
        <v>172</v>
      </c>
      <c r="J69" t="s">
        <v>217</v>
      </c>
      <c r="K69" t="s">
        <v>171</v>
      </c>
    </row>
    <row r="70" spans="3:11" x14ac:dyDescent="0.75">
      <c r="C70" t="s">
        <v>173</v>
      </c>
      <c r="D70" t="s">
        <v>173</v>
      </c>
      <c r="E70" t="s">
        <v>174</v>
      </c>
      <c r="J70" t="s">
        <v>217</v>
      </c>
      <c r="K70" t="s">
        <v>173</v>
      </c>
    </row>
    <row r="71" spans="3:11" x14ac:dyDescent="0.75">
      <c r="C71" t="s">
        <v>176</v>
      </c>
      <c r="D71" t="s">
        <v>176</v>
      </c>
      <c r="E71" t="s">
        <v>177</v>
      </c>
      <c r="J71" t="s">
        <v>217</v>
      </c>
      <c r="K71" t="s">
        <v>176</v>
      </c>
    </row>
    <row r="72" spans="3:11" x14ac:dyDescent="0.75">
      <c r="C72" t="s">
        <v>1183</v>
      </c>
      <c r="D72" t="s">
        <v>1183</v>
      </c>
      <c r="E72" t="s">
        <v>1184</v>
      </c>
      <c r="J72" t="s">
        <v>217</v>
      </c>
      <c r="K72" t="s">
        <v>1183</v>
      </c>
    </row>
    <row r="73" spans="3:11" x14ac:dyDescent="0.75">
      <c r="C73" t="s">
        <v>178</v>
      </c>
      <c r="D73" t="s">
        <v>178</v>
      </c>
      <c r="E73" t="s">
        <v>179</v>
      </c>
      <c r="J73" t="s">
        <v>217</v>
      </c>
      <c r="K73" t="s">
        <v>178</v>
      </c>
    </row>
    <row r="74" spans="3:11" x14ac:dyDescent="0.75">
      <c r="C74" t="s">
        <v>1186</v>
      </c>
      <c r="D74" t="s">
        <v>1186</v>
      </c>
      <c r="E74" t="s">
        <v>1187</v>
      </c>
      <c r="J74" t="s">
        <v>217</v>
      </c>
      <c r="K74" t="s">
        <v>1186</v>
      </c>
    </row>
    <row r="75" spans="3:11" x14ac:dyDescent="0.75">
      <c r="C75" t="s">
        <v>181</v>
      </c>
      <c r="D75" t="s">
        <v>181</v>
      </c>
      <c r="E75" t="s">
        <v>182</v>
      </c>
      <c r="J75" t="s">
        <v>217</v>
      </c>
      <c r="K75" t="s">
        <v>181</v>
      </c>
    </row>
    <row r="76" spans="3:11" x14ac:dyDescent="0.75">
      <c r="C76" t="s">
        <v>183</v>
      </c>
      <c r="D76" t="s">
        <v>183</v>
      </c>
      <c r="E76" t="s">
        <v>184</v>
      </c>
      <c r="J76" t="s">
        <v>217</v>
      </c>
      <c r="K76" t="s">
        <v>183</v>
      </c>
    </row>
    <row r="77" spans="3:11" x14ac:dyDescent="0.75">
      <c r="C77" t="s">
        <v>1191</v>
      </c>
      <c r="D77" t="s">
        <v>1191</v>
      </c>
      <c r="E77" t="s">
        <v>1192</v>
      </c>
      <c r="J77" t="s">
        <v>217</v>
      </c>
      <c r="K77" t="s">
        <v>1191</v>
      </c>
    </row>
    <row r="78" spans="3:11" x14ac:dyDescent="0.75">
      <c r="C78" t="s">
        <v>185</v>
      </c>
      <c r="D78" t="s">
        <v>185</v>
      </c>
      <c r="E78" t="s">
        <v>186</v>
      </c>
      <c r="J78" t="s">
        <v>217</v>
      </c>
      <c r="K78" t="s">
        <v>185</v>
      </c>
    </row>
    <row r="79" spans="3:11" x14ac:dyDescent="0.75">
      <c r="C79" t="s">
        <v>1195</v>
      </c>
      <c r="D79" t="s">
        <v>1195</v>
      </c>
      <c r="E79" t="s">
        <v>1196</v>
      </c>
      <c r="J79" t="s">
        <v>217</v>
      </c>
      <c r="K79" t="s">
        <v>1195</v>
      </c>
    </row>
    <row r="80" spans="3:11" x14ac:dyDescent="0.75">
      <c r="C80" t="s">
        <v>1198</v>
      </c>
      <c r="D80" t="s">
        <v>1198</v>
      </c>
      <c r="E80" t="s">
        <v>1199</v>
      </c>
      <c r="J80" t="s">
        <v>217</v>
      </c>
      <c r="K80" t="s">
        <v>1198</v>
      </c>
    </row>
    <row r="81" spans="3:11" x14ac:dyDescent="0.75">
      <c r="C81" t="s">
        <v>1201</v>
      </c>
      <c r="D81" t="s">
        <v>1201</v>
      </c>
      <c r="E81" t="s">
        <v>1202</v>
      </c>
      <c r="J81" t="s">
        <v>217</v>
      </c>
      <c r="K81" t="s">
        <v>1201</v>
      </c>
    </row>
    <row r="82" spans="3:11" x14ac:dyDescent="0.75">
      <c r="C82" t="s">
        <v>1204</v>
      </c>
      <c r="D82" t="s">
        <v>1204</v>
      </c>
      <c r="E82" t="s">
        <v>1205</v>
      </c>
      <c r="J82" t="s">
        <v>217</v>
      </c>
      <c r="K82" t="s">
        <v>1204</v>
      </c>
    </row>
    <row r="83" spans="3:11" x14ac:dyDescent="0.75">
      <c r="C83" t="s">
        <v>1207</v>
      </c>
      <c r="D83" t="s">
        <v>1207</v>
      </c>
      <c r="E83" t="s">
        <v>1208</v>
      </c>
      <c r="J83" t="s">
        <v>217</v>
      </c>
      <c r="K83" t="s">
        <v>1207</v>
      </c>
    </row>
    <row r="84" spans="3:11" x14ac:dyDescent="0.75">
      <c r="C84" t="s">
        <v>1210</v>
      </c>
      <c r="D84" t="s">
        <v>1210</v>
      </c>
      <c r="E84" t="s">
        <v>1211</v>
      </c>
      <c r="J84" t="s">
        <v>217</v>
      </c>
      <c r="K84" t="s">
        <v>1210</v>
      </c>
    </row>
    <row r="85" spans="3:11" x14ac:dyDescent="0.75">
      <c r="C85" t="s">
        <v>1213</v>
      </c>
      <c r="D85" t="s">
        <v>1213</v>
      </c>
      <c r="E85" t="s">
        <v>1214</v>
      </c>
      <c r="J85" t="s">
        <v>217</v>
      </c>
      <c r="K85" t="s">
        <v>1213</v>
      </c>
    </row>
    <row r="86" spans="3:11" x14ac:dyDescent="0.75">
      <c r="C86" t="s">
        <v>1216</v>
      </c>
      <c r="D86" t="s">
        <v>1216</v>
      </c>
      <c r="E86" t="s">
        <v>1217</v>
      </c>
      <c r="J86" t="s">
        <v>217</v>
      </c>
      <c r="K86" t="s">
        <v>1216</v>
      </c>
    </row>
    <row r="87" spans="3:11" x14ac:dyDescent="0.75">
      <c r="C87" t="s">
        <v>1219</v>
      </c>
      <c r="D87" t="s">
        <v>1219</v>
      </c>
      <c r="E87" t="s">
        <v>1220</v>
      </c>
      <c r="J87" t="s">
        <v>217</v>
      </c>
      <c r="K87" t="s">
        <v>1219</v>
      </c>
    </row>
    <row r="88" spans="3:11" x14ac:dyDescent="0.75">
      <c r="C88" t="s">
        <v>188</v>
      </c>
      <c r="D88" t="s">
        <v>188</v>
      </c>
      <c r="E88" t="s">
        <v>189</v>
      </c>
      <c r="J88" t="s">
        <v>217</v>
      </c>
      <c r="K88" t="s">
        <v>188</v>
      </c>
    </row>
    <row r="89" spans="3:11" x14ac:dyDescent="0.75">
      <c r="C89" t="s">
        <v>1222</v>
      </c>
      <c r="D89" t="s">
        <v>1222</v>
      </c>
      <c r="E89" t="s">
        <v>1223</v>
      </c>
      <c r="J89" t="s">
        <v>217</v>
      </c>
      <c r="K89" t="s">
        <v>1222</v>
      </c>
    </row>
    <row r="90" spans="3:11" x14ac:dyDescent="0.75">
      <c r="C90" t="s">
        <v>193</v>
      </c>
      <c r="D90" t="s">
        <v>193</v>
      </c>
      <c r="E90" t="s">
        <v>194</v>
      </c>
      <c r="J90" t="s">
        <v>217</v>
      </c>
      <c r="K90" t="s">
        <v>193</v>
      </c>
    </row>
    <row r="91" spans="3:11" x14ac:dyDescent="0.75">
      <c r="C91" t="s">
        <v>1226</v>
      </c>
      <c r="D91" t="s">
        <v>1226</v>
      </c>
      <c r="E91" t="s">
        <v>1227</v>
      </c>
      <c r="J91" t="s">
        <v>217</v>
      </c>
      <c r="K91" t="s">
        <v>1226</v>
      </c>
    </row>
    <row r="92" spans="3:11" x14ac:dyDescent="0.75">
      <c r="C92" t="s">
        <v>1229</v>
      </c>
      <c r="D92" t="s">
        <v>1229</v>
      </c>
      <c r="E92" t="s">
        <v>1230</v>
      </c>
      <c r="J92" t="s">
        <v>217</v>
      </c>
      <c r="K92" t="s">
        <v>1229</v>
      </c>
    </row>
    <row r="93" spans="3:11" x14ac:dyDescent="0.75">
      <c r="C93" t="s">
        <v>1232</v>
      </c>
      <c r="D93" t="s">
        <v>1232</v>
      </c>
      <c r="E93" t="s">
        <v>1233</v>
      </c>
      <c r="J93" t="s">
        <v>217</v>
      </c>
      <c r="K93" t="s">
        <v>1232</v>
      </c>
    </row>
    <row r="94" spans="3:11" x14ac:dyDescent="0.75">
      <c r="C94" t="s">
        <v>1235</v>
      </c>
      <c r="D94" t="s">
        <v>1235</v>
      </c>
      <c r="E94" t="s">
        <v>1236</v>
      </c>
      <c r="J94" t="s">
        <v>217</v>
      </c>
      <c r="K94" t="s">
        <v>1235</v>
      </c>
    </row>
    <row r="95" spans="3:11" x14ac:dyDescent="0.75">
      <c r="C95" t="s">
        <v>1238</v>
      </c>
      <c r="D95" t="s">
        <v>1238</v>
      </c>
      <c r="E95" t="s">
        <v>1239</v>
      </c>
      <c r="J95" t="s">
        <v>217</v>
      </c>
      <c r="K95" t="s">
        <v>1238</v>
      </c>
    </row>
    <row r="96" spans="3:11" x14ac:dyDescent="0.75">
      <c r="C96" t="s">
        <v>195</v>
      </c>
      <c r="D96" t="s">
        <v>195</v>
      </c>
      <c r="E96" t="s">
        <v>196</v>
      </c>
      <c r="J96" t="s">
        <v>217</v>
      </c>
      <c r="K96" t="s">
        <v>195</v>
      </c>
    </row>
    <row r="97" spans="3:11" x14ac:dyDescent="0.75">
      <c r="C97" t="s">
        <v>1242</v>
      </c>
      <c r="D97" t="s">
        <v>1242</v>
      </c>
      <c r="E97" t="s">
        <v>1243</v>
      </c>
      <c r="J97" t="s">
        <v>217</v>
      </c>
      <c r="K97" t="s">
        <v>1242</v>
      </c>
    </row>
    <row r="98" spans="3:11" x14ac:dyDescent="0.75">
      <c r="C98" t="s">
        <v>1245</v>
      </c>
      <c r="D98" t="s">
        <v>1245</v>
      </c>
      <c r="E98" t="s">
        <v>1246</v>
      </c>
      <c r="J98" t="s">
        <v>217</v>
      </c>
      <c r="K98" t="s">
        <v>1245</v>
      </c>
    </row>
    <row r="99" spans="3:11" x14ac:dyDescent="0.75">
      <c r="C99" t="s">
        <v>1248</v>
      </c>
      <c r="D99" t="s">
        <v>1248</v>
      </c>
      <c r="E99" t="s">
        <v>1249</v>
      </c>
      <c r="J99" t="s">
        <v>217</v>
      </c>
      <c r="K99" t="s">
        <v>1248</v>
      </c>
    </row>
    <row r="100" spans="3:11" x14ac:dyDescent="0.75">
      <c r="C100" t="s">
        <v>1251</v>
      </c>
      <c r="D100" t="s">
        <v>1251</v>
      </c>
      <c r="E100" t="s">
        <v>1252</v>
      </c>
      <c r="J100" t="s">
        <v>217</v>
      </c>
      <c r="K100" t="s">
        <v>1251</v>
      </c>
    </row>
    <row r="101" spans="3:11" x14ac:dyDescent="0.75">
      <c r="C101" t="s">
        <v>1254</v>
      </c>
      <c r="D101" t="s">
        <v>1254</v>
      </c>
      <c r="E101" t="s">
        <v>1255</v>
      </c>
      <c r="J101" t="s">
        <v>217</v>
      </c>
      <c r="K101" t="s">
        <v>1254</v>
      </c>
    </row>
    <row r="102" spans="3:11" x14ac:dyDescent="0.75">
      <c r="C102" t="s">
        <v>197</v>
      </c>
      <c r="D102" t="s">
        <v>197</v>
      </c>
      <c r="E102" t="s">
        <v>198</v>
      </c>
      <c r="J102" t="s">
        <v>217</v>
      </c>
      <c r="K102" t="s">
        <v>197</v>
      </c>
    </row>
    <row r="103" spans="3:11" x14ac:dyDescent="0.75">
      <c r="C103" t="s">
        <v>199</v>
      </c>
      <c r="D103" t="s">
        <v>199</v>
      </c>
      <c r="E103" t="s">
        <v>200</v>
      </c>
      <c r="J103" t="s">
        <v>217</v>
      </c>
      <c r="K103" t="s">
        <v>199</v>
      </c>
    </row>
    <row r="104" spans="3:11" x14ac:dyDescent="0.75">
      <c r="C104" t="s">
        <v>202</v>
      </c>
      <c r="D104" t="s">
        <v>202</v>
      </c>
      <c r="E104" t="s">
        <v>203</v>
      </c>
      <c r="J104" t="s">
        <v>217</v>
      </c>
      <c r="K104" t="s">
        <v>202</v>
      </c>
    </row>
    <row r="105" spans="3:11" x14ac:dyDescent="0.75">
      <c r="C105" t="s">
        <v>1259</v>
      </c>
      <c r="D105" t="s">
        <v>1259</v>
      </c>
      <c r="E105" t="s">
        <v>1260</v>
      </c>
      <c r="J105" t="s">
        <v>217</v>
      </c>
      <c r="K105" t="s">
        <v>1259</v>
      </c>
    </row>
    <row r="106" spans="3:11" x14ac:dyDescent="0.75">
      <c r="C106" t="s">
        <v>1262</v>
      </c>
      <c r="D106" t="s">
        <v>1262</v>
      </c>
      <c r="E106" t="s">
        <v>1263</v>
      </c>
      <c r="J106" t="s">
        <v>217</v>
      </c>
      <c r="K106" t="s">
        <v>1262</v>
      </c>
    </row>
    <row r="107" spans="3:11" x14ac:dyDescent="0.75">
      <c r="C107" t="s">
        <v>1265</v>
      </c>
      <c r="D107" t="s">
        <v>1265</v>
      </c>
      <c r="E107" t="s">
        <v>1266</v>
      </c>
      <c r="J107" t="s">
        <v>217</v>
      </c>
      <c r="K107" t="s">
        <v>1265</v>
      </c>
    </row>
    <row r="108" spans="3:11" x14ac:dyDescent="0.75">
      <c r="C108" t="s">
        <v>204</v>
      </c>
      <c r="D108" t="s">
        <v>204</v>
      </c>
      <c r="E108" t="s">
        <v>205</v>
      </c>
      <c r="J108" t="s">
        <v>217</v>
      </c>
      <c r="K108" t="s">
        <v>204</v>
      </c>
    </row>
    <row r="109" spans="3:11" x14ac:dyDescent="0.75">
      <c r="C109" t="s">
        <v>1269</v>
      </c>
      <c r="D109" t="s">
        <v>1269</v>
      </c>
      <c r="E109" t="s">
        <v>1270</v>
      </c>
      <c r="J109" t="s">
        <v>217</v>
      </c>
      <c r="K109" t="s">
        <v>1269</v>
      </c>
    </row>
    <row r="110" spans="3:11" x14ac:dyDescent="0.75">
      <c r="C110" t="s">
        <v>1618</v>
      </c>
      <c r="D110" t="s">
        <v>1618</v>
      </c>
      <c r="E110" t="s">
        <v>1619</v>
      </c>
      <c r="J110" t="s">
        <v>217</v>
      </c>
      <c r="K110" t="s">
        <v>1618</v>
      </c>
    </row>
    <row r="111" spans="3:11" x14ac:dyDescent="0.75">
      <c r="C111" t="s">
        <v>12</v>
      </c>
      <c r="J111" t="s">
        <v>218</v>
      </c>
      <c r="K111" t="s">
        <v>12</v>
      </c>
    </row>
    <row r="112" spans="3:11" x14ac:dyDescent="0.75">
      <c r="C112" t="s">
        <v>7</v>
      </c>
      <c r="J112" t="s">
        <v>218</v>
      </c>
      <c r="K112" t="s">
        <v>7</v>
      </c>
    </row>
    <row r="113" spans="3:11" x14ac:dyDescent="0.75">
      <c r="C113" t="s">
        <v>17</v>
      </c>
      <c r="J113" t="s">
        <v>218</v>
      </c>
      <c r="K113" t="s">
        <v>17</v>
      </c>
    </row>
    <row r="114" spans="3:11" x14ac:dyDescent="0.75">
      <c r="C114" t="s">
        <v>14</v>
      </c>
      <c r="J114" t="s">
        <v>218</v>
      </c>
      <c r="K114" t="s">
        <v>14</v>
      </c>
    </row>
    <row r="115" spans="3:11" x14ac:dyDescent="0.75">
      <c r="C115" t="s">
        <v>20</v>
      </c>
      <c r="J115" t="s">
        <v>218</v>
      </c>
      <c r="K115" t="s">
        <v>20</v>
      </c>
    </row>
    <row r="116" spans="3:11" x14ac:dyDescent="0.75">
      <c r="C116" t="s">
        <v>34</v>
      </c>
      <c r="J116" t="s">
        <v>218</v>
      </c>
      <c r="K116" t="s">
        <v>34</v>
      </c>
    </row>
    <row r="117" spans="3:11" x14ac:dyDescent="0.75">
      <c r="C117" t="s">
        <v>37</v>
      </c>
      <c r="J117" t="s">
        <v>218</v>
      </c>
      <c r="K117" t="s">
        <v>37</v>
      </c>
    </row>
    <row r="118" spans="3:11" x14ac:dyDescent="0.75">
      <c r="C118" t="s">
        <v>31</v>
      </c>
      <c r="J118" t="s">
        <v>218</v>
      </c>
      <c r="K118" t="s">
        <v>31</v>
      </c>
    </row>
    <row r="119" spans="3:11" x14ac:dyDescent="0.75">
      <c r="C119" t="s">
        <v>40</v>
      </c>
      <c r="J119" t="s">
        <v>218</v>
      </c>
      <c r="K119" t="s">
        <v>40</v>
      </c>
    </row>
    <row r="120" spans="3:11" x14ac:dyDescent="0.75">
      <c r="C120" t="s">
        <v>1557</v>
      </c>
      <c r="J120" t="s">
        <v>218</v>
      </c>
      <c r="K120" t="s">
        <v>1557</v>
      </c>
    </row>
    <row r="121" spans="3:11" x14ac:dyDescent="0.75">
      <c r="C121" t="s">
        <v>1558</v>
      </c>
      <c r="J121" t="s">
        <v>218</v>
      </c>
      <c r="K121" t="s">
        <v>1558</v>
      </c>
    </row>
    <row r="122" spans="3:11" x14ac:dyDescent="0.75">
      <c r="C122" t="s">
        <v>48</v>
      </c>
      <c r="J122" t="s">
        <v>218</v>
      </c>
      <c r="K122" t="s">
        <v>48</v>
      </c>
    </row>
    <row r="123" spans="3:11" x14ac:dyDescent="0.75">
      <c r="C123" t="s">
        <v>1559</v>
      </c>
      <c r="J123" t="s">
        <v>218</v>
      </c>
      <c r="K123" t="s">
        <v>1559</v>
      </c>
    </row>
    <row r="124" spans="3:11" x14ac:dyDescent="0.75">
      <c r="C124" t="s">
        <v>1560</v>
      </c>
      <c r="J124" t="s">
        <v>218</v>
      </c>
      <c r="K124" t="s">
        <v>1560</v>
      </c>
    </row>
    <row r="125" spans="3:11" x14ac:dyDescent="0.75">
      <c r="C125" t="s">
        <v>1561</v>
      </c>
      <c r="J125" t="s">
        <v>218</v>
      </c>
      <c r="K125" t="s">
        <v>1561</v>
      </c>
    </row>
    <row r="126" spans="3:11" x14ac:dyDescent="0.75">
      <c r="C126" t="s">
        <v>66</v>
      </c>
      <c r="J126" t="s">
        <v>218</v>
      </c>
      <c r="K126" t="s">
        <v>66</v>
      </c>
    </row>
    <row r="127" spans="3:11" x14ac:dyDescent="0.75">
      <c r="C127" t="s">
        <v>24</v>
      </c>
      <c r="J127" t="s">
        <v>218</v>
      </c>
      <c r="K127" t="s">
        <v>24</v>
      </c>
    </row>
    <row r="128" spans="3:11" x14ac:dyDescent="0.75">
      <c r="C128" t="s">
        <v>1562</v>
      </c>
      <c r="J128" t="s">
        <v>218</v>
      </c>
      <c r="K128" t="s">
        <v>1562</v>
      </c>
    </row>
    <row r="129" spans="3:11" x14ac:dyDescent="0.75">
      <c r="C129" t="s">
        <v>27</v>
      </c>
      <c r="J129" t="s">
        <v>218</v>
      </c>
      <c r="K129" t="s">
        <v>27</v>
      </c>
    </row>
    <row r="130" spans="3:11" x14ac:dyDescent="0.75">
      <c r="C130" t="s">
        <v>75</v>
      </c>
      <c r="J130" t="s">
        <v>218</v>
      </c>
      <c r="K130" t="s">
        <v>75</v>
      </c>
    </row>
    <row r="131" spans="3:11" x14ac:dyDescent="0.75">
      <c r="C131" t="s">
        <v>70</v>
      </c>
      <c r="J131" t="s">
        <v>218</v>
      </c>
      <c r="K131" t="s">
        <v>70</v>
      </c>
    </row>
    <row r="132" spans="3:11" x14ac:dyDescent="0.75">
      <c r="C132" t="s">
        <v>57</v>
      </c>
      <c r="J132" t="s">
        <v>218</v>
      </c>
      <c r="K132" t="s">
        <v>57</v>
      </c>
    </row>
    <row r="133" spans="3:11" x14ac:dyDescent="0.75">
      <c r="C133" t="s">
        <v>53</v>
      </c>
      <c r="J133" t="s">
        <v>218</v>
      </c>
      <c r="K133" t="s">
        <v>53</v>
      </c>
    </row>
    <row r="134" spans="3:11" x14ac:dyDescent="0.75">
      <c r="C134" t="s">
        <v>1563</v>
      </c>
      <c r="J134" t="s">
        <v>218</v>
      </c>
      <c r="K134" t="s">
        <v>1563</v>
      </c>
    </row>
    <row r="135" spans="3:11" x14ac:dyDescent="0.75">
      <c r="C135" t="s">
        <v>86</v>
      </c>
      <c r="J135" t="s">
        <v>218</v>
      </c>
      <c r="K135" t="s">
        <v>86</v>
      </c>
    </row>
    <row r="136" spans="3:11" x14ac:dyDescent="0.75">
      <c r="C136" t="s">
        <v>89</v>
      </c>
      <c r="J136" t="s">
        <v>218</v>
      </c>
      <c r="K136" t="s">
        <v>89</v>
      </c>
    </row>
    <row r="137" spans="3:11" x14ac:dyDescent="0.75">
      <c r="C137" t="s">
        <v>101</v>
      </c>
      <c r="J137" t="s">
        <v>218</v>
      </c>
      <c r="K137" t="s">
        <v>101</v>
      </c>
    </row>
    <row r="138" spans="3:11" x14ac:dyDescent="0.75">
      <c r="C138" t="s">
        <v>95</v>
      </c>
      <c r="J138" t="s">
        <v>218</v>
      </c>
      <c r="K138" t="s">
        <v>95</v>
      </c>
    </row>
    <row r="139" spans="3:11" x14ac:dyDescent="0.75">
      <c r="C139" t="s">
        <v>104</v>
      </c>
      <c r="J139" t="s">
        <v>218</v>
      </c>
      <c r="K139" t="s">
        <v>104</v>
      </c>
    </row>
    <row r="140" spans="3:11" x14ac:dyDescent="0.75">
      <c r="C140" t="s">
        <v>92</v>
      </c>
      <c r="J140" t="s">
        <v>218</v>
      </c>
      <c r="K140" t="s">
        <v>92</v>
      </c>
    </row>
    <row r="141" spans="3:11" x14ac:dyDescent="0.75">
      <c r="C141" t="s">
        <v>98</v>
      </c>
      <c r="J141" t="s">
        <v>218</v>
      </c>
      <c r="K141" t="s">
        <v>98</v>
      </c>
    </row>
    <row r="142" spans="3:11" x14ac:dyDescent="0.75">
      <c r="C142" t="s">
        <v>1564</v>
      </c>
      <c r="J142" t="s">
        <v>218</v>
      </c>
      <c r="K142" t="s">
        <v>1564</v>
      </c>
    </row>
    <row r="143" spans="3:11" x14ac:dyDescent="0.75">
      <c r="C143" t="s">
        <v>1565</v>
      </c>
      <c r="J143" t="s">
        <v>218</v>
      </c>
      <c r="K143" t="s">
        <v>1565</v>
      </c>
    </row>
    <row r="144" spans="3:11" x14ac:dyDescent="0.75">
      <c r="C144" t="s">
        <v>1566</v>
      </c>
      <c r="J144" t="s">
        <v>218</v>
      </c>
      <c r="K144" t="s">
        <v>1566</v>
      </c>
    </row>
    <row r="145" spans="3:11" x14ac:dyDescent="0.75">
      <c r="C145" t="s">
        <v>1567</v>
      </c>
      <c r="J145" t="s">
        <v>218</v>
      </c>
      <c r="K145" t="s">
        <v>1567</v>
      </c>
    </row>
    <row r="146" spans="3:11" x14ac:dyDescent="0.75">
      <c r="C146" t="s">
        <v>107</v>
      </c>
      <c r="J146" t="s">
        <v>218</v>
      </c>
      <c r="K146" t="s">
        <v>107</v>
      </c>
    </row>
    <row r="147" spans="3:11" x14ac:dyDescent="0.75">
      <c r="C147" t="s">
        <v>111</v>
      </c>
      <c r="J147" t="s">
        <v>218</v>
      </c>
      <c r="K147" t="s">
        <v>111</v>
      </c>
    </row>
    <row r="148" spans="3:11" x14ac:dyDescent="0.75">
      <c r="C148" t="s">
        <v>116</v>
      </c>
      <c r="J148" t="s">
        <v>218</v>
      </c>
      <c r="K148" t="s">
        <v>116</v>
      </c>
    </row>
    <row r="149" spans="3:11" x14ac:dyDescent="0.75">
      <c r="C149" t="s">
        <v>1140</v>
      </c>
      <c r="J149" t="s">
        <v>218</v>
      </c>
      <c r="K149" t="s">
        <v>1140</v>
      </c>
    </row>
    <row r="150" spans="3:11" x14ac:dyDescent="0.75">
      <c r="C150" t="s">
        <v>119</v>
      </c>
      <c r="J150" t="s">
        <v>218</v>
      </c>
      <c r="K150" t="s">
        <v>119</v>
      </c>
    </row>
    <row r="151" spans="3:11" x14ac:dyDescent="0.75">
      <c r="C151" t="s">
        <v>121</v>
      </c>
      <c r="J151" t="s">
        <v>218</v>
      </c>
      <c r="K151" t="s">
        <v>121</v>
      </c>
    </row>
    <row r="152" spans="3:11" x14ac:dyDescent="0.75">
      <c r="C152" t="s">
        <v>123</v>
      </c>
      <c r="J152" t="s">
        <v>218</v>
      </c>
      <c r="K152" t="s">
        <v>123</v>
      </c>
    </row>
    <row r="153" spans="3:11" x14ac:dyDescent="0.75">
      <c r="C153" t="s">
        <v>127</v>
      </c>
      <c r="J153" t="s">
        <v>218</v>
      </c>
      <c r="K153" t="s">
        <v>127</v>
      </c>
    </row>
    <row r="154" spans="3:11" x14ac:dyDescent="0.75">
      <c r="C154" t="s">
        <v>129</v>
      </c>
      <c r="J154" t="s">
        <v>218</v>
      </c>
      <c r="K154" t="s">
        <v>129</v>
      </c>
    </row>
    <row r="155" spans="3:11" x14ac:dyDescent="0.75">
      <c r="C155" t="s">
        <v>125</v>
      </c>
      <c r="J155" t="s">
        <v>218</v>
      </c>
      <c r="K155" t="s">
        <v>125</v>
      </c>
    </row>
    <row r="156" spans="3:11" x14ac:dyDescent="0.75">
      <c r="C156" t="s">
        <v>135</v>
      </c>
      <c r="J156" t="s">
        <v>218</v>
      </c>
      <c r="K156" t="s">
        <v>135</v>
      </c>
    </row>
    <row r="157" spans="3:11" x14ac:dyDescent="0.75">
      <c r="C157" t="s">
        <v>1153</v>
      </c>
      <c r="J157" t="s">
        <v>218</v>
      </c>
      <c r="K157" t="s">
        <v>1153</v>
      </c>
    </row>
    <row r="158" spans="3:11" x14ac:dyDescent="0.75">
      <c r="C158" t="s">
        <v>146</v>
      </c>
      <c r="J158" t="s">
        <v>218</v>
      </c>
      <c r="K158" t="s">
        <v>146</v>
      </c>
    </row>
    <row r="159" spans="3:11" x14ac:dyDescent="0.75">
      <c r="C159" t="s">
        <v>143</v>
      </c>
      <c r="J159" t="s">
        <v>218</v>
      </c>
      <c r="K159" t="s">
        <v>143</v>
      </c>
    </row>
    <row r="160" spans="3:11" x14ac:dyDescent="0.75">
      <c r="C160" t="s">
        <v>1157</v>
      </c>
      <c r="J160" t="s">
        <v>218</v>
      </c>
      <c r="K160" t="s">
        <v>1157</v>
      </c>
    </row>
    <row r="161" spans="3:11" x14ac:dyDescent="0.75">
      <c r="C161" t="s">
        <v>148</v>
      </c>
      <c r="J161" t="s">
        <v>218</v>
      </c>
      <c r="K161" t="s">
        <v>148</v>
      </c>
    </row>
    <row r="162" spans="3:11" x14ac:dyDescent="0.75">
      <c r="C162" t="s">
        <v>150</v>
      </c>
      <c r="J162" t="s">
        <v>218</v>
      </c>
      <c r="K162" t="s">
        <v>150</v>
      </c>
    </row>
    <row r="163" spans="3:11" x14ac:dyDescent="0.75">
      <c r="C163" t="s">
        <v>154</v>
      </c>
      <c r="J163" t="s">
        <v>218</v>
      </c>
      <c r="K163" t="s">
        <v>154</v>
      </c>
    </row>
    <row r="164" spans="3:11" x14ac:dyDescent="0.75">
      <c r="C164" t="s">
        <v>161</v>
      </c>
      <c r="J164" t="s">
        <v>218</v>
      </c>
      <c r="K164" t="s">
        <v>161</v>
      </c>
    </row>
    <row r="165" spans="3:11" x14ac:dyDescent="0.75">
      <c r="C165" t="s">
        <v>1163</v>
      </c>
      <c r="J165" t="s">
        <v>218</v>
      </c>
      <c r="K165" t="s">
        <v>1163</v>
      </c>
    </row>
    <row r="166" spans="3:11" x14ac:dyDescent="0.75">
      <c r="C166" t="s">
        <v>164</v>
      </c>
      <c r="J166" t="s">
        <v>218</v>
      </c>
      <c r="K166" t="s">
        <v>164</v>
      </c>
    </row>
    <row r="167" spans="3:11" x14ac:dyDescent="0.75">
      <c r="C167" t="s">
        <v>168</v>
      </c>
      <c r="J167" t="s">
        <v>218</v>
      </c>
      <c r="K167" t="s">
        <v>168</v>
      </c>
    </row>
    <row r="168" spans="3:11" x14ac:dyDescent="0.75">
      <c r="C168" t="s">
        <v>1167</v>
      </c>
      <c r="J168" t="s">
        <v>218</v>
      </c>
      <c r="K168" t="s">
        <v>1167</v>
      </c>
    </row>
    <row r="169" spans="3:11" x14ac:dyDescent="0.75">
      <c r="C169" t="s">
        <v>1169</v>
      </c>
      <c r="J169" t="s">
        <v>218</v>
      </c>
      <c r="K169" t="s">
        <v>1169</v>
      </c>
    </row>
    <row r="170" spans="3:11" x14ac:dyDescent="0.75">
      <c r="C170" t="s">
        <v>170</v>
      </c>
      <c r="J170" t="s">
        <v>218</v>
      </c>
      <c r="K170" t="s">
        <v>170</v>
      </c>
    </row>
    <row r="171" spans="3:11" x14ac:dyDescent="0.75">
      <c r="C171" t="s">
        <v>1174</v>
      </c>
      <c r="J171" t="s">
        <v>218</v>
      </c>
      <c r="K171" t="s">
        <v>1174</v>
      </c>
    </row>
    <row r="172" spans="3:11" x14ac:dyDescent="0.75">
      <c r="C172" t="s">
        <v>1177</v>
      </c>
      <c r="J172" t="s">
        <v>218</v>
      </c>
      <c r="K172" t="s">
        <v>1177</v>
      </c>
    </row>
    <row r="173" spans="3:11" x14ac:dyDescent="0.75">
      <c r="C173" t="s">
        <v>172</v>
      </c>
      <c r="J173" t="s">
        <v>218</v>
      </c>
      <c r="K173" t="s">
        <v>172</v>
      </c>
    </row>
    <row r="174" spans="3:11" x14ac:dyDescent="0.75">
      <c r="C174" t="s">
        <v>174</v>
      </c>
      <c r="J174" t="s">
        <v>218</v>
      </c>
      <c r="K174" t="s">
        <v>174</v>
      </c>
    </row>
    <row r="175" spans="3:11" x14ac:dyDescent="0.75">
      <c r="C175" t="s">
        <v>177</v>
      </c>
      <c r="J175" t="s">
        <v>218</v>
      </c>
      <c r="K175" t="s">
        <v>177</v>
      </c>
    </row>
    <row r="176" spans="3:11" x14ac:dyDescent="0.75">
      <c r="C176" t="s">
        <v>1184</v>
      </c>
      <c r="J176" t="s">
        <v>218</v>
      </c>
      <c r="K176" t="s">
        <v>1184</v>
      </c>
    </row>
    <row r="177" spans="3:11" x14ac:dyDescent="0.75">
      <c r="C177" t="s">
        <v>179</v>
      </c>
      <c r="J177" t="s">
        <v>218</v>
      </c>
      <c r="K177" t="s">
        <v>179</v>
      </c>
    </row>
    <row r="178" spans="3:11" x14ac:dyDescent="0.75">
      <c r="C178" t="s">
        <v>1187</v>
      </c>
      <c r="J178" t="s">
        <v>218</v>
      </c>
      <c r="K178" t="s">
        <v>1187</v>
      </c>
    </row>
    <row r="179" spans="3:11" x14ac:dyDescent="0.75">
      <c r="C179" t="s">
        <v>182</v>
      </c>
      <c r="J179" t="s">
        <v>218</v>
      </c>
      <c r="K179" t="s">
        <v>182</v>
      </c>
    </row>
    <row r="180" spans="3:11" x14ac:dyDescent="0.75">
      <c r="C180" t="s">
        <v>184</v>
      </c>
      <c r="J180" t="s">
        <v>218</v>
      </c>
      <c r="K180" t="s">
        <v>184</v>
      </c>
    </row>
    <row r="181" spans="3:11" x14ac:dyDescent="0.75">
      <c r="C181" t="s">
        <v>1192</v>
      </c>
      <c r="J181" t="s">
        <v>218</v>
      </c>
      <c r="K181" t="s">
        <v>1192</v>
      </c>
    </row>
    <row r="182" spans="3:11" x14ac:dyDescent="0.75">
      <c r="C182" t="s">
        <v>186</v>
      </c>
      <c r="J182" t="s">
        <v>218</v>
      </c>
      <c r="K182" t="s">
        <v>186</v>
      </c>
    </row>
    <row r="183" spans="3:11" x14ac:dyDescent="0.75">
      <c r="C183" t="s">
        <v>1196</v>
      </c>
      <c r="J183" t="s">
        <v>218</v>
      </c>
      <c r="K183" t="s">
        <v>1196</v>
      </c>
    </row>
    <row r="184" spans="3:11" x14ac:dyDescent="0.75">
      <c r="C184" t="s">
        <v>1199</v>
      </c>
      <c r="J184" t="s">
        <v>218</v>
      </c>
      <c r="K184" t="s">
        <v>1199</v>
      </c>
    </row>
    <row r="185" spans="3:11" x14ac:dyDescent="0.75">
      <c r="C185" t="s">
        <v>1202</v>
      </c>
      <c r="J185" t="s">
        <v>218</v>
      </c>
      <c r="K185" t="s">
        <v>1202</v>
      </c>
    </row>
    <row r="186" spans="3:11" x14ac:dyDescent="0.75">
      <c r="C186" t="s">
        <v>1205</v>
      </c>
      <c r="J186" t="s">
        <v>218</v>
      </c>
      <c r="K186" t="s">
        <v>1205</v>
      </c>
    </row>
    <row r="187" spans="3:11" x14ac:dyDescent="0.75">
      <c r="C187" t="s">
        <v>1208</v>
      </c>
      <c r="J187" t="s">
        <v>218</v>
      </c>
      <c r="K187" t="s">
        <v>1208</v>
      </c>
    </row>
    <row r="188" spans="3:11" x14ac:dyDescent="0.75">
      <c r="C188" t="s">
        <v>1211</v>
      </c>
      <c r="J188" t="s">
        <v>218</v>
      </c>
      <c r="K188" t="s">
        <v>1211</v>
      </c>
    </row>
    <row r="189" spans="3:11" x14ac:dyDescent="0.75">
      <c r="C189" t="s">
        <v>1214</v>
      </c>
      <c r="J189" t="s">
        <v>218</v>
      </c>
      <c r="K189" t="s">
        <v>1214</v>
      </c>
    </row>
    <row r="190" spans="3:11" x14ac:dyDescent="0.75">
      <c r="C190" t="s">
        <v>1217</v>
      </c>
      <c r="J190" t="s">
        <v>218</v>
      </c>
      <c r="K190" t="s">
        <v>1217</v>
      </c>
    </row>
    <row r="191" spans="3:11" x14ac:dyDescent="0.75">
      <c r="C191" t="s">
        <v>1220</v>
      </c>
      <c r="J191" t="s">
        <v>218</v>
      </c>
      <c r="K191" t="s">
        <v>1220</v>
      </c>
    </row>
    <row r="192" spans="3:11" x14ac:dyDescent="0.75">
      <c r="C192" t="s">
        <v>189</v>
      </c>
      <c r="J192" t="s">
        <v>218</v>
      </c>
      <c r="K192" t="s">
        <v>189</v>
      </c>
    </row>
    <row r="193" spans="3:11" x14ac:dyDescent="0.75">
      <c r="C193" t="s">
        <v>1223</v>
      </c>
      <c r="J193" t="s">
        <v>218</v>
      </c>
      <c r="K193" t="s">
        <v>1223</v>
      </c>
    </row>
    <row r="194" spans="3:11" x14ac:dyDescent="0.75">
      <c r="C194" t="s">
        <v>194</v>
      </c>
      <c r="J194" t="s">
        <v>218</v>
      </c>
      <c r="K194" t="s">
        <v>194</v>
      </c>
    </row>
    <row r="195" spans="3:11" x14ac:dyDescent="0.75">
      <c r="C195" t="s">
        <v>1227</v>
      </c>
      <c r="J195" t="s">
        <v>218</v>
      </c>
      <c r="K195" t="s">
        <v>1227</v>
      </c>
    </row>
    <row r="196" spans="3:11" x14ac:dyDescent="0.75">
      <c r="C196" t="s">
        <v>1230</v>
      </c>
      <c r="J196" t="s">
        <v>218</v>
      </c>
      <c r="K196" t="s">
        <v>1230</v>
      </c>
    </row>
    <row r="197" spans="3:11" x14ac:dyDescent="0.75">
      <c r="C197" t="s">
        <v>1233</v>
      </c>
      <c r="J197" t="s">
        <v>218</v>
      </c>
      <c r="K197" t="s">
        <v>1233</v>
      </c>
    </row>
    <row r="198" spans="3:11" x14ac:dyDescent="0.75">
      <c r="C198" t="s">
        <v>1236</v>
      </c>
      <c r="J198" t="s">
        <v>218</v>
      </c>
      <c r="K198" t="s">
        <v>1236</v>
      </c>
    </row>
    <row r="199" spans="3:11" x14ac:dyDescent="0.75">
      <c r="C199" t="s">
        <v>1239</v>
      </c>
      <c r="J199" t="s">
        <v>218</v>
      </c>
      <c r="K199" t="s">
        <v>1239</v>
      </c>
    </row>
    <row r="200" spans="3:11" x14ac:dyDescent="0.75">
      <c r="C200" t="s">
        <v>196</v>
      </c>
      <c r="J200" t="s">
        <v>218</v>
      </c>
      <c r="K200" t="s">
        <v>196</v>
      </c>
    </row>
    <row r="201" spans="3:11" x14ac:dyDescent="0.75">
      <c r="C201" t="s">
        <v>1243</v>
      </c>
      <c r="J201" t="s">
        <v>218</v>
      </c>
      <c r="K201" t="s">
        <v>1243</v>
      </c>
    </row>
    <row r="202" spans="3:11" x14ac:dyDescent="0.75">
      <c r="C202" t="s">
        <v>1246</v>
      </c>
      <c r="J202" t="s">
        <v>218</v>
      </c>
      <c r="K202" t="s">
        <v>1246</v>
      </c>
    </row>
    <row r="203" spans="3:11" x14ac:dyDescent="0.75">
      <c r="C203" t="s">
        <v>1249</v>
      </c>
      <c r="J203" t="s">
        <v>218</v>
      </c>
      <c r="K203" t="s">
        <v>1249</v>
      </c>
    </row>
    <row r="204" spans="3:11" x14ac:dyDescent="0.75">
      <c r="C204" t="s">
        <v>1252</v>
      </c>
      <c r="J204" t="s">
        <v>218</v>
      </c>
      <c r="K204" t="s">
        <v>1252</v>
      </c>
    </row>
    <row r="205" spans="3:11" x14ac:dyDescent="0.75">
      <c r="C205" t="s">
        <v>1255</v>
      </c>
      <c r="J205" t="s">
        <v>218</v>
      </c>
      <c r="K205" t="s">
        <v>1255</v>
      </c>
    </row>
    <row r="206" spans="3:11" x14ac:dyDescent="0.75">
      <c r="C206" t="s">
        <v>198</v>
      </c>
      <c r="J206" t="s">
        <v>218</v>
      </c>
      <c r="K206" t="s">
        <v>198</v>
      </c>
    </row>
    <row r="207" spans="3:11" x14ac:dyDescent="0.75">
      <c r="C207" t="s">
        <v>200</v>
      </c>
      <c r="J207" t="s">
        <v>218</v>
      </c>
      <c r="K207" t="s">
        <v>200</v>
      </c>
    </row>
    <row r="208" spans="3:11" x14ac:dyDescent="0.75">
      <c r="C208" t="s">
        <v>203</v>
      </c>
      <c r="J208" t="s">
        <v>218</v>
      </c>
      <c r="K208" t="s">
        <v>203</v>
      </c>
    </row>
    <row r="209" spans="3:11" x14ac:dyDescent="0.75">
      <c r="C209" t="s">
        <v>1260</v>
      </c>
      <c r="J209" t="s">
        <v>218</v>
      </c>
      <c r="K209" t="s">
        <v>1260</v>
      </c>
    </row>
    <row r="210" spans="3:11" x14ac:dyDescent="0.75">
      <c r="C210" t="s">
        <v>1263</v>
      </c>
      <c r="J210" t="s">
        <v>218</v>
      </c>
      <c r="K210" t="s">
        <v>1263</v>
      </c>
    </row>
    <row r="211" spans="3:11" x14ac:dyDescent="0.75">
      <c r="C211" t="s">
        <v>1266</v>
      </c>
      <c r="J211" t="s">
        <v>218</v>
      </c>
      <c r="K211" t="s">
        <v>1266</v>
      </c>
    </row>
    <row r="212" spans="3:11" x14ac:dyDescent="0.75">
      <c r="C212" t="s">
        <v>205</v>
      </c>
      <c r="J212" t="s">
        <v>218</v>
      </c>
      <c r="K212" t="s">
        <v>205</v>
      </c>
    </row>
    <row r="213" spans="3:11" x14ac:dyDescent="0.75">
      <c r="C213" t="s">
        <v>1270</v>
      </c>
      <c r="J213" t="s">
        <v>218</v>
      </c>
      <c r="K213" t="s">
        <v>1270</v>
      </c>
    </row>
    <row r="214" spans="3:11" x14ac:dyDescent="0.75">
      <c r="C214" t="s">
        <v>1619</v>
      </c>
      <c r="J214" t="s">
        <v>218</v>
      </c>
      <c r="K214" t="s">
        <v>1619</v>
      </c>
    </row>
    <row r="215" spans="3:11" x14ac:dyDescent="0.75">
      <c r="C215" t="s">
        <v>9</v>
      </c>
      <c r="J215" t="s">
        <v>743</v>
      </c>
      <c r="K215" t="s">
        <v>9</v>
      </c>
    </row>
    <row r="216" spans="3:11" x14ac:dyDescent="0.75">
      <c r="C216" t="s">
        <v>210</v>
      </c>
      <c r="J216" t="s">
        <v>219</v>
      </c>
      <c r="K216" t="s">
        <v>210</v>
      </c>
    </row>
    <row r="217" spans="3:11" x14ac:dyDescent="0.75">
      <c r="C217" t="s">
        <v>29</v>
      </c>
      <c r="J217" t="s">
        <v>220</v>
      </c>
      <c r="K217" t="s">
        <v>29</v>
      </c>
    </row>
    <row r="218" spans="3:11" x14ac:dyDescent="0.75">
      <c r="C218" t="s">
        <v>213</v>
      </c>
      <c r="J218" t="s">
        <v>221</v>
      </c>
      <c r="K218" t="s">
        <v>213</v>
      </c>
    </row>
    <row r="219" spans="3:11" x14ac:dyDescent="0.75">
      <c r="C219" t="s">
        <v>42</v>
      </c>
      <c r="J219" t="s">
        <v>222</v>
      </c>
      <c r="K219" t="s">
        <v>42</v>
      </c>
    </row>
    <row r="220" spans="3:11" x14ac:dyDescent="0.75">
      <c r="C220" t="s">
        <v>45</v>
      </c>
      <c r="J220" t="s">
        <v>223</v>
      </c>
      <c r="K220" t="s">
        <v>45</v>
      </c>
    </row>
    <row r="221" spans="3:11" x14ac:dyDescent="0.75">
      <c r="C221" t="s">
        <v>50</v>
      </c>
      <c r="J221" t="s">
        <v>224</v>
      </c>
      <c r="K221" t="s">
        <v>50</v>
      </c>
    </row>
    <row r="222" spans="3:11" x14ac:dyDescent="0.75">
      <c r="C222" t="s">
        <v>55</v>
      </c>
      <c r="J222" t="s">
        <v>225</v>
      </c>
      <c r="K222" t="s">
        <v>55</v>
      </c>
    </row>
    <row r="223" spans="3:11" x14ac:dyDescent="0.75">
      <c r="C223" t="s">
        <v>1677</v>
      </c>
      <c r="J223" t="s">
        <v>1556</v>
      </c>
      <c r="K223" t="s">
        <v>1677</v>
      </c>
    </row>
    <row r="224" spans="3:11" x14ac:dyDescent="0.75">
      <c r="C224" t="s">
        <v>59</v>
      </c>
      <c r="J224" t="s">
        <v>226</v>
      </c>
      <c r="K224" t="s">
        <v>59</v>
      </c>
    </row>
    <row r="225" spans="3:11" x14ac:dyDescent="0.75">
      <c r="C225" t="s">
        <v>61</v>
      </c>
      <c r="J225" t="s">
        <v>227</v>
      </c>
      <c r="K225" t="s">
        <v>61</v>
      </c>
    </row>
    <row r="226" spans="3:11" x14ac:dyDescent="0.75">
      <c r="C226" t="s">
        <v>62</v>
      </c>
      <c r="J226" t="s">
        <v>228</v>
      </c>
      <c r="K226" t="s">
        <v>62</v>
      </c>
    </row>
    <row r="227" spans="3:11" x14ac:dyDescent="0.75">
      <c r="C227" t="s">
        <v>64</v>
      </c>
      <c r="J227" t="s">
        <v>229</v>
      </c>
      <c r="K227" t="s">
        <v>64</v>
      </c>
    </row>
    <row r="228" spans="3:11" x14ac:dyDescent="0.75">
      <c r="C228" t="s">
        <v>68</v>
      </c>
      <c r="J228" t="s">
        <v>230</v>
      </c>
      <c r="K228" t="s">
        <v>68</v>
      </c>
    </row>
    <row r="229" spans="3:11" x14ac:dyDescent="0.75">
      <c r="C229" t="s">
        <v>1315</v>
      </c>
      <c r="J229" t="s">
        <v>1316</v>
      </c>
      <c r="K229" t="s">
        <v>1315</v>
      </c>
    </row>
    <row r="230" spans="3:11" x14ac:dyDescent="0.75">
      <c r="C230" t="s">
        <v>1301</v>
      </c>
      <c r="J230" t="s">
        <v>1302</v>
      </c>
      <c r="K230" t="s">
        <v>1301</v>
      </c>
    </row>
    <row r="231" spans="3:11" x14ac:dyDescent="0.75">
      <c r="C231" t="s">
        <v>72</v>
      </c>
      <c r="J231" t="s">
        <v>231</v>
      </c>
      <c r="K231" t="s">
        <v>72</v>
      </c>
    </row>
    <row r="232" spans="3:11" x14ac:dyDescent="0.75">
      <c r="C232" t="s">
        <v>1693</v>
      </c>
      <c r="J232" t="s">
        <v>1687</v>
      </c>
      <c r="K232" t="s">
        <v>1693</v>
      </c>
    </row>
    <row r="233" spans="3:11" x14ac:dyDescent="0.75">
      <c r="C233" t="s">
        <v>76</v>
      </c>
      <c r="J233" t="s">
        <v>232</v>
      </c>
      <c r="K233" t="s">
        <v>76</v>
      </c>
    </row>
    <row r="234" spans="3:11" x14ac:dyDescent="0.75">
      <c r="C234" t="s">
        <v>79</v>
      </c>
      <c r="J234" t="s">
        <v>233</v>
      </c>
      <c r="K234" t="s">
        <v>79</v>
      </c>
    </row>
    <row r="235" spans="3:11" x14ac:dyDescent="0.75">
      <c r="C235" t="s">
        <v>82</v>
      </c>
      <c r="J235" t="s">
        <v>234</v>
      </c>
      <c r="K235" t="s">
        <v>82</v>
      </c>
    </row>
  </sheetData>
  <sortState xmlns:xlrd2="http://schemas.microsoft.com/office/spreadsheetml/2017/richdata2" ref="C222:C230">
    <sortCondition ref="C222:C23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K114"/>
  <sheetViews>
    <sheetView zoomScale="115" zoomScaleNormal="115" workbookViewId="0">
      <pane ySplit="9" topLeftCell="A94" activePane="bottomLeft" state="frozen"/>
      <selection pane="bottomLeft" activeCell="B6" sqref="B6"/>
    </sheetView>
  </sheetViews>
  <sheetFormatPr defaultColWidth="0" defaultRowHeight="14.75" zeroHeight="1" x14ac:dyDescent="0.75"/>
  <cols>
    <col min="1" max="2" width="8.76953125" customWidth="1"/>
    <col min="3" max="3" width="56.453125" customWidth="1"/>
    <col min="4" max="5" width="8.76953125" customWidth="1"/>
    <col min="6" max="6" width="21.453125" customWidth="1"/>
    <col min="7" max="8" width="8.76953125" customWidth="1"/>
    <col min="9" max="11" width="0" hidden="1" customWidth="1"/>
    <col min="12" max="16384" width="8.76953125" hidden="1"/>
  </cols>
  <sheetData>
    <row r="1" spans="1:8" ht="18.5" x14ac:dyDescent="0.9">
      <c r="A1" s="1" t="str">
        <f>CONCATENATE(B5," ",C4," SAM")</f>
        <v>2024 Rwanda SAM</v>
      </c>
      <c r="B1" s="2"/>
      <c r="C1" s="2"/>
      <c r="D1" s="2"/>
      <c r="E1" s="2"/>
      <c r="F1" s="2"/>
      <c r="G1" s="2"/>
      <c r="H1" s="2"/>
    </row>
    <row r="2" spans="1:8" x14ac:dyDescent="0.75">
      <c r="A2" s="29" t="s">
        <v>209</v>
      </c>
      <c r="B2" s="2"/>
      <c r="C2" s="2"/>
      <c r="D2" s="2"/>
      <c r="E2" s="2"/>
      <c r="F2" s="2"/>
      <c r="G2" s="2"/>
      <c r="H2" s="2"/>
    </row>
    <row r="3" spans="1:8" x14ac:dyDescent="0.75">
      <c r="A3" s="2"/>
      <c r="B3" s="2"/>
      <c r="C3" s="2"/>
      <c r="D3" s="2"/>
      <c r="E3" s="2"/>
      <c r="F3" s="2"/>
      <c r="G3" s="2"/>
      <c r="H3" s="2"/>
    </row>
    <row r="4" spans="1:8" x14ac:dyDescent="0.75">
      <c r="A4" s="4" t="s">
        <v>0</v>
      </c>
      <c r="B4" s="127" t="s">
        <v>564</v>
      </c>
      <c r="C4" s="70" t="s">
        <v>207</v>
      </c>
      <c r="D4" s="2"/>
      <c r="E4" s="2"/>
      <c r="F4" s="2"/>
      <c r="G4" s="2"/>
      <c r="H4" s="2"/>
    </row>
    <row r="5" spans="1:8" x14ac:dyDescent="0.75">
      <c r="A5" s="4" t="s">
        <v>2</v>
      </c>
      <c r="B5" s="127">
        <v>2024</v>
      </c>
      <c r="C5" s="2"/>
      <c r="D5" s="2"/>
      <c r="E5" s="2"/>
      <c r="F5" s="2"/>
      <c r="G5" s="2"/>
      <c r="H5" s="2"/>
    </row>
    <row r="6" spans="1:8" x14ac:dyDescent="0.75">
      <c r="A6" s="4" t="s">
        <v>3</v>
      </c>
      <c r="B6" s="2" t="s">
        <v>208</v>
      </c>
      <c r="C6" s="2"/>
      <c r="D6" s="2"/>
      <c r="E6" s="2"/>
      <c r="F6" s="2"/>
      <c r="G6" s="2"/>
      <c r="H6" s="2"/>
    </row>
    <row r="7" spans="1:8" ht="29.5" customHeight="1" x14ac:dyDescent="0.75">
      <c r="A7" s="5" t="s">
        <v>206</v>
      </c>
      <c r="B7" s="364"/>
      <c r="C7" s="364"/>
      <c r="D7" s="364"/>
      <c r="E7" s="364"/>
      <c r="F7" s="364"/>
      <c r="G7" s="364"/>
      <c r="H7" s="196"/>
    </row>
    <row r="8" spans="1:8" x14ac:dyDescent="0.75">
      <c r="A8" s="2"/>
      <c r="B8" s="2"/>
      <c r="C8" s="2"/>
      <c r="D8" s="2"/>
      <c r="E8" s="2"/>
      <c r="F8" s="2"/>
      <c r="G8" s="2"/>
      <c r="H8" s="2"/>
    </row>
    <row r="9" spans="1:8" x14ac:dyDescent="0.75">
      <c r="A9" s="4" t="s">
        <v>215</v>
      </c>
      <c r="B9" s="2"/>
      <c r="C9" s="2"/>
      <c r="D9" s="2"/>
      <c r="E9" s="4" t="s">
        <v>5</v>
      </c>
      <c r="F9" s="2"/>
      <c r="G9" s="2"/>
      <c r="H9" s="2"/>
    </row>
    <row r="10" spans="1:8" x14ac:dyDescent="0.75">
      <c r="A10" s="2" t="str">
        <f>"a"&amp;MID(B10,2,4)</f>
        <v>asorg</v>
      </c>
      <c r="B10" s="2" t="s">
        <v>12</v>
      </c>
      <c r="C10" s="2" t="s">
        <v>1579</v>
      </c>
      <c r="D10" s="2"/>
      <c r="E10" s="2" t="s">
        <v>9</v>
      </c>
      <c r="F10" s="2" t="s">
        <v>10</v>
      </c>
      <c r="G10" s="2"/>
      <c r="H10" s="2"/>
    </row>
    <row r="11" spans="1:8" x14ac:dyDescent="0.75">
      <c r="A11" s="2" t="str">
        <f t="shared" ref="A11:A74" si="0">"a"&amp;MID(B11,2,4)</f>
        <v>amaiz</v>
      </c>
      <c r="B11" s="2" t="s">
        <v>7</v>
      </c>
      <c r="C11" s="2" t="s">
        <v>1580</v>
      </c>
      <c r="D11" s="2"/>
      <c r="E11" s="2" t="s">
        <v>210</v>
      </c>
      <c r="F11" s="2" t="s">
        <v>211</v>
      </c>
      <c r="G11" s="2"/>
      <c r="H11" s="2"/>
    </row>
    <row r="12" spans="1:8" x14ac:dyDescent="0.75">
      <c r="A12" s="2" t="str">
        <f t="shared" si="0"/>
        <v>awhea</v>
      </c>
      <c r="B12" s="2" t="s">
        <v>17</v>
      </c>
      <c r="C12" s="2" t="s">
        <v>1581</v>
      </c>
      <c r="D12" s="2"/>
      <c r="E12" s="2" t="s">
        <v>29</v>
      </c>
      <c r="F12" s="2" t="s">
        <v>212</v>
      </c>
      <c r="G12" s="2"/>
      <c r="H12" s="2"/>
    </row>
    <row r="13" spans="1:8" x14ac:dyDescent="0.75">
      <c r="A13" s="2" t="str">
        <f t="shared" si="0"/>
        <v>arice</v>
      </c>
      <c r="B13" s="2" t="s">
        <v>14</v>
      </c>
      <c r="C13" s="2" t="s">
        <v>1582</v>
      </c>
      <c r="D13" s="2"/>
      <c r="E13" s="2" t="s">
        <v>213</v>
      </c>
      <c r="F13" s="2" t="s">
        <v>214</v>
      </c>
      <c r="G13" s="2"/>
      <c r="H13" s="2"/>
    </row>
    <row r="14" spans="1:8" x14ac:dyDescent="0.75">
      <c r="A14" s="2" t="str">
        <f t="shared" si="0"/>
        <v>aocer</v>
      </c>
      <c r="B14" s="2" t="s">
        <v>20</v>
      </c>
      <c r="C14" s="2" t="s">
        <v>1583</v>
      </c>
      <c r="D14" s="2"/>
      <c r="E14" s="2" t="s">
        <v>42</v>
      </c>
      <c r="F14" s="2" t="s">
        <v>43</v>
      </c>
      <c r="G14" s="2"/>
      <c r="H14" s="2"/>
    </row>
    <row r="15" spans="1:8" x14ac:dyDescent="0.75">
      <c r="A15" s="2" t="str">
        <f t="shared" si="0"/>
        <v>aipot</v>
      </c>
      <c r="B15" s="2" t="s">
        <v>34</v>
      </c>
      <c r="C15" s="2" t="s">
        <v>1584</v>
      </c>
      <c r="D15" s="2"/>
      <c r="E15" s="2" t="s">
        <v>45</v>
      </c>
      <c r="F15" s="2" t="s">
        <v>46</v>
      </c>
      <c r="G15" s="2"/>
      <c r="H15" s="2"/>
    </row>
    <row r="16" spans="1:8" x14ac:dyDescent="0.75">
      <c r="A16" s="2" t="str">
        <f t="shared" si="0"/>
        <v>aspot</v>
      </c>
      <c r="B16" s="2" t="s">
        <v>37</v>
      </c>
      <c r="C16" s="2" t="s">
        <v>1585</v>
      </c>
      <c r="D16" s="2"/>
      <c r="E16" s="2" t="s">
        <v>50</v>
      </c>
      <c r="F16" s="2" t="s">
        <v>51</v>
      </c>
      <c r="G16" s="2"/>
      <c r="H16" s="2"/>
    </row>
    <row r="17" spans="1:8" x14ac:dyDescent="0.75">
      <c r="A17" s="2" t="str">
        <f t="shared" si="0"/>
        <v>acass</v>
      </c>
      <c r="B17" s="2" t="s">
        <v>31</v>
      </c>
      <c r="C17" s="2" t="s">
        <v>1586</v>
      </c>
      <c r="D17" s="2"/>
      <c r="E17" s="2" t="s">
        <v>55</v>
      </c>
      <c r="F17" s="2" t="s">
        <v>1678</v>
      </c>
      <c r="G17" s="2"/>
      <c r="H17" s="2"/>
    </row>
    <row r="18" spans="1:8" x14ac:dyDescent="0.75">
      <c r="A18" s="2" t="str">
        <f t="shared" si="0"/>
        <v>aroot</v>
      </c>
      <c r="B18" s="2" t="s">
        <v>40</v>
      </c>
      <c r="C18" s="2" t="s">
        <v>1587</v>
      </c>
      <c r="D18" s="2"/>
      <c r="E18" s="2" t="s">
        <v>1677</v>
      </c>
      <c r="F18" s="2" t="s">
        <v>1679</v>
      </c>
      <c r="G18" s="2"/>
      <c r="H18" s="2"/>
    </row>
    <row r="19" spans="1:8" x14ac:dyDescent="0.75">
      <c r="A19" s="2" t="str">
        <f t="shared" si="0"/>
        <v>abean</v>
      </c>
      <c r="B19" s="2" t="s">
        <v>1557</v>
      </c>
      <c r="C19" s="2" t="s">
        <v>1588</v>
      </c>
      <c r="D19" s="2"/>
      <c r="E19" s="2" t="s">
        <v>59</v>
      </c>
      <c r="F19" s="2" t="s">
        <v>1680</v>
      </c>
      <c r="G19" s="2"/>
      <c r="H19" s="2"/>
    </row>
    <row r="20" spans="1:8" x14ac:dyDescent="0.75">
      <c r="A20" s="2" t="str">
        <f t="shared" si="0"/>
        <v>apeas</v>
      </c>
      <c r="B20" s="2" t="s">
        <v>1558</v>
      </c>
      <c r="C20" s="2" t="s">
        <v>1589</v>
      </c>
      <c r="D20" s="2"/>
      <c r="E20" s="2" t="s">
        <v>61</v>
      </c>
      <c r="F20" s="2" t="s">
        <v>1681</v>
      </c>
      <c r="G20" s="2"/>
      <c r="H20" s="2"/>
    </row>
    <row r="21" spans="1:8" x14ac:dyDescent="0.75">
      <c r="A21" s="2" t="str">
        <f t="shared" si="0"/>
        <v>avege</v>
      </c>
      <c r="B21" s="2" t="s">
        <v>48</v>
      </c>
      <c r="C21" s="2" t="s">
        <v>1590</v>
      </c>
      <c r="D21" s="2"/>
      <c r="E21" s="2" t="s">
        <v>62</v>
      </c>
      <c r="F21" s="2" t="s">
        <v>1682</v>
      </c>
      <c r="G21" s="2"/>
      <c r="H21" s="2"/>
    </row>
    <row r="22" spans="1:8" x14ac:dyDescent="0.75">
      <c r="A22" s="2" t="str">
        <f t="shared" si="0"/>
        <v>abanb</v>
      </c>
      <c r="B22" s="2" t="s">
        <v>1559</v>
      </c>
      <c r="C22" s="2" t="s">
        <v>1591</v>
      </c>
      <c r="D22" s="2"/>
      <c r="E22" s="2" t="s">
        <v>64</v>
      </c>
      <c r="F22" s="2" t="s">
        <v>1684</v>
      </c>
      <c r="G22" s="2"/>
      <c r="H22" s="2"/>
    </row>
    <row r="23" spans="1:8" x14ac:dyDescent="0.75">
      <c r="A23" s="2" t="str">
        <f t="shared" si="0"/>
        <v>abanc</v>
      </c>
      <c r="B23" s="2" t="s">
        <v>1560</v>
      </c>
      <c r="C23" s="2" t="s">
        <v>1592</v>
      </c>
      <c r="D23" s="2"/>
      <c r="E23" s="2" t="s">
        <v>68</v>
      </c>
      <c r="F23" s="2" t="s">
        <v>1686</v>
      </c>
      <c r="G23" s="2"/>
      <c r="H23" s="2"/>
    </row>
    <row r="24" spans="1:8" x14ac:dyDescent="0.75">
      <c r="A24" s="2" t="str">
        <f t="shared" si="0"/>
        <v>abans</v>
      </c>
      <c r="B24" s="2" t="s">
        <v>1561</v>
      </c>
      <c r="C24" s="2" t="s">
        <v>1593</v>
      </c>
      <c r="D24" s="2"/>
      <c r="E24" s="2" t="s">
        <v>1315</v>
      </c>
      <c r="F24" s="2" t="s">
        <v>1683</v>
      </c>
      <c r="G24" s="2"/>
      <c r="H24" s="2"/>
    </row>
    <row r="25" spans="1:8" x14ac:dyDescent="0.75">
      <c r="A25" s="2" t="str">
        <f t="shared" si="0"/>
        <v>afrui</v>
      </c>
      <c r="B25" s="2" t="s">
        <v>66</v>
      </c>
      <c r="C25" s="2" t="s">
        <v>1594</v>
      </c>
      <c r="D25" s="2"/>
      <c r="E25" s="2" t="s">
        <v>1301</v>
      </c>
      <c r="F25" s="2" t="s">
        <v>1685</v>
      </c>
      <c r="G25" s="2"/>
      <c r="H25" s="2"/>
    </row>
    <row r="26" spans="1:8" x14ac:dyDescent="0.75">
      <c r="A26" s="2" t="str">
        <f t="shared" si="0"/>
        <v>agnut</v>
      </c>
      <c r="B26" s="2" t="s">
        <v>24</v>
      </c>
      <c r="C26" s="2" t="s">
        <v>1595</v>
      </c>
      <c r="D26" s="2"/>
      <c r="E26" s="2" t="s">
        <v>72</v>
      </c>
      <c r="F26" s="2" t="s">
        <v>73</v>
      </c>
      <c r="G26" s="2"/>
      <c r="H26" s="2"/>
    </row>
    <row r="27" spans="1:8" x14ac:dyDescent="0.75">
      <c r="A27" s="2" t="str">
        <f t="shared" si="0"/>
        <v>asoya</v>
      </c>
      <c r="B27" s="2" t="s">
        <v>1562</v>
      </c>
      <c r="C27" s="2" t="s">
        <v>1596</v>
      </c>
      <c r="D27" s="2"/>
      <c r="E27" s="2" t="s">
        <v>76</v>
      </c>
      <c r="F27" s="2" t="s">
        <v>77</v>
      </c>
      <c r="G27" s="2"/>
      <c r="H27" s="2"/>
    </row>
    <row r="28" spans="1:8" x14ac:dyDescent="0.75">
      <c r="A28" s="2" t="str">
        <f t="shared" si="0"/>
        <v>aoils</v>
      </c>
      <c r="B28" s="2" t="s">
        <v>27</v>
      </c>
      <c r="C28" s="2" t="s">
        <v>1597</v>
      </c>
      <c r="D28" s="2"/>
      <c r="E28" s="2" t="s">
        <v>79</v>
      </c>
      <c r="F28" s="2" t="s">
        <v>80</v>
      </c>
      <c r="G28" s="2"/>
      <c r="H28" s="2"/>
    </row>
    <row r="29" spans="1:8" x14ac:dyDescent="0.75">
      <c r="A29" s="2" t="str">
        <f t="shared" si="0"/>
        <v>acoff</v>
      </c>
      <c r="B29" s="2" t="s">
        <v>75</v>
      </c>
      <c r="C29" s="2" t="s">
        <v>1598</v>
      </c>
      <c r="D29" s="2"/>
      <c r="E29" s="2" t="s">
        <v>82</v>
      </c>
      <c r="F29" s="2" t="s">
        <v>83</v>
      </c>
      <c r="G29" s="2"/>
      <c r="H29" s="2"/>
    </row>
    <row r="30" spans="1:8" x14ac:dyDescent="0.75">
      <c r="A30" s="2" t="str">
        <f t="shared" si="0"/>
        <v>ateal</v>
      </c>
      <c r="B30" s="2" t="s">
        <v>70</v>
      </c>
      <c r="C30" s="2" t="s">
        <v>1599</v>
      </c>
      <c r="D30" s="2"/>
      <c r="E30" s="2"/>
      <c r="F30" s="2"/>
      <c r="G30" s="2"/>
      <c r="H30" s="2"/>
    </row>
    <row r="31" spans="1:8" x14ac:dyDescent="0.75">
      <c r="A31" s="2" t="str">
        <f t="shared" si="0"/>
        <v>atoba</v>
      </c>
      <c r="B31" s="2" t="s">
        <v>57</v>
      </c>
      <c r="C31" s="2" t="s">
        <v>1600</v>
      </c>
      <c r="D31" s="2"/>
      <c r="E31" s="2"/>
      <c r="F31" s="2"/>
      <c r="G31" s="2"/>
      <c r="H31" s="2"/>
    </row>
    <row r="32" spans="1:8" x14ac:dyDescent="0.75">
      <c r="A32" s="2" t="str">
        <f t="shared" si="0"/>
        <v>asugr</v>
      </c>
      <c r="B32" s="2" t="s">
        <v>53</v>
      </c>
      <c r="C32" s="2" t="s">
        <v>1601</v>
      </c>
      <c r="D32" s="2"/>
      <c r="E32" s="2"/>
      <c r="F32" s="2"/>
      <c r="G32" s="2"/>
      <c r="H32" s="2"/>
    </row>
    <row r="33" spans="1:8" x14ac:dyDescent="0.75">
      <c r="A33" s="2" t="str">
        <f t="shared" si="0"/>
        <v>apyre</v>
      </c>
      <c r="B33" s="2" t="s">
        <v>1563</v>
      </c>
      <c r="C33" s="2" t="s">
        <v>1602</v>
      </c>
      <c r="D33" s="2"/>
      <c r="E33" s="2"/>
      <c r="F33" s="2"/>
      <c r="G33" s="2"/>
      <c r="H33" s="2"/>
    </row>
    <row r="34" spans="1:8" x14ac:dyDescent="0.75">
      <c r="A34" s="2" t="str">
        <f t="shared" si="0"/>
        <v>aocrp</v>
      </c>
      <c r="B34" s="2" t="s">
        <v>86</v>
      </c>
      <c r="C34" s="2" t="s">
        <v>1603</v>
      </c>
      <c r="D34" s="2"/>
      <c r="E34" s="2"/>
      <c r="F34" s="2"/>
      <c r="G34" s="2"/>
      <c r="H34" s="2"/>
    </row>
    <row r="35" spans="1:8" x14ac:dyDescent="0.75">
      <c r="A35" s="2" t="str">
        <f t="shared" si="0"/>
        <v>acatt</v>
      </c>
      <c r="B35" s="2" t="s">
        <v>89</v>
      </c>
      <c r="C35" s="2" t="s">
        <v>1604</v>
      </c>
      <c r="D35" s="2"/>
      <c r="E35" s="2"/>
      <c r="F35" s="2"/>
      <c r="G35" s="2"/>
      <c r="H35" s="2"/>
    </row>
    <row r="36" spans="1:8" x14ac:dyDescent="0.75">
      <c r="A36" s="2" t="str">
        <f t="shared" si="0"/>
        <v>asmlr</v>
      </c>
      <c r="B36" s="2" t="s">
        <v>101</v>
      </c>
      <c r="C36" s="2" t="s">
        <v>1605</v>
      </c>
      <c r="D36" s="2"/>
      <c r="E36" s="2"/>
      <c r="F36" s="2"/>
      <c r="G36" s="2"/>
      <c r="H36" s="2"/>
    </row>
    <row r="37" spans="1:8" x14ac:dyDescent="0.75">
      <c r="A37" s="2" t="str">
        <f t="shared" si="0"/>
        <v>apoul</v>
      </c>
      <c r="B37" s="2" t="s">
        <v>95</v>
      </c>
      <c r="C37" s="2" t="s">
        <v>1606</v>
      </c>
      <c r="D37" s="2"/>
      <c r="E37" s="2"/>
      <c r="F37" s="2"/>
      <c r="G37" s="2"/>
      <c r="H37" s="2"/>
    </row>
    <row r="38" spans="1:8" x14ac:dyDescent="0.75">
      <c r="A38" s="2" t="str">
        <f t="shared" si="0"/>
        <v>aoliv</v>
      </c>
      <c r="B38" s="2" t="s">
        <v>104</v>
      </c>
      <c r="C38" s="2" t="s">
        <v>1607</v>
      </c>
      <c r="D38" s="2"/>
      <c r="E38" s="2"/>
      <c r="F38" s="2"/>
      <c r="G38" s="2"/>
      <c r="H38" s="2"/>
    </row>
    <row r="39" spans="1:8" x14ac:dyDescent="0.75">
      <c r="A39" s="2" t="str">
        <f t="shared" si="0"/>
        <v>amilk</v>
      </c>
      <c r="B39" s="2" t="s">
        <v>92</v>
      </c>
      <c r="C39" s="2" t="s">
        <v>1608</v>
      </c>
      <c r="D39" s="2"/>
      <c r="E39" s="2"/>
      <c r="F39" s="2"/>
      <c r="G39" s="2"/>
      <c r="H39" s="2"/>
    </row>
    <row r="40" spans="1:8" x14ac:dyDescent="0.75">
      <c r="A40" s="2" t="str">
        <f t="shared" si="0"/>
        <v>aeggs</v>
      </c>
      <c r="B40" s="2" t="s">
        <v>98</v>
      </c>
      <c r="C40" s="2" t="s">
        <v>1609</v>
      </c>
      <c r="D40" s="2"/>
      <c r="E40" s="2"/>
      <c r="F40" s="2"/>
      <c r="G40" s="2"/>
      <c r="H40" s="2"/>
    </row>
    <row r="41" spans="1:8" x14ac:dyDescent="0.75">
      <c r="A41" s="2" t="str">
        <f t="shared" si="0"/>
        <v>ahony</v>
      </c>
      <c r="B41" s="2" t="s">
        <v>1564</v>
      </c>
      <c r="C41" s="2" t="s">
        <v>1610</v>
      </c>
      <c r="D41" s="2"/>
      <c r="E41" s="2"/>
      <c r="F41" s="2"/>
      <c r="G41" s="2"/>
      <c r="H41" s="2"/>
    </row>
    <row r="42" spans="1:8" x14ac:dyDescent="0.75">
      <c r="A42" s="2" t="str">
        <f t="shared" si="0"/>
        <v>ahunt</v>
      </c>
      <c r="B42" s="2" t="s">
        <v>1565</v>
      </c>
      <c r="C42" s="2" t="s">
        <v>1611</v>
      </c>
      <c r="D42" s="2"/>
      <c r="E42" s="2"/>
      <c r="F42" s="2"/>
      <c r="G42" s="2"/>
      <c r="H42" s="2"/>
    </row>
    <row r="43" spans="1:8" x14ac:dyDescent="0.75">
      <c r="A43" s="2" t="str">
        <f t="shared" si="0"/>
        <v>afuel</v>
      </c>
      <c r="B43" s="2" t="s">
        <v>1566</v>
      </c>
      <c r="C43" s="2" t="s">
        <v>1612</v>
      </c>
      <c r="D43" s="2"/>
      <c r="E43" s="2"/>
      <c r="F43" s="2"/>
      <c r="G43" s="2"/>
      <c r="H43" s="2"/>
    </row>
    <row r="44" spans="1:8" x14ac:dyDescent="0.75">
      <c r="A44" s="2" t="str">
        <f t="shared" si="0"/>
        <v>achar</v>
      </c>
      <c r="B44" s="2" t="s">
        <v>1567</v>
      </c>
      <c r="C44" s="2" t="s">
        <v>1613</v>
      </c>
      <c r="D44" s="2"/>
      <c r="E44" s="2"/>
      <c r="F44" s="2"/>
      <c r="G44" s="2"/>
      <c r="H44" s="2"/>
    </row>
    <row r="45" spans="1:8" x14ac:dyDescent="0.75">
      <c r="A45" s="2" t="str">
        <f t="shared" si="0"/>
        <v>afore</v>
      </c>
      <c r="B45" s="2" t="s">
        <v>107</v>
      </c>
      <c r="C45" s="2" t="s">
        <v>1614</v>
      </c>
      <c r="D45" s="2"/>
      <c r="E45" s="2"/>
      <c r="F45" s="2"/>
      <c r="G45" s="2"/>
      <c r="H45" s="2"/>
    </row>
    <row r="46" spans="1:8" x14ac:dyDescent="0.75">
      <c r="A46" s="2" t="str">
        <f t="shared" si="0"/>
        <v>afish</v>
      </c>
      <c r="B46" s="2" t="s">
        <v>111</v>
      </c>
      <c r="C46" s="2" t="s">
        <v>1615</v>
      </c>
      <c r="D46" s="2"/>
      <c r="E46" s="2"/>
      <c r="F46" s="2"/>
      <c r="G46" s="2"/>
      <c r="H46" s="2"/>
    </row>
    <row r="47" spans="1:8" x14ac:dyDescent="0.75">
      <c r="A47" s="2" t="str">
        <f t="shared" si="0"/>
        <v>angas</v>
      </c>
      <c r="B47" s="2" t="s">
        <v>116</v>
      </c>
      <c r="C47" s="2" t="s">
        <v>1490</v>
      </c>
      <c r="D47" s="2"/>
      <c r="E47" s="2"/>
      <c r="F47" s="2"/>
      <c r="G47" s="2"/>
      <c r="H47" s="2"/>
    </row>
    <row r="48" spans="1:8" x14ac:dyDescent="0.75">
      <c r="A48" s="2" t="str">
        <f t="shared" si="0"/>
        <v>amore</v>
      </c>
      <c r="B48" s="2" t="s">
        <v>1140</v>
      </c>
      <c r="C48" s="2" t="s">
        <v>1491</v>
      </c>
      <c r="D48" s="2"/>
      <c r="E48" s="2"/>
      <c r="F48" s="2"/>
      <c r="G48" s="2"/>
      <c r="H48" s="2"/>
    </row>
    <row r="49" spans="1:8" x14ac:dyDescent="0.75">
      <c r="A49" s="2" t="str">
        <f t="shared" si="0"/>
        <v>aomin</v>
      </c>
      <c r="B49" s="2" t="s">
        <v>119</v>
      </c>
      <c r="C49" s="2" t="s">
        <v>1492</v>
      </c>
      <c r="D49" s="2"/>
      <c r="E49" s="2"/>
      <c r="F49" s="2"/>
      <c r="G49" s="2"/>
      <c r="H49" s="2"/>
    </row>
    <row r="50" spans="1:8" x14ac:dyDescent="0.75">
      <c r="A50" s="2" t="str">
        <f t="shared" si="0"/>
        <v>ameat</v>
      </c>
      <c r="B50" s="2" t="s">
        <v>121</v>
      </c>
      <c r="C50" s="2" t="s">
        <v>1493</v>
      </c>
      <c r="D50" s="2"/>
      <c r="E50" s="2"/>
      <c r="F50" s="2"/>
      <c r="G50" s="2"/>
      <c r="H50" s="2"/>
    </row>
    <row r="51" spans="1:8" x14ac:dyDescent="0.75">
      <c r="A51" s="2" t="str">
        <f t="shared" si="0"/>
        <v>afsea</v>
      </c>
      <c r="B51" s="2" t="s">
        <v>123</v>
      </c>
      <c r="C51" s="2" t="s">
        <v>1494</v>
      </c>
      <c r="D51" s="2"/>
      <c r="E51" s="2"/>
      <c r="F51" s="2"/>
      <c r="G51" s="2"/>
      <c r="H51" s="2"/>
    </row>
    <row r="52" spans="1:8" x14ac:dyDescent="0.75">
      <c r="A52" s="2" t="str">
        <f t="shared" si="0"/>
        <v>afveg</v>
      </c>
      <c r="B52" s="2" t="s">
        <v>127</v>
      </c>
      <c r="C52" s="2" t="s">
        <v>1495</v>
      </c>
      <c r="D52" s="2"/>
      <c r="E52" s="2"/>
      <c r="F52" s="2"/>
      <c r="G52" s="2"/>
      <c r="H52" s="2"/>
    </row>
    <row r="53" spans="1:8" x14ac:dyDescent="0.75">
      <c r="A53" s="2" t="str">
        <f t="shared" si="0"/>
        <v>afoil</v>
      </c>
      <c r="B53" s="2" t="s">
        <v>129</v>
      </c>
      <c r="C53" s="2" t="s">
        <v>1496</v>
      </c>
      <c r="D53" s="2"/>
      <c r="E53" s="2"/>
      <c r="F53" s="2"/>
      <c r="G53" s="2"/>
      <c r="H53" s="2"/>
    </row>
    <row r="54" spans="1:8" x14ac:dyDescent="0.75">
      <c r="A54" s="2" t="str">
        <f t="shared" si="0"/>
        <v>adair</v>
      </c>
      <c r="B54" s="2" t="s">
        <v>125</v>
      </c>
      <c r="C54" s="2" t="s">
        <v>1497</v>
      </c>
      <c r="D54" s="2"/>
      <c r="E54" s="2"/>
      <c r="F54" s="2"/>
      <c r="G54" s="2"/>
      <c r="H54" s="2"/>
    </row>
    <row r="55" spans="1:8" x14ac:dyDescent="0.75">
      <c r="A55" s="2" t="str">
        <f t="shared" si="0"/>
        <v>agmll</v>
      </c>
      <c r="B55" s="2" t="s">
        <v>135</v>
      </c>
      <c r="C55" s="2" t="s">
        <v>1498</v>
      </c>
      <c r="D55" s="2"/>
      <c r="E55" s="2"/>
      <c r="F55" s="2"/>
      <c r="G55" s="2"/>
      <c r="H55" s="2"/>
    </row>
    <row r="56" spans="1:8" x14ac:dyDescent="0.75">
      <c r="A56" s="2" t="str">
        <f t="shared" si="0"/>
        <v>abake</v>
      </c>
      <c r="B56" s="2" t="s">
        <v>1153</v>
      </c>
      <c r="C56" s="2" t="s">
        <v>1499</v>
      </c>
      <c r="D56" s="2"/>
      <c r="E56" s="2"/>
      <c r="F56" s="2"/>
      <c r="G56" s="2"/>
      <c r="H56" s="2"/>
    </row>
    <row r="57" spans="1:8" x14ac:dyDescent="0.75">
      <c r="A57" s="2" t="str">
        <f t="shared" si="0"/>
        <v>afeed</v>
      </c>
      <c r="B57" s="2" t="s">
        <v>146</v>
      </c>
      <c r="C57" s="2" t="s">
        <v>1500</v>
      </c>
      <c r="D57" s="2"/>
      <c r="E57" s="2"/>
      <c r="F57" s="2"/>
      <c r="G57" s="2"/>
      <c r="H57" s="2"/>
    </row>
    <row r="58" spans="1:8" x14ac:dyDescent="0.75">
      <c r="A58" s="2" t="str">
        <f t="shared" si="0"/>
        <v>afood</v>
      </c>
      <c r="B58" s="2" t="s">
        <v>143</v>
      </c>
      <c r="C58" s="2" t="s">
        <v>1501</v>
      </c>
      <c r="D58" s="2"/>
      <c r="E58" s="2"/>
      <c r="F58" s="2"/>
      <c r="G58" s="2"/>
      <c r="H58" s="2"/>
    </row>
    <row r="59" spans="1:8" x14ac:dyDescent="0.75">
      <c r="A59" s="2" t="str">
        <f t="shared" si="0"/>
        <v>aalco</v>
      </c>
      <c r="B59" s="2" t="s">
        <v>1157</v>
      </c>
      <c r="C59" s="2" t="s">
        <v>1502</v>
      </c>
      <c r="D59" s="2"/>
      <c r="E59" s="2"/>
      <c r="F59" s="2"/>
      <c r="G59" s="2"/>
      <c r="H59" s="2"/>
    </row>
    <row r="60" spans="1:8" x14ac:dyDescent="0.75">
      <c r="A60" s="2" t="str">
        <f t="shared" si="0"/>
        <v>abeve</v>
      </c>
      <c r="B60" s="2" t="s">
        <v>148</v>
      </c>
      <c r="C60" s="2" t="s">
        <v>1503</v>
      </c>
      <c r="D60" s="2"/>
      <c r="E60" s="2"/>
      <c r="F60" s="2"/>
      <c r="G60" s="2"/>
      <c r="H60" s="2"/>
    </row>
    <row r="61" spans="1:8" x14ac:dyDescent="0.75">
      <c r="A61" s="2" t="str">
        <f t="shared" si="0"/>
        <v>aptob</v>
      </c>
      <c r="B61" s="2" t="s">
        <v>150</v>
      </c>
      <c r="C61" s="2" t="s">
        <v>1504</v>
      </c>
      <c r="D61" s="2"/>
      <c r="E61" s="2"/>
      <c r="F61" s="2"/>
      <c r="G61" s="2"/>
      <c r="H61" s="2"/>
    </row>
    <row r="62" spans="1:8" x14ac:dyDescent="0.75">
      <c r="A62" s="2" t="str">
        <f t="shared" si="0"/>
        <v>atext</v>
      </c>
      <c r="B62" s="2" t="s">
        <v>154</v>
      </c>
      <c r="C62" s="2" t="s">
        <v>1505</v>
      </c>
      <c r="D62" s="2"/>
      <c r="E62" s="2"/>
      <c r="F62" s="2"/>
      <c r="G62" s="2"/>
      <c r="H62" s="2"/>
    </row>
    <row r="63" spans="1:8" x14ac:dyDescent="0.75">
      <c r="A63" s="2" t="str">
        <f t="shared" si="0"/>
        <v>awood</v>
      </c>
      <c r="B63" s="2" t="s">
        <v>161</v>
      </c>
      <c r="C63" s="2" t="s">
        <v>1506</v>
      </c>
      <c r="D63" s="2"/>
      <c r="E63" s="2"/>
      <c r="F63" s="2"/>
      <c r="G63" s="2"/>
      <c r="H63" s="2"/>
    </row>
    <row r="64" spans="1:8" x14ac:dyDescent="0.75">
      <c r="A64" s="2" t="str">
        <f t="shared" si="0"/>
        <v>aprnt</v>
      </c>
      <c r="B64" s="2" t="s">
        <v>1163</v>
      </c>
      <c r="C64" s="2" t="s">
        <v>1507</v>
      </c>
      <c r="D64" s="2"/>
      <c r="E64" s="2"/>
      <c r="F64" s="2"/>
      <c r="G64" s="2"/>
      <c r="H64" s="2"/>
    </row>
    <row r="65" spans="1:8" x14ac:dyDescent="0.75">
      <c r="A65" s="2" t="str">
        <f t="shared" si="0"/>
        <v>apetr</v>
      </c>
      <c r="B65" s="2" t="s">
        <v>164</v>
      </c>
      <c r="C65" s="2" t="s">
        <v>1508</v>
      </c>
      <c r="D65" s="2"/>
      <c r="E65" s="2"/>
      <c r="F65" s="2"/>
      <c r="G65" s="2"/>
      <c r="H65" s="2"/>
    </row>
    <row r="66" spans="1:8" x14ac:dyDescent="0.75">
      <c r="A66" s="2" t="str">
        <f t="shared" si="0"/>
        <v>achem</v>
      </c>
      <c r="B66" s="2" t="s">
        <v>168</v>
      </c>
      <c r="C66" s="2" t="s">
        <v>1509</v>
      </c>
      <c r="D66" s="2"/>
      <c r="E66" s="2"/>
      <c r="F66" s="2"/>
      <c r="G66" s="2"/>
      <c r="H66" s="2"/>
    </row>
    <row r="67" spans="1:8" x14ac:dyDescent="0.75">
      <c r="A67" s="2" t="str">
        <f t="shared" si="0"/>
        <v>aphar</v>
      </c>
      <c r="B67" s="2" t="s">
        <v>1167</v>
      </c>
      <c r="C67" s="2" t="s">
        <v>1510</v>
      </c>
      <c r="D67" s="2"/>
      <c r="E67" s="2"/>
      <c r="F67" s="2"/>
      <c r="G67" s="2"/>
      <c r="H67" s="2"/>
    </row>
    <row r="68" spans="1:8" x14ac:dyDescent="0.75">
      <c r="A68" s="2" t="str">
        <f t="shared" si="0"/>
        <v>aprub</v>
      </c>
      <c r="B68" s="2" t="s">
        <v>1169</v>
      </c>
      <c r="C68" s="2" t="s">
        <v>1511</v>
      </c>
      <c r="D68" s="2"/>
      <c r="E68" s="2"/>
      <c r="F68" s="2"/>
      <c r="G68" s="2"/>
      <c r="H68" s="2"/>
    </row>
    <row r="69" spans="1:8" x14ac:dyDescent="0.75">
      <c r="A69" s="2" t="str">
        <f t="shared" si="0"/>
        <v>anmet</v>
      </c>
      <c r="B69" s="2" t="s">
        <v>170</v>
      </c>
      <c r="C69" s="2" t="s">
        <v>1512</v>
      </c>
      <c r="D69" s="2"/>
      <c r="E69" s="2"/>
      <c r="F69" s="2"/>
      <c r="G69" s="2"/>
      <c r="H69" s="2"/>
    </row>
    <row r="70" spans="1:8" x14ac:dyDescent="0.75">
      <c r="A70" s="2" t="str">
        <f t="shared" si="0"/>
        <v>aceme</v>
      </c>
      <c r="B70" s="2" t="s">
        <v>1174</v>
      </c>
      <c r="C70" s="2" t="s">
        <v>1513</v>
      </c>
      <c r="D70" s="2"/>
      <c r="E70" s="2"/>
      <c r="F70" s="2"/>
      <c r="G70" s="2"/>
      <c r="H70" s="2"/>
    </row>
    <row r="71" spans="1:8" x14ac:dyDescent="0.75">
      <c r="A71" s="2" t="str">
        <f t="shared" si="0"/>
        <v>aclay</v>
      </c>
      <c r="B71" s="2" t="s">
        <v>1177</v>
      </c>
      <c r="C71" s="2" t="s">
        <v>1514</v>
      </c>
      <c r="D71" s="2"/>
      <c r="E71" s="2"/>
      <c r="F71" s="2"/>
      <c r="G71" s="2"/>
      <c r="H71" s="2"/>
    </row>
    <row r="72" spans="1:8" x14ac:dyDescent="0.75">
      <c r="A72" s="2" t="str">
        <f t="shared" si="0"/>
        <v>ametl</v>
      </c>
      <c r="B72" s="2" t="s">
        <v>172</v>
      </c>
      <c r="C72" s="2" t="s">
        <v>1515</v>
      </c>
      <c r="D72" s="2"/>
      <c r="E72" s="2"/>
      <c r="F72" s="2"/>
      <c r="G72" s="2"/>
      <c r="H72" s="2"/>
    </row>
    <row r="73" spans="1:8" x14ac:dyDescent="0.75">
      <c r="A73" s="2" t="str">
        <f t="shared" si="0"/>
        <v>amach</v>
      </c>
      <c r="B73" s="2" t="s">
        <v>174</v>
      </c>
      <c r="C73" s="2" t="s">
        <v>1516</v>
      </c>
      <c r="D73" s="2"/>
      <c r="E73" s="2"/>
      <c r="F73" s="2"/>
      <c r="G73" s="2"/>
      <c r="H73" s="2"/>
    </row>
    <row r="74" spans="1:8" x14ac:dyDescent="0.75">
      <c r="A74" s="2" t="str">
        <f t="shared" si="0"/>
        <v>avehi</v>
      </c>
      <c r="B74" s="2" t="s">
        <v>177</v>
      </c>
      <c r="C74" s="2" t="s">
        <v>1517</v>
      </c>
      <c r="D74" s="2"/>
      <c r="E74" s="2"/>
      <c r="F74" s="2"/>
      <c r="G74" s="2"/>
      <c r="H74" s="2"/>
    </row>
    <row r="75" spans="1:8" x14ac:dyDescent="0.75">
      <c r="A75" s="2" t="str">
        <f t="shared" ref="A75:A113" si="1">"a"&amp;MID(B75,2,4)</f>
        <v>afurn</v>
      </c>
      <c r="B75" s="2" t="s">
        <v>1184</v>
      </c>
      <c r="C75" s="2" t="s">
        <v>1518</v>
      </c>
      <c r="D75" s="2"/>
      <c r="E75" s="2"/>
      <c r="F75" s="2"/>
      <c r="G75" s="2"/>
      <c r="H75" s="2"/>
    </row>
    <row r="76" spans="1:8" x14ac:dyDescent="0.75">
      <c r="A76" s="2" t="str">
        <f t="shared" si="1"/>
        <v>aoman</v>
      </c>
      <c r="B76" s="2" t="s">
        <v>179</v>
      </c>
      <c r="C76" s="2" t="s">
        <v>1519</v>
      </c>
      <c r="D76" s="2"/>
      <c r="E76" s="2"/>
      <c r="F76" s="2"/>
      <c r="G76" s="2"/>
      <c r="H76" s="2"/>
    </row>
    <row r="77" spans="1:8" x14ac:dyDescent="0.75">
      <c r="A77" s="2" t="str">
        <f t="shared" si="1"/>
        <v>arepr</v>
      </c>
      <c r="B77" s="2" t="s">
        <v>1187</v>
      </c>
      <c r="C77" s="2" t="s">
        <v>1520</v>
      </c>
      <c r="D77" s="2"/>
      <c r="E77" s="2"/>
      <c r="F77" s="2"/>
      <c r="G77" s="2"/>
      <c r="H77" s="2"/>
    </row>
    <row r="78" spans="1:8" x14ac:dyDescent="0.75">
      <c r="A78" s="2" t="str">
        <f t="shared" si="1"/>
        <v>aelec</v>
      </c>
      <c r="B78" s="2" t="s">
        <v>182</v>
      </c>
      <c r="C78" s="2" t="s">
        <v>1521</v>
      </c>
      <c r="D78" s="2"/>
      <c r="E78" s="2"/>
      <c r="F78" s="2"/>
      <c r="G78" s="2"/>
      <c r="H78" s="2"/>
    </row>
    <row r="79" spans="1:8" x14ac:dyDescent="0.75">
      <c r="A79" s="2" t="str">
        <f t="shared" si="1"/>
        <v>awatr</v>
      </c>
      <c r="B79" s="2" t="s">
        <v>184</v>
      </c>
      <c r="C79" s="2" t="s">
        <v>1522</v>
      </c>
      <c r="D79" s="2"/>
      <c r="E79" s="2"/>
      <c r="F79" s="2"/>
      <c r="G79" s="2"/>
      <c r="H79" s="2"/>
    </row>
    <row r="80" spans="1:8" x14ac:dyDescent="0.75">
      <c r="A80" s="2" t="str">
        <f t="shared" si="1"/>
        <v>awast</v>
      </c>
      <c r="B80" s="2" t="s">
        <v>1192</v>
      </c>
      <c r="C80" s="2" t="s">
        <v>1523</v>
      </c>
      <c r="D80" s="2"/>
      <c r="E80" s="2"/>
      <c r="F80" s="2"/>
      <c r="G80" s="2"/>
      <c r="H80" s="2"/>
    </row>
    <row r="81" spans="1:8" x14ac:dyDescent="0.75">
      <c r="A81" s="2" t="str">
        <f t="shared" si="1"/>
        <v>acons</v>
      </c>
      <c r="B81" s="2" t="s">
        <v>186</v>
      </c>
      <c r="C81" s="2" t="s">
        <v>1524</v>
      </c>
      <c r="D81" s="2"/>
      <c r="E81" s="2"/>
      <c r="F81" s="2"/>
      <c r="G81" s="2"/>
      <c r="H81" s="2"/>
    </row>
    <row r="82" spans="1:8" x14ac:dyDescent="0.75">
      <c r="A82" s="2" t="str">
        <f t="shared" si="1"/>
        <v>acont</v>
      </c>
      <c r="B82" s="2" t="s">
        <v>1196</v>
      </c>
      <c r="C82" s="2" t="s">
        <v>1525</v>
      </c>
      <c r="D82" s="2"/>
      <c r="E82" s="2"/>
      <c r="F82" s="2"/>
      <c r="G82" s="2"/>
      <c r="H82" s="2"/>
    </row>
    <row r="83" spans="1:8" x14ac:dyDescent="0.75">
      <c r="A83" s="2" t="str">
        <f t="shared" si="1"/>
        <v>avehr</v>
      </c>
      <c r="B83" s="2" t="s">
        <v>1199</v>
      </c>
      <c r="C83" s="2" t="s">
        <v>1526</v>
      </c>
      <c r="D83" s="2"/>
      <c r="E83" s="2"/>
      <c r="F83" s="2"/>
      <c r="G83" s="2"/>
      <c r="H83" s="2"/>
    </row>
    <row r="84" spans="1:8" x14ac:dyDescent="0.75">
      <c r="A84" s="2" t="str">
        <f t="shared" si="1"/>
        <v>aveht</v>
      </c>
      <c r="B84" s="2" t="s">
        <v>1202</v>
      </c>
      <c r="C84" s="2" t="s">
        <v>1527</v>
      </c>
      <c r="D84" s="2"/>
      <c r="E84" s="2"/>
      <c r="F84" s="2"/>
      <c r="G84" s="2"/>
      <c r="H84" s="2"/>
    </row>
    <row r="85" spans="1:8" x14ac:dyDescent="0.75">
      <c r="A85" s="2" t="str">
        <f t="shared" si="1"/>
        <v>atrdw</v>
      </c>
      <c r="B85" s="2" t="s">
        <v>1205</v>
      </c>
      <c r="C85" s="2" t="s">
        <v>1528</v>
      </c>
      <c r="D85" s="2"/>
      <c r="E85" s="2"/>
      <c r="F85" s="2"/>
      <c r="G85" s="2"/>
      <c r="H85" s="2"/>
    </row>
    <row r="86" spans="1:8" x14ac:dyDescent="0.75">
      <c r="A86" s="2" t="str">
        <f t="shared" si="1"/>
        <v>atrdr</v>
      </c>
      <c r="B86" s="2" t="s">
        <v>1208</v>
      </c>
      <c r="C86" s="2" t="s">
        <v>1529</v>
      </c>
      <c r="D86" s="2"/>
      <c r="E86" s="2"/>
      <c r="F86" s="2"/>
      <c r="G86" s="2"/>
      <c r="H86" s="2"/>
    </row>
    <row r="87" spans="1:8" x14ac:dyDescent="0.75">
      <c r="A87" s="2" t="str">
        <f t="shared" si="1"/>
        <v>atrnl</v>
      </c>
      <c r="B87" s="2" t="s">
        <v>1211</v>
      </c>
      <c r="C87" s="2" t="s">
        <v>1530</v>
      </c>
      <c r="D87" s="2"/>
      <c r="E87" s="2"/>
      <c r="F87" s="2"/>
      <c r="G87" s="2"/>
      <c r="H87" s="2"/>
    </row>
    <row r="88" spans="1:8" x14ac:dyDescent="0.75">
      <c r="A88" s="2" t="str">
        <f t="shared" si="1"/>
        <v>atrna</v>
      </c>
      <c r="B88" s="2" t="s">
        <v>1214</v>
      </c>
      <c r="C88" s="2" t="s">
        <v>1531</v>
      </c>
      <c r="D88" s="2"/>
      <c r="E88" s="2"/>
      <c r="F88" s="2"/>
      <c r="G88" s="2"/>
      <c r="H88" s="2"/>
    </row>
    <row r="89" spans="1:8" x14ac:dyDescent="0.75">
      <c r="A89" s="2" t="str">
        <f t="shared" si="1"/>
        <v>atrns</v>
      </c>
      <c r="B89" s="2" t="s">
        <v>1217</v>
      </c>
      <c r="C89" s="2" t="s">
        <v>1532</v>
      </c>
      <c r="D89" s="2"/>
      <c r="E89" s="2"/>
      <c r="F89" s="2"/>
      <c r="G89" s="2"/>
      <c r="H89" s="2"/>
    </row>
    <row r="90" spans="1:8" x14ac:dyDescent="0.75">
      <c r="A90" s="2" t="str">
        <f t="shared" si="1"/>
        <v>apost</v>
      </c>
      <c r="B90" s="2" t="s">
        <v>1220</v>
      </c>
      <c r="C90" s="2" t="s">
        <v>1533</v>
      </c>
      <c r="D90" s="2"/>
      <c r="E90" s="2"/>
      <c r="F90" s="2"/>
      <c r="G90" s="2"/>
      <c r="H90" s="2"/>
    </row>
    <row r="91" spans="1:8" x14ac:dyDescent="0.75">
      <c r="A91" s="2" t="str">
        <f t="shared" si="1"/>
        <v>ahotl</v>
      </c>
      <c r="B91" s="2" t="s">
        <v>189</v>
      </c>
      <c r="C91" s="2" t="s">
        <v>1534</v>
      </c>
      <c r="D91" s="2"/>
      <c r="E91" s="2"/>
      <c r="F91" s="2"/>
      <c r="G91" s="2"/>
      <c r="H91" s="2"/>
    </row>
    <row r="92" spans="1:8" x14ac:dyDescent="0.75">
      <c r="A92" s="2" t="str">
        <f t="shared" si="1"/>
        <v>apubl</v>
      </c>
      <c r="B92" s="2" t="s">
        <v>1223</v>
      </c>
      <c r="C92" s="2" t="s">
        <v>1535</v>
      </c>
      <c r="D92" s="2"/>
      <c r="E92" s="2"/>
      <c r="F92" s="2"/>
      <c r="G92" s="2"/>
      <c r="H92" s="2"/>
    </row>
    <row r="93" spans="1:8" x14ac:dyDescent="0.75">
      <c r="A93" s="2" t="str">
        <f t="shared" si="1"/>
        <v>acomm</v>
      </c>
      <c r="B93" s="2" t="s">
        <v>194</v>
      </c>
      <c r="C93" s="2" t="s">
        <v>1536</v>
      </c>
      <c r="D93" s="2"/>
      <c r="E93" s="2"/>
      <c r="F93" s="2"/>
      <c r="G93" s="2"/>
      <c r="H93" s="2"/>
    </row>
    <row r="94" spans="1:8" x14ac:dyDescent="0.75">
      <c r="A94" s="2" t="str">
        <f t="shared" si="1"/>
        <v>ainfo</v>
      </c>
      <c r="B94" s="2" t="s">
        <v>1227</v>
      </c>
      <c r="C94" s="2" t="s">
        <v>1537</v>
      </c>
      <c r="D94" s="2"/>
      <c r="E94" s="2"/>
      <c r="F94" s="2"/>
      <c r="G94" s="2"/>
      <c r="H94" s="2"/>
    </row>
    <row r="95" spans="1:8" x14ac:dyDescent="0.75">
      <c r="A95" s="2" t="str">
        <f t="shared" si="1"/>
        <v>abank</v>
      </c>
      <c r="B95" s="2" t="s">
        <v>1230</v>
      </c>
      <c r="C95" s="2" t="s">
        <v>1538</v>
      </c>
      <c r="D95" s="2"/>
      <c r="E95" s="2"/>
      <c r="F95" s="2"/>
      <c r="G95" s="2"/>
      <c r="H95" s="2"/>
    </row>
    <row r="96" spans="1:8" x14ac:dyDescent="0.75">
      <c r="A96" s="2" t="str">
        <f t="shared" si="1"/>
        <v>ainsu</v>
      </c>
      <c r="B96" s="2" t="s">
        <v>1233</v>
      </c>
      <c r="C96" s="2" t="s">
        <v>1539</v>
      </c>
      <c r="D96" s="2"/>
      <c r="E96" s="2"/>
      <c r="F96" s="2"/>
      <c r="G96" s="2"/>
      <c r="H96" s="2"/>
    </row>
    <row r="97" spans="1:8" x14ac:dyDescent="0.75">
      <c r="A97" s="2" t="str">
        <f t="shared" si="1"/>
        <v>aofsv</v>
      </c>
      <c r="B97" s="2" t="s">
        <v>1236</v>
      </c>
      <c r="C97" s="2" t="s">
        <v>1540</v>
      </c>
      <c r="D97" s="2"/>
      <c r="E97" s="2"/>
      <c r="F97" s="2"/>
      <c r="G97" s="2"/>
      <c r="H97" s="2"/>
    </row>
    <row r="98" spans="1:8" x14ac:dyDescent="0.75">
      <c r="A98" s="2" t="str">
        <f t="shared" si="1"/>
        <v>arent</v>
      </c>
      <c r="B98" s="2" t="s">
        <v>1239</v>
      </c>
      <c r="C98" s="2" t="s">
        <v>1541</v>
      </c>
      <c r="D98" s="2"/>
      <c r="E98" s="2"/>
      <c r="F98" s="2"/>
      <c r="G98" s="2"/>
      <c r="H98" s="2"/>
    </row>
    <row r="99" spans="1:8" x14ac:dyDescent="0.75">
      <c r="A99" s="2" t="str">
        <f t="shared" si="1"/>
        <v>areal</v>
      </c>
      <c r="B99" s="2" t="s">
        <v>196</v>
      </c>
      <c r="C99" s="2" t="s">
        <v>1542</v>
      </c>
      <c r="D99" s="2"/>
      <c r="E99" s="2"/>
      <c r="F99" s="2"/>
      <c r="G99" s="2"/>
      <c r="H99" s="2"/>
    </row>
    <row r="100" spans="1:8" x14ac:dyDescent="0.75">
      <c r="A100" s="2" t="str">
        <f t="shared" si="1"/>
        <v>alegl</v>
      </c>
      <c r="B100" s="2" t="s">
        <v>1243</v>
      </c>
      <c r="C100" s="2" t="s">
        <v>1543</v>
      </c>
      <c r="D100" s="2"/>
      <c r="E100" s="2"/>
      <c r="F100" s="2"/>
      <c r="G100" s="2"/>
      <c r="H100" s="2"/>
    </row>
    <row r="101" spans="1:8" x14ac:dyDescent="0.75">
      <c r="A101" s="2" t="str">
        <f t="shared" si="1"/>
        <v>aenga</v>
      </c>
      <c r="B101" s="2" t="s">
        <v>1246</v>
      </c>
      <c r="C101" s="2" t="s">
        <v>1544</v>
      </c>
      <c r="D101" s="2"/>
      <c r="E101" s="2"/>
      <c r="F101" s="2"/>
      <c r="G101" s="2"/>
      <c r="H101" s="2"/>
    </row>
    <row r="102" spans="1:8" x14ac:dyDescent="0.75">
      <c r="A102" s="2" t="str">
        <f t="shared" si="1"/>
        <v>aprod</v>
      </c>
      <c r="B102" s="2" t="s">
        <v>1249</v>
      </c>
      <c r="C102" s="2" t="s">
        <v>1545</v>
      </c>
      <c r="D102" s="2"/>
      <c r="E102" s="2"/>
      <c r="F102" s="2"/>
      <c r="G102" s="2"/>
      <c r="H102" s="2"/>
    </row>
    <row r="103" spans="1:8" x14ac:dyDescent="0.75">
      <c r="A103" s="2" t="str">
        <f t="shared" si="1"/>
        <v>atrvl</v>
      </c>
      <c r="B103" s="2" t="s">
        <v>1252</v>
      </c>
      <c r="C103" s="2" t="s">
        <v>1546</v>
      </c>
      <c r="D103" s="2"/>
      <c r="E103" s="2"/>
      <c r="F103" s="2"/>
      <c r="G103" s="2"/>
      <c r="H103" s="2"/>
    </row>
    <row r="104" spans="1:8" x14ac:dyDescent="0.75">
      <c r="A104" s="2" t="str">
        <f t="shared" si="1"/>
        <v>aobsv</v>
      </c>
      <c r="B104" s="2" t="s">
        <v>1255</v>
      </c>
      <c r="C104" s="2" t="s">
        <v>1547</v>
      </c>
      <c r="D104" s="2"/>
      <c r="E104" s="2"/>
      <c r="F104" s="2"/>
      <c r="G104" s="2"/>
      <c r="H104" s="2"/>
    </row>
    <row r="105" spans="1:8" x14ac:dyDescent="0.75">
      <c r="A105" s="2" t="str">
        <f t="shared" si="1"/>
        <v>apadm</v>
      </c>
      <c r="B105" s="2" t="s">
        <v>198</v>
      </c>
      <c r="C105" s="2" t="s">
        <v>1548</v>
      </c>
      <c r="D105" s="2"/>
      <c r="E105" s="2"/>
      <c r="F105" s="2"/>
      <c r="G105" s="2"/>
      <c r="H105" s="2"/>
    </row>
    <row r="106" spans="1:8" x14ac:dyDescent="0.75">
      <c r="A106" s="2" t="str">
        <f t="shared" si="1"/>
        <v>aeduc</v>
      </c>
      <c r="B106" s="2" t="s">
        <v>200</v>
      </c>
      <c r="C106" s="2" t="s">
        <v>1549</v>
      </c>
      <c r="D106" s="2"/>
      <c r="E106" s="2"/>
      <c r="F106" s="2"/>
      <c r="G106" s="2"/>
      <c r="H106" s="2"/>
    </row>
    <row r="107" spans="1:8" x14ac:dyDescent="0.75">
      <c r="A107" s="2" t="str">
        <f t="shared" si="1"/>
        <v>aheal</v>
      </c>
      <c r="B107" s="2" t="s">
        <v>203</v>
      </c>
      <c r="C107" s="2" t="s">
        <v>1550</v>
      </c>
      <c r="D107" s="2"/>
      <c r="E107" s="2"/>
      <c r="F107" s="2"/>
      <c r="G107" s="2"/>
      <c r="H107" s="2"/>
    </row>
    <row r="108" spans="1:8" x14ac:dyDescent="0.75">
      <c r="A108" s="2" t="str">
        <f t="shared" si="1"/>
        <v>asocw</v>
      </c>
      <c r="B108" s="2" t="s">
        <v>1260</v>
      </c>
      <c r="C108" s="2" t="s">
        <v>1551</v>
      </c>
      <c r="D108" s="2"/>
      <c r="E108" s="2"/>
      <c r="F108" s="2"/>
      <c r="G108" s="2"/>
      <c r="H108" s="2"/>
    </row>
    <row r="109" spans="1:8" x14ac:dyDescent="0.75">
      <c r="A109" s="2" t="str">
        <f t="shared" si="1"/>
        <v>acult</v>
      </c>
      <c r="B109" s="2" t="s">
        <v>1263</v>
      </c>
      <c r="C109" s="2" t="s">
        <v>1552</v>
      </c>
      <c r="D109" s="2"/>
      <c r="E109" s="2"/>
      <c r="F109" s="2"/>
      <c r="G109" s="2"/>
      <c r="H109" s="2"/>
    </row>
    <row r="110" spans="1:8" x14ac:dyDescent="0.75">
      <c r="A110" s="2" t="str">
        <f t="shared" si="1"/>
        <v>aarts</v>
      </c>
      <c r="B110" s="2" t="s">
        <v>1266</v>
      </c>
      <c r="C110" s="2" t="s">
        <v>1553</v>
      </c>
      <c r="D110" s="2"/>
      <c r="E110" s="2"/>
      <c r="F110" s="2"/>
      <c r="G110" s="2"/>
      <c r="H110" s="2"/>
    </row>
    <row r="111" spans="1:8" x14ac:dyDescent="0.75">
      <c r="A111" s="2" t="str">
        <f t="shared" si="1"/>
        <v>aosrv</v>
      </c>
      <c r="B111" s="2" t="s">
        <v>205</v>
      </c>
      <c r="C111" s="2" t="s">
        <v>1554</v>
      </c>
      <c r="D111" s="2"/>
      <c r="E111" s="2"/>
      <c r="F111" s="2"/>
      <c r="G111" s="2"/>
      <c r="H111" s="2"/>
    </row>
    <row r="112" spans="1:8" x14ac:dyDescent="0.75">
      <c r="A112" s="2" t="str">
        <f t="shared" si="1"/>
        <v>adsrv</v>
      </c>
      <c r="B112" s="2" t="s">
        <v>1270</v>
      </c>
      <c r="C112" s="2" t="s">
        <v>1555</v>
      </c>
      <c r="D112" s="2"/>
      <c r="E112" s="2"/>
      <c r="F112" s="2"/>
      <c r="G112" s="2"/>
      <c r="H112" s="2"/>
    </row>
    <row r="113" spans="1:8" x14ac:dyDescent="0.75">
      <c r="A113" s="2" t="str">
        <f t="shared" si="1"/>
        <v>atrdc</v>
      </c>
      <c r="B113" s="2" t="s">
        <v>1619</v>
      </c>
      <c r="C113" s="2" t="s">
        <v>1616</v>
      </c>
      <c r="D113" s="2"/>
      <c r="E113" s="2"/>
      <c r="F113" s="2"/>
      <c r="G113" s="2"/>
      <c r="H113" s="2"/>
    </row>
    <row r="114" spans="1:8" x14ac:dyDescent="0.75">
      <c r="A114" s="2"/>
      <c r="B114" s="2"/>
      <c r="C114" s="2"/>
      <c r="D114" s="2"/>
      <c r="E114" s="2"/>
      <c r="F114" s="2"/>
      <c r="G114" s="2"/>
      <c r="H114" s="2"/>
    </row>
  </sheetData>
  <mergeCells count="1">
    <mergeCell ref="B7:G7"/>
  </mergeCells>
  <conditionalFormatting sqref="C4">
    <cfRule type="cellIs" dxfId="85" priority="1" operator="equal">
      <formula>"Check name"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C0BA1-538E-44E6-85A8-17274661E996}">
  <sheetPr>
    <tabColor theme="8" tint="-0.499984740745262"/>
  </sheetPr>
  <dimension ref="A1:Z31"/>
  <sheetViews>
    <sheetView showZeros="0" zoomScale="115" zoomScaleNormal="115" workbookViewId="0">
      <pane xSplit="1" ySplit="7" topLeftCell="B8" activePane="bottomRight" state="frozen"/>
      <selection activeCell="C17" sqref="C17"/>
      <selection pane="topRight" activeCell="C17" sqref="C17"/>
      <selection pane="bottomLeft" activeCell="C17" sqref="C17"/>
      <selection pane="bottomRight" activeCell="J8" sqref="J8"/>
    </sheetView>
  </sheetViews>
  <sheetFormatPr defaultColWidth="0" defaultRowHeight="14.75" zeroHeight="1" x14ac:dyDescent="0.75"/>
  <cols>
    <col min="1" max="25" width="8.76953125" customWidth="1"/>
    <col min="26" max="26" width="0" hidden="1" customWidth="1"/>
    <col min="27" max="16384" width="8.76953125" hidden="1"/>
  </cols>
  <sheetData>
    <row r="1" spans="1:25" ht="18.5" x14ac:dyDescent="0.9">
      <c r="A1" s="1" t="s">
        <v>216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75">
      <c r="A2" s="29" t="s">
        <v>235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7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7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7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75">
      <c r="A7" s="79"/>
      <c r="B7" s="137" t="s">
        <v>217</v>
      </c>
      <c r="C7" s="137" t="s">
        <v>218</v>
      </c>
      <c r="D7" s="137" t="s">
        <v>743</v>
      </c>
      <c r="E7" s="137" t="s">
        <v>219</v>
      </c>
      <c r="F7" s="137" t="s">
        <v>220</v>
      </c>
      <c r="G7" s="137" t="s">
        <v>221</v>
      </c>
      <c r="H7" s="137" t="s">
        <v>222</v>
      </c>
      <c r="I7" s="137" t="s">
        <v>223</v>
      </c>
      <c r="J7" s="137" t="s">
        <v>224</v>
      </c>
      <c r="K7" s="137" t="s">
        <v>225</v>
      </c>
      <c r="L7" s="137" t="s">
        <v>1556</v>
      </c>
      <c r="M7" s="137" t="s">
        <v>226</v>
      </c>
      <c r="N7" s="137" t="s">
        <v>227</v>
      </c>
      <c r="O7" s="137" t="s">
        <v>228</v>
      </c>
      <c r="P7" s="137" t="s">
        <v>229</v>
      </c>
      <c r="Q7" s="137" t="s">
        <v>230</v>
      </c>
      <c r="R7" s="137" t="s">
        <v>1316</v>
      </c>
      <c r="S7" s="137" t="s">
        <v>1302</v>
      </c>
      <c r="T7" s="137" t="s">
        <v>231</v>
      </c>
      <c r="U7" s="137" t="s">
        <v>1687</v>
      </c>
      <c r="V7" s="137" t="s">
        <v>232</v>
      </c>
      <c r="W7" s="137" t="s">
        <v>233</v>
      </c>
      <c r="X7" s="138" t="s">
        <v>234</v>
      </c>
      <c r="Y7" s="2"/>
    </row>
    <row r="8" spans="1:25" x14ac:dyDescent="0.75">
      <c r="A8" s="134" t="s">
        <v>217</v>
      </c>
      <c r="B8" s="145">
        <f>wMAC!C5</f>
        <v>0</v>
      </c>
      <c r="C8" s="146" t="e">
        <f>wMAC!D5</f>
        <v>#DIV/0!</v>
      </c>
      <c r="D8" s="146">
        <f>wMAC!E5</f>
        <v>0</v>
      </c>
      <c r="E8" s="147">
        <f>wMAC!F5</f>
        <v>0</v>
      </c>
      <c r="F8" s="147">
        <f>wMAC!G5</f>
        <v>0</v>
      </c>
      <c r="G8" s="147">
        <f>wMAC!H5</f>
        <v>0</v>
      </c>
      <c r="H8" s="145">
        <f>wMAC!I5</f>
        <v>0</v>
      </c>
      <c r="I8" s="148">
        <f>wMAC!J5</f>
        <v>0</v>
      </c>
      <c r="J8" s="147">
        <f>wMAC!K5</f>
        <v>0</v>
      </c>
      <c r="K8" s="147">
        <f>wMAC!L5</f>
        <v>0</v>
      </c>
      <c r="L8" s="147">
        <f>wMAC!M5</f>
        <v>0</v>
      </c>
      <c r="M8" s="147">
        <f>wMAC!N5</f>
        <v>0</v>
      </c>
      <c r="N8" s="147">
        <f>wMAC!O5</f>
        <v>0</v>
      </c>
      <c r="O8" s="147">
        <f>wMAC!P5</f>
        <v>0</v>
      </c>
      <c r="P8" s="147">
        <f>wMAC!Q5</f>
        <v>0</v>
      </c>
      <c r="Q8" s="147">
        <f>wMAC!R5</f>
        <v>0</v>
      </c>
      <c r="R8" s="147">
        <f>wMAC!S5</f>
        <v>0</v>
      </c>
      <c r="S8" s="147">
        <f>wMAC!T5</f>
        <v>0</v>
      </c>
      <c r="T8" s="145">
        <f>wMAC!U5</f>
        <v>0</v>
      </c>
      <c r="U8" s="147">
        <f>wMAC!V5</f>
        <v>0</v>
      </c>
      <c r="V8" s="148">
        <f>wMAC!W5</f>
        <v>0</v>
      </c>
      <c r="W8" s="148">
        <f>wMAC!X5</f>
        <v>0</v>
      </c>
      <c r="X8" s="149" t="e">
        <f>wMAC!Y5</f>
        <v>#DIV/0!</v>
      </c>
      <c r="Y8" s="2"/>
    </row>
    <row r="9" spans="1:25" x14ac:dyDescent="0.75">
      <c r="A9" s="135" t="s">
        <v>218</v>
      </c>
      <c r="B9" s="141" t="e">
        <f>wMAC!C6</f>
        <v>#DIV/0!</v>
      </c>
      <c r="C9" s="142">
        <f>wMAC!D6</f>
        <v>0</v>
      </c>
      <c r="D9" s="142" t="e">
        <f>wMAC!E6</f>
        <v>#DIV/0!</v>
      </c>
      <c r="E9" s="139">
        <f>wMAC!F6</f>
        <v>0</v>
      </c>
      <c r="F9" s="139">
        <f>wMAC!G6</f>
        <v>0</v>
      </c>
      <c r="G9" s="139">
        <f>wMAC!H6</f>
        <v>0</v>
      </c>
      <c r="H9" s="141">
        <f>wMAC!I6</f>
        <v>0</v>
      </c>
      <c r="I9" s="142" t="e">
        <f>wMAC!J6</f>
        <v>#DIV/0!</v>
      </c>
      <c r="J9" s="139">
        <f>wMAC!K6</f>
        <v>0</v>
      </c>
      <c r="K9" s="139">
        <f>wMAC!L6</f>
        <v>0</v>
      </c>
      <c r="L9" s="139">
        <f>wMAC!M6</f>
        <v>0</v>
      </c>
      <c r="M9" s="139">
        <f>wMAC!N6</f>
        <v>0</v>
      </c>
      <c r="N9" s="139">
        <f>wMAC!O6</f>
        <v>0</v>
      </c>
      <c r="O9" s="139">
        <f>wMAC!P6</f>
        <v>0</v>
      </c>
      <c r="P9" s="139">
        <f>wMAC!Q6</f>
        <v>0</v>
      </c>
      <c r="Q9" s="139">
        <f>wMAC!R6</f>
        <v>0</v>
      </c>
      <c r="R9" s="139">
        <f>wMAC!S6</f>
        <v>0</v>
      </c>
      <c r="S9" s="139">
        <f>wMAC!T6</f>
        <v>0</v>
      </c>
      <c r="T9" s="141">
        <f>wMAC!U6</f>
        <v>-1998.9008770565545</v>
      </c>
      <c r="U9" s="139">
        <f>wMAC!V6</f>
        <v>1998.9008770565545</v>
      </c>
      <c r="V9" s="142">
        <f>wMAC!W6</f>
        <v>0</v>
      </c>
      <c r="W9" s="142">
        <f>wMAC!X6</f>
        <v>0</v>
      </c>
      <c r="X9" s="142" t="e">
        <f>wMAC!Y6</f>
        <v>#DIV/0!</v>
      </c>
      <c r="Y9" s="2"/>
    </row>
    <row r="10" spans="1:25" x14ac:dyDescent="0.75">
      <c r="A10" s="135" t="s">
        <v>743</v>
      </c>
      <c r="B10" s="141">
        <f>wMAC!C7</f>
        <v>0</v>
      </c>
      <c r="C10" s="142" t="e">
        <f>wMAC!D7</f>
        <v>#DIV/0!</v>
      </c>
      <c r="D10" s="142">
        <f>wMAC!E7</f>
        <v>0</v>
      </c>
      <c r="E10" s="139">
        <f>wMAC!F7</f>
        <v>0</v>
      </c>
      <c r="F10" s="139">
        <f>wMAC!G7</f>
        <v>0</v>
      </c>
      <c r="G10" s="139">
        <f>wMAC!H7</f>
        <v>0</v>
      </c>
      <c r="H10" s="141">
        <f>wMAC!I7</f>
        <v>0</v>
      </c>
      <c r="I10" s="142">
        <f>wMAC!J7</f>
        <v>0</v>
      </c>
      <c r="J10" s="139">
        <f>wMAC!K7</f>
        <v>0</v>
      </c>
      <c r="K10" s="139">
        <f>wMAC!L7</f>
        <v>0</v>
      </c>
      <c r="L10" s="139">
        <f>wMAC!M7</f>
        <v>0</v>
      </c>
      <c r="M10" s="139">
        <f>wMAC!N7</f>
        <v>0</v>
      </c>
      <c r="N10" s="139">
        <f>wMAC!O7</f>
        <v>0</v>
      </c>
      <c r="O10" s="139">
        <f>wMAC!P7</f>
        <v>0</v>
      </c>
      <c r="P10" s="139">
        <f>wMAC!Q7</f>
        <v>0</v>
      </c>
      <c r="Q10" s="139">
        <f>wMAC!R7</f>
        <v>0</v>
      </c>
      <c r="R10" s="139">
        <f>wMAC!S7</f>
        <v>0</v>
      </c>
      <c r="S10" s="139">
        <f>wMAC!T7</f>
        <v>0</v>
      </c>
      <c r="T10" s="141">
        <f>wMAC!U7</f>
        <v>0</v>
      </c>
      <c r="U10" s="139">
        <f>wMAC!V7</f>
        <v>0</v>
      </c>
      <c r="V10" s="142">
        <f>wMAC!W7</f>
        <v>0</v>
      </c>
      <c r="W10" s="142">
        <f>wMAC!X7</f>
        <v>0</v>
      </c>
      <c r="X10" s="142" t="e">
        <f>wMAC!Y7</f>
        <v>#DIV/0!</v>
      </c>
      <c r="Y10" s="2"/>
    </row>
    <row r="11" spans="1:25" x14ac:dyDescent="0.75">
      <c r="A11" s="135" t="s">
        <v>219</v>
      </c>
      <c r="B11" s="143" t="e">
        <f>wMAC!C8</f>
        <v>#DIV/0!</v>
      </c>
      <c r="C11" s="144">
        <f>wMAC!D8</f>
        <v>0</v>
      </c>
      <c r="D11" s="144">
        <f>wMAC!E8</f>
        <v>0</v>
      </c>
      <c r="E11" s="7">
        <f>wMAC!F8</f>
        <v>0</v>
      </c>
      <c r="F11" s="7">
        <f>wMAC!G8</f>
        <v>0</v>
      </c>
      <c r="G11" s="7">
        <f>wMAC!H8</f>
        <v>0</v>
      </c>
      <c r="H11" s="143">
        <f>wMAC!I8</f>
        <v>0</v>
      </c>
      <c r="I11" s="144">
        <f>wMAC!J8</f>
        <v>0</v>
      </c>
      <c r="J11" s="7">
        <f>wMAC!K8</f>
        <v>0</v>
      </c>
      <c r="K11" s="7">
        <f>wMAC!L8</f>
        <v>0</v>
      </c>
      <c r="L11" s="7">
        <f>wMAC!M8</f>
        <v>0</v>
      </c>
      <c r="M11" s="7">
        <f>wMAC!N8</f>
        <v>0</v>
      </c>
      <c r="N11" s="7">
        <f>wMAC!O8</f>
        <v>0</v>
      </c>
      <c r="O11" s="7">
        <f>wMAC!P8</f>
        <v>0</v>
      </c>
      <c r="P11" s="7">
        <f>wMAC!Q8</f>
        <v>0</v>
      </c>
      <c r="Q11" s="7">
        <f>wMAC!R8</f>
        <v>0</v>
      </c>
      <c r="R11" s="7">
        <f>wMAC!S8</f>
        <v>0</v>
      </c>
      <c r="S11" s="7">
        <f>wMAC!T8</f>
        <v>0</v>
      </c>
      <c r="T11" s="143">
        <f>wMAC!U8</f>
        <v>0</v>
      </c>
      <c r="U11" s="7">
        <f>wMAC!V8</f>
        <v>0</v>
      </c>
      <c r="V11" s="144">
        <f>wMAC!W8</f>
        <v>0</v>
      </c>
      <c r="W11" s="144">
        <f>wMAC!X8</f>
        <v>19.263853692293793</v>
      </c>
      <c r="X11" s="144" t="e">
        <f>wMAC!Y8</f>
        <v>#DIV/0!</v>
      </c>
      <c r="Y11" s="2"/>
    </row>
    <row r="12" spans="1:25" x14ac:dyDescent="0.75">
      <c r="A12" s="135" t="s">
        <v>220</v>
      </c>
      <c r="B12" s="143" t="e">
        <f>wMAC!C9</f>
        <v>#DIV/0!</v>
      </c>
      <c r="C12" s="144">
        <f>wMAC!D9</f>
        <v>0</v>
      </c>
      <c r="D12" s="144">
        <f>wMAC!E9</f>
        <v>0</v>
      </c>
      <c r="E12" s="7">
        <f>wMAC!F9</f>
        <v>0</v>
      </c>
      <c r="F12" s="7">
        <f>wMAC!G9</f>
        <v>0</v>
      </c>
      <c r="G12" s="7">
        <f>wMAC!H9</f>
        <v>0</v>
      </c>
      <c r="H12" s="143">
        <f>wMAC!I9</f>
        <v>0</v>
      </c>
      <c r="I12" s="144">
        <f>wMAC!J9</f>
        <v>0</v>
      </c>
      <c r="J12" s="7">
        <f>wMAC!K9</f>
        <v>0</v>
      </c>
      <c r="K12" s="7">
        <f>wMAC!L9</f>
        <v>0</v>
      </c>
      <c r="L12" s="7">
        <f>wMAC!M9</f>
        <v>0</v>
      </c>
      <c r="M12" s="7">
        <f>wMAC!N9</f>
        <v>0</v>
      </c>
      <c r="N12" s="7">
        <f>wMAC!O9</f>
        <v>0</v>
      </c>
      <c r="O12" s="7">
        <f>wMAC!P9</f>
        <v>0</v>
      </c>
      <c r="P12" s="7">
        <f>wMAC!Q9</f>
        <v>0</v>
      </c>
      <c r="Q12" s="7">
        <f>wMAC!R9</f>
        <v>0</v>
      </c>
      <c r="R12" s="7">
        <f>wMAC!S9</f>
        <v>0</v>
      </c>
      <c r="S12" s="7">
        <f>wMAC!T9</f>
        <v>0</v>
      </c>
      <c r="T12" s="143">
        <f>wMAC!U9</f>
        <v>0</v>
      </c>
      <c r="U12" s="7">
        <f>wMAC!V9</f>
        <v>0</v>
      </c>
      <c r="V12" s="144">
        <f>wMAC!W9</f>
        <v>0</v>
      </c>
      <c r="W12" s="144">
        <f>wMAC!X9</f>
        <v>0</v>
      </c>
      <c r="X12" s="144" t="e">
        <f>wMAC!Y9</f>
        <v>#DIV/0!</v>
      </c>
      <c r="Y12" s="2"/>
    </row>
    <row r="13" spans="1:25" x14ac:dyDescent="0.75">
      <c r="A13" s="135" t="s">
        <v>221</v>
      </c>
      <c r="B13" s="141" t="e">
        <f>wMAC!C10</f>
        <v>#DIV/0!</v>
      </c>
      <c r="C13" s="142">
        <f>wMAC!D10</f>
        <v>0</v>
      </c>
      <c r="D13" s="142">
        <f>wMAC!E10</f>
        <v>0</v>
      </c>
      <c r="E13" s="139">
        <f>wMAC!F10</f>
        <v>0</v>
      </c>
      <c r="F13" s="140">
        <f>wMAC!G10</f>
        <v>0</v>
      </c>
      <c r="G13" s="139">
        <f>wMAC!H10</f>
        <v>0</v>
      </c>
      <c r="H13" s="141">
        <f>wMAC!I10</f>
        <v>0</v>
      </c>
      <c r="I13" s="142">
        <f>wMAC!J10</f>
        <v>0</v>
      </c>
      <c r="J13" s="139">
        <f>wMAC!K10</f>
        <v>0</v>
      </c>
      <c r="K13" s="139">
        <f>wMAC!L10</f>
        <v>0</v>
      </c>
      <c r="L13" s="139">
        <f>wMAC!M10</f>
        <v>0</v>
      </c>
      <c r="M13" s="139">
        <f>wMAC!N10</f>
        <v>0</v>
      </c>
      <c r="N13" s="139">
        <f>wMAC!O10</f>
        <v>0</v>
      </c>
      <c r="O13" s="139">
        <f>wMAC!P10</f>
        <v>0</v>
      </c>
      <c r="P13" s="139">
        <f>wMAC!Q10</f>
        <v>0</v>
      </c>
      <c r="Q13" s="139">
        <f>wMAC!R10</f>
        <v>0</v>
      </c>
      <c r="R13" s="139">
        <f>wMAC!S10</f>
        <v>0</v>
      </c>
      <c r="S13" s="139">
        <f>wMAC!T10</f>
        <v>0</v>
      </c>
      <c r="T13" s="141">
        <f>wMAC!U10</f>
        <v>0</v>
      </c>
      <c r="U13" s="139">
        <f>wMAC!V10</f>
        <v>0</v>
      </c>
      <c r="V13" s="142">
        <f>wMAC!W10</f>
        <v>0</v>
      </c>
      <c r="W13" s="142">
        <f>wMAC!X10</f>
        <v>21.741320372094965</v>
      </c>
      <c r="X13" s="142" t="e">
        <f>wMAC!Y10</f>
        <v>#DIV/0!</v>
      </c>
      <c r="Y13" s="2"/>
    </row>
    <row r="14" spans="1:25" x14ac:dyDescent="0.75">
      <c r="A14" s="135" t="s">
        <v>222</v>
      </c>
      <c r="B14" s="143">
        <f>wMAC!C11</f>
        <v>0</v>
      </c>
      <c r="C14" s="144">
        <f>wMAC!D11</f>
        <v>0</v>
      </c>
      <c r="D14" s="144">
        <f>wMAC!E11</f>
        <v>0</v>
      </c>
      <c r="E14" s="31">
        <f>wMAC!F11</f>
        <v>0</v>
      </c>
      <c r="F14" s="31">
        <f>wMAC!G11</f>
        <v>0</v>
      </c>
      <c r="G14" s="35" t="e">
        <f>wMAC!H11</f>
        <v>#DIV/0!</v>
      </c>
      <c r="H14" s="143">
        <f>wMAC!I11</f>
        <v>0</v>
      </c>
      <c r="I14" s="144">
        <f>wMAC!J11</f>
        <v>0</v>
      </c>
      <c r="J14" s="7">
        <f>wMAC!K11</f>
        <v>0</v>
      </c>
      <c r="K14" s="7">
        <f>wMAC!L11</f>
        <v>0</v>
      </c>
      <c r="L14" s="7">
        <f>wMAC!M11</f>
        <v>0</v>
      </c>
      <c r="M14" s="7">
        <f>wMAC!N11</f>
        <v>0</v>
      </c>
      <c r="N14" s="7">
        <f>wMAC!O11</f>
        <v>0</v>
      </c>
      <c r="O14" s="7">
        <f>wMAC!P11</f>
        <v>0</v>
      </c>
      <c r="P14" s="7">
        <f>wMAC!Q11</f>
        <v>0</v>
      </c>
      <c r="Q14" s="7">
        <f>wMAC!R11</f>
        <v>0</v>
      </c>
      <c r="R14" s="7">
        <f>wMAC!S11</f>
        <v>0</v>
      </c>
      <c r="S14" s="7">
        <f>wMAC!T11</f>
        <v>0</v>
      </c>
      <c r="T14" s="143">
        <f>wMAC!U11</f>
        <v>0</v>
      </c>
      <c r="U14" s="7">
        <f>wMAC!V11</f>
        <v>0</v>
      </c>
      <c r="V14" s="144">
        <f>wMAC!W11</f>
        <v>0</v>
      </c>
      <c r="W14" s="144">
        <f>wMAC!X11</f>
        <v>98.215884310092903</v>
      </c>
      <c r="X14" s="144" t="e">
        <f>wMAC!Y11</f>
        <v>#DIV/0!</v>
      </c>
      <c r="Y14" s="2"/>
    </row>
    <row r="15" spans="1:25" x14ac:dyDescent="0.75">
      <c r="A15" s="135" t="s">
        <v>223</v>
      </c>
      <c r="B15" s="141">
        <f>wMAC!C12</f>
        <v>0</v>
      </c>
      <c r="C15" s="142">
        <f>wMAC!D12</f>
        <v>0</v>
      </c>
      <c r="D15" s="142">
        <f>wMAC!E12</f>
        <v>0</v>
      </c>
      <c r="E15" s="140" t="e">
        <f>wMAC!F12</f>
        <v>#DIV/0!</v>
      </c>
      <c r="F15" s="140" t="e">
        <f>wMAC!G12</f>
        <v>#DIV/0!</v>
      </c>
      <c r="G15" s="153">
        <f>wMAC!H12</f>
        <v>0</v>
      </c>
      <c r="H15" s="150" t="e">
        <f>wMAC!I12</f>
        <v>#DIV/0!</v>
      </c>
      <c r="I15" s="142">
        <f>wMAC!J12</f>
        <v>0</v>
      </c>
      <c r="J15" s="154">
        <f>wMAC!K12</f>
        <v>248.01459228667306</v>
      </c>
      <c r="K15" s="140">
        <f>wMAC!L12</f>
        <v>0</v>
      </c>
      <c r="L15" s="140">
        <f>wMAC!M12</f>
        <v>0</v>
      </c>
      <c r="M15" s="140">
        <f>wMAC!N12</f>
        <v>0</v>
      </c>
      <c r="N15" s="140">
        <f>wMAC!O12</f>
        <v>0</v>
      </c>
      <c r="O15" s="140">
        <f>wMAC!P12</f>
        <v>0</v>
      </c>
      <c r="P15" s="140">
        <f>wMAC!Q12</f>
        <v>0</v>
      </c>
      <c r="Q15" s="140">
        <f>wMAC!R12</f>
        <v>0</v>
      </c>
      <c r="R15" s="140">
        <f>wMAC!S12</f>
        <v>0</v>
      </c>
      <c r="S15" s="140">
        <f>wMAC!T12</f>
        <v>0</v>
      </c>
      <c r="T15" s="141">
        <f>wMAC!U12</f>
        <v>0</v>
      </c>
      <c r="U15" s="139">
        <f>wMAC!V12</f>
        <v>0</v>
      </c>
      <c r="V15" s="142">
        <f>wMAC!W12</f>
        <v>0</v>
      </c>
      <c r="W15" s="142">
        <f>wMAC!X12</f>
        <v>662.20001106100653</v>
      </c>
      <c r="X15" s="142" t="e">
        <f>wMAC!Y12</f>
        <v>#DIV/0!</v>
      </c>
      <c r="Y15" s="2"/>
    </row>
    <row r="16" spans="1:25" x14ac:dyDescent="0.75">
      <c r="A16" s="135" t="s">
        <v>224</v>
      </c>
      <c r="B16" s="143">
        <f>wMAC!C13</f>
        <v>0</v>
      </c>
      <c r="C16" s="144">
        <f>wMAC!D13</f>
        <v>0</v>
      </c>
      <c r="D16" s="144">
        <f>wMAC!E13</f>
        <v>0</v>
      </c>
      <c r="E16" s="7">
        <f>wMAC!F13</f>
        <v>0</v>
      </c>
      <c r="F16" s="7">
        <f>wMAC!G13</f>
        <v>0</v>
      </c>
      <c r="G16" s="7">
        <f>wMAC!H13</f>
        <v>0</v>
      </c>
      <c r="H16" s="143">
        <f>wMAC!I13</f>
        <v>18.658538144969537</v>
      </c>
      <c r="I16" s="144">
        <f>wMAC!J13</f>
        <v>432.46990905108578</v>
      </c>
      <c r="J16" s="7">
        <f>wMAC!K13</f>
        <v>0</v>
      </c>
      <c r="K16" s="35" t="e">
        <f>wMAC!L13</f>
        <v>#DIV/0!</v>
      </c>
      <c r="L16" s="35" t="e">
        <f>wMAC!M13</f>
        <v>#DIV/0!</v>
      </c>
      <c r="M16" s="35">
        <f>wMAC!N13</f>
        <v>1267.9941359953498</v>
      </c>
      <c r="N16" s="35" t="e">
        <f>wMAC!O13</f>
        <v>#DIV/0!</v>
      </c>
      <c r="O16" s="35">
        <f>wMAC!P13</f>
        <v>38.241166333837867</v>
      </c>
      <c r="P16" s="35" t="e">
        <f>wMAC!Q13</f>
        <v>#DIV/0!</v>
      </c>
      <c r="Q16" s="35" t="e">
        <f>wMAC!R13</f>
        <v>#DIV/0!</v>
      </c>
      <c r="R16" s="35" t="e">
        <f>wMAC!S13</f>
        <v>#DIV/0!</v>
      </c>
      <c r="S16" s="35" t="e">
        <f>wMAC!T13</f>
        <v>#DIV/0!</v>
      </c>
      <c r="T16" s="143">
        <f>wMAC!U13</f>
        <v>0</v>
      </c>
      <c r="U16" s="7">
        <f>wMAC!V13</f>
        <v>0</v>
      </c>
      <c r="V16" s="144">
        <f>wMAC!W13</f>
        <v>0</v>
      </c>
      <c r="W16" s="144">
        <f>wMAC!X13</f>
        <v>686.19194062035535</v>
      </c>
      <c r="X16" s="144" t="e">
        <f>wMAC!Y13</f>
        <v>#DIV/0!</v>
      </c>
      <c r="Y16" s="2"/>
    </row>
    <row r="17" spans="1:25" x14ac:dyDescent="0.75">
      <c r="A17" s="135" t="s">
        <v>225</v>
      </c>
      <c r="B17" s="143" t="e">
        <f>wMAC!C14</f>
        <v>#DIV/0!</v>
      </c>
      <c r="C17" s="144">
        <f>wMAC!D14</f>
        <v>0</v>
      </c>
      <c r="D17" s="144">
        <f>wMAC!E14</f>
        <v>0</v>
      </c>
      <c r="E17" s="7">
        <f>wMAC!F14</f>
        <v>0</v>
      </c>
      <c r="F17" s="7">
        <f>wMAC!G14</f>
        <v>0</v>
      </c>
      <c r="G17" s="7">
        <f>wMAC!H14</f>
        <v>0</v>
      </c>
      <c r="H17" s="143">
        <f>wMAC!I14</f>
        <v>0</v>
      </c>
      <c r="I17" s="144">
        <f>wMAC!J14</f>
        <v>0</v>
      </c>
      <c r="J17" s="7">
        <f>wMAC!K14</f>
        <v>0</v>
      </c>
      <c r="K17" s="7">
        <f>wMAC!L14</f>
        <v>0</v>
      </c>
      <c r="L17" s="7">
        <f>wMAC!M14</f>
        <v>0</v>
      </c>
      <c r="M17" s="7">
        <f>wMAC!N14</f>
        <v>0</v>
      </c>
      <c r="N17" s="7">
        <f>wMAC!O14</f>
        <v>0</v>
      </c>
      <c r="O17" s="7">
        <f>wMAC!P14</f>
        <v>0</v>
      </c>
      <c r="P17" s="7">
        <f>wMAC!Q14</f>
        <v>0</v>
      </c>
      <c r="Q17" s="7">
        <f>wMAC!R14</f>
        <v>0</v>
      </c>
      <c r="R17" s="7">
        <f>wMAC!S14</f>
        <v>0</v>
      </c>
      <c r="S17" s="7">
        <f>wMAC!T14</f>
        <v>0</v>
      </c>
      <c r="T17" s="143">
        <f>wMAC!U14</f>
        <v>0</v>
      </c>
      <c r="U17" s="7">
        <f>wMAC!V14</f>
        <v>0</v>
      </c>
      <c r="V17" s="144">
        <f>wMAC!W14</f>
        <v>0</v>
      </c>
      <c r="W17" s="144">
        <f>wMAC!X14</f>
        <v>0</v>
      </c>
      <c r="X17" s="144" t="e">
        <f>wMAC!Y14</f>
        <v>#DIV/0!</v>
      </c>
      <c r="Y17" s="2"/>
    </row>
    <row r="18" spans="1:25" x14ac:dyDescent="0.75">
      <c r="A18" s="135" t="s">
        <v>1556</v>
      </c>
      <c r="B18" s="143">
        <f>wMAC!C15</f>
        <v>0</v>
      </c>
      <c r="C18" s="144" t="e">
        <f>wMAC!D15</f>
        <v>#DIV/0!</v>
      </c>
      <c r="D18" s="144">
        <f>wMAC!E15</f>
        <v>0</v>
      </c>
      <c r="E18" s="7">
        <f>wMAC!F15</f>
        <v>0</v>
      </c>
      <c r="F18" s="7">
        <f>wMAC!G15</f>
        <v>0</v>
      </c>
      <c r="G18" s="7">
        <f>wMAC!H15</f>
        <v>0</v>
      </c>
      <c r="H18" s="143">
        <f>wMAC!I15</f>
        <v>0</v>
      </c>
      <c r="I18" s="144">
        <f>wMAC!J15</f>
        <v>0</v>
      </c>
      <c r="J18" s="7">
        <f>wMAC!K15</f>
        <v>0</v>
      </c>
      <c r="K18" s="7">
        <f>wMAC!L15</f>
        <v>0</v>
      </c>
      <c r="L18" s="7">
        <f>wMAC!M15</f>
        <v>0</v>
      </c>
      <c r="M18" s="7">
        <f>wMAC!N15</f>
        <v>0</v>
      </c>
      <c r="N18" s="7">
        <f>wMAC!O15</f>
        <v>0</v>
      </c>
      <c r="O18" s="7">
        <f>wMAC!P15</f>
        <v>0</v>
      </c>
      <c r="P18" s="7">
        <f>wMAC!Q15</f>
        <v>0</v>
      </c>
      <c r="Q18" s="7">
        <f>wMAC!R15</f>
        <v>0</v>
      </c>
      <c r="R18" s="7">
        <f>wMAC!S15</f>
        <v>0</v>
      </c>
      <c r="S18" s="7">
        <f>wMAC!T15</f>
        <v>0</v>
      </c>
      <c r="T18" s="143">
        <f>wMAC!U15</f>
        <v>0</v>
      </c>
      <c r="U18" s="7">
        <f>wMAC!V15</f>
        <v>0</v>
      </c>
      <c r="V18" s="144">
        <f>wMAC!W15</f>
        <v>0</v>
      </c>
      <c r="W18" s="144">
        <f>wMAC!X15</f>
        <v>0</v>
      </c>
      <c r="X18" s="144" t="e">
        <f>wMAC!Y15</f>
        <v>#DIV/0!</v>
      </c>
      <c r="Y18" s="2"/>
    </row>
    <row r="19" spans="1:25" x14ac:dyDescent="0.75">
      <c r="A19" s="135" t="s">
        <v>226</v>
      </c>
      <c r="B19" s="143">
        <f>wMAC!C16</f>
        <v>0</v>
      </c>
      <c r="C19" s="144">
        <f>wMAC!D16</f>
        <v>0</v>
      </c>
      <c r="D19" s="144">
        <f>wMAC!E16</f>
        <v>0</v>
      </c>
      <c r="E19" s="7">
        <f>wMAC!F16</f>
        <v>0</v>
      </c>
      <c r="F19" s="7">
        <f>wMAC!G16</f>
        <v>0</v>
      </c>
      <c r="G19" s="7">
        <f>wMAC!H16</f>
        <v>0</v>
      </c>
      <c r="H19" s="143">
        <f>wMAC!I16</f>
        <v>432.89809355551267</v>
      </c>
      <c r="I19" s="144">
        <f>wMAC!J16</f>
        <v>835.09604243983711</v>
      </c>
      <c r="J19" s="7">
        <f>wMAC!K16</f>
        <v>0</v>
      </c>
      <c r="K19" s="7">
        <f>wMAC!L16</f>
        <v>0</v>
      </c>
      <c r="L19" s="7">
        <f>wMAC!M16</f>
        <v>0</v>
      </c>
      <c r="M19" s="7">
        <f>wMAC!N16</f>
        <v>0</v>
      </c>
      <c r="N19" s="7">
        <f>wMAC!O16</f>
        <v>0</v>
      </c>
      <c r="O19" s="7">
        <f>wMAC!P16</f>
        <v>0</v>
      </c>
      <c r="P19" s="7">
        <f>wMAC!Q16</f>
        <v>0</v>
      </c>
      <c r="Q19" s="7">
        <f>wMAC!R16</f>
        <v>0</v>
      </c>
      <c r="R19" s="7">
        <f>wMAC!S16</f>
        <v>0</v>
      </c>
      <c r="S19" s="7">
        <f>wMAC!T16</f>
        <v>0</v>
      </c>
      <c r="T19" s="143">
        <f>wMAC!U16</f>
        <v>0</v>
      </c>
      <c r="U19" s="7">
        <f>wMAC!V16</f>
        <v>0</v>
      </c>
      <c r="V19" s="144">
        <f>wMAC!W16</f>
        <v>0</v>
      </c>
      <c r="W19" s="144">
        <f>wMAC!X16</f>
        <v>0</v>
      </c>
      <c r="X19" s="144">
        <f>wMAC!Y16</f>
        <v>1267.9941359953498</v>
      </c>
      <c r="Y19" s="2"/>
    </row>
    <row r="20" spans="1:25" x14ac:dyDescent="0.75">
      <c r="A20" s="135" t="s">
        <v>227</v>
      </c>
      <c r="B20" s="143">
        <f>wMAC!C17</f>
        <v>0</v>
      </c>
      <c r="C20" s="144" t="e">
        <f>wMAC!D17</f>
        <v>#DIV/0!</v>
      </c>
      <c r="D20" s="144">
        <f>wMAC!E17</f>
        <v>0</v>
      </c>
      <c r="E20" s="7">
        <f>wMAC!F17</f>
        <v>0</v>
      </c>
      <c r="F20" s="7">
        <f>wMAC!G17</f>
        <v>0</v>
      </c>
      <c r="G20" s="7">
        <f>wMAC!H17</f>
        <v>0</v>
      </c>
      <c r="H20" s="143">
        <f>wMAC!I17</f>
        <v>0</v>
      </c>
      <c r="I20" s="144">
        <f>wMAC!J17</f>
        <v>0</v>
      </c>
      <c r="J20" s="7">
        <f>wMAC!K17</f>
        <v>0</v>
      </c>
      <c r="K20" s="7">
        <f>wMAC!L17</f>
        <v>0</v>
      </c>
      <c r="L20" s="7">
        <f>wMAC!M17</f>
        <v>0</v>
      </c>
      <c r="M20" s="7">
        <f>wMAC!N17</f>
        <v>0</v>
      </c>
      <c r="N20" s="7">
        <f>wMAC!O17</f>
        <v>0</v>
      </c>
      <c r="O20" s="7">
        <f>wMAC!P17</f>
        <v>0</v>
      </c>
      <c r="P20" s="7">
        <f>wMAC!Q17</f>
        <v>0</v>
      </c>
      <c r="Q20" s="7">
        <f>wMAC!R17</f>
        <v>0</v>
      </c>
      <c r="R20" s="7">
        <f>wMAC!S17</f>
        <v>0</v>
      </c>
      <c r="S20" s="7">
        <f>wMAC!T17</f>
        <v>0</v>
      </c>
      <c r="T20" s="143">
        <f>wMAC!U17</f>
        <v>0</v>
      </c>
      <c r="U20" s="7">
        <f>wMAC!V17</f>
        <v>0</v>
      </c>
      <c r="V20" s="144">
        <f>wMAC!W17</f>
        <v>0</v>
      </c>
      <c r="W20" s="144">
        <f>wMAC!X17</f>
        <v>0</v>
      </c>
      <c r="X20" s="144" t="e">
        <f>wMAC!Y17</f>
        <v>#DIV/0!</v>
      </c>
      <c r="Y20" s="2"/>
    </row>
    <row r="21" spans="1:25" x14ac:dyDescent="0.75">
      <c r="A21" s="135" t="s">
        <v>228</v>
      </c>
      <c r="B21" s="143">
        <f>wMAC!C18</f>
        <v>0</v>
      </c>
      <c r="C21" s="144">
        <f>wMAC!D18</f>
        <v>0</v>
      </c>
      <c r="D21" s="144">
        <f>wMAC!E18</f>
        <v>0</v>
      </c>
      <c r="E21" s="7">
        <f>wMAC!F18</f>
        <v>0</v>
      </c>
      <c r="F21" s="7">
        <f>wMAC!G18</f>
        <v>0</v>
      </c>
      <c r="G21" s="7">
        <f>wMAC!H18</f>
        <v>38.241166333837867</v>
      </c>
      <c r="H21" s="143">
        <f>wMAC!I18</f>
        <v>0</v>
      </c>
      <c r="I21" s="144">
        <f>wMAC!J18</f>
        <v>0</v>
      </c>
      <c r="J21" s="7">
        <f>wMAC!K18</f>
        <v>0</v>
      </c>
      <c r="K21" s="7">
        <f>wMAC!L18</f>
        <v>0</v>
      </c>
      <c r="L21" s="7">
        <f>wMAC!M18</f>
        <v>0</v>
      </c>
      <c r="M21" s="7">
        <f>wMAC!N18</f>
        <v>0</v>
      </c>
      <c r="N21" s="7">
        <f>wMAC!O18</f>
        <v>0</v>
      </c>
      <c r="O21" s="7">
        <f>wMAC!P18</f>
        <v>0</v>
      </c>
      <c r="P21" s="7">
        <f>wMAC!Q18</f>
        <v>0</v>
      </c>
      <c r="Q21" s="7">
        <f>wMAC!R18</f>
        <v>0</v>
      </c>
      <c r="R21" s="7">
        <f>wMAC!S18</f>
        <v>0</v>
      </c>
      <c r="S21" s="7">
        <f>wMAC!T18</f>
        <v>0</v>
      </c>
      <c r="T21" s="143">
        <f>wMAC!U18</f>
        <v>0</v>
      </c>
      <c r="U21" s="7">
        <f>wMAC!V18</f>
        <v>0</v>
      </c>
      <c r="V21" s="144">
        <f>wMAC!W18</f>
        <v>0</v>
      </c>
      <c r="W21" s="144">
        <f>wMAC!X18</f>
        <v>0</v>
      </c>
      <c r="X21" s="144">
        <f>wMAC!Y18</f>
        <v>38.241166333837867</v>
      </c>
      <c r="Y21" s="2"/>
    </row>
    <row r="22" spans="1:25" x14ac:dyDescent="0.75">
      <c r="A22" s="135" t="s">
        <v>229</v>
      </c>
      <c r="B22" s="143">
        <f>wMAC!C19</f>
        <v>0</v>
      </c>
      <c r="C22" s="144" t="e">
        <f>wMAC!D19</f>
        <v>#DIV/0!</v>
      </c>
      <c r="D22" s="144">
        <f>wMAC!E19</f>
        <v>0</v>
      </c>
      <c r="E22" s="7">
        <f>wMAC!F19</f>
        <v>0</v>
      </c>
      <c r="F22" s="7">
        <f>wMAC!G19</f>
        <v>0</v>
      </c>
      <c r="G22" s="7">
        <f>wMAC!H19</f>
        <v>0</v>
      </c>
      <c r="H22" s="143">
        <f>wMAC!I19</f>
        <v>0</v>
      </c>
      <c r="I22" s="144">
        <f>wMAC!J19</f>
        <v>0</v>
      </c>
      <c r="J22" s="7">
        <f>wMAC!K19</f>
        <v>0</v>
      </c>
      <c r="K22" s="7">
        <f>wMAC!L19</f>
        <v>0</v>
      </c>
      <c r="L22" s="7">
        <f>wMAC!M19</f>
        <v>0</v>
      </c>
      <c r="M22" s="7">
        <f>wMAC!N19</f>
        <v>0</v>
      </c>
      <c r="N22" s="7">
        <f>wMAC!O19</f>
        <v>0</v>
      </c>
      <c r="O22" s="7">
        <f>wMAC!P19</f>
        <v>0</v>
      </c>
      <c r="P22" s="7">
        <f>wMAC!Q19</f>
        <v>0</v>
      </c>
      <c r="Q22" s="7">
        <f>wMAC!R19</f>
        <v>0</v>
      </c>
      <c r="R22" s="7">
        <f>wMAC!S19</f>
        <v>0</v>
      </c>
      <c r="S22" s="7">
        <f>wMAC!T19</f>
        <v>0</v>
      </c>
      <c r="T22" s="143">
        <f>wMAC!U19</f>
        <v>0</v>
      </c>
      <c r="U22" s="7">
        <f>wMAC!V19</f>
        <v>0</v>
      </c>
      <c r="V22" s="144">
        <f>wMAC!W19</f>
        <v>0</v>
      </c>
      <c r="W22" s="144">
        <f>wMAC!X19</f>
        <v>0</v>
      </c>
      <c r="X22" s="144" t="e">
        <f>wMAC!Y19</f>
        <v>#DIV/0!</v>
      </c>
      <c r="Y22" s="2"/>
    </row>
    <row r="23" spans="1:25" x14ac:dyDescent="0.75">
      <c r="A23" s="135" t="s">
        <v>230</v>
      </c>
      <c r="B23" s="143">
        <f>wMAC!C20</f>
        <v>0</v>
      </c>
      <c r="C23" s="144" t="e">
        <f>wMAC!D20</f>
        <v>#DIV/0!</v>
      </c>
      <c r="D23" s="144">
        <f>wMAC!E20</f>
        <v>0</v>
      </c>
      <c r="E23" s="7">
        <f>wMAC!F20</f>
        <v>0</v>
      </c>
      <c r="F23" s="7">
        <f>wMAC!G20</f>
        <v>0</v>
      </c>
      <c r="G23" s="7">
        <f>wMAC!H20</f>
        <v>0</v>
      </c>
      <c r="H23" s="143">
        <f>wMAC!I20</f>
        <v>0</v>
      </c>
      <c r="I23" s="144">
        <f>wMAC!J20</f>
        <v>0</v>
      </c>
      <c r="J23" s="7">
        <f>wMAC!K20</f>
        <v>0</v>
      </c>
      <c r="K23" s="7">
        <f>wMAC!L20</f>
        <v>0</v>
      </c>
      <c r="L23" s="7">
        <f>wMAC!M20</f>
        <v>0</v>
      </c>
      <c r="M23" s="7">
        <f>wMAC!N20</f>
        <v>0</v>
      </c>
      <c r="N23" s="7">
        <f>wMAC!O20</f>
        <v>0</v>
      </c>
      <c r="O23" s="7">
        <f>wMAC!P20</f>
        <v>0</v>
      </c>
      <c r="P23" s="7">
        <f>wMAC!Q20</f>
        <v>0</v>
      </c>
      <c r="Q23" s="7">
        <f>wMAC!R20</f>
        <v>0</v>
      </c>
      <c r="R23" s="7">
        <f>wMAC!S20</f>
        <v>0</v>
      </c>
      <c r="S23" s="7">
        <f>wMAC!T20</f>
        <v>0</v>
      </c>
      <c r="T23" s="143">
        <f>wMAC!U20</f>
        <v>0</v>
      </c>
      <c r="U23" s="7">
        <f>wMAC!V20</f>
        <v>0</v>
      </c>
      <c r="V23" s="144">
        <f>wMAC!W20</f>
        <v>0</v>
      </c>
      <c r="W23" s="144">
        <f>wMAC!X20</f>
        <v>0</v>
      </c>
      <c r="X23" s="144" t="e">
        <f>wMAC!Y20</f>
        <v>#DIV/0!</v>
      </c>
      <c r="Y23" s="2"/>
    </row>
    <row r="24" spans="1:25" x14ac:dyDescent="0.75">
      <c r="A24" s="135" t="s">
        <v>1316</v>
      </c>
      <c r="B24" s="143">
        <f>wMAC!C21</f>
        <v>0</v>
      </c>
      <c r="C24" s="144" t="e">
        <f>wMAC!D21</f>
        <v>#DIV/0!</v>
      </c>
      <c r="D24" s="144">
        <f>wMAC!E21</f>
        <v>0</v>
      </c>
      <c r="E24" s="7">
        <f>wMAC!F21</f>
        <v>0</v>
      </c>
      <c r="F24" s="7">
        <f>wMAC!G21</f>
        <v>0</v>
      </c>
      <c r="G24" s="7">
        <f>wMAC!H21</f>
        <v>0</v>
      </c>
      <c r="H24" s="143">
        <f>wMAC!I21</f>
        <v>0</v>
      </c>
      <c r="I24" s="144">
        <f>wMAC!J21</f>
        <v>0</v>
      </c>
      <c r="J24" s="7">
        <f>wMAC!K21</f>
        <v>0</v>
      </c>
      <c r="K24" s="7">
        <f>wMAC!L21</f>
        <v>0</v>
      </c>
      <c r="L24" s="7">
        <f>wMAC!M21</f>
        <v>0</v>
      </c>
      <c r="M24" s="7">
        <f>wMAC!N21</f>
        <v>0</v>
      </c>
      <c r="N24" s="7">
        <f>wMAC!O21</f>
        <v>0</v>
      </c>
      <c r="O24" s="7">
        <f>wMAC!P21</f>
        <v>0</v>
      </c>
      <c r="P24" s="7">
        <f>wMAC!Q21</f>
        <v>0</v>
      </c>
      <c r="Q24" s="7">
        <f>wMAC!R21</f>
        <v>0</v>
      </c>
      <c r="R24" s="7">
        <f>wMAC!S21</f>
        <v>0</v>
      </c>
      <c r="S24" s="7">
        <f>wMAC!T21</f>
        <v>0</v>
      </c>
      <c r="T24" s="143">
        <f>wMAC!U21</f>
        <v>0</v>
      </c>
      <c r="U24" s="7">
        <f>wMAC!V21</f>
        <v>0</v>
      </c>
      <c r="V24" s="144">
        <f>wMAC!W21</f>
        <v>0</v>
      </c>
      <c r="W24" s="144">
        <f>wMAC!X21</f>
        <v>0</v>
      </c>
      <c r="X24" s="144" t="e">
        <f>wMAC!Y21</f>
        <v>#DIV/0!</v>
      </c>
      <c r="Y24" s="2"/>
    </row>
    <row r="25" spans="1:25" x14ac:dyDescent="0.75">
      <c r="A25" s="135" t="s">
        <v>1302</v>
      </c>
      <c r="B25" s="141">
        <f>wMAC!C22</f>
        <v>0</v>
      </c>
      <c r="C25" s="142" t="e">
        <f>wMAC!D22</f>
        <v>#DIV/0!</v>
      </c>
      <c r="D25" s="142">
        <f>wMAC!E22</f>
        <v>0</v>
      </c>
      <c r="E25" s="139">
        <f>wMAC!F22</f>
        <v>0</v>
      </c>
      <c r="F25" s="139">
        <f>wMAC!G22</f>
        <v>0</v>
      </c>
      <c r="G25" s="139">
        <f>wMAC!H22</f>
        <v>0</v>
      </c>
      <c r="H25" s="141">
        <f>wMAC!I22</f>
        <v>0</v>
      </c>
      <c r="I25" s="142">
        <f>wMAC!J22</f>
        <v>0</v>
      </c>
      <c r="J25" s="139">
        <f>wMAC!K22</f>
        <v>0</v>
      </c>
      <c r="K25" s="139">
        <f>wMAC!L22</f>
        <v>0</v>
      </c>
      <c r="L25" s="139">
        <f>wMAC!M22</f>
        <v>0</v>
      </c>
      <c r="M25" s="139">
        <f>wMAC!N22</f>
        <v>0</v>
      </c>
      <c r="N25" s="139">
        <f>wMAC!O22</f>
        <v>0</v>
      </c>
      <c r="O25" s="139">
        <f>wMAC!P22</f>
        <v>0</v>
      </c>
      <c r="P25" s="139">
        <f>wMAC!Q22</f>
        <v>0</v>
      </c>
      <c r="Q25" s="139">
        <f>wMAC!R22</f>
        <v>0</v>
      </c>
      <c r="R25" s="139">
        <f>wMAC!S22</f>
        <v>0</v>
      </c>
      <c r="S25" s="139">
        <f>wMAC!T22</f>
        <v>0</v>
      </c>
      <c r="T25" s="141">
        <f>wMAC!U22</f>
        <v>0</v>
      </c>
      <c r="U25" s="139">
        <f>wMAC!V22</f>
        <v>0</v>
      </c>
      <c r="V25" s="142">
        <f>wMAC!W22</f>
        <v>0</v>
      </c>
      <c r="W25" s="142">
        <f>wMAC!X22</f>
        <v>0</v>
      </c>
      <c r="X25" s="142" t="e">
        <f>wMAC!Y22</f>
        <v>#DIV/0!</v>
      </c>
      <c r="Y25" s="2"/>
    </row>
    <row r="26" spans="1:25" x14ac:dyDescent="0.75">
      <c r="A26" s="135" t="s">
        <v>231</v>
      </c>
      <c r="B26" s="143">
        <f>wMAC!C23</f>
        <v>0</v>
      </c>
      <c r="C26" s="144">
        <f>wMAC!D23</f>
        <v>0</v>
      </c>
      <c r="D26" s="144">
        <f>wMAC!E23</f>
        <v>0</v>
      </c>
      <c r="E26" s="7">
        <f>wMAC!F23</f>
        <v>0</v>
      </c>
      <c r="F26" s="7">
        <f>wMAC!G23</f>
        <v>0</v>
      </c>
      <c r="G26" s="7">
        <f>wMAC!H23</f>
        <v>0</v>
      </c>
      <c r="H26" s="212" t="e">
        <f>wMAC!I23</f>
        <v>#DIV/0!</v>
      </c>
      <c r="I26" s="213" t="e">
        <f>wMAC!J23</f>
        <v>#DIV/0!</v>
      </c>
      <c r="J26" s="7" t="e">
        <f>wMAC!K23</f>
        <v>#DIV/0!</v>
      </c>
      <c r="K26" s="7">
        <f>wMAC!L23</f>
        <v>0</v>
      </c>
      <c r="L26" s="7">
        <f>wMAC!M23</f>
        <v>0</v>
      </c>
      <c r="M26" s="7">
        <f>wMAC!N23</f>
        <v>0</v>
      </c>
      <c r="N26" s="7">
        <f>wMAC!O23</f>
        <v>0</v>
      </c>
      <c r="O26" s="7">
        <f>wMAC!P23</f>
        <v>0</v>
      </c>
      <c r="P26" s="7">
        <f>wMAC!Q23</f>
        <v>0</v>
      </c>
      <c r="Q26" s="7">
        <f>wMAC!R23</f>
        <v>0</v>
      </c>
      <c r="R26" s="7">
        <f>wMAC!S23</f>
        <v>0</v>
      </c>
      <c r="S26" s="7">
        <f>wMAC!T23</f>
        <v>0</v>
      </c>
      <c r="T26" s="143">
        <f>wMAC!U23</f>
        <v>0</v>
      </c>
      <c r="U26" s="7">
        <f>wMAC!V23</f>
        <v>0</v>
      </c>
      <c r="V26" s="144">
        <f>wMAC!W23</f>
        <v>0</v>
      </c>
      <c r="W26" s="144">
        <f>wMAC!X23</f>
        <v>-724.46170377162321</v>
      </c>
      <c r="X26" s="144" t="e">
        <f>wMAC!Y23</f>
        <v>#DIV/0!</v>
      </c>
      <c r="Y26" s="2"/>
    </row>
    <row r="27" spans="1:25" x14ac:dyDescent="0.75">
      <c r="A27" s="135" t="s">
        <v>1687</v>
      </c>
      <c r="B27" s="143">
        <f>wMAC!C24</f>
        <v>0</v>
      </c>
      <c r="C27" s="144">
        <f>wMAC!D24</f>
        <v>0</v>
      </c>
      <c r="D27" s="144">
        <f>wMAC!E24</f>
        <v>0</v>
      </c>
      <c r="E27" s="7">
        <f>wMAC!F24</f>
        <v>0</v>
      </c>
      <c r="F27" s="7">
        <f>wMAC!G24</f>
        <v>0</v>
      </c>
      <c r="G27" s="7">
        <f>wMAC!H24</f>
        <v>0</v>
      </c>
      <c r="H27" s="212">
        <f>wMAC!I24</f>
        <v>0</v>
      </c>
      <c r="I27" s="213">
        <f>wMAC!J24</f>
        <v>0</v>
      </c>
      <c r="J27" s="7">
        <f>wMAC!K24</f>
        <v>0</v>
      </c>
      <c r="K27" s="7">
        <f>wMAC!L24</f>
        <v>0</v>
      </c>
      <c r="L27" s="7">
        <f>wMAC!M24</f>
        <v>0</v>
      </c>
      <c r="M27" s="7">
        <f>wMAC!N24</f>
        <v>0</v>
      </c>
      <c r="N27" s="7">
        <f>wMAC!O24</f>
        <v>0</v>
      </c>
      <c r="O27" s="7">
        <f>wMAC!P24</f>
        <v>0</v>
      </c>
      <c r="P27" s="7">
        <f>wMAC!Q24</f>
        <v>0</v>
      </c>
      <c r="Q27" s="7">
        <f>wMAC!R24</f>
        <v>0</v>
      </c>
      <c r="R27" s="7">
        <f>wMAC!S24</f>
        <v>0</v>
      </c>
      <c r="S27" s="7">
        <f>wMAC!T24</f>
        <v>0</v>
      </c>
      <c r="T27" s="143">
        <f>wMAC!U24</f>
        <v>1998.9008770565545</v>
      </c>
      <c r="U27" s="7">
        <f>wMAC!V24</f>
        <v>0</v>
      </c>
      <c r="V27" s="144">
        <f>wMAC!W24</f>
        <v>0</v>
      </c>
      <c r="W27" s="144">
        <f>wMAC!X24</f>
        <v>0</v>
      </c>
      <c r="X27" s="144">
        <f>wMAC!Y24</f>
        <v>1998.9008770565545</v>
      </c>
      <c r="Y27" s="2"/>
    </row>
    <row r="28" spans="1:25" x14ac:dyDescent="0.75">
      <c r="A28" s="135" t="s">
        <v>232</v>
      </c>
      <c r="B28" s="141">
        <f>wMAC!C25</f>
        <v>0</v>
      </c>
      <c r="C28" s="142">
        <f>wMAC!D25</f>
        <v>0</v>
      </c>
      <c r="D28" s="142">
        <f>wMAC!E25</f>
        <v>0</v>
      </c>
      <c r="E28" s="139">
        <f>wMAC!F25</f>
        <v>0</v>
      </c>
      <c r="F28" s="139">
        <f>wMAC!G25</f>
        <v>0</v>
      </c>
      <c r="G28" s="139">
        <f>wMAC!H25</f>
        <v>0</v>
      </c>
      <c r="H28" s="141">
        <f>wMAC!I25</f>
        <v>0</v>
      </c>
      <c r="I28" s="142">
        <f>wMAC!J25</f>
        <v>0</v>
      </c>
      <c r="J28" s="139">
        <f>wMAC!K25</f>
        <v>0</v>
      </c>
      <c r="K28" s="139">
        <f>wMAC!L25</f>
        <v>0</v>
      </c>
      <c r="L28" s="139">
        <f>wMAC!M25</f>
        <v>0</v>
      </c>
      <c r="M28" s="139">
        <f>wMAC!N25</f>
        <v>0</v>
      </c>
      <c r="N28" s="139">
        <f>wMAC!O25</f>
        <v>0</v>
      </c>
      <c r="O28" s="139">
        <f>wMAC!P25</f>
        <v>0</v>
      </c>
      <c r="P28" s="139">
        <f>wMAC!Q25</f>
        <v>0</v>
      </c>
      <c r="Q28" s="139">
        <f>wMAC!R25</f>
        <v>0</v>
      </c>
      <c r="R28" s="139">
        <f>wMAC!S25</f>
        <v>0</v>
      </c>
      <c r="S28" s="139">
        <f>wMAC!T25</f>
        <v>0</v>
      </c>
      <c r="T28" s="150">
        <f>wMAC!U25</f>
        <v>0</v>
      </c>
      <c r="U28" s="140">
        <f>wMAC!V25</f>
        <v>0</v>
      </c>
      <c r="V28" s="142">
        <f>wMAC!W25</f>
        <v>0</v>
      </c>
      <c r="W28" s="142">
        <f>wMAC!X25</f>
        <v>0</v>
      </c>
      <c r="X28" s="142">
        <f>wMAC!Y25</f>
        <v>0</v>
      </c>
      <c r="Y28" s="2"/>
    </row>
    <row r="29" spans="1:25" x14ac:dyDescent="0.75">
      <c r="A29" s="135" t="s">
        <v>233</v>
      </c>
      <c r="B29" s="141">
        <f>wMAC!C26</f>
        <v>0</v>
      </c>
      <c r="C29" s="142">
        <f>wMAC!D26</f>
        <v>0</v>
      </c>
      <c r="D29" s="142">
        <f>wMAC!E26</f>
        <v>0</v>
      </c>
      <c r="E29" s="139">
        <f>wMAC!F26</f>
        <v>59.218529019094916</v>
      </c>
      <c r="F29" s="139">
        <f>wMAC!G26</f>
        <v>0</v>
      </c>
      <c r="G29" s="139">
        <f>wMAC!H26</f>
        <v>421.17382834574016</v>
      </c>
      <c r="H29" s="141">
        <f>wMAC!I26</f>
        <v>6.3768699494231704</v>
      </c>
      <c r="I29" s="142">
        <f>wMAC!J26</f>
        <v>72.601947581974954</v>
      </c>
      <c r="J29" s="139">
        <f>wMAC!K26</f>
        <v>203.78013138798707</v>
      </c>
      <c r="K29" s="139">
        <f>wMAC!L26</f>
        <v>0</v>
      </c>
      <c r="L29" s="139">
        <f>wMAC!M26</f>
        <v>0</v>
      </c>
      <c r="M29" s="139">
        <f>wMAC!N26</f>
        <v>0</v>
      </c>
      <c r="N29" s="139">
        <f>wMAC!O26</f>
        <v>0</v>
      </c>
      <c r="O29" s="139">
        <f>wMAC!P26</f>
        <v>0</v>
      </c>
      <c r="P29" s="139">
        <f>wMAC!Q26</f>
        <v>0</v>
      </c>
      <c r="Q29" s="139">
        <f>wMAC!R26</f>
        <v>0</v>
      </c>
      <c r="R29" s="139">
        <f>wMAC!S26</f>
        <v>0</v>
      </c>
      <c r="S29" s="139">
        <f>wMAC!T26</f>
        <v>0</v>
      </c>
      <c r="T29" s="141">
        <f>wMAC!U26</f>
        <v>0</v>
      </c>
      <c r="U29" s="139">
        <f>wMAC!V26</f>
        <v>0</v>
      </c>
      <c r="V29" s="142">
        <f>wMAC!W26</f>
        <v>0</v>
      </c>
      <c r="W29" s="142">
        <f>wMAC!X26</f>
        <v>0</v>
      </c>
      <c r="X29" s="142">
        <f>wMAC!Y26</f>
        <v>763.15130628422025</v>
      </c>
      <c r="Y29" s="2"/>
    </row>
    <row r="30" spans="1:25" x14ac:dyDescent="0.75">
      <c r="A30" s="136" t="s">
        <v>234</v>
      </c>
      <c r="B30" s="141" t="e">
        <f>wMAC!C27</f>
        <v>#DIV/0!</v>
      </c>
      <c r="C30" s="142" t="e">
        <f>wMAC!D27</f>
        <v>#DIV/0!</v>
      </c>
      <c r="D30" s="142" t="e">
        <f>wMAC!E27</f>
        <v>#DIV/0!</v>
      </c>
      <c r="E30" s="139" t="e">
        <f>wMAC!F27</f>
        <v>#DIV/0!</v>
      </c>
      <c r="F30" s="139" t="e">
        <f>wMAC!G27</f>
        <v>#DIV/0!</v>
      </c>
      <c r="G30" s="139" t="e">
        <f>wMAC!H27</f>
        <v>#DIV/0!</v>
      </c>
      <c r="H30" s="141" t="e">
        <f>wMAC!I27</f>
        <v>#DIV/0!</v>
      </c>
      <c r="I30" s="142" t="e">
        <f>wMAC!J27</f>
        <v>#DIV/0!</v>
      </c>
      <c r="J30" s="139" t="e">
        <f>wMAC!K27</f>
        <v>#DIV/0!</v>
      </c>
      <c r="K30" s="139" t="e">
        <f>wMAC!L27</f>
        <v>#DIV/0!</v>
      </c>
      <c r="L30" s="139" t="e">
        <f>wMAC!M27</f>
        <v>#DIV/0!</v>
      </c>
      <c r="M30" s="139">
        <f>wMAC!N27</f>
        <v>1267.9941359953498</v>
      </c>
      <c r="N30" s="139" t="e">
        <f>wMAC!O27</f>
        <v>#DIV/0!</v>
      </c>
      <c r="O30" s="139">
        <f>wMAC!P27</f>
        <v>38.241166333837867</v>
      </c>
      <c r="P30" s="139" t="e">
        <f>wMAC!Q27</f>
        <v>#DIV/0!</v>
      </c>
      <c r="Q30" s="139" t="e">
        <f>wMAC!R27</f>
        <v>#DIV/0!</v>
      </c>
      <c r="R30" s="139" t="e">
        <f>wMAC!S27</f>
        <v>#DIV/0!</v>
      </c>
      <c r="S30" s="139" t="e">
        <f>wMAC!T27</f>
        <v>#DIV/0!</v>
      </c>
      <c r="T30" s="141">
        <f>wMAC!U27</f>
        <v>0</v>
      </c>
      <c r="U30" s="139">
        <f>wMAC!V27</f>
        <v>1998.9008770565545</v>
      </c>
      <c r="V30" s="142">
        <f>wMAC!W27</f>
        <v>0</v>
      </c>
      <c r="W30" s="142">
        <f>wMAC!X27</f>
        <v>763.15130628422025</v>
      </c>
      <c r="X30" s="7">
        <f>wMAC!Y27</f>
        <v>0</v>
      </c>
      <c r="Y30" s="2"/>
    </row>
    <row r="31" spans="1:25" x14ac:dyDescent="0.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65C2-F830-45F5-A18A-8072AB5E746C}">
  <sheetPr>
    <tabColor theme="8" tint="-0.499984740745262"/>
  </sheetPr>
  <dimension ref="A1:AI112"/>
  <sheetViews>
    <sheetView showZeros="0" zoomScaleNormal="100" workbookViewId="0">
      <pane xSplit="2" ySplit="7" topLeftCell="D80" activePane="bottomRight" state="frozen"/>
      <selection activeCell="C17" sqref="C17"/>
      <selection pane="topRight" activeCell="C17" sqref="C17"/>
      <selection pane="bottomLeft" activeCell="C17" sqref="C17"/>
      <selection pane="bottomRight" activeCell="E5" sqref="E5"/>
    </sheetView>
  </sheetViews>
  <sheetFormatPr defaultColWidth="0" defaultRowHeight="14.75" zeroHeight="1" x14ac:dyDescent="0.75"/>
  <cols>
    <col min="1" max="2" width="8.76953125" customWidth="1"/>
    <col min="3" max="3" width="9.5" customWidth="1"/>
    <col min="4" max="5" width="8.76953125" customWidth="1"/>
    <col min="6" max="6" width="12.453125" customWidth="1"/>
    <col min="7" max="7" width="8.76953125" customWidth="1"/>
    <col min="8" max="8" width="11.31640625" customWidth="1"/>
    <col min="9" max="9" width="12.90625" customWidth="1"/>
    <col min="10" max="12" width="8.76953125" customWidth="1"/>
    <col min="13" max="14" width="10.26953125" customWidth="1"/>
    <col min="15" max="16" width="8.76953125" customWidth="1"/>
    <col min="17" max="17" width="8.7265625" style="14" customWidth="1"/>
    <col min="18" max="22" width="8.76953125" customWidth="1"/>
    <col min="23" max="24" width="2.26953125" customWidth="1"/>
    <col min="25" max="26" width="8.76953125" customWidth="1"/>
    <col min="27" max="27" width="2.26953125" customWidth="1"/>
    <col min="28" max="28" width="14.1328125" customWidth="1"/>
    <col min="29" max="32" width="8.76953125" customWidth="1"/>
    <col min="33" max="33" width="2.26953125" customWidth="1"/>
    <col min="34" max="35" width="0" hidden="1" customWidth="1"/>
    <col min="36" max="16384" width="8.76953125" hidden="1"/>
  </cols>
  <sheetData>
    <row r="1" spans="1:34" ht="18.5" x14ac:dyDescent="0.9">
      <c r="A1" s="1" t="s">
        <v>236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9"/>
      <c r="R1" s="2"/>
      <c r="S1" s="2"/>
      <c r="T1" s="2"/>
      <c r="U1" s="10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4" x14ac:dyDescent="0.75">
      <c r="A2" s="29" t="s">
        <v>235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9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4" x14ac:dyDescent="0.75">
      <c r="A3" s="2"/>
      <c r="B3" s="3"/>
      <c r="C3" s="11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9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4" x14ac:dyDescent="0.75">
      <c r="A4" s="2"/>
      <c r="B4" s="9"/>
      <c r="C4" s="19" t="s">
        <v>237</v>
      </c>
      <c r="D4" s="19" t="s">
        <v>238</v>
      </c>
      <c r="E4" s="19" t="s">
        <v>239</v>
      </c>
      <c r="F4" s="368" t="s">
        <v>240</v>
      </c>
      <c r="G4" s="368"/>
      <c r="H4" s="368"/>
      <c r="I4" s="368"/>
      <c r="J4" s="368"/>
      <c r="K4" s="368"/>
      <c r="L4" s="19" t="s">
        <v>241</v>
      </c>
      <c r="M4" s="365" t="s">
        <v>242</v>
      </c>
      <c r="N4" s="366"/>
      <c r="O4" s="19" t="s">
        <v>243</v>
      </c>
      <c r="P4" s="19" t="s">
        <v>241</v>
      </c>
      <c r="Q4" s="367" t="s">
        <v>244</v>
      </c>
      <c r="R4" s="367"/>
      <c r="S4" s="365" t="s">
        <v>277</v>
      </c>
      <c r="T4" s="367"/>
      <c r="U4" s="367"/>
      <c r="V4" s="19" t="s">
        <v>245</v>
      </c>
      <c r="W4" s="2"/>
      <c r="X4" s="2"/>
      <c r="Y4" s="13" t="s">
        <v>246</v>
      </c>
      <c r="Z4" s="2"/>
      <c r="AA4" s="9"/>
      <c r="AB4" s="9"/>
      <c r="AC4" s="9"/>
      <c r="AD4" s="9"/>
      <c r="AE4" s="9"/>
      <c r="AF4" s="9"/>
      <c r="AG4" s="9"/>
      <c r="AH4" s="14"/>
    </row>
    <row r="5" spans="1:34" x14ac:dyDescent="0.75">
      <c r="A5" s="2"/>
      <c r="B5" s="9"/>
      <c r="C5" s="19" t="s">
        <v>247</v>
      </c>
      <c r="D5" s="20"/>
      <c r="E5" s="19" t="s">
        <v>248</v>
      </c>
      <c r="F5" s="256" t="s">
        <v>1787</v>
      </c>
      <c r="G5" s="256" t="s">
        <v>245</v>
      </c>
      <c r="H5" s="256" t="s">
        <v>1699</v>
      </c>
      <c r="I5" s="256" t="s">
        <v>1788</v>
      </c>
      <c r="J5" s="256" t="s">
        <v>1797</v>
      </c>
      <c r="K5" s="256" t="s">
        <v>1700</v>
      </c>
      <c r="L5" s="19" t="s">
        <v>249</v>
      </c>
      <c r="M5" s="21" t="s">
        <v>250</v>
      </c>
      <c r="N5" s="22" t="s">
        <v>251</v>
      </c>
      <c r="O5" s="19" t="s">
        <v>252</v>
      </c>
      <c r="P5" s="19" t="s">
        <v>249</v>
      </c>
      <c r="Q5" s="20" t="s">
        <v>253</v>
      </c>
      <c r="R5" s="20" t="s">
        <v>254</v>
      </c>
      <c r="S5" s="20" t="s">
        <v>253</v>
      </c>
      <c r="T5" s="20" t="s">
        <v>254</v>
      </c>
      <c r="U5" s="20" t="s">
        <v>255</v>
      </c>
      <c r="V5" s="20"/>
      <c r="W5" s="2"/>
      <c r="X5" s="2"/>
      <c r="Y5" s="15" t="s">
        <v>256</v>
      </c>
      <c r="Z5" s="15" t="s">
        <v>257</v>
      </c>
      <c r="AA5" s="9"/>
      <c r="AB5" s="9"/>
      <c r="AC5" s="9"/>
      <c r="AD5" s="9"/>
      <c r="AE5" s="9"/>
      <c r="AF5" s="9"/>
      <c r="AG5" s="9"/>
      <c r="AH5" s="14"/>
    </row>
    <row r="6" spans="1:34" x14ac:dyDescent="0.75">
      <c r="A6" s="2"/>
      <c r="B6" s="4" t="s">
        <v>242</v>
      </c>
      <c r="C6" s="7" t="e">
        <f>SUM(C8:C111)</f>
        <v>#DIV/0!</v>
      </c>
      <c r="D6" s="7">
        <f t="shared" ref="D6:V6" si="0">SUM(D8:D111)</f>
        <v>0</v>
      </c>
      <c r="E6" s="7" t="e">
        <f t="shared" si="0"/>
        <v>#DIV/0!</v>
      </c>
      <c r="F6" s="7">
        <f t="shared" si="0"/>
        <v>0</v>
      </c>
      <c r="G6" s="7">
        <f t="shared" si="0"/>
        <v>0</v>
      </c>
      <c r="H6" s="7">
        <f t="shared" si="0"/>
        <v>0</v>
      </c>
      <c r="I6" s="7" t="e">
        <f t="shared" si="0"/>
        <v>#DIV/0!</v>
      </c>
      <c r="J6" s="7"/>
      <c r="K6" s="7" t="e">
        <f t="shared" si="0"/>
        <v>#DIV/0!</v>
      </c>
      <c r="L6" s="7" t="e">
        <f t="shared" si="0"/>
        <v>#DIV/0!</v>
      </c>
      <c r="M6" s="23" t="e">
        <f t="shared" si="0"/>
        <v>#DIV/0!</v>
      </c>
      <c r="N6" s="24" t="e">
        <f t="shared" si="0"/>
        <v>#DIV/0!</v>
      </c>
      <c r="O6" s="7" t="e">
        <f t="shared" si="0"/>
        <v>#DIV/0!</v>
      </c>
      <c r="P6" s="7" t="e">
        <f t="shared" si="0"/>
        <v>#DIV/0!</v>
      </c>
      <c r="Q6" s="17" t="e">
        <f t="shared" si="0"/>
        <v>#DIV/0!</v>
      </c>
      <c r="R6" s="7">
        <f t="shared" si="0"/>
        <v>0</v>
      </c>
      <c r="S6" s="7">
        <f t="shared" si="0"/>
        <v>-1998.9008770565545</v>
      </c>
      <c r="T6" s="7">
        <f t="shared" si="0"/>
        <v>1998.9008770565545</v>
      </c>
      <c r="U6" s="7">
        <f t="shared" si="0"/>
        <v>0</v>
      </c>
      <c r="V6" s="7">
        <f t="shared" si="0"/>
        <v>0</v>
      </c>
      <c r="W6" s="7"/>
      <c r="X6" s="7"/>
      <c r="Y6" s="16" t="e">
        <f t="shared" ref="Y6" si="1">M6-N6</f>
        <v>#DIV/0!</v>
      </c>
      <c r="Z6" s="16" t="e">
        <f t="shared" ref="Z6" si="2">IF(M6&lt;&gt;0,Y6/M6*100,0)</f>
        <v>#DIV/0!</v>
      </c>
      <c r="AA6" s="9"/>
      <c r="AB6" s="9"/>
      <c r="AC6" s="365" t="s">
        <v>242</v>
      </c>
      <c r="AD6" s="366"/>
      <c r="AE6" s="13" t="s">
        <v>246</v>
      </c>
      <c r="AF6" s="2"/>
      <c r="AG6" s="9"/>
      <c r="AH6" s="14"/>
    </row>
    <row r="7" spans="1:34" x14ac:dyDescent="0.75">
      <c r="A7" s="2"/>
      <c r="B7" s="7"/>
      <c r="C7" s="163" t="s">
        <v>258</v>
      </c>
      <c r="D7" s="163" t="s">
        <v>259</v>
      </c>
      <c r="E7" s="163" t="s">
        <v>260</v>
      </c>
      <c r="F7" s="163" t="s">
        <v>262</v>
      </c>
      <c r="G7" s="163" t="s">
        <v>261</v>
      </c>
      <c r="H7" s="163" t="s">
        <v>1791</v>
      </c>
      <c r="I7" s="163" t="s">
        <v>263</v>
      </c>
      <c r="J7" s="163" t="s">
        <v>1790</v>
      </c>
      <c r="K7" s="163" t="s">
        <v>1792</v>
      </c>
      <c r="L7" s="163" t="s">
        <v>264</v>
      </c>
      <c r="M7" s="164" t="s">
        <v>265</v>
      </c>
      <c r="N7" s="165" t="s">
        <v>266</v>
      </c>
      <c r="O7" s="163" t="s">
        <v>267</v>
      </c>
      <c r="P7" s="163" t="s">
        <v>268</v>
      </c>
      <c r="Q7" s="163" t="s">
        <v>269</v>
      </c>
      <c r="R7" s="163" t="s">
        <v>270</v>
      </c>
      <c r="S7" s="163" t="s">
        <v>271</v>
      </c>
      <c r="T7" s="163" t="s">
        <v>1692</v>
      </c>
      <c r="U7" s="163" t="s">
        <v>272</v>
      </c>
      <c r="V7" s="163" t="s">
        <v>273</v>
      </c>
      <c r="W7" s="7"/>
      <c r="X7" s="7"/>
      <c r="Y7" s="16"/>
      <c r="Z7" s="15"/>
      <c r="AA7" s="9"/>
      <c r="AB7" s="9"/>
      <c r="AC7" s="9" t="s">
        <v>250</v>
      </c>
      <c r="AD7" s="9" t="s">
        <v>251</v>
      </c>
      <c r="AE7" s="15" t="s">
        <v>256</v>
      </c>
      <c r="AF7" s="15" t="s">
        <v>257</v>
      </c>
      <c r="AG7" s="9"/>
      <c r="AH7" s="14"/>
    </row>
    <row r="8" spans="1:34" x14ac:dyDescent="0.75">
      <c r="A8" s="29" t="s">
        <v>1579</v>
      </c>
      <c r="B8" s="9" t="s">
        <v>12</v>
      </c>
      <c r="C8" s="166" t="e">
        <f t="array" ref="C8:C111">TRANSPOSE(SUP!C4:DB4)</f>
        <v>#DIV/0!</v>
      </c>
      <c r="D8" s="166">
        <f>wTRD!I8</f>
        <v>0</v>
      </c>
      <c r="E8" s="166" t="e">
        <f>wTAX!G8</f>
        <v>#DIV/0!</v>
      </c>
      <c r="F8" s="166">
        <f>wTAX!K8</f>
        <v>0</v>
      </c>
      <c r="G8" s="166">
        <f>wTAX!O8</f>
        <v>0</v>
      </c>
      <c r="H8" s="166">
        <f>wTAX!S8</f>
        <v>0</v>
      </c>
      <c r="I8" s="166" t="e">
        <f>wTAX!W8</f>
        <v>#DIV/0!</v>
      </c>
      <c r="J8" s="166" t="e">
        <f>wTAX!AA8</f>
        <v>#DIV/0!</v>
      </c>
      <c r="K8" s="166" t="e">
        <f>wTAX!AE8</f>
        <v>#DIV/0!</v>
      </c>
      <c r="L8" s="167" t="e">
        <f>wTRC!G8</f>
        <v>#DIV/0!</v>
      </c>
      <c r="M8" s="168" t="e">
        <f>SUM(C8:L8)</f>
        <v>#DIV/0!</v>
      </c>
      <c r="N8" s="167" t="e">
        <f t="shared" ref="N8" si="3">SUM(O8:V8)</f>
        <v>#DIV/0!</v>
      </c>
      <c r="O8" s="168" t="e">
        <f>SUM(USE!C8:DB8)</f>
        <v>#DIV/0!</v>
      </c>
      <c r="P8" s="166" t="e">
        <f>wTRC!K8</f>
        <v>#DIV/0!</v>
      </c>
      <c r="Q8" s="169" t="e">
        <f>wABS!G7</f>
        <v>#DIV/0!</v>
      </c>
      <c r="R8" s="169">
        <f>wABS!K7</f>
        <v>0</v>
      </c>
      <c r="S8" s="166">
        <f>wABS!O7</f>
        <v>0</v>
      </c>
      <c r="T8" s="166">
        <f>wABS!S7</f>
        <v>0</v>
      </c>
      <c r="U8" s="166">
        <f>wABS!W7</f>
        <v>0</v>
      </c>
      <c r="V8" s="166">
        <f>wTRD!O8</f>
        <v>0</v>
      </c>
      <c r="W8" s="7"/>
      <c r="X8" s="7"/>
      <c r="Y8" s="17" t="e">
        <f t="shared" ref="Y8:Y71" si="4">M8-N8</f>
        <v>#DIV/0!</v>
      </c>
      <c r="Z8" s="209" t="e">
        <f t="shared" ref="Z8:Z71" si="5">IF(M8&lt;&gt;0,Y8/M8*100,0)</f>
        <v>#DIV/0!</v>
      </c>
      <c r="AA8" s="9"/>
      <c r="AB8" s="17" t="s">
        <v>274</v>
      </c>
      <c r="AC8" s="17" t="e">
        <f>SUM(AC9:AC20)</f>
        <v>#DIV/0!</v>
      </c>
      <c r="AD8" s="17" t="e">
        <f>SUM(AD9:AD20)</f>
        <v>#DIV/0!</v>
      </c>
      <c r="AE8" s="16" t="e">
        <f t="shared" ref="AE8:AE20" si="6">AC8-AD8</f>
        <v>#DIV/0!</v>
      </c>
      <c r="AF8" s="16" t="e">
        <f t="shared" ref="AF8:AF20" si="7">IF(AC8&lt;&gt;0,AE8/AC8*100,0)</f>
        <v>#DIV/0!</v>
      </c>
      <c r="AG8" s="9"/>
      <c r="AH8" s="14"/>
    </row>
    <row r="9" spans="1:34" x14ac:dyDescent="0.75">
      <c r="A9" s="29" t="s">
        <v>1580</v>
      </c>
      <c r="B9" s="9" t="s">
        <v>7</v>
      </c>
      <c r="C9" s="166" t="e">
        <v>#DIV/0!</v>
      </c>
      <c r="D9" s="166">
        <f>wTRD!I9</f>
        <v>0</v>
      </c>
      <c r="E9" s="166" t="e">
        <f>wTAX!G9</f>
        <v>#DIV/0!</v>
      </c>
      <c r="F9" s="166">
        <f>wTAX!K9</f>
        <v>0</v>
      </c>
      <c r="G9" s="166">
        <f>wTAX!O9</f>
        <v>0</v>
      </c>
      <c r="H9" s="166">
        <f>wTAX!S9</f>
        <v>0</v>
      </c>
      <c r="I9" s="166" t="e">
        <f>wTAX!W9</f>
        <v>#DIV/0!</v>
      </c>
      <c r="J9" s="166" t="e">
        <f>wTAX!AA9</f>
        <v>#DIV/0!</v>
      </c>
      <c r="K9" s="166" t="e">
        <f>wTAX!AE9</f>
        <v>#DIV/0!</v>
      </c>
      <c r="L9" s="167" t="e">
        <f>wTRC!G9</f>
        <v>#DIV/0!</v>
      </c>
      <c r="M9" s="168" t="e">
        <f t="shared" ref="M9:M72" si="8">SUM(C9:L9)</f>
        <v>#DIV/0!</v>
      </c>
      <c r="N9" s="167" t="e">
        <f t="shared" ref="N9:N72" si="9">SUM(O9:V9)</f>
        <v>#DIV/0!</v>
      </c>
      <c r="O9" s="168" t="e">
        <f>SUM(USE!C9:DB9)</f>
        <v>#DIV/0!</v>
      </c>
      <c r="P9" s="166" t="e">
        <f>wTRC!K9</f>
        <v>#DIV/0!</v>
      </c>
      <c r="Q9" s="169" t="e">
        <f>wABS!G8</f>
        <v>#DIV/0!</v>
      </c>
      <c r="R9" s="169">
        <f>wABS!K8</f>
        <v>0</v>
      </c>
      <c r="S9" s="166">
        <f>wABS!O8</f>
        <v>0</v>
      </c>
      <c r="T9" s="166">
        <f>wABS!S8</f>
        <v>0</v>
      </c>
      <c r="U9" s="166">
        <f>wABS!W8</f>
        <v>0</v>
      </c>
      <c r="V9" s="166">
        <f>wTRD!O9</f>
        <v>0</v>
      </c>
      <c r="W9" s="7"/>
      <c r="X9" s="7"/>
      <c r="Y9" s="17" t="e">
        <f t="shared" si="4"/>
        <v>#DIV/0!</v>
      </c>
      <c r="Z9" s="209" t="e">
        <f t="shared" si="5"/>
        <v>#DIV/0!</v>
      </c>
      <c r="AA9" s="9"/>
      <c r="AB9" s="211" t="s">
        <v>278</v>
      </c>
      <c r="AC9" s="210" t="e">
        <f>SUM(M8:M12)</f>
        <v>#DIV/0!</v>
      </c>
      <c r="AD9" s="210" t="e">
        <f>SUM(N8:N12)</f>
        <v>#DIV/0!</v>
      </c>
      <c r="AE9" s="16" t="e">
        <f t="shared" si="6"/>
        <v>#DIV/0!</v>
      </c>
      <c r="AF9" s="16" t="e">
        <f t="shared" si="7"/>
        <v>#DIV/0!</v>
      </c>
      <c r="AG9" s="9"/>
      <c r="AH9" s="14"/>
    </row>
    <row r="10" spans="1:34" x14ac:dyDescent="0.75">
      <c r="A10" s="29" t="s">
        <v>1581</v>
      </c>
      <c r="B10" s="9" t="s">
        <v>17</v>
      </c>
      <c r="C10" s="166" t="e">
        <v>#DIV/0!</v>
      </c>
      <c r="D10" s="166">
        <f>wTRD!I10</f>
        <v>0</v>
      </c>
      <c r="E10" s="166" t="e">
        <f>wTAX!G10</f>
        <v>#DIV/0!</v>
      </c>
      <c r="F10" s="166">
        <f>wTAX!K10</f>
        <v>0</v>
      </c>
      <c r="G10" s="166">
        <f>wTAX!O10</f>
        <v>0</v>
      </c>
      <c r="H10" s="166">
        <f>wTAX!S10</f>
        <v>0</v>
      </c>
      <c r="I10" s="166" t="e">
        <f>wTAX!W10</f>
        <v>#DIV/0!</v>
      </c>
      <c r="J10" s="166" t="e">
        <f>wTAX!AA10</f>
        <v>#DIV/0!</v>
      </c>
      <c r="K10" s="166" t="e">
        <f>wTAX!AE10</f>
        <v>#DIV/0!</v>
      </c>
      <c r="L10" s="167" t="e">
        <f>wTRC!G10</f>
        <v>#DIV/0!</v>
      </c>
      <c r="M10" s="168" t="e">
        <f t="shared" si="8"/>
        <v>#DIV/0!</v>
      </c>
      <c r="N10" s="167" t="e">
        <f t="shared" si="9"/>
        <v>#DIV/0!</v>
      </c>
      <c r="O10" s="168" t="e">
        <f>SUM(USE!C10:DB10)</f>
        <v>#DIV/0!</v>
      </c>
      <c r="P10" s="166" t="e">
        <f>wTRC!K10</f>
        <v>#DIV/0!</v>
      </c>
      <c r="Q10" s="169" t="e">
        <f>wABS!G9</f>
        <v>#DIV/0!</v>
      </c>
      <c r="R10" s="169">
        <f>wABS!K9</f>
        <v>0</v>
      </c>
      <c r="S10" s="166">
        <f>wABS!O9</f>
        <v>0</v>
      </c>
      <c r="T10" s="166">
        <f>wABS!S9</f>
        <v>0</v>
      </c>
      <c r="U10" s="166">
        <f>wABS!W9</f>
        <v>0</v>
      </c>
      <c r="V10" s="166">
        <f>wTRD!O10</f>
        <v>0</v>
      </c>
      <c r="W10" s="7"/>
      <c r="X10" s="7"/>
      <c r="Y10" s="17" t="e">
        <f t="shared" si="4"/>
        <v>#DIV/0!</v>
      </c>
      <c r="Z10" s="209" t="e">
        <f t="shared" si="5"/>
        <v>#DIV/0!</v>
      </c>
      <c r="AA10" s="9"/>
      <c r="AB10" s="211" t="s">
        <v>1676</v>
      </c>
      <c r="AC10" s="210" t="e">
        <f>SUM(M13:M16)</f>
        <v>#DIV/0!</v>
      </c>
      <c r="AD10" s="210" t="e">
        <f>SUM(N13:N16)</f>
        <v>#DIV/0!</v>
      </c>
      <c r="AE10" s="16" t="e">
        <f t="shared" si="6"/>
        <v>#DIV/0!</v>
      </c>
      <c r="AF10" s="16" t="e">
        <f t="shared" si="7"/>
        <v>#DIV/0!</v>
      </c>
      <c r="AG10" s="9"/>
      <c r="AH10" s="14"/>
    </row>
    <row r="11" spans="1:34" x14ac:dyDescent="0.75">
      <c r="A11" s="29" t="s">
        <v>1582</v>
      </c>
      <c r="B11" s="9" t="s">
        <v>14</v>
      </c>
      <c r="C11" s="166" t="e">
        <v>#DIV/0!</v>
      </c>
      <c r="D11" s="166">
        <f>wTRD!I11</f>
        <v>0</v>
      </c>
      <c r="E11" s="166" t="e">
        <f>wTAX!G11</f>
        <v>#DIV/0!</v>
      </c>
      <c r="F11" s="166">
        <f>wTAX!K11</f>
        <v>0</v>
      </c>
      <c r="G11" s="166">
        <f>wTAX!O11</f>
        <v>0</v>
      </c>
      <c r="H11" s="166">
        <f>wTAX!S11</f>
        <v>0</v>
      </c>
      <c r="I11" s="166" t="e">
        <f>wTAX!W11</f>
        <v>#DIV/0!</v>
      </c>
      <c r="J11" s="166" t="e">
        <f>wTAX!AA11</f>
        <v>#DIV/0!</v>
      </c>
      <c r="K11" s="166" t="e">
        <f>wTAX!AE11</f>
        <v>#DIV/0!</v>
      </c>
      <c r="L11" s="167" t="e">
        <f>wTRC!G11</f>
        <v>#DIV/0!</v>
      </c>
      <c r="M11" s="168" t="e">
        <f t="shared" si="8"/>
        <v>#DIV/0!</v>
      </c>
      <c r="N11" s="167" t="e">
        <f t="shared" si="9"/>
        <v>#DIV/0!</v>
      </c>
      <c r="O11" s="168" t="e">
        <f>SUM(USE!C11:DB11)</f>
        <v>#DIV/0!</v>
      </c>
      <c r="P11" s="166" t="e">
        <f>wTRC!K11</f>
        <v>#DIV/0!</v>
      </c>
      <c r="Q11" s="169" t="e">
        <f>wABS!G10</f>
        <v>#DIV/0!</v>
      </c>
      <c r="R11" s="169">
        <f>wABS!K10</f>
        <v>0</v>
      </c>
      <c r="S11" s="166">
        <f>wABS!O10</f>
        <v>0</v>
      </c>
      <c r="T11" s="166">
        <f>wABS!S10</f>
        <v>0</v>
      </c>
      <c r="U11" s="166">
        <f>wABS!W10</f>
        <v>0</v>
      </c>
      <c r="V11" s="166">
        <f>wTRD!O11</f>
        <v>0</v>
      </c>
      <c r="W11" s="7"/>
      <c r="X11" s="7"/>
      <c r="Y11" s="17" t="e">
        <f t="shared" si="4"/>
        <v>#DIV/0!</v>
      </c>
      <c r="Z11" s="209" t="e">
        <f t="shared" si="5"/>
        <v>#DIV/0!</v>
      </c>
      <c r="AA11" s="9"/>
      <c r="AB11" s="211" t="s">
        <v>1671</v>
      </c>
      <c r="AC11" s="210" t="e">
        <f>SUM(M17:M19)</f>
        <v>#DIV/0!</v>
      </c>
      <c r="AD11" s="210" t="e">
        <f>SUM(N17:N19)</f>
        <v>#DIV/0!</v>
      </c>
      <c r="AE11" s="16" t="e">
        <f t="shared" si="6"/>
        <v>#DIV/0!</v>
      </c>
      <c r="AF11" s="16" t="e">
        <f t="shared" si="7"/>
        <v>#DIV/0!</v>
      </c>
      <c r="AG11" s="9"/>
      <c r="AH11" s="14"/>
    </row>
    <row r="12" spans="1:34" x14ac:dyDescent="0.75">
      <c r="A12" s="29" t="s">
        <v>1583</v>
      </c>
      <c r="B12" s="9" t="s">
        <v>20</v>
      </c>
      <c r="C12" s="166" t="e">
        <v>#DIV/0!</v>
      </c>
      <c r="D12" s="166">
        <f>wTRD!I12</f>
        <v>0</v>
      </c>
      <c r="E12" s="166" t="e">
        <f>wTAX!G12</f>
        <v>#DIV/0!</v>
      </c>
      <c r="F12" s="166">
        <f>wTAX!K12</f>
        <v>0</v>
      </c>
      <c r="G12" s="166">
        <f>wTAX!O12</f>
        <v>0</v>
      </c>
      <c r="H12" s="166">
        <f>wTAX!S12</f>
        <v>0</v>
      </c>
      <c r="I12" s="166" t="e">
        <f>wTAX!W12</f>
        <v>#DIV/0!</v>
      </c>
      <c r="J12" s="166" t="e">
        <f>wTAX!AA12</f>
        <v>#DIV/0!</v>
      </c>
      <c r="K12" s="166" t="e">
        <f>wTAX!AE12</f>
        <v>#DIV/0!</v>
      </c>
      <c r="L12" s="167" t="e">
        <f>wTRC!G12</f>
        <v>#DIV/0!</v>
      </c>
      <c r="M12" s="168" t="e">
        <f t="shared" si="8"/>
        <v>#DIV/0!</v>
      </c>
      <c r="N12" s="167" t="e">
        <f t="shared" si="9"/>
        <v>#DIV/0!</v>
      </c>
      <c r="O12" s="168" t="e">
        <f>SUM(USE!C12:DB12)</f>
        <v>#DIV/0!</v>
      </c>
      <c r="P12" s="166" t="e">
        <f>wTRC!K12</f>
        <v>#DIV/0!</v>
      </c>
      <c r="Q12" s="169" t="e">
        <f>wABS!G11</f>
        <v>#DIV/0!</v>
      </c>
      <c r="R12" s="169">
        <f>wABS!K11</f>
        <v>0</v>
      </c>
      <c r="S12" s="166">
        <f>wABS!O11</f>
        <v>0</v>
      </c>
      <c r="T12" s="166">
        <f>wABS!S11</f>
        <v>0</v>
      </c>
      <c r="U12" s="166">
        <f>wABS!W11</f>
        <v>0</v>
      </c>
      <c r="V12" s="166">
        <f>wTRD!O12</f>
        <v>0</v>
      </c>
      <c r="W12" s="7"/>
      <c r="X12" s="7"/>
      <c r="Y12" s="17" t="e">
        <f t="shared" si="4"/>
        <v>#DIV/0!</v>
      </c>
      <c r="Z12" s="209" t="e">
        <f t="shared" si="5"/>
        <v>#DIV/0!</v>
      </c>
      <c r="AA12" s="9"/>
      <c r="AB12" s="211" t="s">
        <v>1667</v>
      </c>
      <c r="AC12" s="210" t="e">
        <f>SUM(M20:M23)</f>
        <v>#DIV/0!</v>
      </c>
      <c r="AD12" s="210" t="e">
        <f>SUM(N20:N23)</f>
        <v>#DIV/0!</v>
      </c>
      <c r="AE12" s="16" t="e">
        <f t="shared" si="6"/>
        <v>#DIV/0!</v>
      </c>
      <c r="AF12" s="16" t="e">
        <f t="shared" si="7"/>
        <v>#DIV/0!</v>
      </c>
      <c r="AG12" s="9"/>
      <c r="AH12" s="14"/>
    </row>
    <row r="13" spans="1:34" x14ac:dyDescent="0.75">
      <c r="A13" s="29" t="s">
        <v>1584</v>
      </c>
      <c r="B13" s="9" t="s">
        <v>34</v>
      </c>
      <c r="C13" s="166" t="e">
        <v>#DIV/0!</v>
      </c>
      <c r="D13" s="166">
        <f>wTRD!I13</f>
        <v>0</v>
      </c>
      <c r="E13" s="166" t="e">
        <f>wTAX!G13</f>
        <v>#DIV/0!</v>
      </c>
      <c r="F13" s="166">
        <f>wTAX!K13</f>
        <v>0</v>
      </c>
      <c r="G13" s="166">
        <f>wTAX!O13</f>
        <v>0</v>
      </c>
      <c r="H13" s="166">
        <f>wTAX!S13</f>
        <v>0</v>
      </c>
      <c r="I13" s="166" t="e">
        <f>wTAX!W13</f>
        <v>#DIV/0!</v>
      </c>
      <c r="J13" s="166" t="e">
        <f>wTAX!AA13</f>
        <v>#DIV/0!</v>
      </c>
      <c r="K13" s="166" t="e">
        <f>wTAX!AE13</f>
        <v>#DIV/0!</v>
      </c>
      <c r="L13" s="167" t="e">
        <f>wTRC!G13</f>
        <v>#DIV/0!</v>
      </c>
      <c r="M13" s="168" t="e">
        <f t="shared" si="8"/>
        <v>#DIV/0!</v>
      </c>
      <c r="N13" s="167" t="e">
        <f t="shared" si="9"/>
        <v>#DIV/0!</v>
      </c>
      <c r="O13" s="168" t="e">
        <f>SUM(USE!C13:DB13)</f>
        <v>#DIV/0!</v>
      </c>
      <c r="P13" s="166" t="e">
        <f>wTRC!K13</f>
        <v>#DIV/0!</v>
      </c>
      <c r="Q13" s="169" t="e">
        <f>wABS!G12</f>
        <v>#DIV/0!</v>
      </c>
      <c r="R13" s="169">
        <f>wABS!K12</f>
        <v>0</v>
      </c>
      <c r="S13" s="166">
        <f>wABS!O12</f>
        <v>0</v>
      </c>
      <c r="T13" s="166">
        <f>wABS!S12</f>
        <v>0</v>
      </c>
      <c r="U13" s="166">
        <f>wABS!W12</f>
        <v>0</v>
      </c>
      <c r="V13" s="166">
        <f>wTRD!O13</f>
        <v>0</v>
      </c>
      <c r="W13" s="7"/>
      <c r="X13" s="7"/>
      <c r="Y13" s="17" t="e">
        <f t="shared" si="4"/>
        <v>#DIV/0!</v>
      </c>
      <c r="Z13" s="209" t="e">
        <f t="shared" si="5"/>
        <v>#DIV/0!</v>
      </c>
      <c r="AA13" s="9"/>
      <c r="AB13" s="211" t="s">
        <v>1672</v>
      </c>
      <c r="AC13" s="210" t="e">
        <f>SUM(M24:M26)</f>
        <v>#DIV/0!</v>
      </c>
      <c r="AD13" s="210" t="e">
        <f>SUM(N24:N26)</f>
        <v>#DIV/0!</v>
      </c>
      <c r="AE13" s="16" t="e">
        <f t="shared" si="6"/>
        <v>#DIV/0!</v>
      </c>
      <c r="AF13" s="16" t="e">
        <f t="shared" si="7"/>
        <v>#DIV/0!</v>
      </c>
      <c r="AG13" s="9"/>
      <c r="AH13" s="14"/>
    </row>
    <row r="14" spans="1:34" x14ac:dyDescent="0.75">
      <c r="A14" s="29" t="s">
        <v>1585</v>
      </c>
      <c r="B14" s="9" t="s">
        <v>37</v>
      </c>
      <c r="C14" s="166" t="e">
        <v>#DIV/0!</v>
      </c>
      <c r="D14" s="166">
        <f>wTRD!I14</f>
        <v>0</v>
      </c>
      <c r="E14" s="166" t="e">
        <f>wTAX!G14</f>
        <v>#DIV/0!</v>
      </c>
      <c r="F14" s="166">
        <f>wTAX!K14</f>
        <v>0</v>
      </c>
      <c r="G14" s="166">
        <f>wTAX!O14</f>
        <v>0</v>
      </c>
      <c r="H14" s="166">
        <f>wTAX!S14</f>
        <v>0</v>
      </c>
      <c r="I14" s="166" t="e">
        <f>wTAX!W14</f>
        <v>#DIV/0!</v>
      </c>
      <c r="J14" s="166" t="e">
        <f>wTAX!AA14</f>
        <v>#DIV/0!</v>
      </c>
      <c r="K14" s="166" t="e">
        <f>wTAX!AE14</f>
        <v>#DIV/0!</v>
      </c>
      <c r="L14" s="167" t="e">
        <f>wTRC!G14</f>
        <v>#DIV/0!</v>
      </c>
      <c r="M14" s="168" t="e">
        <f t="shared" si="8"/>
        <v>#DIV/0!</v>
      </c>
      <c r="N14" s="167" t="e">
        <f t="shared" si="9"/>
        <v>#DIV/0!</v>
      </c>
      <c r="O14" s="168" t="e">
        <f>SUM(USE!C14:DB14)</f>
        <v>#DIV/0!</v>
      </c>
      <c r="P14" s="166" t="e">
        <f>wTRC!K14</f>
        <v>#DIV/0!</v>
      </c>
      <c r="Q14" s="169" t="e">
        <f>wABS!G13</f>
        <v>#DIV/0!</v>
      </c>
      <c r="R14" s="169">
        <f>wABS!K13</f>
        <v>0</v>
      </c>
      <c r="S14" s="166">
        <f>wABS!O13</f>
        <v>0</v>
      </c>
      <c r="T14" s="166">
        <f>wABS!S13</f>
        <v>0</v>
      </c>
      <c r="U14" s="166">
        <f>wABS!W13</f>
        <v>0</v>
      </c>
      <c r="V14" s="166">
        <f>wTRD!O14</f>
        <v>0</v>
      </c>
      <c r="W14" s="7"/>
      <c r="X14" s="7"/>
      <c r="Y14" s="17" t="e">
        <f t="shared" si="4"/>
        <v>#DIV/0!</v>
      </c>
      <c r="Z14" s="209" t="e">
        <f t="shared" si="5"/>
        <v>#DIV/0!</v>
      </c>
      <c r="AA14" s="9"/>
      <c r="AB14" s="211" t="s">
        <v>71</v>
      </c>
      <c r="AC14" s="210" t="e">
        <f>M27</f>
        <v>#DIV/0!</v>
      </c>
      <c r="AD14" s="210" t="e">
        <f>N27</f>
        <v>#DIV/0!</v>
      </c>
      <c r="AE14" s="16" t="e">
        <f t="shared" si="6"/>
        <v>#DIV/0!</v>
      </c>
      <c r="AF14" s="16" t="e">
        <f t="shared" si="7"/>
        <v>#DIV/0!</v>
      </c>
      <c r="AG14" s="9"/>
      <c r="AH14" s="14"/>
    </row>
    <row r="15" spans="1:34" x14ac:dyDescent="0.75">
      <c r="A15" s="29" t="s">
        <v>1586</v>
      </c>
      <c r="B15" s="9" t="s">
        <v>31</v>
      </c>
      <c r="C15" s="166" t="e">
        <v>#DIV/0!</v>
      </c>
      <c r="D15" s="166">
        <f>wTRD!I15</f>
        <v>0</v>
      </c>
      <c r="E15" s="166" t="e">
        <f>wTAX!G15</f>
        <v>#DIV/0!</v>
      </c>
      <c r="F15" s="166">
        <f>wTAX!K15</f>
        <v>0</v>
      </c>
      <c r="G15" s="166">
        <f>wTAX!O15</f>
        <v>0</v>
      </c>
      <c r="H15" s="166">
        <f>wTAX!S15</f>
        <v>0</v>
      </c>
      <c r="I15" s="166" t="e">
        <f>wTAX!W15</f>
        <v>#DIV/0!</v>
      </c>
      <c r="J15" s="166" t="e">
        <f>wTAX!AA15</f>
        <v>#DIV/0!</v>
      </c>
      <c r="K15" s="166" t="e">
        <f>wTAX!AE15</f>
        <v>#DIV/0!</v>
      </c>
      <c r="L15" s="167" t="e">
        <f>wTRC!G15</f>
        <v>#DIV/0!</v>
      </c>
      <c r="M15" s="168" t="e">
        <f t="shared" si="8"/>
        <v>#DIV/0!</v>
      </c>
      <c r="N15" s="167" t="e">
        <f t="shared" si="9"/>
        <v>#DIV/0!</v>
      </c>
      <c r="O15" s="168" t="e">
        <f>SUM(USE!C15:DB15)</f>
        <v>#DIV/0!</v>
      </c>
      <c r="P15" s="166" t="e">
        <f>wTRC!K15</f>
        <v>#DIV/0!</v>
      </c>
      <c r="Q15" s="169" t="e">
        <f>wABS!G14</f>
        <v>#DIV/0!</v>
      </c>
      <c r="R15" s="169">
        <f>wABS!K14</f>
        <v>0</v>
      </c>
      <c r="S15" s="166">
        <f>wABS!O14</f>
        <v>0</v>
      </c>
      <c r="T15" s="166">
        <f>wABS!S14</f>
        <v>0</v>
      </c>
      <c r="U15" s="166">
        <f>wABS!W14</f>
        <v>0</v>
      </c>
      <c r="V15" s="166">
        <f>wTRD!O15</f>
        <v>0</v>
      </c>
      <c r="W15" s="7"/>
      <c r="X15" s="7"/>
      <c r="Y15" s="17" t="e">
        <f t="shared" si="4"/>
        <v>#DIV/0!</v>
      </c>
      <c r="Z15" s="209" t="e">
        <f t="shared" si="5"/>
        <v>#DIV/0!</v>
      </c>
      <c r="AA15" s="9"/>
      <c r="AB15" s="211" t="s">
        <v>1136</v>
      </c>
      <c r="AC15" s="210" t="e">
        <f>M28</f>
        <v>#DIV/0!</v>
      </c>
      <c r="AD15" s="210" t="e">
        <f>N28</f>
        <v>#DIV/0!</v>
      </c>
      <c r="AE15" s="16" t="e">
        <f t="shared" si="6"/>
        <v>#DIV/0!</v>
      </c>
      <c r="AF15" s="16" t="e">
        <f t="shared" si="7"/>
        <v>#DIV/0!</v>
      </c>
      <c r="AG15" s="9"/>
      <c r="AH15" s="14"/>
    </row>
    <row r="16" spans="1:34" x14ac:dyDescent="0.75">
      <c r="A16" s="29" t="s">
        <v>1587</v>
      </c>
      <c r="B16" s="9" t="s">
        <v>40</v>
      </c>
      <c r="C16" s="166" t="e">
        <v>#DIV/0!</v>
      </c>
      <c r="D16" s="166">
        <f>wTRD!I16</f>
        <v>0</v>
      </c>
      <c r="E16" s="166" t="e">
        <f>wTAX!G16</f>
        <v>#DIV/0!</v>
      </c>
      <c r="F16" s="166">
        <f>wTAX!K16</f>
        <v>0</v>
      </c>
      <c r="G16" s="166">
        <f>wTAX!O16</f>
        <v>0</v>
      </c>
      <c r="H16" s="166">
        <f>wTAX!S16</f>
        <v>0</v>
      </c>
      <c r="I16" s="166" t="e">
        <f>wTAX!W16</f>
        <v>#DIV/0!</v>
      </c>
      <c r="J16" s="166" t="e">
        <f>wTAX!AA16</f>
        <v>#DIV/0!</v>
      </c>
      <c r="K16" s="166" t="e">
        <f>wTAX!AE16</f>
        <v>#DIV/0!</v>
      </c>
      <c r="L16" s="167" t="e">
        <f>wTRC!G16</f>
        <v>#DIV/0!</v>
      </c>
      <c r="M16" s="168" t="e">
        <f t="shared" si="8"/>
        <v>#DIV/0!</v>
      </c>
      <c r="N16" s="167" t="e">
        <f t="shared" si="9"/>
        <v>#DIV/0!</v>
      </c>
      <c r="O16" s="168" t="e">
        <f>SUM(USE!C16:DB16)</f>
        <v>#DIV/0!</v>
      </c>
      <c r="P16" s="166" t="e">
        <f>wTRC!K16</f>
        <v>#DIV/0!</v>
      </c>
      <c r="Q16" s="169" t="e">
        <f>wABS!G15</f>
        <v>#DIV/0!</v>
      </c>
      <c r="R16" s="169">
        <f>wABS!K15</f>
        <v>0</v>
      </c>
      <c r="S16" s="166">
        <f>wABS!O15</f>
        <v>0</v>
      </c>
      <c r="T16" s="166">
        <f>wABS!S15</f>
        <v>0</v>
      </c>
      <c r="U16" s="166">
        <f>wABS!W15</f>
        <v>0</v>
      </c>
      <c r="V16" s="166">
        <f>wTRD!O16</f>
        <v>0</v>
      </c>
      <c r="W16" s="7"/>
      <c r="X16" s="7"/>
      <c r="Y16" s="17" t="e">
        <f t="shared" si="4"/>
        <v>#DIV/0!</v>
      </c>
      <c r="Z16" s="209" t="e">
        <f t="shared" si="5"/>
        <v>#DIV/0!</v>
      </c>
      <c r="AA16" s="9"/>
      <c r="AB16" s="211" t="s">
        <v>1668</v>
      </c>
      <c r="AC16" s="210" t="e">
        <f>SUM(M29:M32)</f>
        <v>#DIV/0!</v>
      </c>
      <c r="AD16" s="210" t="e">
        <f>SUM(N29:N32)</f>
        <v>#DIV/0!</v>
      </c>
      <c r="AE16" s="16" t="e">
        <f t="shared" si="6"/>
        <v>#DIV/0!</v>
      </c>
      <c r="AF16" s="16" t="e">
        <f t="shared" si="7"/>
        <v>#DIV/0!</v>
      </c>
      <c r="AG16" s="9"/>
      <c r="AH16" s="14"/>
    </row>
    <row r="17" spans="1:34" x14ac:dyDescent="0.75">
      <c r="A17" s="29" t="s">
        <v>1588</v>
      </c>
      <c r="B17" s="9" t="s">
        <v>1557</v>
      </c>
      <c r="C17" s="166" t="e">
        <v>#DIV/0!</v>
      </c>
      <c r="D17" s="166">
        <f>wTRD!I17</f>
        <v>0</v>
      </c>
      <c r="E17" s="166" t="e">
        <f>wTAX!G17</f>
        <v>#DIV/0!</v>
      </c>
      <c r="F17" s="166">
        <f>wTAX!K17</f>
        <v>0</v>
      </c>
      <c r="G17" s="166">
        <f>wTAX!O17</f>
        <v>0</v>
      </c>
      <c r="H17" s="166">
        <f>wTAX!S17</f>
        <v>0</v>
      </c>
      <c r="I17" s="166" t="e">
        <f>wTAX!W17</f>
        <v>#DIV/0!</v>
      </c>
      <c r="J17" s="166" t="e">
        <f>wTAX!AA17</f>
        <v>#DIV/0!</v>
      </c>
      <c r="K17" s="166" t="e">
        <f>wTAX!AE17</f>
        <v>#DIV/0!</v>
      </c>
      <c r="L17" s="167" t="e">
        <f>wTRC!G17</f>
        <v>#DIV/0!</v>
      </c>
      <c r="M17" s="168" t="e">
        <f t="shared" si="8"/>
        <v>#DIV/0!</v>
      </c>
      <c r="N17" s="167" t="e">
        <f t="shared" si="9"/>
        <v>#DIV/0!</v>
      </c>
      <c r="O17" s="168" t="e">
        <f>SUM(USE!C17:DB17)</f>
        <v>#DIV/0!</v>
      </c>
      <c r="P17" s="166" t="e">
        <f>wTRC!K17</f>
        <v>#DIV/0!</v>
      </c>
      <c r="Q17" s="169" t="e">
        <f>wABS!G16</f>
        <v>#DIV/0!</v>
      </c>
      <c r="R17" s="169">
        <f>wABS!K16</f>
        <v>0</v>
      </c>
      <c r="S17" s="166">
        <f>wABS!O16</f>
        <v>0</v>
      </c>
      <c r="T17" s="166">
        <f>wABS!S16</f>
        <v>0</v>
      </c>
      <c r="U17" s="166">
        <f>wABS!W16</f>
        <v>0</v>
      </c>
      <c r="V17" s="166">
        <f>wTRD!O17</f>
        <v>0</v>
      </c>
      <c r="W17" s="7"/>
      <c r="X17" s="7"/>
      <c r="Y17" s="17" t="e">
        <f t="shared" si="4"/>
        <v>#DIV/0!</v>
      </c>
      <c r="Z17" s="209" t="e">
        <f t="shared" si="5"/>
        <v>#DIV/0!</v>
      </c>
      <c r="AA17" s="9"/>
      <c r="AB17" s="211" t="s">
        <v>275</v>
      </c>
      <c r="AC17" s="210" t="e">
        <f>SUM(M33:M36)</f>
        <v>#DIV/0!</v>
      </c>
      <c r="AD17" s="210" t="e">
        <f>SUM(N33:N36)</f>
        <v>#DIV/0!</v>
      </c>
      <c r="AE17" s="16" t="e">
        <f t="shared" si="6"/>
        <v>#DIV/0!</v>
      </c>
      <c r="AF17" s="16" t="e">
        <f t="shared" si="7"/>
        <v>#DIV/0!</v>
      </c>
      <c r="AG17" s="9"/>
      <c r="AH17" s="14"/>
    </row>
    <row r="18" spans="1:34" x14ac:dyDescent="0.75">
      <c r="A18" s="29" t="s">
        <v>1589</v>
      </c>
      <c r="B18" s="9" t="s">
        <v>1558</v>
      </c>
      <c r="C18" s="166" t="e">
        <v>#DIV/0!</v>
      </c>
      <c r="D18" s="166">
        <f>wTRD!I18</f>
        <v>0</v>
      </c>
      <c r="E18" s="166" t="e">
        <f>wTAX!G18</f>
        <v>#DIV/0!</v>
      </c>
      <c r="F18" s="166">
        <f>wTAX!K18</f>
        <v>0</v>
      </c>
      <c r="G18" s="166">
        <f>wTAX!O18</f>
        <v>0</v>
      </c>
      <c r="H18" s="166">
        <f>wTAX!S18</f>
        <v>0</v>
      </c>
      <c r="I18" s="166" t="e">
        <f>wTAX!W18</f>
        <v>#DIV/0!</v>
      </c>
      <c r="J18" s="166" t="e">
        <f>wTAX!AA18</f>
        <v>#DIV/0!</v>
      </c>
      <c r="K18" s="166" t="e">
        <f>wTAX!AE18</f>
        <v>#DIV/0!</v>
      </c>
      <c r="L18" s="167" t="e">
        <f>wTRC!G18</f>
        <v>#DIV/0!</v>
      </c>
      <c r="M18" s="168" t="e">
        <f t="shared" si="8"/>
        <v>#DIV/0!</v>
      </c>
      <c r="N18" s="167" t="e">
        <f t="shared" si="9"/>
        <v>#DIV/0!</v>
      </c>
      <c r="O18" s="168" t="e">
        <f>SUM(USE!C18:DB18)</f>
        <v>#DIV/0!</v>
      </c>
      <c r="P18" s="166" t="e">
        <f>wTRC!K18</f>
        <v>#DIV/0!</v>
      </c>
      <c r="Q18" s="169" t="e">
        <f>wABS!G17</f>
        <v>#DIV/0!</v>
      </c>
      <c r="R18" s="169">
        <f>wABS!K17</f>
        <v>0</v>
      </c>
      <c r="S18" s="166">
        <f>wABS!O17</f>
        <v>0</v>
      </c>
      <c r="T18" s="166">
        <f>wABS!S17</f>
        <v>0</v>
      </c>
      <c r="U18" s="166">
        <f>wABS!W17</f>
        <v>0</v>
      </c>
      <c r="V18" s="166">
        <f>wTRD!O18</f>
        <v>0</v>
      </c>
      <c r="W18" s="7"/>
      <c r="X18" s="7"/>
      <c r="Y18" s="17" t="e">
        <f t="shared" si="4"/>
        <v>#DIV/0!</v>
      </c>
      <c r="Z18" s="209" t="e">
        <f t="shared" si="5"/>
        <v>#DIV/0!</v>
      </c>
      <c r="AA18" s="9"/>
      <c r="AB18" s="211" t="s">
        <v>1673</v>
      </c>
      <c r="AC18" s="210" t="e">
        <f>SUM(M37:M40)</f>
        <v>#DIV/0!</v>
      </c>
      <c r="AD18" s="210" t="e">
        <f>SUM(N37:N40)</f>
        <v>#DIV/0!</v>
      </c>
      <c r="AE18" s="16" t="e">
        <f t="shared" si="6"/>
        <v>#DIV/0!</v>
      </c>
      <c r="AF18" s="16" t="e">
        <f t="shared" si="7"/>
        <v>#DIV/0!</v>
      </c>
      <c r="AG18" s="9"/>
      <c r="AH18" s="14"/>
    </row>
    <row r="19" spans="1:34" x14ac:dyDescent="0.75">
      <c r="A19" s="29" t="s">
        <v>1590</v>
      </c>
      <c r="B19" s="9" t="s">
        <v>48</v>
      </c>
      <c r="C19" s="166" t="e">
        <v>#DIV/0!</v>
      </c>
      <c r="D19" s="166">
        <f>wTRD!I19</f>
        <v>0</v>
      </c>
      <c r="E19" s="166" t="e">
        <f>wTAX!G19</f>
        <v>#DIV/0!</v>
      </c>
      <c r="F19" s="166">
        <f>wTAX!K19</f>
        <v>0</v>
      </c>
      <c r="G19" s="166">
        <f>wTAX!O19</f>
        <v>0</v>
      </c>
      <c r="H19" s="166">
        <f>wTAX!S19</f>
        <v>0</v>
      </c>
      <c r="I19" s="166" t="e">
        <f>wTAX!W19</f>
        <v>#DIV/0!</v>
      </c>
      <c r="J19" s="166" t="e">
        <f>wTAX!AA19</f>
        <v>#DIV/0!</v>
      </c>
      <c r="K19" s="166" t="e">
        <f>wTAX!AE19</f>
        <v>#DIV/0!</v>
      </c>
      <c r="L19" s="167" t="e">
        <f>wTRC!G19</f>
        <v>#DIV/0!</v>
      </c>
      <c r="M19" s="168" t="e">
        <f t="shared" si="8"/>
        <v>#DIV/0!</v>
      </c>
      <c r="N19" s="167" t="e">
        <f t="shared" si="9"/>
        <v>#DIV/0!</v>
      </c>
      <c r="O19" s="168" t="e">
        <f>SUM(USE!C19:DB19)</f>
        <v>#DIV/0!</v>
      </c>
      <c r="P19" s="166" t="e">
        <f>wTRC!K19</f>
        <v>#DIV/0!</v>
      </c>
      <c r="Q19" s="169" t="e">
        <f>wABS!G18</f>
        <v>#DIV/0!</v>
      </c>
      <c r="R19" s="169">
        <f>wABS!K18</f>
        <v>0</v>
      </c>
      <c r="S19" s="166">
        <f>wABS!O18</f>
        <v>0</v>
      </c>
      <c r="T19" s="166">
        <f>wABS!S18</f>
        <v>0</v>
      </c>
      <c r="U19" s="166">
        <f>wABS!W18</f>
        <v>0</v>
      </c>
      <c r="V19" s="166">
        <f>wTRD!O19</f>
        <v>0</v>
      </c>
      <c r="W19" s="7"/>
      <c r="X19" s="7"/>
      <c r="Y19" s="17" t="e">
        <f t="shared" si="4"/>
        <v>#DIV/0!</v>
      </c>
      <c r="Z19" s="209" t="e">
        <f t="shared" si="5"/>
        <v>#DIV/0!</v>
      </c>
      <c r="AA19" s="9"/>
      <c r="AB19" s="211" t="s">
        <v>1669</v>
      </c>
      <c r="AC19" s="210" t="e">
        <f>SUM(M41:M43)</f>
        <v>#DIV/0!</v>
      </c>
      <c r="AD19" s="210" t="e">
        <f>SUM(N41:N43)</f>
        <v>#DIV/0!</v>
      </c>
      <c r="AE19" s="16" t="e">
        <f t="shared" si="6"/>
        <v>#DIV/0!</v>
      </c>
      <c r="AF19" s="16" t="e">
        <f t="shared" si="7"/>
        <v>#DIV/0!</v>
      </c>
      <c r="AG19" s="9"/>
      <c r="AH19" s="14"/>
    </row>
    <row r="20" spans="1:34" x14ac:dyDescent="0.75">
      <c r="A20" s="29" t="s">
        <v>1591</v>
      </c>
      <c r="B20" s="9" t="s">
        <v>1559</v>
      </c>
      <c r="C20" s="166" t="e">
        <v>#DIV/0!</v>
      </c>
      <c r="D20" s="166">
        <f>wTRD!I20</f>
        <v>0</v>
      </c>
      <c r="E20" s="166" t="e">
        <f>wTAX!G20</f>
        <v>#DIV/0!</v>
      </c>
      <c r="F20" s="166">
        <f>wTAX!K20</f>
        <v>0</v>
      </c>
      <c r="G20" s="166">
        <f>wTAX!O20</f>
        <v>0</v>
      </c>
      <c r="H20" s="166">
        <f>wTAX!S20</f>
        <v>0</v>
      </c>
      <c r="I20" s="166" t="e">
        <f>wTAX!W20</f>
        <v>#DIV/0!</v>
      </c>
      <c r="J20" s="166" t="e">
        <f>wTAX!AA20</f>
        <v>#DIV/0!</v>
      </c>
      <c r="K20" s="166" t="e">
        <f>wTAX!AE20</f>
        <v>#DIV/0!</v>
      </c>
      <c r="L20" s="167" t="e">
        <f>wTRC!G20</f>
        <v>#DIV/0!</v>
      </c>
      <c r="M20" s="168" t="e">
        <f t="shared" si="8"/>
        <v>#DIV/0!</v>
      </c>
      <c r="N20" s="167" t="e">
        <f t="shared" si="9"/>
        <v>#DIV/0!</v>
      </c>
      <c r="O20" s="168" t="e">
        <f>SUM(USE!C20:DB20)</f>
        <v>#DIV/0!</v>
      </c>
      <c r="P20" s="166" t="e">
        <f>wTRC!K20</f>
        <v>#DIV/0!</v>
      </c>
      <c r="Q20" s="169" t="e">
        <f>wABS!G19</f>
        <v>#DIV/0!</v>
      </c>
      <c r="R20" s="169">
        <f>wABS!K19</f>
        <v>0</v>
      </c>
      <c r="S20" s="166">
        <f>wABS!O19</f>
        <v>0</v>
      </c>
      <c r="T20" s="166">
        <f>wABS!S19</f>
        <v>0</v>
      </c>
      <c r="U20" s="166">
        <f>wABS!W19</f>
        <v>0</v>
      </c>
      <c r="V20" s="166">
        <f>wTRD!O20</f>
        <v>0</v>
      </c>
      <c r="W20" s="7"/>
      <c r="X20" s="7"/>
      <c r="Y20" s="17" t="e">
        <f t="shared" si="4"/>
        <v>#DIV/0!</v>
      </c>
      <c r="Z20" s="209" t="e">
        <f t="shared" si="5"/>
        <v>#DIV/0!</v>
      </c>
      <c r="AA20" s="9"/>
      <c r="AB20" s="211" t="s">
        <v>1670</v>
      </c>
      <c r="AC20" s="210" t="e">
        <f>SUM(M44)</f>
        <v>#DIV/0!</v>
      </c>
      <c r="AD20" s="210" t="e">
        <f>SUM(N44)</f>
        <v>#DIV/0!</v>
      </c>
      <c r="AE20" s="16" t="e">
        <f t="shared" si="6"/>
        <v>#DIV/0!</v>
      </c>
      <c r="AF20" s="16" t="e">
        <f t="shared" si="7"/>
        <v>#DIV/0!</v>
      </c>
      <c r="AG20" s="9"/>
      <c r="AH20" s="14"/>
    </row>
    <row r="21" spans="1:34" x14ac:dyDescent="0.75">
      <c r="A21" s="29" t="s">
        <v>1592</v>
      </c>
      <c r="B21" s="9" t="s">
        <v>1560</v>
      </c>
      <c r="C21" s="166" t="e">
        <v>#DIV/0!</v>
      </c>
      <c r="D21" s="166">
        <f>wTRD!I21</f>
        <v>0</v>
      </c>
      <c r="E21" s="166" t="e">
        <f>wTAX!G21</f>
        <v>#DIV/0!</v>
      </c>
      <c r="F21" s="166">
        <f>wTAX!K21</f>
        <v>0</v>
      </c>
      <c r="G21" s="166">
        <f>wTAX!O21</f>
        <v>0</v>
      </c>
      <c r="H21" s="166">
        <f>wTAX!S21</f>
        <v>0</v>
      </c>
      <c r="I21" s="166" t="e">
        <f>wTAX!W21</f>
        <v>#DIV/0!</v>
      </c>
      <c r="J21" s="166" t="e">
        <f>wTAX!AA21</f>
        <v>#DIV/0!</v>
      </c>
      <c r="K21" s="166" t="e">
        <f>wTAX!AE21</f>
        <v>#DIV/0!</v>
      </c>
      <c r="L21" s="167" t="e">
        <f>wTRC!G21</f>
        <v>#DIV/0!</v>
      </c>
      <c r="M21" s="168" t="e">
        <f t="shared" si="8"/>
        <v>#DIV/0!</v>
      </c>
      <c r="N21" s="167" t="e">
        <f t="shared" si="9"/>
        <v>#DIV/0!</v>
      </c>
      <c r="O21" s="168" t="e">
        <f>SUM(USE!C21:DB21)</f>
        <v>#DIV/0!</v>
      </c>
      <c r="P21" s="166" t="e">
        <f>wTRC!K21</f>
        <v>#DIV/0!</v>
      </c>
      <c r="Q21" s="169" t="e">
        <f>wABS!G20</f>
        <v>#DIV/0!</v>
      </c>
      <c r="R21" s="169">
        <f>wABS!K20</f>
        <v>0</v>
      </c>
      <c r="S21" s="166">
        <f>wABS!O20</f>
        <v>0</v>
      </c>
      <c r="T21" s="166">
        <f>wABS!S20</f>
        <v>0</v>
      </c>
      <c r="U21" s="166">
        <f>wABS!W20</f>
        <v>0</v>
      </c>
      <c r="V21" s="166">
        <f>wTRD!O21</f>
        <v>0</v>
      </c>
      <c r="W21" s="7"/>
      <c r="X21" s="7"/>
      <c r="Y21" s="17" t="e">
        <f t="shared" si="4"/>
        <v>#DIV/0!</v>
      </c>
      <c r="Z21" s="209" t="e">
        <f t="shared" si="5"/>
        <v>#DIV/0!</v>
      </c>
      <c r="AA21" s="9"/>
      <c r="AB21" s="210"/>
      <c r="AC21" s="210"/>
      <c r="AD21" s="210"/>
      <c r="AE21" s="210"/>
      <c r="AF21" s="210"/>
      <c r="AG21" s="9"/>
      <c r="AH21" s="14"/>
    </row>
    <row r="22" spans="1:34" x14ac:dyDescent="0.75">
      <c r="A22" s="29" t="s">
        <v>1593</v>
      </c>
      <c r="B22" s="9" t="s">
        <v>1561</v>
      </c>
      <c r="C22" s="166" t="e">
        <v>#DIV/0!</v>
      </c>
      <c r="D22" s="166">
        <f>wTRD!I22</f>
        <v>0</v>
      </c>
      <c r="E22" s="166" t="e">
        <f>wTAX!G22</f>
        <v>#DIV/0!</v>
      </c>
      <c r="F22" s="166">
        <f>wTAX!K22</f>
        <v>0</v>
      </c>
      <c r="G22" s="166">
        <f>wTAX!O22</f>
        <v>0</v>
      </c>
      <c r="H22" s="166">
        <f>wTAX!S22</f>
        <v>0</v>
      </c>
      <c r="I22" s="166" t="e">
        <f>wTAX!W22</f>
        <v>#DIV/0!</v>
      </c>
      <c r="J22" s="166" t="e">
        <f>wTAX!AA22</f>
        <v>#DIV/0!</v>
      </c>
      <c r="K22" s="166" t="e">
        <f>wTAX!AE22</f>
        <v>#DIV/0!</v>
      </c>
      <c r="L22" s="167" t="e">
        <f>wTRC!G22</f>
        <v>#DIV/0!</v>
      </c>
      <c r="M22" s="168" t="e">
        <f t="shared" si="8"/>
        <v>#DIV/0!</v>
      </c>
      <c r="N22" s="167" t="e">
        <f t="shared" si="9"/>
        <v>#DIV/0!</v>
      </c>
      <c r="O22" s="168" t="e">
        <f>SUM(USE!C22:DB22)</f>
        <v>#DIV/0!</v>
      </c>
      <c r="P22" s="166" t="e">
        <f>wTRC!K22</f>
        <v>#DIV/0!</v>
      </c>
      <c r="Q22" s="169" t="e">
        <f>wABS!G21</f>
        <v>#DIV/0!</v>
      </c>
      <c r="R22" s="169">
        <f>wABS!K21</f>
        <v>0</v>
      </c>
      <c r="S22" s="166">
        <f>wABS!O21</f>
        <v>0</v>
      </c>
      <c r="T22" s="166">
        <f>wABS!S21</f>
        <v>0</v>
      </c>
      <c r="U22" s="166">
        <f>wABS!W21</f>
        <v>0</v>
      </c>
      <c r="V22" s="166">
        <f>wTRD!O22</f>
        <v>0</v>
      </c>
      <c r="W22" s="7"/>
      <c r="X22" s="7"/>
      <c r="Y22" s="17" t="e">
        <f t="shared" si="4"/>
        <v>#DIV/0!</v>
      </c>
      <c r="Z22" s="209" t="e">
        <f t="shared" si="5"/>
        <v>#DIV/0!</v>
      </c>
      <c r="AA22" s="9"/>
      <c r="AB22" s="210"/>
      <c r="AC22" s="210"/>
      <c r="AD22" s="210"/>
      <c r="AE22" s="210"/>
      <c r="AF22" s="210"/>
      <c r="AG22" s="9"/>
      <c r="AH22" s="14"/>
    </row>
    <row r="23" spans="1:34" x14ac:dyDescent="0.75">
      <c r="A23" s="29" t="s">
        <v>1594</v>
      </c>
      <c r="B23" s="9" t="s">
        <v>66</v>
      </c>
      <c r="C23" s="166" t="e">
        <v>#DIV/0!</v>
      </c>
      <c r="D23" s="166">
        <f>wTRD!I23</f>
        <v>0</v>
      </c>
      <c r="E23" s="166" t="e">
        <f>wTAX!G23</f>
        <v>#DIV/0!</v>
      </c>
      <c r="F23" s="166">
        <f>wTAX!K23</f>
        <v>0</v>
      </c>
      <c r="G23" s="166">
        <f>wTAX!O23</f>
        <v>0</v>
      </c>
      <c r="H23" s="166">
        <f>wTAX!S23</f>
        <v>0</v>
      </c>
      <c r="I23" s="166" t="e">
        <f>wTAX!W23</f>
        <v>#DIV/0!</v>
      </c>
      <c r="J23" s="166" t="e">
        <f>wTAX!AA23</f>
        <v>#DIV/0!</v>
      </c>
      <c r="K23" s="166" t="e">
        <f>wTAX!AE23</f>
        <v>#DIV/0!</v>
      </c>
      <c r="L23" s="167" t="e">
        <f>wTRC!G23</f>
        <v>#DIV/0!</v>
      </c>
      <c r="M23" s="168" t="e">
        <f t="shared" si="8"/>
        <v>#DIV/0!</v>
      </c>
      <c r="N23" s="167" t="e">
        <f t="shared" si="9"/>
        <v>#DIV/0!</v>
      </c>
      <c r="O23" s="168" t="e">
        <f>SUM(USE!C23:DB23)</f>
        <v>#DIV/0!</v>
      </c>
      <c r="P23" s="166" t="e">
        <f>wTRC!K23</f>
        <v>#DIV/0!</v>
      </c>
      <c r="Q23" s="169" t="e">
        <f>wABS!G22</f>
        <v>#DIV/0!</v>
      </c>
      <c r="R23" s="169">
        <f>wABS!K22</f>
        <v>0</v>
      </c>
      <c r="S23" s="166">
        <f>wABS!O22</f>
        <v>0</v>
      </c>
      <c r="T23" s="166">
        <f>wABS!S22</f>
        <v>0</v>
      </c>
      <c r="U23" s="166">
        <f>wABS!W22</f>
        <v>0</v>
      </c>
      <c r="V23" s="166">
        <f>wTRD!O23</f>
        <v>0</v>
      </c>
      <c r="W23" s="7"/>
      <c r="X23" s="7"/>
      <c r="Y23" s="17" t="e">
        <f t="shared" si="4"/>
        <v>#DIV/0!</v>
      </c>
      <c r="Z23" s="209" t="e">
        <f t="shared" si="5"/>
        <v>#DIV/0!</v>
      </c>
      <c r="AA23" s="9"/>
      <c r="AB23" s="210"/>
      <c r="AC23" s="210"/>
      <c r="AD23" s="210"/>
      <c r="AE23" s="210"/>
      <c r="AF23" s="210"/>
      <c r="AG23" s="9"/>
      <c r="AH23" s="14"/>
    </row>
    <row r="24" spans="1:34" x14ac:dyDescent="0.75">
      <c r="A24" s="29" t="s">
        <v>1595</v>
      </c>
      <c r="B24" s="9" t="s">
        <v>24</v>
      </c>
      <c r="C24" s="166" t="e">
        <v>#DIV/0!</v>
      </c>
      <c r="D24" s="166">
        <f>wTRD!I24</f>
        <v>0</v>
      </c>
      <c r="E24" s="166" t="e">
        <f>wTAX!G24</f>
        <v>#DIV/0!</v>
      </c>
      <c r="F24" s="166">
        <f>wTAX!K24</f>
        <v>0</v>
      </c>
      <c r="G24" s="166">
        <f>wTAX!O24</f>
        <v>0</v>
      </c>
      <c r="H24" s="166">
        <f>wTAX!S24</f>
        <v>0</v>
      </c>
      <c r="I24" s="166" t="e">
        <f>wTAX!W24</f>
        <v>#DIV/0!</v>
      </c>
      <c r="J24" s="166" t="e">
        <f>wTAX!AA24</f>
        <v>#DIV/0!</v>
      </c>
      <c r="K24" s="166" t="e">
        <f>wTAX!AE24</f>
        <v>#DIV/0!</v>
      </c>
      <c r="L24" s="167" t="e">
        <f>wTRC!G24</f>
        <v>#DIV/0!</v>
      </c>
      <c r="M24" s="168" t="e">
        <f t="shared" si="8"/>
        <v>#DIV/0!</v>
      </c>
      <c r="N24" s="167" t="e">
        <f t="shared" si="9"/>
        <v>#DIV/0!</v>
      </c>
      <c r="O24" s="168" t="e">
        <f>SUM(USE!C24:DB24)</f>
        <v>#DIV/0!</v>
      </c>
      <c r="P24" s="166" t="e">
        <f>wTRC!K24</f>
        <v>#DIV/0!</v>
      </c>
      <c r="Q24" s="169" t="e">
        <f>wABS!G23</f>
        <v>#DIV/0!</v>
      </c>
      <c r="R24" s="169">
        <f>wABS!K23</f>
        <v>0</v>
      </c>
      <c r="S24" s="166">
        <f>wABS!O23</f>
        <v>0</v>
      </c>
      <c r="T24" s="166">
        <f>wABS!S23</f>
        <v>0</v>
      </c>
      <c r="U24" s="166">
        <f>wABS!W23</f>
        <v>0</v>
      </c>
      <c r="V24" s="166">
        <f>wTRD!O24</f>
        <v>0</v>
      </c>
      <c r="W24" s="7"/>
      <c r="X24" s="7"/>
      <c r="Y24" s="17" t="e">
        <f t="shared" si="4"/>
        <v>#DIV/0!</v>
      </c>
      <c r="Z24" s="209" t="e">
        <f t="shared" si="5"/>
        <v>#DIV/0!</v>
      </c>
      <c r="AA24" s="9"/>
      <c r="AB24" s="210"/>
      <c r="AC24" s="210"/>
      <c r="AD24" s="210"/>
      <c r="AE24" s="210"/>
      <c r="AF24" s="210"/>
      <c r="AG24" s="9"/>
      <c r="AH24" s="14"/>
    </row>
    <row r="25" spans="1:34" x14ac:dyDescent="0.75">
      <c r="A25" s="29" t="s">
        <v>1596</v>
      </c>
      <c r="B25" s="9" t="s">
        <v>1562</v>
      </c>
      <c r="C25" s="166" t="e">
        <v>#DIV/0!</v>
      </c>
      <c r="D25" s="166">
        <f>wTRD!I25</f>
        <v>0</v>
      </c>
      <c r="E25" s="166" t="e">
        <f>wTAX!G25</f>
        <v>#DIV/0!</v>
      </c>
      <c r="F25" s="166">
        <f>wTAX!K25</f>
        <v>0</v>
      </c>
      <c r="G25" s="166">
        <f>wTAX!O25</f>
        <v>0</v>
      </c>
      <c r="H25" s="166">
        <f>wTAX!S25</f>
        <v>0</v>
      </c>
      <c r="I25" s="166" t="e">
        <f>wTAX!W25</f>
        <v>#DIV/0!</v>
      </c>
      <c r="J25" s="166" t="e">
        <f>wTAX!AA25</f>
        <v>#DIV/0!</v>
      </c>
      <c r="K25" s="166" t="e">
        <f>wTAX!AE25</f>
        <v>#DIV/0!</v>
      </c>
      <c r="L25" s="167" t="e">
        <f>wTRC!G25</f>
        <v>#DIV/0!</v>
      </c>
      <c r="M25" s="168" t="e">
        <f t="shared" si="8"/>
        <v>#DIV/0!</v>
      </c>
      <c r="N25" s="167" t="e">
        <f t="shared" si="9"/>
        <v>#DIV/0!</v>
      </c>
      <c r="O25" s="168" t="e">
        <f>SUM(USE!C25:DB25)</f>
        <v>#DIV/0!</v>
      </c>
      <c r="P25" s="166" t="e">
        <f>wTRC!K25</f>
        <v>#DIV/0!</v>
      </c>
      <c r="Q25" s="169" t="e">
        <f>wABS!G24</f>
        <v>#DIV/0!</v>
      </c>
      <c r="R25" s="169">
        <f>wABS!K24</f>
        <v>0</v>
      </c>
      <c r="S25" s="166">
        <f>wABS!O24</f>
        <v>0</v>
      </c>
      <c r="T25" s="166">
        <f>wABS!S24</f>
        <v>0</v>
      </c>
      <c r="U25" s="166">
        <f>wABS!W24</f>
        <v>0</v>
      </c>
      <c r="V25" s="166">
        <f>wTRD!O25</f>
        <v>0</v>
      </c>
      <c r="W25" s="7"/>
      <c r="X25" s="7"/>
      <c r="Y25" s="17" t="e">
        <f t="shared" si="4"/>
        <v>#DIV/0!</v>
      </c>
      <c r="Z25" s="209" t="e">
        <f t="shared" si="5"/>
        <v>#DIV/0!</v>
      </c>
      <c r="AA25" s="9"/>
      <c r="AB25" s="210"/>
      <c r="AC25" s="210"/>
      <c r="AD25" s="210"/>
      <c r="AE25" s="210"/>
      <c r="AF25" s="210"/>
      <c r="AG25" s="9"/>
      <c r="AH25" s="14"/>
    </row>
    <row r="26" spans="1:34" x14ac:dyDescent="0.75">
      <c r="A26" s="29" t="s">
        <v>1597</v>
      </c>
      <c r="B26" s="18" t="s">
        <v>27</v>
      </c>
      <c r="C26" s="170" t="e">
        <v>#DIV/0!</v>
      </c>
      <c r="D26" s="170">
        <f>wTRD!I26</f>
        <v>0</v>
      </c>
      <c r="E26" s="170" t="e">
        <f>wTAX!G26</f>
        <v>#DIV/0!</v>
      </c>
      <c r="F26" s="170">
        <f>wTAX!K26</f>
        <v>0</v>
      </c>
      <c r="G26" s="170">
        <f>wTAX!O26</f>
        <v>0</v>
      </c>
      <c r="H26" s="170">
        <f>wTAX!S26</f>
        <v>0</v>
      </c>
      <c r="I26" s="170" t="e">
        <f>wTAX!W26</f>
        <v>#DIV/0!</v>
      </c>
      <c r="J26" s="170" t="e">
        <f>wTAX!AA26</f>
        <v>#DIV/0!</v>
      </c>
      <c r="K26" s="170" t="e">
        <f>wTAX!AE26</f>
        <v>#DIV/0!</v>
      </c>
      <c r="L26" s="171" t="e">
        <f>wTRC!G26</f>
        <v>#DIV/0!</v>
      </c>
      <c r="M26" s="172" t="e">
        <f t="shared" si="8"/>
        <v>#DIV/0!</v>
      </c>
      <c r="N26" s="171" t="e">
        <f t="shared" si="9"/>
        <v>#DIV/0!</v>
      </c>
      <c r="O26" s="172" t="e">
        <f>SUM(USE!C26:DB26)</f>
        <v>#DIV/0!</v>
      </c>
      <c r="P26" s="170" t="e">
        <f>wTRC!K26</f>
        <v>#DIV/0!</v>
      </c>
      <c r="Q26" s="173" t="e">
        <f>wABS!G25</f>
        <v>#DIV/0!</v>
      </c>
      <c r="R26" s="173">
        <f>wABS!K25</f>
        <v>0</v>
      </c>
      <c r="S26" s="170">
        <f>wABS!O25</f>
        <v>0</v>
      </c>
      <c r="T26" s="170">
        <f>wABS!S25</f>
        <v>0</v>
      </c>
      <c r="U26" s="170">
        <f>wABS!W25</f>
        <v>0</v>
      </c>
      <c r="V26" s="170">
        <f>wTRD!O26</f>
        <v>0</v>
      </c>
      <c r="W26" s="7"/>
      <c r="X26" s="7"/>
      <c r="Y26" s="17" t="e">
        <f t="shared" si="4"/>
        <v>#DIV/0!</v>
      </c>
      <c r="Z26" s="209" t="e">
        <f t="shared" si="5"/>
        <v>#DIV/0!</v>
      </c>
      <c r="AA26" s="9"/>
      <c r="AB26" s="28"/>
      <c r="AC26" s="28"/>
      <c r="AD26" s="28"/>
      <c r="AE26" s="28"/>
      <c r="AF26" s="28"/>
      <c r="AG26" s="9"/>
      <c r="AH26" s="14"/>
    </row>
    <row r="27" spans="1:34" x14ac:dyDescent="0.75">
      <c r="A27" s="29" t="s">
        <v>1598</v>
      </c>
      <c r="B27" s="9" t="s">
        <v>75</v>
      </c>
      <c r="C27" s="166" t="e">
        <v>#DIV/0!</v>
      </c>
      <c r="D27" s="166">
        <f>wTRD!I27</f>
        <v>0</v>
      </c>
      <c r="E27" s="166" t="e">
        <f>wTAX!G27</f>
        <v>#DIV/0!</v>
      </c>
      <c r="F27" s="166">
        <f>wTAX!K27</f>
        <v>0</v>
      </c>
      <c r="G27" s="166">
        <f>wTAX!O27</f>
        <v>0</v>
      </c>
      <c r="H27" s="166">
        <f>wTAX!S27</f>
        <v>0</v>
      </c>
      <c r="I27" s="166" t="e">
        <f>wTAX!W27</f>
        <v>#DIV/0!</v>
      </c>
      <c r="J27" s="166" t="e">
        <f>wTAX!AA27</f>
        <v>#DIV/0!</v>
      </c>
      <c r="K27" s="166" t="e">
        <f>wTAX!AE27</f>
        <v>#DIV/0!</v>
      </c>
      <c r="L27" s="167" t="e">
        <f>wTRC!G27</f>
        <v>#DIV/0!</v>
      </c>
      <c r="M27" s="168" t="e">
        <f t="shared" si="8"/>
        <v>#DIV/0!</v>
      </c>
      <c r="N27" s="167" t="e">
        <f t="shared" si="9"/>
        <v>#DIV/0!</v>
      </c>
      <c r="O27" s="168" t="e">
        <f>SUM(USE!C27:DB27)</f>
        <v>#DIV/0!</v>
      </c>
      <c r="P27" s="166" t="e">
        <f>wTRC!K27</f>
        <v>#DIV/0!</v>
      </c>
      <c r="Q27" s="169" t="e">
        <f>wABS!G26</f>
        <v>#DIV/0!</v>
      </c>
      <c r="R27" s="169">
        <f>wABS!K26</f>
        <v>0</v>
      </c>
      <c r="S27" s="166">
        <f>wABS!O26</f>
        <v>0</v>
      </c>
      <c r="T27" s="166">
        <f>wABS!S26</f>
        <v>0</v>
      </c>
      <c r="U27" s="166">
        <f>wABS!W26</f>
        <v>0</v>
      </c>
      <c r="V27" s="166">
        <f>wTRD!O27</f>
        <v>0</v>
      </c>
      <c r="W27" s="7"/>
      <c r="X27" s="7"/>
      <c r="Y27" s="17" t="e">
        <f t="shared" si="4"/>
        <v>#DIV/0!</v>
      </c>
      <c r="Z27" s="209" t="e">
        <f t="shared" si="5"/>
        <v>#DIV/0!</v>
      </c>
      <c r="AA27" s="9"/>
      <c r="AB27" s="28"/>
      <c r="AC27" s="28"/>
      <c r="AD27" s="28"/>
      <c r="AE27" s="28"/>
      <c r="AF27" s="28"/>
      <c r="AG27" s="9"/>
      <c r="AH27" s="14"/>
    </row>
    <row r="28" spans="1:34" x14ac:dyDescent="0.75">
      <c r="A28" s="29" t="s">
        <v>1599</v>
      </c>
      <c r="B28" s="18" t="s">
        <v>70</v>
      </c>
      <c r="C28" s="170" t="e">
        <v>#DIV/0!</v>
      </c>
      <c r="D28" s="170">
        <f>wTRD!I28</f>
        <v>0</v>
      </c>
      <c r="E28" s="170" t="e">
        <f>wTAX!G28</f>
        <v>#DIV/0!</v>
      </c>
      <c r="F28" s="170">
        <f>wTAX!K28</f>
        <v>0</v>
      </c>
      <c r="G28" s="170">
        <f>wTAX!O28</f>
        <v>0</v>
      </c>
      <c r="H28" s="170">
        <f>wTAX!S28</f>
        <v>0</v>
      </c>
      <c r="I28" s="170" t="e">
        <f>wTAX!W28</f>
        <v>#DIV/0!</v>
      </c>
      <c r="J28" s="170" t="e">
        <f>wTAX!AA28</f>
        <v>#DIV/0!</v>
      </c>
      <c r="K28" s="170" t="e">
        <f>wTAX!AE28</f>
        <v>#DIV/0!</v>
      </c>
      <c r="L28" s="171" t="e">
        <f>wTRC!G28</f>
        <v>#DIV/0!</v>
      </c>
      <c r="M28" s="172" t="e">
        <f t="shared" si="8"/>
        <v>#DIV/0!</v>
      </c>
      <c r="N28" s="171" t="e">
        <f t="shared" si="9"/>
        <v>#DIV/0!</v>
      </c>
      <c r="O28" s="172" t="e">
        <f>SUM(USE!C28:DB28)</f>
        <v>#DIV/0!</v>
      </c>
      <c r="P28" s="170" t="e">
        <f>wTRC!K28</f>
        <v>#DIV/0!</v>
      </c>
      <c r="Q28" s="173" t="e">
        <f>wABS!G27</f>
        <v>#DIV/0!</v>
      </c>
      <c r="R28" s="173">
        <f>wABS!K27</f>
        <v>0</v>
      </c>
      <c r="S28" s="170">
        <f>wABS!O27</f>
        <v>0</v>
      </c>
      <c r="T28" s="170">
        <f>wABS!S27</f>
        <v>0</v>
      </c>
      <c r="U28" s="170">
        <f>wABS!W27</f>
        <v>0</v>
      </c>
      <c r="V28" s="170">
        <f>wTRD!O28</f>
        <v>0</v>
      </c>
      <c r="W28" s="7"/>
      <c r="X28" s="7"/>
      <c r="Y28" s="17" t="e">
        <f t="shared" si="4"/>
        <v>#DIV/0!</v>
      </c>
      <c r="Z28" s="209" t="e">
        <f t="shared" si="5"/>
        <v>#DIV/0!</v>
      </c>
      <c r="AA28" s="9"/>
      <c r="AB28" s="28"/>
      <c r="AC28" s="28"/>
      <c r="AD28" s="28"/>
      <c r="AE28" s="28"/>
      <c r="AF28" s="28"/>
      <c r="AG28" s="9"/>
      <c r="AH28" s="14"/>
    </row>
    <row r="29" spans="1:34" x14ac:dyDescent="0.75">
      <c r="A29" s="29" t="s">
        <v>1600</v>
      </c>
      <c r="B29" s="9" t="s">
        <v>57</v>
      </c>
      <c r="C29" s="166" t="e">
        <v>#DIV/0!</v>
      </c>
      <c r="D29" s="166">
        <f>wTRD!I29</f>
        <v>0</v>
      </c>
      <c r="E29" s="166" t="e">
        <f>wTAX!G29</f>
        <v>#DIV/0!</v>
      </c>
      <c r="F29" s="166">
        <f>wTAX!K29</f>
        <v>0</v>
      </c>
      <c r="G29" s="166">
        <f>wTAX!O29</f>
        <v>0</v>
      </c>
      <c r="H29" s="166">
        <f>wTAX!S29</f>
        <v>0</v>
      </c>
      <c r="I29" s="166" t="e">
        <f>wTAX!W29</f>
        <v>#DIV/0!</v>
      </c>
      <c r="J29" s="166" t="e">
        <f>wTAX!AA29</f>
        <v>#DIV/0!</v>
      </c>
      <c r="K29" s="166" t="e">
        <f>wTAX!AE29</f>
        <v>#DIV/0!</v>
      </c>
      <c r="L29" s="167" t="e">
        <f>wTRC!G29</f>
        <v>#DIV/0!</v>
      </c>
      <c r="M29" s="168" t="e">
        <f t="shared" si="8"/>
        <v>#DIV/0!</v>
      </c>
      <c r="N29" s="167" t="e">
        <f t="shared" si="9"/>
        <v>#DIV/0!</v>
      </c>
      <c r="O29" s="168" t="e">
        <f>SUM(USE!C29:DB29)</f>
        <v>#DIV/0!</v>
      </c>
      <c r="P29" s="166" t="e">
        <f>wTRC!K29</f>
        <v>#DIV/0!</v>
      </c>
      <c r="Q29" s="169" t="e">
        <f>wABS!G28</f>
        <v>#DIV/0!</v>
      </c>
      <c r="R29" s="169">
        <f>wABS!K28</f>
        <v>0</v>
      </c>
      <c r="S29" s="166">
        <f>wABS!O28</f>
        <v>0</v>
      </c>
      <c r="T29" s="166">
        <f>wABS!S28</f>
        <v>0</v>
      </c>
      <c r="U29" s="166">
        <f>wABS!W28</f>
        <v>0</v>
      </c>
      <c r="V29" s="166">
        <f>wTRD!O29</f>
        <v>0</v>
      </c>
      <c r="W29" s="7"/>
      <c r="X29" s="7"/>
      <c r="Y29" s="17" t="e">
        <f t="shared" si="4"/>
        <v>#DIV/0!</v>
      </c>
      <c r="Z29" s="209" t="e">
        <f t="shared" si="5"/>
        <v>#DIV/0!</v>
      </c>
      <c r="AA29" s="9"/>
      <c r="AB29" s="28"/>
      <c r="AC29" s="28"/>
      <c r="AD29" s="28"/>
      <c r="AE29" s="28"/>
      <c r="AF29" s="28"/>
      <c r="AG29" s="9"/>
      <c r="AH29" s="14"/>
    </row>
    <row r="30" spans="1:34" x14ac:dyDescent="0.75">
      <c r="A30" s="29" t="s">
        <v>1601</v>
      </c>
      <c r="B30" s="9" t="s">
        <v>53</v>
      </c>
      <c r="C30" s="166" t="e">
        <v>#DIV/0!</v>
      </c>
      <c r="D30" s="166">
        <f>wTRD!I30</f>
        <v>0</v>
      </c>
      <c r="E30" s="166" t="e">
        <f>wTAX!G30</f>
        <v>#DIV/0!</v>
      </c>
      <c r="F30" s="166">
        <f>wTAX!K30</f>
        <v>0</v>
      </c>
      <c r="G30" s="166">
        <f>wTAX!O30</f>
        <v>0</v>
      </c>
      <c r="H30" s="166">
        <f>wTAX!S30</f>
        <v>0</v>
      </c>
      <c r="I30" s="166" t="e">
        <f>wTAX!W30</f>
        <v>#DIV/0!</v>
      </c>
      <c r="J30" s="166" t="e">
        <f>wTAX!AA30</f>
        <v>#DIV/0!</v>
      </c>
      <c r="K30" s="166" t="e">
        <f>wTAX!AE30</f>
        <v>#DIV/0!</v>
      </c>
      <c r="L30" s="167" t="e">
        <f>wTRC!G30</f>
        <v>#DIV/0!</v>
      </c>
      <c r="M30" s="168" t="e">
        <f t="shared" si="8"/>
        <v>#DIV/0!</v>
      </c>
      <c r="N30" s="167" t="e">
        <f t="shared" si="9"/>
        <v>#DIV/0!</v>
      </c>
      <c r="O30" s="168" t="e">
        <f>SUM(USE!C30:DB30)</f>
        <v>#DIV/0!</v>
      </c>
      <c r="P30" s="166" t="e">
        <f>wTRC!K30</f>
        <v>#DIV/0!</v>
      </c>
      <c r="Q30" s="169" t="e">
        <f>wABS!G29</f>
        <v>#DIV/0!</v>
      </c>
      <c r="R30" s="169">
        <f>wABS!K29</f>
        <v>0</v>
      </c>
      <c r="S30" s="166">
        <f>wABS!O29</f>
        <v>0</v>
      </c>
      <c r="T30" s="166">
        <f>wABS!S29</f>
        <v>0</v>
      </c>
      <c r="U30" s="166">
        <f>wABS!W29</f>
        <v>0</v>
      </c>
      <c r="V30" s="166">
        <f>wTRD!O30</f>
        <v>0</v>
      </c>
      <c r="W30" s="7"/>
      <c r="X30" s="7"/>
      <c r="Y30" s="17" t="e">
        <f t="shared" si="4"/>
        <v>#DIV/0!</v>
      </c>
      <c r="Z30" s="209" t="e">
        <f t="shared" si="5"/>
        <v>#DIV/0!</v>
      </c>
      <c r="AA30" s="9"/>
      <c r="AB30" s="28"/>
      <c r="AC30" s="28"/>
      <c r="AD30" s="28"/>
      <c r="AE30" s="28"/>
      <c r="AF30" s="28"/>
      <c r="AG30" s="9"/>
      <c r="AH30" s="14"/>
    </row>
    <row r="31" spans="1:34" x14ac:dyDescent="0.75">
      <c r="A31" s="29" t="s">
        <v>1602</v>
      </c>
      <c r="B31" s="9" t="s">
        <v>1563</v>
      </c>
      <c r="C31" s="166" t="e">
        <v>#DIV/0!</v>
      </c>
      <c r="D31" s="166">
        <f>wTRD!I31</f>
        <v>0</v>
      </c>
      <c r="E31" s="166" t="e">
        <f>wTAX!G31</f>
        <v>#DIV/0!</v>
      </c>
      <c r="F31" s="166">
        <f>wTAX!K31</f>
        <v>0</v>
      </c>
      <c r="G31" s="166">
        <f>wTAX!O31</f>
        <v>0</v>
      </c>
      <c r="H31" s="166">
        <f>wTAX!S31</f>
        <v>0</v>
      </c>
      <c r="I31" s="166" t="e">
        <f>wTAX!W31</f>
        <v>#DIV/0!</v>
      </c>
      <c r="J31" s="166" t="e">
        <f>wTAX!AA31</f>
        <v>#DIV/0!</v>
      </c>
      <c r="K31" s="166" t="e">
        <f>wTAX!AE31</f>
        <v>#DIV/0!</v>
      </c>
      <c r="L31" s="167" t="e">
        <f>wTRC!G31</f>
        <v>#DIV/0!</v>
      </c>
      <c r="M31" s="168" t="e">
        <f t="shared" si="8"/>
        <v>#DIV/0!</v>
      </c>
      <c r="N31" s="167" t="e">
        <f t="shared" si="9"/>
        <v>#DIV/0!</v>
      </c>
      <c r="O31" s="168" t="e">
        <f>SUM(USE!C31:DB31)</f>
        <v>#DIV/0!</v>
      </c>
      <c r="P31" s="166" t="e">
        <f>wTRC!K31</f>
        <v>#DIV/0!</v>
      </c>
      <c r="Q31" s="169" t="e">
        <f>wABS!G30</f>
        <v>#DIV/0!</v>
      </c>
      <c r="R31" s="169">
        <f>wABS!K30</f>
        <v>0</v>
      </c>
      <c r="S31" s="166">
        <f>wABS!O30</f>
        <v>0</v>
      </c>
      <c r="T31" s="166">
        <f>wABS!S30</f>
        <v>0</v>
      </c>
      <c r="U31" s="166">
        <f>wABS!W30</f>
        <v>0</v>
      </c>
      <c r="V31" s="166">
        <f>wTRD!O31</f>
        <v>0</v>
      </c>
      <c r="W31" s="7"/>
      <c r="X31" s="7"/>
      <c r="Y31" s="17" t="e">
        <f t="shared" si="4"/>
        <v>#DIV/0!</v>
      </c>
      <c r="Z31" s="209" t="e">
        <f t="shared" si="5"/>
        <v>#DIV/0!</v>
      </c>
      <c r="AA31" s="9"/>
      <c r="AB31" s="28"/>
      <c r="AC31" s="28"/>
      <c r="AD31" s="28"/>
      <c r="AE31" s="28"/>
      <c r="AF31" s="28"/>
      <c r="AG31" s="9"/>
      <c r="AH31" s="14"/>
    </row>
    <row r="32" spans="1:34" x14ac:dyDescent="0.75">
      <c r="A32" s="29" t="s">
        <v>1603</v>
      </c>
      <c r="B32" s="18" t="s">
        <v>86</v>
      </c>
      <c r="C32" s="170" t="e">
        <v>#DIV/0!</v>
      </c>
      <c r="D32" s="170">
        <f>wTRD!I32</f>
        <v>0</v>
      </c>
      <c r="E32" s="170" t="e">
        <f>wTAX!G32</f>
        <v>#DIV/0!</v>
      </c>
      <c r="F32" s="170">
        <f>wTAX!K32</f>
        <v>0</v>
      </c>
      <c r="G32" s="170">
        <f>wTAX!O32</f>
        <v>0</v>
      </c>
      <c r="H32" s="170">
        <f>wTAX!S32</f>
        <v>0</v>
      </c>
      <c r="I32" s="170" t="e">
        <f>wTAX!W32</f>
        <v>#DIV/0!</v>
      </c>
      <c r="J32" s="170" t="e">
        <f>wTAX!AA32</f>
        <v>#DIV/0!</v>
      </c>
      <c r="K32" s="170" t="e">
        <f>wTAX!AE32</f>
        <v>#DIV/0!</v>
      </c>
      <c r="L32" s="171" t="e">
        <f>wTRC!G32</f>
        <v>#DIV/0!</v>
      </c>
      <c r="M32" s="172" t="e">
        <f t="shared" si="8"/>
        <v>#DIV/0!</v>
      </c>
      <c r="N32" s="171" t="e">
        <f t="shared" si="9"/>
        <v>#DIV/0!</v>
      </c>
      <c r="O32" s="172" t="e">
        <f>SUM(USE!C32:DB32)</f>
        <v>#DIV/0!</v>
      </c>
      <c r="P32" s="170" t="e">
        <f>wTRC!K32</f>
        <v>#DIV/0!</v>
      </c>
      <c r="Q32" s="173" t="e">
        <f>wABS!G31</f>
        <v>#DIV/0!</v>
      </c>
      <c r="R32" s="173">
        <f>wABS!K31</f>
        <v>0</v>
      </c>
      <c r="S32" s="170">
        <f>wABS!O31</f>
        <v>0</v>
      </c>
      <c r="T32" s="170">
        <f>wABS!S31</f>
        <v>0</v>
      </c>
      <c r="U32" s="170">
        <f>wABS!W31</f>
        <v>0</v>
      </c>
      <c r="V32" s="170">
        <f>wTRD!O32</f>
        <v>0</v>
      </c>
      <c r="W32" s="7"/>
      <c r="X32" s="7"/>
      <c r="Y32" s="17" t="e">
        <f t="shared" si="4"/>
        <v>#DIV/0!</v>
      </c>
      <c r="Z32" s="209" t="e">
        <f t="shared" si="5"/>
        <v>#DIV/0!</v>
      </c>
      <c r="AA32" s="9"/>
      <c r="AB32" s="28"/>
      <c r="AC32" s="28"/>
      <c r="AD32" s="28"/>
      <c r="AE32" s="28"/>
      <c r="AF32" s="28"/>
      <c r="AG32" s="9"/>
      <c r="AH32" s="14"/>
    </row>
    <row r="33" spans="1:34" x14ac:dyDescent="0.75">
      <c r="A33" s="29" t="s">
        <v>1604</v>
      </c>
      <c r="B33" s="9" t="s">
        <v>89</v>
      </c>
      <c r="C33" s="166" t="e">
        <v>#DIV/0!</v>
      </c>
      <c r="D33" s="166">
        <f>wTRD!I33</f>
        <v>0</v>
      </c>
      <c r="E33" s="166" t="e">
        <f>wTAX!G33</f>
        <v>#DIV/0!</v>
      </c>
      <c r="F33" s="166">
        <f>wTAX!K33</f>
        <v>0</v>
      </c>
      <c r="G33" s="166">
        <f>wTAX!O33</f>
        <v>0</v>
      </c>
      <c r="H33" s="166">
        <f>wTAX!S33</f>
        <v>0</v>
      </c>
      <c r="I33" s="166" t="e">
        <f>wTAX!W33</f>
        <v>#DIV/0!</v>
      </c>
      <c r="J33" s="166" t="e">
        <f>wTAX!AA33</f>
        <v>#DIV/0!</v>
      </c>
      <c r="K33" s="166" t="e">
        <f>wTAX!AE33</f>
        <v>#DIV/0!</v>
      </c>
      <c r="L33" s="167" t="e">
        <f>wTRC!G33</f>
        <v>#DIV/0!</v>
      </c>
      <c r="M33" s="168" t="e">
        <f t="shared" si="8"/>
        <v>#DIV/0!</v>
      </c>
      <c r="N33" s="167" t="e">
        <f t="shared" si="9"/>
        <v>#DIV/0!</v>
      </c>
      <c r="O33" s="168" t="e">
        <f>SUM(USE!C33:DB33)</f>
        <v>#DIV/0!</v>
      </c>
      <c r="P33" s="166" t="e">
        <f>wTRC!K33</f>
        <v>#DIV/0!</v>
      </c>
      <c r="Q33" s="169" t="e">
        <f>wABS!G32</f>
        <v>#DIV/0!</v>
      </c>
      <c r="R33" s="169">
        <f>wABS!K32</f>
        <v>0</v>
      </c>
      <c r="S33" s="166">
        <f>wABS!O32</f>
        <v>-31.143376047352472</v>
      </c>
      <c r="T33" s="166">
        <f>wABS!S32</f>
        <v>31.143376047352472</v>
      </c>
      <c r="U33" s="166">
        <f>wABS!W32</f>
        <v>0</v>
      </c>
      <c r="V33" s="166">
        <f>wTRD!O33</f>
        <v>0</v>
      </c>
      <c r="W33" s="7"/>
      <c r="X33" s="7"/>
      <c r="Y33" s="17" t="e">
        <f t="shared" si="4"/>
        <v>#DIV/0!</v>
      </c>
      <c r="Z33" s="209" t="e">
        <f t="shared" si="5"/>
        <v>#DIV/0!</v>
      </c>
      <c r="AA33" s="9"/>
      <c r="AB33" s="28"/>
      <c r="AC33" s="28"/>
      <c r="AD33" s="28"/>
      <c r="AE33" s="28"/>
      <c r="AF33" s="28"/>
      <c r="AG33" s="9"/>
      <c r="AH33" s="14"/>
    </row>
    <row r="34" spans="1:34" x14ac:dyDescent="0.75">
      <c r="A34" s="29" t="s">
        <v>1605</v>
      </c>
      <c r="B34" s="9" t="s">
        <v>101</v>
      </c>
      <c r="C34" s="166" t="e">
        <v>#DIV/0!</v>
      </c>
      <c r="D34" s="166">
        <f>wTRD!I34</f>
        <v>0</v>
      </c>
      <c r="E34" s="166" t="e">
        <f>wTAX!G34</f>
        <v>#DIV/0!</v>
      </c>
      <c r="F34" s="166">
        <f>wTAX!K34</f>
        <v>0</v>
      </c>
      <c r="G34" s="166">
        <f>wTAX!O34</f>
        <v>0</v>
      </c>
      <c r="H34" s="166">
        <f>wTAX!S34</f>
        <v>0</v>
      </c>
      <c r="I34" s="166" t="e">
        <f>wTAX!W34</f>
        <v>#DIV/0!</v>
      </c>
      <c r="J34" s="166" t="e">
        <f>wTAX!AA34</f>
        <v>#DIV/0!</v>
      </c>
      <c r="K34" s="166" t="e">
        <f>wTAX!AE34</f>
        <v>#DIV/0!</v>
      </c>
      <c r="L34" s="167" t="e">
        <f>wTRC!G34</f>
        <v>#DIV/0!</v>
      </c>
      <c r="M34" s="168" t="e">
        <f t="shared" si="8"/>
        <v>#DIV/0!</v>
      </c>
      <c r="N34" s="167" t="e">
        <f t="shared" si="9"/>
        <v>#DIV/0!</v>
      </c>
      <c r="O34" s="168" t="e">
        <f>SUM(USE!C34:DB34)</f>
        <v>#DIV/0!</v>
      </c>
      <c r="P34" s="166" t="e">
        <f>wTRC!K34</f>
        <v>#DIV/0!</v>
      </c>
      <c r="Q34" s="169" t="e">
        <f>wABS!G33</f>
        <v>#DIV/0!</v>
      </c>
      <c r="R34" s="169">
        <f>wABS!K33</f>
        <v>0</v>
      </c>
      <c r="S34" s="166">
        <f>wABS!O33</f>
        <v>-24.218403963552451</v>
      </c>
      <c r="T34" s="166">
        <f>wABS!S33</f>
        <v>24.218403963552451</v>
      </c>
      <c r="U34" s="166">
        <f>wABS!W33</f>
        <v>0</v>
      </c>
      <c r="V34" s="166">
        <f>wTRD!O34</f>
        <v>0</v>
      </c>
      <c r="W34" s="7"/>
      <c r="X34" s="7"/>
      <c r="Y34" s="17" t="e">
        <f t="shared" si="4"/>
        <v>#DIV/0!</v>
      </c>
      <c r="Z34" s="209" t="e">
        <f t="shared" si="5"/>
        <v>#DIV/0!</v>
      </c>
      <c r="AA34" s="9"/>
      <c r="AB34" s="28"/>
      <c r="AC34" s="28"/>
      <c r="AD34" s="28"/>
      <c r="AE34" s="28"/>
      <c r="AF34" s="28"/>
      <c r="AG34" s="9"/>
      <c r="AH34" s="14"/>
    </row>
    <row r="35" spans="1:34" x14ac:dyDescent="0.75">
      <c r="A35" s="29" t="s">
        <v>1606</v>
      </c>
      <c r="B35" s="9" t="s">
        <v>95</v>
      </c>
      <c r="C35" s="166" t="e">
        <v>#DIV/0!</v>
      </c>
      <c r="D35" s="166">
        <f>wTRD!I35</f>
        <v>0</v>
      </c>
      <c r="E35" s="166" t="e">
        <f>wTAX!G35</f>
        <v>#DIV/0!</v>
      </c>
      <c r="F35" s="166">
        <f>wTAX!K35</f>
        <v>0</v>
      </c>
      <c r="G35" s="166">
        <f>wTAX!O35</f>
        <v>0</v>
      </c>
      <c r="H35" s="166">
        <f>wTAX!S35</f>
        <v>0</v>
      </c>
      <c r="I35" s="166" t="e">
        <f>wTAX!W35</f>
        <v>#DIV/0!</v>
      </c>
      <c r="J35" s="166" t="e">
        <f>wTAX!AA35</f>
        <v>#DIV/0!</v>
      </c>
      <c r="K35" s="166" t="e">
        <f>wTAX!AE35</f>
        <v>#DIV/0!</v>
      </c>
      <c r="L35" s="167" t="e">
        <f>wTRC!G35</f>
        <v>#DIV/0!</v>
      </c>
      <c r="M35" s="168" t="e">
        <f t="shared" si="8"/>
        <v>#DIV/0!</v>
      </c>
      <c r="N35" s="167" t="e">
        <f t="shared" si="9"/>
        <v>#DIV/0!</v>
      </c>
      <c r="O35" s="168" t="e">
        <f>SUM(USE!C35:DB35)</f>
        <v>#DIV/0!</v>
      </c>
      <c r="P35" s="166" t="e">
        <f>wTRC!K35</f>
        <v>#DIV/0!</v>
      </c>
      <c r="Q35" s="169" t="e">
        <f>wABS!G34</f>
        <v>#DIV/0!</v>
      </c>
      <c r="R35" s="169">
        <f>wABS!K34</f>
        <v>0</v>
      </c>
      <c r="S35" s="166">
        <f>wABS!O34</f>
        <v>0</v>
      </c>
      <c r="T35" s="166">
        <f>wABS!S34</f>
        <v>0</v>
      </c>
      <c r="U35" s="166">
        <f>wABS!W34</f>
        <v>0</v>
      </c>
      <c r="V35" s="166">
        <f>wTRD!O35</f>
        <v>0</v>
      </c>
      <c r="W35" s="7"/>
      <c r="X35" s="7"/>
      <c r="Y35" s="17" t="e">
        <f t="shared" si="4"/>
        <v>#DIV/0!</v>
      </c>
      <c r="Z35" s="209" t="e">
        <f t="shared" si="5"/>
        <v>#DIV/0!</v>
      </c>
      <c r="AA35" s="9"/>
      <c r="AB35" s="28"/>
      <c r="AC35" s="28"/>
      <c r="AD35" s="28"/>
      <c r="AE35" s="28"/>
      <c r="AF35" s="28"/>
      <c r="AG35" s="9"/>
      <c r="AH35" s="14"/>
    </row>
    <row r="36" spans="1:34" x14ac:dyDescent="0.75">
      <c r="A36" s="29" t="s">
        <v>1607</v>
      </c>
      <c r="B36" s="9" t="s">
        <v>104</v>
      </c>
      <c r="C36" s="166" t="e">
        <v>#DIV/0!</v>
      </c>
      <c r="D36" s="166">
        <f>wTRD!I36</f>
        <v>0</v>
      </c>
      <c r="E36" s="166" t="e">
        <f>wTAX!G36</f>
        <v>#DIV/0!</v>
      </c>
      <c r="F36" s="166">
        <f>wTAX!K36</f>
        <v>0</v>
      </c>
      <c r="G36" s="166">
        <f>wTAX!O36</f>
        <v>0</v>
      </c>
      <c r="H36" s="166">
        <f>wTAX!S36</f>
        <v>0</v>
      </c>
      <c r="I36" s="166" t="e">
        <f>wTAX!W36</f>
        <v>#DIV/0!</v>
      </c>
      <c r="J36" s="166" t="e">
        <f>wTAX!AA36</f>
        <v>#DIV/0!</v>
      </c>
      <c r="K36" s="166" t="e">
        <f>wTAX!AE36</f>
        <v>#DIV/0!</v>
      </c>
      <c r="L36" s="167" t="e">
        <f>wTRC!G36</f>
        <v>#DIV/0!</v>
      </c>
      <c r="M36" s="168" t="e">
        <f t="shared" si="8"/>
        <v>#DIV/0!</v>
      </c>
      <c r="N36" s="167" t="e">
        <f t="shared" si="9"/>
        <v>#DIV/0!</v>
      </c>
      <c r="O36" s="168" t="e">
        <f>SUM(USE!C36:DB36)</f>
        <v>#DIV/0!</v>
      </c>
      <c r="P36" s="166" t="e">
        <f>wTRC!K36</f>
        <v>#DIV/0!</v>
      </c>
      <c r="Q36" s="169" t="e">
        <f>wABS!G35</f>
        <v>#DIV/0!</v>
      </c>
      <c r="R36" s="169">
        <f>wABS!K35</f>
        <v>0</v>
      </c>
      <c r="S36" s="166">
        <f>wABS!O35</f>
        <v>0</v>
      </c>
      <c r="T36" s="166">
        <f>wABS!S35</f>
        <v>0</v>
      </c>
      <c r="U36" s="166">
        <f>wABS!W35</f>
        <v>0</v>
      </c>
      <c r="V36" s="166">
        <f>wTRD!O36</f>
        <v>0</v>
      </c>
      <c r="W36" s="7"/>
      <c r="X36" s="7"/>
      <c r="Y36" s="17" t="e">
        <f t="shared" si="4"/>
        <v>#DIV/0!</v>
      </c>
      <c r="Z36" s="209" t="e">
        <f t="shared" si="5"/>
        <v>#DIV/0!</v>
      </c>
      <c r="AA36" s="9"/>
      <c r="AB36" s="28"/>
      <c r="AC36" s="28"/>
      <c r="AD36" s="28"/>
      <c r="AE36" s="28"/>
      <c r="AF36" s="28"/>
      <c r="AG36" s="9"/>
      <c r="AH36" s="14"/>
    </row>
    <row r="37" spans="1:34" x14ac:dyDescent="0.75">
      <c r="A37" s="29" t="s">
        <v>1608</v>
      </c>
      <c r="B37" s="9" t="s">
        <v>92</v>
      </c>
      <c r="C37" s="166" t="e">
        <v>#DIV/0!</v>
      </c>
      <c r="D37" s="166">
        <f>wTRD!I37</f>
        <v>0</v>
      </c>
      <c r="E37" s="166" t="e">
        <f>wTAX!G37</f>
        <v>#DIV/0!</v>
      </c>
      <c r="F37" s="166">
        <f>wTAX!K37</f>
        <v>0</v>
      </c>
      <c r="G37" s="166">
        <f>wTAX!O37</f>
        <v>0</v>
      </c>
      <c r="H37" s="166">
        <f>wTAX!S37</f>
        <v>0</v>
      </c>
      <c r="I37" s="166" t="e">
        <f>wTAX!W37</f>
        <v>#DIV/0!</v>
      </c>
      <c r="J37" s="166" t="e">
        <f>wTAX!AA37</f>
        <v>#DIV/0!</v>
      </c>
      <c r="K37" s="166" t="e">
        <f>wTAX!AE37</f>
        <v>#DIV/0!</v>
      </c>
      <c r="L37" s="167" t="e">
        <f>wTRC!G37</f>
        <v>#DIV/0!</v>
      </c>
      <c r="M37" s="168" t="e">
        <f t="shared" si="8"/>
        <v>#DIV/0!</v>
      </c>
      <c r="N37" s="167" t="e">
        <f t="shared" si="9"/>
        <v>#DIV/0!</v>
      </c>
      <c r="O37" s="168" t="e">
        <f>SUM(USE!C37:DB37)</f>
        <v>#DIV/0!</v>
      </c>
      <c r="P37" s="166" t="e">
        <f>wTRC!K37</f>
        <v>#DIV/0!</v>
      </c>
      <c r="Q37" s="169" t="e">
        <f>wABS!G36</f>
        <v>#DIV/0!</v>
      </c>
      <c r="R37" s="169">
        <f>wABS!K36</f>
        <v>0</v>
      </c>
      <c r="S37" s="166">
        <f>wABS!O36</f>
        <v>0</v>
      </c>
      <c r="T37" s="166">
        <f>wABS!S36</f>
        <v>0</v>
      </c>
      <c r="U37" s="166">
        <f>wABS!W36</f>
        <v>0</v>
      </c>
      <c r="V37" s="166">
        <f>wTRD!O37</f>
        <v>0</v>
      </c>
      <c r="W37" s="7"/>
      <c r="X37" s="7"/>
      <c r="Y37" s="17" t="e">
        <f t="shared" si="4"/>
        <v>#DIV/0!</v>
      </c>
      <c r="Z37" s="209" t="e">
        <f t="shared" si="5"/>
        <v>#DIV/0!</v>
      </c>
      <c r="AA37" s="9"/>
      <c r="AB37" s="28"/>
      <c r="AC37" s="28"/>
      <c r="AD37" s="28"/>
      <c r="AE37" s="28"/>
      <c r="AF37" s="28"/>
      <c r="AG37" s="9"/>
      <c r="AH37" s="14"/>
    </row>
    <row r="38" spans="1:34" x14ac:dyDescent="0.75">
      <c r="A38" s="29" t="s">
        <v>1609</v>
      </c>
      <c r="B38" s="9" t="s">
        <v>98</v>
      </c>
      <c r="C38" s="166" t="e">
        <v>#DIV/0!</v>
      </c>
      <c r="D38" s="166">
        <f>wTRD!I38</f>
        <v>0</v>
      </c>
      <c r="E38" s="166" t="e">
        <f>wTAX!G38</f>
        <v>#DIV/0!</v>
      </c>
      <c r="F38" s="166">
        <f>wTAX!K38</f>
        <v>0</v>
      </c>
      <c r="G38" s="166">
        <f>wTAX!O38</f>
        <v>0</v>
      </c>
      <c r="H38" s="166">
        <f>wTAX!S38</f>
        <v>0</v>
      </c>
      <c r="I38" s="166" t="e">
        <f>wTAX!W38</f>
        <v>#DIV/0!</v>
      </c>
      <c r="J38" s="166" t="e">
        <f>wTAX!AA38</f>
        <v>#DIV/0!</v>
      </c>
      <c r="K38" s="166" t="e">
        <f>wTAX!AE38</f>
        <v>#DIV/0!</v>
      </c>
      <c r="L38" s="167" t="e">
        <f>wTRC!G38</f>
        <v>#DIV/0!</v>
      </c>
      <c r="M38" s="168" t="e">
        <f t="shared" si="8"/>
        <v>#DIV/0!</v>
      </c>
      <c r="N38" s="167" t="e">
        <f t="shared" si="9"/>
        <v>#DIV/0!</v>
      </c>
      <c r="O38" s="168" t="e">
        <f>SUM(USE!C38:DB38)</f>
        <v>#DIV/0!</v>
      </c>
      <c r="P38" s="166" t="e">
        <f>wTRC!K38</f>
        <v>#DIV/0!</v>
      </c>
      <c r="Q38" s="169" t="e">
        <f>wABS!G37</f>
        <v>#DIV/0!</v>
      </c>
      <c r="R38" s="169">
        <f>wABS!K37</f>
        <v>0</v>
      </c>
      <c r="S38" s="166">
        <f>wABS!O37</f>
        <v>0</v>
      </c>
      <c r="T38" s="166">
        <f>wABS!S37</f>
        <v>0</v>
      </c>
      <c r="U38" s="166">
        <f>wABS!W37</f>
        <v>0</v>
      </c>
      <c r="V38" s="166">
        <f>wTRD!O38</f>
        <v>0</v>
      </c>
      <c r="W38" s="7"/>
      <c r="X38" s="7"/>
      <c r="Y38" s="17" t="e">
        <f t="shared" si="4"/>
        <v>#DIV/0!</v>
      </c>
      <c r="Z38" s="209" t="e">
        <f t="shared" si="5"/>
        <v>#DIV/0!</v>
      </c>
      <c r="AA38" s="9"/>
      <c r="AB38" s="28"/>
      <c r="AC38" s="28"/>
      <c r="AD38" s="28"/>
      <c r="AE38" s="28"/>
      <c r="AF38" s="28"/>
      <c r="AG38" s="9"/>
      <c r="AH38" s="14"/>
    </row>
    <row r="39" spans="1:34" x14ac:dyDescent="0.75">
      <c r="A39" s="29" t="s">
        <v>1610</v>
      </c>
      <c r="B39" s="9" t="s">
        <v>1564</v>
      </c>
      <c r="C39" s="166" t="e">
        <v>#DIV/0!</v>
      </c>
      <c r="D39" s="166">
        <f>wTRD!I39</f>
        <v>0</v>
      </c>
      <c r="E39" s="166" t="e">
        <f>wTAX!G39</f>
        <v>#DIV/0!</v>
      </c>
      <c r="F39" s="166">
        <f>wTAX!K39</f>
        <v>0</v>
      </c>
      <c r="G39" s="166">
        <f>wTAX!O39</f>
        <v>0</v>
      </c>
      <c r="H39" s="166">
        <f>wTAX!S39</f>
        <v>0</v>
      </c>
      <c r="I39" s="166" t="e">
        <f>wTAX!W39</f>
        <v>#DIV/0!</v>
      </c>
      <c r="J39" s="166" t="e">
        <f>wTAX!AA39</f>
        <v>#DIV/0!</v>
      </c>
      <c r="K39" s="166" t="e">
        <f>wTAX!AE39</f>
        <v>#DIV/0!</v>
      </c>
      <c r="L39" s="167" t="e">
        <f>wTRC!G39</f>
        <v>#DIV/0!</v>
      </c>
      <c r="M39" s="168" t="e">
        <f t="shared" si="8"/>
        <v>#DIV/0!</v>
      </c>
      <c r="N39" s="167" t="e">
        <f t="shared" si="9"/>
        <v>#DIV/0!</v>
      </c>
      <c r="O39" s="168" t="e">
        <f>SUM(USE!C39:DB39)</f>
        <v>#DIV/0!</v>
      </c>
      <c r="P39" s="166" t="e">
        <f>wTRC!K39</f>
        <v>#DIV/0!</v>
      </c>
      <c r="Q39" s="169" t="e">
        <f>wABS!G38</f>
        <v>#DIV/0!</v>
      </c>
      <c r="R39" s="169">
        <f>wABS!K38</f>
        <v>0</v>
      </c>
      <c r="S39" s="166">
        <f>wABS!O38</f>
        <v>0</v>
      </c>
      <c r="T39" s="166">
        <f>wABS!S38</f>
        <v>0</v>
      </c>
      <c r="U39" s="166">
        <f>wABS!W38</f>
        <v>0</v>
      </c>
      <c r="V39" s="166">
        <f>wTRD!O39</f>
        <v>0</v>
      </c>
      <c r="W39" s="7"/>
      <c r="X39" s="7"/>
      <c r="Y39" s="17" t="e">
        <f t="shared" si="4"/>
        <v>#DIV/0!</v>
      </c>
      <c r="Z39" s="209" t="e">
        <f t="shared" si="5"/>
        <v>#DIV/0!</v>
      </c>
      <c r="AA39" s="9"/>
      <c r="AB39" s="28"/>
      <c r="AC39" s="28"/>
      <c r="AD39" s="28"/>
      <c r="AE39" s="28"/>
      <c r="AF39" s="28"/>
      <c r="AG39" s="9"/>
      <c r="AH39" s="14"/>
    </row>
    <row r="40" spans="1:34" x14ac:dyDescent="0.75">
      <c r="A40" s="29" t="s">
        <v>1611</v>
      </c>
      <c r="B40" s="18" t="s">
        <v>1565</v>
      </c>
      <c r="C40" s="170" t="e">
        <v>#DIV/0!</v>
      </c>
      <c r="D40" s="170">
        <f>wTRD!I40</f>
        <v>0</v>
      </c>
      <c r="E40" s="170" t="e">
        <f>wTAX!G40</f>
        <v>#DIV/0!</v>
      </c>
      <c r="F40" s="170">
        <f>wTAX!K40</f>
        <v>0</v>
      </c>
      <c r="G40" s="170">
        <f>wTAX!O40</f>
        <v>0</v>
      </c>
      <c r="H40" s="170">
        <f>wTAX!S40</f>
        <v>0</v>
      </c>
      <c r="I40" s="170" t="e">
        <f>wTAX!W40</f>
        <v>#DIV/0!</v>
      </c>
      <c r="J40" s="170" t="e">
        <f>wTAX!AA40</f>
        <v>#DIV/0!</v>
      </c>
      <c r="K40" s="170" t="e">
        <f>wTAX!AE40</f>
        <v>#DIV/0!</v>
      </c>
      <c r="L40" s="171" t="e">
        <f>wTRC!G40</f>
        <v>#DIV/0!</v>
      </c>
      <c r="M40" s="172" t="e">
        <f t="shared" si="8"/>
        <v>#DIV/0!</v>
      </c>
      <c r="N40" s="171" t="e">
        <f t="shared" si="9"/>
        <v>#DIV/0!</v>
      </c>
      <c r="O40" s="172" t="e">
        <f>SUM(USE!C40:DB40)</f>
        <v>#DIV/0!</v>
      </c>
      <c r="P40" s="170" t="e">
        <f>wTRC!K40</f>
        <v>#DIV/0!</v>
      </c>
      <c r="Q40" s="173" t="e">
        <f>wABS!G39</f>
        <v>#DIV/0!</v>
      </c>
      <c r="R40" s="173">
        <f>wABS!K39</f>
        <v>0</v>
      </c>
      <c r="S40" s="170">
        <f>wABS!O39</f>
        <v>0</v>
      </c>
      <c r="T40" s="170">
        <f>wABS!S39</f>
        <v>0</v>
      </c>
      <c r="U40" s="170">
        <f>wABS!W39</f>
        <v>0</v>
      </c>
      <c r="V40" s="170">
        <f>wTRD!O40</f>
        <v>0</v>
      </c>
      <c r="W40" s="7"/>
      <c r="X40" s="7"/>
      <c r="Y40" s="17" t="e">
        <f t="shared" si="4"/>
        <v>#DIV/0!</v>
      </c>
      <c r="Z40" s="209" t="e">
        <f t="shared" si="5"/>
        <v>#DIV/0!</v>
      </c>
      <c r="AA40" s="9"/>
      <c r="AB40" s="28"/>
      <c r="AC40" s="28"/>
      <c r="AD40" s="28"/>
      <c r="AE40" s="28"/>
      <c r="AF40" s="28"/>
      <c r="AG40" s="9"/>
      <c r="AH40" s="14"/>
    </row>
    <row r="41" spans="1:34" x14ac:dyDescent="0.75">
      <c r="A41" s="29" t="s">
        <v>1612</v>
      </c>
      <c r="B41" s="9" t="s">
        <v>1566</v>
      </c>
      <c r="C41" s="166" t="e">
        <v>#DIV/0!</v>
      </c>
      <c r="D41" s="166">
        <f>wTRD!I41</f>
        <v>0</v>
      </c>
      <c r="E41" s="166" t="e">
        <f>wTAX!G41</f>
        <v>#DIV/0!</v>
      </c>
      <c r="F41" s="166">
        <f>wTAX!K41</f>
        <v>0</v>
      </c>
      <c r="G41" s="166">
        <f>wTAX!O41</f>
        <v>0</v>
      </c>
      <c r="H41" s="166">
        <f>wTAX!S41</f>
        <v>0</v>
      </c>
      <c r="I41" s="166" t="e">
        <f>wTAX!W41</f>
        <v>#DIV/0!</v>
      </c>
      <c r="J41" s="166" t="e">
        <f>wTAX!AA41</f>
        <v>#DIV/0!</v>
      </c>
      <c r="K41" s="166" t="e">
        <f>wTAX!AE41</f>
        <v>#DIV/0!</v>
      </c>
      <c r="L41" s="167" t="e">
        <f>wTRC!G41</f>
        <v>#DIV/0!</v>
      </c>
      <c r="M41" s="168" t="e">
        <f t="shared" si="8"/>
        <v>#DIV/0!</v>
      </c>
      <c r="N41" s="167" t="e">
        <f t="shared" si="9"/>
        <v>#DIV/0!</v>
      </c>
      <c r="O41" s="168" t="e">
        <f>SUM(USE!C41:DB41)</f>
        <v>#DIV/0!</v>
      </c>
      <c r="P41" s="166" t="e">
        <f>wTRC!K41</f>
        <v>#DIV/0!</v>
      </c>
      <c r="Q41" s="169" t="e">
        <f>wABS!G40</f>
        <v>#DIV/0!</v>
      </c>
      <c r="R41" s="169">
        <f>wABS!K40</f>
        <v>0</v>
      </c>
      <c r="S41" s="166">
        <f>wABS!O40</f>
        <v>0</v>
      </c>
      <c r="T41" s="166">
        <f>wABS!S40</f>
        <v>0</v>
      </c>
      <c r="U41" s="166">
        <f>wABS!W40</f>
        <v>0</v>
      </c>
      <c r="V41" s="166">
        <f>wTRD!O41</f>
        <v>0</v>
      </c>
      <c r="W41" s="7"/>
      <c r="X41" s="7"/>
      <c r="Y41" s="17" t="e">
        <f t="shared" si="4"/>
        <v>#DIV/0!</v>
      </c>
      <c r="Z41" s="209" t="e">
        <f t="shared" si="5"/>
        <v>#DIV/0!</v>
      </c>
      <c r="AA41" s="9"/>
      <c r="AB41" s="28"/>
      <c r="AC41" s="28"/>
      <c r="AD41" s="28"/>
      <c r="AE41" s="28"/>
      <c r="AF41" s="28"/>
      <c r="AG41" s="9"/>
      <c r="AH41" s="14"/>
    </row>
    <row r="42" spans="1:34" x14ac:dyDescent="0.75">
      <c r="A42" s="29" t="s">
        <v>1613</v>
      </c>
      <c r="B42" s="9" t="s">
        <v>1567</v>
      </c>
      <c r="C42" s="166" t="e">
        <v>#DIV/0!</v>
      </c>
      <c r="D42" s="166">
        <f>wTRD!I42</f>
        <v>0</v>
      </c>
      <c r="E42" s="166" t="e">
        <f>wTAX!G42</f>
        <v>#DIV/0!</v>
      </c>
      <c r="F42" s="166">
        <f>wTAX!K42</f>
        <v>0</v>
      </c>
      <c r="G42" s="166">
        <f>wTAX!O42</f>
        <v>0</v>
      </c>
      <c r="H42" s="166">
        <f>wTAX!S42</f>
        <v>0</v>
      </c>
      <c r="I42" s="166" t="e">
        <f>wTAX!W42</f>
        <v>#DIV/0!</v>
      </c>
      <c r="J42" s="166" t="e">
        <f>wTAX!AA42</f>
        <v>#DIV/0!</v>
      </c>
      <c r="K42" s="166" t="e">
        <f>wTAX!AE42</f>
        <v>#DIV/0!</v>
      </c>
      <c r="L42" s="167" t="e">
        <f>wTRC!G42</f>
        <v>#DIV/0!</v>
      </c>
      <c r="M42" s="168" t="e">
        <f t="shared" si="8"/>
        <v>#DIV/0!</v>
      </c>
      <c r="N42" s="167" t="e">
        <f t="shared" si="9"/>
        <v>#DIV/0!</v>
      </c>
      <c r="O42" s="168" t="e">
        <f>SUM(USE!C42:DB42)</f>
        <v>#DIV/0!</v>
      </c>
      <c r="P42" s="166" t="e">
        <f>wTRC!K42</f>
        <v>#DIV/0!</v>
      </c>
      <c r="Q42" s="169" t="e">
        <f>wABS!G41</f>
        <v>#DIV/0!</v>
      </c>
      <c r="R42" s="169">
        <f>wABS!K41</f>
        <v>0</v>
      </c>
      <c r="S42" s="166">
        <f>wABS!O41</f>
        <v>0</v>
      </c>
      <c r="T42" s="166">
        <f>wABS!S41</f>
        <v>0</v>
      </c>
      <c r="U42" s="166">
        <f>wABS!W41</f>
        <v>0</v>
      </c>
      <c r="V42" s="166">
        <f>wTRD!O42</f>
        <v>0</v>
      </c>
      <c r="W42" s="7"/>
      <c r="X42" s="7"/>
      <c r="Y42" s="17" t="e">
        <f t="shared" si="4"/>
        <v>#DIV/0!</v>
      </c>
      <c r="Z42" s="209" t="e">
        <f t="shared" si="5"/>
        <v>#DIV/0!</v>
      </c>
      <c r="AA42" s="9"/>
      <c r="AB42" s="28"/>
      <c r="AC42" s="28"/>
      <c r="AD42" s="28"/>
      <c r="AE42" s="28"/>
      <c r="AF42" s="28"/>
      <c r="AG42" s="9"/>
      <c r="AH42" s="14"/>
    </row>
    <row r="43" spans="1:34" x14ac:dyDescent="0.75">
      <c r="A43" s="29" t="s">
        <v>1614</v>
      </c>
      <c r="B43" s="18" t="s">
        <v>107</v>
      </c>
      <c r="C43" s="170" t="e">
        <v>#DIV/0!</v>
      </c>
      <c r="D43" s="170">
        <f>wTRD!I43</f>
        <v>0</v>
      </c>
      <c r="E43" s="170" t="e">
        <f>wTAX!G43</f>
        <v>#DIV/0!</v>
      </c>
      <c r="F43" s="170">
        <f>wTAX!K43</f>
        <v>0</v>
      </c>
      <c r="G43" s="170">
        <f>wTAX!O43</f>
        <v>0</v>
      </c>
      <c r="H43" s="170">
        <f>wTAX!S43</f>
        <v>0</v>
      </c>
      <c r="I43" s="170" t="e">
        <f>wTAX!W43</f>
        <v>#DIV/0!</v>
      </c>
      <c r="J43" s="170" t="e">
        <f>wTAX!AA43</f>
        <v>#DIV/0!</v>
      </c>
      <c r="K43" s="170" t="e">
        <f>wTAX!AE43</f>
        <v>#DIV/0!</v>
      </c>
      <c r="L43" s="171" t="e">
        <f>wTRC!G43</f>
        <v>#DIV/0!</v>
      </c>
      <c r="M43" s="172" t="e">
        <f t="shared" si="8"/>
        <v>#DIV/0!</v>
      </c>
      <c r="N43" s="171" t="e">
        <f t="shared" si="9"/>
        <v>#DIV/0!</v>
      </c>
      <c r="O43" s="172" t="e">
        <f>SUM(USE!C43:DB43)</f>
        <v>#DIV/0!</v>
      </c>
      <c r="P43" s="170" t="e">
        <f>wTRC!K43</f>
        <v>#DIV/0!</v>
      </c>
      <c r="Q43" s="173" t="e">
        <f>wABS!G42</f>
        <v>#DIV/0!</v>
      </c>
      <c r="R43" s="173">
        <f>wABS!K42</f>
        <v>0</v>
      </c>
      <c r="S43" s="170">
        <f>wABS!O42</f>
        <v>-3.1386033081548281</v>
      </c>
      <c r="T43" s="170">
        <f>wABS!S42</f>
        <v>3.1386033081548281</v>
      </c>
      <c r="U43" s="170">
        <f>wABS!W42</f>
        <v>0</v>
      </c>
      <c r="V43" s="170">
        <f>wTRD!O43</f>
        <v>0</v>
      </c>
      <c r="W43" s="7"/>
      <c r="X43" s="7"/>
      <c r="Y43" s="17" t="e">
        <f t="shared" si="4"/>
        <v>#DIV/0!</v>
      </c>
      <c r="Z43" s="209" t="e">
        <f t="shared" si="5"/>
        <v>#DIV/0!</v>
      </c>
      <c r="AA43" s="9"/>
      <c r="AB43" s="28"/>
      <c r="AC43" s="28"/>
      <c r="AD43" s="28"/>
      <c r="AE43" s="28"/>
      <c r="AF43" s="28"/>
      <c r="AG43" s="9"/>
      <c r="AH43" s="14"/>
    </row>
    <row r="44" spans="1:34" x14ac:dyDescent="0.75">
      <c r="A44" s="29" t="s">
        <v>1615</v>
      </c>
      <c r="B44" s="18" t="s">
        <v>111</v>
      </c>
      <c r="C44" s="170" t="e">
        <v>#DIV/0!</v>
      </c>
      <c r="D44" s="170">
        <f>wTRD!I44</f>
        <v>0</v>
      </c>
      <c r="E44" s="170" t="e">
        <f>wTAX!G44</f>
        <v>#DIV/0!</v>
      </c>
      <c r="F44" s="170">
        <f>wTAX!K44</f>
        <v>0</v>
      </c>
      <c r="G44" s="170">
        <f>wTAX!O44</f>
        <v>0</v>
      </c>
      <c r="H44" s="170">
        <f>wTAX!S44</f>
        <v>0</v>
      </c>
      <c r="I44" s="170" t="e">
        <f>wTAX!W44</f>
        <v>#DIV/0!</v>
      </c>
      <c r="J44" s="170" t="e">
        <f>wTAX!AA44</f>
        <v>#DIV/0!</v>
      </c>
      <c r="K44" s="170" t="e">
        <f>wTAX!AE44</f>
        <v>#DIV/0!</v>
      </c>
      <c r="L44" s="171" t="e">
        <f>wTRC!G44</f>
        <v>#DIV/0!</v>
      </c>
      <c r="M44" s="172" t="e">
        <f t="shared" si="8"/>
        <v>#DIV/0!</v>
      </c>
      <c r="N44" s="171" t="e">
        <f t="shared" si="9"/>
        <v>#DIV/0!</v>
      </c>
      <c r="O44" s="172" t="e">
        <f>SUM(USE!C44:DB44)</f>
        <v>#DIV/0!</v>
      </c>
      <c r="P44" s="170" t="e">
        <f>wTRC!K44</f>
        <v>#DIV/0!</v>
      </c>
      <c r="Q44" s="173" t="e">
        <f>wABS!G43</f>
        <v>#DIV/0!</v>
      </c>
      <c r="R44" s="173">
        <f>wABS!K43</f>
        <v>0</v>
      </c>
      <c r="S44" s="170">
        <f>wABS!O43</f>
        <v>0</v>
      </c>
      <c r="T44" s="170">
        <f>wABS!S43</f>
        <v>0</v>
      </c>
      <c r="U44" s="170">
        <f>wABS!W43</f>
        <v>0</v>
      </c>
      <c r="V44" s="170">
        <f>wTRD!O44</f>
        <v>0</v>
      </c>
      <c r="W44" s="7"/>
      <c r="X44" s="7"/>
      <c r="Y44" s="17" t="e">
        <f t="shared" si="4"/>
        <v>#DIV/0!</v>
      </c>
      <c r="Z44" s="209" t="e">
        <f t="shared" si="5"/>
        <v>#DIV/0!</v>
      </c>
      <c r="AA44" s="9"/>
      <c r="AB44" s="28"/>
      <c r="AC44" s="28"/>
      <c r="AD44" s="28"/>
      <c r="AE44" s="28"/>
      <c r="AF44" s="28"/>
      <c r="AG44" s="9"/>
      <c r="AH44" s="14"/>
    </row>
    <row r="45" spans="1:34" x14ac:dyDescent="0.75">
      <c r="A45" s="29" t="s">
        <v>1490</v>
      </c>
      <c r="B45" s="9" t="s">
        <v>116</v>
      </c>
      <c r="C45" s="166" t="e">
        <v>#DIV/0!</v>
      </c>
      <c r="D45" s="166">
        <f>wTRD!I45</f>
        <v>0</v>
      </c>
      <c r="E45" s="166" t="e">
        <f>wTAX!G45</f>
        <v>#DIV/0!</v>
      </c>
      <c r="F45" s="166">
        <f>wTAX!K45</f>
        <v>0</v>
      </c>
      <c r="G45" s="166">
        <f>wTAX!O45</f>
        <v>0</v>
      </c>
      <c r="H45" s="166">
        <f>wTAX!S45</f>
        <v>0</v>
      </c>
      <c r="I45" s="166" t="e">
        <f>wTAX!W45</f>
        <v>#DIV/0!</v>
      </c>
      <c r="J45" s="166" t="e">
        <f>wTAX!AA45</f>
        <v>#DIV/0!</v>
      </c>
      <c r="K45" s="166" t="e">
        <f>wTAX!AE45</f>
        <v>#DIV/0!</v>
      </c>
      <c r="L45" s="167" t="e">
        <f>wTRC!G45</f>
        <v>#DIV/0!</v>
      </c>
      <c r="M45" s="168" t="e">
        <f t="shared" si="8"/>
        <v>#DIV/0!</v>
      </c>
      <c r="N45" s="167" t="e">
        <f t="shared" si="9"/>
        <v>#DIV/0!</v>
      </c>
      <c r="O45" s="168" t="e">
        <f>SUM(USE!C45:DB45)</f>
        <v>#DIV/0!</v>
      </c>
      <c r="P45" s="166" t="e">
        <f>wTRC!K45</f>
        <v>#DIV/0!</v>
      </c>
      <c r="Q45" s="169" t="e">
        <f>wABS!G44</f>
        <v>#DIV/0!</v>
      </c>
      <c r="R45" s="169">
        <f>wABS!K44</f>
        <v>0</v>
      </c>
      <c r="S45" s="166">
        <f>wABS!O44</f>
        <v>0</v>
      </c>
      <c r="T45" s="166">
        <f>wABS!S44</f>
        <v>0</v>
      </c>
      <c r="U45" s="166">
        <f>wABS!W44</f>
        <v>0</v>
      </c>
      <c r="V45" s="166">
        <f>wTRD!O45</f>
        <v>0</v>
      </c>
      <c r="W45" s="7"/>
      <c r="X45" s="7"/>
      <c r="Y45" s="17" t="e">
        <f t="shared" si="4"/>
        <v>#DIV/0!</v>
      </c>
      <c r="Z45" s="209" t="e">
        <f t="shared" si="5"/>
        <v>#DIV/0!</v>
      </c>
      <c r="AA45" s="9"/>
      <c r="AB45" s="28"/>
      <c r="AC45" s="28"/>
      <c r="AD45" s="28"/>
      <c r="AE45" s="28"/>
      <c r="AF45" s="28"/>
      <c r="AG45" s="9"/>
      <c r="AH45" s="14"/>
    </row>
    <row r="46" spans="1:34" x14ac:dyDescent="0.75">
      <c r="A46" s="29" t="s">
        <v>1491</v>
      </c>
      <c r="B46" s="9" t="s">
        <v>1140</v>
      </c>
      <c r="C46" s="166" t="e">
        <v>#DIV/0!</v>
      </c>
      <c r="D46" s="166">
        <f>wTRD!I46</f>
        <v>0</v>
      </c>
      <c r="E46" s="166" t="e">
        <f>wTAX!G46</f>
        <v>#DIV/0!</v>
      </c>
      <c r="F46" s="166">
        <f>wTAX!K46</f>
        <v>0</v>
      </c>
      <c r="G46" s="166">
        <f>wTAX!O46</f>
        <v>0</v>
      </c>
      <c r="H46" s="166">
        <f>wTAX!S46</f>
        <v>0</v>
      </c>
      <c r="I46" s="166" t="e">
        <f>wTAX!W46</f>
        <v>#DIV/0!</v>
      </c>
      <c r="J46" s="166" t="e">
        <f>wTAX!AA46</f>
        <v>#DIV/0!</v>
      </c>
      <c r="K46" s="166" t="e">
        <f>wTAX!AE46</f>
        <v>#DIV/0!</v>
      </c>
      <c r="L46" s="167" t="e">
        <f>wTRC!G46</f>
        <v>#DIV/0!</v>
      </c>
      <c r="M46" s="168" t="e">
        <f t="shared" si="8"/>
        <v>#DIV/0!</v>
      </c>
      <c r="N46" s="167" t="e">
        <f t="shared" si="9"/>
        <v>#DIV/0!</v>
      </c>
      <c r="O46" s="168" t="e">
        <f>SUM(USE!C46:DB46)</f>
        <v>#DIV/0!</v>
      </c>
      <c r="P46" s="166" t="e">
        <f>wTRC!K46</f>
        <v>#DIV/0!</v>
      </c>
      <c r="Q46" s="169" t="e">
        <f>wABS!G45</f>
        <v>#DIV/0!</v>
      </c>
      <c r="R46" s="169">
        <f>wABS!K45</f>
        <v>0</v>
      </c>
      <c r="S46" s="166">
        <f>wABS!O45</f>
        <v>0</v>
      </c>
      <c r="T46" s="166">
        <f>wABS!S45</f>
        <v>0</v>
      </c>
      <c r="U46" s="166">
        <f>wABS!W45</f>
        <v>0</v>
      </c>
      <c r="V46" s="166">
        <f>wTRD!O46</f>
        <v>0</v>
      </c>
      <c r="W46" s="7"/>
      <c r="X46" s="7"/>
      <c r="Y46" s="17" t="e">
        <f t="shared" si="4"/>
        <v>#DIV/0!</v>
      </c>
      <c r="Z46" s="209" t="e">
        <f t="shared" si="5"/>
        <v>#DIV/0!</v>
      </c>
      <c r="AA46" s="9"/>
      <c r="AB46" s="28"/>
      <c r="AC46" s="28"/>
      <c r="AD46" s="28"/>
      <c r="AE46" s="28"/>
      <c r="AF46" s="28"/>
      <c r="AG46" s="9"/>
      <c r="AH46" s="14"/>
    </row>
    <row r="47" spans="1:34" x14ac:dyDescent="0.75">
      <c r="A47" s="29" t="s">
        <v>1492</v>
      </c>
      <c r="B47" s="18" t="s">
        <v>119</v>
      </c>
      <c r="C47" s="170" t="e">
        <v>#DIV/0!</v>
      </c>
      <c r="D47" s="170">
        <f>wTRD!I47</f>
        <v>0</v>
      </c>
      <c r="E47" s="170" t="e">
        <f>wTAX!G47</f>
        <v>#DIV/0!</v>
      </c>
      <c r="F47" s="170">
        <f>wTAX!K47</f>
        <v>0</v>
      </c>
      <c r="G47" s="170">
        <f>wTAX!O47</f>
        <v>0</v>
      </c>
      <c r="H47" s="170">
        <f>wTAX!S47</f>
        <v>0</v>
      </c>
      <c r="I47" s="170" t="e">
        <f>wTAX!W47</f>
        <v>#DIV/0!</v>
      </c>
      <c r="J47" s="170" t="e">
        <f>wTAX!AA47</f>
        <v>#DIV/0!</v>
      </c>
      <c r="K47" s="170" t="e">
        <f>wTAX!AE47</f>
        <v>#DIV/0!</v>
      </c>
      <c r="L47" s="171" t="e">
        <f>wTRC!G47</f>
        <v>#DIV/0!</v>
      </c>
      <c r="M47" s="172" t="e">
        <f t="shared" si="8"/>
        <v>#DIV/0!</v>
      </c>
      <c r="N47" s="171" t="e">
        <f t="shared" si="9"/>
        <v>#DIV/0!</v>
      </c>
      <c r="O47" s="172" t="e">
        <f>SUM(USE!C47:DB47)</f>
        <v>#DIV/0!</v>
      </c>
      <c r="P47" s="170" t="e">
        <f>wTRC!K47</f>
        <v>#DIV/0!</v>
      </c>
      <c r="Q47" s="173" t="e">
        <f>wABS!G46</f>
        <v>#DIV/0!</v>
      </c>
      <c r="R47" s="173">
        <f>wABS!K46</f>
        <v>0</v>
      </c>
      <c r="S47" s="170">
        <f>wABS!O46</f>
        <v>0</v>
      </c>
      <c r="T47" s="170">
        <f>wABS!S46</f>
        <v>0</v>
      </c>
      <c r="U47" s="170">
        <f>wABS!W46</f>
        <v>0</v>
      </c>
      <c r="V47" s="170">
        <f>wTRD!O47</f>
        <v>0</v>
      </c>
      <c r="W47" s="7"/>
      <c r="X47" s="7"/>
      <c r="Y47" s="17" t="e">
        <f t="shared" si="4"/>
        <v>#DIV/0!</v>
      </c>
      <c r="Z47" s="209" t="e">
        <f t="shared" si="5"/>
        <v>#DIV/0!</v>
      </c>
      <c r="AA47" s="9"/>
      <c r="AB47" s="28"/>
      <c r="AC47" s="28"/>
      <c r="AD47" s="28"/>
      <c r="AE47" s="28"/>
      <c r="AF47" s="28"/>
      <c r="AG47" s="9"/>
      <c r="AH47" s="14"/>
    </row>
    <row r="48" spans="1:34" x14ac:dyDescent="0.75">
      <c r="A48" s="29" t="s">
        <v>1493</v>
      </c>
      <c r="B48" s="9" t="s">
        <v>121</v>
      </c>
      <c r="C48" s="166" t="e">
        <v>#DIV/0!</v>
      </c>
      <c r="D48" s="166">
        <f>wTRD!I48</f>
        <v>0</v>
      </c>
      <c r="E48" s="166" t="e">
        <f>wTAX!G48</f>
        <v>#DIV/0!</v>
      </c>
      <c r="F48" s="166">
        <f>wTAX!K48</f>
        <v>0</v>
      </c>
      <c r="G48" s="166">
        <f>wTAX!O48</f>
        <v>0</v>
      </c>
      <c r="H48" s="166">
        <f>wTAX!S48</f>
        <v>0</v>
      </c>
      <c r="I48" s="166" t="e">
        <f>wTAX!W48</f>
        <v>#DIV/0!</v>
      </c>
      <c r="J48" s="166" t="e">
        <f>wTAX!AA48</f>
        <v>#DIV/0!</v>
      </c>
      <c r="K48" s="166" t="e">
        <f>wTAX!AE48</f>
        <v>#DIV/0!</v>
      </c>
      <c r="L48" s="167" t="e">
        <f>wTRC!G48</f>
        <v>#DIV/0!</v>
      </c>
      <c r="M48" s="168" t="e">
        <f t="shared" si="8"/>
        <v>#DIV/0!</v>
      </c>
      <c r="N48" s="167" t="e">
        <f t="shared" si="9"/>
        <v>#DIV/0!</v>
      </c>
      <c r="O48" s="168" t="e">
        <f>SUM(USE!C48:DB48)</f>
        <v>#DIV/0!</v>
      </c>
      <c r="P48" s="166" t="e">
        <f>wTRC!K48</f>
        <v>#DIV/0!</v>
      </c>
      <c r="Q48" s="169" t="e">
        <f>wABS!G47</f>
        <v>#DIV/0!</v>
      </c>
      <c r="R48" s="169">
        <f>wABS!K47</f>
        <v>0</v>
      </c>
      <c r="S48" s="166">
        <f>wABS!O47</f>
        <v>0</v>
      </c>
      <c r="T48" s="166">
        <f>wABS!S47</f>
        <v>0</v>
      </c>
      <c r="U48" s="166">
        <f>wABS!W47</f>
        <v>0</v>
      </c>
      <c r="V48" s="166">
        <f>wTRD!O48</f>
        <v>0</v>
      </c>
      <c r="W48" s="7"/>
      <c r="X48" s="7"/>
      <c r="Y48" s="17" t="e">
        <f t="shared" si="4"/>
        <v>#DIV/0!</v>
      </c>
      <c r="Z48" s="209" t="e">
        <f t="shared" si="5"/>
        <v>#DIV/0!</v>
      </c>
      <c r="AA48" s="9"/>
      <c r="AB48" s="28"/>
      <c r="AC48" s="28"/>
      <c r="AD48" s="28"/>
      <c r="AE48" s="28"/>
      <c r="AF48" s="28"/>
      <c r="AG48" s="9"/>
      <c r="AH48" s="14"/>
    </row>
    <row r="49" spans="1:34" x14ac:dyDescent="0.75">
      <c r="A49" s="29" t="s">
        <v>1494</v>
      </c>
      <c r="B49" s="9" t="s">
        <v>123</v>
      </c>
      <c r="C49" s="166" t="e">
        <v>#DIV/0!</v>
      </c>
      <c r="D49" s="166">
        <f>wTRD!I49</f>
        <v>0</v>
      </c>
      <c r="E49" s="166" t="e">
        <f>wTAX!G49</f>
        <v>#DIV/0!</v>
      </c>
      <c r="F49" s="166">
        <f>wTAX!K49</f>
        <v>0</v>
      </c>
      <c r="G49" s="166">
        <f>wTAX!O49</f>
        <v>0</v>
      </c>
      <c r="H49" s="166">
        <f>wTAX!S49</f>
        <v>0</v>
      </c>
      <c r="I49" s="166" t="e">
        <f>wTAX!W49</f>
        <v>#DIV/0!</v>
      </c>
      <c r="J49" s="166" t="e">
        <f>wTAX!AA49</f>
        <v>#DIV/0!</v>
      </c>
      <c r="K49" s="166" t="e">
        <f>wTAX!AE49</f>
        <v>#DIV/0!</v>
      </c>
      <c r="L49" s="167" t="e">
        <f>wTRC!G49</f>
        <v>#DIV/0!</v>
      </c>
      <c r="M49" s="168" t="e">
        <f t="shared" si="8"/>
        <v>#DIV/0!</v>
      </c>
      <c r="N49" s="167" t="e">
        <f t="shared" si="9"/>
        <v>#DIV/0!</v>
      </c>
      <c r="O49" s="168" t="e">
        <f>SUM(USE!C49:DB49)</f>
        <v>#DIV/0!</v>
      </c>
      <c r="P49" s="166" t="e">
        <f>wTRC!K49</f>
        <v>#DIV/0!</v>
      </c>
      <c r="Q49" s="169" t="e">
        <f>wABS!G48</f>
        <v>#DIV/0!</v>
      </c>
      <c r="R49" s="169">
        <f>wABS!K48</f>
        <v>0</v>
      </c>
      <c r="S49" s="166">
        <f>wABS!O48</f>
        <v>0</v>
      </c>
      <c r="T49" s="166">
        <f>wABS!S48</f>
        <v>0</v>
      </c>
      <c r="U49" s="166">
        <f>wABS!W48</f>
        <v>0</v>
      </c>
      <c r="V49" s="166">
        <f>wTRD!O49</f>
        <v>0</v>
      </c>
      <c r="W49" s="7"/>
      <c r="X49" s="7"/>
      <c r="Y49" s="17" t="e">
        <f t="shared" si="4"/>
        <v>#DIV/0!</v>
      </c>
      <c r="Z49" s="209" t="e">
        <f t="shared" si="5"/>
        <v>#DIV/0!</v>
      </c>
      <c r="AA49" s="9"/>
      <c r="AB49" s="28"/>
      <c r="AC49" s="28"/>
      <c r="AD49" s="28"/>
      <c r="AE49" s="28"/>
      <c r="AF49" s="28"/>
      <c r="AG49" s="9"/>
      <c r="AH49" s="14"/>
    </row>
    <row r="50" spans="1:34" x14ac:dyDescent="0.75">
      <c r="A50" s="29" t="s">
        <v>1495</v>
      </c>
      <c r="B50" s="9" t="s">
        <v>127</v>
      </c>
      <c r="C50" s="166" t="e">
        <v>#DIV/0!</v>
      </c>
      <c r="D50" s="166">
        <f>wTRD!I50</f>
        <v>0</v>
      </c>
      <c r="E50" s="166" t="e">
        <f>wTAX!G50</f>
        <v>#DIV/0!</v>
      </c>
      <c r="F50" s="166">
        <f>wTAX!K50</f>
        <v>0</v>
      </c>
      <c r="G50" s="166">
        <f>wTAX!O50</f>
        <v>0</v>
      </c>
      <c r="H50" s="166">
        <f>wTAX!S50</f>
        <v>0</v>
      </c>
      <c r="I50" s="166" t="e">
        <f>wTAX!W50</f>
        <v>#DIV/0!</v>
      </c>
      <c r="J50" s="166" t="e">
        <f>wTAX!AA50</f>
        <v>#DIV/0!</v>
      </c>
      <c r="K50" s="166" t="e">
        <f>wTAX!AE50</f>
        <v>#DIV/0!</v>
      </c>
      <c r="L50" s="167" t="e">
        <f>wTRC!G50</f>
        <v>#DIV/0!</v>
      </c>
      <c r="M50" s="168" t="e">
        <f t="shared" si="8"/>
        <v>#DIV/0!</v>
      </c>
      <c r="N50" s="167" t="e">
        <f t="shared" si="9"/>
        <v>#DIV/0!</v>
      </c>
      <c r="O50" s="168" t="e">
        <f>SUM(USE!C50:DB50)</f>
        <v>#DIV/0!</v>
      </c>
      <c r="P50" s="166" t="e">
        <f>wTRC!K50</f>
        <v>#DIV/0!</v>
      </c>
      <c r="Q50" s="169" t="e">
        <f>wABS!G49</f>
        <v>#DIV/0!</v>
      </c>
      <c r="R50" s="169">
        <f>wABS!K49</f>
        <v>0</v>
      </c>
      <c r="S50" s="166">
        <f>wABS!O49</f>
        <v>0</v>
      </c>
      <c r="T50" s="166">
        <f>wABS!S49</f>
        <v>0</v>
      </c>
      <c r="U50" s="166">
        <f>wABS!W49</f>
        <v>0</v>
      </c>
      <c r="V50" s="166">
        <f>wTRD!O50</f>
        <v>0</v>
      </c>
      <c r="W50" s="7"/>
      <c r="X50" s="7"/>
      <c r="Y50" s="17" t="e">
        <f t="shared" si="4"/>
        <v>#DIV/0!</v>
      </c>
      <c r="Z50" s="209" t="e">
        <f t="shared" si="5"/>
        <v>#DIV/0!</v>
      </c>
      <c r="AA50" s="9"/>
      <c r="AB50" s="28"/>
      <c r="AC50" s="28"/>
      <c r="AD50" s="28"/>
      <c r="AE50" s="28"/>
      <c r="AF50" s="28"/>
      <c r="AG50" s="9"/>
      <c r="AH50" s="14"/>
    </row>
    <row r="51" spans="1:34" x14ac:dyDescent="0.75">
      <c r="A51" s="29" t="s">
        <v>1496</v>
      </c>
      <c r="B51" s="9" t="s">
        <v>129</v>
      </c>
      <c r="C51" s="166" t="e">
        <v>#DIV/0!</v>
      </c>
      <c r="D51" s="166">
        <f>wTRD!I51</f>
        <v>0</v>
      </c>
      <c r="E51" s="166" t="e">
        <f>wTAX!G51</f>
        <v>#DIV/0!</v>
      </c>
      <c r="F51" s="166">
        <f>wTAX!K51</f>
        <v>0</v>
      </c>
      <c r="G51" s="166">
        <f>wTAX!O51</f>
        <v>0</v>
      </c>
      <c r="H51" s="166">
        <f>wTAX!S51</f>
        <v>0</v>
      </c>
      <c r="I51" s="166" t="e">
        <f>wTAX!W51</f>
        <v>#DIV/0!</v>
      </c>
      <c r="J51" s="166" t="e">
        <f>wTAX!AA51</f>
        <v>#DIV/0!</v>
      </c>
      <c r="K51" s="166" t="e">
        <f>wTAX!AE51</f>
        <v>#DIV/0!</v>
      </c>
      <c r="L51" s="167" t="e">
        <f>wTRC!G51</f>
        <v>#DIV/0!</v>
      </c>
      <c r="M51" s="168" t="e">
        <f t="shared" si="8"/>
        <v>#DIV/0!</v>
      </c>
      <c r="N51" s="167" t="e">
        <f t="shared" si="9"/>
        <v>#DIV/0!</v>
      </c>
      <c r="O51" s="168" t="e">
        <f>SUM(USE!C51:DB51)</f>
        <v>#DIV/0!</v>
      </c>
      <c r="P51" s="166" t="e">
        <f>wTRC!K51</f>
        <v>#DIV/0!</v>
      </c>
      <c r="Q51" s="169" t="e">
        <f>wABS!G50</f>
        <v>#DIV/0!</v>
      </c>
      <c r="R51" s="169">
        <f>wABS!K50</f>
        <v>0</v>
      </c>
      <c r="S51" s="166">
        <f>wABS!O50</f>
        <v>0</v>
      </c>
      <c r="T51" s="166">
        <f>wABS!S50</f>
        <v>0</v>
      </c>
      <c r="U51" s="166">
        <f>wABS!W50</f>
        <v>0</v>
      </c>
      <c r="V51" s="166">
        <f>wTRD!O51</f>
        <v>0</v>
      </c>
      <c r="W51" s="7"/>
      <c r="X51" s="7"/>
      <c r="Y51" s="17" t="e">
        <f t="shared" si="4"/>
        <v>#DIV/0!</v>
      </c>
      <c r="Z51" s="209" t="e">
        <f t="shared" si="5"/>
        <v>#DIV/0!</v>
      </c>
      <c r="AA51" s="9"/>
      <c r="AB51" s="28"/>
      <c r="AC51" s="28"/>
      <c r="AD51" s="28"/>
      <c r="AE51" s="28"/>
      <c r="AF51" s="28"/>
      <c r="AG51" s="9"/>
      <c r="AH51" s="14"/>
    </row>
    <row r="52" spans="1:34" x14ac:dyDescent="0.75">
      <c r="A52" s="29" t="s">
        <v>1497</v>
      </c>
      <c r="B52" s="9" t="s">
        <v>125</v>
      </c>
      <c r="C52" s="166" t="e">
        <v>#DIV/0!</v>
      </c>
      <c r="D52" s="166">
        <f>wTRD!I52</f>
        <v>0</v>
      </c>
      <c r="E52" s="166" t="e">
        <f>wTAX!G52</f>
        <v>#DIV/0!</v>
      </c>
      <c r="F52" s="166">
        <f>wTAX!K52</f>
        <v>0</v>
      </c>
      <c r="G52" s="166">
        <f>wTAX!O52</f>
        <v>0</v>
      </c>
      <c r="H52" s="166">
        <f>wTAX!S52</f>
        <v>0</v>
      </c>
      <c r="I52" s="166" t="e">
        <f>wTAX!W52</f>
        <v>#DIV/0!</v>
      </c>
      <c r="J52" s="166" t="e">
        <f>wTAX!AA52</f>
        <v>#DIV/0!</v>
      </c>
      <c r="K52" s="166" t="e">
        <f>wTAX!AE52</f>
        <v>#DIV/0!</v>
      </c>
      <c r="L52" s="167" t="e">
        <f>wTRC!G52</f>
        <v>#DIV/0!</v>
      </c>
      <c r="M52" s="168" t="e">
        <f t="shared" si="8"/>
        <v>#DIV/0!</v>
      </c>
      <c r="N52" s="167" t="e">
        <f t="shared" si="9"/>
        <v>#DIV/0!</v>
      </c>
      <c r="O52" s="168" t="e">
        <f>SUM(USE!C52:DB52)</f>
        <v>#DIV/0!</v>
      </c>
      <c r="P52" s="166" t="e">
        <f>wTRC!K52</f>
        <v>#DIV/0!</v>
      </c>
      <c r="Q52" s="169" t="e">
        <f>wABS!G51</f>
        <v>#DIV/0!</v>
      </c>
      <c r="R52" s="169">
        <f>wABS!K51</f>
        <v>0</v>
      </c>
      <c r="S52" s="166">
        <f>wABS!O51</f>
        <v>0</v>
      </c>
      <c r="T52" s="166">
        <f>wABS!S51</f>
        <v>0</v>
      </c>
      <c r="U52" s="166">
        <f>wABS!W51</f>
        <v>0</v>
      </c>
      <c r="V52" s="166">
        <f>wTRD!O52</f>
        <v>0</v>
      </c>
      <c r="W52" s="7"/>
      <c r="X52" s="7"/>
      <c r="Y52" s="17" t="e">
        <f t="shared" si="4"/>
        <v>#DIV/0!</v>
      </c>
      <c r="Z52" s="209" t="e">
        <f t="shared" si="5"/>
        <v>#DIV/0!</v>
      </c>
      <c r="AA52" s="9"/>
      <c r="AB52" s="28"/>
      <c r="AC52" s="28"/>
      <c r="AD52" s="28"/>
      <c r="AE52" s="28"/>
      <c r="AF52" s="28"/>
      <c r="AG52" s="9"/>
      <c r="AH52" s="14"/>
    </row>
    <row r="53" spans="1:34" x14ac:dyDescent="0.75">
      <c r="A53" s="29" t="s">
        <v>1498</v>
      </c>
      <c r="B53" s="9" t="s">
        <v>135</v>
      </c>
      <c r="C53" s="166" t="e">
        <v>#DIV/0!</v>
      </c>
      <c r="D53" s="166">
        <f>wTRD!I53</f>
        <v>0</v>
      </c>
      <c r="E53" s="166" t="e">
        <f>wTAX!G53</f>
        <v>#DIV/0!</v>
      </c>
      <c r="F53" s="166">
        <f>wTAX!K53</f>
        <v>0</v>
      </c>
      <c r="G53" s="166">
        <f>wTAX!O53</f>
        <v>0</v>
      </c>
      <c r="H53" s="166">
        <f>wTAX!S53</f>
        <v>0</v>
      </c>
      <c r="I53" s="166" t="e">
        <f>wTAX!W53</f>
        <v>#DIV/0!</v>
      </c>
      <c r="J53" s="166" t="e">
        <f>wTAX!AA53</f>
        <v>#DIV/0!</v>
      </c>
      <c r="K53" s="166" t="e">
        <f>wTAX!AE53</f>
        <v>#DIV/0!</v>
      </c>
      <c r="L53" s="167" t="e">
        <f>wTRC!G53</f>
        <v>#DIV/0!</v>
      </c>
      <c r="M53" s="168" t="e">
        <f t="shared" si="8"/>
        <v>#DIV/0!</v>
      </c>
      <c r="N53" s="167" t="e">
        <f t="shared" si="9"/>
        <v>#DIV/0!</v>
      </c>
      <c r="O53" s="168" t="e">
        <f>SUM(USE!C53:DB53)</f>
        <v>#DIV/0!</v>
      </c>
      <c r="P53" s="166" t="e">
        <f>wTRC!K53</f>
        <v>#DIV/0!</v>
      </c>
      <c r="Q53" s="169" t="e">
        <f>wABS!G52</f>
        <v>#DIV/0!</v>
      </c>
      <c r="R53" s="169">
        <f>wABS!K52</f>
        <v>0</v>
      </c>
      <c r="S53" s="166">
        <f>wABS!O52</f>
        <v>0</v>
      </c>
      <c r="T53" s="166">
        <f>wABS!S52</f>
        <v>0</v>
      </c>
      <c r="U53" s="166">
        <f>wABS!W52</f>
        <v>0</v>
      </c>
      <c r="V53" s="166">
        <f>wTRD!O53</f>
        <v>0</v>
      </c>
      <c r="W53" s="7"/>
      <c r="X53" s="7"/>
      <c r="Y53" s="17" t="e">
        <f t="shared" si="4"/>
        <v>#DIV/0!</v>
      </c>
      <c r="Z53" s="209" t="e">
        <f t="shared" si="5"/>
        <v>#DIV/0!</v>
      </c>
      <c r="AA53" s="9"/>
      <c r="AB53" s="28"/>
      <c r="AC53" s="28"/>
      <c r="AD53" s="28"/>
      <c r="AE53" s="28"/>
      <c r="AF53" s="28"/>
      <c r="AG53" s="9"/>
      <c r="AH53" s="14"/>
    </row>
    <row r="54" spans="1:34" x14ac:dyDescent="0.75">
      <c r="A54" s="29" t="s">
        <v>1499</v>
      </c>
      <c r="B54" s="9" t="s">
        <v>1153</v>
      </c>
      <c r="C54" s="166" t="e">
        <v>#DIV/0!</v>
      </c>
      <c r="D54" s="166">
        <f>wTRD!I54</f>
        <v>0</v>
      </c>
      <c r="E54" s="166" t="e">
        <f>wTAX!G54</f>
        <v>#DIV/0!</v>
      </c>
      <c r="F54" s="166">
        <f>wTAX!K54</f>
        <v>0</v>
      </c>
      <c r="G54" s="166">
        <f>wTAX!O54</f>
        <v>0</v>
      </c>
      <c r="H54" s="166">
        <f>wTAX!S54</f>
        <v>0</v>
      </c>
      <c r="I54" s="166" t="e">
        <f>wTAX!W54</f>
        <v>#DIV/0!</v>
      </c>
      <c r="J54" s="166" t="e">
        <f>wTAX!AA54</f>
        <v>#DIV/0!</v>
      </c>
      <c r="K54" s="166" t="e">
        <f>wTAX!AE54</f>
        <v>#DIV/0!</v>
      </c>
      <c r="L54" s="167" t="e">
        <f>wTRC!G54</f>
        <v>#DIV/0!</v>
      </c>
      <c r="M54" s="168" t="e">
        <f t="shared" si="8"/>
        <v>#DIV/0!</v>
      </c>
      <c r="N54" s="167" t="e">
        <f t="shared" si="9"/>
        <v>#DIV/0!</v>
      </c>
      <c r="O54" s="168" t="e">
        <f>SUM(USE!C54:DB54)</f>
        <v>#DIV/0!</v>
      </c>
      <c r="P54" s="166" t="e">
        <f>wTRC!K54</f>
        <v>#DIV/0!</v>
      </c>
      <c r="Q54" s="169" t="e">
        <f>wABS!G53</f>
        <v>#DIV/0!</v>
      </c>
      <c r="R54" s="169">
        <f>wABS!K53</f>
        <v>0</v>
      </c>
      <c r="S54" s="166">
        <f>wABS!O53</f>
        <v>0</v>
      </c>
      <c r="T54" s="166">
        <f>wABS!S53</f>
        <v>0</v>
      </c>
      <c r="U54" s="166">
        <f>wABS!W53</f>
        <v>0</v>
      </c>
      <c r="V54" s="166">
        <f>wTRD!O54</f>
        <v>0</v>
      </c>
      <c r="W54" s="7"/>
      <c r="X54" s="7"/>
      <c r="Y54" s="17" t="e">
        <f t="shared" si="4"/>
        <v>#DIV/0!</v>
      </c>
      <c r="Z54" s="209" t="e">
        <f t="shared" si="5"/>
        <v>#DIV/0!</v>
      </c>
      <c r="AA54" s="9"/>
      <c r="AB54" s="28"/>
      <c r="AC54" s="28"/>
      <c r="AD54" s="28"/>
      <c r="AE54" s="28"/>
      <c r="AF54" s="28"/>
      <c r="AG54" s="9"/>
      <c r="AH54" s="14"/>
    </row>
    <row r="55" spans="1:34" x14ac:dyDescent="0.75">
      <c r="A55" s="29" t="s">
        <v>1500</v>
      </c>
      <c r="B55" s="9" t="s">
        <v>146</v>
      </c>
      <c r="C55" s="166" t="e">
        <v>#DIV/0!</v>
      </c>
      <c r="D55" s="166">
        <f>wTRD!I55</f>
        <v>0</v>
      </c>
      <c r="E55" s="166" t="e">
        <f>wTAX!G55</f>
        <v>#DIV/0!</v>
      </c>
      <c r="F55" s="166">
        <f>wTAX!K55</f>
        <v>0</v>
      </c>
      <c r="G55" s="166">
        <f>wTAX!O55</f>
        <v>0</v>
      </c>
      <c r="H55" s="166">
        <f>wTAX!S55</f>
        <v>0</v>
      </c>
      <c r="I55" s="166" t="e">
        <f>wTAX!W55</f>
        <v>#DIV/0!</v>
      </c>
      <c r="J55" s="166" t="e">
        <f>wTAX!AA55</f>
        <v>#DIV/0!</v>
      </c>
      <c r="K55" s="166" t="e">
        <f>wTAX!AE55</f>
        <v>#DIV/0!</v>
      </c>
      <c r="L55" s="167" t="e">
        <f>wTRC!G55</f>
        <v>#DIV/0!</v>
      </c>
      <c r="M55" s="168" t="e">
        <f t="shared" si="8"/>
        <v>#DIV/0!</v>
      </c>
      <c r="N55" s="167" t="e">
        <f t="shared" si="9"/>
        <v>#DIV/0!</v>
      </c>
      <c r="O55" s="168" t="e">
        <f>SUM(USE!C55:DB55)</f>
        <v>#DIV/0!</v>
      </c>
      <c r="P55" s="166" t="e">
        <f>wTRC!K55</f>
        <v>#DIV/0!</v>
      </c>
      <c r="Q55" s="169" t="e">
        <f>wABS!G54</f>
        <v>#DIV/0!</v>
      </c>
      <c r="R55" s="169">
        <f>wABS!K54</f>
        <v>0</v>
      </c>
      <c r="S55" s="166">
        <f>wABS!O54</f>
        <v>0</v>
      </c>
      <c r="T55" s="166">
        <f>wABS!S54</f>
        <v>0</v>
      </c>
      <c r="U55" s="166">
        <f>wABS!W54</f>
        <v>0</v>
      </c>
      <c r="V55" s="166">
        <f>wTRD!O55</f>
        <v>0</v>
      </c>
      <c r="W55" s="7"/>
      <c r="X55" s="7"/>
      <c r="Y55" s="17" t="e">
        <f t="shared" si="4"/>
        <v>#DIV/0!</v>
      </c>
      <c r="Z55" s="209" t="e">
        <f t="shared" si="5"/>
        <v>#DIV/0!</v>
      </c>
      <c r="AA55" s="9"/>
      <c r="AB55" s="28"/>
      <c r="AC55" s="28"/>
      <c r="AD55" s="28"/>
      <c r="AE55" s="28"/>
      <c r="AF55" s="28"/>
      <c r="AG55" s="9"/>
      <c r="AH55" s="14"/>
    </row>
    <row r="56" spans="1:34" x14ac:dyDescent="0.75">
      <c r="A56" s="29" t="s">
        <v>1501</v>
      </c>
      <c r="B56" s="18" t="s">
        <v>143</v>
      </c>
      <c r="C56" s="170" t="e">
        <v>#DIV/0!</v>
      </c>
      <c r="D56" s="170">
        <f>wTRD!I56</f>
        <v>0</v>
      </c>
      <c r="E56" s="170" t="e">
        <f>wTAX!G56</f>
        <v>#DIV/0!</v>
      </c>
      <c r="F56" s="170">
        <f>wTAX!K56</f>
        <v>0</v>
      </c>
      <c r="G56" s="170">
        <f>wTAX!O56</f>
        <v>0</v>
      </c>
      <c r="H56" s="170">
        <f>wTAX!S56</f>
        <v>0</v>
      </c>
      <c r="I56" s="170" t="e">
        <f>wTAX!W56</f>
        <v>#DIV/0!</v>
      </c>
      <c r="J56" s="170" t="e">
        <f>wTAX!AA56</f>
        <v>#DIV/0!</v>
      </c>
      <c r="K56" s="170" t="e">
        <f>wTAX!AE56</f>
        <v>#DIV/0!</v>
      </c>
      <c r="L56" s="171" t="e">
        <f>wTRC!G56</f>
        <v>#DIV/0!</v>
      </c>
      <c r="M56" s="172" t="e">
        <f t="shared" si="8"/>
        <v>#DIV/0!</v>
      </c>
      <c r="N56" s="171" t="e">
        <f t="shared" si="9"/>
        <v>#DIV/0!</v>
      </c>
      <c r="O56" s="172" t="e">
        <f>SUM(USE!C56:DB56)</f>
        <v>#DIV/0!</v>
      </c>
      <c r="P56" s="170" t="e">
        <f>wTRC!K56</f>
        <v>#DIV/0!</v>
      </c>
      <c r="Q56" s="173" t="e">
        <f>wABS!G55</f>
        <v>#DIV/0!</v>
      </c>
      <c r="R56" s="173">
        <f>wABS!K55</f>
        <v>0</v>
      </c>
      <c r="S56" s="170">
        <f>wABS!O55</f>
        <v>0</v>
      </c>
      <c r="T56" s="170">
        <f>wABS!S55</f>
        <v>0</v>
      </c>
      <c r="U56" s="170">
        <f>wABS!W55</f>
        <v>0</v>
      </c>
      <c r="V56" s="170">
        <f>wTRD!O56</f>
        <v>0</v>
      </c>
      <c r="W56" s="7"/>
      <c r="X56" s="7"/>
      <c r="Y56" s="17" t="e">
        <f t="shared" si="4"/>
        <v>#DIV/0!</v>
      </c>
      <c r="Z56" s="209" t="e">
        <f t="shared" si="5"/>
        <v>#DIV/0!</v>
      </c>
      <c r="AA56" s="9"/>
      <c r="AB56" s="28"/>
      <c r="AC56" s="28"/>
      <c r="AD56" s="28"/>
      <c r="AE56" s="28"/>
      <c r="AF56" s="28"/>
      <c r="AG56" s="9"/>
      <c r="AH56" s="14"/>
    </row>
    <row r="57" spans="1:34" x14ac:dyDescent="0.75">
      <c r="A57" s="29" t="s">
        <v>1502</v>
      </c>
      <c r="B57" s="9" t="s">
        <v>1157</v>
      </c>
      <c r="C57" s="166" t="e">
        <v>#DIV/0!</v>
      </c>
      <c r="D57" s="166">
        <f>wTRD!I57</f>
        <v>0</v>
      </c>
      <c r="E57" s="166" t="e">
        <f>wTAX!G57</f>
        <v>#DIV/0!</v>
      </c>
      <c r="F57" s="166">
        <f>wTAX!K57</f>
        <v>0</v>
      </c>
      <c r="G57" s="166">
        <f>wTAX!O57</f>
        <v>0</v>
      </c>
      <c r="H57" s="166">
        <f>wTAX!S57</f>
        <v>0</v>
      </c>
      <c r="I57" s="166" t="e">
        <f>wTAX!W57</f>
        <v>#DIV/0!</v>
      </c>
      <c r="J57" s="166" t="e">
        <f>wTAX!AA57</f>
        <v>#DIV/0!</v>
      </c>
      <c r="K57" s="166" t="e">
        <f>wTAX!AE57</f>
        <v>#DIV/0!</v>
      </c>
      <c r="L57" s="167" t="e">
        <f>wTRC!G57</f>
        <v>#DIV/0!</v>
      </c>
      <c r="M57" s="168" t="e">
        <f t="shared" si="8"/>
        <v>#DIV/0!</v>
      </c>
      <c r="N57" s="167" t="e">
        <f t="shared" si="9"/>
        <v>#DIV/0!</v>
      </c>
      <c r="O57" s="168" t="e">
        <f>SUM(USE!C57:DB57)</f>
        <v>#DIV/0!</v>
      </c>
      <c r="P57" s="166" t="e">
        <f>wTRC!K57</f>
        <v>#DIV/0!</v>
      </c>
      <c r="Q57" s="169" t="e">
        <f>wABS!G56</f>
        <v>#DIV/0!</v>
      </c>
      <c r="R57" s="169">
        <f>wABS!K56</f>
        <v>0</v>
      </c>
      <c r="S57" s="166">
        <f>wABS!O56</f>
        <v>0</v>
      </c>
      <c r="T57" s="166">
        <f>wABS!S56</f>
        <v>0</v>
      </c>
      <c r="U57" s="166">
        <f>wABS!W56</f>
        <v>0</v>
      </c>
      <c r="V57" s="166">
        <f>wTRD!O57</f>
        <v>0</v>
      </c>
      <c r="W57" s="7"/>
      <c r="X57" s="7"/>
      <c r="Y57" s="17" t="e">
        <f t="shared" si="4"/>
        <v>#DIV/0!</v>
      </c>
      <c r="Z57" s="209" t="e">
        <f t="shared" si="5"/>
        <v>#DIV/0!</v>
      </c>
      <c r="AA57" s="9"/>
      <c r="AB57" s="28"/>
      <c r="AC57" s="28"/>
      <c r="AD57" s="28"/>
      <c r="AE57" s="28"/>
      <c r="AF57" s="28"/>
      <c r="AG57" s="9"/>
      <c r="AH57" s="14"/>
    </row>
    <row r="58" spans="1:34" x14ac:dyDescent="0.75">
      <c r="A58" s="29" t="s">
        <v>1503</v>
      </c>
      <c r="B58" s="9" t="s">
        <v>148</v>
      </c>
      <c r="C58" s="166" t="e">
        <v>#DIV/0!</v>
      </c>
      <c r="D58" s="166">
        <f>wTRD!I58</f>
        <v>0</v>
      </c>
      <c r="E58" s="166" t="e">
        <f>wTAX!G58</f>
        <v>#DIV/0!</v>
      </c>
      <c r="F58" s="166">
        <f>wTAX!K58</f>
        <v>0</v>
      </c>
      <c r="G58" s="166">
        <f>wTAX!O58</f>
        <v>0</v>
      </c>
      <c r="H58" s="166">
        <f>wTAX!S58</f>
        <v>0</v>
      </c>
      <c r="I58" s="166" t="e">
        <f>wTAX!W58</f>
        <v>#DIV/0!</v>
      </c>
      <c r="J58" s="166" t="e">
        <f>wTAX!AA58</f>
        <v>#DIV/0!</v>
      </c>
      <c r="K58" s="166" t="e">
        <f>wTAX!AE58</f>
        <v>#DIV/0!</v>
      </c>
      <c r="L58" s="167" t="e">
        <f>wTRC!G58</f>
        <v>#DIV/0!</v>
      </c>
      <c r="M58" s="168" t="e">
        <f t="shared" si="8"/>
        <v>#DIV/0!</v>
      </c>
      <c r="N58" s="167" t="e">
        <f t="shared" si="9"/>
        <v>#DIV/0!</v>
      </c>
      <c r="O58" s="168" t="e">
        <f>SUM(USE!C58:DB58)</f>
        <v>#DIV/0!</v>
      </c>
      <c r="P58" s="166" t="e">
        <f>wTRC!K58</f>
        <v>#DIV/0!</v>
      </c>
      <c r="Q58" s="169" t="e">
        <f>wABS!G57</f>
        <v>#DIV/0!</v>
      </c>
      <c r="R58" s="169">
        <f>wABS!K57</f>
        <v>0</v>
      </c>
      <c r="S58" s="166">
        <f>wABS!O57</f>
        <v>0</v>
      </c>
      <c r="T58" s="166">
        <f>wABS!S57</f>
        <v>0</v>
      </c>
      <c r="U58" s="166">
        <f>wABS!W57</f>
        <v>0</v>
      </c>
      <c r="V58" s="166">
        <f>wTRD!O58</f>
        <v>0</v>
      </c>
      <c r="W58" s="7"/>
      <c r="X58" s="7"/>
      <c r="Y58" s="17" t="e">
        <f t="shared" si="4"/>
        <v>#DIV/0!</v>
      </c>
      <c r="Z58" s="209" t="e">
        <f t="shared" si="5"/>
        <v>#DIV/0!</v>
      </c>
      <c r="AA58" s="9"/>
      <c r="AB58" s="28"/>
      <c r="AC58" s="28"/>
      <c r="AD58" s="28"/>
      <c r="AE58" s="28"/>
      <c r="AF58" s="28"/>
      <c r="AG58" s="9"/>
      <c r="AH58" s="14"/>
    </row>
    <row r="59" spans="1:34" x14ac:dyDescent="0.75">
      <c r="A59" s="29" t="s">
        <v>1504</v>
      </c>
      <c r="B59" s="9" t="s">
        <v>150</v>
      </c>
      <c r="C59" s="166" t="e">
        <v>#DIV/0!</v>
      </c>
      <c r="D59" s="166">
        <f>wTRD!I59</f>
        <v>0</v>
      </c>
      <c r="E59" s="166" t="e">
        <f>wTAX!G59</f>
        <v>#DIV/0!</v>
      </c>
      <c r="F59" s="166">
        <f>wTAX!K59</f>
        <v>0</v>
      </c>
      <c r="G59" s="166">
        <f>wTAX!O59</f>
        <v>0</v>
      </c>
      <c r="H59" s="166">
        <f>wTAX!S59</f>
        <v>0</v>
      </c>
      <c r="I59" s="166" t="e">
        <f>wTAX!W59</f>
        <v>#DIV/0!</v>
      </c>
      <c r="J59" s="166" t="e">
        <f>wTAX!AA59</f>
        <v>#DIV/0!</v>
      </c>
      <c r="K59" s="166" t="e">
        <f>wTAX!AE59</f>
        <v>#DIV/0!</v>
      </c>
      <c r="L59" s="167" t="e">
        <f>wTRC!G59</f>
        <v>#DIV/0!</v>
      </c>
      <c r="M59" s="168" t="e">
        <f t="shared" si="8"/>
        <v>#DIV/0!</v>
      </c>
      <c r="N59" s="167" t="e">
        <f t="shared" si="9"/>
        <v>#DIV/0!</v>
      </c>
      <c r="O59" s="168" t="e">
        <f>SUM(USE!C59:DB59)</f>
        <v>#DIV/0!</v>
      </c>
      <c r="P59" s="166" t="e">
        <f>wTRC!K59</f>
        <v>#DIV/0!</v>
      </c>
      <c r="Q59" s="169" t="e">
        <f>wABS!G58</f>
        <v>#DIV/0!</v>
      </c>
      <c r="R59" s="169">
        <f>wABS!K58</f>
        <v>0</v>
      </c>
      <c r="S59" s="166">
        <f>wABS!O58</f>
        <v>0</v>
      </c>
      <c r="T59" s="166">
        <f>wABS!S58</f>
        <v>0</v>
      </c>
      <c r="U59" s="166">
        <f>wABS!W58</f>
        <v>0</v>
      </c>
      <c r="V59" s="166">
        <f>wTRD!O59</f>
        <v>0</v>
      </c>
      <c r="W59" s="7"/>
      <c r="X59" s="7"/>
      <c r="Y59" s="17" t="e">
        <f t="shared" si="4"/>
        <v>#DIV/0!</v>
      </c>
      <c r="Z59" s="209" t="e">
        <f t="shared" si="5"/>
        <v>#DIV/0!</v>
      </c>
      <c r="AA59" s="9"/>
      <c r="AB59" s="28"/>
      <c r="AC59" s="28"/>
      <c r="AD59" s="28"/>
      <c r="AE59" s="28"/>
      <c r="AF59" s="28"/>
      <c r="AG59" s="9"/>
      <c r="AH59" s="14"/>
    </row>
    <row r="60" spans="1:34" x14ac:dyDescent="0.75">
      <c r="A60" s="29" t="s">
        <v>1505</v>
      </c>
      <c r="B60" s="9" t="s">
        <v>154</v>
      </c>
      <c r="C60" s="166" t="e">
        <v>#DIV/0!</v>
      </c>
      <c r="D60" s="166">
        <f>wTRD!I60</f>
        <v>0</v>
      </c>
      <c r="E60" s="166" t="e">
        <f>wTAX!G60</f>
        <v>#DIV/0!</v>
      </c>
      <c r="F60" s="166">
        <f>wTAX!K60</f>
        <v>0</v>
      </c>
      <c r="G60" s="166">
        <f>wTAX!O60</f>
        <v>0</v>
      </c>
      <c r="H60" s="166">
        <f>wTAX!S60</f>
        <v>0</v>
      </c>
      <c r="I60" s="166" t="e">
        <f>wTAX!W60</f>
        <v>#DIV/0!</v>
      </c>
      <c r="J60" s="166" t="e">
        <f>wTAX!AA60</f>
        <v>#DIV/0!</v>
      </c>
      <c r="K60" s="166" t="e">
        <f>wTAX!AE60</f>
        <v>#DIV/0!</v>
      </c>
      <c r="L60" s="167" t="e">
        <f>wTRC!G60</f>
        <v>#DIV/0!</v>
      </c>
      <c r="M60" s="168" t="e">
        <f t="shared" si="8"/>
        <v>#DIV/0!</v>
      </c>
      <c r="N60" s="167" t="e">
        <f t="shared" si="9"/>
        <v>#DIV/0!</v>
      </c>
      <c r="O60" s="168" t="e">
        <f>SUM(USE!C60:DB60)</f>
        <v>#DIV/0!</v>
      </c>
      <c r="P60" s="166" t="e">
        <f>wTRC!K60</f>
        <v>#DIV/0!</v>
      </c>
      <c r="Q60" s="169" t="e">
        <f>wABS!G59</f>
        <v>#DIV/0!</v>
      </c>
      <c r="R60" s="169">
        <f>wABS!K59</f>
        <v>0</v>
      </c>
      <c r="S60" s="166">
        <f>wABS!O59</f>
        <v>0</v>
      </c>
      <c r="T60" s="166">
        <f>wABS!S59</f>
        <v>0</v>
      </c>
      <c r="U60" s="166">
        <f>wABS!W59</f>
        <v>0</v>
      </c>
      <c r="V60" s="166">
        <f>wTRD!O60</f>
        <v>0</v>
      </c>
      <c r="W60" s="7"/>
      <c r="X60" s="7"/>
      <c r="Y60" s="17" t="e">
        <f t="shared" si="4"/>
        <v>#DIV/0!</v>
      </c>
      <c r="Z60" s="209" t="e">
        <f t="shared" si="5"/>
        <v>#DIV/0!</v>
      </c>
      <c r="AA60" s="9"/>
      <c r="AB60" s="28"/>
      <c r="AC60" s="28"/>
      <c r="AD60" s="28"/>
      <c r="AE60" s="28"/>
      <c r="AF60" s="28"/>
      <c r="AG60" s="9"/>
      <c r="AH60" s="14"/>
    </row>
    <row r="61" spans="1:34" x14ac:dyDescent="0.75">
      <c r="A61" s="29" t="s">
        <v>1506</v>
      </c>
      <c r="B61" s="9" t="s">
        <v>161</v>
      </c>
      <c r="C61" s="166" t="e">
        <v>#DIV/0!</v>
      </c>
      <c r="D61" s="166">
        <f>wTRD!I61</f>
        <v>0</v>
      </c>
      <c r="E61" s="166" t="e">
        <f>wTAX!G61</f>
        <v>#DIV/0!</v>
      </c>
      <c r="F61" s="166">
        <f>wTAX!K61</f>
        <v>0</v>
      </c>
      <c r="G61" s="166">
        <f>wTAX!O61</f>
        <v>0</v>
      </c>
      <c r="H61" s="166">
        <f>wTAX!S61</f>
        <v>0</v>
      </c>
      <c r="I61" s="166" t="e">
        <f>wTAX!W61</f>
        <v>#DIV/0!</v>
      </c>
      <c r="J61" s="166" t="e">
        <f>wTAX!AA61</f>
        <v>#DIV/0!</v>
      </c>
      <c r="K61" s="166" t="e">
        <f>wTAX!AE61</f>
        <v>#DIV/0!</v>
      </c>
      <c r="L61" s="167" t="e">
        <f>wTRC!G61</f>
        <v>#DIV/0!</v>
      </c>
      <c r="M61" s="168" t="e">
        <f t="shared" si="8"/>
        <v>#DIV/0!</v>
      </c>
      <c r="N61" s="167" t="e">
        <f t="shared" si="9"/>
        <v>#DIV/0!</v>
      </c>
      <c r="O61" s="168" t="e">
        <f>SUM(USE!C61:DB61)</f>
        <v>#DIV/0!</v>
      </c>
      <c r="P61" s="166" t="e">
        <f>wTRC!K61</f>
        <v>#DIV/0!</v>
      </c>
      <c r="Q61" s="169" t="e">
        <f>wABS!G60</f>
        <v>#DIV/0!</v>
      </c>
      <c r="R61" s="169">
        <f>wABS!K60</f>
        <v>0</v>
      </c>
      <c r="S61" s="166">
        <f>wABS!O60</f>
        <v>0</v>
      </c>
      <c r="T61" s="166">
        <f>wABS!S60</f>
        <v>0</v>
      </c>
      <c r="U61" s="166">
        <f>wABS!W60</f>
        <v>0</v>
      </c>
      <c r="V61" s="166">
        <f>wTRD!O61</f>
        <v>0</v>
      </c>
      <c r="W61" s="7"/>
      <c r="X61" s="7"/>
      <c r="Y61" s="17" t="e">
        <f t="shared" si="4"/>
        <v>#DIV/0!</v>
      </c>
      <c r="Z61" s="209" t="e">
        <f t="shared" si="5"/>
        <v>#DIV/0!</v>
      </c>
      <c r="AA61" s="9"/>
      <c r="AB61" s="28"/>
      <c r="AC61" s="28"/>
      <c r="AD61" s="28"/>
      <c r="AE61" s="28"/>
      <c r="AF61" s="28"/>
      <c r="AG61" s="9"/>
      <c r="AH61" s="14"/>
    </row>
    <row r="62" spans="1:34" x14ac:dyDescent="0.75">
      <c r="A62" s="29" t="s">
        <v>1507</v>
      </c>
      <c r="B62" s="9" t="s">
        <v>1163</v>
      </c>
      <c r="C62" s="166" t="e">
        <v>#DIV/0!</v>
      </c>
      <c r="D62" s="166">
        <f>wTRD!I62</f>
        <v>0</v>
      </c>
      <c r="E62" s="166" t="e">
        <f>wTAX!G62</f>
        <v>#DIV/0!</v>
      </c>
      <c r="F62" s="166">
        <f>wTAX!K62</f>
        <v>0</v>
      </c>
      <c r="G62" s="166">
        <f>wTAX!O62</f>
        <v>0</v>
      </c>
      <c r="H62" s="166">
        <f>wTAX!S62</f>
        <v>0</v>
      </c>
      <c r="I62" s="166" t="e">
        <f>wTAX!W62</f>
        <v>#DIV/0!</v>
      </c>
      <c r="J62" s="166" t="e">
        <f>wTAX!AA62</f>
        <v>#DIV/0!</v>
      </c>
      <c r="K62" s="166" t="e">
        <f>wTAX!AE62</f>
        <v>#DIV/0!</v>
      </c>
      <c r="L62" s="167" t="e">
        <f>wTRC!G62</f>
        <v>#DIV/0!</v>
      </c>
      <c r="M62" s="168" t="e">
        <f t="shared" si="8"/>
        <v>#DIV/0!</v>
      </c>
      <c r="N62" s="167" t="e">
        <f t="shared" si="9"/>
        <v>#DIV/0!</v>
      </c>
      <c r="O62" s="168" t="e">
        <f>SUM(USE!C62:DB62)</f>
        <v>#DIV/0!</v>
      </c>
      <c r="P62" s="166" t="e">
        <f>wTRC!K62</f>
        <v>#DIV/0!</v>
      </c>
      <c r="Q62" s="169" t="e">
        <f>wABS!G61</f>
        <v>#DIV/0!</v>
      </c>
      <c r="R62" s="169">
        <f>wABS!K61</f>
        <v>0</v>
      </c>
      <c r="S62" s="166">
        <f>wABS!O61</f>
        <v>0</v>
      </c>
      <c r="T62" s="166">
        <f>wABS!S61</f>
        <v>0</v>
      </c>
      <c r="U62" s="166">
        <f>wABS!W61</f>
        <v>0</v>
      </c>
      <c r="V62" s="166">
        <f>wTRD!O62</f>
        <v>0</v>
      </c>
      <c r="W62" s="7"/>
      <c r="X62" s="7"/>
      <c r="Y62" s="17" t="e">
        <f t="shared" si="4"/>
        <v>#DIV/0!</v>
      </c>
      <c r="Z62" s="209" t="e">
        <f t="shared" si="5"/>
        <v>#DIV/0!</v>
      </c>
      <c r="AA62" s="9"/>
      <c r="AB62" s="28"/>
      <c r="AC62" s="28"/>
      <c r="AD62" s="28"/>
      <c r="AE62" s="28"/>
      <c r="AF62" s="28"/>
      <c r="AG62" s="9"/>
      <c r="AH62" s="14"/>
    </row>
    <row r="63" spans="1:34" x14ac:dyDescent="0.75">
      <c r="A63" s="29" t="s">
        <v>1508</v>
      </c>
      <c r="B63" s="9" t="s">
        <v>164</v>
      </c>
      <c r="C63" s="166" t="e">
        <v>#DIV/0!</v>
      </c>
      <c r="D63" s="166">
        <f>wTRD!I63</f>
        <v>0</v>
      </c>
      <c r="E63" s="166" t="e">
        <f>wTAX!G63</f>
        <v>#DIV/0!</v>
      </c>
      <c r="F63" s="166">
        <f>wTAX!K63</f>
        <v>0</v>
      </c>
      <c r="G63" s="166">
        <f>wTAX!O63</f>
        <v>0</v>
      </c>
      <c r="H63" s="166">
        <f>wTAX!S63</f>
        <v>0</v>
      </c>
      <c r="I63" s="166" t="e">
        <f>wTAX!W63</f>
        <v>#DIV/0!</v>
      </c>
      <c r="J63" s="166" t="e">
        <f>wTAX!AA63</f>
        <v>#DIV/0!</v>
      </c>
      <c r="K63" s="166" t="e">
        <f>wTAX!AE63</f>
        <v>#DIV/0!</v>
      </c>
      <c r="L63" s="167" t="e">
        <f>wTRC!G63</f>
        <v>#DIV/0!</v>
      </c>
      <c r="M63" s="168" t="e">
        <f t="shared" si="8"/>
        <v>#DIV/0!</v>
      </c>
      <c r="N63" s="167" t="e">
        <f t="shared" si="9"/>
        <v>#DIV/0!</v>
      </c>
      <c r="O63" s="168" t="e">
        <f>SUM(USE!C63:DB63)</f>
        <v>#DIV/0!</v>
      </c>
      <c r="P63" s="166" t="e">
        <f>wTRC!K63</f>
        <v>#DIV/0!</v>
      </c>
      <c r="Q63" s="169" t="e">
        <f>wABS!G62</f>
        <v>#DIV/0!</v>
      </c>
      <c r="R63" s="169">
        <f>wABS!K62</f>
        <v>0</v>
      </c>
      <c r="S63" s="166">
        <f>wABS!O62</f>
        <v>0</v>
      </c>
      <c r="T63" s="166">
        <f>wABS!S62</f>
        <v>0</v>
      </c>
      <c r="U63" s="166">
        <f>wABS!W62</f>
        <v>0</v>
      </c>
      <c r="V63" s="166">
        <f>wTRD!O63</f>
        <v>0</v>
      </c>
      <c r="W63" s="7"/>
      <c r="X63" s="7"/>
      <c r="Y63" s="17" t="e">
        <f t="shared" si="4"/>
        <v>#DIV/0!</v>
      </c>
      <c r="Z63" s="209" t="e">
        <f t="shared" si="5"/>
        <v>#DIV/0!</v>
      </c>
      <c r="AA63" s="9"/>
      <c r="AB63" s="28"/>
      <c r="AC63" s="28"/>
      <c r="AD63" s="28"/>
      <c r="AE63" s="28"/>
      <c r="AF63" s="28"/>
      <c r="AG63" s="9"/>
      <c r="AH63" s="14"/>
    </row>
    <row r="64" spans="1:34" x14ac:dyDescent="0.75">
      <c r="A64" s="29" t="s">
        <v>1509</v>
      </c>
      <c r="B64" s="9" t="s">
        <v>168</v>
      </c>
      <c r="C64" s="166" t="e">
        <v>#DIV/0!</v>
      </c>
      <c r="D64" s="166">
        <f>wTRD!I64</f>
        <v>0</v>
      </c>
      <c r="E64" s="166" t="e">
        <f>wTAX!G64</f>
        <v>#DIV/0!</v>
      </c>
      <c r="F64" s="166">
        <f>wTAX!K64</f>
        <v>0</v>
      </c>
      <c r="G64" s="166">
        <f>wTAX!O64</f>
        <v>0</v>
      </c>
      <c r="H64" s="166">
        <f>wTAX!S64</f>
        <v>0</v>
      </c>
      <c r="I64" s="166" t="e">
        <f>wTAX!W64</f>
        <v>#DIV/0!</v>
      </c>
      <c r="J64" s="166" t="e">
        <f>wTAX!AA64</f>
        <v>#DIV/0!</v>
      </c>
      <c r="K64" s="166" t="e">
        <f>wTAX!AE64</f>
        <v>#DIV/0!</v>
      </c>
      <c r="L64" s="167" t="e">
        <f>wTRC!G64</f>
        <v>#DIV/0!</v>
      </c>
      <c r="M64" s="168" t="e">
        <f t="shared" si="8"/>
        <v>#DIV/0!</v>
      </c>
      <c r="N64" s="167" t="e">
        <f t="shared" si="9"/>
        <v>#DIV/0!</v>
      </c>
      <c r="O64" s="168" t="e">
        <f>SUM(USE!C64:DB64)</f>
        <v>#DIV/0!</v>
      </c>
      <c r="P64" s="166" t="e">
        <f>wTRC!K64</f>
        <v>#DIV/0!</v>
      </c>
      <c r="Q64" s="169" t="e">
        <f>wABS!G63</f>
        <v>#DIV/0!</v>
      </c>
      <c r="R64" s="169">
        <f>wABS!K63</f>
        <v>0</v>
      </c>
      <c r="S64" s="166">
        <f>wABS!O63</f>
        <v>0</v>
      </c>
      <c r="T64" s="166">
        <f>wABS!S63</f>
        <v>0</v>
      </c>
      <c r="U64" s="166">
        <f>wABS!W63</f>
        <v>0</v>
      </c>
      <c r="V64" s="166">
        <f>wTRD!O64</f>
        <v>0</v>
      </c>
      <c r="W64" s="7"/>
      <c r="X64" s="7"/>
      <c r="Y64" s="17" t="e">
        <f t="shared" si="4"/>
        <v>#DIV/0!</v>
      </c>
      <c r="Z64" s="209" t="e">
        <f t="shared" si="5"/>
        <v>#DIV/0!</v>
      </c>
      <c r="AA64" s="9"/>
      <c r="AB64" s="28"/>
      <c r="AC64" s="28"/>
      <c r="AD64" s="28"/>
      <c r="AE64" s="28"/>
      <c r="AF64" s="28"/>
      <c r="AG64" s="9"/>
      <c r="AH64" s="14"/>
    </row>
    <row r="65" spans="1:34" x14ac:dyDescent="0.75">
      <c r="A65" s="29" t="s">
        <v>1510</v>
      </c>
      <c r="B65" s="9" t="s">
        <v>1167</v>
      </c>
      <c r="C65" s="166" t="e">
        <v>#DIV/0!</v>
      </c>
      <c r="D65" s="166">
        <f>wTRD!I65</f>
        <v>0</v>
      </c>
      <c r="E65" s="166" t="e">
        <f>wTAX!G65</f>
        <v>#DIV/0!</v>
      </c>
      <c r="F65" s="166">
        <f>wTAX!K65</f>
        <v>0</v>
      </c>
      <c r="G65" s="166">
        <f>wTAX!O65</f>
        <v>0</v>
      </c>
      <c r="H65" s="166">
        <f>wTAX!S65</f>
        <v>0</v>
      </c>
      <c r="I65" s="166" t="e">
        <f>wTAX!W65</f>
        <v>#DIV/0!</v>
      </c>
      <c r="J65" s="166" t="e">
        <f>wTAX!AA65</f>
        <v>#DIV/0!</v>
      </c>
      <c r="K65" s="166" t="e">
        <f>wTAX!AE65</f>
        <v>#DIV/0!</v>
      </c>
      <c r="L65" s="167" t="e">
        <f>wTRC!G65</f>
        <v>#DIV/0!</v>
      </c>
      <c r="M65" s="168" t="e">
        <f t="shared" si="8"/>
        <v>#DIV/0!</v>
      </c>
      <c r="N65" s="167" t="e">
        <f t="shared" si="9"/>
        <v>#DIV/0!</v>
      </c>
      <c r="O65" s="168" t="e">
        <f>SUM(USE!C65:DB65)</f>
        <v>#DIV/0!</v>
      </c>
      <c r="P65" s="166" t="e">
        <f>wTRC!K65</f>
        <v>#DIV/0!</v>
      </c>
      <c r="Q65" s="169" t="e">
        <f>wABS!G64</f>
        <v>#DIV/0!</v>
      </c>
      <c r="R65" s="169">
        <f>wABS!K64</f>
        <v>0</v>
      </c>
      <c r="S65" s="166">
        <f>wABS!O64</f>
        <v>0</v>
      </c>
      <c r="T65" s="166">
        <f>wABS!S64</f>
        <v>0</v>
      </c>
      <c r="U65" s="166">
        <f>wABS!W64</f>
        <v>0</v>
      </c>
      <c r="V65" s="166">
        <f>wTRD!O65</f>
        <v>0</v>
      </c>
      <c r="W65" s="7"/>
      <c r="X65" s="7"/>
      <c r="Y65" s="17" t="e">
        <f t="shared" si="4"/>
        <v>#DIV/0!</v>
      </c>
      <c r="Z65" s="209" t="e">
        <f t="shared" si="5"/>
        <v>#DIV/0!</v>
      </c>
      <c r="AA65" s="9"/>
      <c r="AB65" s="28"/>
      <c r="AC65" s="28"/>
      <c r="AD65" s="28"/>
      <c r="AE65" s="28"/>
      <c r="AF65" s="28"/>
      <c r="AG65" s="9"/>
      <c r="AH65" s="14"/>
    </row>
    <row r="66" spans="1:34" x14ac:dyDescent="0.75">
      <c r="A66" s="29" t="s">
        <v>1511</v>
      </c>
      <c r="B66" s="9" t="s">
        <v>1169</v>
      </c>
      <c r="C66" s="166" t="e">
        <v>#DIV/0!</v>
      </c>
      <c r="D66" s="166">
        <f>wTRD!I66</f>
        <v>0</v>
      </c>
      <c r="E66" s="166" t="e">
        <f>wTAX!G66</f>
        <v>#DIV/0!</v>
      </c>
      <c r="F66" s="166">
        <f>wTAX!K66</f>
        <v>0</v>
      </c>
      <c r="G66" s="166">
        <f>wTAX!O66</f>
        <v>0</v>
      </c>
      <c r="H66" s="166">
        <f>wTAX!S66</f>
        <v>0</v>
      </c>
      <c r="I66" s="166" t="e">
        <f>wTAX!W66</f>
        <v>#DIV/0!</v>
      </c>
      <c r="J66" s="166" t="e">
        <f>wTAX!AA66</f>
        <v>#DIV/0!</v>
      </c>
      <c r="K66" s="166" t="e">
        <f>wTAX!AE66</f>
        <v>#DIV/0!</v>
      </c>
      <c r="L66" s="167" t="e">
        <f>wTRC!G66</f>
        <v>#DIV/0!</v>
      </c>
      <c r="M66" s="168" t="e">
        <f t="shared" si="8"/>
        <v>#DIV/0!</v>
      </c>
      <c r="N66" s="167" t="e">
        <f t="shared" si="9"/>
        <v>#DIV/0!</v>
      </c>
      <c r="O66" s="168" t="e">
        <f>SUM(USE!C66:DB66)</f>
        <v>#DIV/0!</v>
      </c>
      <c r="P66" s="166" t="e">
        <f>wTRC!K66</f>
        <v>#DIV/0!</v>
      </c>
      <c r="Q66" s="169" t="e">
        <f>wABS!G65</f>
        <v>#DIV/0!</v>
      </c>
      <c r="R66" s="169">
        <f>wABS!K65</f>
        <v>0</v>
      </c>
      <c r="S66" s="166">
        <f>wABS!O65</f>
        <v>0</v>
      </c>
      <c r="T66" s="166">
        <f>wABS!S65</f>
        <v>0</v>
      </c>
      <c r="U66" s="166">
        <f>wABS!W65</f>
        <v>0</v>
      </c>
      <c r="V66" s="166">
        <f>wTRD!O66</f>
        <v>0</v>
      </c>
      <c r="W66" s="7"/>
      <c r="X66" s="7"/>
      <c r="Y66" s="17" t="e">
        <f t="shared" si="4"/>
        <v>#DIV/0!</v>
      </c>
      <c r="Z66" s="209" t="e">
        <f t="shared" si="5"/>
        <v>#DIV/0!</v>
      </c>
      <c r="AA66" s="9"/>
      <c r="AB66" s="28"/>
      <c r="AC66" s="28"/>
      <c r="AD66" s="28"/>
      <c r="AE66" s="28"/>
      <c r="AF66" s="28"/>
      <c r="AG66" s="9"/>
      <c r="AH66" s="14"/>
    </row>
    <row r="67" spans="1:34" x14ac:dyDescent="0.75">
      <c r="A67" s="29" t="s">
        <v>1512</v>
      </c>
      <c r="B67" s="9" t="s">
        <v>170</v>
      </c>
      <c r="C67" s="166" t="e">
        <v>#DIV/0!</v>
      </c>
      <c r="D67" s="166">
        <f>wTRD!I67</f>
        <v>0</v>
      </c>
      <c r="E67" s="166" t="e">
        <f>wTAX!G67</f>
        <v>#DIV/0!</v>
      </c>
      <c r="F67" s="166">
        <f>wTAX!K67</f>
        <v>0</v>
      </c>
      <c r="G67" s="166">
        <f>wTAX!O67</f>
        <v>0</v>
      </c>
      <c r="H67" s="166">
        <f>wTAX!S67</f>
        <v>0</v>
      </c>
      <c r="I67" s="166" t="e">
        <f>wTAX!W67</f>
        <v>#DIV/0!</v>
      </c>
      <c r="J67" s="166" t="e">
        <f>wTAX!AA67</f>
        <v>#DIV/0!</v>
      </c>
      <c r="K67" s="166" t="e">
        <f>wTAX!AE67</f>
        <v>#DIV/0!</v>
      </c>
      <c r="L67" s="167" t="e">
        <f>wTRC!G67</f>
        <v>#DIV/0!</v>
      </c>
      <c r="M67" s="168" t="e">
        <f t="shared" si="8"/>
        <v>#DIV/0!</v>
      </c>
      <c r="N67" s="167" t="e">
        <f t="shared" si="9"/>
        <v>#DIV/0!</v>
      </c>
      <c r="O67" s="168" t="e">
        <f>SUM(USE!C67:DB67)</f>
        <v>#DIV/0!</v>
      </c>
      <c r="P67" s="166" t="e">
        <f>wTRC!K67</f>
        <v>#DIV/0!</v>
      </c>
      <c r="Q67" s="169" t="e">
        <f>wABS!G66</f>
        <v>#DIV/0!</v>
      </c>
      <c r="R67" s="169">
        <f>wABS!K66</f>
        <v>0</v>
      </c>
      <c r="S67" s="166">
        <f>wABS!O66</f>
        <v>0</v>
      </c>
      <c r="T67" s="166">
        <f>wABS!S66</f>
        <v>0</v>
      </c>
      <c r="U67" s="166">
        <f>wABS!W66</f>
        <v>0</v>
      </c>
      <c r="V67" s="166">
        <f>wTRD!O67</f>
        <v>0</v>
      </c>
      <c r="W67" s="7"/>
      <c r="X67" s="7"/>
      <c r="Y67" s="17" t="e">
        <f t="shared" si="4"/>
        <v>#DIV/0!</v>
      </c>
      <c r="Z67" s="209" t="e">
        <f t="shared" si="5"/>
        <v>#DIV/0!</v>
      </c>
      <c r="AA67" s="9"/>
      <c r="AB67" s="28"/>
      <c r="AC67" s="28"/>
      <c r="AD67" s="28"/>
      <c r="AE67" s="28"/>
      <c r="AF67" s="28"/>
      <c r="AG67" s="9"/>
      <c r="AH67" s="14"/>
    </row>
    <row r="68" spans="1:34" x14ac:dyDescent="0.75">
      <c r="A68" s="29" t="s">
        <v>1513</v>
      </c>
      <c r="B68" s="9" t="s">
        <v>1174</v>
      </c>
      <c r="C68" s="166" t="e">
        <v>#DIV/0!</v>
      </c>
      <c r="D68" s="166">
        <f>wTRD!I68</f>
        <v>0</v>
      </c>
      <c r="E68" s="166" t="e">
        <f>wTAX!G68</f>
        <v>#DIV/0!</v>
      </c>
      <c r="F68" s="166">
        <f>wTAX!K68</f>
        <v>0</v>
      </c>
      <c r="G68" s="166">
        <f>wTAX!O68</f>
        <v>0</v>
      </c>
      <c r="H68" s="166">
        <f>wTAX!S68</f>
        <v>0</v>
      </c>
      <c r="I68" s="166" t="e">
        <f>wTAX!W68</f>
        <v>#DIV/0!</v>
      </c>
      <c r="J68" s="166" t="e">
        <f>wTAX!AA68</f>
        <v>#DIV/0!</v>
      </c>
      <c r="K68" s="166" t="e">
        <f>wTAX!AE68</f>
        <v>#DIV/0!</v>
      </c>
      <c r="L68" s="167" t="e">
        <f>wTRC!G68</f>
        <v>#DIV/0!</v>
      </c>
      <c r="M68" s="168" t="e">
        <f t="shared" si="8"/>
        <v>#DIV/0!</v>
      </c>
      <c r="N68" s="167" t="e">
        <f t="shared" si="9"/>
        <v>#DIV/0!</v>
      </c>
      <c r="O68" s="168" t="e">
        <f>SUM(USE!C68:DB68)</f>
        <v>#DIV/0!</v>
      </c>
      <c r="P68" s="166" t="e">
        <f>wTRC!K68</f>
        <v>#DIV/0!</v>
      </c>
      <c r="Q68" s="169" t="e">
        <f>wABS!G67</f>
        <v>#DIV/0!</v>
      </c>
      <c r="R68" s="169">
        <f>wABS!K67</f>
        <v>0</v>
      </c>
      <c r="S68" s="166">
        <f>wABS!O67</f>
        <v>0</v>
      </c>
      <c r="T68" s="166">
        <f>wABS!S67</f>
        <v>0</v>
      </c>
      <c r="U68" s="166">
        <f>wABS!W67</f>
        <v>0</v>
      </c>
      <c r="V68" s="166">
        <f>wTRD!O68</f>
        <v>0</v>
      </c>
      <c r="W68" s="7"/>
      <c r="X68" s="7"/>
      <c r="Y68" s="17" t="e">
        <f t="shared" si="4"/>
        <v>#DIV/0!</v>
      </c>
      <c r="Z68" s="209" t="e">
        <f t="shared" si="5"/>
        <v>#DIV/0!</v>
      </c>
      <c r="AA68" s="9"/>
      <c r="AB68" s="28"/>
      <c r="AC68" s="28"/>
      <c r="AD68" s="28"/>
      <c r="AE68" s="28"/>
      <c r="AF68" s="28"/>
      <c r="AG68" s="9"/>
      <c r="AH68" s="14"/>
    </row>
    <row r="69" spans="1:34" x14ac:dyDescent="0.75">
      <c r="A69" s="29" t="s">
        <v>1514</v>
      </c>
      <c r="B69" s="9" t="s">
        <v>1177</v>
      </c>
      <c r="C69" s="166" t="e">
        <v>#DIV/0!</v>
      </c>
      <c r="D69" s="166">
        <f>wTRD!I69</f>
        <v>0</v>
      </c>
      <c r="E69" s="166" t="e">
        <f>wTAX!G69</f>
        <v>#DIV/0!</v>
      </c>
      <c r="F69" s="166">
        <f>wTAX!K69</f>
        <v>0</v>
      </c>
      <c r="G69" s="166">
        <f>wTAX!O69</f>
        <v>0</v>
      </c>
      <c r="H69" s="166">
        <f>wTAX!S69</f>
        <v>0</v>
      </c>
      <c r="I69" s="166" t="e">
        <f>wTAX!W69</f>
        <v>#DIV/0!</v>
      </c>
      <c r="J69" s="166" t="e">
        <f>wTAX!AA69</f>
        <v>#DIV/0!</v>
      </c>
      <c r="K69" s="166" t="e">
        <f>wTAX!AE69</f>
        <v>#DIV/0!</v>
      </c>
      <c r="L69" s="167" t="e">
        <f>wTRC!G69</f>
        <v>#DIV/0!</v>
      </c>
      <c r="M69" s="168" t="e">
        <f t="shared" si="8"/>
        <v>#DIV/0!</v>
      </c>
      <c r="N69" s="167" t="e">
        <f t="shared" si="9"/>
        <v>#DIV/0!</v>
      </c>
      <c r="O69" s="168" t="e">
        <f>SUM(USE!C69:DB69)</f>
        <v>#DIV/0!</v>
      </c>
      <c r="P69" s="166" t="e">
        <f>wTRC!K69</f>
        <v>#DIV/0!</v>
      </c>
      <c r="Q69" s="169" t="e">
        <f>wABS!G68</f>
        <v>#DIV/0!</v>
      </c>
      <c r="R69" s="169">
        <f>wABS!K68</f>
        <v>0</v>
      </c>
      <c r="S69" s="166">
        <f>wABS!O68</f>
        <v>0</v>
      </c>
      <c r="T69" s="166">
        <f>wABS!S68</f>
        <v>0</v>
      </c>
      <c r="U69" s="166">
        <f>wABS!W68</f>
        <v>0</v>
      </c>
      <c r="V69" s="166">
        <f>wTRD!O69</f>
        <v>0</v>
      </c>
      <c r="W69" s="7"/>
      <c r="X69" s="7"/>
      <c r="Y69" s="17" t="e">
        <f t="shared" si="4"/>
        <v>#DIV/0!</v>
      </c>
      <c r="Z69" s="209" t="e">
        <f t="shared" si="5"/>
        <v>#DIV/0!</v>
      </c>
      <c r="AA69" s="9"/>
      <c r="AB69" s="28"/>
      <c r="AC69" s="28"/>
      <c r="AD69" s="28"/>
      <c r="AE69" s="28"/>
      <c r="AF69" s="28"/>
      <c r="AG69" s="9"/>
      <c r="AH69" s="14"/>
    </row>
    <row r="70" spans="1:34" x14ac:dyDescent="0.75">
      <c r="A70" s="29" t="s">
        <v>1515</v>
      </c>
      <c r="B70" s="9" t="s">
        <v>172</v>
      </c>
      <c r="C70" s="166" t="e">
        <v>#DIV/0!</v>
      </c>
      <c r="D70" s="166">
        <f>wTRD!I70</f>
        <v>0</v>
      </c>
      <c r="E70" s="166" t="e">
        <f>wTAX!G70</f>
        <v>#DIV/0!</v>
      </c>
      <c r="F70" s="166">
        <f>wTAX!K70</f>
        <v>0</v>
      </c>
      <c r="G70" s="166">
        <f>wTAX!O70</f>
        <v>0</v>
      </c>
      <c r="H70" s="166">
        <f>wTAX!S70</f>
        <v>0</v>
      </c>
      <c r="I70" s="166" t="e">
        <f>wTAX!W70</f>
        <v>#DIV/0!</v>
      </c>
      <c r="J70" s="166" t="e">
        <f>wTAX!AA70</f>
        <v>#DIV/0!</v>
      </c>
      <c r="K70" s="166" t="e">
        <f>wTAX!AE70</f>
        <v>#DIV/0!</v>
      </c>
      <c r="L70" s="167" t="e">
        <f>wTRC!G70</f>
        <v>#DIV/0!</v>
      </c>
      <c r="M70" s="168" t="e">
        <f t="shared" si="8"/>
        <v>#DIV/0!</v>
      </c>
      <c r="N70" s="167" t="e">
        <f t="shared" si="9"/>
        <v>#DIV/0!</v>
      </c>
      <c r="O70" s="168" t="e">
        <f>SUM(USE!C70:DB70)</f>
        <v>#DIV/0!</v>
      </c>
      <c r="P70" s="166" t="e">
        <f>wTRC!K70</f>
        <v>#DIV/0!</v>
      </c>
      <c r="Q70" s="169" t="e">
        <f>wABS!G69</f>
        <v>#DIV/0!</v>
      </c>
      <c r="R70" s="169">
        <f>wABS!K69</f>
        <v>0</v>
      </c>
      <c r="S70" s="166">
        <f>wABS!O69</f>
        <v>0</v>
      </c>
      <c r="T70" s="166">
        <f>wABS!S69</f>
        <v>0</v>
      </c>
      <c r="U70" s="166">
        <f>wABS!W69</f>
        <v>0</v>
      </c>
      <c r="V70" s="166">
        <f>wTRD!O70</f>
        <v>0</v>
      </c>
      <c r="W70" s="7"/>
      <c r="X70" s="7"/>
      <c r="Y70" s="17" t="e">
        <f t="shared" si="4"/>
        <v>#DIV/0!</v>
      </c>
      <c r="Z70" s="209" t="e">
        <f t="shared" si="5"/>
        <v>#DIV/0!</v>
      </c>
      <c r="AA70" s="9"/>
      <c r="AB70" s="28"/>
      <c r="AC70" s="28"/>
      <c r="AD70" s="28"/>
      <c r="AE70" s="28"/>
      <c r="AF70" s="28"/>
      <c r="AG70" s="9"/>
      <c r="AH70" s="14"/>
    </row>
    <row r="71" spans="1:34" x14ac:dyDescent="0.75">
      <c r="A71" s="29" t="s">
        <v>1516</v>
      </c>
      <c r="B71" s="9" t="s">
        <v>174</v>
      </c>
      <c r="C71" s="166" t="e">
        <v>#DIV/0!</v>
      </c>
      <c r="D71" s="166">
        <f>wTRD!I71</f>
        <v>0</v>
      </c>
      <c r="E71" s="166" t="e">
        <f>wTAX!G71</f>
        <v>#DIV/0!</v>
      </c>
      <c r="F71" s="166">
        <f>wTAX!K71</f>
        <v>0</v>
      </c>
      <c r="G71" s="166">
        <f>wTAX!O71</f>
        <v>0</v>
      </c>
      <c r="H71" s="166">
        <f>wTAX!S71</f>
        <v>0</v>
      </c>
      <c r="I71" s="166" t="e">
        <f>wTAX!W71</f>
        <v>#DIV/0!</v>
      </c>
      <c r="J71" s="166" t="e">
        <f>wTAX!AA71</f>
        <v>#DIV/0!</v>
      </c>
      <c r="K71" s="166" t="e">
        <f>wTAX!AE71</f>
        <v>#DIV/0!</v>
      </c>
      <c r="L71" s="167" t="e">
        <f>wTRC!G71</f>
        <v>#DIV/0!</v>
      </c>
      <c r="M71" s="168" t="e">
        <f t="shared" si="8"/>
        <v>#DIV/0!</v>
      </c>
      <c r="N71" s="167" t="e">
        <f t="shared" si="9"/>
        <v>#DIV/0!</v>
      </c>
      <c r="O71" s="168" t="e">
        <f>SUM(USE!C71:DB71)</f>
        <v>#DIV/0!</v>
      </c>
      <c r="P71" s="166" t="e">
        <f>wTRC!K71</f>
        <v>#DIV/0!</v>
      </c>
      <c r="Q71" s="169" t="e">
        <f>wABS!G70</f>
        <v>#DIV/0!</v>
      </c>
      <c r="R71" s="169">
        <f>wABS!K70</f>
        <v>0</v>
      </c>
      <c r="S71" s="166">
        <f>wABS!O70</f>
        <v>-448.00333567791972</v>
      </c>
      <c r="T71" s="166">
        <f>wABS!S70</f>
        <v>448.00333567791972</v>
      </c>
      <c r="U71" s="166">
        <f>wABS!W70</f>
        <v>0</v>
      </c>
      <c r="V71" s="166">
        <f>wTRD!O71</f>
        <v>0</v>
      </c>
      <c r="W71" s="7"/>
      <c r="X71" s="7"/>
      <c r="Y71" s="17" t="e">
        <f t="shared" si="4"/>
        <v>#DIV/0!</v>
      </c>
      <c r="Z71" s="209" t="e">
        <f t="shared" si="5"/>
        <v>#DIV/0!</v>
      </c>
      <c r="AA71" s="9"/>
      <c r="AB71" s="28"/>
      <c r="AC71" s="28"/>
      <c r="AD71" s="28"/>
      <c r="AE71" s="28"/>
      <c r="AF71" s="28"/>
      <c r="AG71" s="9"/>
      <c r="AH71" s="14"/>
    </row>
    <row r="72" spans="1:34" x14ac:dyDescent="0.75">
      <c r="A72" s="29" t="s">
        <v>1517</v>
      </c>
      <c r="B72" s="9" t="s">
        <v>177</v>
      </c>
      <c r="C72" s="166" t="e">
        <v>#DIV/0!</v>
      </c>
      <c r="D72" s="166">
        <f>wTRD!I72</f>
        <v>0</v>
      </c>
      <c r="E72" s="166" t="e">
        <f>wTAX!G72</f>
        <v>#DIV/0!</v>
      </c>
      <c r="F72" s="166">
        <f>wTAX!K72</f>
        <v>0</v>
      </c>
      <c r="G72" s="166">
        <f>wTAX!O72</f>
        <v>0</v>
      </c>
      <c r="H72" s="166">
        <f>wTAX!S72</f>
        <v>0</v>
      </c>
      <c r="I72" s="166" t="e">
        <f>wTAX!W72</f>
        <v>#DIV/0!</v>
      </c>
      <c r="J72" s="166" t="e">
        <f>wTAX!AA72</f>
        <v>#DIV/0!</v>
      </c>
      <c r="K72" s="166" t="e">
        <f>wTAX!AE72</f>
        <v>#DIV/0!</v>
      </c>
      <c r="L72" s="167" t="e">
        <f>wTRC!G72</f>
        <v>#DIV/0!</v>
      </c>
      <c r="M72" s="168" t="e">
        <f t="shared" si="8"/>
        <v>#DIV/0!</v>
      </c>
      <c r="N72" s="167" t="e">
        <f t="shared" si="9"/>
        <v>#DIV/0!</v>
      </c>
      <c r="O72" s="168" t="e">
        <f>SUM(USE!C72:DB72)</f>
        <v>#DIV/0!</v>
      </c>
      <c r="P72" s="166" t="e">
        <f>wTRC!K72</f>
        <v>#DIV/0!</v>
      </c>
      <c r="Q72" s="169" t="e">
        <f>wABS!G71</f>
        <v>#DIV/0!</v>
      </c>
      <c r="R72" s="169">
        <f>wABS!K71</f>
        <v>0</v>
      </c>
      <c r="S72" s="166">
        <f>wABS!O71</f>
        <v>-101.30698899129945</v>
      </c>
      <c r="T72" s="166">
        <f>wABS!S71</f>
        <v>101.30698899129945</v>
      </c>
      <c r="U72" s="166">
        <f>wABS!W71</f>
        <v>0</v>
      </c>
      <c r="V72" s="166">
        <f>wTRD!O72</f>
        <v>0</v>
      </c>
      <c r="W72" s="7"/>
      <c r="X72" s="7"/>
      <c r="Y72" s="17" t="e">
        <f t="shared" ref="Y72:Y85" si="10">M72-N72</f>
        <v>#DIV/0!</v>
      </c>
      <c r="Z72" s="209" t="e">
        <f t="shared" ref="Z72:Z85" si="11">IF(M72&lt;&gt;0,Y72/M72*100,0)</f>
        <v>#DIV/0!</v>
      </c>
      <c r="AA72" s="9"/>
      <c r="AB72" s="28"/>
      <c r="AC72" s="28"/>
      <c r="AD72" s="28"/>
      <c r="AE72" s="28"/>
      <c r="AF72" s="28"/>
      <c r="AG72" s="9"/>
      <c r="AH72" s="14"/>
    </row>
    <row r="73" spans="1:34" x14ac:dyDescent="0.75">
      <c r="A73" s="29" t="s">
        <v>1518</v>
      </c>
      <c r="B73" s="9" t="s">
        <v>1184</v>
      </c>
      <c r="C73" s="166" t="e">
        <v>#DIV/0!</v>
      </c>
      <c r="D73" s="166">
        <f>wTRD!I73</f>
        <v>0</v>
      </c>
      <c r="E73" s="166" t="e">
        <f>wTAX!G73</f>
        <v>#DIV/0!</v>
      </c>
      <c r="F73" s="166">
        <f>wTAX!K73</f>
        <v>0</v>
      </c>
      <c r="G73" s="166">
        <f>wTAX!O73</f>
        <v>0</v>
      </c>
      <c r="H73" s="166">
        <f>wTAX!S73</f>
        <v>0</v>
      </c>
      <c r="I73" s="166" t="e">
        <f>wTAX!W73</f>
        <v>#DIV/0!</v>
      </c>
      <c r="J73" s="166" t="e">
        <f>wTAX!AA73</f>
        <v>#DIV/0!</v>
      </c>
      <c r="K73" s="166" t="e">
        <f>wTAX!AE73</f>
        <v>#DIV/0!</v>
      </c>
      <c r="L73" s="167" t="e">
        <f>wTRC!G73</f>
        <v>#DIV/0!</v>
      </c>
      <c r="M73" s="168" t="e">
        <f t="shared" ref="M73:M85" si="12">SUM(C73:L73)</f>
        <v>#DIV/0!</v>
      </c>
      <c r="N73" s="167" t="e">
        <f t="shared" ref="N73:N85" si="13">SUM(O73:V73)</f>
        <v>#DIV/0!</v>
      </c>
      <c r="O73" s="168" t="e">
        <f>SUM(USE!C73:DB73)</f>
        <v>#DIV/0!</v>
      </c>
      <c r="P73" s="166" t="e">
        <f>wTRC!K73</f>
        <v>#DIV/0!</v>
      </c>
      <c r="Q73" s="169" t="e">
        <f>wABS!G72</f>
        <v>#DIV/0!</v>
      </c>
      <c r="R73" s="169">
        <f>wABS!K72</f>
        <v>0</v>
      </c>
      <c r="S73" s="166">
        <f>wABS!O72</f>
        <v>-30.873699769989098</v>
      </c>
      <c r="T73" s="166">
        <f>wABS!S72</f>
        <v>30.873699769989098</v>
      </c>
      <c r="U73" s="166">
        <f>wABS!W72</f>
        <v>0</v>
      </c>
      <c r="V73" s="166">
        <f>wTRD!O73</f>
        <v>0</v>
      </c>
      <c r="W73" s="7"/>
      <c r="X73" s="7"/>
      <c r="Y73" s="17" t="e">
        <f t="shared" si="10"/>
        <v>#DIV/0!</v>
      </c>
      <c r="Z73" s="209" t="e">
        <f t="shared" si="11"/>
        <v>#DIV/0!</v>
      </c>
      <c r="AA73" s="9"/>
      <c r="AB73" s="28"/>
      <c r="AC73" s="28"/>
      <c r="AD73" s="28"/>
      <c r="AE73" s="28"/>
      <c r="AF73" s="28"/>
      <c r="AG73" s="9"/>
      <c r="AH73" s="14"/>
    </row>
    <row r="74" spans="1:34" x14ac:dyDescent="0.75">
      <c r="A74" s="29" t="s">
        <v>1519</v>
      </c>
      <c r="B74" s="9" t="s">
        <v>179</v>
      </c>
      <c r="C74" s="166" t="e">
        <v>#DIV/0!</v>
      </c>
      <c r="D74" s="166">
        <f>wTRD!I74</f>
        <v>0</v>
      </c>
      <c r="E74" s="166" t="e">
        <f>wTAX!G74</f>
        <v>#DIV/0!</v>
      </c>
      <c r="F74" s="166">
        <f>wTAX!K74</f>
        <v>0</v>
      </c>
      <c r="G74" s="166">
        <f>wTAX!O74</f>
        <v>0</v>
      </c>
      <c r="H74" s="166">
        <f>wTAX!S74</f>
        <v>0</v>
      </c>
      <c r="I74" s="166" t="e">
        <f>wTAX!W74</f>
        <v>#DIV/0!</v>
      </c>
      <c r="J74" s="166" t="e">
        <f>wTAX!AA74</f>
        <v>#DIV/0!</v>
      </c>
      <c r="K74" s="166" t="e">
        <f>wTAX!AE74</f>
        <v>#DIV/0!</v>
      </c>
      <c r="L74" s="167" t="e">
        <f>wTRC!G74</f>
        <v>#DIV/0!</v>
      </c>
      <c r="M74" s="168" t="e">
        <f t="shared" si="12"/>
        <v>#DIV/0!</v>
      </c>
      <c r="N74" s="167" t="e">
        <f t="shared" si="13"/>
        <v>#DIV/0!</v>
      </c>
      <c r="O74" s="168" t="e">
        <f>SUM(USE!C74:DB74)</f>
        <v>#DIV/0!</v>
      </c>
      <c r="P74" s="166" t="e">
        <f>wTRC!K74</f>
        <v>#DIV/0!</v>
      </c>
      <c r="Q74" s="169" t="e">
        <f>wABS!G73</f>
        <v>#DIV/0!</v>
      </c>
      <c r="R74" s="169">
        <f>wABS!K73</f>
        <v>0</v>
      </c>
      <c r="S74" s="166">
        <f>wABS!O73</f>
        <v>-36.246269750850026</v>
      </c>
      <c r="T74" s="166">
        <f>wABS!S73</f>
        <v>36.246269750850026</v>
      </c>
      <c r="U74" s="166">
        <f>wABS!W73</f>
        <v>0</v>
      </c>
      <c r="V74" s="166">
        <f>wTRD!O74</f>
        <v>0</v>
      </c>
      <c r="W74" s="7"/>
      <c r="X74" s="7"/>
      <c r="Y74" s="17" t="e">
        <f t="shared" si="10"/>
        <v>#DIV/0!</v>
      </c>
      <c r="Z74" s="209" t="e">
        <f t="shared" si="11"/>
        <v>#DIV/0!</v>
      </c>
      <c r="AA74" s="9"/>
      <c r="AB74" s="28"/>
      <c r="AC74" s="28"/>
      <c r="AD74" s="28"/>
      <c r="AE74" s="28"/>
      <c r="AF74" s="28"/>
      <c r="AG74" s="9"/>
      <c r="AH74" s="14"/>
    </row>
    <row r="75" spans="1:34" x14ac:dyDescent="0.75">
      <c r="A75" s="29" t="s">
        <v>1520</v>
      </c>
      <c r="B75" s="18" t="s">
        <v>1187</v>
      </c>
      <c r="C75" s="170" t="e">
        <v>#DIV/0!</v>
      </c>
      <c r="D75" s="170">
        <f>wTRD!I75</f>
        <v>0</v>
      </c>
      <c r="E75" s="170" t="e">
        <f>wTAX!G75</f>
        <v>#DIV/0!</v>
      </c>
      <c r="F75" s="170">
        <f>wTAX!K75</f>
        <v>0</v>
      </c>
      <c r="G75" s="170">
        <f>wTAX!O75</f>
        <v>0</v>
      </c>
      <c r="H75" s="170">
        <f>wTAX!S75</f>
        <v>0</v>
      </c>
      <c r="I75" s="170" t="e">
        <f>wTAX!W75</f>
        <v>#DIV/0!</v>
      </c>
      <c r="J75" s="170" t="e">
        <f>wTAX!AA75</f>
        <v>#DIV/0!</v>
      </c>
      <c r="K75" s="170" t="e">
        <f>wTAX!AE75</f>
        <v>#DIV/0!</v>
      </c>
      <c r="L75" s="171" t="e">
        <f>wTRC!G75</f>
        <v>#DIV/0!</v>
      </c>
      <c r="M75" s="172" t="e">
        <f t="shared" si="12"/>
        <v>#DIV/0!</v>
      </c>
      <c r="N75" s="171" t="e">
        <f t="shared" si="13"/>
        <v>#DIV/0!</v>
      </c>
      <c r="O75" s="172" t="e">
        <f>SUM(USE!C75:DB75)</f>
        <v>#DIV/0!</v>
      </c>
      <c r="P75" s="170" t="e">
        <f>wTRC!K75</f>
        <v>#DIV/0!</v>
      </c>
      <c r="Q75" s="173" t="e">
        <f>wABS!G74</f>
        <v>#DIV/0!</v>
      </c>
      <c r="R75" s="173">
        <f>wABS!K74</f>
        <v>0</v>
      </c>
      <c r="S75" s="170">
        <f>wABS!O74</f>
        <v>-11.755899447999655</v>
      </c>
      <c r="T75" s="170">
        <f>wABS!S74</f>
        <v>11.755899447999655</v>
      </c>
      <c r="U75" s="170">
        <f>wABS!W74</f>
        <v>0</v>
      </c>
      <c r="V75" s="170">
        <f>wTRD!O75</f>
        <v>0</v>
      </c>
      <c r="W75" s="7"/>
      <c r="X75" s="7"/>
      <c r="Y75" s="17" t="e">
        <f t="shared" si="10"/>
        <v>#DIV/0!</v>
      </c>
      <c r="Z75" s="209" t="e">
        <f t="shared" si="11"/>
        <v>#DIV/0!</v>
      </c>
      <c r="AA75" s="9"/>
      <c r="AB75" s="28"/>
      <c r="AC75" s="28"/>
      <c r="AD75" s="28"/>
      <c r="AE75" s="28"/>
      <c r="AF75" s="28"/>
      <c r="AG75" s="9"/>
      <c r="AH75" s="14"/>
    </row>
    <row r="76" spans="1:34" x14ac:dyDescent="0.75">
      <c r="A76" s="29" t="s">
        <v>1521</v>
      </c>
      <c r="B76" s="9" t="s">
        <v>182</v>
      </c>
      <c r="C76" s="166" t="e">
        <v>#DIV/0!</v>
      </c>
      <c r="D76" s="166">
        <f>wTRD!I76</f>
        <v>0</v>
      </c>
      <c r="E76" s="166" t="e">
        <f>wTAX!G76</f>
        <v>#DIV/0!</v>
      </c>
      <c r="F76" s="166">
        <f>wTAX!K76</f>
        <v>0</v>
      </c>
      <c r="G76" s="166">
        <f>wTAX!O76</f>
        <v>0</v>
      </c>
      <c r="H76" s="166">
        <f>wTAX!S76</f>
        <v>0</v>
      </c>
      <c r="I76" s="166" t="e">
        <f>wTAX!W76</f>
        <v>#DIV/0!</v>
      </c>
      <c r="J76" s="166" t="e">
        <f>wTAX!AA76</f>
        <v>#DIV/0!</v>
      </c>
      <c r="K76" s="166" t="e">
        <f>wTAX!AE76</f>
        <v>#DIV/0!</v>
      </c>
      <c r="L76" s="167" t="e">
        <f>wTRC!G76</f>
        <v>#DIV/0!</v>
      </c>
      <c r="M76" s="168" t="e">
        <f t="shared" si="12"/>
        <v>#DIV/0!</v>
      </c>
      <c r="N76" s="167" t="e">
        <f t="shared" si="13"/>
        <v>#DIV/0!</v>
      </c>
      <c r="O76" s="168" t="e">
        <f>SUM(USE!C76:DB76)</f>
        <v>#DIV/0!</v>
      </c>
      <c r="P76" s="166" t="e">
        <f>wTRC!K76</f>
        <v>#DIV/0!</v>
      </c>
      <c r="Q76" s="169" t="e">
        <f>wABS!G75</f>
        <v>#DIV/0!</v>
      </c>
      <c r="R76" s="169">
        <f>wABS!K75</f>
        <v>0</v>
      </c>
      <c r="S76" s="166">
        <f>wABS!O75</f>
        <v>0</v>
      </c>
      <c r="T76" s="166">
        <f>wABS!S75</f>
        <v>0</v>
      </c>
      <c r="U76" s="166">
        <f>wABS!W75</f>
        <v>0</v>
      </c>
      <c r="V76" s="166">
        <f>wTRD!O76</f>
        <v>0</v>
      </c>
      <c r="W76" s="7"/>
      <c r="X76" s="7"/>
      <c r="Y76" s="17" t="e">
        <f t="shared" si="10"/>
        <v>#DIV/0!</v>
      </c>
      <c r="Z76" s="209" t="e">
        <f t="shared" si="11"/>
        <v>#DIV/0!</v>
      </c>
      <c r="AA76" s="9"/>
      <c r="AB76" s="28"/>
      <c r="AC76" s="28"/>
      <c r="AD76" s="28"/>
      <c r="AE76" s="28"/>
      <c r="AF76" s="28"/>
      <c r="AG76" s="9"/>
      <c r="AH76" s="14"/>
    </row>
    <row r="77" spans="1:34" x14ac:dyDescent="0.75">
      <c r="A77" s="29" t="s">
        <v>1522</v>
      </c>
      <c r="B77" s="9" t="s">
        <v>184</v>
      </c>
      <c r="C77" s="166" t="e">
        <v>#DIV/0!</v>
      </c>
      <c r="D77" s="166">
        <f>wTRD!I77</f>
        <v>0</v>
      </c>
      <c r="E77" s="166" t="e">
        <f>wTAX!G77</f>
        <v>#DIV/0!</v>
      </c>
      <c r="F77" s="166">
        <f>wTAX!K77</f>
        <v>0</v>
      </c>
      <c r="G77" s="166">
        <f>wTAX!O77</f>
        <v>0</v>
      </c>
      <c r="H77" s="166">
        <f>wTAX!S77</f>
        <v>0</v>
      </c>
      <c r="I77" s="166" t="e">
        <f>wTAX!W77</f>
        <v>#DIV/0!</v>
      </c>
      <c r="J77" s="166" t="e">
        <f>wTAX!AA77</f>
        <v>#DIV/0!</v>
      </c>
      <c r="K77" s="166" t="e">
        <f>wTAX!AE77</f>
        <v>#DIV/0!</v>
      </c>
      <c r="L77" s="167" t="e">
        <f>wTRC!G77</f>
        <v>#DIV/0!</v>
      </c>
      <c r="M77" s="168" t="e">
        <f t="shared" si="12"/>
        <v>#DIV/0!</v>
      </c>
      <c r="N77" s="167" t="e">
        <f t="shared" si="13"/>
        <v>#DIV/0!</v>
      </c>
      <c r="O77" s="168" t="e">
        <f>SUM(USE!C77:DB77)</f>
        <v>#DIV/0!</v>
      </c>
      <c r="P77" s="166" t="e">
        <f>wTRC!K77</f>
        <v>#DIV/0!</v>
      </c>
      <c r="Q77" s="169" t="e">
        <f>wABS!G76</f>
        <v>#DIV/0!</v>
      </c>
      <c r="R77" s="169">
        <f>wABS!K76</f>
        <v>0</v>
      </c>
      <c r="S77" s="166">
        <f>wABS!O76</f>
        <v>0</v>
      </c>
      <c r="T77" s="166">
        <f>wABS!S76</f>
        <v>0</v>
      </c>
      <c r="U77" s="166">
        <f>wABS!W76</f>
        <v>0</v>
      </c>
      <c r="V77" s="166">
        <f>wTRD!O77</f>
        <v>0</v>
      </c>
      <c r="W77" s="7"/>
      <c r="X77" s="7"/>
      <c r="Y77" s="17" t="e">
        <f t="shared" si="10"/>
        <v>#DIV/0!</v>
      </c>
      <c r="Z77" s="209" t="e">
        <f t="shared" si="11"/>
        <v>#DIV/0!</v>
      </c>
      <c r="AA77" s="9"/>
      <c r="AB77" s="28"/>
      <c r="AC77" s="28"/>
      <c r="AD77" s="28"/>
      <c r="AE77" s="28"/>
      <c r="AF77" s="28"/>
      <c r="AG77" s="9"/>
      <c r="AH77" s="14"/>
    </row>
    <row r="78" spans="1:34" x14ac:dyDescent="0.75">
      <c r="A78" s="29" t="s">
        <v>1523</v>
      </c>
      <c r="B78" s="9" t="s">
        <v>1192</v>
      </c>
      <c r="C78" s="166" t="e">
        <v>#DIV/0!</v>
      </c>
      <c r="D78" s="166">
        <f>wTRD!I78</f>
        <v>0</v>
      </c>
      <c r="E78" s="166" t="e">
        <f>wTAX!G78</f>
        <v>#DIV/0!</v>
      </c>
      <c r="F78" s="166">
        <f>wTAX!K78</f>
        <v>0</v>
      </c>
      <c r="G78" s="166">
        <f>wTAX!O78</f>
        <v>0</v>
      </c>
      <c r="H78" s="166">
        <f>wTAX!S78</f>
        <v>0</v>
      </c>
      <c r="I78" s="166" t="e">
        <f>wTAX!W78</f>
        <v>#DIV/0!</v>
      </c>
      <c r="J78" s="166" t="e">
        <f>wTAX!AA78</f>
        <v>#DIV/0!</v>
      </c>
      <c r="K78" s="166" t="e">
        <f>wTAX!AE78</f>
        <v>#DIV/0!</v>
      </c>
      <c r="L78" s="167" t="e">
        <f>wTRC!G78</f>
        <v>#DIV/0!</v>
      </c>
      <c r="M78" s="168" t="e">
        <f t="shared" si="12"/>
        <v>#DIV/0!</v>
      </c>
      <c r="N78" s="167" t="e">
        <f t="shared" si="13"/>
        <v>#DIV/0!</v>
      </c>
      <c r="O78" s="168" t="e">
        <f>SUM(USE!C78:DB78)</f>
        <v>#DIV/0!</v>
      </c>
      <c r="P78" s="166" t="e">
        <f>wTRC!K78</f>
        <v>#DIV/0!</v>
      </c>
      <c r="Q78" s="169" t="e">
        <f>wABS!G77</f>
        <v>#DIV/0!</v>
      </c>
      <c r="R78" s="169">
        <f>wABS!K77</f>
        <v>0</v>
      </c>
      <c r="S78" s="166">
        <f>wABS!O77</f>
        <v>0</v>
      </c>
      <c r="T78" s="166">
        <f>wABS!S77</f>
        <v>0</v>
      </c>
      <c r="U78" s="166">
        <f>wABS!W77</f>
        <v>0</v>
      </c>
      <c r="V78" s="166">
        <f>wTRD!O78</f>
        <v>0</v>
      </c>
      <c r="W78" s="7"/>
      <c r="X78" s="7"/>
      <c r="Y78" s="17" t="e">
        <f t="shared" si="10"/>
        <v>#DIV/0!</v>
      </c>
      <c r="Z78" s="209" t="e">
        <f t="shared" si="11"/>
        <v>#DIV/0!</v>
      </c>
      <c r="AA78" s="9"/>
      <c r="AB78" s="28"/>
      <c r="AC78" s="28"/>
      <c r="AD78" s="28"/>
      <c r="AE78" s="28"/>
      <c r="AF78" s="28"/>
      <c r="AG78" s="9"/>
      <c r="AH78" s="14"/>
    </row>
    <row r="79" spans="1:34" x14ac:dyDescent="0.75">
      <c r="A79" s="29" t="s">
        <v>1524</v>
      </c>
      <c r="B79" s="9" t="s">
        <v>186</v>
      </c>
      <c r="C79" s="166" t="e">
        <v>#DIV/0!</v>
      </c>
      <c r="D79" s="166">
        <f>wTRD!I79</f>
        <v>0</v>
      </c>
      <c r="E79" s="166" t="e">
        <f>wTAX!G79</f>
        <v>#DIV/0!</v>
      </c>
      <c r="F79" s="166">
        <f>wTAX!K79</f>
        <v>0</v>
      </c>
      <c r="G79" s="166">
        <f>wTAX!O79</f>
        <v>0</v>
      </c>
      <c r="H79" s="166">
        <f>wTAX!S79</f>
        <v>0</v>
      </c>
      <c r="I79" s="166" t="e">
        <f>wTAX!W79</f>
        <v>#DIV/0!</v>
      </c>
      <c r="J79" s="166" t="e">
        <f>wTAX!AA79</f>
        <v>#DIV/0!</v>
      </c>
      <c r="K79" s="166" t="e">
        <f>wTAX!AE79</f>
        <v>#DIV/0!</v>
      </c>
      <c r="L79" s="167" t="e">
        <f>wTRC!G79</f>
        <v>#DIV/0!</v>
      </c>
      <c r="M79" s="168" t="e">
        <f t="shared" si="12"/>
        <v>#DIV/0!</v>
      </c>
      <c r="N79" s="167" t="e">
        <f t="shared" si="13"/>
        <v>#DIV/0!</v>
      </c>
      <c r="O79" s="168" t="e">
        <f>SUM(USE!C79:DB79)</f>
        <v>#DIV/0!</v>
      </c>
      <c r="P79" s="166" t="e">
        <f>wTRC!K79</f>
        <v>#DIV/0!</v>
      </c>
      <c r="Q79" s="169" t="e">
        <f>wABS!G78</f>
        <v>#DIV/0!</v>
      </c>
      <c r="R79" s="169">
        <f>wABS!K78</f>
        <v>0</v>
      </c>
      <c r="S79" s="166">
        <f>wABS!O78</f>
        <v>-1312.0713699073744</v>
      </c>
      <c r="T79" s="166">
        <f>wABS!S78</f>
        <v>1312.0713699073744</v>
      </c>
      <c r="U79" s="166">
        <f>wABS!W78</f>
        <v>0</v>
      </c>
      <c r="V79" s="166">
        <f>wTRD!O79</f>
        <v>0</v>
      </c>
      <c r="W79" s="7"/>
      <c r="X79" s="7"/>
      <c r="Y79" s="17" t="e">
        <f t="shared" si="10"/>
        <v>#DIV/0!</v>
      </c>
      <c r="Z79" s="209" t="e">
        <f t="shared" si="11"/>
        <v>#DIV/0!</v>
      </c>
      <c r="AA79" s="9"/>
      <c r="AB79" s="28"/>
      <c r="AC79" s="28"/>
      <c r="AD79" s="28"/>
      <c r="AE79" s="28"/>
      <c r="AF79" s="28"/>
      <c r="AG79" s="9"/>
      <c r="AH79" s="14"/>
    </row>
    <row r="80" spans="1:34" x14ac:dyDescent="0.75">
      <c r="A80" s="29" t="s">
        <v>1525</v>
      </c>
      <c r="B80" s="18" t="s">
        <v>1196</v>
      </c>
      <c r="C80" s="170" t="e">
        <v>#DIV/0!</v>
      </c>
      <c r="D80" s="170">
        <f>wTRD!I80</f>
        <v>0</v>
      </c>
      <c r="E80" s="170" t="e">
        <f>wTAX!G80</f>
        <v>#DIV/0!</v>
      </c>
      <c r="F80" s="170">
        <f>wTAX!K80</f>
        <v>0</v>
      </c>
      <c r="G80" s="170">
        <f>wTAX!O80</f>
        <v>0</v>
      </c>
      <c r="H80" s="170">
        <f>wTAX!S80</f>
        <v>0</v>
      </c>
      <c r="I80" s="170" t="e">
        <f>wTAX!W80</f>
        <v>#DIV/0!</v>
      </c>
      <c r="J80" s="170" t="e">
        <f>wTAX!AA80</f>
        <v>#DIV/0!</v>
      </c>
      <c r="K80" s="170" t="e">
        <f>wTAX!AE80</f>
        <v>#DIV/0!</v>
      </c>
      <c r="L80" s="171" t="e">
        <f>wTRC!G80</f>
        <v>#DIV/0!</v>
      </c>
      <c r="M80" s="172" t="e">
        <f t="shared" si="12"/>
        <v>#DIV/0!</v>
      </c>
      <c r="N80" s="171" t="e">
        <f t="shared" si="13"/>
        <v>#DIV/0!</v>
      </c>
      <c r="O80" s="172" t="e">
        <f>SUM(USE!C80:DB80)</f>
        <v>#DIV/0!</v>
      </c>
      <c r="P80" s="170" t="e">
        <f>wTRC!K80</f>
        <v>#DIV/0!</v>
      </c>
      <c r="Q80" s="173" t="e">
        <f>wABS!G79</f>
        <v>#DIV/0!</v>
      </c>
      <c r="R80" s="173">
        <f>wABS!K79</f>
        <v>0</v>
      </c>
      <c r="S80" s="170">
        <f>wABS!O79</f>
        <v>0</v>
      </c>
      <c r="T80" s="170">
        <f>wABS!S79</f>
        <v>0</v>
      </c>
      <c r="U80" s="170">
        <f>wABS!W79</f>
        <v>0</v>
      </c>
      <c r="V80" s="170">
        <f>wTRD!O80</f>
        <v>0</v>
      </c>
      <c r="W80" s="7"/>
      <c r="X80" s="7"/>
      <c r="Y80" s="17" t="e">
        <f t="shared" si="10"/>
        <v>#DIV/0!</v>
      </c>
      <c r="Z80" s="209" t="e">
        <f t="shared" si="11"/>
        <v>#DIV/0!</v>
      </c>
      <c r="AA80" s="9"/>
      <c r="AB80" s="28"/>
      <c r="AC80" s="28"/>
      <c r="AD80" s="28"/>
      <c r="AE80" s="28"/>
      <c r="AF80" s="28"/>
      <c r="AG80" s="9"/>
      <c r="AH80" s="14"/>
    </row>
    <row r="81" spans="1:34" x14ac:dyDescent="0.75">
      <c r="A81" s="29" t="s">
        <v>1526</v>
      </c>
      <c r="B81" s="9" t="s">
        <v>1199</v>
      </c>
      <c r="C81" s="166" t="e">
        <v>#DIV/0!</v>
      </c>
      <c r="D81" s="166">
        <f>wTRD!I81</f>
        <v>0</v>
      </c>
      <c r="E81" s="166" t="e">
        <f>wTAX!G81</f>
        <v>#DIV/0!</v>
      </c>
      <c r="F81" s="166">
        <f>wTAX!K81</f>
        <v>0</v>
      </c>
      <c r="G81" s="166">
        <f>wTAX!O81</f>
        <v>0</v>
      </c>
      <c r="H81" s="166">
        <f>wTAX!S81</f>
        <v>0</v>
      </c>
      <c r="I81" s="166" t="e">
        <f>wTAX!W81</f>
        <v>#DIV/0!</v>
      </c>
      <c r="J81" s="166" t="e">
        <f>wTAX!AA81</f>
        <v>#DIV/0!</v>
      </c>
      <c r="K81" s="166" t="e">
        <f>wTAX!AE81</f>
        <v>#DIV/0!</v>
      </c>
      <c r="L81" s="167" t="e">
        <f>wTRC!G81</f>
        <v>#DIV/0!</v>
      </c>
      <c r="M81" s="168" t="e">
        <f t="shared" si="12"/>
        <v>#DIV/0!</v>
      </c>
      <c r="N81" s="167" t="e">
        <f t="shared" si="13"/>
        <v>#DIV/0!</v>
      </c>
      <c r="O81" s="168" t="e">
        <f>SUM(USE!C81:DB81)</f>
        <v>#DIV/0!</v>
      </c>
      <c r="P81" s="166" t="e">
        <f>wTRC!K81</f>
        <v>#DIV/0!</v>
      </c>
      <c r="Q81" s="169" t="e">
        <f>wABS!G80</f>
        <v>#DIV/0!</v>
      </c>
      <c r="R81" s="169">
        <f>wABS!K80</f>
        <v>0</v>
      </c>
      <c r="S81" s="166">
        <f>wABS!O80</f>
        <v>0</v>
      </c>
      <c r="T81" s="166">
        <f>wABS!S80</f>
        <v>0</v>
      </c>
      <c r="U81" s="166">
        <f>wABS!W80</f>
        <v>0</v>
      </c>
      <c r="V81" s="166">
        <f>wTRD!O81</f>
        <v>0</v>
      </c>
      <c r="W81" s="7"/>
      <c r="X81" s="7"/>
      <c r="Y81" s="17" t="e">
        <f t="shared" si="10"/>
        <v>#DIV/0!</v>
      </c>
      <c r="Z81" s="209" t="e">
        <f t="shared" si="11"/>
        <v>#DIV/0!</v>
      </c>
      <c r="AA81" s="9"/>
      <c r="AB81" s="28"/>
      <c r="AC81" s="28"/>
      <c r="AD81" s="28"/>
      <c r="AE81" s="28"/>
      <c r="AF81" s="28"/>
      <c r="AG81" s="9"/>
      <c r="AH81" s="14"/>
    </row>
    <row r="82" spans="1:34" x14ac:dyDescent="0.75">
      <c r="A82" s="29" t="s">
        <v>1527</v>
      </c>
      <c r="B82" s="9" t="s">
        <v>1202</v>
      </c>
      <c r="C82" s="166" t="e">
        <v>#DIV/0!</v>
      </c>
      <c r="D82" s="166">
        <f>wTRD!I82</f>
        <v>0</v>
      </c>
      <c r="E82" s="166" t="e">
        <f>wTAX!G82</f>
        <v>#DIV/0!</v>
      </c>
      <c r="F82" s="166">
        <f>wTAX!K82</f>
        <v>0</v>
      </c>
      <c r="G82" s="166">
        <f>wTAX!O82</f>
        <v>0</v>
      </c>
      <c r="H82" s="166">
        <f>wTAX!S82</f>
        <v>0</v>
      </c>
      <c r="I82" s="166" t="e">
        <f>wTAX!W82</f>
        <v>#DIV/0!</v>
      </c>
      <c r="J82" s="166" t="e">
        <f>wTAX!AA82</f>
        <v>#DIV/0!</v>
      </c>
      <c r="K82" s="166" t="e">
        <f>wTAX!AE82</f>
        <v>#DIV/0!</v>
      </c>
      <c r="L82" s="167" t="e">
        <f>wTRC!G82</f>
        <v>#DIV/0!</v>
      </c>
      <c r="M82" s="168" t="e">
        <f t="shared" si="12"/>
        <v>#DIV/0!</v>
      </c>
      <c r="N82" s="167" t="e">
        <f t="shared" si="13"/>
        <v>#DIV/0!</v>
      </c>
      <c r="O82" s="168" t="e">
        <f>SUM(USE!C82:DB82)</f>
        <v>#DIV/0!</v>
      </c>
      <c r="P82" s="166" t="e">
        <f>wTRC!K82</f>
        <v>#DIV/0!</v>
      </c>
      <c r="Q82" s="169" t="e">
        <f>wABS!G81</f>
        <v>#DIV/0!</v>
      </c>
      <c r="R82" s="169">
        <f>wABS!K81</f>
        <v>0</v>
      </c>
      <c r="S82" s="166">
        <f>wABS!O81</f>
        <v>0</v>
      </c>
      <c r="T82" s="166">
        <f>wABS!S81</f>
        <v>0</v>
      </c>
      <c r="U82" s="166">
        <f>wABS!W81</f>
        <v>0</v>
      </c>
      <c r="V82" s="166">
        <f>wTRD!O82</f>
        <v>0</v>
      </c>
      <c r="W82" s="7"/>
      <c r="X82" s="7"/>
      <c r="Y82" s="17" t="e">
        <f t="shared" si="10"/>
        <v>#DIV/0!</v>
      </c>
      <c r="Z82" s="209" t="e">
        <f t="shared" si="11"/>
        <v>#DIV/0!</v>
      </c>
      <c r="AA82" s="9"/>
      <c r="AB82" s="28"/>
      <c r="AC82" s="28"/>
      <c r="AD82" s="28"/>
      <c r="AE82" s="28"/>
      <c r="AF82" s="28"/>
      <c r="AG82" s="9"/>
      <c r="AH82" s="14"/>
    </row>
    <row r="83" spans="1:34" x14ac:dyDescent="0.75">
      <c r="A83" s="29" t="s">
        <v>1528</v>
      </c>
      <c r="B83" s="9" t="s">
        <v>1205</v>
      </c>
      <c r="C83" s="166" t="e">
        <v>#DIV/0!</v>
      </c>
      <c r="D83" s="166">
        <f>wTRD!I83</f>
        <v>0</v>
      </c>
      <c r="E83" s="166" t="e">
        <f>wTAX!G83</f>
        <v>#DIV/0!</v>
      </c>
      <c r="F83" s="166">
        <f>wTAX!K83</f>
        <v>0</v>
      </c>
      <c r="G83" s="166">
        <f>wTAX!O83</f>
        <v>0</v>
      </c>
      <c r="H83" s="166">
        <f>wTAX!S83</f>
        <v>0</v>
      </c>
      <c r="I83" s="166" t="e">
        <f>wTAX!W83</f>
        <v>#DIV/0!</v>
      </c>
      <c r="J83" s="166" t="e">
        <f>wTAX!AA83</f>
        <v>#DIV/0!</v>
      </c>
      <c r="K83" s="166" t="e">
        <f>wTAX!AE83</f>
        <v>#DIV/0!</v>
      </c>
      <c r="L83" s="167" t="e">
        <f>wTRC!G83</f>
        <v>#DIV/0!</v>
      </c>
      <c r="M83" s="168" t="e">
        <f t="shared" si="12"/>
        <v>#DIV/0!</v>
      </c>
      <c r="N83" s="167" t="e">
        <f t="shared" si="13"/>
        <v>#DIV/0!</v>
      </c>
      <c r="O83" s="168" t="e">
        <f>SUM(USE!C83:DB83)</f>
        <v>#DIV/0!</v>
      </c>
      <c r="P83" s="166" t="e">
        <f>wTRC!K83</f>
        <v>#DIV/0!</v>
      </c>
      <c r="Q83" s="169" t="e">
        <f>wABS!G82</f>
        <v>#DIV/0!</v>
      </c>
      <c r="R83" s="169">
        <f>wABS!K82</f>
        <v>0</v>
      </c>
      <c r="S83" s="166">
        <f>wABS!O82</f>
        <v>0</v>
      </c>
      <c r="T83" s="166">
        <f>wABS!S82</f>
        <v>0</v>
      </c>
      <c r="U83" s="166">
        <f>wABS!W82</f>
        <v>0</v>
      </c>
      <c r="V83" s="166">
        <f>wTRD!O83</f>
        <v>0</v>
      </c>
      <c r="W83" s="7"/>
      <c r="X83" s="7"/>
      <c r="Y83" s="17" t="e">
        <f t="shared" si="10"/>
        <v>#DIV/0!</v>
      </c>
      <c r="Z83" s="209" t="e">
        <f t="shared" si="11"/>
        <v>#DIV/0!</v>
      </c>
      <c r="AA83" s="9"/>
      <c r="AB83" s="28"/>
      <c r="AC83" s="28"/>
      <c r="AD83" s="28"/>
      <c r="AE83" s="28"/>
      <c r="AF83" s="28"/>
      <c r="AG83" s="9"/>
      <c r="AH83" s="14"/>
    </row>
    <row r="84" spans="1:34" x14ac:dyDescent="0.75">
      <c r="A84" s="29" t="s">
        <v>1529</v>
      </c>
      <c r="B84" s="9" t="s">
        <v>1208</v>
      </c>
      <c r="C84" s="166" t="e">
        <v>#DIV/0!</v>
      </c>
      <c r="D84" s="166">
        <f>wTRD!I84</f>
        <v>0</v>
      </c>
      <c r="E84" s="166" t="e">
        <f>wTAX!G84</f>
        <v>#DIV/0!</v>
      </c>
      <c r="F84" s="166">
        <f>wTAX!K84</f>
        <v>0</v>
      </c>
      <c r="G84" s="166">
        <f>wTAX!O84</f>
        <v>0</v>
      </c>
      <c r="H84" s="166">
        <f>wTAX!S84</f>
        <v>0</v>
      </c>
      <c r="I84" s="166" t="e">
        <f>wTAX!W84</f>
        <v>#DIV/0!</v>
      </c>
      <c r="J84" s="166" t="e">
        <f>wTAX!AA84</f>
        <v>#DIV/0!</v>
      </c>
      <c r="K84" s="166" t="e">
        <f>wTAX!AE84</f>
        <v>#DIV/0!</v>
      </c>
      <c r="L84" s="167" t="e">
        <f>wTRC!G84</f>
        <v>#DIV/0!</v>
      </c>
      <c r="M84" s="168" t="e">
        <f t="shared" si="12"/>
        <v>#DIV/0!</v>
      </c>
      <c r="N84" s="167" t="e">
        <f t="shared" si="13"/>
        <v>#DIV/0!</v>
      </c>
      <c r="O84" s="168" t="e">
        <f>SUM(USE!C84:DB84)</f>
        <v>#DIV/0!</v>
      </c>
      <c r="P84" s="166" t="e">
        <f>wTRC!K84</f>
        <v>#DIV/0!</v>
      </c>
      <c r="Q84" s="169" t="e">
        <f>wABS!G83</f>
        <v>#DIV/0!</v>
      </c>
      <c r="R84" s="169">
        <f>wABS!K83</f>
        <v>0</v>
      </c>
      <c r="S84" s="166">
        <f>wABS!O83</f>
        <v>0</v>
      </c>
      <c r="T84" s="166">
        <f>wABS!S83</f>
        <v>0</v>
      </c>
      <c r="U84" s="166">
        <f>wABS!W83</f>
        <v>0</v>
      </c>
      <c r="V84" s="166">
        <f>wTRD!O84</f>
        <v>0</v>
      </c>
      <c r="W84" s="7"/>
      <c r="X84" s="7"/>
      <c r="Y84" s="17" t="e">
        <f t="shared" si="10"/>
        <v>#DIV/0!</v>
      </c>
      <c r="Z84" s="209" t="e">
        <f t="shared" si="11"/>
        <v>#DIV/0!</v>
      </c>
      <c r="AA84" s="9"/>
      <c r="AB84" s="28"/>
      <c r="AC84" s="28"/>
      <c r="AD84" s="28"/>
      <c r="AE84" s="28"/>
      <c r="AF84" s="28"/>
      <c r="AG84" s="9"/>
      <c r="AH84" s="14"/>
    </row>
    <row r="85" spans="1:34" x14ac:dyDescent="0.75">
      <c r="A85" s="29" t="s">
        <v>1530</v>
      </c>
      <c r="B85" s="9" t="s">
        <v>1211</v>
      </c>
      <c r="C85" s="166" t="e">
        <v>#DIV/0!</v>
      </c>
      <c r="D85" s="166">
        <f>wTRD!I85</f>
        <v>0</v>
      </c>
      <c r="E85" s="166" t="e">
        <f>wTAX!G85</f>
        <v>#DIV/0!</v>
      </c>
      <c r="F85" s="166">
        <f>wTAX!K85</f>
        <v>0</v>
      </c>
      <c r="G85" s="166">
        <f>wTAX!O85</f>
        <v>0</v>
      </c>
      <c r="H85" s="166">
        <f>wTAX!S85</f>
        <v>0</v>
      </c>
      <c r="I85" s="166" t="e">
        <f>wTAX!W85</f>
        <v>#DIV/0!</v>
      </c>
      <c r="J85" s="166" t="e">
        <f>wTAX!AA85</f>
        <v>#DIV/0!</v>
      </c>
      <c r="K85" s="166" t="e">
        <f>wTAX!AE85</f>
        <v>#DIV/0!</v>
      </c>
      <c r="L85" s="167" t="e">
        <f>wTRC!G85</f>
        <v>#DIV/0!</v>
      </c>
      <c r="M85" s="168" t="e">
        <f t="shared" si="12"/>
        <v>#DIV/0!</v>
      </c>
      <c r="N85" s="167" t="e">
        <f t="shared" si="13"/>
        <v>#DIV/0!</v>
      </c>
      <c r="O85" s="168" t="e">
        <f>SUM(USE!C85:DB85)</f>
        <v>#DIV/0!</v>
      </c>
      <c r="P85" s="166" t="e">
        <f>wTRC!K85</f>
        <v>#DIV/0!</v>
      </c>
      <c r="Q85" s="169" t="e">
        <f>wABS!G84</f>
        <v>#DIV/0!</v>
      </c>
      <c r="R85" s="169">
        <f>wABS!K84</f>
        <v>0</v>
      </c>
      <c r="S85" s="166">
        <f>wABS!O84</f>
        <v>0</v>
      </c>
      <c r="T85" s="166">
        <f>wABS!S84</f>
        <v>0</v>
      </c>
      <c r="U85" s="166">
        <f>wABS!W84</f>
        <v>0</v>
      </c>
      <c r="V85" s="166">
        <f>wTRD!O85</f>
        <v>0</v>
      </c>
      <c r="W85" s="7"/>
      <c r="X85" s="7"/>
      <c r="Y85" s="17" t="e">
        <f t="shared" si="10"/>
        <v>#DIV/0!</v>
      </c>
      <c r="Z85" s="209" t="e">
        <f t="shared" si="11"/>
        <v>#DIV/0!</v>
      </c>
      <c r="AA85" s="9"/>
      <c r="AB85" s="28"/>
      <c r="AC85" s="28"/>
      <c r="AD85" s="28"/>
      <c r="AE85" s="28"/>
      <c r="AF85" s="28"/>
      <c r="AG85" s="9"/>
      <c r="AH85" s="14"/>
    </row>
    <row r="86" spans="1:34" x14ac:dyDescent="0.75">
      <c r="A86" s="29" t="s">
        <v>1531</v>
      </c>
      <c r="B86" s="9" t="s">
        <v>1214</v>
      </c>
      <c r="C86" s="166" t="e">
        <v>#DIV/0!</v>
      </c>
      <c r="D86" s="166">
        <f>wTRD!I86</f>
        <v>0</v>
      </c>
      <c r="E86" s="166" t="e">
        <f>wTAX!G86</f>
        <v>#DIV/0!</v>
      </c>
      <c r="F86" s="166">
        <f>wTAX!K86</f>
        <v>0</v>
      </c>
      <c r="G86" s="166">
        <f>wTAX!O86</f>
        <v>0</v>
      </c>
      <c r="H86" s="166">
        <f>wTAX!S86</f>
        <v>0</v>
      </c>
      <c r="I86" s="166" t="e">
        <f>wTAX!W86</f>
        <v>#DIV/0!</v>
      </c>
      <c r="J86" s="166" t="e">
        <f>wTAX!AA86</f>
        <v>#DIV/0!</v>
      </c>
      <c r="K86" s="166" t="e">
        <f>wTAX!AE86</f>
        <v>#DIV/0!</v>
      </c>
      <c r="L86" s="167" t="e">
        <f>wTRC!G86</f>
        <v>#DIV/0!</v>
      </c>
      <c r="M86" s="168" t="e">
        <f t="shared" ref="M86:M111" si="14">SUM(C86:L86)</f>
        <v>#DIV/0!</v>
      </c>
      <c r="N86" s="167" t="e">
        <f t="shared" ref="N86:N111" si="15">SUM(O86:V86)</f>
        <v>#DIV/0!</v>
      </c>
      <c r="O86" s="168" t="e">
        <f>SUM(USE!C86:DB86)</f>
        <v>#DIV/0!</v>
      </c>
      <c r="P86" s="166" t="e">
        <f>wTRC!K86</f>
        <v>#DIV/0!</v>
      </c>
      <c r="Q86" s="169" t="e">
        <f>wABS!G85</f>
        <v>#DIV/0!</v>
      </c>
      <c r="R86" s="169">
        <f>wABS!K85</f>
        <v>0</v>
      </c>
      <c r="S86" s="166">
        <f>wABS!O85</f>
        <v>0</v>
      </c>
      <c r="T86" s="166">
        <f>wABS!S85</f>
        <v>0</v>
      </c>
      <c r="U86" s="166">
        <f>wABS!W85</f>
        <v>0</v>
      </c>
      <c r="V86" s="166">
        <f>wTRD!O86</f>
        <v>0</v>
      </c>
      <c r="W86" s="7"/>
      <c r="X86" s="7"/>
      <c r="Y86" s="17" t="e">
        <f t="shared" ref="Y86:Y111" si="16">M86-N86</f>
        <v>#DIV/0!</v>
      </c>
      <c r="Z86" s="209" t="e">
        <f t="shared" ref="Z86:Z111" si="17">IF(M86&lt;&gt;0,Y86/M86*100,0)</f>
        <v>#DIV/0!</v>
      </c>
      <c r="AA86" s="28"/>
      <c r="AB86" s="28"/>
      <c r="AC86" s="28"/>
      <c r="AD86" s="28"/>
      <c r="AE86" s="28"/>
      <c r="AF86" s="28"/>
      <c r="AG86" s="9"/>
    </row>
    <row r="87" spans="1:34" x14ac:dyDescent="0.75">
      <c r="A87" s="29" t="s">
        <v>1532</v>
      </c>
      <c r="B87" s="9" t="s">
        <v>1217</v>
      </c>
      <c r="C87" s="166" t="e">
        <v>#DIV/0!</v>
      </c>
      <c r="D87" s="166">
        <f>wTRD!I87</f>
        <v>0</v>
      </c>
      <c r="E87" s="166" t="e">
        <f>wTAX!G87</f>
        <v>#DIV/0!</v>
      </c>
      <c r="F87" s="166">
        <f>wTAX!K87</f>
        <v>0</v>
      </c>
      <c r="G87" s="166">
        <f>wTAX!O87</f>
        <v>0</v>
      </c>
      <c r="H87" s="166">
        <f>wTAX!S87</f>
        <v>0</v>
      </c>
      <c r="I87" s="166" t="e">
        <f>wTAX!W87</f>
        <v>#DIV/0!</v>
      </c>
      <c r="J87" s="166" t="e">
        <f>wTAX!AA87</f>
        <v>#DIV/0!</v>
      </c>
      <c r="K87" s="166" t="e">
        <f>wTAX!AE87</f>
        <v>#DIV/0!</v>
      </c>
      <c r="L87" s="167" t="e">
        <f>wTRC!G87</f>
        <v>#DIV/0!</v>
      </c>
      <c r="M87" s="168" t="e">
        <f t="shared" si="14"/>
        <v>#DIV/0!</v>
      </c>
      <c r="N87" s="167" t="e">
        <f t="shared" si="15"/>
        <v>#DIV/0!</v>
      </c>
      <c r="O87" s="168" t="e">
        <f>SUM(USE!C87:DB87)</f>
        <v>#DIV/0!</v>
      </c>
      <c r="P87" s="166" t="e">
        <f>wTRC!K87</f>
        <v>#DIV/0!</v>
      </c>
      <c r="Q87" s="169" t="e">
        <f>wABS!G86</f>
        <v>#DIV/0!</v>
      </c>
      <c r="R87" s="169">
        <f>wABS!K86</f>
        <v>0</v>
      </c>
      <c r="S87" s="166">
        <f>wABS!O86</f>
        <v>0</v>
      </c>
      <c r="T87" s="166">
        <f>wABS!S86</f>
        <v>0</v>
      </c>
      <c r="U87" s="166">
        <f>wABS!W86</f>
        <v>0</v>
      </c>
      <c r="V87" s="166">
        <f>wTRD!O87</f>
        <v>0</v>
      </c>
      <c r="W87" s="7"/>
      <c r="X87" s="7"/>
      <c r="Y87" s="17" t="e">
        <f t="shared" si="16"/>
        <v>#DIV/0!</v>
      </c>
      <c r="Z87" s="209" t="e">
        <f t="shared" si="17"/>
        <v>#DIV/0!</v>
      </c>
      <c r="AA87" s="2"/>
      <c r="AB87" s="2"/>
      <c r="AC87" s="2"/>
      <c r="AD87" s="2"/>
      <c r="AE87" s="2"/>
      <c r="AF87" s="2"/>
      <c r="AG87" s="2"/>
    </row>
    <row r="88" spans="1:34" x14ac:dyDescent="0.75">
      <c r="A88" s="29" t="s">
        <v>1533</v>
      </c>
      <c r="B88" s="9" t="s">
        <v>1220</v>
      </c>
      <c r="C88" s="166" t="e">
        <v>#DIV/0!</v>
      </c>
      <c r="D88" s="166">
        <f>wTRD!I88</f>
        <v>0</v>
      </c>
      <c r="E88" s="166" t="e">
        <f>wTAX!G88</f>
        <v>#DIV/0!</v>
      </c>
      <c r="F88" s="166">
        <f>wTAX!K88</f>
        <v>0</v>
      </c>
      <c r="G88" s="166">
        <f>wTAX!O88</f>
        <v>0</v>
      </c>
      <c r="H88" s="166">
        <f>wTAX!S88</f>
        <v>0</v>
      </c>
      <c r="I88" s="166" t="e">
        <f>wTAX!W88</f>
        <v>#DIV/0!</v>
      </c>
      <c r="J88" s="166" t="e">
        <f>wTAX!AA88</f>
        <v>#DIV/0!</v>
      </c>
      <c r="K88" s="166" t="e">
        <f>wTAX!AE88</f>
        <v>#DIV/0!</v>
      </c>
      <c r="L88" s="167" t="e">
        <f>wTRC!G88</f>
        <v>#DIV/0!</v>
      </c>
      <c r="M88" s="168" t="e">
        <f t="shared" si="14"/>
        <v>#DIV/0!</v>
      </c>
      <c r="N88" s="167" t="e">
        <f t="shared" si="15"/>
        <v>#DIV/0!</v>
      </c>
      <c r="O88" s="168" t="e">
        <f>SUM(USE!C88:DB88)</f>
        <v>#DIV/0!</v>
      </c>
      <c r="P88" s="166" t="e">
        <f>wTRC!K88</f>
        <v>#DIV/0!</v>
      </c>
      <c r="Q88" s="169" t="e">
        <f>wABS!G87</f>
        <v>#DIV/0!</v>
      </c>
      <c r="R88" s="169">
        <f>wABS!K87</f>
        <v>0</v>
      </c>
      <c r="S88" s="166">
        <f>wABS!O87</f>
        <v>0</v>
      </c>
      <c r="T88" s="166">
        <f>wABS!S87</f>
        <v>0</v>
      </c>
      <c r="U88" s="166">
        <f>wABS!W87</f>
        <v>0</v>
      </c>
      <c r="V88" s="166">
        <f>wTRD!O88</f>
        <v>0</v>
      </c>
      <c r="W88" s="7"/>
      <c r="X88" s="7"/>
      <c r="Y88" s="17" t="e">
        <f t="shared" si="16"/>
        <v>#DIV/0!</v>
      </c>
      <c r="Z88" s="209" t="e">
        <f t="shared" si="17"/>
        <v>#DIV/0!</v>
      </c>
      <c r="AA88" s="2"/>
      <c r="AB88" s="2"/>
      <c r="AC88" s="2"/>
      <c r="AD88" s="2"/>
      <c r="AE88" s="2"/>
      <c r="AF88" s="2"/>
      <c r="AG88" s="2"/>
    </row>
    <row r="89" spans="1:34" x14ac:dyDescent="0.75">
      <c r="A89" s="29" t="s">
        <v>1534</v>
      </c>
      <c r="B89" s="9" t="s">
        <v>189</v>
      </c>
      <c r="C89" s="166" t="e">
        <v>#DIV/0!</v>
      </c>
      <c r="D89" s="166">
        <f>wTRD!I89</f>
        <v>0</v>
      </c>
      <c r="E89" s="166" t="e">
        <f>wTAX!G89</f>
        <v>#DIV/0!</v>
      </c>
      <c r="F89" s="166">
        <f>wTAX!K89</f>
        <v>0</v>
      </c>
      <c r="G89" s="166">
        <f>wTAX!O89</f>
        <v>0</v>
      </c>
      <c r="H89" s="166">
        <f>wTAX!S89</f>
        <v>0</v>
      </c>
      <c r="I89" s="166" t="e">
        <f>wTAX!W89</f>
        <v>#DIV/0!</v>
      </c>
      <c r="J89" s="166" t="e">
        <f>wTAX!AA89</f>
        <v>#DIV/0!</v>
      </c>
      <c r="K89" s="166" t="e">
        <f>wTAX!AE89</f>
        <v>#DIV/0!</v>
      </c>
      <c r="L89" s="167" t="e">
        <f>wTRC!G89</f>
        <v>#DIV/0!</v>
      </c>
      <c r="M89" s="168" t="e">
        <f t="shared" si="14"/>
        <v>#DIV/0!</v>
      </c>
      <c r="N89" s="167" t="e">
        <f t="shared" si="15"/>
        <v>#DIV/0!</v>
      </c>
      <c r="O89" s="168" t="e">
        <f>SUM(USE!C89:DB89)</f>
        <v>#DIV/0!</v>
      </c>
      <c r="P89" s="166" t="e">
        <f>wTRC!K89</f>
        <v>#DIV/0!</v>
      </c>
      <c r="Q89" s="169" t="e">
        <f>wABS!G88</f>
        <v>#DIV/0!</v>
      </c>
      <c r="R89" s="169">
        <f>wABS!K88</f>
        <v>0</v>
      </c>
      <c r="S89" s="166">
        <f>wABS!O88</f>
        <v>0</v>
      </c>
      <c r="T89" s="166">
        <f>wABS!S88</f>
        <v>0</v>
      </c>
      <c r="U89" s="166">
        <f>wABS!W88</f>
        <v>0</v>
      </c>
      <c r="V89" s="166">
        <f>wTRD!O89</f>
        <v>0</v>
      </c>
      <c r="W89" s="7"/>
      <c r="X89" s="7"/>
      <c r="Y89" s="17" t="e">
        <f t="shared" si="16"/>
        <v>#DIV/0!</v>
      </c>
      <c r="Z89" s="209" t="e">
        <f t="shared" si="17"/>
        <v>#DIV/0!</v>
      </c>
      <c r="AA89" s="2"/>
      <c r="AB89" s="2"/>
      <c r="AC89" s="2"/>
      <c r="AD89" s="2"/>
      <c r="AE89" s="2"/>
      <c r="AF89" s="2"/>
      <c r="AG89" s="2"/>
    </row>
    <row r="90" spans="1:34" x14ac:dyDescent="0.75">
      <c r="A90" s="29" t="s">
        <v>1535</v>
      </c>
      <c r="B90" s="9" t="s">
        <v>1223</v>
      </c>
      <c r="C90" s="166" t="e">
        <v>#DIV/0!</v>
      </c>
      <c r="D90" s="166">
        <f>wTRD!I90</f>
        <v>0</v>
      </c>
      <c r="E90" s="166" t="e">
        <f>wTAX!G90</f>
        <v>#DIV/0!</v>
      </c>
      <c r="F90" s="166">
        <f>wTAX!K90</f>
        <v>0</v>
      </c>
      <c r="G90" s="166">
        <f>wTAX!O90</f>
        <v>0</v>
      </c>
      <c r="H90" s="166">
        <f>wTAX!S90</f>
        <v>0</v>
      </c>
      <c r="I90" s="166" t="e">
        <f>wTAX!W90</f>
        <v>#DIV/0!</v>
      </c>
      <c r="J90" s="166" t="e">
        <f>wTAX!AA90</f>
        <v>#DIV/0!</v>
      </c>
      <c r="K90" s="166" t="e">
        <f>wTAX!AE90</f>
        <v>#DIV/0!</v>
      </c>
      <c r="L90" s="167" t="e">
        <f>wTRC!G90</f>
        <v>#DIV/0!</v>
      </c>
      <c r="M90" s="168" t="e">
        <f t="shared" si="14"/>
        <v>#DIV/0!</v>
      </c>
      <c r="N90" s="167" t="e">
        <f t="shared" si="15"/>
        <v>#DIV/0!</v>
      </c>
      <c r="O90" s="168" t="e">
        <f>SUM(USE!C90:DB90)</f>
        <v>#DIV/0!</v>
      </c>
      <c r="P90" s="166" t="e">
        <f>wTRC!K90</f>
        <v>#DIV/0!</v>
      </c>
      <c r="Q90" s="169" t="e">
        <f>wABS!G89</f>
        <v>#DIV/0!</v>
      </c>
      <c r="R90" s="169">
        <f>wABS!K89</f>
        <v>0</v>
      </c>
      <c r="S90" s="166">
        <f>wABS!O89</f>
        <v>0</v>
      </c>
      <c r="T90" s="166">
        <f>wABS!S89</f>
        <v>0</v>
      </c>
      <c r="U90" s="166">
        <f>wABS!W89</f>
        <v>0</v>
      </c>
      <c r="V90" s="166">
        <f>wTRD!O90</f>
        <v>0</v>
      </c>
      <c r="W90" s="7"/>
      <c r="X90" s="7"/>
      <c r="Y90" s="17" t="e">
        <f t="shared" si="16"/>
        <v>#DIV/0!</v>
      </c>
      <c r="Z90" s="209" t="e">
        <f t="shared" si="17"/>
        <v>#DIV/0!</v>
      </c>
      <c r="AA90" s="2"/>
      <c r="AB90" s="2"/>
      <c r="AC90" s="2"/>
      <c r="AD90" s="2"/>
      <c r="AE90" s="2"/>
      <c r="AF90" s="2"/>
      <c r="AG90" s="2"/>
    </row>
    <row r="91" spans="1:34" x14ac:dyDescent="0.75">
      <c r="A91" s="29" t="s">
        <v>1536</v>
      </c>
      <c r="B91" s="9" t="s">
        <v>194</v>
      </c>
      <c r="C91" s="166" t="e">
        <v>#DIV/0!</v>
      </c>
      <c r="D91" s="166">
        <f>wTRD!I91</f>
        <v>0</v>
      </c>
      <c r="E91" s="166" t="e">
        <f>wTAX!G91</f>
        <v>#DIV/0!</v>
      </c>
      <c r="F91" s="166">
        <f>wTAX!K91</f>
        <v>0</v>
      </c>
      <c r="G91" s="166">
        <f>wTAX!O91</f>
        <v>0</v>
      </c>
      <c r="H91" s="166">
        <f>wTAX!S91</f>
        <v>0</v>
      </c>
      <c r="I91" s="166" t="e">
        <f>wTAX!W91</f>
        <v>#DIV/0!</v>
      </c>
      <c r="J91" s="166" t="e">
        <f>wTAX!AA91</f>
        <v>#DIV/0!</v>
      </c>
      <c r="K91" s="166" t="e">
        <f>wTAX!AE91</f>
        <v>#DIV/0!</v>
      </c>
      <c r="L91" s="167" t="e">
        <f>wTRC!G91</f>
        <v>#DIV/0!</v>
      </c>
      <c r="M91" s="168" t="e">
        <f t="shared" si="14"/>
        <v>#DIV/0!</v>
      </c>
      <c r="N91" s="167" t="e">
        <f t="shared" si="15"/>
        <v>#DIV/0!</v>
      </c>
      <c r="O91" s="168" t="e">
        <f>SUM(USE!C91:DB91)</f>
        <v>#DIV/0!</v>
      </c>
      <c r="P91" s="166" t="e">
        <f>wTRC!K91</f>
        <v>#DIV/0!</v>
      </c>
      <c r="Q91" s="169" t="e">
        <f>wABS!G90</f>
        <v>#DIV/0!</v>
      </c>
      <c r="R91" s="169">
        <f>wABS!K90</f>
        <v>0</v>
      </c>
      <c r="S91" s="166">
        <f>wABS!O90</f>
        <v>0</v>
      </c>
      <c r="T91" s="166">
        <f>wABS!S90</f>
        <v>0</v>
      </c>
      <c r="U91" s="166">
        <f>wABS!W90</f>
        <v>0</v>
      </c>
      <c r="V91" s="166">
        <f>wTRD!O91</f>
        <v>0</v>
      </c>
      <c r="W91" s="7"/>
      <c r="X91" s="7"/>
      <c r="Y91" s="17" t="e">
        <f t="shared" si="16"/>
        <v>#DIV/0!</v>
      </c>
      <c r="Z91" s="209" t="e">
        <f t="shared" si="17"/>
        <v>#DIV/0!</v>
      </c>
      <c r="AA91" s="2"/>
      <c r="AB91" s="2"/>
      <c r="AC91" s="2"/>
      <c r="AD91" s="2"/>
      <c r="AE91" s="2"/>
      <c r="AF91" s="2"/>
      <c r="AG91" s="2"/>
    </row>
    <row r="92" spans="1:34" x14ac:dyDescent="0.75">
      <c r="A92" s="29" t="s">
        <v>1537</v>
      </c>
      <c r="B92" s="18" t="s">
        <v>1227</v>
      </c>
      <c r="C92" s="170" t="e">
        <v>#DIV/0!</v>
      </c>
      <c r="D92" s="170">
        <f>wTRD!I92</f>
        <v>0</v>
      </c>
      <c r="E92" s="170" t="e">
        <f>wTAX!G92</f>
        <v>#DIV/0!</v>
      </c>
      <c r="F92" s="170">
        <f>wTAX!K92</f>
        <v>0</v>
      </c>
      <c r="G92" s="170">
        <f>wTAX!O92</f>
        <v>0</v>
      </c>
      <c r="H92" s="170">
        <f>wTAX!S92</f>
        <v>0</v>
      </c>
      <c r="I92" s="170" t="e">
        <f>wTAX!W92</f>
        <v>#DIV/0!</v>
      </c>
      <c r="J92" s="170" t="e">
        <f>wTAX!AA92</f>
        <v>#DIV/0!</v>
      </c>
      <c r="K92" s="170" t="e">
        <f>wTAX!AE92</f>
        <v>#DIV/0!</v>
      </c>
      <c r="L92" s="171" t="e">
        <f>wTRC!G92</f>
        <v>#DIV/0!</v>
      </c>
      <c r="M92" s="172" t="e">
        <f t="shared" si="14"/>
        <v>#DIV/0!</v>
      </c>
      <c r="N92" s="171" t="e">
        <f t="shared" si="15"/>
        <v>#DIV/0!</v>
      </c>
      <c r="O92" s="172" t="e">
        <f>SUM(USE!C92:DB92)</f>
        <v>#DIV/0!</v>
      </c>
      <c r="P92" s="170" t="e">
        <f>wTRC!K92</f>
        <v>#DIV/0!</v>
      </c>
      <c r="Q92" s="173" t="e">
        <f>wABS!G91</f>
        <v>#DIV/0!</v>
      </c>
      <c r="R92" s="173">
        <f>wABS!K91</f>
        <v>0</v>
      </c>
      <c r="S92" s="170">
        <f>wABS!O91</f>
        <v>-0.14293019206235244</v>
      </c>
      <c r="T92" s="170">
        <f>wABS!S91</f>
        <v>0.14293019206235244</v>
      </c>
      <c r="U92" s="170">
        <f>wABS!W91</f>
        <v>0</v>
      </c>
      <c r="V92" s="170">
        <f>wTRD!O92</f>
        <v>0</v>
      </c>
      <c r="W92" s="7"/>
      <c r="X92" s="7"/>
      <c r="Y92" s="17" t="e">
        <f t="shared" si="16"/>
        <v>#DIV/0!</v>
      </c>
      <c r="Z92" s="209" t="e">
        <f t="shared" si="17"/>
        <v>#DIV/0!</v>
      </c>
      <c r="AA92" s="2"/>
      <c r="AB92" s="2"/>
      <c r="AC92" s="2"/>
      <c r="AD92" s="2"/>
      <c r="AE92" s="2"/>
      <c r="AF92" s="2"/>
      <c r="AG92" s="2"/>
    </row>
    <row r="93" spans="1:34" x14ac:dyDescent="0.75">
      <c r="A93" s="29" t="s">
        <v>1538</v>
      </c>
      <c r="B93" s="9" t="s">
        <v>1230</v>
      </c>
      <c r="C93" s="166" t="e">
        <v>#DIV/0!</v>
      </c>
      <c r="D93" s="166">
        <f>wTRD!I93</f>
        <v>0</v>
      </c>
      <c r="E93" s="166" t="e">
        <f>wTAX!G93</f>
        <v>#DIV/0!</v>
      </c>
      <c r="F93" s="166">
        <f>wTAX!K93</f>
        <v>0</v>
      </c>
      <c r="G93" s="166">
        <f>wTAX!O93</f>
        <v>0</v>
      </c>
      <c r="H93" s="166">
        <f>wTAX!S93</f>
        <v>0</v>
      </c>
      <c r="I93" s="166" t="e">
        <f>wTAX!W93</f>
        <v>#DIV/0!</v>
      </c>
      <c r="J93" s="166" t="e">
        <f>wTAX!AA93</f>
        <v>#DIV/0!</v>
      </c>
      <c r="K93" s="166" t="e">
        <f>wTAX!AE93</f>
        <v>#DIV/0!</v>
      </c>
      <c r="L93" s="167" t="e">
        <f>wTRC!G93</f>
        <v>#DIV/0!</v>
      </c>
      <c r="M93" s="168" t="e">
        <f t="shared" si="14"/>
        <v>#DIV/0!</v>
      </c>
      <c r="N93" s="167" t="e">
        <f t="shared" si="15"/>
        <v>#DIV/0!</v>
      </c>
      <c r="O93" s="168" t="e">
        <f>SUM(USE!C93:DB93)</f>
        <v>#DIV/0!</v>
      </c>
      <c r="P93" s="166" t="e">
        <f>wTRC!K93</f>
        <v>#DIV/0!</v>
      </c>
      <c r="Q93" s="169" t="e">
        <f>wABS!G92</f>
        <v>#DIV/0!</v>
      </c>
      <c r="R93" s="169">
        <f>wABS!K92</f>
        <v>0</v>
      </c>
      <c r="S93" s="166">
        <f>wABS!O92</f>
        <v>0</v>
      </c>
      <c r="T93" s="166">
        <f>wABS!S92</f>
        <v>0</v>
      </c>
      <c r="U93" s="166">
        <f>wABS!W92</f>
        <v>0</v>
      </c>
      <c r="V93" s="166">
        <f>wTRD!O93</f>
        <v>0</v>
      </c>
      <c r="W93" s="7"/>
      <c r="X93" s="7"/>
      <c r="Y93" s="17" t="e">
        <f t="shared" si="16"/>
        <v>#DIV/0!</v>
      </c>
      <c r="Z93" s="209" t="e">
        <f t="shared" si="17"/>
        <v>#DIV/0!</v>
      </c>
      <c r="AA93" s="2"/>
      <c r="AB93" s="2"/>
      <c r="AC93" s="2"/>
      <c r="AD93" s="2"/>
      <c r="AE93" s="2"/>
      <c r="AF93" s="2"/>
      <c r="AG93" s="2"/>
    </row>
    <row r="94" spans="1:34" x14ac:dyDescent="0.75">
      <c r="A94" s="29" t="s">
        <v>1539</v>
      </c>
      <c r="B94" s="9" t="s">
        <v>1233</v>
      </c>
      <c r="C94" s="166" t="e">
        <v>#DIV/0!</v>
      </c>
      <c r="D94" s="166">
        <f>wTRD!I94</f>
        <v>0</v>
      </c>
      <c r="E94" s="166" t="e">
        <f>wTAX!G94</f>
        <v>#DIV/0!</v>
      </c>
      <c r="F94" s="166">
        <f>wTAX!K94</f>
        <v>0</v>
      </c>
      <c r="G94" s="166">
        <f>wTAX!O94</f>
        <v>0</v>
      </c>
      <c r="H94" s="166">
        <f>wTAX!S94</f>
        <v>0</v>
      </c>
      <c r="I94" s="166" t="e">
        <f>wTAX!W94</f>
        <v>#DIV/0!</v>
      </c>
      <c r="J94" s="166" t="e">
        <f>wTAX!AA94</f>
        <v>#DIV/0!</v>
      </c>
      <c r="K94" s="166" t="e">
        <f>wTAX!AE94</f>
        <v>#DIV/0!</v>
      </c>
      <c r="L94" s="167" t="e">
        <f>wTRC!G94</f>
        <v>#DIV/0!</v>
      </c>
      <c r="M94" s="168" t="e">
        <f t="shared" si="14"/>
        <v>#DIV/0!</v>
      </c>
      <c r="N94" s="167" t="e">
        <f t="shared" si="15"/>
        <v>#DIV/0!</v>
      </c>
      <c r="O94" s="168" t="e">
        <f>SUM(USE!C94:DB94)</f>
        <v>#DIV/0!</v>
      </c>
      <c r="P94" s="166" t="e">
        <f>wTRC!K94</f>
        <v>#DIV/0!</v>
      </c>
      <c r="Q94" s="169" t="e">
        <f>wABS!G93</f>
        <v>#DIV/0!</v>
      </c>
      <c r="R94" s="169">
        <f>wABS!K93</f>
        <v>0</v>
      </c>
      <c r="S94" s="166">
        <f>wABS!O93</f>
        <v>0</v>
      </c>
      <c r="T94" s="166">
        <f>wABS!S93</f>
        <v>0</v>
      </c>
      <c r="U94" s="166">
        <f>wABS!W93</f>
        <v>0</v>
      </c>
      <c r="V94" s="166">
        <f>wTRD!O94</f>
        <v>0</v>
      </c>
      <c r="W94" s="7"/>
      <c r="X94" s="7"/>
      <c r="Y94" s="17" t="e">
        <f t="shared" si="16"/>
        <v>#DIV/0!</v>
      </c>
      <c r="Z94" s="209" t="e">
        <f t="shared" si="17"/>
        <v>#DIV/0!</v>
      </c>
      <c r="AA94" s="2"/>
      <c r="AB94" s="2"/>
      <c r="AC94" s="2"/>
      <c r="AD94" s="2"/>
      <c r="AE94" s="2"/>
      <c r="AF94" s="2"/>
      <c r="AG94" s="2"/>
    </row>
    <row r="95" spans="1:34" x14ac:dyDescent="0.75">
      <c r="A95" s="29" t="s">
        <v>1540</v>
      </c>
      <c r="B95" s="9" t="s">
        <v>1236</v>
      </c>
      <c r="C95" s="166" t="e">
        <v>#DIV/0!</v>
      </c>
      <c r="D95" s="166">
        <f>wTRD!I95</f>
        <v>0</v>
      </c>
      <c r="E95" s="166" t="e">
        <f>wTAX!G95</f>
        <v>#DIV/0!</v>
      </c>
      <c r="F95" s="166">
        <f>wTAX!K95</f>
        <v>0</v>
      </c>
      <c r="G95" s="166">
        <f>wTAX!O95</f>
        <v>0</v>
      </c>
      <c r="H95" s="166">
        <f>wTAX!S95</f>
        <v>0</v>
      </c>
      <c r="I95" s="166" t="e">
        <f>wTAX!W95</f>
        <v>#DIV/0!</v>
      </c>
      <c r="J95" s="166" t="e">
        <f>wTAX!AA95</f>
        <v>#DIV/0!</v>
      </c>
      <c r="K95" s="166" t="e">
        <f>wTAX!AE95</f>
        <v>#DIV/0!</v>
      </c>
      <c r="L95" s="167" t="e">
        <f>wTRC!G95</f>
        <v>#DIV/0!</v>
      </c>
      <c r="M95" s="168" t="e">
        <f t="shared" si="14"/>
        <v>#DIV/0!</v>
      </c>
      <c r="N95" s="167" t="e">
        <f t="shared" si="15"/>
        <v>#DIV/0!</v>
      </c>
      <c r="O95" s="168" t="e">
        <f>SUM(USE!C95:DB95)</f>
        <v>#DIV/0!</v>
      </c>
      <c r="P95" s="166" t="e">
        <f>wTRC!K95</f>
        <v>#DIV/0!</v>
      </c>
      <c r="Q95" s="169" t="e">
        <f>wABS!G94</f>
        <v>#DIV/0!</v>
      </c>
      <c r="R95" s="169">
        <f>wABS!K94</f>
        <v>0</v>
      </c>
      <c r="S95" s="166">
        <f>wABS!O94</f>
        <v>0</v>
      </c>
      <c r="T95" s="166">
        <f>wABS!S94</f>
        <v>0</v>
      </c>
      <c r="U95" s="166">
        <f>wABS!W94</f>
        <v>0</v>
      </c>
      <c r="V95" s="166">
        <f>wTRD!O95</f>
        <v>0</v>
      </c>
      <c r="W95" s="7"/>
      <c r="X95" s="7"/>
      <c r="Y95" s="17" t="e">
        <f t="shared" si="16"/>
        <v>#DIV/0!</v>
      </c>
      <c r="Z95" s="209" t="e">
        <f t="shared" si="17"/>
        <v>#DIV/0!</v>
      </c>
      <c r="AA95" s="2"/>
      <c r="AB95" s="2"/>
      <c r="AC95" s="2"/>
      <c r="AD95" s="2"/>
      <c r="AE95" s="2"/>
      <c r="AF95" s="2"/>
      <c r="AG95" s="2"/>
    </row>
    <row r="96" spans="1:34" x14ac:dyDescent="0.75">
      <c r="A96" s="29" t="s">
        <v>1541</v>
      </c>
      <c r="B96" s="9" t="s">
        <v>1239</v>
      </c>
      <c r="C96" s="166" t="e">
        <v>#DIV/0!</v>
      </c>
      <c r="D96" s="166">
        <f>wTRD!I96</f>
        <v>0</v>
      </c>
      <c r="E96" s="166" t="e">
        <f>wTAX!G96</f>
        <v>#DIV/0!</v>
      </c>
      <c r="F96" s="166">
        <f>wTAX!K96</f>
        <v>0</v>
      </c>
      <c r="G96" s="166">
        <f>wTAX!O96</f>
        <v>0</v>
      </c>
      <c r="H96" s="166">
        <f>wTAX!S96</f>
        <v>0</v>
      </c>
      <c r="I96" s="166" t="e">
        <f>wTAX!W96</f>
        <v>#DIV/0!</v>
      </c>
      <c r="J96" s="166" t="e">
        <f>wTAX!AA96</f>
        <v>#DIV/0!</v>
      </c>
      <c r="K96" s="166" t="e">
        <f>wTAX!AE96</f>
        <v>#DIV/0!</v>
      </c>
      <c r="L96" s="167" t="e">
        <f>wTRC!G96</f>
        <v>#DIV/0!</v>
      </c>
      <c r="M96" s="168" t="e">
        <f t="shared" si="14"/>
        <v>#DIV/0!</v>
      </c>
      <c r="N96" s="167" t="e">
        <f t="shared" si="15"/>
        <v>#DIV/0!</v>
      </c>
      <c r="O96" s="168" t="e">
        <f>SUM(USE!C96:DB96)</f>
        <v>#DIV/0!</v>
      </c>
      <c r="P96" s="166" t="e">
        <f>wTRC!K96</f>
        <v>#DIV/0!</v>
      </c>
      <c r="Q96" s="169" t="e">
        <f>wABS!G95</f>
        <v>#DIV/0!</v>
      </c>
      <c r="R96" s="169">
        <f>wABS!K95</f>
        <v>0</v>
      </c>
      <c r="S96" s="166">
        <f>wABS!O95</f>
        <v>0</v>
      </c>
      <c r="T96" s="166">
        <f>wABS!S95</f>
        <v>0</v>
      </c>
      <c r="U96" s="166">
        <f>wABS!W95</f>
        <v>0</v>
      </c>
      <c r="V96" s="166">
        <f>wTRD!O96</f>
        <v>0</v>
      </c>
      <c r="W96" s="7"/>
      <c r="X96" s="7"/>
      <c r="Y96" s="17" t="e">
        <f t="shared" si="16"/>
        <v>#DIV/0!</v>
      </c>
      <c r="Z96" s="209" t="e">
        <f t="shared" si="17"/>
        <v>#DIV/0!</v>
      </c>
      <c r="AA96" s="2"/>
      <c r="AB96" s="2"/>
      <c r="AC96" s="2"/>
      <c r="AD96" s="2"/>
      <c r="AE96" s="2"/>
      <c r="AF96" s="2"/>
      <c r="AG96" s="2"/>
    </row>
    <row r="97" spans="1:33" x14ac:dyDescent="0.75">
      <c r="A97" s="29" t="s">
        <v>1542</v>
      </c>
      <c r="B97" s="9" t="s">
        <v>196</v>
      </c>
      <c r="C97" s="166" t="e">
        <v>#DIV/0!</v>
      </c>
      <c r="D97" s="166">
        <f>wTRD!I97</f>
        <v>0</v>
      </c>
      <c r="E97" s="166" t="e">
        <f>wTAX!G97</f>
        <v>#DIV/0!</v>
      </c>
      <c r="F97" s="166">
        <f>wTAX!K97</f>
        <v>0</v>
      </c>
      <c r="G97" s="166">
        <f>wTAX!O97</f>
        <v>0</v>
      </c>
      <c r="H97" s="166">
        <f>wTAX!S97</f>
        <v>0</v>
      </c>
      <c r="I97" s="166" t="e">
        <f>wTAX!W97</f>
        <v>#DIV/0!</v>
      </c>
      <c r="J97" s="166" t="e">
        <f>wTAX!AA97</f>
        <v>#DIV/0!</v>
      </c>
      <c r="K97" s="166" t="e">
        <f>wTAX!AE97</f>
        <v>#DIV/0!</v>
      </c>
      <c r="L97" s="167" t="e">
        <f>wTRC!G97</f>
        <v>#DIV/0!</v>
      </c>
      <c r="M97" s="168" t="e">
        <f t="shared" si="14"/>
        <v>#DIV/0!</v>
      </c>
      <c r="N97" s="167" t="e">
        <f t="shared" si="15"/>
        <v>#DIV/0!</v>
      </c>
      <c r="O97" s="168" t="e">
        <f>SUM(USE!C97:DB97)</f>
        <v>#DIV/0!</v>
      </c>
      <c r="P97" s="166" t="e">
        <f>wTRC!K97</f>
        <v>#DIV/0!</v>
      </c>
      <c r="Q97" s="169" t="e">
        <f>wABS!G96</f>
        <v>#DIV/0!</v>
      </c>
      <c r="R97" s="169">
        <f>wABS!K96</f>
        <v>0</v>
      </c>
      <c r="S97" s="166">
        <f>wABS!O96</f>
        <v>0</v>
      </c>
      <c r="T97" s="166">
        <f>wABS!S96</f>
        <v>0</v>
      </c>
      <c r="U97" s="166">
        <f>wABS!W96</f>
        <v>0</v>
      </c>
      <c r="V97" s="166">
        <f>wTRD!O97</f>
        <v>0</v>
      </c>
      <c r="W97" s="7"/>
      <c r="X97" s="7"/>
      <c r="Y97" s="17" t="e">
        <f t="shared" si="16"/>
        <v>#DIV/0!</v>
      </c>
      <c r="Z97" s="209" t="e">
        <f t="shared" si="17"/>
        <v>#DIV/0!</v>
      </c>
      <c r="AA97" s="2"/>
      <c r="AB97" s="2"/>
      <c r="AC97" s="2"/>
      <c r="AD97" s="2"/>
      <c r="AE97" s="2"/>
      <c r="AF97" s="2"/>
      <c r="AG97" s="2"/>
    </row>
    <row r="98" spans="1:33" x14ac:dyDescent="0.75">
      <c r="A98" s="29" t="s">
        <v>1543</v>
      </c>
      <c r="B98" s="9" t="s">
        <v>1243</v>
      </c>
      <c r="C98" s="166" t="e">
        <v>#DIV/0!</v>
      </c>
      <c r="D98" s="166">
        <f>wTRD!I98</f>
        <v>0</v>
      </c>
      <c r="E98" s="166" t="e">
        <f>wTAX!G98</f>
        <v>#DIV/0!</v>
      </c>
      <c r="F98" s="166">
        <f>wTAX!K98</f>
        <v>0</v>
      </c>
      <c r="G98" s="166">
        <f>wTAX!O98</f>
        <v>0</v>
      </c>
      <c r="H98" s="166">
        <f>wTAX!S98</f>
        <v>0</v>
      </c>
      <c r="I98" s="166" t="e">
        <f>wTAX!W98</f>
        <v>#DIV/0!</v>
      </c>
      <c r="J98" s="166" t="e">
        <f>wTAX!AA98</f>
        <v>#DIV/0!</v>
      </c>
      <c r="K98" s="166" t="e">
        <f>wTAX!AE98</f>
        <v>#DIV/0!</v>
      </c>
      <c r="L98" s="167" t="e">
        <f>wTRC!G98</f>
        <v>#DIV/0!</v>
      </c>
      <c r="M98" s="168" t="e">
        <f t="shared" si="14"/>
        <v>#DIV/0!</v>
      </c>
      <c r="N98" s="167" t="e">
        <f t="shared" si="15"/>
        <v>#DIV/0!</v>
      </c>
      <c r="O98" s="168" t="e">
        <f>SUM(USE!C98:DB98)</f>
        <v>#DIV/0!</v>
      </c>
      <c r="P98" s="166" t="e">
        <f>wTRC!K98</f>
        <v>#DIV/0!</v>
      </c>
      <c r="Q98" s="169" t="e">
        <f>wABS!G97</f>
        <v>#DIV/0!</v>
      </c>
      <c r="R98" s="169">
        <f>wABS!K97</f>
        <v>0</v>
      </c>
      <c r="S98" s="166">
        <f>wABS!O97</f>
        <v>0</v>
      </c>
      <c r="T98" s="166">
        <f>wABS!S97</f>
        <v>0</v>
      </c>
      <c r="U98" s="166">
        <f>wABS!W97</f>
        <v>0</v>
      </c>
      <c r="V98" s="166">
        <f>wTRD!O98</f>
        <v>0</v>
      </c>
      <c r="W98" s="7"/>
      <c r="X98" s="7"/>
      <c r="Y98" s="17" t="e">
        <f t="shared" si="16"/>
        <v>#DIV/0!</v>
      </c>
      <c r="Z98" s="209" t="e">
        <f t="shared" si="17"/>
        <v>#DIV/0!</v>
      </c>
      <c r="AA98" s="2"/>
      <c r="AB98" s="2"/>
      <c r="AC98" s="2"/>
      <c r="AD98" s="2"/>
      <c r="AE98" s="2"/>
      <c r="AF98" s="2"/>
      <c r="AG98" s="2"/>
    </row>
    <row r="99" spans="1:33" x14ac:dyDescent="0.75">
      <c r="A99" s="29" t="s">
        <v>1544</v>
      </c>
      <c r="B99" s="9" t="s">
        <v>1246</v>
      </c>
      <c r="C99" s="166" t="e">
        <v>#DIV/0!</v>
      </c>
      <c r="D99" s="166">
        <f>wTRD!I99</f>
        <v>0</v>
      </c>
      <c r="E99" s="166" t="e">
        <f>wTAX!G99</f>
        <v>#DIV/0!</v>
      </c>
      <c r="F99" s="166">
        <f>wTAX!K99</f>
        <v>0</v>
      </c>
      <c r="G99" s="166">
        <f>wTAX!O99</f>
        <v>0</v>
      </c>
      <c r="H99" s="166">
        <f>wTAX!S99</f>
        <v>0</v>
      </c>
      <c r="I99" s="166" t="e">
        <f>wTAX!W99</f>
        <v>#DIV/0!</v>
      </c>
      <c r="J99" s="166" t="e">
        <f>wTAX!AA99</f>
        <v>#DIV/0!</v>
      </c>
      <c r="K99" s="166" t="e">
        <f>wTAX!AE99</f>
        <v>#DIV/0!</v>
      </c>
      <c r="L99" s="167" t="e">
        <f>wTRC!G99</f>
        <v>#DIV/0!</v>
      </c>
      <c r="M99" s="168" t="e">
        <f t="shared" si="14"/>
        <v>#DIV/0!</v>
      </c>
      <c r="N99" s="167" t="e">
        <f t="shared" si="15"/>
        <v>#DIV/0!</v>
      </c>
      <c r="O99" s="168" t="e">
        <f>SUM(USE!C99:DB99)</f>
        <v>#DIV/0!</v>
      </c>
      <c r="P99" s="166" t="e">
        <f>wTRC!K99</f>
        <v>#DIV/0!</v>
      </c>
      <c r="Q99" s="169" t="e">
        <f>wABS!G98</f>
        <v>#DIV/0!</v>
      </c>
      <c r="R99" s="169">
        <f>wABS!K98</f>
        <v>0</v>
      </c>
      <c r="S99" s="166">
        <f>wABS!O98</f>
        <v>0</v>
      </c>
      <c r="T99" s="166">
        <f>wABS!S98</f>
        <v>0</v>
      </c>
      <c r="U99" s="166">
        <f>wABS!W98</f>
        <v>0</v>
      </c>
      <c r="V99" s="166">
        <f>wTRD!O99</f>
        <v>0</v>
      </c>
      <c r="W99" s="7"/>
      <c r="X99" s="7"/>
      <c r="Y99" s="17" t="e">
        <f t="shared" si="16"/>
        <v>#DIV/0!</v>
      </c>
      <c r="Z99" s="209" t="e">
        <f t="shared" si="17"/>
        <v>#DIV/0!</v>
      </c>
      <c r="AA99" s="2"/>
      <c r="AB99" s="2"/>
      <c r="AC99" s="2"/>
      <c r="AD99" s="2"/>
      <c r="AE99" s="2"/>
      <c r="AF99" s="2"/>
      <c r="AG99" s="2"/>
    </row>
    <row r="100" spans="1:33" x14ac:dyDescent="0.75">
      <c r="A100" s="29" t="s">
        <v>1545</v>
      </c>
      <c r="B100" s="9" t="s">
        <v>1249</v>
      </c>
      <c r="C100" s="166" t="e">
        <v>#DIV/0!</v>
      </c>
      <c r="D100" s="166">
        <f>wTRD!I100</f>
        <v>0</v>
      </c>
      <c r="E100" s="166" t="e">
        <f>wTAX!G100</f>
        <v>#DIV/0!</v>
      </c>
      <c r="F100" s="166">
        <f>wTAX!K100</f>
        <v>0</v>
      </c>
      <c r="G100" s="166">
        <f>wTAX!O100</f>
        <v>0</v>
      </c>
      <c r="H100" s="166">
        <f>wTAX!S100</f>
        <v>0</v>
      </c>
      <c r="I100" s="166" t="e">
        <f>wTAX!W100</f>
        <v>#DIV/0!</v>
      </c>
      <c r="J100" s="166" t="e">
        <f>wTAX!AA100</f>
        <v>#DIV/0!</v>
      </c>
      <c r="K100" s="166" t="e">
        <f>wTAX!AE100</f>
        <v>#DIV/0!</v>
      </c>
      <c r="L100" s="167" t="e">
        <f>wTRC!G100</f>
        <v>#DIV/0!</v>
      </c>
      <c r="M100" s="168" t="e">
        <f t="shared" si="14"/>
        <v>#DIV/0!</v>
      </c>
      <c r="N100" s="167" t="e">
        <f t="shared" si="15"/>
        <v>#DIV/0!</v>
      </c>
      <c r="O100" s="168" t="e">
        <f>SUM(USE!C100:DB100)</f>
        <v>#DIV/0!</v>
      </c>
      <c r="P100" s="166" t="e">
        <f>wTRC!K100</f>
        <v>#DIV/0!</v>
      </c>
      <c r="Q100" s="169" t="e">
        <f>wABS!G99</f>
        <v>#DIV/0!</v>
      </c>
      <c r="R100" s="169">
        <f>wABS!K99</f>
        <v>0</v>
      </c>
      <c r="S100" s="166">
        <f>wABS!O99</f>
        <v>0</v>
      </c>
      <c r="T100" s="166">
        <f>wABS!S99</f>
        <v>0</v>
      </c>
      <c r="U100" s="166">
        <f>wABS!W99</f>
        <v>0</v>
      </c>
      <c r="V100" s="166">
        <f>wTRD!O100</f>
        <v>0</v>
      </c>
      <c r="W100" s="7" t="s">
        <v>1674</v>
      </c>
      <c r="X100" s="7"/>
      <c r="Y100" s="17" t="e">
        <f t="shared" si="16"/>
        <v>#DIV/0!</v>
      </c>
      <c r="Z100" s="209" t="e">
        <f t="shared" si="17"/>
        <v>#DIV/0!</v>
      </c>
      <c r="AA100" s="2"/>
      <c r="AB100" s="2"/>
      <c r="AC100" s="2"/>
      <c r="AD100" s="2"/>
      <c r="AE100" s="2"/>
      <c r="AF100" s="2"/>
      <c r="AG100" s="2"/>
    </row>
    <row r="101" spans="1:33" x14ac:dyDescent="0.75">
      <c r="A101" s="29" t="s">
        <v>1546</v>
      </c>
      <c r="B101" s="9" t="s">
        <v>1252</v>
      </c>
      <c r="C101" s="166" t="e">
        <v>#DIV/0!</v>
      </c>
      <c r="D101" s="166">
        <f>wTRD!I101</f>
        <v>0</v>
      </c>
      <c r="E101" s="166" t="e">
        <f>wTAX!G101</f>
        <v>#DIV/0!</v>
      </c>
      <c r="F101" s="166">
        <f>wTAX!K101</f>
        <v>0</v>
      </c>
      <c r="G101" s="166">
        <f>wTAX!O101</f>
        <v>0</v>
      </c>
      <c r="H101" s="166">
        <f>wTAX!S101</f>
        <v>0</v>
      </c>
      <c r="I101" s="166" t="e">
        <f>wTAX!W101</f>
        <v>#DIV/0!</v>
      </c>
      <c r="J101" s="166" t="e">
        <f>wTAX!AA101</f>
        <v>#DIV/0!</v>
      </c>
      <c r="K101" s="166" t="e">
        <f>wTAX!AE101</f>
        <v>#DIV/0!</v>
      </c>
      <c r="L101" s="167" t="e">
        <f>wTRC!G101</f>
        <v>#DIV/0!</v>
      </c>
      <c r="M101" s="168" t="e">
        <f t="shared" si="14"/>
        <v>#DIV/0!</v>
      </c>
      <c r="N101" s="167" t="e">
        <f t="shared" si="15"/>
        <v>#DIV/0!</v>
      </c>
      <c r="O101" s="168" t="e">
        <f>SUM(USE!C101:DB101)</f>
        <v>#DIV/0!</v>
      </c>
      <c r="P101" s="166" t="e">
        <f>wTRC!K101</f>
        <v>#DIV/0!</v>
      </c>
      <c r="Q101" s="169" t="e">
        <f>wABS!G100</f>
        <v>#DIV/0!</v>
      </c>
      <c r="R101" s="169">
        <f>wABS!K100</f>
        <v>0</v>
      </c>
      <c r="S101" s="166">
        <f>wABS!O100</f>
        <v>0</v>
      </c>
      <c r="T101" s="166">
        <f>wABS!S100</f>
        <v>0</v>
      </c>
      <c r="U101" s="166">
        <f>wABS!W100</f>
        <v>0</v>
      </c>
      <c r="V101" s="166">
        <f>wTRD!O101</f>
        <v>0</v>
      </c>
      <c r="W101" s="7"/>
      <c r="X101" s="7"/>
      <c r="Y101" s="17" t="e">
        <f t="shared" si="16"/>
        <v>#DIV/0!</v>
      </c>
      <c r="Z101" s="209" t="e">
        <f t="shared" si="17"/>
        <v>#DIV/0!</v>
      </c>
      <c r="AA101" s="2"/>
      <c r="AB101" s="2"/>
      <c r="AC101" s="2"/>
      <c r="AD101" s="2"/>
      <c r="AE101" s="2"/>
      <c r="AF101" s="2"/>
      <c r="AG101" s="2"/>
    </row>
    <row r="102" spans="1:33" x14ac:dyDescent="0.75">
      <c r="A102" s="29" t="s">
        <v>1547</v>
      </c>
      <c r="B102" s="18" t="s">
        <v>1255</v>
      </c>
      <c r="C102" s="170" t="e">
        <v>#DIV/0!</v>
      </c>
      <c r="D102" s="170">
        <f>wTRD!I102</f>
        <v>0</v>
      </c>
      <c r="E102" s="170" t="e">
        <f>wTAX!G102</f>
        <v>#DIV/0!</v>
      </c>
      <c r="F102" s="170">
        <f>wTAX!K102</f>
        <v>0</v>
      </c>
      <c r="G102" s="170">
        <f>wTAX!O102</f>
        <v>0</v>
      </c>
      <c r="H102" s="170">
        <f>wTAX!S102</f>
        <v>0</v>
      </c>
      <c r="I102" s="170" t="e">
        <f>wTAX!W102</f>
        <v>#DIV/0!</v>
      </c>
      <c r="J102" s="170" t="e">
        <f>wTAX!AA102</f>
        <v>#DIV/0!</v>
      </c>
      <c r="K102" s="170" t="e">
        <f>wTAX!AE102</f>
        <v>#DIV/0!</v>
      </c>
      <c r="L102" s="171" t="e">
        <f>wTRC!G102</f>
        <v>#DIV/0!</v>
      </c>
      <c r="M102" s="172" t="e">
        <f t="shared" si="14"/>
        <v>#DIV/0!</v>
      </c>
      <c r="N102" s="171" t="e">
        <f t="shared" si="15"/>
        <v>#DIV/0!</v>
      </c>
      <c r="O102" s="172" t="e">
        <f>SUM(USE!C102:DB102)</f>
        <v>#DIV/0!</v>
      </c>
      <c r="P102" s="170" t="e">
        <f>wTRC!K102</f>
        <v>#DIV/0!</v>
      </c>
      <c r="Q102" s="173" t="e">
        <f>wABS!G101</f>
        <v>#DIV/0!</v>
      </c>
      <c r="R102" s="173">
        <f>wABS!K101</f>
        <v>0</v>
      </c>
      <c r="S102" s="170">
        <f>wABS!O101</f>
        <v>0</v>
      </c>
      <c r="T102" s="170">
        <f>wABS!S101</f>
        <v>0</v>
      </c>
      <c r="U102" s="170">
        <f>wABS!W101</f>
        <v>0</v>
      </c>
      <c r="V102" s="170">
        <f>wTRD!O102</f>
        <v>0</v>
      </c>
      <c r="W102" s="7"/>
      <c r="X102" s="7"/>
      <c r="Y102" s="17" t="e">
        <f t="shared" si="16"/>
        <v>#DIV/0!</v>
      </c>
      <c r="Z102" s="209" t="e">
        <f t="shared" si="17"/>
        <v>#DIV/0!</v>
      </c>
      <c r="AA102" s="2"/>
      <c r="AB102" s="2"/>
      <c r="AC102" s="2"/>
      <c r="AD102" s="2"/>
      <c r="AE102" s="2"/>
      <c r="AF102" s="2"/>
      <c r="AG102" s="2"/>
    </row>
    <row r="103" spans="1:33" x14ac:dyDescent="0.75">
      <c r="A103" s="29" t="s">
        <v>1548</v>
      </c>
      <c r="B103" s="9" t="s">
        <v>198</v>
      </c>
      <c r="C103" s="166" t="e">
        <v>#DIV/0!</v>
      </c>
      <c r="D103" s="166">
        <f>wTRD!I103</f>
        <v>0</v>
      </c>
      <c r="E103" s="166" t="e">
        <f>wTAX!G103</f>
        <v>#DIV/0!</v>
      </c>
      <c r="F103" s="166">
        <f>wTAX!K103</f>
        <v>0</v>
      </c>
      <c r="G103" s="166">
        <f>wTAX!O103</f>
        <v>0</v>
      </c>
      <c r="H103" s="166">
        <f>wTAX!S103</f>
        <v>0</v>
      </c>
      <c r="I103" s="166" t="e">
        <f>wTAX!W103</f>
        <v>#DIV/0!</v>
      </c>
      <c r="J103" s="166" t="e">
        <f>wTAX!AA103</f>
        <v>#DIV/0!</v>
      </c>
      <c r="K103" s="166" t="e">
        <f>wTAX!AE103</f>
        <v>#DIV/0!</v>
      </c>
      <c r="L103" s="167" t="e">
        <f>wTRC!G103</f>
        <v>#DIV/0!</v>
      </c>
      <c r="M103" s="168" t="e">
        <f t="shared" si="14"/>
        <v>#DIV/0!</v>
      </c>
      <c r="N103" s="167" t="e">
        <f t="shared" si="15"/>
        <v>#DIV/0!</v>
      </c>
      <c r="O103" s="168" t="e">
        <f>SUM(USE!C103:DB103)</f>
        <v>#DIV/0!</v>
      </c>
      <c r="P103" s="166" t="e">
        <f>wTRC!K103</f>
        <v>#DIV/0!</v>
      </c>
      <c r="Q103" s="169" t="e">
        <f>wABS!G102</f>
        <v>#DIV/0!</v>
      </c>
      <c r="R103" s="169">
        <f>wABS!K102</f>
        <v>0</v>
      </c>
      <c r="S103" s="166">
        <f>wABS!O102</f>
        <v>0</v>
      </c>
      <c r="T103" s="166">
        <f>wABS!S102</f>
        <v>0</v>
      </c>
      <c r="U103" s="166">
        <f>wABS!W102</f>
        <v>0</v>
      </c>
      <c r="V103" s="166">
        <f>wTRD!O103</f>
        <v>0</v>
      </c>
      <c r="W103" s="7"/>
      <c r="X103" s="7"/>
      <c r="Y103" s="17" t="e">
        <f t="shared" si="16"/>
        <v>#DIV/0!</v>
      </c>
      <c r="Z103" s="209" t="e">
        <f t="shared" si="17"/>
        <v>#DIV/0!</v>
      </c>
      <c r="AA103" s="2"/>
      <c r="AB103" s="2"/>
      <c r="AC103" s="2"/>
      <c r="AD103" s="2"/>
      <c r="AE103" s="2"/>
      <c r="AF103" s="2"/>
      <c r="AG103" s="2"/>
    </row>
    <row r="104" spans="1:33" x14ac:dyDescent="0.75">
      <c r="A104" s="29" t="s">
        <v>1549</v>
      </c>
      <c r="B104" s="9" t="s">
        <v>200</v>
      </c>
      <c r="C104" s="166" t="e">
        <v>#DIV/0!</v>
      </c>
      <c r="D104" s="166">
        <f>wTRD!I104</f>
        <v>0</v>
      </c>
      <c r="E104" s="166" t="e">
        <f>wTAX!G104</f>
        <v>#DIV/0!</v>
      </c>
      <c r="F104" s="166">
        <f>wTAX!K104</f>
        <v>0</v>
      </c>
      <c r="G104" s="166">
        <f>wTAX!O104</f>
        <v>0</v>
      </c>
      <c r="H104" s="166">
        <f>wTAX!S104</f>
        <v>0</v>
      </c>
      <c r="I104" s="166" t="e">
        <f>wTAX!W104</f>
        <v>#DIV/0!</v>
      </c>
      <c r="J104" s="166" t="e">
        <f>wTAX!AA104</f>
        <v>#DIV/0!</v>
      </c>
      <c r="K104" s="166" t="e">
        <f>wTAX!AE104</f>
        <v>#DIV/0!</v>
      </c>
      <c r="L104" s="167" t="e">
        <f>wTRC!G104</f>
        <v>#DIV/0!</v>
      </c>
      <c r="M104" s="168" t="e">
        <f t="shared" si="14"/>
        <v>#DIV/0!</v>
      </c>
      <c r="N104" s="167" t="e">
        <f t="shared" si="15"/>
        <v>#DIV/0!</v>
      </c>
      <c r="O104" s="168" t="e">
        <f>SUM(USE!C104:DB104)</f>
        <v>#DIV/0!</v>
      </c>
      <c r="P104" s="166" t="e">
        <f>wTRC!K104</f>
        <v>#DIV/0!</v>
      </c>
      <c r="Q104" s="169" t="e">
        <f>wABS!G103</f>
        <v>#DIV/0!</v>
      </c>
      <c r="R104" s="169">
        <f>wABS!K103</f>
        <v>0</v>
      </c>
      <c r="S104" s="166">
        <f>wABS!O103</f>
        <v>0</v>
      </c>
      <c r="T104" s="166">
        <f>wABS!S103</f>
        <v>0</v>
      </c>
      <c r="U104" s="166">
        <f>wABS!W103</f>
        <v>0</v>
      </c>
      <c r="V104" s="166">
        <f>wTRD!O104</f>
        <v>0</v>
      </c>
      <c r="W104" s="7"/>
      <c r="X104" s="7"/>
      <c r="Y104" s="17" t="e">
        <f t="shared" si="16"/>
        <v>#DIV/0!</v>
      </c>
      <c r="Z104" s="209" t="e">
        <f t="shared" si="17"/>
        <v>#DIV/0!</v>
      </c>
      <c r="AA104" s="2"/>
      <c r="AB104" s="2"/>
      <c r="AC104" s="2"/>
      <c r="AD104" s="2"/>
      <c r="AE104" s="2"/>
      <c r="AF104" s="2"/>
      <c r="AG104" s="2"/>
    </row>
    <row r="105" spans="1:33" x14ac:dyDescent="0.75">
      <c r="A105" s="29" t="s">
        <v>1550</v>
      </c>
      <c r="B105" s="9" t="s">
        <v>203</v>
      </c>
      <c r="C105" s="166" t="e">
        <v>#DIV/0!</v>
      </c>
      <c r="D105" s="166">
        <f>wTRD!I105</f>
        <v>0</v>
      </c>
      <c r="E105" s="166" t="e">
        <f>wTAX!G105</f>
        <v>#DIV/0!</v>
      </c>
      <c r="F105" s="166">
        <f>wTAX!K105</f>
        <v>0</v>
      </c>
      <c r="G105" s="166">
        <f>wTAX!O105</f>
        <v>0</v>
      </c>
      <c r="H105" s="166">
        <f>wTAX!S105</f>
        <v>0</v>
      </c>
      <c r="I105" s="166" t="e">
        <f>wTAX!W105</f>
        <v>#DIV/0!</v>
      </c>
      <c r="J105" s="166" t="e">
        <f>wTAX!AA105</f>
        <v>#DIV/0!</v>
      </c>
      <c r="K105" s="166" t="e">
        <f>wTAX!AE105</f>
        <v>#DIV/0!</v>
      </c>
      <c r="L105" s="167" t="e">
        <f>wTRC!G105</f>
        <v>#DIV/0!</v>
      </c>
      <c r="M105" s="168" t="e">
        <f t="shared" si="14"/>
        <v>#DIV/0!</v>
      </c>
      <c r="N105" s="167" t="e">
        <f t="shared" si="15"/>
        <v>#DIV/0!</v>
      </c>
      <c r="O105" s="168" t="e">
        <f>SUM(USE!C105:DB105)</f>
        <v>#DIV/0!</v>
      </c>
      <c r="P105" s="166" t="e">
        <f>wTRC!K105</f>
        <v>#DIV/0!</v>
      </c>
      <c r="Q105" s="169" t="e">
        <f>wABS!G104</f>
        <v>#DIV/0!</v>
      </c>
      <c r="R105" s="169">
        <f>wABS!K104</f>
        <v>0</v>
      </c>
      <c r="S105" s="166">
        <f>wABS!O104</f>
        <v>0</v>
      </c>
      <c r="T105" s="166">
        <f>wABS!S104</f>
        <v>0</v>
      </c>
      <c r="U105" s="166">
        <f>wABS!W104</f>
        <v>0</v>
      </c>
      <c r="V105" s="166">
        <f>wTRD!O105</f>
        <v>0</v>
      </c>
      <c r="W105" s="7"/>
      <c r="X105" s="7"/>
      <c r="Y105" s="17" t="e">
        <f t="shared" si="16"/>
        <v>#DIV/0!</v>
      </c>
      <c r="Z105" s="209" t="e">
        <f t="shared" si="17"/>
        <v>#DIV/0!</v>
      </c>
      <c r="AA105" s="2"/>
      <c r="AB105" s="2"/>
      <c r="AC105" s="2"/>
      <c r="AD105" s="2"/>
      <c r="AE105" s="2"/>
      <c r="AF105" s="2"/>
      <c r="AG105" s="2"/>
    </row>
    <row r="106" spans="1:33" x14ac:dyDescent="0.75">
      <c r="A106" s="29" t="s">
        <v>1551</v>
      </c>
      <c r="B106" s="9" t="s">
        <v>1260</v>
      </c>
      <c r="C106" s="166" t="e">
        <v>#DIV/0!</v>
      </c>
      <c r="D106" s="166">
        <f>wTRD!I106</f>
        <v>0</v>
      </c>
      <c r="E106" s="166" t="e">
        <f>wTAX!G106</f>
        <v>#DIV/0!</v>
      </c>
      <c r="F106" s="166">
        <f>wTAX!K106</f>
        <v>0</v>
      </c>
      <c r="G106" s="166">
        <f>wTAX!O106</f>
        <v>0</v>
      </c>
      <c r="H106" s="166">
        <f>wTAX!S106</f>
        <v>0</v>
      </c>
      <c r="I106" s="166" t="e">
        <f>wTAX!W106</f>
        <v>#DIV/0!</v>
      </c>
      <c r="J106" s="166" t="e">
        <f>wTAX!AA106</f>
        <v>#DIV/0!</v>
      </c>
      <c r="K106" s="166" t="e">
        <f>wTAX!AE106</f>
        <v>#DIV/0!</v>
      </c>
      <c r="L106" s="167" t="e">
        <f>wTRC!G106</f>
        <v>#DIV/0!</v>
      </c>
      <c r="M106" s="168" t="e">
        <f t="shared" si="14"/>
        <v>#DIV/0!</v>
      </c>
      <c r="N106" s="167" t="e">
        <f t="shared" si="15"/>
        <v>#DIV/0!</v>
      </c>
      <c r="O106" s="168" t="e">
        <f>SUM(USE!C106:DB106)</f>
        <v>#DIV/0!</v>
      </c>
      <c r="P106" s="166" t="e">
        <f>wTRC!K106</f>
        <v>#DIV/0!</v>
      </c>
      <c r="Q106" s="169" t="e">
        <f>wABS!G105</f>
        <v>#DIV/0!</v>
      </c>
      <c r="R106" s="169">
        <f>wABS!K105</f>
        <v>0</v>
      </c>
      <c r="S106" s="166">
        <f>wABS!O105</f>
        <v>0</v>
      </c>
      <c r="T106" s="166">
        <f>wABS!S105</f>
        <v>0</v>
      </c>
      <c r="U106" s="166">
        <f>wABS!W105</f>
        <v>0</v>
      </c>
      <c r="V106" s="166">
        <f>wTRD!O106</f>
        <v>0</v>
      </c>
      <c r="W106" s="7"/>
      <c r="X106" s="7"/>
      <c r="Y106" s="17" t="e">
        <f t="shared" si="16"/>
        <v>#DIV/0!</v>
      </c>
      <c r="Z106" s="209" t="e">
        <f t="shared" si="17"/>
        <v>#DIV/0!</v>
      </c>
      <c r="AA106" s="2"/>
      <c r="AB106" s="2"/>
      <c r="AC106" s="2"/>
      <c r="AD106" s="2"/>
      <c r="AE106" s="2"/>
      <c r="AF106" s="2"/>
      <c r="AG106" s="2"/>
    </row>
    <row r="107" spans="1:33" x14ac:dyDescent="0.75">
      <c r="A107" s="29" t="s">
        <v>1552</v>
      </c>
      <c r="B107" s="9" t="s">
        <v>1263</v>
      </c>
      <c r="C107" s="166" t="e">
        <v>#DIV/0!</v>
      </c>
      <c r="D107" s="166">
        <f>wTRD!I107</f>
        <v>0</v>
      </c>
      <c r="E107" s="166" t="e">
        <f>wTAX!G107</f>
        <v>#DIV/0!</v>
      </c>
      <c r="F107" s="166">
        <f>wTAX!K107</f>
        <v>0</v>
      </c>
      <c r="G107" s="166">
        <f>wTAX!O107</f>
        <v>0</v>
      </c>
      <c r="H107" s="166">
        <f>wTAX!S107</f>
        <v>0</v>
      </c>
      <c r="I107" s="166" t="e">
        <f>wTAX!W107</f>
        <v>#DIV/0!</v>
      </c>
      <c r="J107" s="166" t="e">
        <f>wTAX!AA107</f>
        <v>#DIV/0!</v>
      </c>
      <c r="K107" s="166" t="e">
        <f>wTAX!AE107</f>
        <v>#DIV/0!</v>
      </c>
      <c r="L107" s="167" t="e">
        <f>wTRC!G107</f>
        <v>#DIV/0!</v>
      </c>
      <c r="M107" s="168" t="e">
        <f t="shared" si="14"/>
        <v>#DIV/0!</v>
      </c>
      <c r="N107" s="167" t="e">
        <f t="shared" si="15"/>
        <v>#DIV/0!</v>
      </c>
      <c r="O107" s="168" t="e">
        <f>SUM(USE!C107:DB107)</f>
        <v>#DIV/0!</v>
      </c>
      <c r="P107" s="166" t="e">
        <f>wTRC!K107</f>
        <v>#DIV/0!</v>
      </c>
      <c r="Q107" s="169" t="e">
        <f>wABS!G106</f>
        <v>#DIV/0!</v>
      </c>
      <c r="R107" s="169">
        <f>wABS!K106</f>
        <v>0</v>
      </c>
      <c r="S107" s="166">
        <f>wABS!O106</f>
        <v>0</v>
      </c>
      <c r="T107" s="166">
        <f>wABS!S106</f>
        <v>0</v>
      </c>
      <c r="U107" s="166">
        <f>wABS!W106</f>
        <v>0</v>
      </c>
      <c r="V107" s="166">
        <f>wTRD!O107</f>
        <v>0</v>
      </c>
      <c r="W107" s="7"/>
      <c r="X107" s="7"/>
      <c r="Y107" s="17" t="e">
        <f t="shared" si="16"/>
        <v>#DIV/0!</v>
      </c>
      <c r="Z107" s="209" t="e">
        <f t="shared" si="17"/>
        <v>#DIV/0!</v>
      </c>
      <c r="AA107" s="2"/>
      <c r="AB107" s="2"/>
      <c r="AC107" s="2"/>
      <c r="AD107" s="2"/>
      <c r="AE107" s="2"/>
      <c r="AF107" s="2"/>
      <c r="AG107" s="2"/>
    </row>
    <row r="108" spans="1:33" x14ac:dyDescent="0.75">
      <c r="A108" s="29" t="s">
        <v>1553</v>
      </c>
      <c r="B108" s="9" t="s">
        <v>1266</v>
      </c>
      <c r="C108" s="166" t="e">
        <v>#DIV/0!</v>
      </c>
      <c r="D108" s="166">
        <f>wTRD!I108</f>
        <v>0</v>
      </c>
      <c r="E108" s="166" t="e">
        <f>wTAX!G108</f>
        <v>#DIV/0!</v>
      </c>
      <c r="F108" s="166">
        <f>wTAX!K108</f>
        <v>0</v>
      </c>
      <c r="G108" s="166">
        <f>wTAX!O108</f>
        <v>0</v>
      </c>
      <c r="H108" s="166">
        <f>wTAX!S108</f>
        <v>0</v>
      </c>
      <c r="I108" s="166" t="e">
        <f>wTAX!W108</f>
        <v>#DIV/0!</v>
      </c>
      <c r="J108" s="166" t="e">
        <f>wTAX!AA108</f>
        <v>#DIV/0!</v>
      </c>
      <c r="K108" s="166" t="e">
        <f>wTAX!AE108</f>
        <v>#DIV/0!</v>
      </c>
      <c r="L108" s="167" t="e">
        <f>wTRC!G108</f>
        <v>#DIV/0!</v>
      </c>
      <c r="M108" s="168" t="e">
        <f t="shared" si="14"/>
        <v>#DIV/0!</v>
      </c>
      <c r="N108" s="167" t="e">
        <f t="shared" si="15"/>
        <v>#DIV/0!</v>
      </c>
      <c r="O108" s="168" t="e">
        <f>SUM(USE!C108:DB108)</f>
        <v>#DIV/0!</v>
      </c>
      <c r="P108" s="166" t="e">
        <f>wTRC!K108</f>
        <v>#DIV/0!</v>
      </c>
      <c r="Q108" s="169" t="e">
        <f>wABS!G107</f>
        <v>#DIV/0!</v>
      </c>
      <c r="R108" s="169">
        <f>wABS!K107</f>
        <v>0</v>
      </c>
      <c r="S108" s="166">
        <f>wABS!O107</f>
        <v>0</v>
      </c>
      <c r="T108" s="166">
        <f>wABS!S107</f>
        <v>0</v>
      </c>
      <c r="U108" s="166">
        <f>wABS!W107</f>
        <v>0</v>
      </c>
      <c r="V108" s="166">
        <f>wTRD!O108</f>
        <v>0</v>
      </c>
      <c r="W108" s="7"/>
      <c r="X108" s="7"/>
      <c r="Y108" s="17" t="e">
        <f t="shared" si="16"/>
        <v>#DIV/0!</v>
      </c>
      <c r="Z108" s="209" t="e">
        <f t="shared" si="17"/>
        <v>#DIV/0!</v>
      </c>
      <c r="AA108" s="2"/>
      <c r="AB108" s="2"/>
      <c r="AC108" s="2"/>
      <c r="AD108" s="2"/>
      <c r="AE108" s="2"/>
      <c r="AF108" s="2"/>
      <c r="AG108" s="2"/>
    </row>
    <row r="109" spans="1:33" x14ac:dyDescent="0.75">
      <c r="A109" s="29" t="s">
        <v>1554</v>
      </c>
      <c r="B109" s="9" t="s">
        <v>205</v>
      </c>
      <c r="C109" s="166" t="e">
        <v>#DIV/0!</v>
      </c>
      <c r="D109" s="166">
        <f>wTRD!I109</f>
        <v>0</v>
      </c>
      <c r="E109" s="166" t="e">
        <f>wTAX!G109</f>
        <v>#DIV/0!</v>
      </c>
      <c r="F109" s="166">
        <f>wTAX!K109</f>
        <v>0</v>
      </c>
      <c r="G109" s="166">
        <f>wTAX!O109</f>
        <v>0</v>
      </c>
      <c r="H109" s="166">
        <f>wTAX!S109</f>
        <v>0</v>
      </c>
      <c r="I109" s="166" t="e">
        <f>wTAX!W109</f>
        <v>#DIV/0!</v>
      </c>
      <c r="J109" s="166" t="e">
        <f>wTAX!AA109</f>
        <v>#DIV/0!</v>
      </c>
      <c r="K109" s="166" t="e">
        <f>wTAX!AE109</f>
        <v>#DIV/0!</v>
      </c>
      <c r="L109" s="167" t="e">
        <f>wTRC!G109</f>
        <v>#DIV/0!</v>
      </c>
      <c r="M109" s="168" t="e">
        <f t="shared" si="14"/>
        <v>#DIV/0!</v>
      </c>
      <c r="N109" s="167" t="e">
        <f t="shared" si="15"/>
        <v>#DIV/0!</v>
      </c>
      <c r="O109" s="168" t="e">
        <f>SUM(USE!C109:DB109)</f>
        <v>#DIV/0!</v>
      </c>
      <c r="P109" s="166" t="e">
        <f>wTRC!K109</f>
        <v>#DIV/0!</v>
      </c>
      <c r="Q109" s="169" t="e">
        <f>wABS!G108</f>
        <v>#DIV/0!</v>
      </c>
      <c r="R109" s="169">
        <f>wABS!K108</f>
        <v>0</v>
      </c>
      <c r="S109" s="166">
        <f>wABS!O108</f>
        <v>0</v>
      </c>
      <c r="T109" s="166">
        <f>wABS!S108</f>
        <v>0</v>
      </c>
      <c r="U109" s="166">
        <f>wABS!W108</f>
        <v>0</v>
      </c>
      <c r="V109" s="166">
        <f>wTRD!O109</f>
        <v>0</v>
      </c>
      <c r="W109" s="7"/>
      <c r="X109" s="7"/>
      <c r="Y109" s="17" t="e">
        <f t="shared" si="16"/>
        <v>#DIV/0!</v>
      </c>
      <c r="Z109" s="209" t="e">
        <f t="shared" si="17"/>
        <v>#DIV/0!</v>
      </c>
      <c r="AA109" s="2"/>
      <c r="AB109" s="2"/>
      <c r="AC109" s="2"/>
      <c r="AD109" s="2"/>
      <c r="AE109" s="2"/>
      <c r="AF109" s="2"/>
      <c r="AG109" s="2"/>
    </row>
    <row r="110" spans="1:33" x14ac:dyDescent="0.75">
      <c r="A110" s="29" t="s">
        <v>1555</v>
      </c>
      <c r="B110" s="9" t="s">
        <v>1270</v>
      </c>
      <c r="C110" s="166" t="e">
        <v>#DIV/0!</v>
      </c>
      <c r="D110" s="166">
        <f>wTRD!I110</f>
        <v>0</v>
      </c>
      <c r="E110" s="166" t="e">
        <f>wTAX!G110</f>
        <v>#DIV/0!</v>
      </c>
      <c r="F110" s="166">
        <f>wTAX!K110</f>
        <v>0</v>
      </c>
      <c r="G110" s="166">
        <f>wTAX!O110</f>
        <v>0</v>
      </c>
      <c r="H110" s="166">
        <f>wTAX!S110</f>
        <v>0</v>
      </c>
      <c r="I110" s="166" t="e">
        <f>wTAX!W110</f>
        <v>#DIV/0!</v>
      </c>
      <c r="J110" s="166" t="e">
        <f>wTAX!AA110</f>
        <v>#DIV/0!</v>
      </c>
      <c r="K110" s="166" t="e">
        <f>wTAX!AE110</f>
        <v>#DIV/0!</v>
      </c>
      <c r="L110" s="167" t="e">
        <f>wTRC!G110</f>
        <v>#DIV/0!</v>
      </c>
      <c r="M110" s="168" t="e">
        <f t="shared" si="14"/>
        <v>#DIV/0!</v>
      </c>
      <c r="N110" s="167" t="e">
        <f t="shared" si="15"/>
        <v>#DIV/0!</v>
      </c>
      <c r="O110" s="168" t="e">
        <f>SUM(USE!C110:DB110)</f>
        <v>#DIV/0!</v>
      </c>
      <c r="P110" s="166" t="e">
        <f>wTRC!K110</f>
        <v>#DIV/0!</v>
      </c>
      <c r="Q110" s="169" t="e">
        <f>wABS!G109</f>
        <v>#DIV/0!</v>
      </c>
      <c r="R110" s="169">
        <f>wABS!K109</f>
        <v>0</v>
      </c>
      <c r="S110" s="166">
        <f>wABS!O109</f>
        <v>0</v>
      </c>
      <c r="T110" s="166">
        <f>wABS!S109</f>
        <v>0</v>
      </c>
      <c r="U110" s="166">
        <f>wABS!W109</f>
        <v>0</v>
      </c>
      <c r="V110" s="166">
        <f>wTRD!O110</f>
        <v>0</v>
      </c>
      <c r="W110" s="7"/>
      <c r="X110" s="7"/>
      <c r="Y110" s="17" t="e">
        <f t="shared" si="16"/>
        <v>#DIV/0!</v>
      </c>
      <c r="Z110" s="209" t="e">
        <f t="shared" si="17"/>
        <v>#DIV/0!</v>
      </c>
      <c r="AA110" s="2"/>
      <c r="AB110" s="2"/>
      <c r="AC110" s="2"/>
      <c r="AD110" s="2"/>
      <c r="AE110" s="2"/>
      <c r="AF110" s="2"/>
      <c r="AG110" s="2"/>
    </row>
    <row r="111" spans="1:33" x14ac:dyDescent="0.75">
      <c r="A111" s="29" t="s">
        <v>1616</v>
      </c>
      <c r="B111" s="9" t="s">
        <v>1619</v>
      </c>
      <c r="C111" s="166" t="e">
        <v>#DIV/0!</v>
      </c>
      <c r="D111" s="166">
        <f>wTRD!I111</f>
        <v>0</v>
      </c>
      <c r="E111" s="166" t="e">
        <f>wTAX!G111</f>
        <v>#DIV/0!</v>
      </c>
      <c r="F111" s="166">
        <f>wTAX!K111</f>
        <v>0</v>
      </c>
      <c r="G111" s="166">
        <f>wTAX!O111</f>
        <v>0</v>
      </c>
      <c r="H111" s="166">
        <f>wTAX!S111</f>
        <v>0</v>
      </c>
      <c r="I111" s="166" t="e">
        <f>wTAX!W111</f>
        <v>#DIV/0!</v>
      </c>
      <c r="J111" s="166" t="e">
        <f>wTAX!AA111</f>
        <v>#DIV/0!</v>
      </c>
      <c r="K111" s="166" t="e">
        <f>wTAX!AE111</f>
        <v>#DIV/0!</v>
      </c>
      <c r="L111" s="167" t="e">
        <f>wTRC!G111</f>
        <v>#DIV/0!</v>
      </c>
      <c r="M111" s="168" t="e">
        <f t="shared" si="14"/>
        <v>#DIV/0!</v>
      </c>
      <c r="N111" s="167" t="e">
        <f t="shared" si="15"/>
        <v>#DIV/0!</v>
      </c>
      <c r="O111" s="168" t="e">
        <f>SUM(USE!C111:DB111)</f>
        <v>#DIV/0!</v>
      </c>
      <c r="P111" s="166" t="e">
        <f>wTRC!K111</f>
        <v>#DIV/0!</v>
      </c>
      <c r="Q111" s="169" t="e">
        <f>wABS!G110</f>
        <v>#DIV/0!</v>
      </c>
      <c r="R111" s="169">
        <f>wABS!K110</f>
        <v>0</v>
      </c>
      <c r="S111" s="166">
        <f>wABS!O110</f>
        <v>0</v>
      </c>
      <c r="T111" s="166">
        <f>wABS!S110</f>
        <v>0</v>
      </c>
      <c r="U111" s="166">
        <f>wABS!W110</f>
        <v>0</v>
      </c>
      <c r="V111" s="166">
        <f>wTRD!O111</f>
        <v>0</v>
      </c>
      <c r="W111" s="7"/>
      <c r="X111" s="7"/>
      <c r="Y111" s="17" t="e">
        <f t="shared" si="16"/>
        <v>#DIV/0!</v>
      </c>
      <c r="Z111" s="209" t="e">
        <f t="shared" si="17"/>
        <v>#DIV/0!</v>
      </c>
      <c r="AA111" s="2"/>
      <c r="AB111" s="2"/>
      <c r="AC111" s="2"/>
      <c r="AD111" s="2"/>
      <c r="AE111" s="2"/>
      <c r="AF111" s="2"/>
      <c r="AG111" s="2"/>
    </row>
    <row r="112" spans="1:33" x14ac:dyDescent="0.75">
      <c r="A112" s="2"/>
      <c r="B112" s="2">
        <v>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9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</sheetData>
  <mergeCells count="5">
    <mergeCell ref="M4:N4"/>
    <mergeCell ref="Q4:R4"/>
    <mergeCell ref="S4:U4"/>
    <mergeCell ref="F4:K4"/>
    <mergeCell ref="AC6:AD6"/>
  </mergeCells>
  <conditionalFormatting sqref="B8:B111">
    <cfRule type="cellIs" dxfId="84" priority="1" operator="lessThan">
      <formula>0</formula>
    </cfRule>
  </conditionalFormatting>
  <conditionalFormatting sqref="C86:G86 I86:T86">
    <cfRule type="cellIs" dxfId="83" priority="25" operator="lessThan">
      <formula>0</formula>
    </cfRule>
  </conditionalFormatting>
  <conditionalFormatting sqref="Y8:Y111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8:Z111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875A6-E5AE-4916-86A3-12315B6C01DF}">
  <sheetPr>
    <tabColor theme="8" tint="-0.499984740745262"/>
  </sheetPr>
  <dimension ref="A1:DP115"/>
  <sheetViews>
    <sheetView showZeros="0" zoomScale="115" zoomScaleNormal="115" workbookViewId="0">
      <pane xSplit="2" ySplit="7" topLeftCell="CE8" activePane="bottomRight" state="frozen"/>
      <selection activeCell="C17" sqref="C17"/>
      <selection pane="topRight" activeCell="C17" sqref="C17"/>
      <selection pane="bottomLeft" activeCell="C17" sqref="C17"/>
      <selection pane="bottomRight" activeCell="CG3" sqref="CG3"/>
    </sheetView>
  </sheetViews>
  <sheetFormatPr defaultColWidth="0" defaultRowHeight="14.75" zeroHeight="1" x14ac:dyDescent="0.75"/>
  <cols>
    <col min="1" max="107" width="8.76953125" customWidth="1"/>
    <col min="108" max="16384" width="8.76953125" hidden="1"/>
  </cols>
  <sheetData>
    <row r="1" spans="1:120" ht="18.5" x14ac:dyDescent="0.9">
      <c r="A1" s="1" t="s">
        <v>279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</row>
    <row r="2" spans="1:120" x14ac:dyDescent="0.75">
      <c r="A2" s="29" t="s">
        <v>235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</row>
    <row r="3" spans="1:120" x14ac:dyDescent="0.75">
      <c r="A3" s="2"/>
      <c r="B3" s="38" t="s">
        <v>280</v>
      </c>
      <c r="C3" s="37">
        <f t="array" ref="C3:DB3">TRANSPOSE(wGDPp!D8:D111)</f>
        <v>21.594728831610766</v>
      </c>
      <c r="D3" s="37">
        <v>46.224396243068085</v>
      </c>
      <c r="E3" s="37">
        <v>1.9919860910496638</v>
      </c>
      <c r="F3" s="37">
        <v>26.906477712872281</v>
      </c>
      <c r="G3" s="37">
        <v>7.1618331282240157E-5</v>
      </c>
      <c r="H3" s="37">
        <v>115.17255202670061</v>
      </c>
      <c r="I3" s="37">
        <v>119.65298971315529</v>
      </c>
      <c r="J3" s="37">
        <v>77.058037660229232</v>
      </c>
      <c r="K3" s="37">
        <v>13.498447188528532</v>
      </c>
      <c r="L3" s="37">
        <v>239.84648856614575</v>
      </c>
      <c r="M3" s="37">
        <v>520.88433518946579</v>
      </c>
      <c r="N3" s="37">
        <v>6.7888873146377184</v>
      </c>
      <c r="O3" s="37">
        <v>7.5439805799388573</v>
      </c>
      <c r="P3" s="37">
        <v>201.88778510818847</v>
      </c>
      <c r="Q3" s="37">
        <v>34.792013493049978</v>
      </c>
      <c r="R3" s="37">
        <v>160.85445377747621</v>
      </c>
      <c r="S3" s="37">
        <v>2.4697220538317648</v>
      </c>
      <c r="T3" s="37">
        <v>0.83264683171989073</v>
      </c>
      <c r="U3" s="37">
        <v>0</v>
      </c>
      <c r="V3" s="37">
        <v>0</v>
      </c>
      <c r="W3" s="37">
        <v>0</v>
      </c>
      <c r="X3" s="37">
        <v>0</v>
      </c>
      <c r="Y3" s="37">
        <v>0</v>
      </c>
      <c r="Z3" s="37">
        <v>0</v>
      </c>
      <c r="AA3" s="37">
        <v>0</v>
      </c>
      <c r="AB3" s="37">
        <v>149.49014690660775</v>
      </c>
      <c r="AC3" s="37">
        <v>54.47118262466568</v>
      </c>
      <c r="AD3" s="37">
        <v>23.696522455876629</v>
      </c>
      <c r="AE3" s="37">
        <v>4.2266820081240848</v>
      </c>
      <c r="AF3" s="37">
        <v>64.412810509621607</v>
      </c>
      <c r="AG3" s="37">
        <v>27.889835821592715</v>
      </c>
      <c r="AH3" s="37">
        <v>1.0051477170232412</v>
      </c>
      <c r="AI3" s="37">
        <v>6.8076719564882575</v>
      </c>
      <c r="AJ3" s="37">
        <v>424.56725364950722</v>
      </c>
      <c r="AK3" s="37">
        <v>81.840907527123363</v>
      </c>
      <c r="AL3" s="37">
        <v>27.591838823369446</v>
      </c>
      <c r="AM3" s="37">
        <v>36</v>
      </c>
      <c r="AN3" s="37">
        <v>8.6892471911691624E-2</v>
      </c>
      <c r="AO3" s="37">
        <v>85.957091696736427</v>
      </c>
      <c r="AP3" s="37">
        <v>120.95601583135188</v>
      </c>
      <c r="AQ3" s="37">
        <v>39.259630464842367</v>
      </c>
      <c r="AR3" s="37">
        <v>0</v>
      </c>
      <c r="AS3" s="37">
        <v>10.909306243205366</v>
      </c>
      <c r="AT3" s="37">
        <v>14.465852006176931</v>
      </c>
      <c r="AU3" s="37">
        <v>8.074918405999556</v>
      </c>
      <c r="AV3" s="37">
        <v>187.69428989188066</v>
      </c>
      <c r="AW3" s="37">
        <v>29.411045918726707</v>
      </c>
      <c r="AX3" s="37">
        <v>7.0349646083051791</v>
      </c>
      <c r="AY3" s="37">
        <v>79.149992460863274</v>
      </c>
      <c r="AZ3" s="37">
        <v>182.63139932561154</v>
      </c>
      <c r="BA3" s="37">
        <v>35.771020967177265</v>
      </c>
      <c r="BB3" s="37">
        <v>8.5975797072111977</v>
      </c>
      <c r="BC3" s="37">
        <v>112</v>
      </c>
      <c r="BD3" s="37">
        <v>36.541827452290534</v>
      </c>
      <c r="BE3" s="37">
        <v>25.45817254770947</v>
      </c>
      <c r="BF3" s="37">
        <v>0.67447820190785512</v>
      </c>
      <c r="BG3" s="37">
        <v>76.148853125519906</v>
      </c>
      <c r="BH3" s="37">
        <v>17.083977083938581</v>
      </c>
      <c r="BI3" s="37">
        <v>11.092691588633668</v>
      </c>
      <c r="BJ3" s="37">
        <v>4.3289071726792354</v>
      </c>
      <c r="BK3" s="37">
        <v>39.807102862107207</v>
      </c>
      <c r="BL3" s="37">
        <v>21.863989965213552</v>
      </c>
      <c r="BM3" s="37">
        <v>45.561607927304649</v>
      </c>
      <c r="BN3" s="37">
        <v>19.968549989627881</v>
      </c>
      <c r="BO3" s="37">
        <v>10.469842083067466</v>
      </c>
      <c r="BP3" s="37">
        <v>32.749415288475689</v>
      </c>
      <c r="BQ3" s="37">
        <v>50.980498839358745</v>
      </c>
      <c r="BR3" s="37">
        <v>0.27008587216555618</v>
      </c>
      <c r="BS3" s="37">
        <v>159</v>
      </c>
      <c r="BT3" s="37">
        <v>34.228894419284146</v>
      </c>
      <c r="BU3" s="37">
        <v>4.7711055807158589</v>
      </c>
      <c r="BV3" s="37">
        <v>811</v>
      </c>
      <c r="BW3" s="37">
        <v>0</v>
      </c>
      <c r="BX3" s="37">
        <v>57.119504811897961</v>
      </c>
      <c r="BY3" s="37">
        <v>6.8804951881020404</v>
      </c>
      <c r="BZ3" s="37">
        <v>388.68805259017478</v>
      </c>
      <c r="CA3" s="37">
        <v>897.31194740982517</v>
      </c>
      <c r="CB3" s="37">
        <v>364.08206931134356</v>
      </c>
      <c r="CC3" s="37">
        <v>170.03772600537076</v>
      </c>
      <c r="CD3" s="37">
        <v>78.130053822581274</v>
      </c>
      <c r="CE3" s="37">
        <v>17.750150860704419</v>
      </c>
      <c r="CF3" s="37">
        <v>0</v>
      </c>
      <c r="CG3" s="37" t="e">
        <v>#DIV/0!</v>
      </c>
      <c r="CH3" s="37" t="e">
        <v>#DIV/0!</v>
      </c>
      <c r="CI3" s="37" t="e">
        <v>#DIV/0!</v>
      </c>
      <c r="CJ3" s="37" t="e">
        <v>#DIV/0!</v>
      </c>
      <c r="CK3" s="37" t="e">
        <v>#DIV/0!</v>
      </c>
      <c r="CL3" s="37" t="e">
        <v>#DIV/0!</v>
      </c>
      <c r="CM3" s="37" t="e">
        <v>#DIV/0!</v>
      </c>
      <c r="CN3" s="37" t="e">
        <v>#DIV/0!</v>
      </c>
      <c r="CO3" s="37" t="e">
        <v>#DIV/0!</v>
      </c>
      <c r="CP3" s="37" t="e">
        <v>#DIV/0!</v>
      </c>
      <c r="CQ3" s="37" t="e">
        <v>#DIV/0!</v>
      </c>
      <c r="CR3" s="37" t="e">
        <v>#DIV/0!</v>
      </c>
      <c r="CS3" s="37" t="e">
        <v>#DIV/0!</v>
      </c>
      <c r="CT3" s="37">
        <v>0</v>
      </c>
      <c r="CU3" s="37">
        <v>0</v>
      </c>
      <c r="CV3" s="37" t="e">
        <v>#DIV/0!</v>
      </c>
      <c r="CW3" s="37" t="e">
        <v>#DIV/0!</v>
      </c>
      <c r="CX3" s="37" t="e">
        <v>#DIV/0!</v>
      </c>
      <c r="CY3" s="37" t="e">
        <v>#DIV/0!</v>
      </c>
      <c r="CZ3" s="37" t="e">
        <v>#DIV/0!</v>
      </c>
      <c r="DA3" s="37" t="e">
        <v>#DIV/0!</v>
      </c>
      <c r="DB3" s="37" t="e">
        <v>#DIV/0!</v>
      </c>
      <c r="DC3" s="2"/>
    </row>
    <row r="4" spans="1:120" x14ac:dyDescent="0.75">
      <c r="A4" s="2"/>
      <c r="B4" s="30" t="s">
        <v>281</v>
      </c>
      <c r="C4" s="31">
        <f>SUM(C8:C114)</f>
        <v>23.143032209286567</v>
      </c>
      <c r="D4" s="31">
        <f t="shared" ref="D4:BO4" si="0">SUM(D8:D114)</f>
        <v>49.538602658543056</v>
      </c>
      <c r="E4" s="31">
        <f t="shared" si="0"/>
        <v>2.134807925818003</v>
      </c>
      <c r="F4" s="31">
        <f t="shared" si="0"/>
        <v>28.835623971158096</v>
      </c>
      <c r="G4" s="31">
        <f t="shared" si="0"/>
        <v>7.6753237355498105E-5</v>
      </c>
      <c r="H4" s="31">
        <f t="shared" si="0"/>
        <v>123.14101970815726</v>
      </c>
      <c r="I4" s="31">
        <f t="shared" si="0"/>
        <v>127.93144638309086</v>
      </c>
      <c r="J4" s="31">
        <f t="shared" si="0"/>
        <v>82.389468386446467</v>
      </c>
      <c r="K4" s="31">
        <f t="shared" si="0"/>
        <v>14.432367105026541</v>
      </c>
      <c r="L4" s="31">
        <f t="shared" si="0"/>
        <v>252.28323556582939</v>
      </c>
      <c r="M4" s="31">
        <f t="shared" si="0"/>
        <v>547.89372245036475</v>
      </c>
      <c r="N4" s="31">
        <f t="shared" si="0"/>
        <v>7.1409111213912055</v>
      </c>
      <c r="O4" s="31">
        <f t="shared" si="0"/>
        <v>7.7144605482720321</v>
      </c>
      <c r="P4" s="31">
        <f t="shared" si="0"/>
        <v>206.4500745848639</v>
      </c>
      <c r="Q4" s="31">
        <f t="shared" si="0"/>
        <v>35.578248464851917</v>
      </c>
      <c r="R4" s="31">
        <f t="shared" si="0"/>
        <v>164.48946607577892</v>
      </c>
      <c r="S4" s="31">
        <f t="shared" si="0"/>
        <v>3.2751707855902654</v>
      </c>
      <c r="T4" s="31">
        <f>SUM(T8:T114)</f>
        <v>1.1041973625057344</v>
      </c>
      <c r="U4" s="31">
        <f t="shared" si="0"/>
        <v>0</v>
      </c>
      <c r="V4" s="31">
        <f t="shared" si="0"/>
        <v>0</v>
      </c>
      <c r="W4" s="31">
        <f t="shared" si="0"/>
        <v>0</v>
      </c>
      <c r="X4" s="31">
        <f t="shared" si="0"/>
        <v>0</v>
      </c>
      <c r="Y4" s="31">
        <f t="shared" si="0"/>
        <v>0</v>
      </c>
      <c r="Z4" s="31">
        <f t="shared" si="0"/>
        <v>0</v>
      </c>
      <c r="AA4" s="31">
        <f t="shared" si="0"/>
        <v>0</v>
      </c>
      <c r="AB4" s="31">
        <f t="shared" si="0"/>
        <v>163.05944969605679</v>
      </c>
      <c r="AC4" s="31">
        <f t="shared" si="0"/>
        <v>59.415561807028986</v>
      </c>
      <c r="AD4" s="31">
        <f t="shared" si="0"/>
        <v>25.847468822005027</v>
      </c>
      <c r="AE4" s="31">
        <f t="shared" si="0"/>
        <v>4.610340256843199</v>
      </c>
      <c r="AF4" s="31">
        <f t="shared" si="0"/>
        <v>66.151350807589836</v>
      </c>
      <c r="AG4" s="31">
        <f t="shared" si="0"/>
        <v>28.642599178694084</v>
      </c>
      <c r="AH4" s="31">
        <f t="shared" si="0"/>
        <v>1.0322772553500101</v>
      </c>
      <c r="AI4" s="31">
        <f t="shared" si="0"/>
        <v>6.9914150960603951</v>
      </c>
      <c r="AJ4" s="31">
        <f t="shared" si="0"/>
        <v>425.34733253276903</v>
      </c>
      <c r="AK4" s="31">
        <f t="shared" si="0"/>
        <v>81.991277964786917</v>
      </c>
      <c r="AL4" s="31">
        <f t="shared" si="0"/>
        <v>27.642534704013698</v>
      </c>
      <c r="AM4" s="31">
        <f t="shared" si="0"/>
        <v>37.556576028963576</v>
      </c>
      <c r="AN4" s="31">
        <f t="shared" si="0"/>
        <v>8.6892471911691638E-2</v>
      </c>
      <c r="AO4" s="31">
        <f t="shared" si="0"/>
        <v>133.9543991937359</v>
      </c>
      <c r="AP4" s="31">
        <f t="shared" si="0"/>
        <v>165.37291526877979</v>
      </c>
      <c r="AQ4" s="31">
        <f t="shared" si="0"/>
        <v>173.21370434362464</v>
      </c>
      <c r="AR4" s="31">
        <f t="shared" si="0"/>
        <v>0</v>
      </c>
      <c r="AS4" s="31">
        <f t="shared" si="0"/>
        <v>33.499696235880656</v>
      </c>
      <c r="AT4" s="31">
        <f t="shared" si="0"/>
        <v>29.454780450827919</v>
      </c>
      <c r="AU4" s="31">
        <f t="shared" si="0"/>
        <v>14.16411368490038</v>
      </c>
      <c r="AV4" s="31">
        <f t="shared" si="0"/>
        <v>678.04342429678468</v>
      </c>
      <c r="AW4" s="31">
        <f t="shared" si="0"/>
        <v>122.06299747546089</v>
      </c>
      <c r="AX4" s="31">
        <f t="shared" si="0"/>
        <v>7.4442749695494861</v>
      </c>
      <c r="AY4" s="31">
        <f t="shared" si="0"/>
        <v>194.91415323496039</v>
      </c>
      <c r="AZ4" s="31">
        <f t="shared" si="0"/>
        <v>373.9721610709384</v>
      </c>
      <c r="BA4" s="31">
        <f t="shared" si="0"/>
        <v>62.216554383828047</v>
      </c>
      <c r="BB4" s="31">
        <f t="shared" si="0"/>
        <v>11.173488506346821</v>
      </c>
      <c r="BC4" s="31">
        <f t="shared" si="0"/>
        <v>229.55140675540892</v>
      </c>
      <c r="BD4" s="31">
        <f t="shared" si="0"/>
        <v>74.764285742010728</v>
      </c>
      <c r="BE4" s="31">
        <f t="shared" si="0"/>
        <v>61.407110196852265</v>
      </c>
      <c r="BF4" s="31">
        <f t="shared" si="0"/>
        <v>0.7838548634812208</v>
      </c>
      <c r="BG4" s="31">
        <f t="shared" si="0"/>
        <v>209.85231933257751</v>
      </c>
      <c r="BH4" s="31">
        <f t="shared" si="0"/>
        <v>21.685360894907845</v>
      </c>
      <c r="BI4" s="31">
        <f t="shared" si="0"/>
        <v>42.632842562573067</v>
      </c>
      <c r="BJ4" s="31">
        <f t="shared" si="0"/>
        <v>15.382458365233255</v>
      </c>
      <c r="BK4" s="31">
        <f t="shared" si="0"/>
        <v>104.35148984952743</v>
      </c>
      <c r="BL4" s="31">
        <f t="shared" si="0"/>
        <v>39.316868455193401</v>
      </c>
      <c r="BM4" s="31">
        <f t="shared" si="0"/>
        <v>292.22717703056082</v>
      </c>
      <c r="BN4" s="31">
        <f t="shared" si="0"/>
        <v>31.101824778938351</v>
      </c>
      <c r="BO4" s="31">
        <f t="shared" si="0"/>
        <v>20.806070918711377</v>
      </c>
      <c r="BP4" s="31">
        <f t="shared" ref="BP4:DB4" si="1">SUM(BP8:BP114)</f>
        <v>52.839459465226938</v>
      </c>
      <c r="BQ4" s="31">
        <f t="shared" si="1"/>
        <v>63.796482874494359</v>
      </c>
      <c r="BR4" s="31">
        <f t="shared" si="1"/>
        <v>1.075055896454169</v>
      </c>
      <c r="BS4" s="31">
        <f t="shared" si="1"/>
        <v>308.41896268098913</v>
      </c>
      <c r="BT4" s="31">
        <f t="shared" si="1"/>
        <v>53.743879278924304</v>
      </c>
      <c r="BU4" s="31">
        <f t="shared" si="1"/>
        <v>11.13387382639247</v>
      </c>
      <c r="BV4" s="31">
        <f t="shared" si="1"/>
        <v>2302.4345345006677</v>
      </c>
      <c r="BW4" s="31">
        <f t="shared" si="1"/>
        <v>0</v>
      </c>
      <c r="BX4" s="31">
        <f t="shared" si="1"/>
        <v>79.527152791250444</v>
      </c>
      <c r="BY4" s="31">
        <f t="shared" si="1"/>
        <v>16.694546869885183</v>
      </c>
      <c r="BZ4" s="31">
        <f t="shared" si="1"/>
        <v>774.84421461404293</v>
      </c>
      <c r="CA4" s="31">
        <f t="shared" si="1"/>
        <v>1462.8181272120212</v>
      </c>
      <c r="CB4" s="31">
        <f t="shared" si="1"/>
        <v>728.09995043688218</v>
      </c>
      <c r="CC4" s="31">
        <f t="shared" si="1"/>
        <v>318.82652309227842</v>
      </c>
      <c r="CD4" s="31">
        <f t="shared" si="1"/>
        <v>122.33278903553068</v>
      </c>
      <c r="CE4" s="31">
        <f t="shared" si="1"/>
        <v>28.338477421992774</v>
      </c>
      <c r="CF4" s="31">
        <f t="shared" si="1"/>
        <v>0</v>
      </c>
      <c r="CG4" s="31" t="e">
        <f t="shared" si="1"/>
        <v>#DIV/0!</v>
      </c>
      <c r="CH4" s="31" t="e">
        <f t="shared" si="1"/>
        <v>#DIV/0!</v>
      </c>
      <c r="CI4" s="31" t="e">
        <f t="shared" si="1"/>
        <v>#DIV/0!</v>
      </c>
      <c r="CJ4" s="31" t="e">
        <f t="shared" si="1"/>
        <v>#DIV/0!</v>
      </c>
      <c r="CK4" s="31" t="e">
        <f t="shared" si="1"/>
        <v>#DIV/0!</v>
      </c>
      <c r="CL4" s="31" t="e">
        <f t="shared" si="1"/>
        <v>#DIV/0!</v>
      </c>
      <c r="CM4" s="31" t="e">
        <f t="shared" si="1"/>
        <v>#DIV/0!</v>
      </c>
      <c r="CN4" s="31" t="e">
        <f t="shared" si="1"/>
        <v>#DIV/0!</v>
      </c>
      <c r="CO4" s="31" t="e">
        <f t="shared" si="1"/>
        <v>#DIV/0!</v>
      </c>
      <c r="CP4" s="31" t="e">
        <f t="shared" si="1"/>
        <v>#DIV/0!</v>
      </c>
      <c r="CQ4" s="31" t="e">
        <f t="shared" si="1"/>
        <v>#DIV/0!</v>
      </c>
      <c r="CR4" s="31" t="e">
        <f t="shared" si="1"/>
        <v>#DIV/0!</v>
      </c>
      <c r="CS4" s="31" t="e">
        <f t="shared" si="1"/>
        <v>#DIV/0!</v>
      </c>
      <c r="CT4" s="31">
        <f t="shared" si="1"/>
        <v>0</v>
      </c>
      <c r="CU4" s="31">
        <f t="shared" si="1"/>
        <v>0</v>
      </c>
      <c r="CV4" s="31" t="e">
        <f t="shared" si="1"/>
        <v>#DIV/0!</v>
      </c>
      <c r="CW4" s="31" t="e">
        <f t="shared" si="1"/>
        <v>#DIV/0!</v>
      </c>
      <c r="CX4" s="31" t="e">
        <f t="shared" si="1"/>
        <v>#DIV/0!</v>
      </c>
      <c r="CY4" s="31" t="e">
        <f t="shared" si="1"/>
        <v>#DIV/0!</v>
      </c>
      <c r="CZ4" s="31" t="e">
        <f t="shared" si="1"/>
        <v>#DIV/0!</v>
      </c>
      <c r="DA4" s="31" t="e">
        <f t="shared" si="1"/>
        <v>#DIV/0!</v>
      </c>
      <c r="DB4" s="31" t="e">
        <f t="shared" si="1"/>
        <v>#DIV/0!</v>
      </c>
      <c r="DC4" s="2"/>
    </row>
    <row r="5" spans="1:120" x14ac:dyDescent="0.7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</row>
    <row r="6" spans="1:120" x14ac:dyDescent="0.75">
      <c r="A6" s="2"/>
      <c r="B6" s="2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</row>
    <row r="7" spans="1:120" x14ac:dyDescent="0.75">
      <c r="A7" s="2"/>
      <c r="B7" s="9"/>
      <c r="C7" s="32" t="s">
        <v>11</v>
      </c>
      <c r="D7" s="32" t="s">
        <v>6</v>
      </c>
      <c r="E7" s="32" t="s">
        <v>16</v>
      </c>
      <c r="F7" s="32" t="s">
        <v>13</v>
      </c>
      <c r="G7" s="32" t="s">
        <v>19</v>
      </c>
      <c r="H7" s="32" t="s">
        <v>33</v>
      </c>
      <c r="I7" s="32" t="s">
        <v>36</v>
      </c>
      <c r="J7" s="32" t="s">
        <v>30</v>
      </c>
      <c r="K7" s="32" t="s">
        <v>39</v>
      </c>
      <c r="L7" s="32" t="s">
        <v>1568</v>
      </c>
      <c r="M7" s="32" t="s">
        <v>1569</v>
      </c>
      <c r="N7" s="32" t="s">
        <v>47</v>
      </c>
      <c r="O7" s="32" t="s">
        <v>1570</v>
      </c>
      <c r="P7" s="32" t="s">
        <v>1571</v>
      </c>
      <c r="Q7" s="32" t="s">
        <v>1572</v>
      </c>
      <c r="R7" s="32" t="s">
        <v>65</v>
      </c>
      <c r="S7" s="32" t="s">
        <v>23</v>
      </c>
      <c r="T7" s="32" t="s">
        <v>1573</v>
      </c>
      <c r="U7" s="32" t="s">
        <v>26</v>
      </c>
      <c r="V7" s="32" t="s">
        <v>74</v>
      </c>
      <c r="W7" s="32" t="s">
        <v>69</v>
      </c>
      <c r="X7" s="32" t="s">
        <v>56</v>
      </c>
      <c r="Y7" s="32" t="s">
        <v>52</v>
      </c>
      <c r="Z7" s="32" t="s">
        <v>1574</v>
      </c>
      <c r="AA7" s="32" t="s">
        <v>85</v>
      </c>
      <c r="AB7" s="32" t="s">
        <v>88</v>
      </c>
      <c r="AC7" s="32" t="s">
        <v>100</v>
      </c>
      <c r="AD7" s="32" t="s">
        <v>94</v>
      </c>
      <c r="AE7" s="32" t="s">
        <v>103</v>
      </c>
      <c r="AF7" s="32" t="s">
        <v>91</v>
      </c>
      <c r="AG7" s="32" t="s">
        <v>97</v>
      </c>
      <c r="AH7" s="32" t="s">
        <v>1575</v>
      </c>
      <c r="AI7" s="32" t="s">
        <v>1576</v>
      </c>
      <c r="AJ7" s="32" t="s">
        <v>1577</v>
      </c>
      <c r="AK7" s="32" t="s">
        <v>1578</v>
      </c>
      <c r="AL7" s="32" t="s">
        <v>106</v>
      </c>
      <c r="AM7" s="32" t="s">
        <v>110</v>
      </c>
      <c r="AN7" s="32" t="s">
        <v>115</v>
      </c>
      <c r="AO7" s="32" t="s">
        <v>1139</v>
      </c>
      <c r="AP7" s="32" t="s">
        <v>118</v>
      </c>
      <c r="AQ7" s="32" t="s">
        <v>120</v>
      </c>
      <c r="AR7" s="32" t="s">
        <v>122</v>
      </c>
      <c r="AS7" s="32" t="s">
        <v>126</v>
      </c>
      <c r="AT7" s="32" t="s">
        <v>128</v>
      </c>
      <c r="AU7" s="32" t="s">
        <v>124</v>
      </c>
      <c r="AV7" s="32" t="s">
        <v>134</v>
      </c>
      <c r="AW7" s="32" t="s">
        <v>1152</v>
      </c>
      <c r="AX7" s="32" t="s">
        <v>145</v>
      </c>
      <c r="AY7" s="32" t="s">
        <v>142</v>
      </c>
      <c r="AZ7" s="32" t="s">
        <v>1156</v>
      </c>
      <c r="BA7" s="32" t="s">
        <v>147</v>
      </c>
      <c r="BB7" s="32" t="s">
        <v>149</v>
      </c>
      <c r="BC7" s="32" t="s">
        <v>153</v>
      </c>
      <c r="BD7" s="32" t="s">
        <v>160</v>
      </c>
      <c r="BE7" s="32" t="s">
        <v>1162</v>
      </c>
      <c r="BF7" s="32" t="s">
        <v>163</v>
      </c>
      <c r="BG7" s="32" t="s">
        <v>167</v>
      </c>
      <c r="BH7" s="32" t="s">
        <v>1166</v>
      </c>
      <c r="BI7" s="32" t="s">
        <v>1168</v>
      </c>
      <c r="BJ7" s="32" t="s">
        <v>169</v>
      </c>
      <c r="BK7" s="32" t="s">
        <v>1173</v>
      </c>
      <c r="BL7" s="32" t="s">
        <v>1176</v>
      </c>
      <c r="BM7" s="32" t="s">
        <v>171</v>
      </c>
      <c r="BN7" s="32" t="s">
        <v>173</v>
      </c>
      <c r="BO7" s="32" t="s">
        <v>176</v>
      </c>
      <c r="BP7" s="32" t="s">
        <v>1183</v>
      </c>
      <c r="BQ7" s="32" t="s">
        <v>178</v>
      </c>
      <c r="BR7" s="32" t="s">
        <v>1186</v>
      </c>
      <c r="BS7" s="32" t="s">
        <v>181</v>
      </c>
      <c r="BT7" s="32" t="s">
        <v>183</v>
      </c>
      <c r="BU7" s="32" t="s">
        <v>1191</v>
      </c>
      <c r="BV7" s="32" t="s">
        <v>185</v>
      </c>
      <c r="BW7" s="32" t="s">
        <v>1195</v>
      </c>
      <c r="BX7" s="32" t="s">
        <v>1198</v>
      </c>
      <c r="BY7" s="32" t="s">
        <v>1201</v>
      </c>
      <c r="BZ7" s="32" t="s">
        <v>1204</v>
      </c>
      <c r="CA7" s="32" t="s">
        <v>1207</v>
      </c>
      <c r="CB7" s="32" t="s">
        <v>1210</v>
      </c>
      <c r="CC7" s="32" t="s">
        <v>1213</v>
      </c>
      <c r="CD7" s="32" t="s">
        <v>1216</v>
      </c>
      <c r="CE7" s="32" t="s">
        <v>1219</v>
      </c>
      <c r="CF7" s="32" t="s">
        <v>188</v>
      </c>
      <c r="CG7" s="32" t="s">
        <v>1222</v>
      </c>
      <c r="CH7" s="32" t="s">
        <v>193</v>
      </c>
      <c r="CI7" s="32" t="s">
        <v>1226</v>
      </c>
      <c r="CJ7" s="32" t="s">
        <v>1229</v>
      </c>
      <c r="CK7" s="32" t="s">
        <v>1232</v>
      </c>
      <c r="CL7" s="32" t="s">
        <v>1235</v>
      </c>
      <c r="CM7" s="32" t="s">
        <v>1238</v>
      </c>
      <c r="CN7" s="32" t="s">
        <v>195</v>
      </c>
      <c r="CO7" s="32" t="s">
        <v>1242</v>
      </c>
      <c r="CP7" s="32" t="s">
        <v>1245</v>
      </c>
      <c r="CQ7" s="32" t="s">
        <v>1248</v>
      </c>
      <c r="CR7" s="32" t="s">
        <v>1251</v>
      </c>
      <c r="CS7" s="32" t="s">
        <v>1254</v>
      </c>
      <c r="CT7" s="32" t="s">
        <v>197</v>
      </c>
      <c r="CU7" s="32" t="s">
        <v>199</v>
      </c>
      <c r="CV7" s="32" t="s">
        <v>202</v>
      </c>
      <c r="CW7" s="32" t="s">
        <v>1259</v>
      </c>
      <c r="CX7" s="32" t="s">
        <v>1262</v>
      </c>
      <c r="CY7" s="32" t="s">
        <v>1265</v>
      </c>
      <c r="CZ7" s="32" t="s">
        <v>204</v>
      </c>
      <c r="DA7" s="32" t="s">
        <v>1269</v>
      </c>
      <c r="DB7" s="32" t="s">
        <v>1618</v>
      </c>
      <c r="DC7" s="2"/>
    </row>
    <row r="8" spans="1:120" x14ac:dyDescent="0.75">
      <c r="A8" s="29"/>
      <c r="B8" s="17" t="s">
        <v>12</v>
      </c>
      <c r="C8" s="209">
        <f>IF(SUM(wUSE!C$112:C$114),C$3*wUSE!C8/SUM(wUSE!C$112:C$114),0)</f>
        <v>0.17417570728504619</v>
      </c>
      <c r="D8" s="209">
        <f>IF(SUM(wUSE!D$112:D$114),D$3*wUSE!D8/SUM(wUSE!D$112:D$114),0)</f>
        <v>0</v>
      </c>
      <c r="E8" s="209">
        <f>IF(SUM(wUSE!E$112:E$114),E$3*wUSE!E8/SUM(wUSE!E$112:E$114),0)</f>
        <v>0</v>
      </c>
      <c r="F8" s="209">
        <f>IF(SUM(wUSE!F$112:F$114),F$3*wUSE!F8/SUM(wUSE!F$112:F$114),0)</f>
        <v>0</v>
      </c>
      <c r="G8" s="209">
        <f>IF(SUM(wUSE!G$112:G$114),G$3*wUSE!G8/SUM(wUSE!G$112:G$114),0)</f>
        <v>0</v>
      </c>
      <c r="H8" s="209">
        <f>IF(SUM(wUSE!H$112:H$114),H$3*wUSE!H8/SUM(wUSE!H$112:H$114),0)</f>
        <v>0</v>
      </c>
      <c r="I8" s="209">
        <f>IF(SUM(wUSE!I$112:I$114),I$3*wUSE!I8/SUM(wUSE!I$112:I$114),0)</f>
        <v>0</v>
      </c>
      <c r="J8" s="209">
        <f>IF(SUM(wUSE!J$112:J$114),J$3*wUSE!J8/SUM(wUSE!J$112:J$114),0)</f>
        <v>0</v>
      </c>
      <c r="K8" s="209">
        <f>IF(SUM(wUSE!K$112:K$114),K$3*wUSE!K8/SUM(wUSE!K$112:K$114),0)</f>
        <v>0</v>
      </c>
      <c r="L8" s="209">
        <f>IF(SUM(wUSE!L$112:L$114),L$3*wUSE!L8/SUM(wUSE!L$112:L$114),0)</f>
        <v>0</v>
      </c>
      <c r="M8" s="209">
        <f>IF(SUM(wUSE!M$112:M$114),M$3*wUSE!M8/SUM(wUSE!M$112:M$114),0)</f>
        <v>0</v>
      </c>
      <c r="N8" s="209">
        <f>IF(SUM(wUSE!N$112:N$114),N$3*wUSE!N8/SUM(wUSE!N$112:N$114),0)</f>
        <v>0</v>
      </c>
      <c r="O8" s="209">
        <f>IF(SUM(wUSE!O$112:O$114),O$3*wUSE!O8/SUM(wUSE!O$112:O$114),0)</f>
        <v>0</v>
      </c>
      <c r="P8" s="209">
        <f>IF(SUM(wUSE!P$112:P$114),P$3*wUSE!P8/SUM(wUSE!P$112:P$114),0)</f>
        <v>0</v>
      </c>
      <c r="Q8" s="209">
        <f>IF(SUM(wUSE!Q$112:Q$114),Q$3*wUSE!Q8/SUM(wUSE!Q$112:Q$114),0)</f>
        <v>0</v>
      </c>
      <c r="R8" s="209">
        <f>IF(SUM(wUSE!R$112:R$114),R$3*wUSE!R8/SUM(wUSE!R$112:R$114),0)</f>
        <v>0</v>
      </c>
      <c r="S8" s="209">
        <f>IF(SUM(wUSE!S$112:S$114),S$3*wUSE!S8/SUM(wUSE!S$112:S$114),0)</f>
        <v>0</v>
      </c>
      <c r="T8" s="209">
        <f>IF(SUM(wUSE!T$112:T$114),T$3*wUSE!T8/SUM(wUSE!T$112:T$114),0)</f>
        <v>0</v>
      </c>
      <c r="U8" s="209">
        <f>IF(SUM(wUSE!U$112:U$114),U$3*wUSE!U8/SUM(wUSE!U$112:U$114),0)</f>
        <v>0</v>
      </c>
      <c r="V8" s="209">
        <f>IF(SUM(wUSE!V$112:V$114),V$3*wUSE!V8/SUM(wUSE!V$112:V$114),0)</f>
        <v>0</v>
      </c>
      <c r="W8" s="209">
        <f>IF(SUM(wUSE!W$112:W$114),W$3*wUSE!W8/SUM(wUSE!W$112:W$114),0)</f>
        <v>0</v>
      </c>
      <c r="X8" s="209">
        <f>IF(SUM(wUSE!X$112:X$114),X$3*wUSE!X8/SUM(wUSE!X$112:X$114),0)</f>
        <v>0</v>
      </c>
      <c r="Y8" s="209">
        <f>IF(SUM(wUSE!Y$112:Y$114),Y$3*wUSE!Y8/SUM(wUSE!Y$112:Y$114),0)</f>
        <v>0</v>
      </c>
      <c r="Z8" s="209">
        <f>IF(SUM(wUSE!Z$112:Z$114),Z$3*wUSE!Z8/SUM(wUSE!Z$112:Z$114),0)</f>
        <v>0</v>
      </c>
      <c r="AA8" s="209">
        <f>IF(SUM(wUSE!AA$112:AA$114),AA$3*wUSE!AA8/SUM(wUSE!AA$112:AA$114),0)</f>
        <v>0</v>
      </c>
      <c r="AB8" s="209">
        <f>IF(SUM(wUSE!AB$112:AB$114),AB$3*wUSE!AB8/SUM(wUSE!AB$112:AB$114),0)</f>
        <v>0.74080919614337937</v>
      </c>
      <c r="AC8" s="209">
        <f>IF(SUM(wUSE!AC$112:AC$114),AC$3*wUSE!AC8/SUM(wUSE!AC$112:AC$114),0)</f>
        <v>0.2699358710134101</v>
      </c>
      <c r="AD8" s="209">
        <f>IF(SUM(wUSE!AD$112:AD$114),AD$3*wUSE!AD8/SUM(wUSE!AD$112:AD$114),0)</f>
        <v>0.11742982474221893</v>
      </c>
      <c r="AE8" s="209">
        <f>IF(SUM(wUSE!AE$112:AE$114),AE$3*wUSE!AE8/SUM(wUSE!AE$112:AE$114),0)</f>
        <v>2.0945627291063189E-2</v>
      </c>
      <c r="AF8" s="209">
        <f>IF(SUM(wUSE!AF$112:AF$114),AF$3*wUSE!AF8/SUM(wUSE!AF$112:AF$114),0)</f>
        <v>0</v>
      </c>
      <c r="AG8" s="209">
        <f>IF(SUM(wUSE!AG$112:AG$114),AG$3*wUSE!AG8/SUM(wUSE!AG$112:AG$114),0)</f>
        <v>0</v>
      </c>
      <c r="AH8" s="209">
        <f>IF(SUM(wUSE!AH$112:AH$114),AH$3*wUSE!AH8/SUM(wUSE!AH$112:AH$114),0)</f>
        <v>0</v>
      </c>
      <c r="AI8" s="209">
        <f>IF(SUM(wUSE!AI$112:AI$114),AI$3*wUSE!AI8/SUM(wUSE!AI$112:AI$114),0)</f>
        <v>0</v>
      </c>
      <c r="AJ8" s="209">
        <f>IF(SUM(wUSE!AJ$112:AJ$114),AJ$3*wUSE!AJ8/SUM(wUSE!AJ$112:AJ$114),0)</f>
        <v>0</v>
      </c>
      <c r="AK8" s="209">
        <f>IF(SUM(wUSE!AK$112:AK$114),AK$3*wUSE!AK8/SUM(wUSE!AK$112:AK$114),0)</f>
        <v>0</v>
      </c>
      <c r="AL8" s="209">
        <f>IF(SUM(wUSE!AL$112:AL$114),AL$3*wUSE!AL8/SUM(wUSE!AL$112:AL$114),0)</f>
        <v>0</v>
      </c>
      <c r="AM8" s="209">
        <f>IF(SUM(wUSE!AM$112:AM$114),AM$3*wUSE!AM8/SUM(wUSE!AM$112:AM$114),0)</f>
        <v>0</v>
      </c>
      <c r="AN8" s="209">
        <f>IF(SUM(wUSE!AN$112:AN$114),AN$3*wUSE!AN8/SUM(wUSE!AN$112:AN$114),0)</f>
        <v>0</v>
      </c>
      <c r="AO8" s="209">
        <f>IF(SUM(wUSE!AO$112:AO$114),AO$3*wUSE!AO8/SUM(wUSE!AO$112:AO$114),0)</f>
        <v>0</v>
      </c>
      <c r="AP8" s="209">
        <f>IF(SUM(wUSE!AP$112:AP$114),AP$3*wUSE!AP8/SUM(wUSE!AP$112:AP$114),0)</f>
        <v>0</v>
      </c>
      <c r="AQ8" s="209">
        <f>IF(SUM(wUSE!AQ$112:AQ$114),AQ$3*wUSE!AQ8/SUM(wUSE!AQ$112:AQ$114),0)</f>
        <v>0</v>
      </c>
      <c r="AR8" s="209">
        <f>IF(SUM(wUSE!AR$112:AR$114),AR$3*wUSE!AR8/SUM(wUSE!AR$112:AR$114),0)</f>
        <v>0</v>
      </c>
      <c r="AS8" s="209">
        <f>IF(SUM(wUSE!AS$112:AS$114),AS$3*wUSE!AS8/SUM(wUSE!AS$112:AS$114),0)</f>
        <v>1.9109325192319306E-2</v>
      </c>
      <c r="AT8" s="209">
        <f>IF(SUM(wUSE!AT$112:AT$114),AT$3*wUSE!AT8/SUM(wUSE!AT$112:AT$114),0)</f>
        <v>0.32291847190222001</v>
      </c>
      <c r="AU8" s="209">
        <f>IF(SUM(wUSE!AU$112:AU$114),AU$3*wUSE!AU8/SUM(wUSE!AU$112:AU$114),0)</f>
        <v>0</v>
      </c>
      <c r="AV8" s="209">
        <f>IF(SUM(wUSE!AV$112:AV$114),AV$3*wUSE!AV8/SUM(wUSE!AV$112:AV$114),0)</f>
        <v>55.677495710587841</v>
      </c>
      <c r="AW8" s="209">
        <f>IF(SUM(wUSE!AW$112:AW$114),AW$3*wUSE!AW8/SUM(wUSE!AW$112:AW$114),0)</f>
        <v>0.61122069485283903</v>
      </c>
      <c r="AX8" s="209">
        <f>IF(SUM(wUSE!AX$112:AX$114),AX$3*wUSE!AX8/SUM(wUSE!AX$112:AX$114),0)</f>
        <v>0</v>
      </c>
      <c r="AY8" s="209">
        <f>IF(SUM(wUSE!AY$112:AY$114),AY$3*wUSE!AY8/SUM(wUSE!AY$112:AY$114),0)</f>
        <v>1.2806100097430027</v>
      </c>
      <c r="AZ8" s="209">
        <f>IF(SUM(wUSE!AZ$112:AZ$114),AZ$3*wUSE!AZ8/SUM(wUSE!AZ$112:AZ$114),0)</f>
        <v>8.5341077732284454</v>
      </c>
      <c r="BA8" s="209">
        <f>IF(SUM(wUSE!BA$112:BA$114),BA$3*wUSE!BA8/SUM(wUSE!BA$112:BA$114),0)</f>
        <v>0</v>
      </c>
      <c r="BB8" s="209">
        <f>IF(SUM(wUSE!BB$112:BB$114),BB$3*wUSE!BB8/SUM(wUSE!BB$112:BB$114),0)</f>
        <v>0</v>
      </c>
      <c r="BC8" s="209">
        <f>IF(SUM(wUSE!BC$112:BC$114),BC$3*wUSE!BC8/SUM(wUSE!BC$112:BC$114),0)</f>
        <v>0</v>
      </c>
      <c r="BD8" s="209">
        <f>IF(SUM(wUSE!BD$112:BD$114),BD$3*wUSE!BD8/SUM(wUSE!BD$112:BD$114),0)</f>
        <v>0</v>
      </c>
      <c r="BE8" s="209">
        <f>IF(SUM(wUSE!BE$112:BE$114),BE$3*wUSE!BE8/SUM(wUSE!BE$112:BE$114),0)</f>
        <v>0</v>
      </c>
      <c r="BF8" s="209">
        <f>IF(SUM(wUSE!BF$112:BF$114),BF$3*wUSE!BF8/SUM(wUSE!BF$112:BF$114),0)</f>
        <v>0</v>
      </c>
      <c r="BG8" s="209">
        <f>IF(SUM(wUSE!BG$112:BG$114),BG$3*wUSE!BG8/SUM(wUSE!BG$112:BG$114),0)</f>
        <v>0</v>
      </c>
      <c r="BH8" s="209">
        <f>IF(SUM(wUSE!BH$112:BH$114),BH$3*wUSE!BH8/SUM(wUSE!BH$112:BH$114),0)</f>
        <v>0</v>
      </c>
      <c r="BI8" s="209">
        <f>IF(SUM(wUSE!BI$112:BI$114),BI$3*wUSE!BI8/SUM(wUSE!BI$112:BI$114),0)</f>
        <v>0</v>
      </c>
      <c r="BJ8" s="209">
        <f>IF(SUM(wUSE!BJ$112:BJ$114),BJ$3*wUSE!BJ8/SUM(wUSE!BJ$112:BJ$114),0)</f>
        <v>0</v>
      </c>
      <c r="BK8" s="209">
        <f>IF(SUM(wUSE!BK$112:BK$114),BK$3*wUSE!BK8/SUM(wUSE!BK$112:BK$114),0)</f>
        <v>0</v>
      </c>
      <c r="BL8" s="209">
        <f>IF(SUM(wUSE!BL$112:BL$114),BL$3*wUSE!BL8/SUM(wUSE!BL$112:BL$114),0)</f>
        <v>0</v>
      </c>
      <c r="BM8" s="209">
        <f>IF(SUM(wUSE!BM$112:BM$114),BM$3*wUSE!BM8/SUM(wUSE!BM$112:BM$114),0)</f>
        <v>0</v>
      </c>
      <c r="BN8" s="209">
        <f>IF(SUM(wUSE!BN$112:BN$114),BN$3*wUSE!BN8/SUM(wUSE!BN$112:BN$114),0)</f>
        <v>0</v>
      </c>
      <c r="BO8" s="209">
        <f>IF(SUM(wUSE!BO$112:BO$114),BO$3*wUSE!BO8/SUM(wUSE!BO$112:BO$114),0)</f>
        <v>0</v>
      </c>
      <c r="BP8" s="209">
        <f>IF(SUM(wUSE!BP$112:BP$114),BP$3*wUSE!BP8/SUM(wUSE!BP$112:BP$114),0)</f>
        <v>0</v>
      </c>
      <c r="BQ8" s="209">
        <f>IF(SUM(wUSE!BQ$112:BQ$114),BQ$3*wUSE!BQ8/SUM(wUSE!BQ$112:BQ$114),0)</f>
        <v>0</v>
      </c>
      <c r="BR8" s="209">
        <f>IF(SUM(wUSE!BR$112:BR$114),BR$3*wUSE!BR8/SUM(wUSE!BR$112:BR$114),0)</f>
        <v>0</v>
      </c>
      <c r="BS8" s="209">
        <f>IF(SUM(wUSE!BS$112:BS$114),BS$3*wUSE!BS8/SUM(wUSE!BS$112:BS$114),0)</f>
        <v>0</v>
      </c>
      <c r="BT8" s="209">
        <f>IF(SUM(wUSE!BT$112:BT$114),BT$3*wUSE!BT8/SUM(wUSE!BT$112:BT$114),0)</f>
        <v>0</v>
      </c>
      <c r="BU8" s="209">
        <f>IF(SUM(wUSE!BU$112:BU$114),BU$3*wUSE!BU8/SUM(wUSE!BU$112:BU$114),0)</f>
        <v>0</v>
      </c>
      <c r="BV8" s="209">
        <f>IF(SUM(wUSE!BV$112:BV$114),BV$3*wUSE!BV8/SUM(wUSE!BV$112:BV$114),0)</f>
        <v>0</v>
      </c>
      <c r="BW8" s="209">
        <f>IF(SUM(wUSE!BW$112:BW$114),BW$3*wUSE!BW8/SUM(wUSE!BW$112:BW$114),0)</f>
        <v>0</v>
      </c>
      <c r="BX8" s="209">
        <f>IF(SUM(wUSE!BX$112:BX$114),BX$3*wUSE!BX8/SUM(wUSE!BX$112:BX$114),0)</f>
        <v>0</v>
      </c>
      <c r="BY8" s="209">
        <f>IF(SUM(wUSE!BY$112:BY$114),BY$3*wUSE!BY8/SUM(wUSE!BY$112:BY$114),0)</f>
        <v>0</v>
      </c>
      <c r="BZ8" s="209">
        <f>IF(SUM(wUSE!BZ$112:BZ$114),BZ$3*wUSE!BZ8/SUM(wUSE!BZ$112:BZ$114),0)</f>
        <v>0</v>
      </c>
      <c r="CA8" s="209">
        <f>IF(SUM(wUSE!CA$112:CA$114),CA$3*wUSE!CA8/SUM(wUSE!CA$112:CA$114),0)</f>
        <v>0</v>
      </c>
      <c r="CB8" s="209">
        <f>IF(SUM(wUSE!CB$112:CB$114),CB$3*wUSE!CB8/SUM(wUSE!CB$112:CB$114),0)</f>
        <v>0</v>
      </c>
      <c r="CC8" s="209">
        <f>IF(SUM(wUSE!CC$112:CC$114),CC$3*wUSE!CC8/SUM(wUSE!CC$112:CC$114),0)</f>
        <v>0</v>
      </c>
      <c r="CD8" s="209">
        <f>IF(SUM(wUSE!CD$112:CD$114),CD$3*wUSE!CD8/SUM(wUSE!CD$112:CD$114),0)</f>
        <v>0</v>
      </c>
      <c r="CE8" s="209">
        <f>IF(SUM(wUSE!CE$112:CE$114),CE$3*wUSE!CE8/SUM(wUSE!CE$112:CE$114),0)</f>
        <v>0</v>
      </c>
      <c r="CF8" s="209">
        <f>IF(SUM(wUSE!CF$112:CF$114),CF$3*wUSE!CF8/SUM(wUSE!CF$112:CF$114),0)</f>
        <v>0</v>
      </c>
      <c r="CG8" s="209" t="e">
        <f>IF(SUM(wUSE!CG$112:CG$114),CG$3*wUSE!CG8/SUM(wUSE!CG$112:CG$114),0)</f>
        <v>#DIV/0!</v>
      </c>
      <c r="CH8" s="209" t="e">
        <f>IF(SUM(wUSE!CH$112:CH$114),CH$3*wUSE!CH8/SUM(wUSE!CH$112:CH$114),0)</f>
        <v>#DIV/0!</v>
      </c>
      <c r="CI8" s="209" t="e">
        <f>IF(SUM(wUSE!CI$112:CI$114),CI$3*wUSE!CI8/SUM(wUSE!CI$112:CI$114),0)</f>
        <v>#DIV/0!</v>
      </c>
      <c r="CJ8" s="209" t="e">
        <f>IF(SUM(wUSE!CJ$112:CJ$114),CJ$3*wUSE!CJ8/SUM(wUSE!CJ$112:CJ$114),0)</f>
        <v>#DIV/0!</v>
      </c>
      <c r="CK8" s="209" t="e">
        <f>IF(SUM(wUSE!CK$112:CK$114),CK$3*wUSE!CK8/SUM(wUSE!CK$112:CK$114),0)</f>
        <v>#DIV/0!</v>
      </c>
      <c r="CL8" s="209" t="e">
        <f>IF(SUM(wUSE!CL$112:CL$114),CL$3*wUSE!CL8/SUM(wUSE!CL$112:CL$114),0)</f>
        <v>#DIV/0!</v>
      </c>
      <c r="CM8" s="209" t="e">
        <f>IF(SUM(wUSE!CM$112:CM$114),CM$3*wUSE!CM8/SUM(wUSE!CM$112:CM$114),0)</f>
        <v>#DIV/0!</v>
      </c>
      <c r="CN8" s="209" t="e">
        <f>IF(SUM(wUSE!CN$112:CN$114),CN$3*wUSE!CN8/SUM(wUSE!CN$112:CN$114),0)</f>
        <v>#DIV/0!</v>
      </c>
      <c r="CO8" s="209" t="e">
        <f>IF(SUM(wUSE!CO$112:CO$114),CO$3*wUSE!CO8/SUM(wUSE!CO$112:CO$114),0)</f>
        <v>#DIV/0!</v>
      </c>
      <c r="CP8" s="209" t="e">
        <f>IF(SUM(wUSE!CP$112:CP$114),CP$3*wUSE!CP8/SUM(wUSE!CP$112:CP$114),0)</f>
        <v>#DIV/0!</v>
      </c>
      <c r="CQ8" s="209" t="e">
        <f>IF(SUM(wUSE!CQ$112:CQ$114),CQ$3*wUSE!CQ8/SUM(wUSE!CQ$112:CQ$114),0)</f>
        <v>#DIV/0!</v>
      </c>
      <c r="CR8" s="209" t="e">
        <f>IF(SUM(wUSE!CR$112:CR$114),CR$3*wUSE!CR8/SUM(wUSE!CR$112:CR$114),0)</f>
        <v>#DIV/0!</v>
      </c>
      <c r="CS8" s="209" t="e">
        <f>IF(SUM(wUSE!CS$112:CS$114),CS$3*wUSE!CS8/SUM(wUSE!CS$112:CS$114),0)</f>
        <v>#DIV/0!</v>
      </c>
      <c r="CT8" s="209">
        <f>IF(SUM(wUSE!CT$112:CT$114),CT$3*wUSE!CT8/SUM(wUSE!CT$112:CT$114),0)</f>
        <v>0</v>
      </c>
      <c r="CU8" s="209">
        <f>IF(SUM(wUSE!CU$112:CU$114),CU$3*wUSE!CU8/SUM(wUSE!CU$112:CU$114),0)</f>
        <v>0</v>
      </c>
      <c r="CV8" s="209" t="e">
        <f>IF(SUM(wUSE!CV$112:CV$114),CV$3*wUSE!CV8/SUM(wUSE!CV$112:CV$114),0)</f>
        <v>#DIV/0!</v>
      </c>
      <c r="CW8" s="209" t="e">
        <f>IF(SUM(wUSE!CW$112:CW$114),CW$3*wUSE!CW8/SUM(wUSE!CW$112:CW$114),0)</f>
        <v>#DIV/0!</v>
      </c>
      <c r="CX8" s="209" t="e">
        <f>IF(SUM(wUSE!CX$112:CX$114),CX$3*wUSE!CX8/SUM(wUSE!CX$112:CX$114),0)</f>
        <v>#DIV/0!</v>
      </c>
      <c r="CY8" s="209" t="e">
        <f>IF(SUM(wUSE!CY$112:CY$114),CY$3*wUSE!CY8/SUM(wUSE!CY$112:CY$114),0)</f>
        <v>#DIV/0!</v>
      </c>
      <c r="CZ8" s="209" t="e">
        <f>IF(SUM(wUSE!CZ$112:CZ$114),CZ$3*wUSE!CZ8/SUM(wUSE!CZ$112:CZ$114),0)</f>
        <v>#DIV/0!</v>
      </c>
      <c r="DA8" s="209" t="e">
        <f>IF(SUM(wUSE!DA$112:DA$114),DA$3*wUSE!DA8/SUM(wUSE!DA$112:DA$114),0)</f>
        <v>#DIV/0!</v>
      </c>
      <c r="DB8" s="209" t="e">
        <f>IF(SUM(wUSE!DB$112:DB$114),DB$3*wUSE!DB8/SUM(wUSE!DB$112:DB$114),0)</f>
        <v>#DIV/0!</v>
      </c>
      <c r="DC8" s="198"/>
      <c r="DD8" s="199"/>
      <c r="DE8" s="199"/>
      <c r="DF8" s="199"/>
      <c r="DG8" s="199"/>
      <c r="DH8" s="199"/>
      <c r="DI8" s="199"/>
      <c r="DJ8" s="199"/>
      <c r="DK8" s="199"/>
      <c r="DL8" s="199"/>
      <c r="DM8" s="199"/>
      <c r="DN8" s="199"/>
      <c r="DO8" s="199"/>
      <c r="DP8" s="199"/>
    </row>
    <row r="9" spans="1:120" x14ac:dyDescent="0.75">
      <c r="A9" s="29"/>
      <c r="B9" s="17" t="s">
        <v>7</v>
      </c>
      <c r="C9" s="209">
        <f>IF(SUM(wUSE!C$112:C$114),C$3*wUSE!C9/SUM(wUSE!C$112:C$114),0)</f>
        <v>0</v>
      </c>
      <c r="D9" s="209">
        <f>IF(SUM(wUSE!D$112:D$114),D$3*wUSE!D9/SUM(wUSE!D$112:D$114),0)</f>
        <v>0.37283019260122263</v>
      </c>
      <c r="E9" s="209">
        <f>IF(SUM(wUSE!E$112:E$114),E$3*wUSE!E9/SUM(wUSE!E$112:E$114),0)</f>
        <v>0</v>
      </c>
      <c r="F9" s="209">
        <f>IF(SUM(wUSE!F$112:F$114),F$3*wUSE!F9/SUM(wUSE!F$112:F$114),0)</f>
        <v>0</v>
      </c>
      <c r="G9" s="209">
        <f>IF(SUM(wUSE!G$112:G$114),G$3*wUSE!G9/SUM(wUSE!G$112:G$114),0)</f>
        <v>0</v>
      </c>
      <c r="H9" s="209">
        <f>IF(SUM(wUSE!H$112:H$114),H$3*wUSE!H9/SUM(wUSE!H$112:H$114),0)</f>
        <v>0</v>
      </c>
      <c r="I9" s="209">
        <f>IF(SUM(wUSE!I$112:I$114),I$3*wUSE!I9/SUM(wUSE!I$112:I$114),0)</f>
        <v>0</v>
      </c>
      <c r="J9" s="209">
        <f>IF(SUM(wUSE!J$112:J$114),J$3*wUSE!J9/SUM(wUSE!J$112:J$114),0)</f>
        <v>0</v>
      </c>
      <c r="K9" s="209">
        <f>IF(SUM(wUSE!K$112:K$114),K$3*wUSE!K9/SUM(wUSE!K$112:K$114),0)</f>
        <v>0</v>
      </c>
      <c r="L9" s="209">
        <f>IF(SUM(wUSE!L$112:L$114),L$3*wUSE!L9/SUM(wUSE!L$112:L$114),0)</f>
        <v>0</v>
      </c>
      <c r="M9" s="209">
        <f>IF(SUM(wUSE!M$112:M$114),M$3*wUSE!M9/SUM(wUSE!M$112:M$114),0)</f>
        <v>0</v>
      </c>
      <c r="N9" s="209">
        <f>IF(SUM(wUSE!N$112:N$114),N$3*wUSE!N9/SUM(wUSE!N$112:N$114),0)</f>
        <v>0</v>
      </c>
      <c r="O9" s="209">
        <f>IF(SUM(wUSE!O$112:O$114),O$3*wUSE!O9/SUM(wUSE!O$112:O$114),0)</f>
        <v>0</v>
      </c>
      <c r="P9" s="209">
        <f>IF(SUM(wUSE!P$112:P$114),P$3*wUSE!P9/SUM(wUSE!P$112:P$114),0)</f>
        <v>0</v>
      </c>
      <c r="Q9" s="209">
        <f>IF(SUM(wUSE!Q$112:Q$114),Q$3*wUSE!Q9/SUM(wUSE!Q$112:Q$114),0)</f>
        <v>0</v>
      </c>
      <c r="R9" s="209">
        <f>IF(SUM(wUSE!R$112:R$114),R$3*wUSE!R9/SUM(wUSE!R$112:R$114),0)</f>
        <v>0</v>
      </c>
      <c r="S9" s="209">
        <f>IF(SUM(wUSE!S$112:S$114),S$3*wUSE!S9/SUM(wUSE!S$112:S$114),0)</f>
        <v>0</v>
      </c>
      <c r="T9" s="209">
        <f>IF(SUM(wUSE!T$112:T$114),T$3*wUSE!T9/SUM(wUSE!T$112:T$114),0)</f>
        <v>0</v>
      </c>
      <c r="U9" s="209">
        <f>IF(SUM(wUSE!U$112:U$114),U$3*wUSE!U9/SUM(wUSE!U$112:U$114),0)</f>
        <v>0</v>
      </c>
      <c r="V9" s="209">
        <f>IF(SUM(wUSE!V$112:V$114),V$3*wUSE!V9/SUM(wUSE!V$112:V$114),0)</f>
        <v>0</v>
      </c>
      <c r="W9" s="209">
        <f>IF(SUM(wUSE!W$112:W$114),W$3*wUSE!W9/SUM(wUSE!W$112:W$114),0)</f>
        <v>0</v>
      </c>
      <c r="X9" s="209">
        <f>IF(SUM(wUSE!X$112:X$114),X$3*wUSE!X9/SUM(wUSE!X$112:X$114),0)</f>
        <v>0</v>
      </c>
      <c r="Y9" s="209">
        <f>IF(SUM(wUSE!Y$112:Y$114),Y$3*wUSE!Y9/SUM(wUSE!Y$112:Y$114),0)</f>
        <v>0</v>
      </c>
      <c r="Z9" s="209">
        <f>IF(SUM(wUSE!Z$112:Z$114),Z$3*wUSE!Z9/SUM(wUSE!Z$112:Z$114),0)</f>
        <v>0</v>
      </c>
      <c r="AA9" s="209">
        <f>IF(SUM(wUSE!AA$112:AA$114),AA$3*wUSE!AA9/SUM(wUSE!AA$112:AA$114),0)</f>
        <v>0</v>
      </c>
      <c r="AB9" s="209">
        <f>IF(SUM(wUSE!AB$112:AB$114),AB$3*wUSE!AB9/SUM(wUSE!AB$112:AB$114),0)</f>
        <v>1.2695705062342295</v>
      </c>
      <c r="AC9" s="209">
        <f>IF(SUM(wUSE!AC$112:AC$114),AC$3*wUSE!AC9/SUM(wUSE!AC$112:AC$114),0)</f>
        <v>0.46260578593970986</v>
      </c>
      <c r="AD9" s="209">
        <f>IF(SUM(wUSE!AD$112:AD$114),AD$3*wUSE!AD9/SUM(wUSE!AD$112:AD$114),0)</f>
        <v>0.20124674858399172</v>
      </c>
      <c r="AE9" s="209">
        <f>IF(SUM(wUSE!AE$112:AE$114),AE$3*wUSE!AE9/SUM(wUSE!AE$112:AE$114),0)</f>
        <v>3.5895816064035274E-2</v>
      </c>
      <c r="AF9" s="209">
        <f>IF(SUM(wUSE!AF$112:AF$114),AF$3*wUSE!AF9/SUM(wUSE!AF$112:AF$114),0)</f>
        <v>0</v>
      </c>
      <c r="AG9" s="209">
        <f>IF(SUM(wUSE!AG$112:AG$114),AG$3*wUSE!AG9/SUM(wUSE!AG$112:AG$114),0)</f>
        <v>0</v>
      </c>
      <c r="AH9" s="209">
        <f>IF(SUM(wUSE!AH$112:AH$114),AH$3*wUSE!AH9/SUM(wUSE!AH$112:AH$114),0)</f>
        <v>0</v>
      </c>
      <c r="AI9" s="209">
        <f>IF(SUM(wUSE!AI$112:AI$114),AI$3*wUSE!AI9/SUM(wUSE!AI$112:AI$114),0)</f>
        <v>0</v>
      </c>
      <c r="AJ9" s="209">
        <f>IF(SUM(wUSE!AJ$112:AJ$114),AJ$3*wUSE!AJ9/SUM(wUSE!AJ$112:AJ$114),0)</f>
        <v>0</v>
      </c>
      <c r="AK9" s="209">
        <f>IF(SUM(wUSE!AK$112:AK$114),AK$3*wUSE!AK9/SUM(wUSE!AK$112:AK$114),0)</f>
        <v>0</v>
      </c>
      <c r="AL9" s="209">
        <f>IF(SUM(wUSE!AL$112:AL$114),AL$3*wUSE!AL9/SUM(wUSE!AL$112:AL$114),0)</f>
        <v>0</v>
      </c>
      <c r="AM9" s="209">
        <f>IF(SUM(wUSE!AM$112:AM$114),AM$3*wUSE!AM9/SUM(wUSE!AM$112:AM$114),0)</f>
        <v>0</v>
      </c>
      <c r="AN9" s="209">
        <f>IF(SUM(wUSE!AN$112:AN$114),AN$3*wUSE!AN9/SUM(wUSE!AN$112:AN$114),0)</f>
        <v>0</v>
      </c>
      <c r="AO9" s="209">
        <f>IF(SUM(wUSE!AO$112:AO$114),AO$3*wUSE!AO9/SUM(wUSE!AO$112:AO$114),0)</f>
        <v>0</v>
      </c>
      <c r="AP9" s="209">
        <f>IF(SUM(wUSE!AP$112:AP$114),AP$3*wUSE!AP9/SUM(wUSE!AP$112:AP$114),0)</f>
        <v>0</v>
      </c>
      <c r="AQ9" s="209">
        <f>IF(SUM(wUSE!AQ$112:AQ$114),AQ$3*wUSE!AQ9/SUM(wUSE!AQ$112:AQ$114),0)</f>
        <v>0</v>
      </c>
      <c r="AR9" s="209">
        <f>IF(SUM(wUSE!AR$112:AR$114),AR$3*wUSE!AR9/SUM(wUSE!AR$112:AR$114),0)</f>
        <v>0</v>
      </c>
      <c r="AS9" s="209">
        <f>IF(SUM(wUSE!AS$112:AS$114),AS$3*wUSE!AS9/SUM(wUSE!AS$112:AS$114),0)</f>
        <v>3.2748831662062446E-2</v>
      </c>
      <c r="AT9" s="209">
        <f>IF(SUM(wUSE!AT$112:AT$114),AT$3*wUSE!AT9/SUM(wUSE!AT$112:AT$114),0)</f>
        <v>0.55340534375053607</v>
      </c>
      <c r="AU9" s="209">
        <f>IF(SUM(wUSE!AU$112:AU$114),AU$3*wUSE!AU9/SUM(wUSE!AU$112:AU$114),0)</f>
        <v>0</v>
      </c>
      <c r="AV9" s="209">
        <f>IF(SUM(wUSE!AV$112:AV$114),AV$3*wUSE!AV9/SUM(wUSE!AV$112:AV$114),0)</f>
        <v>95.417965628850212</v>
      </c>
      <c r="AW9" s="209">
        <f>IF(SUM(wUSE!AW$112:AW$114),AW$3*wUSE!AW9/SUM(wUSE!AW$112:AW$114),0)</f>
        <v>1.0474866821644695</v>
      </c>
      <c r="AX9" s="209">
        <f>IF(SUM(wUSE!AX$112:AX$114),AX$3*wUSE!AX9/SUM(wUSE!AX$112:AX$114),0)</f>
        <v>0</v>
      </c>
      <c r="AY9" s="209">
        <f>IF(SUM(wUSE!AY$112:AY$114),AY$3*wUSE!AY9/SUM(wUSE!AY$112:AY$114),0)</f>
        <v>2.1946605236841248</v>
      </c>
      <c r="AZ9" s="209">
        <f>IF(SUM(wUSE!AZ$112:AZ$114),AZ$3*wUSE!AZ9/SUM(wUSE!AZ$112:AZ$114),0)</f>
        <v>14.625427954080259</v>
      </c>
      <c r="BA9" s="209">
        <f>IF(SUM(wUSE!BA$112:BA$114),BA$3*wUSE!BA9/SUM(wUSE!BA$112:BA$114),0)</f>
        <v>0</v>
      </c>
      <c r="BB9" s="209">
        <f>IF(SUM(wUSE!BB$112:BB$114),BB$3*wUSE!BB9/SUM(wUSE!BB$112:BB$114),0)</f>
        <v>0</v>
      </c>
      <c r="BC9" s="209">
        <f>IF(SUM(wUSE!BC$112:BC$114),BC$3*wUSE!BC9/SUM(wUSE!BC$112:BC$114),0)</f>
        <v>0</v>
      </c>
      <c r="BD9" s="209">
        <f>IF(SUM(wUSE!BD$112:BD$114),BD$3*wUSE!BD9/SUM(wUSE!BD$112:BD$114),0)</f>
        <v>0</v>
      </c>
      <c r="BE9" s="209">
        <f>IF(SUM(wUSE!BE$112:BE$114),BE$3*wUSE!BE9/SUM(wUSE!BE$112:BE$114),0)</f>
        <v>0</v>
      </c>
      <c r="BF9" s="209">
        <f>IF(SUM(wUSE!BF$112:BF$114),BF$3*wUSE!BF9/SUM(wUSE!BF$112:BF$114),0)</f>
        <v>0</v>
      </c>
      <c r="BG9" s="209">
        <f>IF(SUM(wUSE!BG$112:BG$114),BG$3*wUSE!BG9/SUM(wUSE!BG$112:BG$114),0)</f>
        <v>0</v>
      </c>
      <c r="BH9" s="209">
        <f>IF(SUM(wUSE!BH$112:BH$114),BH$3*wUSE!BH9/SUM(wUSE!BH$112:BH$114),0)</f>
        <v>0</v>
      </c>
      <c r="BI9" s="209">
        <f>IF(SUM(wUSE!BI$112:BI$114),BI$3*wUSE!BI9/SUM(wUSE!BI$112:BI$114),0)</f>
        <v>0</v>
      </c>
      <c r="BJ9" s="209">
        <f>IF(SUM(wUSE!BJ$112:BJ$114),BJ$3*wUSE!BJ9/SUM(wUSE!BJ$112:BJ$114),0)</f>
        <v>0</v>
      </c>
      <c r="BK9" s="209">
        <f>IF(SUM(wUSE!BK$112:BK$114),BK$3*wUSE!BK9/SUM(wUSE!BK$112:BK$114),0)</f>
        <v>0</v>
      </c>
      <c r="BL9" s="209">
        <f>IF(SUM(wUSE!BL$112:BL$114),BL$3*wUSE!BL9/SUM(wUSE!BL$112:BL$114),0)</f>
        <v>0</v>
      </c>
      <c r="BM9" s="209">
        <f>IF(SUM(wUSE!BM$112:BM$114),BM$3*wUSE!BM9/SUM(wUSE!BM$112:BM$114),0)</f>
        <v>0</v>
      </c>
      <c r="BN9" s="209">
        <f>IF(SUM(wUSE!BN$112:BN$114),BN$3*wUSE!BN9/SUM(wUSE!BN$112:BN$114),0)</f>
        <v>0</v>
      </c>
      <c r="BO9" s="209">
        <f>IF(SUM(wUSE!BO$112:BO$114),BO$3*wUSE!BO9/SUM(wUSE!BO$112:BO$114),0)</f>
        <v>0</v>
      </c>
      <c r="BP9" s="209">
        <f>IF(SUM(wUSE!BP$112:BP$114),BP$3*wUSE!BP9/SUM(wUSE!BP$112:BP$114),0)</f>
        <v>0</v>
      </c>
      <c r="BQ9" s="209">
        <f>IF(SUM(wUSE!BQ$112:BQ$114),BQ$3*wUSE!BQ9/SUM(wUSE!BQ$112:BQ$114),0)</f>
        <v>0</v>
      </c>
      <c r="BR9" s="209">
        <f>IF(SUM(wUSE!BR$112:BR$114),BR$3*wUSE!BR9/SUM(wUSE!BR$112:BR$114),0)</f>
        <v>0</v>
      </c>
      <c r="BS9" s="209">
        <f>IF(SUM(wUSE!BS$112:BS$114),BS$3*wUSE!BS9/SUM(wUSE!BS$112:BS$114),0)</f>
        <v>0</v>
      </c>
      <c r="BT9" s="209">
        <f>IF(SUM(wUSE!BT$112:BT$114),BT$3*wUSE!BT9/SUM(wUSE!BT$112:BT$114),0)</f>
        <v>0</v>
      </c>
      <c r="BU9" s="209">
        <f>IF(SUM(wUSE!BU$112:BU$114),BU$3*wUSE!BU9/SUM(wUSE!BU$112:BU$114),0)</f>
        <v>0</v>
      </c>
      <c r="BV9" s="209">
        <f>IF(SUM(wUSE!BV$112:BV$114),BV$3*wUSE!BV9/SUM(wUSE!BV$112:BV$114),0)</f>
        <v>0</v>
      </c>
      <c r="BW9" s="209">
        <f>IF(SUM(wUSE!BW$112:BW$114),BW$3*wUSE!BW9/SUM(wUSE!BW$112:BW$114),0)</f>
        <v>0</v>
      </c>
      <c r="BX9" s="209">
        <f>IF(SUM(wUSE!BX$112:BX$114),BX$3*wUSE!BX9/SUM(wUSE!BX$112:BX$114),0)</f>
        <v>0</v>
      </c>
      <c r="BY9" s="209">
        <f>IF(SUM(wUSE!BY$112:BY$114),BY$3*wUSE!BY9/SUM(wUSE!BY$112:BY$114),0)</f>
        <v>0</v>
      </c>
      <c r="BZ9" s="209">
        <f>IF(SUM(wUSE!BZ$112:BZ$114),BZ$3*wUSE!BZ9/SUM(wUSE!BZ$112:BZ$114),0)</f>
        <v>0</v>
      </c>
      <c r="CA9" s="209">
        <f>IF(SUM(wUSE!CA$112:CA$114),CA$3*wUSE!CA9/SUM(wUSE!CA$112:CA$114),0)</f>
        <v>0</v>
      </c>
      <c r="CB9" s="209">
        <f>IF(SUM(wUSE!CB$112:CB$114),CB$3*wUSE!CB9/SUM(wUSE!CB$112:CB$114),0)</f>
        <v>0</v>
      </c>
      <c r="CC9" s="209">
        <f>IF(SUM(wUSE!CC$112:CC$114),CC$3*wUSE!CC9/SUM(wUSE!CC$112:CC$114),0)</f>
        <v>0</v>
      </c>
      <c r="CD9" s="209">
        <f>IF(SUM(wUSE!CD$112:CD$114),CD$3*wUSE!CD9/SUM(wUSE!CD$112:CD$114),0)</f>
        <v>0</v>
      </c>
      <c r="CE9" s="209">
        <f>IF(SUM(wUSE!CE$112:CE$114),CE$3*wUSE!CE9/SUM(wUSE!CE$112:CE$114),0)</f>
        <v>0</v>
      </c>
      <c r="CF9" s="209">
        <f>IF(SUM(wUSE!CF$112:CF$114),CF$3*wUSE!CF9/SUM(wUSE!CF$112:CF$114),0)</f>
        <v>0</v>
      </c>
      <c r="CG9" s="209" t="e">
        <f>IF(SUM(wUSE!CG$112:CG$114),CG$3*wUSE!CG9/SUM(wUSE!CG$112:CG$114),0)</f>
        <v>#DIV/0!</v>
      </c>
      <c r="CH9" s="209" t="e">
        <f>IF(SUM(wUSE!CH$112:CH$114),CH$3*wUSE!CH9/SUM(wUSE!CH$112:CH$114),0)</f>
        <v>#DIV/0!</v>
      </c>
      <c r="CI9" s="209" t="e">
        <f>IF(SUM(wUSE!CI$112:CI$114),CI$3*wUSE!CI9/SUM(wUSE!CI$112:CI$114),0)</f>
        <v>#DIV/0!</v>
      </c>
      <c r="CJ9" s="209" t="e">
        <f>IF(SUM(wUSE!CJ$112:CJ$114),CJ$3*wUSE!CJ9/SUM(wUSE!CJ$112:CJ$114),0)</f>
        <v>#DIV/0!</v>
      </c>
      <c r="CK9" s="209" t="e">
        <f>IF(SUM(wUSE!CK$112:CK$114),CK$3*wUSE!CK9/SUM(wUSE!CK$112:CK$114),0)</f>
        <v>#DIV/0!</v>
      </c>
      <c r="CL9" s="209" t="e">
        <f>IF(SUM(wUSE!CL$112:CL$114),CL$3*wUSE!CL9/SUM(wUSE!CL$112:CL$114),0)</f>
        <v>#DIV/0!</v>
      </c>
      <c r="CM9" s="209" t="e">
        <f>IF(SUM(wUSE!CM$112:CM$114),CM$3*wUSE!CM9/SUM(wUSE!CM$112:CM$114),0)</f>
        <v>#DIV/0!</v>
      </c>
      <c r="CN9" s="209" t="e">
        <f>IF(SUM(wUSE!CN$112:CN$114),CN$3*wUSE!CN9/SUM(wUSE!CN$112:CN$114),0)</f>
        <v>#DIV/0!</v>
      </c>
      <c r="CO9" s="209" t="e">
        <f>IF(SUM(wUSE!CO$112:CO$114),CO$3*wUSE!CO9/SUM(wUSE!CO$112:CO$114),0)</f>
        <v>#DIV/0!</v>
      </c>
      <c r="CP9" s="209" t="e">
        <f>IF(SUM(wUSE!CP$112:CP$114),CP$3*wUSE!CP9/SUM(wUSE!CP$112:CP$114),0)</f>
        <v>#DIV/0!</v>
      </c>
      <c r="CQ9" s="209" t="e">
        <f>IF(SUM(wUSE!CQ$112:CQ$114),CQ$3*wUSE!CQ9/SUM(wUSE!CQ$112:CQ$114),0)</f>
        <v>#DIV/0!</v>
      </c>
      <c r="CR9" s="209" t="e">
        <f>IF(SUM(wUSE!CR$112:CR$114),CR$3*wUSE!CR9/SUM(wUSE!CR$112:CR$114),0)</f>
        <v>#DIV/0!</v>
      </c>
      <c r="CS9" s="209" t="e">
        <f>IF(SUM(wUSE!CS$112:CS$114),CS$3*wUSE!CS9/SUM(wUSE!CS$112:CS$114),0)</f>
        <v>#DIV/0!</v>
      </c>
      <c r="CT9" s="209">
        <f>IF(SUM(wUSE!CT$112:CT$114),CT$3*wUSE!CT9/SUM(wUSE!CT$112:CT$114),0)</f>
        <v>0</v>
      </c>
      <c r="CU9" s="209">
        <f>IF(SUM(wUSE!CU$112:CU$114),CU$3*wUSE!CU9/SUM(wUSE!CU$112:CU$114),0)</f>
        <v>0</v>
      </c>
      <c r="CV9" s="209" t="e">
        <f>IF(SUM(wUSE!CV$112:CV$114),CV$3*wUSE!CV9/SUM(wUSE!CV$112:CV$114),0)</f>
        <v>#DIV/0!</v>
      </c>
      <c r="CW9" s="209" t="e">
        <f>IF(SUM(wUSE!CW$112:CW$114),CW$3*wUSE!CW9/SUM(wUSE!CW$112:CW$114),0)</f>
        <v>#DIV/0!</v>
      </c>
      <c r="CX9" s="209" t="e">
        <f>IF(SUM(wUSE!CX$112:CX$114),CX$3*wUSE!CX9/SUM(wUSE!CX$112:CX$114),0)</f>
        <v>#DIV/0!</v>
      </c>
      <c r="CY9" s="209" t="e">
        <f>IF(SUM(wUSE!CY$112:CY$114),CY$3*wUSE!CY9/SUM(wUSE!CY$112:CY$114),0)</f>
        <v>#DIV/0!</v>
      </c>
      <c r="CZ9" s="209" t="e">
        <f>IF(SUM(wUSE!CZ$112:CZ$114),CZ$3*wUSE!CZ9/SUM(wUSE!CZ$112:CZ$114),0)</f>
        <v>#DIV/0!</v>
      </c>
      <c r="DA9" s="209" t="e">
        <f>IF(SUM(wUSE!DA$112:DA$114),DA$3*wUSE!DA9/SUM(wUSE!DA$112:DA$114),0)</f>
        <v>#DIV/0!</v>
      </c>
      <c r="DB9" s="209" t="e">
        <f>IF(SUM(wUSE!DB$112:DB$114),DB$3*wUSE!DB9/SUM(wUSE!DB$112:DB$114),0)</f>
        <v>#DIV/0!</v>
      </c>
      <c r="DC9" s="198"/>
      <c r="DD9" s="199"/>
      <c r="DE9" s="199"/>
      <c r="DF9" s="199"/>
      <c r="DG9" s="199"/>
      <c r="DH9" s="199"/>
      <c r="DI9" s="199"/>
      <c r="DJ9" s="199"/>
      <c r="DK9" s="199"/>
      <c r="DL9" s="199"/>
      <c r="DM9" s="199"/>
      <c r="DN9" s="199"/>
      <c r="DO9" s="199"/>
      <c r="DP9" s="199"/>
    </row>
    <row r="10" spans="1:120" x14ac:dyDescent="0.75">
      <c r="A10" s="29"/>
      <c r="B10" s="17" t="s">
        <v>17</v>
      </c>
      <c r="C10" s="209">
        <f>IF(SUM(wUSE!C$112:C$114),C$3*wUSE!C10/SUM(wUSE!C$112:C$114),0)</f>
        <v>0</v>
      </c>
      <c r="D10" s="209">
        <f>IF(SUM(wUSE!D$112:D$114),D$3*wUSE!D10/SUM(wUSE!D$112:D$114),0)</f>
        <v>0</v>
      </c>
      <c r="E10" s="209">
        <f>IF(SUM(wUSE!E$112:E$114),E$3*wUSE!E10/SUM(wUSE!E$112:E$114),0)</f>
        <v>1.6066679466827549E-2</v>
      </c>
      <c r="F10" s="209">
        <f>IF(SUM(wUSE!F$112:F$114),F$3*wUSE!F10/SUM(wUSE!F$112:F$114),0)</f>
        <v>0</v>
      </c>
      <c r="G10" s="209">
        <f>IF(SUM(wUSE!G$112:G$114),G$3*wUSE!G10/SUM(wUSE!G$112:G$114),0)</f>
        <v>0</v>
      </c>
      <c r="H10" s="209">
        <f>IF(SUM(wUSE!H$112:H$114),H$3*wUSE!H10/SUM(wUSE!H$112:H$114),0)</f>
        <v>0</v>
      </c>
      <c r="I10" s="209">
        <f>IF(SUM(wUSE!I$112:I$114),I$3*wUSE!I10/SUM(wUSE!I$112:I$114),0)</f>
        <v>0</v>
      </c>
      <c r="J10" s="209">
        <f>IF(SUM(wUSE!J$112:J$114),J$3*wUSE!J10/SUM(wUSE!J$112:J$114),0)</f>
        <v>0</v>
      </c>
      <c r="K10" s="209">
        <f>IF(SUM(wUSE!K$112:K$114),K$3*wUSE!K10/SUM(wUSE!K$112:K$114),0)</f>
        <v>0</v>
      </c>
      <c r="L10" s="209">
        <f>IF(SUM(wUSE!L$112:L$114),L$3*wUSE!L10/SUM(wUSE!L$112:L$114),0)</f>
        <v>0</v>
      </c>
      <c r="M10" s="209">
        <f>IF(SUM(wUSE!M$112:M$114),M$3*wUSE!M10/SUM(wUSE!M$112:M$114),0)</f>
        <v>0</v>
      </c>
      <c r="N10" s="209">
        <f>IF(SUM(wUSE!N$112:N$114),N$3*wUSE!N10/SUM(wUSE!N$112:N$114),0)</f>
        <v>0</v>
      </c>
      <c r="O10" s="209">
        <f>IF(SUM(wUSE!O$112:O$114),O$3*wUSE!O10/SUM(wUSE!O$112:O$114),0)</f>
        <v>0</v>
      </c>
      <c r="P10" s="209">
        <f>IF(SUM(wUSE!P$112:P$114),P$3*wUSE!P10/SUM(wUSE!P$112:P$114),0)</f>
        <v>0</v>
      </c>
      <c r="Q10" s="209">
        <f>IF(SUM(wUSE!Q$112:Q$114),Q$3*wUSE!Q10/SUM(wUSE!Q$112:Q$114),0)</f>
        <v>0</v>
      </c>
      <c r="R10" s="209">
        <f>IF(SUM(wUSE!R$112:R$114),R$3*wUSE!R10/SUM(wUSE!R$112:R$114),0)</f>
        <v>0</v>
      </c>
      <c r="S10" s="209">
        <f>IF(SUM(wUSE!S$112:S$114),S$3*wUSE!S10/SUM(wUSE!S$112:S$114),0)</f>
        <v>0</v>
      </c>
      <c r="T10" s="209">
        <f>IF(SUM(wUSE!T$112:T$114),T$3*wUSE!T10/SUM(wUSE!T$112:T$114),0)</f>
        <v>0</v>
      </c>
      <c r="U10" s="209">
        <f>IF(SUM(wUSE!U$112:U$114),U$3*wUSE!U10/SUM(wUSE!U$112:U$114),0)</f>
        <v>0</v>
      </c>
      <c r="V10" s="209">
        <f>IF(SUM(wUSE!V$112:V$114),V$3*wUSE!V10/SUM(wUSE!V$112:V$114),0)</f>
        <v>0</v>
      </c>
      <c r="W10" s="209">
        <f>IF(SUM(wUSE!W$112:W$114),W$3*wUSE!W10/SUM(wUSE!W$112:W$114),0)</f>
        <v>0</v>
      </c>
      <c r="X10" s="209">
        <f>IF(SUM(wUSE!X$112:X$114),X$3*wUSE!X10/SUM(wUSE!X$112:X$114),0)</f>
        <v>0</v>
      </c>
      <c r="Y10" s="209">
        <f>IF(SUM(wUSE!Y$112:Y$114),Y$3*wUSE!Y10/SUM(wUSE!Y$112:Y$114),0)</f>
        <v>0</v>
      </c>
      <c r="Z10" s="209">
        <f>IF(SUM(wUSE!Z$112:Z$114),Z$3*wUSE!Z10/SUM(wUSE!Z$112:Z$114),0)</f>
        <v>0</v>
      </c>
      <c r="AA10" s="209">
        <f>IF(SUM(wUSE!AA$112:AA$114),AA$3*wUSE!AA10/SUM(wUSE!AA$112:AA$114),0)</f>
        <v>0</v>
      </c>
      <c r="AB10" s="209">
        <f>IF(SUM(wUSE!AB$112:AB$114),AB$3*wUSE!AB10/SUM(wUSE!AB$112:AB$114),0)</f>
        <v>1.2396704426015732</v>
      </c>
      <c r="AC10" s="209">
        <f>IF(SUM(wUSE!AC$112:AC$114),AC$3*wUSE!AC10/SUM(wUSE!AC$112:AC$114),0)</f>
        <v>0.45171080817478038</v>
      </c>
      <c r="AD10" s="209">
        <f>IF(SUM(wUSE!AD$112:AD$114),AD$3*wUSE!AD10/SUM(wUSE!AD$112:AD$114),0)</f>
        <v>0.19650712163221662</v>
      </c>
      <c r="AE10" s="209">
        <f>IF(SUM(wUSE!AE$112:AE$114),AE$3*wUSE!AE10/SUM(wUSE!AE$112:AE$114),0)</f>
        <v>3.5050422146020957E-2</v>
      </c>
      <c r="AF10" s="209">
        <f>IF(SUM(wUSE!AF$112:AF$114),AF$3*wUSE!AF10/SUM(wUSE!AF$112:AF$114),0)</f>
        <v>0</v>
      </c>
      <c r="AG10" s="209">
        <f>IF(SUM(wUSE!AG$112:AG$114),AG$3*wUSE!AG10/SUM(wUSE!AG$112:AG$114),0)</f>
        <v>0</v>
      </c>
      <c r="AH10" s="209">
        <f>IF(SUM(wUSE!AH$112:AH$114),AH$3*wUSE!AH10/SUM(wUSE!AH$112:AH$114),0)</f>
        <v>0</v>
      </c>
      <c r="AI10" s="209">
        <f>IF(SUM(wUSE!AI$112:AI$114),AI$3*wUSE!AI10/SUM(wUSE!AI$112:AI$114),0)</f>
        <v>0</v>
      </c>
      <c r="AJ10" s="209">
        <f>IF(SUM(wUSE!AJ$112:AJ$114),AJ$3*wUSE!AJ10/SUM(wUSE!AJ$112:AJ$114),0)</f>
        <v>0</v>
      </c>
      <c r="AK10" s="209">
        <f>IF(SUM(wUSE!AK$112:AK$114),AK$3*wUSE!AK10/SUM(wUSE!AK$112:AK$114),0)</f>
        <v>0</v>
      </c>
      <c r="AL10" s="209">
        <f>IF(SUM(wUSE!AL$112:AL$114),AL$3*wUSE!AL10/SUM(wUSE!AL$112:AL$114),0)</f>
        <v>0</v>
      </c>
      <c r="AM10" s="209">
        <f>IF(SUM(wUSE!AM$112:AM$114),AM$3*wUSE!AM10/SUM(wUSE!AM$112:AM$114),0)</f>
        <v>0</v>
      </c>
      <c r="AN10" s="209">
        <f>IF(SUM(wUSE!AN$112:AN$114),AN$3*wUSE!AN10/SUM(wUSE!AN$112:AN$114),0)</f>
        <v>0</v>
      </c>
      <c r="AO10" s="209">
        <f>IF(SUM(wUSE!AO$112:AO$114),AO$3*wUSE!AO10/SUM(wUSE!AO$112:AO$114),0)</f>
        <v>0</v>
      </c>
      <c r="AP10" s="209">
        <f>IF(SUM(wUSE!AP$112:AP$114),AP$3*wUSE!AP10/SUM(wUSE!AP$112:AP$114),0)</f>
        <v>0</v>
      </c>
      <c r="AQ10" s="209">
        <f>IF(SUM(wUSE!AQ$112:AQ$114),AQ$3*wUSE!AQ10/SUM(wUSE!AQ$112:AQ$114),0)</f>
        <v>0</v>
      </c>
      <c r="AR10" s="209">
        <f>IF(SUM(wUSE!AR$112:AR$114),AR$3*wUSE!AR10/SUM(wUSE!AR$112:AR$114),0)</f>
        <v>0</v>
      </c>
      <c r="AS10" s="209">
        <f>IF(SUM(wUSE!AS$112:AS$114),AS$3*wUSE!AS10/SUM(wUSE!AS$112:AS$114),0)</f>
        <v>3.1977553386627978E-2</v>
      </c>
      <c r="AT10" s="209">
        <f>IF(SUM(wUSE!AT$112:AT$114),AT$3*wUSE!AT10/SUM(wUSE!AT$112:AT$114),0)</f>
        <v>0.54037191637368731</v>
      </c>
      <c r="AU10" s="209">
        <f>IF(SUM(wUSE!AU$112:AU$114),AU$3*wUSE!AU10/SUM(wUSE!AU$112:AU$114),0)</f>
        <v>0</v>
      </c>
      <c r="AV10" s="209">
        <f>IF(SUM(wUSE!AV$112:AV$114),AV$3*wUSE!AV10/SUM(wUSE!AV$112:AV$114),0)</f>
        <v>93.17074640786835</v>
      </c>
      <c r="AW10" s="209">
        <f>IF(SUM(wUSE!AW$112:AW$114),AW$3*wUSE!AW10/SUM(wUSE!AW$112:AW$114),0)</f>
        <v>1.0228169861552436</v>
      </c>
      <c r="AX10" s="209">
        <f>IF(SUM(wUSE!AX$112:AX$114),AX$3*wUSE!AX10/SUM(wUSE!AX$112:AX$114),0)</f>
        <v>0</v>
      </c>
      <c r="AY10" s="209">
        <f>IF(SUM(wUSE!AY$112:AY$114),AY$3*wUSE!AY10/SUM(wUSE!AY$112:AY$114),0)</f>
        <v>2.1429733672891045</v>
      </c>
      <c r="AZ10" s="209">
        <f>IF(SUM(wUSE!AZ$112:AZ$114),AZ$3*wUSE!AZ10/SUM(wUSE!AZ$112:AZ$114),0)</f>
        <v>14.280979792804885</v>
      </c>
      <c r="BA10" s="209">
        <f>IF(SUM(wUSE!BA$112:BA$114),BA$3*wUSE!BA10/SUM(wUSE!BA$112:BA$114),0)</f>
        <v>0</v>
      </c>
      <c r="BB10" s="209">
        <f>IF(SUM(wUSE!BB$112:BB$114),BB$3*wUSE!BB10/SUM(wUSE!BB$112:BB$114),0)</f>
        <v>0</v>
      </c>
      <c r="BC10" s="209">
        <f>IF(SUM(wUSE!BC$112:BC$114),BC$3*wUSE!BC10/SUM(wUSE!BC$112:BC$114),0)</f>
        <v>0</v>
      </c>
      <c r="BD10" s="209">
        <f>IF(SUM(wUSE!BD$112:BD$114),BD$3*wUSE!BD10/SUM(wUSE!BD$112:BD$114),0)</f>
        <v>0</v>
      </c>
      <c r="BE10" s="209">
        <f>IF(SUM(wUSE!BE$112:BE$114),BE$3*wUSE!BE10/SUM(wUSE!BE$112:BE$114),0)</f>
        <v>0</v>
      </c>
      <c r="BF10" s="209">
        <f>IF(SUM(wUSE!BF$112:BF$114),BF$3*wUSE!BF10/SUM(wUSE!BF$112:BF$114),0)</f>
        <v>0</v>
      </c>
      <c r="BG10" s="209">
        <f>IF(SUM(wUSE!BG$112:BG$114),BG$3*wUSE!BG10/SUM(wUSE!BG$112:BG$114),0)</f>
        <v>0</v>
      </c>
      <c r="BH10" s="209">
        <f>IF(SUM(wUSE!BH$112:BH$114),BH$3*wUSE!BH10/SUM(wUSE!BH$112:BH$114),0)</f>
        <v>0</v>
      </c>
      <c r="BI10" s="209">
        <f>IF(SUM(wUSE!BI$112:BI$114),BI$3*wUSE!BI10/SUM(wUSE!BI$112:BI$114),0)</f>
        <v>0</v>
      </c>
      <c r="BJ10" s="209">
        <f>IF(SUM(wUSE!BJ$112:BJ$114),BJ$3*wUSE!BJ10/SUM(wUSE!BJ$112:BJ$114),0)</f>
        <v>0</v>
      </c>
      <c r="BK10" s="209">
        <f>IF(SUM(wUSE!BK$112:BK$114),BK$3*wUSE!BK10/SUM(wUSE!BK$112:BK$114),0)</f>
        <v>0</v>
      </c>
      <c r="BL10" s="209">
        <f>IF(SUM(wUSE!BL$112:BL$114),BL$3*wUSE!BL10/SUM(wUSE!BL$112:BL$114),0)</f>
        <v>0</v>
      </c>
      <c r="BM10" s="209">
        <f>IF(SUM(wUSE!BM$112:BM$114),BM$3*wUSE!BM10/SUM(wUSE!BM$112:BM$114),0)</f>
        <v>0</v>
      </c>
      <c r="BN10" s="209">
        <f>IF(SUM(wUSE!BN$112:BN$114),BN$3*wUSE!BN10/SUM(wUSE!BN$112:BN$114),0)</f>
        <v>0</v>
      </c>
      <c r="BO10" s="209">
        <f>IF(SUM(wUSE!BO$112:BO$114),BO$3*wUSE!BO10/SUM(wUSE!BO$112:BO$114),0)</f>
        <v>0</v>
      </c>
      <c r="BP10" s="209">
        <f>IF(SUM(wUSE!BP$112:BP$114),BP$3*wUSE!BP10/SUM(wUSE!BP$112:BP$114),0)</f>
        <v>0</v>
      </c>
      <c r="BQ10" s="209">
        <f>IF(SUM(wUSE!BQ$112:BQ$114),BQ$3*wUSE!BQ10/SUM(wUSE!BQ$112:BQ$114),0)</f>
        <v>0</v>
      </c>
      <c r="BR10" s="209">
        <f>IF(SUM(wUSE!BR$112:BR$114),BR$3*wUSE!BR10/SUM(wUSE!BR$112:BR$114),0)</f>
        <v>0</v>
      </c>
      <c r="BS10" s="209">
        <f>IF(SUM(wUSE!BS$112:BS$114),BS$3*wUSE!BS10/SUM(wUSE!BS$112:BS$114),0)</f>
        <v>0</v>
      </c>
      <c r="BT10" s="209">
        <f>IF(SUM(wUSE!BT$112:BT$114),BT$3*wUSE!BT10/SUM(wUSE!BT$112:BT$114),0)</f>
        <v>0</v>
      </c>
      <c r="BU10" s="209">
        <f>IF(SUM(wUSE!BU$112:BU$114),BU$3*wUSE!BU10/SUM(wUSE!BU$112:BU$114),0)</f>
        <v>0</v>
      </c>
      <c r="BV10" s="209">
        <f>IF(SUM(wUSE!BV$112:BV$114),BV$3*wUSE!BV10/SUM(wUSE!BV$112:BV$114),0)</f>
        <v>0</v>
      </c>
      <c r="BW10" s="209">
        <f>IF(SUM(wUSE!BW$112:BW$114),BW$3*wUSE!BW10/SUM(wUSE!BW$112:BW$114),0)</f>
        <v>0</v>
      </c>
      <c r="BX10" s="209">
        <f>IF(SUM(wUSE!BX$112:BX$114),BX$3*wUSE!BX10/SUM(wUSE!BX$112:BX$114),0)</f>
        <v>0</v>
      </c>
      <c r="BY10" s="209">
        <f>IF(SUM(wUSE!BY$112:BY$114),BY$3*wUSE!BY10/SUM(wUSE!BY$112:BY$114),0)</f>
        <v>0</v>
      </c>
      <c r="BZ10" s="209">
        <f>IF(SUM(wUSE!BZ$112:BZ$114),BZ$3*wUSE!BZ10/SUM(wUSE!BZ$112:BZ$114),0)</f>
        <v>0</v>
      </c>
      <c r="CA10" s="209">
        <f>IF(SUM(wUSE!CA$112:CA$114),CA$3*wUSE!CA10/SUM(wUSE!CA$112:CA$114),0)</f>
        <v>0</v>
      </c>
      <c r="CB10" s="209">
        <f>IF(SUM(wUSE!CB$112:CB$114),CB$3*wUSE!CB10/SUM(wUSE!CB$112:CB$114),0)</f>
        <v>0</v>
      </c>
      <c r="CC10" s="209">
        <f>IF(SUM(wUSE!CC$112:CC$114),CC$3*wUSE!CC10/SUM(wUSE!CC$112:CC$114),0)</f>
        <v>0</v>
      </c>
      <c r="CD10" s="209">
        <f>IF(SUM(wUSE!CD$112:CD$114),CD$3*wUSE!CD10/SUM(wUSE!CD$112:CD$114),0)</f>
        <v>0</v>
      </c>
      <c r="CE10" s="209">
        <f>IF(SUM(wUSE!CE$112:CE$114),CE$3*wUSE!CE10/SUM(wUSE!CE$112:CE$114),0)</f>
        <v>0</v>
      </c>
      <c r="CF10" s="209">
        <f>IF(SUM(wUSE!CF$112:CF$114),CF$3*wUSE!CF10/SUM(wUSE!CF$112:CF$114),0)</f>
        <v>0</v>
      </c>
      <c r="CG10" s="209" t="e">
        <f>IF(SUM(wUSE!CG$112:CG$114),CG$3*wUSE!CG10/SUM(wUSE!CG$112:CG$114),0)</f>
        <v>#DIV/0!</v>
      </c>
      <c r="CH10" s="209" t="e">
        <f>IF(SUM(wUSE!CH$112:CH$114),CH$3*wUSE!CH10/SUM(wUSE!CH$112:CH$114),0)</f>
        <v>#DIV/0!</v>
      </c>
      <c r="CI10" s="209" t="e">
        <f>IF(SUM(wUSE!CI$112:CI$114),CI$3*wUSE!CI10/SUM(wUSE!CI$112:CI$114),0)</f>
        <v>#DIV/0!</v>
      </c>
      <c r="CJ10" s="209" t="e">
        <f>IF(SUM(wUSE!CJ$112:CJ$114),CJ$3*wUSE!CJ10/SUM(wUSE!CJ$112:CJ$114),0)</f>
        <v>#DIV/0!</v>
      </c>
      <c r="CK10" s="209" t="e">
        <f>IF(SUM(wUSE!CK$112:CK$114),CK$3*wUSE!CK10/SUM(wUSE!CK$112:CK$114),0)</f>
        <v>#DIV/0!</v>
      </c>
      <c r="CL10" s="209" t="e">
        <f>IF(SUM(wUSE!CL$112:CL$114),CL$3*wUSE!CL10/SUM(wUSE!CL$112:CL$114),0)</f>
        <v>#DIV/0!</v>
      </c>
      <c r="CM10" s="209" t="e">
        <f>IF(SUM(wUSE!CM$112:CM$114),CM$3*wUSE!CM10/SUM(wUSE!CM$112:CM$114),0)</f>
        <v>#DIV/0!</v>
      </c>
      <c r="CN10" s="209" t="e">
        <f>IF(SUM(wUSE!CN$112:CN$114),CN$3*wUSE!CN10/SUM(wUSE!CN$112:CN$114),0)</f>
        <v>#DIV/0!</v>
      </c>
      <c r="CO10" s="209" t="e">
        <f>IF(SUM(wUSE!CO$112:CO$114),CO$3*wUSE!CO10/SUM(wUSE!CO$112:CO$114),0)</f>
        <v>#DIV/0!</v>
      </c>
      <c r="CP10" s="209" t="e">
        <f>IF(SUM(wUSE!CP$112:CP$114),CP$3*wUSE!CP10/SUM(wUSE!CP$112:CP$114),0)</f>
        <v>#DIV/0!</v>
      </c>
      <c r="CQ10" s="209" t="e">
        <f>IF(SUM(wUSE!CQ$112:CQ$114),CQ$3*wUSE!CQ10/SUM(wUSE!CQ$112:CQ$114),0)</f>
        <v>#DIV/0!</v>
      </c>
      <c r="CR10" s="209" t="e">
        <f>IF(SUM(wUSE!CR$112:CR$114),CR$3*wUSE!CR10/SUM(wUSE!CR$112:CR$114),0)</f>
        <v>#DIV/0!</v>
      </c>
      <c r="CS10" s="209" t="e">
        <f>IF(SUM(wUSE!CS$112:CS$114),CS$3*wUSE!CS10/SUM(wUSE!CS$112:CS$114),0)</f>
        <v>#DIV/0!</v>
      </c>
      <c r="CT10" s="209">
        <f>IF(SUM(wUSE!CT$112:CT$114),CT$3*wUSE!CT10/SUM(wUSE!CT$112:CT$114),0)</f>
        <v>0</v>
      </c>
      <c r="CU10" s="209">
        <f>IF(SUM(wUSE!CU$112:CU$114),CU$3*wUSE!CU10/SUM(wUSE!CU$112:CU$114),0)</f>
        <v>0</v>
      </c>
      <c r="CV10" s="209" t="e">
        <f>IF(SUM(wUSE!CV$112:CV$114),CV$3*wUSE!CV10/SUM(wUSE!CV$112:CV$114),0)</f>
        <v>#DIV/0!</v>
      </c>
      <c r="CW10" s="209" t="e">
        <f>IF(SUM(wUSE!CW$112:CW$114),CW$3*wUSE!CW10/SUM(wUSE!CW$112:CW$114),0)</f>
        <v>#DIV/0!</v>
      </c>
      <c r="CX10" s="209" t="e">
        <f>IF(SUM(wUSE!CX$112:CX$114),CX$3*wUSE!CX10/SUM(wUSE!CX$112:CX$114),0)</f>
        <v>#DIV/0!</v>
      </c>
      <c r="CY10" s="209" t="e">
        <f>IF(SUM(wUSE!CY$112:CY$114),CY$3*wUSE!CY10/SUM(wUSE!CY$112:CY$114),0)</f>
        <v>#DIV/0!</v>
      </c>
      <c r="CZ10" s="209" t="e">
        <f>IF(SUM(wUSE!CZ$112:CZ$114),CZ$3*wUSE!CZ10/SUM(wUSE!CZ$112:CZ$114),0)</f>
        <v>#DIV/0!</v>
      </c>
      <c r="DA10" s="209" t="e">
        <f>IF(SUM(wUSE!DA$112:DA$114),DA$3*wUSE!DA10/SUM(wUSE!DA$112:DA$114),0)</f>
        <v>#DIV/0!</v>
      </c>
      <c r="DB10" s="209" t="e">
        <f>IF(SUM(wUSE!DB$112:DB$114),DB$3*wUSE!DB10/SUM(wUSE!DB$112:DB$114),0)</f>
        <v>#DIV/0!</v>
      </c>
      <c r="DC10" s="198"/>
      <c r="DD10" s="199"/>
      <c r="DE10" s="199"/>
      <c r="DF10" s="199"/>
      <c r="DG10" s="199"/>
      <c r="DH10" s="199"/>
      <c r="DI10" s="199"/>
      <c r="DJ10" s="199"/>
      <c r="DK10" s="199"/>
      <c r="DL10" s="199"/>
      <c r="DM10" s="199"/>
      <c r="DN10" s="199"/>
      <c r="DO10" s="199"/>
      <c r="DP10" s="199"/>
    </row>
    <row r="11" spans="1:120" x14ac:dyDescent="0.75">
      <c r="A11" s="29"/>
      <c r="B11" s="17" t="s">
        <v>14</v>
      </c>
      <c r="C11" s="209">
        <f>IF(SUM(wUSE!C$112:C$114),C$3*wUSE!C11/SUM(wUSE!C$112:C$114),0)</f>
        <v>0</v>
      </c>
      <c r="D11" s="209">
        <f>IF(SUM(wUSE!D$112:D$114),D$3*wUSE!D11/SUM(wUSE!D$112:D$114),0)</f>
        <v>0</v>
      </c>
      <c r="E11" s="209">
        <f>IF(SUM(wUSE!E$112:E$114),E$3*wUSE!E11/SUM(wUSE!E$112:E$114),0)</f>
        <v>0</v>
      </c>
      <c r="F11" s="209">
        <f>IF(SUM(wUSE!F$112:F$114),F$3*wUSE!F11/SUM(wUSE!F$112:F$114),0)</f>
        <v>0.21701845958485677</v>
      </c>
      <c r="G11" s="209">
        <f>IF(SUM(wUSE!G$112:G$114),G$3*wUSE!G11/SUM(wUSE!G$112:G$114),0)</f>
        <v>0</v>
      </c>
      <c r="H11" s="209">
        <f>IF(SUM(wUSE!H$112:H$114),H$3*wUSE!H11/SUM(wUSE!H$112:H$114),0)</f>
        <v>0</v>
      </c>
      <c r="I11" s="209">
        <f>IF(SUM(wUSE!I$112:I$114),I$3*wUSE!I11/SUM(wUSE!I$112:I$114),0)</f>
        <v>0</v>
      </c>
      <c r="J11" s="209">
        <f>IF(SUM(wUSE!J$112:J$114),J$3*wUSE!J11/SUM(wUSE!J$112:J$114),0)</f>
        <v>0</v>
      </c>
      <c r="K11" s="209">
        <f>IF(SUM(wUSE!K$112:K$114),K$3*wUSE!K11/SUM(wUSE!K$112:K$114),0)</f>
        <v>0</v>
      </c>
      <c r="L11" s="209">
        <f>IF(SUM(wUSE!L$112:L$114),L$3*wUSE!L11/SUM(wUSE!L$112:L$114),0)</f>
        <v>0</v>
      </c>
      <c r="M11" s="209">
        <f>IF(SUM(wUSE!M$112:M$114),M$3*wUSE!M11/SUM(wUSE!M$112:M$114),0)</f>
        <v>0</v>
      </c>
      <c r="N11" s="209">
        <f>IF(SUM(wUSE!N$112:N$114),N$3*wUSE!N11/SUM(wUSE!N$112:N$114),0)</f>
        <v>0</v>
      </c>
      <c r="O11" s="209">
        <f>IF(SUM(wUSE!O$112:O$114),O$3*wUSE!O11/SUM(wUSE!O$112:O$114),0)</f>
        <v>0</v>
      </c>
      <c r="P11" s="209">
        <f>IF(SUM(wUSE!P$112:P$114),P$3*wUSE!P11/SUM(wUSE!P$112:P$114),0)</f>
        <v>0</v>
      </c>
      <c r="Q11" s="209">
        <f>IF(SUM(wUSE!Q$112:Q$114),Q$3*wUSE!Q11/SUM(wUSE!Q$112:Q$114),0)</f>
        <v>0</v>
      </c>
      <c r="R11" s="209">
        <f>IF(SUM(wUSE!R$112:R$114),R$3*wUSE!R11/SUM(wUSE!R$112:R$114),0)</f>
        <v>0</v>
      </c>
      <c r="S11" s="209">
        <f>IF(SUM(wUSE!S$112:S$114),S$3*wUSE!S11/SUM(wUSE!S$112:S$114),0)</f>
        <v>0</v>
      </c>
      <c r="T11" s="209">
        <f>IF(SUM(wUSE!T$112:T$114),T$3*wUSE!T11/SUM(wUSE!T$112:T$114),0)</f>
        <v>0</v>
      </c>
      <c r="U11" s="209">
        <f>IF(SUM(wUSE!U$112:U$114),U$3*wUSE!U11/SUM(wUSE!U$112:U$114),0)</f>
        <v>0</v>
      </c>
      <c r="V11" s="209">
        <f>IF(SUM(wUSE!V$112:V$114),V$3*wUSE!V11/SUM(wUSE!V$112:V$114),0)</f>
        <v>0</v>
      </c>
      <c r="W11" s="209">
        <f>IF(SUM(wUSE!W$112:W$114),W$3*wUSE!W11/SUM(wUSE!W$112:W$114),0)</f>
        <v>0</v>
      </c>
      <c r="X11" s="209">
        <f>IF(SUM(wUSE!X$112:X$114),X$3*wUSE!X11/SUM(wUSE!X$112:X$114),0)</f>
        <v>0</v>
      </c>
      <c r="Y11" s="209">
        <f>IF(SUM(wUSE!Y$112:Y$114),Y$3*wUSE!Y11/SUM(wUSE!Y$112:Y$114),0)</f>
        <v>0</v>
      </c>
      <c r="Z11" s="209">
        <f>IF(SUM(wUSE!Z$112:Z$114),Z$3*wUSE!Z11/SUM(wUSE!Z$112:Z$114),0)</f>
        <v>0</v>
      </c>
      <c r="AA11" s="209">
        <f>IF(SUM(wUSE!AA$112:AA$114),AA$3*wUSE!AA11/SUM(wUSE!AA$112:AA$114),0)</f>
        <v>0</v>
      </c>
      <c r="AB11" s="209">
        <f>IF(SUM(wUSE!AB$112:AB$114),AB$3*wUSE!AB11/SUM(wUSE!AB$112:AB$114),0)</f>
        <v>0.13467129938283096</v>
      </c>
      <c r="AC11" s="209">
        <f>IF(SUM(wUSE!AC$112:AC$114),AC$3*wUSE!AC11/SUM(wUSE!AC$112:AC$114),0)</f>
        <v>4.9071494642159326E-2</v>
      </c>
      <c r="AD11" s="209">
        <f>IF(SUM(wUSE!AD$112:AD$114),AD$3*wUSE!AD11/SUM(wUSE!AD$112:AD$114),0)</f>
        <v>2.134750373869811E-2</v>
      </c>
      <c r="AE11" s="209">
        <f>IF(SUM(wUSE!AE$112:AE$114),AE$3*wUSE!AE11/SUM(wUSE!AE$112:AE$114),0)</f>
        <v>3.807694151693576E-3</v>
      </c>
      <c r="AF11" s="209">
        <f>IF(SUM(wUSE!AF$112:AF$114),AF$3*wUSE!AF11/SUM(wUSE!AF$112:AF$114),0)</f>
        <v>0</v>
      </c>
      <c r="AG11" s="209">
        <f>IF(SUM(wUSE!AG$112:AG$114),AG$3*wUSE!AG11/SUM(wUSE!AG$112:AG$114),0)</f>
        <v>0</v>
      </c>
      <c r="AH11" s="209">
        <f>IF(SUM(wUSE!AH$112:AH$114),AH$3*wUSE!AH11/SUM(wUSE!AH$112:AH$114),0)</f>
        <v>0</v>
      </c>
      <c r="AI11" s="209">
        <f>IF(SUM(wUSE!AI$112:AI$114),AI$3*wUSE!AI11/SUM(wUSE!AI$112:AI$114),0)</f>
        <v>0</v>
      </c>
      <c r="AJ11" s="209">
        <f>IF(SUM(wUSE!AJ$112:AJ$114),AJ$3*wUSE!AJ11/SUM(wUSE!AJ$112:AJ$114),0)</f>
        <v>0</v>
      </c>
      <c r="AK11" s="209">
        <f>IF(SUM(wUSE!AK$112:AK$114),AK$3*wUSE!AK11/SUM(wUSE!AK$112:AK$114),0)</f>
        <v>0</v>
      </c>
      <c r="AL11" s="209">
        <f>IF(SUM(wUSE!AL$112:AL$114),AL$3*wUSE!AL11/SUM(wUSE!AL$112:AL$114),0)</f>
        <v>0</v>
      </c>
      <c r="AM11" s="209">
        <f>IF(SUM(wUSE!AM$112:AM$114),AM$3*wUSE!AM11/SUM(wUSE!AM$112:AM$114),0)</f>
        <v>0</v>
      </c>
      <c r="AN11" s="209">
        <f>IF(SUM(wUSE!AN$112:AN$114),AN$3*wUSE!AN11/SUM(wUSE!AN$112:AN$114),0)</f>
        <v>0</v>
      </c>
      <c r="AO11" s="209">
        <f>IF(SUM(wUSE!AO$112:AO$114),AO$3*wUSE!AO11/SUM(wUSE!AO$112:AO$114),0)</f>
        <v>0</v>
      </c>
      <c r="AP11" s="209">
        <f>IF(SUM(wUSE!AP$112:AP$114),AP$3*wUSE!AP11/SUM(wUSE!AP$112:AP$114),0)</f>
        <v>0</v>
      </c>
      <c r="AQ11" s="209">
        <f>IF(SUM(wUSE!AQ$112:AQ$114),AQ$3*wUSE!AQ11/SUM(wUSE!AQ$112:AQ$114),0)</f>
        <v>0</v>
      </c>
      <c r="AR11" s="209">
        <f>IF(SUM(wUSE!AR$112:AR$114),AR$3*wUSE!AR11/SUM(wUSE!AR$112:AR$114),0)</f>
        <v>0</v>
      </c>
      <c r="AS11" s="209">
        <f>IF(SUM(wUSE!AS$112:AS$114),AS$3*wUSE!AS11/SUM(wUSE!AS$112:AS$114),0)</f>
        <v>3.4738737955415781E-3</v>
      </c>
      <c r="AT11" s="209">
        <f>IF(SUM(wUSE!AT$112:AT$114),AT$3*wUSE!AT11/SUM(wUSE!AT$112:AT$114),0)</f>
        <v>5.8703172736226834E-2</v>
      </c>
      <c r="AU11" s="209">
        <f>IF(SUM(wUSE!AU$112:AU$114),AU$3*wUSE!AU11/SUM(wUSE!AU$112:AU$114),0)</f>
        <v>0</v>
      </c>
      <c r="AV11" s="209">
        <f>IF(SUM(wUSE!AV$112:AV$114),AV$3*wUSE!AV11/SUM(wUSE!AV$112:AV$114),0)</f>
        <v>10.121581552661548</v>
      </c>
      <c r="AW11" s="209">
        <f>IF(SUM(wUSE!AW$112:AW$114),AW$3*wUSE!AW11/SUM(wUSE!AW$112:AW$114),0)</f>
        <v>0.11111347647144659</v>
      </c>
      <c r="AX11" s="209">
        <f>IF(SUM(wUSE!AX$112:AX$114),AX$3*wUSE!AX11/SUM(wUSE!AX$112:AX$114),0)</f>
        <v>0</v>
      </c>
      <c r="AY11" s="209">
        <f>IF(SUM(wUSE!AY$112:AY$114),AY$3*wUSE!AY11/SUM(wUSE!AY$112:AY$114),0)</f>
        <v>0.23280139462708691</v>
      </c>
      <c r="AZ11" s="209">
        <f>IF(SUM(wUSE!AZ$112:AZ$114),AZ$3*wUSE!AZ11/SUM(wUSE!AZ$112:AZ$114),0)</f>
        <v>1.5514107935984001</v>
      </c>
      <c r="BA11" s="209">
        <f>IF(SUM(wUSE!BA$112:BA$114),BA$3*wUSE!BA11/SUM(wUSE!BA$112:BA$114),0)</f>
        <v>0</v>
      </c>
      <c r="BB11" s="209">
        <f>IF(SUM(wUSE!BB$112:BB$114),BB$3*wUSE!BB11/SUM(wUSE!BB$112:BB$114),0)</f>
        <v>0</v>
      </c>
      <c r="BC11" s="209">
        <f>IF(SUM(wUSE!BC$112:BC$114),BC$3*wUSE!BC11/SUM(wUSE!BC$112:BC$114),0)</f>
        <v>0</v>
      </c>
      <c r="BD11" s="209">
        <f>IF(SUM(wUSE!BD$112:BD$114),BD$3*wUSE!BD11/SUM(wUSE!BD$112:BD$114),0)</f>
        <v>0</v>
      </c>
      <c r="BE11" s="209">
        <f>IF(SUM(wUSE!BE$112:BE$114),BE$3*wUSE!BE11/SUM(wUSE!BE$112:BE$114),0)</f>
        <v>0</v>
      </c>
      <c r="BF11" s="209">
        <f>IF(SUM(wUSE!BF$112:BF$114),BF$3*wUSE!BF11/SUM(wUSE!BF$112:BF$114),0)</f>
        <v>0</v>
      </c>
      <c r="BG11" s="209">
        <f>IF(SUM(wUSE!BG$112:BG$114),BG$3*wUSE!BG11/SUM(wUSE!BG$112:BG$114),0)</f>
        <v>0</v>
      </c>
      <c r="BH11" s="209">
        <f>IF(SUM(wUSE!BH$112:BH$114),BH$3*wUSE!BH11/SUM(wUSE!BH$112:BH$114),0)</f>
        <v>0</v>
      </c>
      <c r="BI11" s="209">
        <f>IF(SUM(wUSE!BI$112:BI$114),BI$3*wUSE!BI11/SUM(wUSE!BI$112:BI$114),0)</f>
        <v>0</v>
      </c>
      <c r="BJ11" s="209">
        <f>IF(SUM(wUSE!BJ$112:BJ$114),BJ$3*wUSE!BJ11/SUM(wUSE!BJ$112:BJ$114),0)</f>
        <v>0</v>
      </c>
      <c r="BK11" s="209">
        <f>IF(SUM(wUSE!BK$112:BK$114),BK$3*wUSE!BK11/SUM(wUSE!BK$112:BK$114),0)</f>
        <v>0</v>
      </c>
      <c r="BL11" s="209">
        <f>IF(SUM(wUSE!BL$112:BL$114),BL$3*wUSE!BL11/SUM(wUSE!BL$112:BL$114),0)</f>
        <v>0</v>
      </c>
      <c r="BM11" s="209">
        <f>IF(SUM(wUSE!BM$112:BM$114),BM$3*wUSE!BM11/SUM(wUSE!BM$112:BM$114),0)</f>
        <v>0</v>
      </c>
      <c r="BN11" s="209">
        <f>IF(SUM(wUSE!BN$112:BN$114),BN$3*wUSE!BN11/SUM(wUSE!BN$112:BN$114),0)</f>
        <v>0</v>
      </c>
      <c r="BO11" s="209">
        <f>IF(SUM(wUSE!BO$112:BO$114),BO$3*wUSE!BO11/SUM(wUSE!BO$112:BO$114),0)</f>
        <v>0</v>
      </c>
      <c r="BP11" s="209">
        <f>IF(SUM(wUSE!BP$112:BP$114),BP$3*wUSE!BP11/SUM(wUSE!BP$112:BP$114),0)</f>
        <v>0</v>
      </c>
      <c r="BQ11" s="209">
        <f>IF(SUM(wUSE!BQ$112:BQ$114),BQ$3*wUSE!BQ11/SUM(wUSE!BQ$112:BQ$114),0)</f>
        <v>0</v>
      </c>
      <c r="BR11" s="209">
        <f>IF(SUM(wUSE!BR$112:BR$114),BR$3*wUSE!BR11/SUM(wUSE!BR$112:BR$114),0)</f>
        <v>0</v>
      </c>
      <c r="BS11" s="209">
        <f>IF(SUM(wUSE!BS$112:BS$114),BS$3*wUSE!BS11/SUM(wUSE!BS$112:BS$114),0)</f>
        <v>0</v>
      </c>
      <c r="BT11" s="209">
        <f>IF(SUM(wUSE!BT$112:BT$114),BT$3*wUSE!BT11/SUM(wUSE!BT$112:BT$114),0)</f>
        <v>0</v>
      </c>
      <c r="BU11" s="209">
        <f>IF(SUM(wUSE!BU$112:BU$114),BU$3*wUSE!BU11/SUM(wUSE!BU$112:BU$114),0)</f>
        <v>0</v>
      </c>
      <c r="BV11" s="209">
        <f>IF(SUM(wUSE!BV$112:BV$114),BV$3*wUSE!BV11/SUM(wUSE!BV$112:BV$114),0)</f>
        <v>0</v>
      </c>
      <c r="BW11" s="209">
        <f>IF(SUM(wUSE!BW$112:BW$114),BW$3*wUSE!BW11/SUM(wUSE!BW$112:BW$114),0)</f>
        <v>0</v>
      </c>
      <c r="BX11" s="209">
        <f>IF(SUM(wUSE!BX$112:BX$114),BX$3*wUSE!BX11/SUM(wUSE!BX$112:BX$114),0)</f>
        <v>0</v>
      </c>
      <c r="BY11" s="209">
        <f>IF(SUM(wUSE!BY$112:BY$114),BY$3*wUSE!BY11/SUM(wUSE!BY$112:BY$114),0)</f>
        <v>0</v>
      </c>
      <c r="BZ11" s="209">
        <f>IF(SUM(wUSE!BZ$112:BZ$114),BZ$3*wUSE!BZ11/SUM(wUSE!BZ$112:BZ$114),0)</f>
        <v>0</v>
      </c>
      <c r="CA11" s="209">
        <f>IF(SUM(wUSE!CA$112:CA$114),CA$3*wUSE!CA11/SUM(wUSE!CA$112:CA$114),0)</f>
        <v>0</v>
      </c>
      <c r="CB11" s="209">
        <f>IF(SUM(wUSE!CB$112:CB$114),CB$3*wUSE!CB11/SUM(wUSE!CB$112:CB$114),0)</f>
        <v>0</v>
      </c>
      <c r="CC11" s="209">
        <f>IF(SUM(wUSE!CC$112:CC$114),CC$3*wUSE!CC11/SUM(wUSE!CC$112:CC$114),0)</f>
        <v>0</v>
      </c>
      <c r="CD11" s="209">
        <f>IF(SUM(wUSE!CD$112:CD$114),CD$3*wUSE!CD11/SUM(wUSE!CD$112:CD$114),0)</f>
        <v>0</v>
      </c>
      <c r="CE11" s="209">
        <f>IF(SUM(wUSE!CE$112:CE$114),CE$3*wUSE!CE11/SUM(wUSE!CE$112:CE$114),0)</f>
        <v>0</v>
      </c>
      <c r="CF11" s="209">
        <f>IF(SUM(wUSE!CF$112:CF$114),CF$3*wUSE!CF11/SUM(wUSE!CF$112:CF$114),0)</f>
        <v>0</v>
      </c>
      <c r="CG11" s="209" t="e">
        <f>IF(SUM(wUSE!CG$112:CG$114),CG$3*wUSE!CG11/SUM(wUSE!CG$112:CG$114),0)</f>
        <v>#DIV/0!</v>
      </c>
      <c r="CH11" s="209" t="e">
        <f>IF(SUM(wUSE!CH$112:CH$114),CH$3*wUSE!CH11/SUM(wUSE!CH$112:CH$114),0)</f>
        <v>#DIV/0!</v>
      </c>
      <c r="CI11" s="209" t="e">
        <f>IF(SUM(wUSE!CI$112:CI$114),CI$3*wUSE!CI11/SUM(wUSE!CI$112:CI$114),0)</f>
        <v>#DIV/0!</v>
      </c>
      <c r="CJ11" s="209" t="e">
        <f>IF(SUM(wUSE!CJ$112:CJ$114),CJ$3*wUSE!CJ11/SUM(wUSE!CJ$112:CJ$114),0)</f>
        <v>#DIV/0!</v>
      </c>
      <c r="CK11" s="209" t="e">
        <f>IF(SUM(wUSE!CK$112:CK$114),CK$3*wUSE!CK11/SUM(wUSE!CK$112:CK$114),0)</f>
        <v>#DIV/0!</v>
      </c>
      <c r="CL11" s="209" t="e">
        <f>IF(SUM(wUSE!CL$112:CL$114),CL$3*wUSE!CL11/SUM(wUSE!CL$112:CL$114),0)</f>
        <v>#DIV/0!</v>
      </c>
      <c r="CM11" s="209" t="e">
        <f>IF(SUM(wUSE!CM$112:CM$114),CM$3*wUSE!CM11/SUM(wUSE!CM$112:CM$114),0)</f>
        <v>#DIV/0!</v>
      </c>
      <c r="CN11" s="209" t="e">
        <f>IF(SUM(wUSE!CN$112:CN$114),CN$3*wUSE!CN11/SUM(wUSE!CN$112:CN$114),0)</f>
        <v>#DIV/0!</v>
      </c>
      <c r="CO11" s="209" t="e">
        <f>IF(SUM(wUSE!CO$112:CO$114),CO$3*wUSE!CO11/SUM(wUSE!CO$112:CO$114),0)</f>
        <v>#DIV/0!</v>
      </c>
      <c r="CP11" s="209" t="e">
        <f>IF(SUM(wUSE!CP$112:CP$114),CP$3*wUSE!CP11/SUM(wUSE!CP$112:CP$114),0)</f>
        <v>#DIV/0!</v>
      </c>
      <c r="CQ11" s="209" t="e">
        <f>IF(SUM(wUSE!CQ$112:CQ$114),CQ$3*wUSE!CQ11/SUM(wUSE!CQ$112:CQ$114),0)</f>
        <v>#DIV/0!</v>
      </c>
      <c r="CR11" s="209" t="e">
        <f>IF(SUM(wUSE!CR$112:CR$114),CR$3*wUSE!CR11/SUM(wUSE!CR$112:CR$114),0)</f>
        <v>#DIV/0!</v>
      </c>
      <c r="CS11" s="209" t="e">
        <f>IF(SUM(wUSE!CS$112:CS$114),CS$3*wUSE!CS11/SUM(wUSE!CS$112:CS$114),0)</f>
        <v>#DIV/0!</v>
      </c>
      <c r="CT11" s="209">
        <f>IF(SUM(wUSE!CT$112:CT$114),CT$3*wUSE!CT11/SUM(wUSE!CT$112:CT$114),0)</f>
        <v>0</v>
      </c>
      <c r="CU11" s="209">
        <f>IF(SUM(wUSE!CU$112:CU$114),CU$3*wUSE!CU11/SUM(wUSE!CU$112:CU$114),0)</f>
        <v>0</v>
      </c>
      <c r="CV11" s="209" t="e">
        <f>IF(SUM(wUSE!CV$112:CV$114),CV$3*wUSE!CV11/SUM(wUSE!CV$112:CV$114),0)</f>
        <v>#DIV/0!</v>
      </c>
      <c r="CW11" s="209" t="e">
        <f>IF(SUM(wUSE!CW$112:CW$114),CW$3*wUSE!CW11/SUM(wUSE!CW$112:CW$114),0)</f>
        <v>#DIV/0!</v>
      </c>
      <c r="CX11" s="209" t="e">
        <f>IF(SUM(wUSE!CX$112:CX$114),CX$3*wUSE!CX11/SUM(wUSE!CX$112:CX$114),0)</f>
        <v>#DIV/0!</v>
      </c>
      <c r="CY11" s="209" t="e">
        <f>IF(SUM(wUSE!CY$112:CY$114),CY$3*wUSE!CY11/SUM(wUSE!CY$112:CY$114),0)</f>
        <v>#DIV/0!</v>
      </c>
      <c r="CZ11" s="209" t="e">
        <f>IF(SUM(wUSE!CZ$112:CZ$114),CZ$3*wUSE!CZ11/SUM(wUSE!CZ$112:CZ$114),0)</f>
        <v>#DIV/0!</v>
      </c>
      <c r="DA11" s="209" t="e">
        <f>IF(SUM(wUSE!DA$112:DA$114),DA$3*wUSE!DA11/SUM(wUSE!DA$112:DA$114),0)</f>
        <v>#DIV/0!</v>
      </c>
      <c r="DB11" s="209" t="e">
        <f>IF(SUM(wUSE!DB$112:DB$114),DB$3*wUSE!DB11/SUM(wUSE!DB$112:DB$114),0)</f>
        <v>#DIV/0!</v>
      </c>
      <c r="DC11" s="198"/>
      <c r="DD11" s="199"/>
      <c r="DE11" s="199"/>
      <c r="DF11" s="199"/>
      <c r="DG11" s="199"/>
      <c r="DH11" s="199"/>
      <c r="DI11" s="199"/>
      <c r="DJ11" s="199"/>
      <c r="DK11" s="199"/>
      <c r="DL11" s="199"/>
      <c r="DM11" s="199"/>
      <c r="DN11" s="199"/>
      <c r="DO11" s="199"/>
      <c r="DP11" s="199"/>
    </row>
    <row r="12" spans="1:120" x14ac:dyDescent="0.75">
      <c r="A12" s="29"/>
      <c r="B12" s="17" t="s">
        <v>20</v>
      </c>
      <c r="C12" s="209">
        <f>IF(SUM(wUSE!C$112:C$114),C$3*wUSE!C12/SUM(wUSE!C$112:C$114),0)</f>
        <v>0</v>
      </c>
      <c r="D12" s="209">
        <f>IF(SUM(wUSE!D$112:D$114),D$3*wUSE!D12/SUM(wUSE!D$112:D$114),0)</f>
        <v>0</v>
      </c>
      <c r="E12" s="209">
        <f>IF(SUM(wUSE!E$112:E$114),E$3*wUSE!E12/SUM(wUSE!E$112:E$114),0)</f>
        <v>0</v>
      </c>
      <c r="F12" s="209">
        <f>IF(SUM(wUSE!F$112:F$114),F$3*wUSE!F12/SUM(wUSE!F$112:F$114),0)</f>
        <v>0</v>
      </c>
      <c r="G12" s="209">
        <f>IF(SUM(wUSE!G$112:G$114),G$3*wUSE!G12/SUM(wUSE!G$112:G$114),0)</f>
        <v>5.7764899957433139E-7</v>
      </c>
      <c r="H12" s="209">
        <f>IF(SUM(wUSE!H$112:H$114),H$3*wUSE!H12/SUM(wUSE!H$112:H$114),0)</f>
        <v>0</v>
      </c>
      <c r="I12" s="209">
        <f>IF(SUM(wUSE!I$112:I$114),I$3*wUSE!I12/SUM(wUSE!I$112:I$114),0)</f>
        <v>0</v>
      </c>
      <c r="J12" s="209">
        <f>IF(SUM(wUSE!J$112:J$114),J$3*wUSE!J12/SUM(wUSE!J$112:J$114),0)</f>
        <v>0</v>
      </c>
      <c r="K12" s="209">
        <f>IF(SUM(wUSE!K$112:K$114),K$3*wUSE!K12/SUM(wUSE!K$112:K$114),0)</f>
        <v>0</v>
      </c>
      <c r="L12" s="209">
        <f>IF(SUM(wUSE!L$112:L$114),L$3*wUSE!L12/SUM(wUSE!L$112:L$114),0)</f>
        <v>0</v>
      </c>
      <c r="M12" s="209">
        <f>IF(SUM(wUSE!M$112:M$114),M$3*wUSE!M12/SUM(wUSE!M$112:M$114),0)</f>
        <v>0</v>
      </c>
      <c r="N12" s="209">
        <f>IF(SUM(wUSE!N$112:N$114),N$3*wUSE!N12/SUM(wUSE!N$112:N$114),0)</f>
        <v>0</v>
      </c>
      <c r="O12" s="209">
        <f>IF(SUM(wUSE!O$112:O$114),O$3*wUSE!O12/SUM(wUSE!O$112:O$114),0)</f>
        <v>0</v>
      </c>
      <c r="P12" s="209">
        <f>IF(SUM(wUSE!P$112:P$114),P$3*wUSE!P12/SUM(wUSE!P$112:P$114),0)</f>
        <v>0</v>
      </c>
      <c r="Q12" s="209">
        <f>IF(SUM(wUSE!Q$112:Q$114),Q$3*wUSE!Q12/SUM(wUSE!Q$112:Q$114),0)</f>
        <v>0</v>
      </c>
      <c r="R12" s="209">
        <f>IF(SUM(wUSE!R$112:R$114),R$3*wUSE!R12/SUM(wUSE!R$112:R$114),0)</f>
        <v>0</v>
      </c>
      <c r="S12" s="209">
        <f>IF(SUM(wUSE!S$112:S$114),S$3*wUSE!S12/SUM(wUSE!S$112:S$114),0)</f>
        <v>0</v>
      </c>
      <c r="T12" s="209">
        <f>IF(SUM(wUSE!T$112:T$114),T$3*wUSE!T12/SUM(wUSE!T$112:T$114),0)</f>
        <v>0</v>
      </c>
      <c r="U12" s="209">
        <f>IF(SUM(wUSE!U$112:U$114),U$3*wUSE!U12/SUM(wUSE!U$112:U$114),0)</f>
        <v>0</v>
      </c>
      <c r="V12" s="209">
        <f>IF(SUM(wUSE!V$112:V$114),V$3*wUSE!V12/SUM(wUSE!V$112:V$114),0)</f>
        <v>0</v>
      </c>
      <c r="W12" s="209">
        <f>IF(SUM(wUSE!W$112:W$114),W$3*wUSE!W12/SUM(wUSE!W$112:W$114),0)</f>
        <v>0</v>
      </c>
      <c r="X12" s="209">
        <f>IF(SUM(wUSE!X$112:X$114),X$3*wUSE!X12/SUM(wUSE!X$112:X$114),0)</f>
        <v>0</v>
      </c>
      <c r="Y12" s="209">
        <f>IF(SUM(wUSE!Y$112:Y$114),Y$3*wUSE!Y12/SUM(wUSE!Y$112:Y$114),0)</f>
        <v>0</v>
      </c>
      <c r="Z12" s="209">
        <f>IF(SUM(wUSE!Z$112:Z$114),Z$3*wUSE!Z12/SUM(wUSE!Z$112:Z$114),0)</f>
        <v>0</v>
      </c>
      <c r="AA12" s="209">
        <f>IF(SUM(wUSE!AA$112:AA$114),AA$3*wUSE!AA12/SUM(wUSE!AA$112:AA$114),0)</f>
        <v>0</v>
      </c>
      <c r="AB12" s="209">
        <f>IF(SUM(wUSE!AB$112:AB$114),AB$3*wUSE!AB12/SUM(wUSE!AB$112:AB$114),0)</f>
        <v>4.7694602320112189E-3</v>
      </c>
      <c r="AC12" s="209">
        <f>IF(SUM(wUSE!AC$112:AC$114),AC$3*wUSE!AC12/SUM(wUSE!AC$112:AC$114),0)</f>
        <v>1.7378947355056744E-3</v>
      </c>
      <c r="AD12" s="209">
        <f>IF(SUM(wUSE!AD$112:AD$114),AD$3*wUSE!AD12/SUM(wUSE!AD$112:AD$114),0)</f>
        <v>7.5603391814760962E-4</v>
      </c>
      <c r="AE12" s="209">
        <f>IF(SUM(wUSE!AE$112:AE$114),AE$3*wUSE!AE12/SUM(wUSE!AE$112:AE$114),0)</f>
        <v>1.3485164185235061E-4</v>
      </c>
      <c r="AF12" s="209">
        <f>IF(SUM(wUSE!AF$112:AF$114),AF$3*wUSE!AF12/SUM(wUSE!AF$112:AF$114),0)</f>
        <v>0</v>
      </c>
      <c r="AG12" s="209">
        <f>IF(SUM(wUSE!AG$112:AG$114),AG$3*wUSE!AG12/SUM(wUSE!AG$112:AG$114),0)</f>
        <v>0</v>
      </c>
      <c r="AH12" s="209">
        <f>IF(SUM(wUSE!AH$112:AH$114),AH$3*wUSE!AH12/SUM(wUSE!AH$112:AH$114),0)</f>
        <v>0</v>
      </c>
      <c r="AI12" s="209">
        <f>IF(SUM(wUSE!AI$112:AI$114),AI$3*wUSE!AI12/SUM(wUSE!AI$112:AI$114),0)</f>
        <v>0</v>
      </c>
      <c r="AJ12" s="209">
        <f>IF(SUM(wUSE!AJ$112:AJ$114),AJ$3*wUSE!AJ12/SUM(wUSE!AJ$112:AJ$114),0)</f>
        <v>0</v>
      </c>
      <c r="AK12" s="209">
        <f>IF(SUM(wUSE!AK$112:AK$114),AK$3*wUSE!AK12/SUM(wUSE!AK$112:AK$114),0)</f>
        <v>0</v>
      </c>
      <c r="AL12" s="209">
        <f>IF(SUM(wUSE!AL$112:AL$114),AL$3*wUSE!AL12/SUM(wUSE!AL$112:AL$114),0)</f>
        <v>0</v>
      </c>
      <c r="AM12" s="209">
        <f>IF(SUM(wUSE!AM$112:AM$114),AM$3*wUSE!AM12/SUM(wUSE!AM$112:AM$114),0)</f>
        <v>0</v>
      </c>
      <c r="AN12" s="209">
        <f>IF(SUM(wUSE!AN$112:AN$114),AN$3*wUSE!AN12/SUM(wUSE!AN$112:AN$114),0)</f>
        <v>0</v>
      </c>
      <c r="AO12" s="209">
        <f>IF(SUM(wUSE!AO$112:AO$114),AO$3*wUSE!AO12/SUM(wUSE!AO$112:AO$114),0)</f>
        <v>0</v>
      </c>
      <c r="AP12" s="209">
        <f>IF(SUM(wUSE!AP$112:AP$114),AP$3*wUSE!AP12/SUM(wUSE!AP$112:AP$114),0)</f>
        <v>0</v>
      </c>
      <c r="AQ12" s="209">
        <f>IF(SUM(wUSE!AQ$112:AQ$114),AQ$3*wUSE!AQ12/SUM(wUSE!AQ$112:AQ$114),0)</f>
        <v>0</v>
      </c>
      <c r="AR12" s="209">
        <f>IF(SUM(wUSE!AR$112:AR$114),AR$3*wUSE!AR12/SUM(wUSE!AR$112:AR$114),0)</f>
        <v>0</v>
      </c>
      <c r="AS12" s="209">
        <f>IF(SUM(wUSE!AS$112:AS$114),AS$3*wUSE!AS12/SUM(wUSE!AS$112:AS$114),0)</f>
        <v>1.230292051446095E-4</v>
      </c>
      <c r="AT12" s="209">
        <f>IF(SUM(wUSE!AT$112:AT$114),AT$3*wUSE!AT12/SUM(wUSE!AT$112:AT$114),0)</f>
        <v>2.0790060624752064E-3</v>
      </c>
      <c r="AU12" s="209">
        <f>IF(SUM(wUSE!AU$112:AU$114),AU$3*wUSE!AU12/SUM(wUSE!AU$112:AU$114),0)</f>
        <v>0</v>
      </c>
      <c r="AV12" s="209">
        <f>IF(SUM(wUSE!AV$112:AV$114),AV$3*wUSE!AV12/SUM(wUSE!AV$112:AV$114),0)</f>
        <v>0.358461535024233</v>
      </c>
      <c r="AW12" s="209">
        <f>IF(SUM(wUSE!AW$112:AW$114),AW$3*wUSE!AW12/SUM(wUSE!AW$112:AW$114),0)</f>
        <v>3.9351466103002596E-3</v>
      </c>
      <c r="AX12" s="209">
        <f>IF(SUM(wUSE!AX$112:AX$114),AX$3*wUSE!AX12/SUM(wUSE!AX$112:AX$114),0)</f>
        <v>0</v>
      </c>
      <c r="AY12" s="209">
        <f>IF(SUM(wUSE!AY$112:AY$114),AY$3*wUSE!AY12/SUM(wUSE!AY$112:AY$114),0)</f>
        <v>8.2447930533014243E-3</v>
      </c>
      <c r="AZ12" s="209">
        <f>IF(SUM(wUSE!AZ$112:AZ$114),AZ$3*wUSE!AZ12/SUM(wUSE!AZ$112:AZ$114),0)</f>
        <v>5.4944090667353195E-2</v>
      </c>
      <c r="BA12" s="209">
        <f>IF(SUM(wUSE!BA$112:BA$114),BA$3*wUSE!BA12/SUM(wUSE!BA$112:BA$114),0)</f>
        <v>0</v>
      </c>
      <c r="BB12" s="209">
        <f>IF(SUM(wUSE!BB$112:BB$114),BB$3*wUSE!BB12/SUM(wUSE!BB$112:BB$114),0)</f>
        <v>0</v>
      </c>
      <c r="BC12" s="209">
        <f>IF(SUM(wUSE!BC$112:BC$114),BC$3*wUSE!BC12/SUM(wUSE!BC$112:BC$114),0)</f>
        <v>0</v>
      </c>
      <c r="BD12" s="209">
        <f>IF(SUM(wUSE!BD$112:BD$114),BD$3*wUSE!BD12/SUM(wUSE!BD$112:BD$114),0)</f>
        <v>0</v>
      </c>
      <c r="BE12" s="209">
        <f>IF(SUM(wUSE!BE$112:BE$114),BE$3*wUSE!BE12/SUM(wUSE!BE$112:BE$114),0)</f>
        <v>0</v>
      </c>
      <c r="BF12" s="209">
        <f>IF(SUM(wUSE!BF$112:BF$114),BF$3*wUSE!BF12/SUM(wUSE!BF$112:BF$114),0)</f>
        <v>0</v>
      </c>
      <c r="BG12" s="209">
        <f>IF(SUM(wUSE!BG$112:BG$114),BG$3*wUSE!BG12/SUM(wUSE!BG$112:BG$114),0)</f>
        <v>0</v>
      </c>
      <c r="BH12" s="209">
        <f>IF(SUM(wUSE!BH$112:BH$114),BH$3*wUSE!BH12/SUM(wUSE!BH$112:BH$114),0)</f>
        <v>0</v>
      </c>
      <c r="BI12" s="209">
        <f>IF(SUM(wUSE!BI$112:BI$114),BI$3*wUSE!BI12/SUM(wUSE!BI$112:BI$114),0)</f>
        <v>0</v>
      </c>
      <c r="BJ12" s="209">
        <f>IF(SUM(wUSE!BJ$112:BJ$114),BJ$3*wUSE!BJ12/SUM(wUSE!BJ$112:BJ$114),0)</f>
        <v>0</v>
      </c>
      <c r="BK12" s="209">
        <f>IF(SUM(wUSE!BK$112:BK$114),BK$3*wUSE!BK12/SUM(wUSE!BK$112:BK$114),0)</f>
        <v>0</v>
      </c>
      <c r="BL12" s="209">
        <f>IF(SUM(wUSE!BL$112:BL$114),BL$3*wUSE!BL12/SUM(wUSE!BL$112:BL$114),0)</f>
        <v>0</v>
      </c>
      <c r="BM12" s="209">
        <f>IF(SUM(wUSE!BM$112:BM$114),BM$3*wUSE!BM12/SUM(wUSE!BM$112:BM$114),0)</f>
        <v>0</v>
      </c>
      <c r="BN12" s="209">
        <f>IF(SUM(wUSE!BN$112:BN$114),BN$3*wUSE!BN12/SUM(wUSE!BN$112:BN$114),0)</f>
        <v>0</v>
      </c>
      <c r="BO12" s="209">
        <f>IF(SUM(wUSE!BO$112:BO$114),BO$3*wUSE!BO12/SUM(wUSE!BO$112:BO$114),0)</f>
        <v>0</v>
      </c>
      <c r="BP12" s="209">
        <f>IF(SUM(wUSE!BP$112:BP$114),BP$3*wUSE!BP12/SUM(wUSE!BP$112:BP$114),0)</f>
        <v>0</v>
      </c>
      <c r="BQ12" s="209">
        <f>IF(SUM(wUSE!BQ$112:BQ$114),BQ$3*wUSE!BQ12/SUM(wUSE!BQ$112:BQ$114),0)</f>
        <v>0</v>
      </c>
      <c r="BR12" s="209">
        <f>IF(SUM(wUSE!BR$112:BR$114),BR$3*wUSE!BR12/SUM(wUSE!BR$112:BR$114),0)</f>
        <v>0</v>
      </c>
      <c r="BS12" s="209">
        <f>IF(SUM(wUSE!BS$112:BS$114),BS$3*wUSE!BS12/SUM(wUSE!BS$112:BS$114),0)</f>
        <v>0</v>
      </c>
      <c r="BT12" s="209">
        <f>IF(SUM(wUSE!BT$112:BT$114),BT$3*wUSE!BT12/SUM(wUSE!BT$112:BT$114),0)</f>
        <v>0</v>
      </c>
      <c r="BU12" s="209">
        <f>IF(SUM(wUSE!BU$112:BU$114),BU$3*wUSE!BU12/SUM(wUSE!BU$112:BU$114),0)</f>
        <v>0</v>
      </c>
      <c r="BV12" s="209">
        <f>IF(SUM(wUSE!BV$112:BV$114),BV$3*wUSE!BV12/SUM(wUSE!BV$112:BV$114),0)</f>
        <v>0</v>
      </c>
      <c r="BW12" s="209">
        <f>IF(SUM(wUSE!BW$112:BW$114),BW$3*wUSE!BW12/SUM(wUSE!BW$112:BW$114),0)</f>
        <v>0</v>
      </c>
      <c r="BX12" s="209">
        <f>IF(SUM(wUSE!BX$112:BX$114),BX$3*wUSE!BX12/SUM(wUSE!BX$112:BX$114),0)</f>
        <v>0</v>
      </c>
      <c r="BY12" s="209">
        <f>IF(SUM(wUSE!BY$112:BY$114),BY$3*wUSE!BY12/SUM(wUSE!BY$112:BY$114),0)</f>
        <v>0</v>
      </c>
      <c r="BZ12" s="209">
        <f>IF(SUM(wUSE!BZ$112:BZ$114),BZ$3*wUSE!BZ12/SUM(wUSE!BZ$112:BZ$114),0)</f>
        <v>0</v>
      </c>
      <c r="CA12" s="209">
        <f>IF(SUM(wUSE!CA$112:CA$114),CA$3*wUSE!CA12/SUM(wUSE!CA$112:CA$114),0)</f>
        <v>0</v>
      </c>
      <c r="CB12" s="209">
        <f>IF(SUM(wUSE!CB$112:CB$114),CB$3*wUSE!CB12/SUM(wUSE!CB$112:CB$114),0)</f>
        <v>0</v>
      </c>
      <c r="CC12" s="209">
        <f>IF(SUM(wUSE!CC$112:CC$114),CC$3*wUSE!CC12/SUM(wUSE!CC$112:CC$114),0)</f>
        <v>0</v>
      </c>
      <c r="CD12" s="209">
        <f>IF(SUM(wUSE!CD$112:CD$114),CD$3*wUSE!CD12/SUM(wUSE!CD$112:CD$114),0)</f>
        <v>0</v>
      </c>
      <c r="CE12" s="209">
        <f>IF(SUM(wUSE!CE$112:CE$114),CE$3*wUSE!CE12/SUM(wUSE!CE$112:CE$114),0)</f>
        <v>0</v>
      </c>
      <c r="CF12" s="209">
        <f>IF(SUM(wUSE!CF$112:CF$114),CF$3*wUSE!CF12/SUM(wUSE!CF$112:CF$114),0)</f>
        <v>0</v>
      </c>
      <c r="CG12" s="209" t="e">
        <f>IF(SUM(wUSE!CG$112:CG$114),CG$3*wUSE!CG12/SUM(wUSE!CG$112:CG$114),0)</f>
        <v>#DIV/0!</v>
      </c>
      <c r="CH12" s="209" t="e">
        <f>IF(SUM(wUSE!CH$112:CH$114),CH$3*wUSE!CH12/SUM(wUSE!CH$112:CH$114),0)</f>
        <v>#DIV/0!</v>
      </c>
      <c r="CI12" s="209" t="e">
        <f>IF(SUM(wUSE!CI$112:CI$114),CI$3*wUSE!CI12/SUM(wUSE!CI$112:CI$114),0)</f>
        <v>#DIV/0!</v>
      </c>
      <c r="CJ12" s="209" t="e">
        <f>IF(SUM(wUSE!CJ$112:CJ$114),CJ$3*wUSE!CJ12/SUM(wUSE!CJ$112:CJ$114),0)</f>
        <v>#DIV/0!</v>
      </c>
      <c r="CK12" s="209" t="e">
        <f>IF(SUM(wUSE!CK$112:CK$114),CK$3*wUSE!CK12/SUM(wUSE!CK$112:CK$114),0)</f>
        <v>#DIV/0!</v>
      </c>
      <c r="CL12" s="209" t="e">
        <f>IF(SUM(wUSE!CL$112:CL$114),CL$3*wUSE!CL12/SUM(wUSE!CL$112:CL$114),0)</f>
        <v>#DIV/0!</v>
      </c>
      <c r="CM12" s="209" t="e">
        <f>IF(SUM(wUSE!CM$112:CM$114),CM$3*wUSE!CM12/SUM(wUSE!CM$112:CM$114),0)</f>
        <v>#DIV/0!</v>
      </c>
      <c r="CN12" s="209" t="e">
        <f>IF(SUM(wUSE!CN$112:CN$114),CN$3*wUSE!CN12/SUM(wUSE!CN$112:CN$114),0)</f>
        <v>#DIV/0!</v>
      </c>
      <c r="CO12" s="209" t="e">
        <f>IF(SUM(wUSE!CO$112:CO$114),CO$3*wUSE!CO12/SUM(wUSE!CO$112:CO$114),0)</f>
        <v>#DIV/0!</v>
      </c>
      <c r="CP12" s="209" t="e">
        <f>IF(SUM(wUSE!CP$112:CP$114),CP$3*wUSE!CP12/SUM(wUSE!CP$112:CP$114),0)</f>
        <v>#DIV/0!</v>
      </c>
      <c r="CQ12" s="209" t="e">
        <f>IF(SUM(wUSE!CQ$112:CQ$114),CQ$3*wUSE!CQ12/SUM(wUSE!CQ$112:CQ$114),0)</f>
        <v>#DIV/0!</v>
      </c>
      <c r="CR12" s="209" t="e">
        <f>IF(SUM(wUSE!CR$112:CR$114),CR$3*wUSE!CR12/SUM(wUSE!CR$112:CR$114),0)</f>
        <v>#DIV/0!</v>
      </c>
      <c r="CS12" s="209" t="e">
        <f>IF(SUM(wUSE!CS$112:CS$114),CS$3*wUSE!CS12/SUM(wUSE!CS$112:CS$114),0)</f>
        <v>#DIV/0!</v>
      </c>
      <c r="CT12" s="209">
        <f>IF(SUM(wUSE!CT$112:CT$114),CT$3*wUSE!CT12/SUM(wUSE!CT$112:CT$114),0)</f>
        <v>0</v>
      </c>
      <c r="CU12" s="209">
        <f>IF(SUM(wUSE!CU$112:CU$114),CU$3*wUSE!CU12/SUM(wUSE!CU$112:CU$114),0)</f>
        <v>0</v>
      </c>
      <c r="CV12" s="209" t="e">
        <f>IF(SUM(wUSE!CV$112:CV$114),CV$3*wUSE!CV12/SUM(wUSE!CV$112:CV$114),0)</f>
        <v>#DIV/0!</v>
      </c>
      <c r="CW12" s="209" t="e">
        <f>IF(SUM(wUSE!CW$112:CW$114),CW$3*wUSE!CW12/SUM(wUSE!CW$112:CW$114),0)</f>
        <v>#DIV/0!</v>
      </c>
      <c r="CX12" s="209" t="e">
        <f>IF(SUM(wUSE!CX$112:CX$114),CX$3*wUSE!CX12/SUM(wUSE!CX$112:CX$114),0)</f>
        <v>#DIV/0!</v>
      </c>
      <c r="CY12" s="209" t="e">
        <f>IF(SUM(wUSE!CY$112:CY$114),CY$3*wUSE!CY12/SUM(wUSE!CY$112:CY$114),0)</f>
        <v>#DIV/0!</v>
      </c>
      <c r="CZ12" s="209" t="e">
        <f>IF(SUM(wUSE!CZ$112:CZ$114),CZ$3*wUSE!CZ12/SUM(wUSE!CZ$112:CZ$114),0)</f>
        <v>#DIV/0!</v>
      </c>
      <c r="DA12" s="209" t="e">
        <f>IF(SUM(wUSE!DA$112:DA$114),DA$3*wUSE!DA12/SUM(wUSE!DA$112:DA$114),0)</f>
        <v>#DIV/0!</v>
      </c>
      <c r="DB12" s="209" t="e">
        <f>IF(SUM(wUSE!DB$112:DB$114),DB$3*wUSE!DB12/SUM(wUSE!DB$112:DB$114),0)</f>
        <v>#DIV/0!</v>
      </c>
      <c r="DC12" s="198"/>
      <c r="DD12" s="199"/>
      <c r="DE12" s="199"/>
      <c r="DF12" s="199"/>
      <c r="DG12" s="199"/>
      <c r="DH12" s="199"/>
      <c r="DI12" s="199"/>
      <c r="DJ12" s="199"/>
      <c r="DK12" s="199"/>
      <c r="DL12" s="199"/>
      <c r="DM12" s="199"/>
      <c r="DN12" s="199"/>
      <c r="DO12" s="199"/>
      <c r="DP12" s="199"/>
    </row>
    <row r="13" spans="1:120" x14ac:dyDescent="0.75">
      <c r="A13" s="29"/>
      <c r="B13" s="17" t="s">
        <v>34</v>
      </c>
      <c r="C13" s="209">
        <f>IF(SUM(wUSE!C$112:C$114),C$3*wUSE!C13/SUM(wUSE!C$112:C$114),0)</f>
        <v>0</v>
      </c>
      <c r="D13" s="209">
        <f>IF(SUM(wUSE!D$112:D$114),D$3*wUSE!D13/SUM(wUSE!D$112:D$114),0)</f>
        <v>0</v>
      </c>
      <c r="E13" s="209">
        <f>IF(SUM(wUSE!E$112:E$114),E$3*wUSE!E13/SUM(wUSE!E$112:E$114),0)</f>
        <v>0</v>
      </c>
      <c r="F13" s="209">
        <f>IF(SUM(wUSE!F$112:F$114),F$3*wUSE!F13/SUM(wUSE!F$112:F$114),0)</f>
        <v>0</v>
      </c>
      <c r="G13" s="209">
        <f>IF(SUM(wUSE!G$112:G$114),G$3*wUSE!G13/SUM(wUSE!G$112:G$114),0)</f>
        <v>0</v>
      </c>
      <c r="H13" s="209">
        <f>IF(SUM(wUSE!H$112:H$114),H$3*wUSE!H13/SUM(wUSE!H$112:H$114),0)</f>
        <v>1.4084816948760019</v>
      </c>
      <c r="I13" s="209">
        <f>IF(SUM(wUSE!I$112:I$114),I$3*wUSE!I13/SUM(wUSE!I$112:I$114),0)</f>
        <v>0</v>
      </c>
      <c r="J13" s="209">
        <f>IF(SUM(wUSE!J$112:J$114),J$3*wUSE!J13/SUM(wUSE!J$112:J$114),0)</f>
        <v>0</v>
      </c>
      <c r="K13" s="209">
        <f>IF(SUM(wUSE!K$112:K$114),K$3*wUSE!K13/SUM(wUSE!K$112:K$114),0)</f>
        <v>0</v>
      </c>
      <c r="L13" s="209">
        <f>IF(SUM(wUSE!L$112:L$114),L$3*wUSE!L13/SUM(wUSE!L$112:L$114),0)</f>
        <v>0</v>
      </c>
      <c r="M13" s="209">
        <f>IF(SUM(wUSE!M$112:M$114),M$3*wUSE!M13/SUM(wUSE!M$112:M$114),0)</f>
        <v>0</v>
      </c>
      <c r="N13" s="209">
        <f>IF(SUM(wUSE!N$112:N$114),N$3*wUSE!N13/SUM(wUSE!N$112:N$114),0)</f>
        <v>0</v>
      </c>
      <c r="O13" s="209">
        <f>IF(SUM(wUSE!O$112:O$114),O$3*wUSE!O13/SUM(wUSE!O$112:O$114),0)</f>
        <v>0</v>
      </c>
      <c r="P13" s="209">
        <f>IF(SUM(wUSE!P$112:P$114),P$3*wUSE!P13/SUM(wUSE!P$112:P$114),0)</f>
        <v>0</v>
      </c>
      <c r="Q13" s="209">
        <f>IF(SUM(wUSE!Q$112:Q$114),Q$3*wUSE!Q13/SUM(wUSE!Q$112:Q$114),0)</f>
        <v>0</v>
      </c>
      <c r="R13" s="209">
        <f>IF(SUM(wUSE!R$112:R$114),R$3*wUSE!R13/SUM(wUSE!R$112:R$114),0)</f>
        <v>0</v>
      </c>
      <c r="S13" s="209">
        <f>IF(SUM(wUSE!S$112:S$114),S$3*wUSE!S13/SUM(wUSE!S$112:S$114),0)</f>
        <v>0</v>
      </c>
      <c r="T13" s="209">
        <f>IF(SUM(wUSE!T$112:T$114),T$3*wUSE!T13/SUM(wUSE!T$112:T$114),0)</f>
        <v>0</v>
      </c>
      <c r="U13" s="209">
        <f>IF(SUM(wUSE!U$112:U$114),U$3*wUSE!U13/SUM(wUSE!U$112:U$114),0)</f>
        <v>0</v>
      </c>
      <c r="V13" s="209">
        <f>IF(SUM(wUSE!V$112:V$114),V$3*wUSE!V13/SUM(wUSE!V$112:V$114),0)</f>
        <v>0</v>
      </c>
      <c r="W13" s="209">
        <f>IF(SUM(wUSE!W$112:W$114),W$3*wUSE!W13/SUM(wUSE!W$112:W$114),0)</f>
        <v>0</v>
      </c>
      <c r="X13" s="209">
        <f>IF(SUM(wUSE!X$112:X$114),X$3*wUSE!X13/SUM(wUSE!X$112:X$114),0)</f>
        <v>0</v>
      </c>
      <c r="Y13" s="209">
        <f>IF(SUM(wUSE!Y$112:Y$114),Y$3*wUSE!Y13/SUM(wUSE!Y$112:Y$114),0)</f>
        <v>0</v>
      </c>
      <c r="Z13" s="209">
        <f>IF(SUM(wUSE!Z$112:Z$114),Z$3*wUSE!Z13/SUM(wUSE!Z$112:Z$114),0)</f>
        <v>0</v>
      </c>
      <c r="AA13" s="209">
        <f>IF(SUM(wUSE!AA$112:AA$114),AA$3*wUSE!AA13/SUM(wUSE!AA$112:AA$114),0)</f>
        <v>0</v>
      </c>
      <c r="AB13" s="209">
        <f>IF(SUM(wUSE!AB$112:AB$114),AB$3*wUSE!AB13/SUM(wUSE!AB$112:AB$114),0)</f>
        <v>0</v>
      </c>
      <c r="AC13" s="209">
        <f>IF(SUM(wUSE!AC$112:AC$114),AC$3*wUSE!AC13/SUM(wUSE!AC$112:AC$114),0)</f>
        <v>0</v>
      </c>
      <c r="AD13" s="209">
        <f>IF(SUM(wUSE!AD$112:AD$114),AD$3*wUSE!AD13/SUM(wUSE!AD$112:AD$114),0)</f>
        <v>0</v>
      </c>
      <c r="AE13" s="209">
        <f>IF(SUM(wUSE!AE$112:AE$114),AE$3*wUSE!AE13/SUM(wUSE!AE$112:AE$114),0)</f>
        <v>0</v>
      </c>
      <c r="AF13" s="209">
        <f>IF(SUM(wUSE!AF$112:AF$114),AF$3*wUSE!AF13/SUM(wUSE!AF$112:AF$114),0)</f>
        <v>0</v>
      </c>
      <c r="AG13" s="209">
        <f>IF(SUM(wUSE!AG$112:AG$114),AG$3*wUSE!AG13/SUM(wUSE!AG$112:AG$114),0)</f>
        <v>0</v>
      </c>
      <c r="AH13" s="209">
        <f>IF(SUM(wUSE!AH$112:AH$114),AH$3*wUSE!AH13/SUM(wUSE!AH$112:AH$114),0)</f>
        <v>0</v>
      </c>
      <c r="AI13" s="209">
        <f>IF(SUM(wUSE!AI$112:AI$114),AI$3*wUSE!AI13/SUM(wUSE!AI$112:AI$114),0)</f>
        <v>0</v>
      </c>
      <c r="AJ13" s="209">
        <f>IF(SUM(wUSE!AJ$112:AJ$114),AJ$3*wUSE!AJ13/SUM(wUSE!AJ$112:AJ$114),0)</f>
        <v>0</v>
      </c>
      <c r="AK13" s="209">
        <f>IF(SUM(wUSE!AK$112:AK$114),AK$3*wUSE!AK13/SUM(wUSE!AK$112:AK$114),0)</f>
        <v>0</v>
      </c>
      <c r="AL13" s="209">
        <f>IF(SUM(wUSE!AL$112:AL$114),AL$3*wUSE!AL13/SUM(wUSE!AL$112:AL$114),0)</f>
        <v>0</v>
      </c>
      <c r="AM13" s="209">
        <f>IF(SUM(wUSE!AM$112:AM$114),AM$3*wUSE!AM13/SUM(wUSE!AM$112:AM$114),0)</f>
        <v>0</v>
      </c>
      <c r="AN13" s="209">
        <f>IF(SUM(wUSE!AN$112:AN$114),AN$3*wUSE!AN13/SUM(wUSE!AN$112:AN$114),0)</f>
        <v>0</v>
      </c>
      <c r="AO13" s="209">
        <f>IF(SUM(wUSE!AO$112:AO$114),AO$3*wUSE!AO13/SUM(wUSE!AO$112:AO$114),0)</f>
        <v>0</v>
      </c>
      <c r="AP13" s="209">
        <f>IF(SUM(wUSE!AP$112:AP$114),AP$3*wUSE!AP13/SUM(wUSE!AP$112:AP$114),0)</f>
        <v>0</v>
      </c>
      <c r="AQ13" s="209">
        <f>IF(SUM(wUSE!AQ$112:AQ$114),AQ$3*wUSE!AQ13/SUM(wUSE!AQ$112:AQ$114),0)</f>
        <v>0</v>
      </c>
      <c r="AR13" s="209">
        <f>IF(SUM(wUSE!AR$112:AR$114),AR$3*wUSE!AR13/SUM(wUSE!AR$112:AR$114),0)</f>
        <v>0</v>
      </c>
      <c r="AS13" s="209">
        <f>IF(SUM(wUSE!AS$112:AS$114),AS$3*wUSE!AS13/SUM(wUSE!AS$112:AS$114),0)</f>
        <v>0</v>
      </c>
      <c r="AT13" s="209">
        <f>IF(SUM(wUSE!AT$112:AT$114),AT$3*wUSE!AT13/SUM(wUSE!AT$112:AT$114),0)</f>
        <v>0</v>
      </c>
      <c r="AU13" s="209">
        <f>IF(SUM(wUSE!AU$112:AU$114),AU$3*wUSE!AU13/SUM(wUSE!AU$112:AU$114),0)</f>
        <v>0</v>
      </c>
      <c r="AV13" s="209">
        <f>IF(SUM(wUSE!AV$112:AV$114),AV$3*wUSE!AV13/SUM(wUSE!AV$112:AV$114),0)</f>
        <v>0</v>
      </c>
      <c r="AW13" s="209">
        <f>IF(SUM(wUSE!AW$112:AW$114),AW$3*wUSE!AW13/SUM(wUSE!AW$112:AW$114),0)</f>
        <v>0</v>
      </c>
      <c r="AX13" s="209">
        <f>IF(SUM(wUSE!AX$112:AX$114),AX$3*wUSE!AX13/SUM(wUSE!AX$112:AX$114),0)</f>
        <v>0</v>
      </c>
      <c r="AY13" s="209">
        <f>IF(SUM(wUSE!AY$112:AY$114),AY$3*wUSE!AY13/SUM(wUSE!AY$112:AY$114),0)</f>
        <v>0</v>
      </c>
      <c r="AZ13" s="209">
        <f>IF(SUM(wUSE!AZ$112:AZ$114),AZ$3*wUSE!AZ13/SUM(wUSE!AZ$112:AZ$114),0)</f>
        <v>0</v>
      </c>
      <c r="BA13" s="209">
        <f>IF(SUM(wUSE!BA$112:BA$114),BA$3*wUSE!BA13/SUM(wUSE!BA$112:BA$114),0)</f>
        <v>0</v>
      </c>
      <c r="BB13" s="209">
        <f>IF(SUM(wUSE!BB$112:BB$114),BB$3*wUSE!BB13/SUM(wUSE!BB$112:BB$114),0)</f>
        <v>0</v>
      </c>
      <c r="BC13" s="209">
        <f>IF(SUM(wUSE!BC$112:BC$114),BC$3*wUSE!BC13/SUM(wUSE!BC$112:BC$114),0)</f>
        <v>0</v>
      </c>
      <c r="BD13" s="209">
        <f>IF(SUM(wUSE!BD$112:BD$114),BD$3*wUSE!BD13/SUM(wUSE!BD$112:BD$114),0)</f>
        <v>0</v>
      </c>
      <c r="BE13" s="209">
        <f>IF(SUM(wUSE!BE$112:BE$114),BE$3*wUSE!BE13/SUM(wUSE!BE$112:BE$114),0)</f>
        <v>0</v>
      </c>
      <c r="BF13" s="209">
        <f>IF(SUM(wUSE!BF$112:BF$114),BF$3*wUSE!BF13/SUM(wUSE!BF$112:BF$114),0)</f>
        <v>0</v>
      </c>
      <c r="BG13" s="209">
        <f>IF(SUM(wUSE!BG$112:BG$114),BG$3*wUSE!BG13/SUM(wUSE!BG$112:BG$114),0)</f>
        <v>0</v>
      </c>
      <c r="BH13" s="209">
        <f>IF(SUM(wUSE!BH$112:BH$114),BH$3*wUSE!BH13/SUM(wUSE!BH$112:BH$114),0)</f>
        <v>0</v>
      </c>
      <c r="BI13" s="209">
        <f>IF(SUM(wUSE!BI$112:BI$114),BI$3*wUSE!BI13/SUM(wUSE!BI$112:BI$114),0)</f>
        <v>0</v>
      </c>
      <c r="BJ13" s="209">
        <f>IF(SUM(wUSE!BJ$112:BJ$114),BJ$3*wUSE!BJ13/SUM(wUSE!BJ$112:BJ$114),0)</f>
        <v>0</v>
      </c>
      <c r="BK13" s="209">
        <f>IF(SUM(wUSE!BK$112:BK$114),BK$3*wUSE!BK13/SUM(wUSE!BK$112:BK$114),0)</f>
        <v>0</v>
      </c>
      <c r="BL13" s="209">
        <f>IF(SUM(wUSE!BL$112:BL$114),BL$3*wUSE!BL13/SUM(wUSE!BL$112:BL$114),0)</f>
        <v>0</v>
      </c>
      <c r="BM13" s="209">
        <f>IF(SUM(wUSE!BM$112:BM$114),BM$3*wUSE!BM13/SUM(wUSE!BM$112:BM$114),0)</f>
        <v>0</v>
      </c>
      <c r="BN13" s="209">
        <f>IF(SUM(wUSE!BN$112:BN$114),BN$3*wUSE!BN13/SUM(wUSE!BN$112:BN$114),0)</f>
        <v>0</v>
      </c>
      <c r="BO13" s="209">
        <f>IF(SUM(wUSE!BO$112:BO$114),BO$3*wUSE!BO13/SUM(wUSE!BO$112:BO$114),0)</f>
        <v>0</v>
      </c>
      <c r="BP13" s="209">
        <f>IF(SUM(wUSE!BP$112:BP$114),BP$3*wUSE!BP13/SUM(wUSE!BP$112:BP$114),0)</f>
        <v>0</v>
      </c>
      <c r="BQ13" s="209">
        <f>IF(SUM(wUSE!BQ$112:BQ$114),BQ$3*wUSE!BQ13/SUM(wUSE!BQ$112:BQ$114),0)</f>
        <v>0</v>
      </c>
      <c r="BR13" s="209">
        <f>IF(SUM(wUSE!BR$112:BR$114),BR$3*wUSE!BR13/SUM(wUSE!BR$112:BR$114),0)</f>
        <v>0</v>
      </c>
      <c r="BS13" s="209">
        <f>IF(SUM(wUSE!BS$112:BS$114),BS$3*wUSE!BS13/SUM(wUSE!BS$112:BS$114),0)</f>
        <v>0</v>
      </c>
      <c r="BT13" s="209">
        <f>IF(SUM(wUSE!BT$112:BT$114),BT$3*wUSE!BT13/SUM(wUSE!BT$112:BT$114),0)</f>
        <v>0</v>
      </c>
      <c r="BU13" s="209">
        <f>IF(SUM(wUSE!BU$112:BU$114),BU$3*wUSE!BU13/SUM(wUSE!BU$112:BU$114),0)</f>
        <v>0</v>
      </c>
      <c r="BV13" s="209">
        <f>IF(SUM(wUSE!BV$112:BV$114),BV$3*wUSE!BV13/SUM(wUSE!BV$112:BV$114),0)</f>
        <v>0</v>
      </c>
      <c r="BW13" s="209">
        <f>IF(SUM(wUSE!BW$112:BW$114),BW$3*wUSE!BW13/SUM(wUSE!BW$112:BW$114),0)</f>
        <v>0</v>
      </c>
      <c r="BX13" s="209">
        <f>IF(SUM(wUSE!BX$112:BX$114),BX$3*wUSE!BX13/SUM(wUSE!BX$112:BX$114),0)</f>
        <v>0</v>
      </c>
      <c r="BY13" s="209">
        <f>IF(SUM(wUSE!BY$112:BY$114),BY$3*wUSE!BY13/SUM(wUSE!BY$112:BY$114),0)</f>
        <v>0</v>
      </c>
      <c r="BZ13" s="209">
        <f>IF(SUM(wUSE!BZ$112:BZ$114),BZ$3*wUSE!BZ13/SUM(wUSE!BZ$112:BZ$114),0)</f>
        <v>0</v>
      </c>
      <c r="CA13" s="209">
        <f>IF(SUM(wUSE!CA$112:CA$114),CA$3*wUSE!CA13/SUM(wUSE!CA$112:CA$114),0)</f>
        <v>0.12053939404056942</v>
      </c>
      <c r="CB13" s="209">
        <f>IF(SUM(wUSE!CB$112:CB$114),CB$3*wUSE!CB13/SUM(wUSE!CB$112:CB$114),0)</f>
        <v>0</v>
      </c>
      <c r="CC13" s="209">
        <f>IF(SUM(wUSE!CC$112:CC$114),CC$3*wUSE!CC13/SUM(wUSE!CC$112:CC$114),0)</f>
        <v>0</v>
      </c>
      <c r="CD13" s="209">
        <f>IF(SUM(wUSE!CD$112:CD$114),CD$3*wUSE!CD13/SUM(wUSE!CD$112:CD$114),0)</f>
        <v>0</v>
      </c>
      <c r="CE13" s="209">
        <f>IF(SUM(wUSE!CE$112:CE$114),CE$3*wUSE!CE13/SUM(wUSE!CE$112:CE$114),0)</f>
        <v>0</v>
      </c>
      <c r="CF13" s="209">
        <f>IF(SUM(wUSE!CF$112:CF$114),CF$3*wUSE!CF13/SUM(wUSE!CF$112:CF$114),0)</f>
        <v>0</v>
      </c>
      <c r="CG13" s="209" t="e">
        <f>IF(SUM(wUSE!CG$112:CG$114),CG$3*wUSE!CG13/SUM(wUSE!CG$112:CG$114),0)</f>
        <v>#DIV/0!</v>
      </c>
      <c r="CH13" s="209" t="e">
        <f>IF(SUM(wUSE!CH$112:CH$114),CH$3*wUSE!CH13/SUM(wUSE!CH$112:CH$114),0)</f>
        <v>#DIV/0!</v>
      </c>
      <c r="CI13" s="209" t="e">
        <f>IF(SUM(wUSE!CI$112:CI$114),CI$3*wUSE!CI13/SUM(wUSE!CI$112:CI$114),0)</f>
        <v>#DIV/0!</v>
      </c>
      <c r="CJ13" s="209" t="e">
        <f>IF(SUM(wUSE!CJ$112:CJ$114),CJ$3*wUSE!CJ13/SUM(wUSE!CJ$112:CJ$114),0)</f>
        <v>#DIV/0!</v>
      </c>
      <c r="CK13" s="209" t="e">
        <f>IF(SUM(wUSE!CK$112:CK$114),CK$3*wUSE!CK13/SUM(wUSE!CK$112:CK$114),0)</f>
        <v>#DIV/0!</v>
      </c>
      <c r="CL13" s="209" t="e">
        <f>IF(SUM(wUSE!CL$112:CL$114),CL$3*wUSE!CL13/SUM(wUSE!CL$112:CL$114),0)</f>
        <v>#DIV/0!</v>
      </c>
      <c r="CM13" s="209" t="e">
        <f>IF(SUM(wUSE!CM$112:CM$114),CM$3*wUSE!CM13/SUM(wUSE!CM$112:CM$114),0)</f>
        <v>#DIV/0!</v>
      </c>
      <c r="CN13" s="209" t="e">
        <f>IF(SUM(wUSE!CN$112:CN$114),CN$3*wUSE!CN13/SUM(wUSE!CN$112:CN$114),0)</f>
        <v>#DIV/0!</v>
      </c>
      <c r="CO13" s="209" t="e">
        <f>IF(SUM(wUSE!CO$112:CO$114),CO$3*wUSE!CO13/SUM(wUSE!CO$112:CO$114),0)</f>
        <v>#DIV/0!</v>
      </c>
      <c r="CP13" s="209" t="e">
        <f>IF(SUM(wUSE!CP$112:CP$114),CP$3*wUSE!CP13/SUM(wUSE!CP$112:CP$114),0)</f>
        <v>#DIV/0!</v>
      </c>
      <c r="CQ13" s="209" t="e">
        <f>IF(SUM(wUSE!CQ$112:CQ$114),CQ$3*wUSE!CQ13/SUM(wUSE!CQ$112:CQ$114),0)</f>
        <v>#DIV/0!</v>
      </c>
      <c r="CR13" s="209" t="e">
        <f>IF(SUM(wUSE!CR$112:CR$114),CR$3*wUSE!CR13/SUM(wUSE!CR$112:CR$114),0)</f>
        <v>#DIV/0!</v>
      </c>
      <c r="CS13" s="209" t="e">
        <f>IF(SUM(wUSE!CS$112:CS$114),CS$3*wUSE!CS13/SUM(wUSE!CS$112:CS$114),0)</f>
        <v>#DIV/0!</v>
      </c>
      <c r="CT13" s="209">
        <f>IF(SUM(wUSE!CT$112:CT$114),CT$3*wUSE!CT13/SUM(wUSE!CT$112:CT$114),0)</f>
        <v>0</v>
      </c>
      <c r="CU13" s="209">
        <f>IF(SUM(wUSE!CU$112:CU$114),CU$3*wUSE!CU13/SUM(wUSE!CU$112:CU$114),0)</f>
        <v>0</v>
      </c>
      <c r="CV13" s="209" t="e">
        <f>IF(SUM(wUSE!CV$112:CV$114),CV$3*wUSE!CV13/SUM(wUSE!CV$112:CV$114),0)</f>
        <v>#DIV/0!</v>
      </c>
      <c r="CW13" s="209" t="e">
        <f>IF(SUM(wUSE!CW$112:CW$114),CW$3*wUSE!CW13/SUM(wUSE!CW$112:CW$114),0)</f>
        <v>#DIV/0!</v>
      </c>
      <c r="CX13" s="209" t="e">
        <f>IF(SUM(wUSE!CX$112:CX$114),CX$3*wUSE!CX13/SUM(wUSE!CX$112:CX$114),0)</f>
        <v>#DIV/0!</v>
      </c>
      <c r="CY13" s="209" t="e">
        <f>IF(SUM(wUSE!CY$112:CY$114),CY$3*wUSE!CY13/SUM(wUSE!CY$112:CY$114),0)</f>
        <v>#DIV/0!</v>
      </c>
      <c r="CZ13" s="209" t="e">
        <f>IF(SUM(wUSE!CZ$112:CZ$114),CZ$3*wUSE!CZ13/SUM(wUSE!CZ$112:CZ$114),0)</f>
        <v>#DIV/0!</v>
      </c>
      <c r="DA13" s="209" t="e">
        <f>IF(SUM(wUSE!DA$112:DA$114),DA$3*wUSE!DA13/SUM(wUSE!DA$112:DA$114),0)</f>
        <v>#DIV/0!</v>
      </c>
      <c r="DB13" s="209" t="e">
        <f>IF(SUM(wUSE!DB$112:DB$114),DB$3*wUSE!DB13/SUM(wUSE!DB$112:DB$114),0)</f>
        <v>#DIV/0!</v>
      </c>
      <c r="DC13" s="198"/>
      <c r="DD13" s="199"/>
      <c r="DE13" s="199"/>
      <c r="DF13" s="199"/>
      <c r="DG13" s="199"/>
      <c r="DH13" s="199"/>
      <c r="DI13" s="199"/>
      <c r="DJ13" s="199"/>
      <c r="DK13" s="199"/>
      <c r="DL13" s="199"/>
      <c r="DM13" s="199"/>
      <c r="DN13" s="199"/>
      <c r="DO13" s="199"/>
      <c r="DP13" s="199"/>
    </row>
    <row r="14" spans="1:120" x14ac:dyDescent="0.75">
      <c r="A14" s="29"/>
      <c r="B14" s="17" t="s">
        <v>37</v>
      </c>
      <c r="C14" s="209">
        <f>IF(SUM(wUSE!C$112:C$114),C$3*wUSE!C14/SUM(wUSE!C$112:C$114),0)</f>
        <v>0</v>
      </c>
      <c r="D14" s="209">
        <f>IF(SUM(wUSE!D$112:D$114),D$3*wUSE!D14/SUM(wUSE!D$112:D$114),0)</f>
        <v>0</v>
      </c>
      <c r="E14" s="209">
        <f>IF(SUM(wUSE!E$112:E$114),E$3*wUSE!E14/SUM(wUSE!E$112:E$114),0)</f>
        <v>0</v>
      </c>
      <c r="F14" s="209">
        <f>IF(SUM(wUSE!F$112:F$114),F$3*wUSE!F14/SUM(wUSE!F$112:F$114),0)</f>
        <v>0</v>
      </c>
      <c r="G14" s="209">
        <f>IF(SUM(wUSE!G$112:G$114),G$3*wUSE!G14/SUM(wUSE!G$112:G$114),0)</f>
        <v>0</v>
      </c>
      <c r="H14" s="209">
        <f>IF(SUM(wUSE!H$112:H$114),H$3*wUSE!H14/SUM(wUSE!H$112:H$114),0)</f>
        <v>0</v>
      </c>
      <c r="I14" s="209">
        <f>IF(SUM(wUSE!I$112:I$114),I$3*wUSE!I14/SUM(wUSE!I$112:I$114),0)</f>
        <v>1.4632743894491063</v>
      </c>
      <c r="J14" s="209">
        <f>IF(SUM(wUSE!J$112:J$114),J$3*wUSE!J14/SUM(wUSE!J$112:J$114),0)</f>
        <v>0</v>
      </c>
      <c r="K14" s="209">
        <f>IF(SUM(wUSE!K$112:K$114),K$3*wUSE!K14/SUM(wUSE!K$112:K$114),0)</f>
        <v>0</v>
      </c>
      <c r="L14" s="209">
        <f>IF(SUM(wUSE!L$112:L$114),L$3*wUSE!L14/SUM(wUSE!L$112:L$114),0)</f>
        <v>0</v>
      </c>
      <c r="M14" s="209">
        <f>IF(SUM(wUSE!M$112:M$114),M$3*wUSE!M14/SUM(wUSE!M$112:M$114),0)</f>
        <v>0</v>
      </c>
      <c r="N14" s="209">
        <f>IF(SUM(wUSE!N$112:N$114),N$3*wUSE!N14/SUM(wUSE!N$112:N$114),0)</f>
        <v>0</v>
      </c>
      <c r="O14" s="209">
        <f>IF(SUM(wUSE!O$112:O$114),O$3*wUSE!O14/SUM(wUSE!O$112:O$114),0)</f>
        <v>0</v>
      </c>
      <c r="P14" s="209">
        <f>IF(SUM(wUSE!P$112:P$114),P$3*wUSE!P14/SUM(wUSE!P$112:P$114),0)</f>
        <v>0</v>
      </c>
      <c r="Q14" s="209">
        <f>IF(SUM(wUSE!Q$112:Q$114),Q$3*wUSE!Q14/SUM(wUSE!Q$112:Q$114),0)</f>
        <v>0</v>
      </c>
      <c r="R14" s="209">
        <f>IF(SUM(wUSE!R$112:R$114),R$3*wUSE!R14/SUM(wUSE!R$112:R$114),0)</f>
        <v>0</v>
      </c>
      <c r="S14" s="209">
        <f>IF(SUM(wUSE!S$112:S$114),S$3*wUSE!S14/SUM(wUSE!S$112:S$114),0)</f>
        <v>0</v>
      </c>
      <c r="T14" s="209">
        <f>IF(SUM(wUSE!T$112:T$114),T$3*wUSE!T14/SUM(wUSE!T$112:T$114),0)</f>
        <v>0</v>
      </c>
      <c r="U14" s="209">
        <f>IF(SUM(wUSE!U$112:U$114),U$3*wUSE!U14/SUM(wUSE!U$112:U$114),0)</f>
        <v>0</v>
      </c>
      <c r="V14" s="209">
        <f>IF(SUM(wUSE!V$112:V$114),V$3*wUSE!V14/SUM(wUSE!V$112:V$114),0)</f>
        <v>0</v>
      </c>
      <c r="W14" s="209">
        <f>IF(SUM(wUSE!W$112:W$114),W$3*wUSE!W14/SUM(wUSE!W$112:W$114),0)</f>
        <v>0</v>
      </c>
      <c r="X14" s="209">
        <f>IF(SUM(wUSE!X$112:X$114),X$3*wUSE!X14/SUM(wUSE!X$112:X$114),0)</f>
        <v>0</v>
      </c>
      <c r="Y14" s="209">
        <f>IF(SUM(wUSE!Y$112:Y$114),Y$3*wUSE!Y14/SUM(wUSE!Y$112:Y$114),0)</f>
        <v>0</v>
      </c>
      <c r="Z14" s="209">
        <f>IF(SUM(wUSE!Z$112:Z$114),Z$3*wUSE!Z14/SUM(wUSE!Z$112:Z$114),0)</f>
        <v>0</v>
      </c>
      <c r="AA14" s="209">
        <f>IF(SUM(wUSE!AA$112:AA$114),AA$3*wUSE!AA14/SUM(wUSE!AA$112:AA$114),0)</f>
        <v>0</v>
      </c>
      <c r="AB14" s="209">
        <f>IF(SUM(wUSE!AB$112:AB$114),AB$3*wUSE!AB14/SUM(wUSE!AB$112:AB$114),0)</f>
        <v>0</v>
      </c>
      <c r="AC14" s="209">
        <f>IF(SUM(wUSE!AC$112:AC$114),AC$3*wUSE!AC14/SUM(wUSE!AC$112:AC$114),0)</f>
        <v>0</v>
      </c>
      <c r="AD14" s="209">
        <f>IF(SUM(wUSE!AD$112:AD$114),AD$3*wUSE!AD14/SUM(wUSE!AD$112:AD$114),0)</f>
        <v>0</v>
      </c>
      <c r="AE14" s="209">
        <f>IF(SUM(wUSE!AE$112:AE$114),AE$3*wUSE!AE14/SUM(wUSE!AE$112:AE$114),0)</f>
        <v>0</v>
      </c>
      <c r="AF14" s="209">
        <f>IF(SUM(wUSE!AF$112:AF$114),AF$3*wUSE!AF14/SUM(wUSE!AF$112:AF$114),0)</f>
        <v>0</v>
      </c>
      <c r="AG14" s="209">
        <f>IF(SUM(wUSE!AG$112:AG$114),AG$3*wUSE!AG14/SUM(wUSE!AG$112:AG$114),0)</f>
        <v>0</v>
      </c>
      <c r="AH14" s="209">
        <f>IF(SUM(wUSE!AH$112:AH$114),AH$3*wUSE!AH14/SUM(wUSE!AH$112:AH$114),0)</f>
        <v>0</v>
      </c>
      <c r="AI14" s="209">
        <f>IF(SUM(wUSE!AI$112:AI$114),AI$3*wUSE!AI14/SUM(wUSE!AI$112:AI$114),0)</f>
        <v>0</v>
      </c>
      <c r="AJ14" s="209">
        <f>IF(SUM(wUSE!AJ$112:AJ$114),AJ$3*wUSE!AJ14/SUM(wUSE!AJ$112:AJ$114),0)</f>
        <v>0</v>
      </c>
      <c r="AK14" s="209">
        <f>IF(SUM(wUSE!AK$112:AK$114),AK$3*wUSE!AK14/SUM(wUSE!AK$112:AK$114),0)</f>
        <v>0</v>
      </c>
      <c r="AL14" s="209">
        <f>IF(SUM(wUSE!AL$112:AL$114),AL$3*wUSE!AL14/SUM(wUSE!AL$112:AL$114),0)</f>
        <v>0</v>
      </c>
      <c r="AM14" s="209">
        <f>IF(SUM(wUSE!AM$112:AM$114),AM$3*wUSE!AM14/SUM(wUSE!AM$112:AM$114),0)</f>
        <v>0</v>
      </c>
      <c r="AN14" s="209">
        <f>IF(SUM(wUSE!AN$112:AN$114),AN$3*wUSE!AN14/SUM(wUSE!AN$112:AN$114),0)</f>
        <v>0</v>
      </c>
      <c r="AO14" s="209">
        <f>IF(SUM(wUSE!AO$112:AO$114),AO$3*wUSE!AO14/SUM(wUSE!AO$112:AO$114),0)</f>
        <v>0</v>
      </c>
      <c r="AP14" s="209">
        <f>IF(SUM(wUSE!AP$112:AP$114),AP$3*wUSE!AP14/SUM(wUSE!AP$112:AP$114),0)</f>
        <v>0</v>
      </c>
      <c r="AQ14" s="209">
        <f>IF(SUM(wUSE!AQ$112:AQ$114),AQ$3*wUSE!AQ14/SUM(wUSE!AQ$112:AQ$114),0)</f>
        <v>0</v>
      </c>
      <c r="AR14" s="209">
        <f>IF(SUM(wUSE!AR$112:AR$114),AR$3*wUSE!AR14/SUM(wUSE!AR$112:AR$114),0)</f>
        <v>0</v>
      </c>
      <c r="AS14" s="209">
        <f>IF(SUM(wUSE!AS$112:AS$114),AS$3*wUSE!AS14/SUM(wUSE!AS$112:AS$114),0)</f>
        <v>0</v>
      </c>
      <c r="AT14" s="209">
        <f>IF(SUM(wUSE!AT$112:AT$114),AT$3*wUSE!AT14/SUM(wUSE!AT$112:AT$114),0)</f>
        <v>0</v>
      </c>
      <c r="AU14" s="209">
        <f>IF(SUM(wUSE!AU$112:AU$114),AU$3*wUSE!AU14/SUM(wUSE!AU$112:AU$114),0)</f>
        <v>0</v>
      </c>
      <c r="AV14" s="209">
        <f>IF(SUM(wUSE!AV$112:AV$114),AV$3*wUSE!AV14/SUM(wUSE!AV$112:AV$114),0)</f>
        <v>0</v>
      </c>
      <c r="AW14" s="209">
        <f>IF(SUM(wUSE!AW$112:AW$114),AW$3*wUSE!AW14/SUM(wUSE!AW$112:AW$114),0)</f>
        <v>0</v>
      </c>
      <c r="AX14" s="209">
        <f>IF(SUM(wUSE!AX$112:AX$114),AX$3*wUSE!AX14/SUM(wUSE!AX$112:AX$114),0)</f>
        <v>0</v>
      </c>
      <c r="AY14" s="209">
        <f>IF(SUM(wUSE!AY$112:AY$114),AY$3*wUSE!AY14/SUM(wUSE!AY$112:AY$114),0)</f>
        <v>0</v>
      </c>
      <c r="AZ14" s="209">
        <f>IF(SUM(wUSE!AZ$112:AZ$114),AZ$3*wUSE!AZ14/SUM(wUSE!AZ$112:AZ$114),0)</f>
        <v>0</v>
      </c>
      <c r="BA14" s="209">
        <f>IF(SUM(wUSE!BA$112:BA$114),BA$3*wUSE!BA14/SUM(wUSE!BA$112:BA$114),0)</f>
        <v>0</v>
      </c>
      <c r="BB14" s="209">
        <f>IF(SUM(wUSE!BB$112:BB$114),BB$3*wUSE!BB14/SUM(wUSE!BB$112:BB$114),0)</f>
        <v>0</v>
      </c>
      <c r="BC14" s="209">
        <f>IF(SUM(wUSE!BC$112:BC$114),BC$3*wUSE!BC14/SUM(wUSE!BC$112:BC$114),0)</f>
        <v>0</v>
      </c>
      <c r="BD14" s="209">
        <f>IF(SUM(wUSE!BD$112:BD$114),BD$3*wUSE!BD14/SUM(wUSE!BD$112:BD$114),0)</f>
        <v>0</v>
      </c>
      <c r="BE14" s="209">
        <f>IF(SUM(wUSE!BE$112:BE$114),BE$3*wUSE!BE14/SUM(wUSE!BE$112:BE$114),0)</f>
        <v>0</v>
      </c>
      <c r="BF14" s="209">
        <f>IF(SUM(wUSE!BF$112:BF$114),BF$3*wUSE!BF14/SUM(wUSE!BF$112:BF$114),0)</f>
        <v>0</v>
      </c>
      <c r="BG14" s="209">
        <f>IF(SUM(wUSE!BG$112:BG$114),BG$3*wUSE!BG14/SUM(wUSE!BG$112:BG$114),0)</f>
        <v>0</v>
      </c>
      <c r="BH14" s="209">
        <f>IF(SUM(wUSE!BH$112:BH$114),BH$3*wUSE!BH14/SUM(wUSE!BH$112:BH$114),0)</f>
        <v>0</v>
      </c>
      <c r="BI14" s="209">
        <f>IF(SUM(wUSE!BI$112:BI$114),BI$3*wUSE!BI14/SUM(wUSE!BI$112:BI$114),0)</f>
        <v>0</v>
      </c>
      <c r="BJ14" s="209">
        <f>IF(SUM(wUSE!BJ$112:BJ$114),BJ$3*wUSE!BJ14/SUM(wUSE!BJ$112:BJ$114),0)</f>
        <v>0</v>
      </c>
      <c r="BK14" s="209">
        <f>IF(SUM(wUSE!BK$112:BK$114),BK$3*wUSE!BK14/SUM(wUSE!BK$112:BK$114),0)</f>
        <v>0</v>
      </c>
      <c r="BL14" s="209">
        <f>IF(SUM(wUSE!BL$112:BL$114),BL$3*wUSE!BL14/SUM(wUSE!BL$112:BL$114),0)</f>
        <v>0</v>
      </c>
      <c r="BM14" s="209">
        <f>IF(SUM(wUSE!BM$112:BM$114),BM$3*wUSE!BM14/SUM(wUSE!BM$112:BM$114),0)</f>
        <v>0</v>
      </c>
      <c r="BN14" s="209">
        <f>IF(SUM(wUSE!BN$112:BN$114),BN$3*wUSE!BN14/SUM(wUSE!BN$112:BN$114),0)</f>
        <v>0</v>
      </c>
      <c r="BO14" s="209">
        <f>IF(SUM(wUSE!BO$112:BO$114),BO$3*wUSE!BO14/SUM(wUSE!BO$112:BO$114),0)</f>
        <v>0</v>
      </c>
      <c r="BP14" s="209">
        <f>IF(SUM(wUSE!BP$112:BP$114),BP$3*wUSE!BP14/SUM(wUSE!BP$112:BP$114),0)</f>
        <v>0</v>
      </c>
      <c r="BQ14" s="209">
        <f>IF(SUM(wUSE!BQ$112:BQ$114),BQ$3*wUSE!BQ14/SUM(wUSE!BQ$112:BQ$114),0)</f>
        <v>0</v>
      </c>
      <c r="BR14" s="209">
        <f>IF(SUM(wUSE!BR$112:BR$114),BR$3*wUSE!BR14/SUM(wUSE!BR$112:BR$114),0)</f>
        <v>0</v>
      </c>
      <c r="BS14" s="209">
        <f>IF(SUM(wUSE!BS$112:BS$114),BS$3*wUSE!BS14/SUM(wUSE!BS$112:BS$114),0)</f>
        <v>0</v>
      </c>
      <c r="BT14" s="209">
        <f>IF(SUM(wUSE!BT$112:BT$114),BT$3*wUSE!BT14/SUM(wUSE!BT$112:BT$114),0)</f>
        <v>0</v>
      </c>
      <c r="BU14" s="209">
        <f>IF(SUM(wUSE!BU$112:BU$114),BU$3*wUSE!BU14/SUM(wUSE!BU$112:BU$114),0)</f>
        <v>0</v>
      </c>
      <c r="BV14" s="209">
        <f>IF(SUM(wUSE!BV$112:BV$114),BV$3*wUSE!BV14/SUM(wUSE!BV$112:BV$114),0)</f>
        <v>0</v>
      </c>
      <c r="BW14" s="209">
        <f>IF(SUM(wUSE!BW$112:BW$114),BW$3*wUSE!BW14/SUM(wUSE!BW$112:BW$114),0)</f>
        <v>0</v>
      </c>
      <c r="BX14" s="209">
        <f>IF(SUM(wUSE!BX$112:BX$114),BX$3*wUSE!BX14/SUM(wUSE!BX$112:BX$114),0)</f>
        <v>0</v>
      </c>
      <c r="BY14" s="209">
        <f>IF(SUM(wUSE!BY$112:BY$114),BY$3*wUSE!BY14/SUM(wUSE!BY$112:BY$114),0)</f>
        <v>0</v>
      </c>
      <c r="BZ14" s="209">
        <f>IF(SUM(wUSE!BZ$112:BZ$114),BZ$3*wUSE!BZ14/SUM(wUSE!BZ$112:BZ$114),0)</f>
        <v>0</v>
      </c>
      <c r="CA14" s="209">
        <f>IF(SUM(wUSE!CA$112:CA$114),CA$3*wUSE!CA14/SUM(wUSE!CA$112:CA$114),0)</f>
        <v>0.1216491881765093</v>
      </c>
      <c r="CB14" s="209">
        <f>IF(SUM(wUSE!CB$112:CB$114),CB$3*wUSE!CB14/SUM(wUSE!CB$112:CB$114),0)</f>
        <v>0</v>
      </c>
      <c r="CC14" s="209">
        <f>IF(SUM(wUSE!CC$112:CC$114),CC$3*wUSE!CC14/SUM(wUSE!CC$112:CC$114),0)</f>
        <v>0</v>
      </c>
      <c r="CD14" s="209">
        <f>IF(SUM(wUSE!CD$112:CD$114),CD$3*wUSE!CD14/SUM(wUSE!CD$112:CD$114),0)</f>
        <v>0</v>
      </c>
      <c r="CE14" s="209">
        <f>IF(SUM(wUSE!CE$112:CE$114),CE$3*wUSE!CE14/SUM(wUSE!CE$112:CE$114),0)</f>
        <v>0</v>
      </c>
      <c r="CF14" s="209">
        <f>IF(SUM(wUSE!CF$112:CF$114),CF$3*wUSE!CF14/SUM(wUSE!CF$112:CF$114),0)</f>
        <v>0</v>
      </c>
      <c r="CG14" s="209" t="e">
        <f>IF(SUM(wUSE!CG$112:CG$114),CG$3*wUSE!CG14/SUM(wUSE!CG$112:CG$114),0)</f>
        <v>#DIV/0!</v>
      </c>
      <c r="CH14" s="209" t="e">
        <f>IF(SUM(wUSE!CH$112:CH$114),CH$3*wUSE!CH14/SUM(wUSE!CH$112:CH$114),0)</f>
        <v>#DIV/0!</v>
      </c>
      <c r="CI14" s="209" t="e">
        <f>IF(SUM(wUSE!CI$112:CI$114),CI$3*wUSE!CI14/SUM(wUSE!CI$112:CI$114),0)</f>
        <v>#DIV/0!</v>
      </c>
      <c r="CJ14" s="209" t="e">
        <f>IF(SUM(wUSE!CJ$112:CJ$114),CJ$3*wUSE!CJ14/SUM(wUSE!CJ$112:CJ$114),0)</f>
        <v>#DIV/0!</v>
      </c>
      <c r="CK14" s="209" t="e">
        <f>IF(SUM(wUSE!CK$112:CK$114),CK$3*wUSE!CK14/SUM(wUSE!CK$112:CK$114),0)</f>
        <v>#DIV/0!</v>
      </c>
      <c r="CL14" s="209" t="e">
        <f>IF(SUM(wUSE!CL$112:CL$114),CL$3*wUSE!CL14/SUM(wUSE!CL$112:CL$114),0)</f>
        <v>#DIV/0!</v>
      </c>
      <c r="CM14" s="209" t="e">
        <f>IF(SUM(wUSE!CM$112:CM$114),CM$3*wUSE!CM14/SUM(wUSE!CM$112:CM$114),0)</f>
        <v>#DIV/0!</v>
      </c>
      <c r="CN14" s="209" t="e">
        <f>IF(SUM(wUSE!CN$112:CN$114),CN$3*wUSE!CN14/SUM(wUSE!CN$112:CN$114),0)</f>
        <v>#DIV/0!</v>
      </c>
      <c r="CO14" s="209" t="e">
        <f>IF(SUM(wUSE!CO$112:CO$114),CO$3*wUSE!CO14/SUM(wUSE!CO$112:CO$114),0)</f>
        <v>#DIV/0!</v>
      </c>
      <c r="CP14" s="209" t="e">
        <f>IF(SUM(wUSE!CP$112:CP$114),CP$3*wUSE!CP14/SUM(wUSE!CP$112:CP$114),0)</f>
        <v>#DIV/0!</v>
      </c>
      <c r="CQ14" s="209" t="e">
        <f>IF(SUM(wUSE!CQ$112:CQ$114),CQ$3*wUSE!CQ14/SUM(wUSE!CQ$112:CQ$114),0)</f>
        <v>#DIV/0!</v>
      </c>
      <c r="CR14" s="209" t="e">
        <f>IF(SUM(wUSE!CR$112:CR$114),CR$3*wUSE!CR14/SUM(wUSE!CR$112:CR$114),0)</f>
        <v>#DIV/0!</v>
      </c>
      <c r="CS14" s="209" t="e">
        <f>IF(SUM(wUSE!CS$112:CS$114),CS$3*wUSE!CS14/SUM(wUSE!CS$112:CS$114),0)</f>
        <v>#DIV/0!</v>
      </c>
      <c r="CT14" s="209">
        <f>IF(SUM(wUSE!CT$112:CT$114),CT$3*wUSE!CT14/SUM(wUSE!CT$112:CT$114),0)</f>
        <v>0</v>
      </c>
      <c r="CU14" s="209">
        <f>IF(SUM(wUSE!CU$112:CU$114),CU$3*wUSE!CU14/SUM(wUSE!CU$112:CU$114),0)</f>
        <v>0</v>
      </c>
      <c r="CV14" s="209" t="e">
        <f>IF(SUM(wUSE!CV$112:CV$114),CV$3*wUSE!CV14/SUM(wUSE!CV$112:CV$114),0)</f>
        <v>#DIV/0!</v>
      </c>
      <c r="CW14" s="209" t="e">
        <f>IF(SUM(wUSE!CW$112:CW$114),CW$3*wUSE!CW14/SUM(wUSE!CW$112:CW$114),0)</f>
        <v>#DIV/0!</v>
      </c>
      <c r="CX14" s="209" t="e">
        <f>IF(SUM(wUSE!CX$112:CX$114),CX$3*wUSE!CX14/SUM(wUSE!CX$112:CX$114),0)</f>
        <v>#DIV/0!</v>
      </c>
      <c r="CY14" s="209" t="e">
        <f>IF(SUM(wUSE!CY$112:CY$114),CY$3*wUSE!CY14/SUM(wUSE!CY$112:CY$114),0)</f>
        <v>#DIV/0!</v>
      </c>
      <c r="CZ14" s="209" t="e">
        <f>IF(SUM(wUSE!CZ$112:CZ$114),CZ$3*wUSE!CZ14/SUM(wUSE!CZ$112:CZ$114),0)</f>
        <v>#DIV/0!</v>
      </c>
      <c r="DA14" s="209" t="e">
        <f>IF(SUM(wUSE!DA$112:DA$114),DA$3*wUSE!DA14/SUM(wUSE!DA$112:DA$114),0)</f>
        <v>#DIV/0!</v>
      </c>
      <c r="DB14" s="209" t="e">
        <f>IF(SUM(wUSE!DB$112:DB$114),DB$3*wUSE!DB14/SUM(wUSE!DB$112:DB$114),0)</f>
        <v>#DIV/0!</v>
      </c>
      <c r="DC14" s="198"/>
      <c r="DD14" s="199"/>
      <c r="DE14" s="199"/>
      <c r="DF14" s="199"/>
      <c r="DG14" s="199"/>
      <c r="DH14" s="199"/>
      <c r="DI14" s="199"/>
      <c r="DJ14" s="199"/>
      <c r="DK14" s="199"/>
      <c r="DL14" s="199"/>
      <c r="DM14" s="199"/>
      <c r="DN14" s="199"/>
      <c r="DO14" s="199"/>
      <c r="DP14" s="199"/>
    </row>
    <row r="15" spans="1:120" x14ac:dyDescent="0.75">
      <c r="A15" s="29"/>
      <c r="B15" s="17" t="s">
        <v>31</v>
      </c>
      <c r="C15" s="209">
        <f>IF(SUM(wUSE!C$112:C$114),C$3*wUSE!C15/SUM(wUSE!C$112:C$114),0)</f>
        <v>0</v>
      </c>
      <c r="D15" s="209">
        <f>IF(SUM(wUSE!D$112:D$114),D$3*wUSE!D15/SUM(wUSE!D$112:D$114),0)</f>
        <v>0</v>
      </c>
      <c r="E15" s="209">
        <f>IF(SUM(wUSE!E$112:E$114),E$3*wUSE!E15/SUM(wUSE!E$112:E$114),0)</f>
        <v>0</v>
      </c>
      <c r="F15" s="209">
        <f>IF(SUM(wUSE!F$112:F$114),F$3*wUSE!F15/SUM(wUSE!F$112:F$114),0)</f>
        <v>0</v>
      </c>
      <c r="G15" s="209">
        <f>IF(SUM(wUSE!G$112:G$114),G$3*wUSE!G15/SUM(wUSE!G$112:G$114),0)</f>
        <v>0</v>
      </c>
      <c r="H15" s="209">
        <f>IF(SUM(wUSE!H$112:H$114),H$3*wUSE!H15/SUM(wUSE!H$112:H$114),0)</f>
        <v>0</v>
      </c>
      <c r="I15" s="209">
        <f>IF(SUM(wUSE!I$112:I$114),I$3*wUSE!I15/SUM(wUSE!I$112:I$114),0)</f>
        <v>0</v>
      </c>
      <c r="J15" s="209">
        <f>IF(SUM(wUSE!J$112:J$114),J$3*wUSE!J15/SUM(wUSE!J$112:J$114),0)</f>
        <v>0.94236720101797034</v>
      </c>
      <c r="K15" s="209">
        <f>IF(SUM(wUSE!K$112:K$114),K$3*wUSE!K15/SUM(wUSE!K$112:K$114),0)</f>
        <v>0</v>
      </c>
      <c r="L15" s="209">
        <f>IF(SUM(wUSE!L$112:L$114),L$3*wUSE!L15/SUM(wUSE!L$112:L$114),0)</f>
        <v>0</v>
      </c>
      <c r="M15" s="209">
        <f>IF(SUM(wUSE!M$112:M$114),M$3*wUSE!M15/SUM(wUSE!M$112:M$114),0)</f>
        <v>0</v>
      </c>
      <c r="N15" s="209">
        <f>IF(SUM(wUSE!N$112:N$114),N$3*wUSE!N15/SUM(wUSE!N$112:N$114),0)</f>
        <v>0</v>
      </c>
      <c r="O15" s="209">
        <f>IF(SUM(wUSE!O$112:O$114),O$3*wUSE!O15/SUM(wUSE!O$112:O$114),0)</f>
        <v>0</v>
      </c>
      <c r="P15" s="209">
        <f>IF(SUM(wUSE!P$112:P$114),P$3*wUSE!P15/SUM(wUSE!P$112:P$114),0)</f>
        <v>0</v>
      </c>
      <c r="Q15" s="209">
        <f>IF(SUM(wUSE!Q$112:Q$114),Q$3*wUSE!Q15/SUM(wUSE!Q$112:Q$114),0)</f>
        <v>0</v>
      </c>
      <c r="R15" s="209">
        <f>IF(SUM(wUSE!R$112:R$114),R$3*wUSE!R15/SUM(wUSE!R$112:R$114),0)</f>
        <v>0</v>
      </c>
      <c r="S15" s="209">
        <f>IF(SUM(wUSE!S$112:S$114),S$3*wUSE!S15/SUM(wUSE!S$112:S$114),0)</f>
        <v>0</v>
      </c>
      <c r="T15" s="209">
        <f>IF(SUM(wUSE!T$112:T$114),T$3*wUSE!T15/SUM(wUSE!T$112:T$114),0)</f>
        <v>0</v>
      </c>
      <c r="U15" s="209">
        <f>IF(SUM(wUSE!U$112:U$114),U$3*wUSE!U15/SUM(wUSE!U$112:U$114),0)</f>
        <v>0</v>
      </c>
      <c r="V15" s="209">
        <f>IF(SUM(wUSE!V$112:V$114),V$3*wUSE!V15/SUM(wUSE!V$112:V$114),0)</f>
        <v>0</v>
      </c>
      <c r="W15" s="209">
        <f>IF(SUM(wUSE!W$112:W$114),W$3*wUSE!W15/SUM(wUSE!W$112:W$114),0)</f>
        <v>0</v>
      </c>
      <c r="X15" s="209">
        <f>IF(SUM(wUSE!X$112:X$114),X$3*wUSE!X15/SUM(wUSE!X$112:X$114),0)</f>
        <v>0</v>
      </c>
      <c r="Y15" s="209">
        <f>IF(SUM(wUSE!Y$112:Y$114),Y$3*wUSE!Y15/SUM(wUSE!Y$112:Y$114),0)</f>
        <v>0</v>
      </c>
      <c r="Z15" s="209">
        <f>IF(SUM(wUSE!Z$112:Z$114),Z$3*wUSE!Z15/SUM(wUSE!Z$112:Z$114),0)</f>
        <v>0</v>
      </c>
      <c r="AA15" s="209">
        <f>IF(SUM(wUSE!AA$112:AA$114),AA$3*wUSE!AA15/SUM(wUSE!AA$112:AA$114),0)</f>
        <v>0</v>
      </c>
      <c r="AB15" s="209">
        <f>IF(SUM(wUSE!AB$112:AB$114),AB$3*wUSE!AB15/SUM(wUSE!AB$112:AB$114),0)</f>
        <v>0</v>
      </c>
      <c r="AC15" s="209">
        <f>IF(SUM(wUSE!AC$112:AC$114),AC$3*wUSE!AC15/SUM(wUSE!AC$112:AC$114),0)</f>
        <v>0</v>
      </c>
      <c r="AD15" s="209">
        <f>IF(SUM(wUSE!AD$112:AD$114),AD$3*wUSE!AD15/SUM(wUSE!AD$112:AD$114),0)</f>
        <v>0</v>
      </c>
      <c r="AE15" s="209">
        <f>IF(SUM(wUSE!AE$112:AE$114),AE$3*wUSE!AE15/SUM(wUSE!AE$112:AE$114),0)</f>
        <v>0</v>
      </c>
      <c r="AF15" s="209">
        <f>IF(SUM(wUSE!AF$112:AF$114),AF$3*wUSE!AF15/SUM(wUSE!AF$112:AF$114),0)</f>
        <v>0</v>
      </c>
      <c r="AG15" s="209">
        <f>IF(SUM(wUSE!AG$112:AG$114),AG$3*wUSE!AG15/SUM(wUSE!AG$112:AG$114),0)</f>
        <v>0</v>
      </c>
      <c r="AH15" s="209">
        <f>IF(SUM(wUSE!AH$112:AH$114),AH$3*wUSE!AH15/SUM(wUSE!AH$112:AH$114),0)</f>
        <v>0</v>
      </c>
      <c r="AI15" s="209">
        <f>IF(SUM(wUSE!AI$112:AI$114),AI$3*wUSE!AI15/SUM(wUSE!AI$112:AI$114),0)</f>
        <v>0</v>
      </c>
      <c r="AJ15" s="209">
        <f>IF(SUM(wUSE!AJ$112:AJ$114),AJ$3*wUSE!AJ15/SUM(wUSE!AJ$112:AJ$114),0)</f>
        <v>0</v>
      </c>
      <c r="AK15" s="209">
        <f>IF(SUM(wUSE!AK$112:AK$114),AK$3*wUSE!AK15/SUM(wUSE!AK$112:AK$114),0)</f>
        <v>0</v>
      </c>
      <c r="AL15" s="209">
        <f>IF(SUM(wUSE!AL$112:AL$114),AL$3*wUSE!AL15/SUM(wUSE!AL$112:AL$114),0)</f>
        <v>0</v>
      </c>
      <c r="AM15" s="209">
        <f>IF(SUM(wUSE!AM$112:AM$114),AM$3*wUSE!AM15/SUM(wUSE!AM$112:AM$114),0)</f>
        <v>0</v>
      </c>
      <c r="AN15" s="209">
        <f>IF(SUM(wUSE!AN$112:AN$114),AN$3*wUSE!AN15/SUM(wUSE!AN$112:AN$114),0)</f>
        <v>0</v>
      </c>
      <c r="AO15" s="209">
        <f>IF(SUM(wUSE!AO$112:AO$114),AO$3*wUSE!AO15/SUM(wUSE!AO$112:AO$114),0)</f>
        <v>0</v>
      </c>
      <c r="AP15" s="209">
        <f>IF(SUM(wUSE!AP$112:AP$114),AP$3*wUSE!AP15/SUM(wUSE!AP$112:AP$114),0)</f>
        <v>0</v>
      </c>
      <c r="AQ15" s="209">
        <f>IF(SUM(wUSE!AQ$112:AQ$114),AQ$3*wUSE!AQ15/SUM(wUSE!AQ$112:AQ$114),0)</f>
        <v>0</v>
      </c>
      <c r="AR15" s="209">
        <f>IF(SUM(wUSE!AR$112:AR$114),AR$3*wUSE!AR15/SUM(wUSE!AR$112:AR$114),0)</f>
        <v>0</v>
      </c>
      <c r="AS15" s="209">
        <f>IF(SUM(wUSE!AS$112:AS$114),AS$3*wUSE!AS15/SUM(wUSE!AS$112:AS$114),0)</f>
        <v>0</v>
      </c>
      <c r="AT15" s="209">
        <f>IF(SUM(wUSE!AT$112:AT$114),AT$3*wUSE!AT15/SUM(wUSE!AT$112:AT$114),0)</f>
        <v>0</v>
      </c>
      <c r="AU15" s="209">
        <f>IF(SUM(wUSE!AU$112:AU$114),AU$3*wUSE!AU15/SUM(wUSE!AU$112:AU$114),0)</f>
        <v>0</v>
      </c>
      <c r="AV15" s="209">
        <f>IF(SUM(wUSE!AV$112:AV$114),AV$3*wUSE!AV15/SUM(wUSE!AV$112:AV$114),0)</f>
        <v>98.086080155281024</v>
      </c>
      <c r="AW15" s="209">
        <f>IF(SUM(wUSE!AW$112:AW$114),AW$3*wUSE!AW15/SUM(wUSE!AW$112:AW$114),0)</f>
        <v>0</v>
      </c>
      <c r="AX15" s="209">
        <f>IF(SUM(wUSE!AX$112:AX$114),AX$3*wUSE!AX15/SUM(wUSE!AX$112:AX$114),0)</f>
        <v>0</v>
      </c>
      <c r="AY15" s="209">
        <f>IF(SUM(wUSE!AY$112:AY$114),AY$3*wUSE!AY15/SUM(wUSE!AY$112:AY$114),0)</f>
        <v>2.5986753328638517</v>
      </c>
      <c r="AZ15" s="209">
        <f>IF(SUM(wUSE!AZ$112:AZ$114),AZ$3*wUSE!AZ15/SUM(wUSE!AZ$112:AZ$114),0)</f>
        <v>0</v>
      </c>
      <c r="BA15" s="209">
        <f>IF(SUM(wUSE!BA$112:BA$114),BA$3*wUSE!BA15/SUM(wUSE!BA$112:BA$114),0)</f>
        <v>0</v>
      </c>
      <c r="BB15" s="209">
        <f>IF(SUM(wUSE!BB$112:BB$114),BB$3*wUSE!BB15/SUM(wUSE!BB$112:BB$114),0)</f>
        <v>0</v>
      </c>
      <c r="BC15" s="209">
        <f>IF(SUM(wUSE!BC$112:BC$114),BC$3*wUSE!BC15/SUM(wUSE!BC$112:BC$114),0)</f>
        <v>0</v>
      </c>
      <c r="BD15" s="209">
        <f>IF(SUM(wUSE!BD$112:BD$114),BD$3*wUSE!BD15/SUM(wUSE!BD$112:BD$114),0)</f>
        <v>7.6997260900135381E-2</v>
      </c>
      <c r="BE15" s="209">
        <f>IF(SUM(wUSE!BE$112:BE$114),BE$3*wUSE!BE15/SUM(wUSE!BE$112:BE$114),0)</f>
        <v>0</v>
      </c>
      <c r="BF15" s="209">
        <f>IF(SUM(wUSE!BF$112:BF$114),BF$3*wUSE!BF15/SUM(wUSE!BF$112:BF$114),0)</f>
        <v>0</v>
      </c>
      <c r="BG15" s="209">
        <f>IF(SUM(wUSE!BG$112:BG$114),BG$3*wUSE!BG15/SUM(wUSE!BG$112:BG$114),0)</f>
        <v>0</v>
      </c>
      <c r="BH15" s="209">
        <f>IF(SUM(wUSE!BH$112:BH$114),BH$3*wUSE!BH15/SUM(wUSE!BH$112:BH$114),0)</f>
        <v>0</v>
      </c>
      <c r="BI15" s="209">
        <f>IF(SUM(wUSE!BI$112:BI$114),BI$3*wUSE!BI15/SUM(wUSE!BI$112:BI$114),0)</f>
        <v>0</v>
      </c>
      <c r="BJ15" s="209">
        <f>IF(SUM(wUSE!BJ$112:BJ$114),BJ$3*wUSE!BJ15/SUM(wUSE!BJ$112:BJ$114),0)</f>
        <v>0.11480185249109898</v>
      </c>
      <c r="BK15" s="209">
        <f>IF(SUM(wUSE!BK$112:BK$114),BK$3*wUSE!BK15/SUM(wUSE!BK$112:BK$114),0)</f>
        <v>0</v>
      </c>
      <c r="BL15" s="209">
        <f>IF(SUM(wUSE!BL$112:BL$114),BL$3*wUSE!BL15/SUM(wUSE!BL$112:BL$114),0)</f>
        <v>0</v>
      </c>
      <c r="BM15" s="209">
        <f>IF(SUM(wUSE!BM$112:BM$114),BM$3*wUSE!BM15/SUM(wUSE!BM$112:BM$114),0)</f>
        <v>0</v>
      </c>
      <c r="BN15" s="209">
        <f>IF(SUM(wUSE!BN$112:BN$114),BN$3*wUSE!BN15/SUM(wUSE!BN$112:BN$114),0)</f>
        <v>0</v>
      </c>
      <c r="BO15" s="209">
        <f>IF(SUM(wUSE!BO$112:BO$114),BO$3*wUSE!BO15/SUM(wUSE!BO$112:BO$114),0)</f>
        <v>0</v>
      </c>
      <c r="BP15" s="209">
        <f>IF(SUM(wUSE!BP$112:BP$114),BP$3*wUSE!BP15/SUM(wUSE!BP$112:BP$114),0)</f>
        <v>0</v>
      </c>
      <c r="BQ15" s="209">
        <f>IF(SUM(wUSE!BQ$112:BQ$114),BQ$3*wUSE!BQ15/SUM(wUSE!BQ$112:BQ$114),0)</f>
        <v>0</v>
      </c>
      <c r="BR15" s="209">
        <f>IF(SUM(wUSE!BR$112:BR$114),BR$3*wUSE!BR15/SUM(wUSE!BR$112:BR$114),0)</f>
        <v>0</v>
      </c>
      <c r="BS15" s="209">
        <f>IF(SUM(wUSE!BS$112:BS$114),BS$3*wUSE!BS15/SUM(wUSE!BS$112:BS$114),0)</f>
        <v>0</v>
      </c>
      <c r="BT15" s="209">
        <f>IF(SUM(wUSE!BT$112:BT$114),BT$3*wUSE!BT15/SUM(wUSE!BT$112:BT$114),0)</f>
        <v>0</v>
      </c>
      <c r="BU15" s="209">
        <f>IF(SUM(wUSE!BU$112:BU$114),BU$3*wUSE!BU15/SUM(wUSE!BU$112:BU$114),0)</f>
        <v>0</v>
      </c>
      <c r="BV15" s="209">
        <f>IF(SUM(wUSE!BV$112:BV$114),BV$3*wUSE!BV15/SUM(wUSE!BV$112:BV$114),0)</f>
        <v>0</v>
      </c>
      <c r="BW15" s="209">
        <f>IF(SUM(wUSE!BW$112:BW$114),BW$3*wUSE!BW15/SUM(wUSE!BW$112:BW$114),0)</f>
        <v>0</v>
      </c>
      <c r="BX15" s="209">
        <f>IF(SUM(wUSE!BX$112:BX$114),BX$3*wUSE!BX15/SUM(wUSE!BX$112:BX$114),0)</f>
        <v>0</v>
      </c>
      <c r="BY15" s="209">
        <f>IF(SUM(wUSE!BY$112:BY$114),BY$3*wUSE!BY15/SUM(wUSE!BY$112:BY$114),0)</f>
        <v>0</v>
      </c>
      <c r="BZ15" s="209">
        <f>IF(SUM(wUSE!BZ$112:BZ$114),BZ$3*wUSE!BZ15/SUM(wUSE!BZ$112:BZ$114),0)</f>
        <v>0</v>
      </c>
      <c r="CA15" s="209">
        <f>IF(SUM(wUSE!CA$112:CA$114),CA$3*wUSE!CA15/SUM(wUSE!CA$112:CA$114),0)</f>
        <v>8.8148724197062478</v>
      </c>
      <c r="CB15" s="209">
        <f>IF(SUM(wUSE!CB$112:CB$114),CB$3*wUSE!CB15/SUM(wUSE!CB$112:CB$114),0)</f>
        <v>0</v>
      </c>
      <c r="CC15" s="209">
        <f>IF(SUM(wUSE!CC$112:CC$114),CC$3*wUSE!CC15/SUM(wUSE!CC$112:CC$114),0)</f>
        <v>0</v>
      </c>
      <c r="CD15" s="209">
        <f>IF(SUM(wUSE!CD$112:CD$114),CD$3*wUSE!CD15/SUM(wUSE!CD$112:CD$114),0)</f>
        <v>0</v>
      </c>
      <c r="CE15" s="209">
        <f>IF(SUM(wUSE!CE$112:CE$114),CE$3*wUSE!CE15/SUM(wUSE!CE$112:CE$114),0)</f>
        <v>0</v>
      </c>
      <c r="CF15" s="209">
        <f>IF(SUM(wUSE!CF$112:CF$114),CF$3*wUSE!CF15/SUM(wUSE!CF$112:CF$114),0)</f>
        <v>0</v>
      </c>
      <c r="CG15" s="209" t="e">
        <f>IF(SUM(wUSE!CG$112:CG$114),CG$3*wUSE!CG15/SUM(wUSE!CG$112:CG$114),0)</f>
        <v>#DIV/0!</v>
      </c>
      <c r="CH15" s="209" t="e">
        <f>IF(SUM(wUSE!CH$112:CH$114),CH$3*wUSE!CH15/SUM(wUSE!CH$112:CH$114),0)</f>
        <v>#DIV/0!</v>
      </c>
      <c r="CI15" s="209" t="e">
        <f>IF(SUM(wUSE!CI$112:CI$114),CI$3*wUSE!CI15/SUM(wUSE!CI$112:CI$114),0)</f>
        <v>#DIV/0!</v>
      </c>
      <c r="CJ15" s="209" t="e">
        <f>IF(SUM(wUSE!CJ$112:CJ$114),CJ$3*wUSE!CJ15/SUM(wUSE!CJ$112:CJ$114),0)</f>
        <v>#DIV/0!</v>
      </c>
      <c r="CK15" s="209" t="e">
        <f>IF(SUM(wUSE!CK$112:CK$114),CK$3*wUSE!CK15/SUM(wUSE!CK$112:CK$114),0)</f>
        <v>#DIV/0!</v>
      </c>
      <c r="CL15" s="209" t="e">
        <f>IF(SUM(wUSE!CL$112:CL$114),CL$3*wUSE!CL15/SUM(wUSE!CL$112:CL$114),0)</f>
        <v>#DIV/0!</v>
      </c>
      <c r="CM15" s="209" t="e">
        <f>IF(SUM(wUSE!CM$112:CM$114),CM$3*wUSE!CM15/SUM(wUSE!CM$112:CM$114),0)</f>
        <v>#DIV/0!</v>
      </c>
      <c r="CN15" s="209" t="e">
        <f>IF(SUM(wUSE!CN$112:CN$114),CN$3*wUSE!CN15/SUM(wUSE!CN$112:CN$114),0)</f>
        <v>#DIV/0!</v>
      </c>
      <c r="CO15" s="209" t="e">
        <f>IF(SUM(wUSE!CO$112:CO$114),CO$3*wUSE!CO15/SUM(wUSE!CO$112:CO$114),0)</f>
        <v>#DIV/0!</v>
      </c>
      <c r="CP15" s="209" t="e">
        <f>IF(SUM(wUSE!CP$112:CP$114),CP$3*wUSE!CP15/SUM(wUSE!CP$112:CP$114),0)</f>
        <v>#DIV/0!</v>
      </c>
      <c r="CQ15" s="209" t="e">
        <f>IF(SUM(wUSE!CQ$112:CQ$114),CQ$3*wUSE!CQ15/SUM(wUSE!CQ$112:CQ$114),0)</f>
        <v>#DIV/0!</v>
      </c>
      <c r="CR15" s="209" t="e">
        <f>IF(SUM(wUSE!CR$112:CR$114),CR$3*wUSE!CR15/SUM(wUSE!CR$112:CR$114),0)</f>
        <v>#DIV/0!</v>
      </c>
      <c r="CS15" s="209" t="e">
        <f>IF(SUM(wUSE!CS$112:CS$114),CS$3*wUSE!CS15/SUM(wUSE!CS$112:CS$114),0)</f>
        <v>#DIV/0!</v>
      </c>
      <c r="CT15" s="209">
        <f>IF(SUM(wUSE!CT$112:CT$114),CT$3*wUSE!CT15/SUM(wUSE!CT$112:CT$114),0)</f>
        <v>0</v>
      </c>
      <c r="CU15" s="209">
        <f>IF(SUM(wUSE!CU$112:CU$114),CU$3*wUSE!CU15/SUM(wUSE!CU$112:CU$114),0)</f>
        <v>0</v>
      </c>
      <c r="CV15" s="209" t="e">
        <f>IF(SUM(wUSE!CV$112:CV$114),CV$3*wUSE!CV15/SUM(wUSE!CV$112:CV$114),0)</f>
        <v>#DIV/0!</v>
      </c>
      <c r="CW15" s="209" t="e">
        <f>IF(SUM(wUSE!CW$112:CW$114),CW$3*wUSE!CW15/SUM(wUSE!CW$112:CW$114),0)</f>
        <v>#DIV/0!</v>
      </c>
      <c r="CX15" s="209" t="e">
        <f>IF(SUM(wUSE!CX$112:CX$114),CX$3*wUSE!CX15/SUM(wUSE!CX$112:CX$114),0)</f>
        <v>#DIV/0!</v>
      </c>
      <c r="CY15" s="209" t="e">
        <f>IF(SUM(wUSE!CY$112:CY$114),CY$3*wUSE!CY15/SUM(wUSE!CY$112:CY$114),0)</f>
        <v>#DIV/0!</v>
      </c>
      <c r="CZ15" s="209" t="e">
        <f>IF(SUM(wUSE!CZ$112:CZ$114),CZ$3*wUSE!CZ15/SUM(wUSE!CZ$112:CZ$114),0)</f>
        <v>#DIV/0!</v>
      </c>
      <c r="DA15" s="209" t="e">
        <f>IF(SUM(wUSE!DA$112:DA$114),DA$3*wUSE!DA15/SUM(wUSE!DA$112:DA$114),0)</f>
        <v>#DIV/0!</v>
      </c>
      <c r="DB15" s="209" t="e">
        <f>IF(SUM(wUSE!DB$112:DB$114),DB$3*wUSE!DB15/SUM(wUSE!DB$112:DB$114),0)</f>
        <v>#DIV/0!</v>
      </c>
      <c r="DC15" s="198"/>
      <c r="DD15" s="199"/>
      <c r="DE15" s="199"/>
      <c r="DF15" s="199"/>
      <c r="DG15" s="199"/>
      <c r="DH15" s="199"/>
      <c r="DI15" s="199"/>
      <c r="DJ15" s="199"/>
      <c r="DK15" s="199"/>
      <c r="DL15" s="199"/>
      <c r="DM15" s="199"/>
      <c r="DN15" s="199"/>
      <c r="DO15" s="199"/>
      <c r="DP15" s="199"/>
    </row>
    <row r="16" spans="1:120" x14ac:dyDescent="0.75">
      <c r="A16" s="29"/>
      <c r="B16" s="17" t="s">
        <v>40</v>
      </c>
      <c r="C16" s="209">
        <f>IF(SUM(wUSE!C$112:C$114),C$3*wUSE!C16/SUM(wUSE!C$112:C$114),0)</f>
        <v>0</v>
      </c>
      <c r="D16" s="209">
        <f>IF(SUM(wUSE!D$112:D$114),D$3*wUSE!D16/SUM(wUSE!D$112:D$114),0)</f>
        <v>0</v>
      </c>
      <c r="E16" s="209">
        <f>IF(SUM(wUSE!E$112:E$114),E$3*wUSE!E16/SUM(wUSE!E$112:E$114),0)</f>
        <v>0</v>
      </c>
      <c r="F16" s="209">
        <f>IF(SUM(wUSE!F$112:F$114),F$3*wUSE!F16/SUM(wUSE!F$112:F$114),0)</f>
        <v>0</v>
      </c>
      <c r="G16" s="209">
        <f>IF(SUM(wUSE!G$112:G$114),G$3*wUSE!G16/SUM(wUSE!G$112:G$114),0)</f>
        <v>0</v>
      </c>
      <c r="H16" s="209">
        <f>IF(SUM(wUSE!H$112:H$114),H$3*wUSE!H16/SUM(wUSE!H$112:H$114),0)</f>
        <v>0</v>
      </c>
      <c r="I16" s="209">
        <f>IF(SUM(wUSE!I$112:I$114),I$3*wUSE!I16/SUM(wUSE!I$112:I$114),0)</f>
        <v>0</v>
      </c>
      <c r="J16" s="209">
        <f>IF(SUM(wUSE!J$112:J$114),J$3*wUSE!J16/SUM(wUSE!J$112:J$114),0)</f>
        <v>0</v>
      </c>
      <c r="K16" s="209">
        <f>IF(SUM(wUSE!K$112:K$114),K$3*wUSE!K16/SUM(wUSE!K$112:K$114),0)</f>
        <v>0.16507679511942411</v>
      </c>
      <c r="L16" s="209">
        <f>IF(SUM(wUSE!L$112:L$114),L$3*wUSE!L16/SUM(wUSE!L$112:L$114),0)</f>
        <v>0</v>
      </c>
      <c r="M16" s="209">
        <f>IF(SUM(wUSE!M$112:M$114),M$3*wUSE!M16/SUM(wUSE!M$112:M$114),0)</f>
        <v>0</v>
      </c>
      <c r="N16" s="209">
        <f>IF(SUM(wUSE!N$112:N$114),N$3*wUSE!N16/SUM(wUSE!N$112:N$114),0)</f>
        <v>0</v>
      </c>
      <c r="O16" s="209">
        <f>IF(SUM(wUSE!O$112:O$114),O$3*wUSE!O16/SUM(wUSE!O$112:O$114),0)</f>
        <v>0</v>
      </c>
      <c r="P16" s="209">
        <f>IF(SUM(wUSE!P$112:P$114),P$3*wUSE!P16/SUM(wUSE!P$112:P$114),0)</f>
        <v>0</v>
      </c>
      <c r="Q16" s="209">
        <f>IF(SUM(wUSE!Q$112:Q$114),Q$3*wUSE!Q16/SUM(wUSE!Q$112:Q$114),0)</f>
        <v>0</v>
      </c>
      <c r="R16" s="209">
        <f>IF(SUM(wUSE!R$112:R$114),R$3*wUSE!R16/SUM(wUSE!R$112:R$114),0)</f>
        <v>0</v>
      </c>
      <c r="S16" s="209">
        <f>IF(SUM(wUSE!S$112:S$114),S$3*wUSE!S16/SUM(wUSE!S$112:S$114),0)</f>
        <v>0</v>
      </c>
      <c r="T16" s="209">
        <f>IF(SUM(wUSE!T$112:T$114),T$3*wUSE!T16/SUM(wUSE!T$112:T$114),0)</f>
        <v>0</v>
      </c>
      <c r="U16" s="209">
        <f>IF(SUM(wUSE!U$112:U$114),U$3*wUSE!U16/SUM(wUSE!U$112:U$114),0)</f>
        <v>0</v>
      </c>
      <c r="V16" s="209">
        <f>IF(SUM(wUSE!V$112:V$114),V$3*wUSE!V16/SUM(wUSE!V$112:V$114),0)</f>
        <v>0</v>
      </c>
      <c r="W16" s="209">
        <f>IF(SUM(wUSE!W$112:W$114),W$3*wUSE!W16/SUM(wUSE!W$112:W$114),0)</f>
        <v>0</v>
      </c>
      <c r="X16" s="209">
        <f>IF(SUM(wUSE!X$112:X$114),X$3*wUSE!X16/SUM(wUSE!X$112:X$114),0)</f>
        <v>0</v>
      </c>
      <c r="Y16" s="209">
        <f>IF(SUM(wUSE!Y$112:Y$114),Y$3*wUSE!Y16/SUM(wUSE!Y$112:Y$114),0)</f>
        <v>0</v>
      </c>
      <c r="Z16" s="209">
        <f>IF(SUM(wUSE!Z$112:Z$114),Z$3*wUSE!Z16/SUM(wUSE!Z$112:Z$114),0)</f>
        <v>0</v>
      </c>
      <c r="AA16" s="209">
        <f>IF(SUM(wUSE!AA$112:AA$114),AA$3*wUSE!AA16/SUM(wUSE!AA$112:AA$114),0)</f>
        <v>0</v>
      </c>
      <c r="AB16" s="209">
        <f>IF(SUM(wUSE!AB$112:AB$114),AB$3*wUSE!AB16/SUM(wUSE!AB$112:AB$114),0)</f>
        <v>0</v>
      </c>
      <c r="AC16" s="209">
        <f>IF(SUM(wUSE!AC$112:AC$114),AC$3*wUSE!AC16/SUM(wUSE!AC$112:AC$114),0)</f>
        <v>0</v>
      </c>
      <c r="AD16" s="209">
        <f>IF(SUM(wUSE!AD$112:AD$114),AD$3*wUSE!AD16/SUM(wUSE!AD$112:AD$114),0)</f>
        <v>0</v>
      </c>
      <c r="AE16" s="209">
        <f>IF(SUM(wUSE!AE$112:AE$114),AE$3*wUSE!AE16/SUM(wUSE!AE$112:AE$114),0)</f>
        <v>0</v>
      </c>
      <c r="AF16" s="209">
        <f>IF(SUM(wUSE!AF$112:AF$114),AF$3*wUSE!AF16/SUM(wUSE!AF$112:AF$114),0)</f>
        <v>0</v>
      </c>
      <c r="AG16" s="209">
        <f>IF(SUM(wUSE!AG$112:AG$114),AG$3*wUSE!AG16/SUM(wUSE!AG$112:AG$114),0)</f>
        <v>0</v>
      </c>
      <c r="AH16" s="209">
        <f>IF(SUM(wUSE!AH$112:AH$114),AH$3*wUSE!AH16/SUM(wUSE!AH$112:AH$114),0)</f>
        <v>0</v>
      </c>
      <c r="AI16" s="209">
        <f>IF(SUM(wUSE!AI$112:AI$114),AI$3*wUSE!AI16/SUM(wUSE!AI$112:AI$114),0)</f>
        <v>0</v>
      </c>
      <c r="AJ16" s="209">
        <f>IF(SUM(wUSE!AJ$112:AJ$114),AJ$3*wUSE!AJ16/SUM(wUSE!AJ$112:AJ$114),0)</f>
        <v>0</v>
      </c>
      <c r="AK16" s="209">
        <f>IF(SUM(wUSE!AK$112:AK$114),AK$3*wUSE!AK16/SUM(wUSE!AK$112:AK$114),0)</f>
        <v>0</v>
      </c>
      <c r="AL16" s="209">
        <f>IF(SUM(wUSE!AL$112:AL$114),AL$3*wUSE!AL16/SUM(wUSE!AL$112:AL$114),0)</f>
        <v>0</v>
      </c>
      <c r="AM16" s="209">
        <f>IF(SUM(wUSE!AM$112:AM$114),AM$3*wUSE!AM16/SUM(wUSE!AM$112:AM$114),0)</f>
        <v>0</v>
      </c>
      <c r="AN16" s="209">
        <f>IF(SUM(wUSE!AN$112:AN$114),AN$3*wUSE!AN16/SUM(wUSE!AN$112:AN$114),0)</f>
        <v>0</v>
      </c>
      <c r="AO16" s="209">
        <f>IF(SUM(wUSE!AO$112:AO$114),AO$3*wUSE!AO16/SUM(wUSE!AO$112:AO$114),0)</f>
        <v>0</v>
      </c>
      <c r="AP16" s="209">
        <f>IF(SUM(wUSE!AP$112:AP$114),AP$3*wUSE!AP16/SUM(wUSE!AP$112:AP$114),0)</f>
        <v>0</v>
      </c>
      <c r="AQ16" s="209">
        <f>IF(SUM(wUSE!AQ$112:AQ$114),AQ$3*wUSE!AQ16/SUM(wUSE!AQ$112:AQ$114),0)</f>
        <v>0</v>
      </c>
      <c r="AR16" s="209">
        <f>IF(SUM(wUSE!AR$112:AR$114),AR$3*wUSE!AR16/SUM(wUSE!AR$112:AR$114),0)</f>
        <v>0</v>
      </c>
      <c r="AS16" s="209">
        <f>IF(SUM(wUSE!AS$112:AS$114),AS$3*wUSE!AS16/SUM(wUSE!AS$112:AS$114),0)</f>
        <v>0</v>
      </c>
      <c r="AT16" s="209">
        <f>IF(SUM(wUSE!AT$112:AT$114),AT$3*wUSE!AT16/SUM(wUSE!AT$112:AT$114),0)</f>
        <v>0</v>
      </c>
      <c r="AU16" s="209">
        <f>IF(SUM(wUSE!AU$112:AU$114),AU$3*wUSE!AU16/SUM(wUSE!AU$112:AU$114),0)</f>
        <v>0</v>
      </c>
      <c r="AV16" s="209">
        <f>IF(SUM(wUSE!AV$112:AV$114),AV$3*wUSE!AV16/SUM(wUSE!AV$112:AV$114),0)</f>
        <v>0.5606562606765938</v>
      </c>
      <c r="AW16" s="209">
        <f>IF(SUM(wUSE!AW$112:AW$114),AW$3*wUSE!AW16/SUM(wUSE!AW$112:AW$114),0)</f>
        <v>0</v>
      </c>
      <c r="AX16" s="209">
        <f>IF(SUM(wUSE!AX$112:AX$114),AX$3*wUSE!AX16/SUM(wUSE!AX$112:AX$114),0)</f>
        <v>0</v>
      </c>
      <c r="AY16" s="209">
        <f>IF(SUM(wUSE!AY$112:AY$114),AY$3*wUSE!AY16/SUM(wUSE!AY$112:AY$114),0)</f>
        <v>1.4853928228444002E-2</v>
      </c>
      <c r="AZ16" s="209">
        <f>IF(SUM(wUSE!AZ$112:AZ$114),AZ$3*wUSE!AZ16/SUM(wUSE!AZ$112:AZ$114),0)</f>
        <v>0</v>
      </c>
      <c r="BA16" s="209">
        <f>IF(SUM(wUSE!BA$112:BA$114),BA$3*wUSE!BA16/SUM(wUSE!BA$112:BA$114),0)</f>
        <v>0</v>
      </c>
      <c r="BB16" s="209">
        <f>IF(SUM(wUSE!BB$112:BB$114),BB$3*wUSE!BB16/SUM(wUSE!BB$112:BB$114),0)</f>
        <v>0</v>
      </c>
      <c r="BC16" s="209">
        <f>IF(SUM(wUSE!BC$112:BC$114),BC$3*wUSE!BC16/SUM(wUSE!BC$112:BC$114),0)</f>
        <v>0</v>
      </c>
      <c r="BD16" s="209">
        <f>IF(SUM(wUSE!BD$112:BD$114),BD$3*wUSE!BD16/SUM(wUSE!BD$112:BD$114),0)</f>
        <v>4.4011338112674844E-4</v>
      </c>
      <c r="BE16" s="209">
        <f>IF(SUM(wUSE!BE$112:BE$114),BE$3*wUSE!BE16/SUM(wUSE!BE$112:BE$114),0)</f>
        <v>0</v>
      </c>
      <c r="BF16" s="209">
        <f>IF(SUM(wUSE!BF$112:BF$114),BF$3*wUSE!BF16/SUM(wUSE!BF$112:BF$114),0)</f>
        <v>0</v>
      </c>
      <c r="BG16" s="209">
        <f>IF(SUM(wUSE!BG$112:BG$114),BG$3*wUSE!BG16/SUM(wUSE!BG$112:BG$114),0)</f>
        <v>0</v>
      </c>
      <c r="BH16" s="209">
        <f>IF(SUM(wUSE!BH$112:BH$114),BH$3*wUSE!BH16/SUM(wUSE!BH$112:BH$114),0)</f>
        <v>0</v>
      </c>
      <c r="BI16" s="209">
        <f>IF(SUM(wUSE!BI$112:BI$114),BI$3*wUSE!BI16/SUM(wUSE!BI$112:BI$114),0)</f>
        <v>0</v>
      </c>
      <c r="BJ16" s="209">
        <f>IF(SUM(wUSE!BJ$112:BJ$114),BJ$3*wUSE!BJ16/SUM(wUSE!BJ$112:BJ$114),0)</f>
        <v>6.5620297227200395E-4</v>
      </c>
      <c r="BK16" s="209">
        <f>IF(SUM(wUSE!BK$112:BK$114),BK$3*wUSE!BK16/SUM(wUSE!BK$112:BK$114),0)</f>
        <v>0</v>
      </c>
      <c r="BL16" s="209">
        <f>IF(SUM(wUSE!BL$112:BL$114),BL$3*wUSE!BL16/SUM(wUSE!BL$112:BL$114),0)</f>
        <v>0</v>
      </c>
      <c r="BM16" s="209">
        <f>IF(SUM(wUSE!BM$112:BM$114),BM$3*wUSE!BM16/SUM(wUSE!BM$112:BM$114),0)</f>
        <v>0</v>
      </c>
      <c r="BN16" s="209">
        <f>IF(SUM(wUSE!BN$112:BN$114),BN$3*wUSE!BN16/SUM(wUSE!BN$112:BN$114),0)</f>
        <v>0</v>
      </c>
      <c r="BO16" s="209">
        <f>IF(SUM(wUSE!BO$112:BO$114),BO$3*wUSE!BO16/SUM(wUSE!BO$112:BO$114),0)</f>
        <v>0</v>
      </c>
      <c r="BP16" s="209">
        <f>IF(SUM(wUSE!BP$112:BP$114),BP$3*wUSE!BP16/SUM(wUSE!BP$112:BP$114),0)</f>
        <v>0</v>
      </c>
      <c r="BQ16" s="209">
        <f>IF(SUM(wUSE!BQ$112:BQ$114),BQ$3*wUSE!BQ16/SUM(wUSE!BQ$112:BQ$114),0)</f>
        <v>0</v>
      </c>
      <c r="BR16" s="209">
        <f>IF(SUM(wUSE!BR$112:BR$114),BR$3*wUSE!BR16/SUM(wUSE!BR$112:BR$114),0)</f>
        <v>0</v>
      </c>
      <c r="BS16" s="209">
        <f>IF(SUM(wUSE!BS$112:BS$114),BS$3*wUSE!BS16/SUM(wUSE!BS$112:BS$114),0)</f>
        <v>0</v>
      </c>
      <c r="BT16" s="209">
        <f>IF(SUM(wUSE!BT$112:BT$114),BT$3*wUSE!BT16/SUM(wUSE!BT$112:BT$114),0)</f>
        <v>0</v>
      </c>
      <c r="BU16" s="209">
        <f>IF(SUM(wUSE!BU$112:BU$114),BU$3*wUSE!BU16/SUM(wUSE!BU$112:BU$114),0)</f>
        <v>0</v>
      </c>
      <c r="BV16" s="209">
        <f>IF(SUM(wUSE!BV$112:BV$114),BV$3*wUSE!BV16/SUM(wUSE!BV$112:BV$114),0)</f>
        <v>0</v>
      </c>
      <c r="BW16" s="209">
        <f>IF(SUM(wUSE!BW$112:BW$114),BW$3*wUSE!BW16/SUM(wUSE!BW$112:BW$114),0)</f>
        <v>0</v>
      </c>
      <c r="BX16" s="209">
        <f>IF(SUM(wUSE!BX$112:BX$114),BX$3*wUSE!BX16/SUM(wUSE!BX$112:BX$114),0)</f>
        <v>0</v>
      </c>
      <c r="BY16" s="209">
        <f>IF(SUM(wUSE!BY$112:BY$114),BY$3*wUSE!BY16/SUM(wUSE!BY$112:BY$114),0)</f>
        <v>0</v>
      </c>
      <c r="BZ16" s="209">
        <f>IF(SUM(wUSE!BZ$112:BZ$114),BZ$3*wUSE!BZ16/SUM(wUSE!BZ$112:BZ$114),0)</f>
        <v>0</v>
      </c>
      <c r="CA16" s="209">
        <f>IF(SUM(wUSE!CA$112:CA$114),CA$3*wUSE!CA16/SUM(wUSE!CA$112:CA$114),0)</f>
        <v>5.038547163216061E-2</v>
      </c>
      <c r="CB16" s="209">
        <f>IF(SUM(wUSE!CB$112:CB$114),CB$3*wUSE!CB16/SUM(wUSE!CB$112:CB$114),0)</f>
        <v>0</v>
      </c>
      <c r="CC16" s="209">
        <f>IF(SUM(wUSE!CC$112:CC$114),CC$3*wUSE!CC16/SUM(wUSE!CC$112:CC$114),0)</f>
        <v>0</v>
      </c>
      <c r="CD16" s="209">
        <f>IF(SUM(wUSE!CD$112:CD$114),CD$3*wUSE!CD16/SUM(wUSE!CD$112:CD$114),0)</f>
        <v>0</v>
      </c>
      <c r="CE16" s="209">
        <f>IF(SUM(wUSE!CE$112:CE$114),CE$3*wUSE!CE16/SUM(wUSE!CE$112:CE$114),0)</f>
        <v>0</v>
      </c>
      <c r="CF16" s="209">
        <f>IF(SUM(wUSE!CF$112:CF$114),CF$3*wUSE!CF16/SUM(wUSE!CF$112:CF$114),0)</f>
        <v>0</v>
      </c>
      <c r="CG16" s="209" t="e">
        <f>IF(SUM(wUSE!CG$112:CG$114),CG$3*wUSE!CG16/SUM(wUSE!CG$112:CG$114),0)</f>
        <v>#DIV/0!</v>
      </c>
      <c r="CH16" s="209" t="e">
        <f>IF(SUM(wUSE!CH$112:CH$114),CH$3*wUSE!CH16/SUM(wUSE!CH$112:CH$114),0)</f>
        <v>#DIV/0!</v>
      </c>
      <c r="CI16" s="209" t="e">
        <f>IF(SUM(wUSE!CI$112:CI$114),CI$3*wUSE!CI16/SUM(wUSE!CI$112:CI$114),0)</f>
        <v>#DIV/0!</v>
      </c>
      <c r="CJ16" s="209" t="e">
        <f>IF(SUM(wUSE!CJ$112:CJ$114),CJ$3*wUSE!CJ16/SUM(wUSE!CJ$112:CJ$114),0)</f>
        <v>#DIV/0!</v>
      </c>
      <c r="CK16" s="209" t="e">
        <f>IF(SUM(wUSE!CK$112:CK$114),CK$3*wUSE!CK16/SUM(wUSE!CK$112:CK$114),0)</f>
        <v>#DIV/0!</v>
      </c>
      <c r="CL16" s="209" t="e">
        <f>IF(SUM(wUSE!CL$112:CL$114),CL$3*wUSE!CL16/SUM(wUSE!CL$112:CL$114),0)</f>
        <v>#DIV/0!</v>
      </c>
      <c r="CM16" s="209" t="e">
        <f>IF(SUM(wUSE!CM$112:CM$114),CM$3*wUSE!CM16/SUM(wUSE!CM$112:CM$114),0)</f>
        <v>#DIV/0!</v>
      </c>
      <c r="CN16" s="209" t="e">
        <f>IF(SUM(wUSE!CN$112:CN$114),CN$3*wUSE!CN16/SUM(wUSE!CN$112:CN$114),0)</f>
        <v>#DIV/0!</v>
      </c>
      <c r="CO16" s="209" t="e">
        <f>IF(SUM(wUSE!CO$112:CO$114),CO$3*wUSE!CO16/SUM(wUSE!CO$112:CO$114),0)</f>
        <v>#DIV/0!</v>
      </c>
      <c r="CP16" s="209" t="e">
        <f>IF(SUM(wUSE!CP$112:CP$114),CP$3*wUSE!CP16/SUM(wUSE!CP$112:CP$114),0)</f>
        <v>#DIV/0!</v>
      </c>
      <c r="CQ16" s="209" t="e">
        <f>IF(SUM(wUSE!CQ$112:CQ$114),CQ$3*wUSE!CQ16/SUM(wUSE!CQ$112:CQ$114),0)</f>
        <v>#DIV/0!</v>
      </c>
      <c r="CR16" s="209" t="e">
        <f>IF(SUM(wUSE!CR$112:CR$114),CR$3*wUSE!CR16/SUM(wUSE!CR$112:CR$114),0)</f>
        <v>#DIV/0!</v>
      </c>
      <c r="CS16" s="209" t="e">
        <f>IF(SUM(wUSE!CS$112:CS$114),CS$3*wUSE!CS16/SUM(wUSE!CS$112:CS$114),0)</f>
        <v>#DIV/0!</v>
      </c>
      <c r="CT16" s="209">
        <f>IF(SUM(wUSE!CT$112:CT$114),CT$3*wUSE!CT16/SUM(wUSE!CT$112:CT$114),0)</f>
        <v>0</v>
      </c>
      <c r="CU16" s="209">
        <f>IF(SUM(wUSE!CU$112:CU$114),CU$3*wUSE!CU16/SUM(wUSE!CU$112:CU$114),0)</f>
        <v>0</v>
      </c>
      <c r="CV16" s="209" t="e">
        <f>IF(SUM(wUSE!CV$112:CV$114),CV$3*wUSE!CV16/SUM(wUSE!CV$112:CV$114),0)</f>
        <v>#DIV/0!</v>
      </c>
      <c r="CW16" s="209" t="e">
        <f>IF(SUM(wUSE!CW$112:CW$114),CW$3*wUSE!CW16/SUM(wUSE!CW$112:CW$114),0)</f>
        <v>#DIV/0!</v>
      </c>
      <c r="CX16" s="209" t="e">
        <f>IF(SUM(wUSE!CX$112:CX$114),CX$3*wUSE!CX16/SUM(wUSE!CX$112:CX$114),0)</f>
        <v>#DIV/0!</v>
      </c>
      <c r="CY16" s="209" t="e">
        <f>IF(SUM(wUSE!CY$112:CY$114),CY$3*wUSE!CY16/SUM(wUSE!CY$112:CY$114),0)</f>
        <v>#DIV/0!</v>
      </c>
      <c r="CZ16" s="209" t="e">
        <f>IF(SUM(wUSE!CZ$112:CZ$114),CZ$3*wUSE!CZ16/SUM(wUSE!CZ$112:CZ$114),0)</f>
        <v>#DIV/0!</v>
      </c>
      <c r="DA16" s="209" t="e">
        <f>IF(SUM(wUSE!DA$112:DA$114),DA$3*wUSE!DA16/SUM(wUSE!DA$112:DA$114),0)</f>
        <v>#DIV/0!</v>
      </c>
      <c r="DB16" s="209" t="e">
        <f>IF(SUM(wUSE!DB$112:DB$114),DB$3*wUSE!DB16/SUM(wUSE!DB$112:DB$114),0)</f>
        <v>#DIV/0!</v>
      </c>
      <c r="DC16" s="198"/>
      <c r="DD16" s="199"/>
      <c r="DE16" s="199"/>
      <c r="DF16" s="199"/>
      <c r="DG16" s="199"/>
      <c r="DH16" s="199"/>
      <c r="DI16" s="199"/>
      <c r="DJ16" s="199"/>
      <c r="DK16" s="199"/>
      <c r="DL16" s="199"/>
      <c r="DM16" s="199"/>
      <c r="DN16" s="199"/>
      <c r="DO16" s="199"/>
      <c r="DP16" s="199"/>
    </row>
    <row r="17" spans="1:120" x14ac:dyDescent="0.75">
      <c r="A17" s="29"/>
      <c r="B17" s="17" t="s">
        <v>1557</v>
      </c>
      <c r="C17" s="209">
        <f>IF(SUM(wUSE!C$112:C$114),C$3*wUSE!C17/SUM(wUSE!C$112:C$114),0)</f>
        <v>0</v>
      </c>
      <c r="D17" s="209">
        <f>IF(SUM(wUSE!D$112:D$114),D$3*wUSE!D17/SUM(wUSE!D$112:D$114),0)</f>
        <v>0</v>
      </c>
      <c r="E17" s="209">
        <f>IF(SUM(wUSE!E$112:E$114),E$3*wUSE!E17/SUM(wUSE!E$112:E$114),0)</f>
        <v>0</v>
      </c>
      <c r="F17" s="209">
        <f>IF(SUM(wUSE!F$112:F$114),F$3*wUSE!F17/SUM(wUSE!F$112:F$114),0)</f>
        <v>0</v>
      </c>
      <c r="G17" s="209">
        <f>IF(SUM(wUSE!G$112:G$114),G$3*wUSE!G17/SUM(wUSE!G$112:G$114),0)</f>
        <v>0</v>
      </c>
      <c r="H17" s="209">
        <f>IF(SUM(wUSE!H$112:H$114),H$3*wUSE!H17/SUM(wUSE!H$112:H$114),0)</f>
        <v>0</v>
      </c>
      <c r="I17" s="209">
        <f>IF(SUM(wUSE!I$112:I$114),I$3*wUSE!I17/SUM(wUSE!I$112:I$114),0)</f>
        <v>0</v>
      </c>
      <c r="J17" s="209">
        <f>IF(SUM(wUSE!J$112:J$114),J$3*wUSE!J17/SUM(wUSE!J$112:J$114),0)</f>
        <v>0</v>
      </c>
      <c r="K17" s="209">
        <f>IF(SUM(wUSE!K$112:K$114),K$3*wUSE!K17/SUM(wUSE!K$112:K$114),0)</f>
        <v>0</v>
      </c>
      <c r="L17" s="209">
        <f>IF(SUM(wUSE!L$112:L$114),L$3*wUSE!L17/SUM(wUSE!L$112:L$114),0)</f>
        <v>1.7546133038028886</v>
      </c>
      <c r="M17" s="209">
        <f>IF(SUM(wUSE!M$112:M$114),M$3*wUSE!M17/SUM(wUSE!M$112:M$114),0)</f>
        <v>0</v>
      </c>
      <c r="N17" s="209">
        <f>IF(SUM(wUSE!N$112:N$114),N$3*wUSE!N17/SUM(wUSE!N$112:N$114),0)</f>
        <v>0</v>
      </c>
      <c r="O17" s="209">
        <f>IF(SUM(wUSE!O$112:O$114),O$3*wUSE!O17/SUM(wUSE!O$112:O$114),0)</f>
        <v>0</v>
      </c>
      <c r="P17" s="209">
        <f>IF(SUM(wUSE!P$112:P$114),P$3*wUSE!P17/SUM(wUSE!P$112:P$114),0)</f>
        <v>0</v>
      </c>
      <c r="Q17" s="209">
        <f>IF(SUM(wUSE!Q$112:Q$114),Q$3*wUSE!Q17/SUM(wUSE!Q$112:Q$114),0)</f>
        <v>0</v>
      </c>
      <c r="R17" s="209">
        <f>IF(SUM(wUSE!R$112:R$114),R$3*wUSE!R17/SUM(wUSE!R$112:R$114),0)</f>
        <v>0</v>
      </c>
      <c r="S17" s="209">
        <f>IF(SUM(wUSE!S$112:S$114),S$3*wUSE!S17/SUM(wUSE!S$112:S$114),0)</f>
        <v>0</v>
      </c>
      <c r="T17" s="209">
        <f>IF(SUM(wUSE!T$112:T$114),T$3*wUSE!T17/SUM(wUSE!T$112:T$114),0)</f>
        <v>0</v>
      </c>
      <c r="U17" s="209">
        <f>IF(SUM(wUSE!U$112:U$114),U$3*wUSE!U17/SUM(wUSE!U$112:U$114),0)</f>
        <v>0</v>
      </c>
      <c r="V17" s="209">
        <f>IF(SUM(wUSE!V$112:V$114),V$3*wUSE!V17/SUM(wUSE!V$112:V$114),0)</f>
        <v>0</v>
      </c>
      <c r="W17" s="209">
        <f>IF(SUM(wUSE!W$112:W$114),W$3*wUSE!W17/SUM(wUSE!W$112:W$114),0)</f>
        <v>0</v>
      </c>
      <c r="X17" s="209">
        <f>IF(SUM(wUSE!X$112:X$114),X$3*wUSE!X17/SUM(wUSE!X$112:X$114),0)</f>
        <v>0</v>
      </c>
      <c r="Y17" s="209">
        <f>IF(SUM(wUSE!Y$112:Y$114),Y$3*wUSE!Y17/SUM(wUSE!Y$112:Y$114),0)</f>
        <v>0</v>
      </c>
      <c r="Z17" s="209">
        <f>IF(SUM(wUSE!Z$112:Z$114),Z$3*wUSE!Z17/SUM(wUSE!Z$112:Z$114),0)</f>
        <v>0</v>
      </c>
      <c r="AA17" s="209">
        <f>IF(SUM(wUSE!AA$112:AA$114),AA$3*wUSE!AA17/SUM(wUSE!AA$112:AA$114),0)</f>
        <v>0</v>
      </c>
      <c r="AB17" s="209">
        <f>IF(SUM(wUSE!AB$112:AB$114),AB$3*wUSE!AB17/SUM(wUSE!AB$112:AB$114),0)</f>
        <v>0</v>
      </c>
      <c r="AC17" s="209">
        <f>IF(SUM(wUSE!AC$112:AC$114),AC$3*wUSE!AC17/SUM(wUSE!AC$112:AC$114),0)</f>
        <v>0</v>
      </c>
      <c r="AD17" s="209">
        <f>IF(SUM(wUSE!AD$112:AD$114),AD$3*wUSE!AD17/SUM(wUSE!AD$112:AD$114),0)</f>
        <v>0</v>
      </c>
      <c r="AE17" s="209">
        <f>IF(SUM(wUSE!AE$112:AE$114),AE$3*wUSE!AE17/SUM(wUSE!AE$112:AE$114),0)</f>
        <v>0</v>
      </c>
      <c r="AF17" s="209">
        <f>IF(SUM(wUSE!AF$112:AF$114),AF$3*wUSE!AF17/SUM(wUSE!AF$112:AF$114),0)</f>
        <v>0</v>
      </c>
      <c r="AG17" s="209">
        <f>IF(SUM(wUSE!AG$112:AG$114),AG$3*wUSE!AG17/SUM(wUSE!AG$112:AG$114),0)</f>
        <v>0</v>
      </c>
      <c r="AH17" s="209">
        <f>IF(SUM(wUSE!AH$112:AH$114),AH$3*wUSE!AH17/SUM(wUSE!AH$112:AH$114),0)</f>
        <v>0</v>
      </c>
      <c r="AI17" s="209">
        <f>IF(SUM(wUSE!AI$112:AI$114),AI$3*wUSE!AI17/SUM(wUSE!AI$112:AI$114),0)</f>
        <v>0</v>
      </c>
      <c r="AJ17" s="209">
        <f>IF(SUM(wUSE!AJ$112:AJ$114),AJ$3*wUSE!AJ17/SUM(wUSE!AJ$112:AJ$114),0)</f>
        <v>0</v>
      </c>
      <c r="AK17" s="209">
        <f>IF(SUM(wUSE!AK$112:AK$114),AK$3*wUSE!AK17/SUM(wUSE!AK$112:AK$114),0)</f>
        <v>0</v>
      </c>
      <c r="AL17" s="209">
        <f>IF(SUM(wUSE!AL$112:AL$114),AL$3*wUSE!AL17/SUM(wUSE!AL$112:AL$114),0)</f>
        <v>0</v>
      </c>
      <c r="AM17" s="209">
        <f>IF(SUM(wUSE!AM$112:AM$114),AM$3*wUSE!AM17/SUM(wUSE!AM$112:AM$114),0)</f>
        <v>0</v>
      </c>
      <c r="AN17" s="209">
        <f>IF(SUM(wUSE!AN$112:AN$114),AN$3*wUSE!AN17/SUM(wUSE!AN$112:AN$114),0)</f>
        <v>0</v>
      </c>
      <c r="AO17" s="209">
        <f>IF(SUM(wUSE!AO$112:AO$114),AO$3*wUSE!AO17/SUM(wUSE!AO$112:AO$114),0)</f>
        <v>0</v>
      </c>
      <c r="AP17" s="209">
        <f>IF(SUM(wUSE!AP$112:AP$114),AP$3*wUSE!AP17/SUM(wUSE!AP$112:AP$114),0)</f>
        <v>0</v>
      </c>
      <c r="AQ17" s="209">
        <f>IF(SUM(wUSE!AQ$112:AQ$114),AQ$3*wUSE!AQ17/SUM(wUSE!AQ$112:AQ$114),0)</f>
        <v>0</v>
      </c>
      <c r="AR17" s="209">
        <f>IF(SUM(wUSE!AR$112:AR$114),AR$3*wUSE!AR17/SUM(wUSE!AR$112:AR$114),0)</f>
        <v>0</v>
      </c>
      <c r="AS17" s="209">
        <f>IF(SUM(wUSE!AS$112:AS$114),AS$3*wUSE!AS17/SUM(wUSE!AS$112:AS$114),0)</f>
        <v>0.91916140163343996</v>
      </c>
      <c r="AT17" s="209">
        <f>IF(SUM(wUSE!AT$112:AT$114),AT$3*wUSE!AT17/SUM(wUSE!AT$112:AT$114),0)</f>
        <v>0</v>
      </c>
      <c r="AU17" s="209">
        <f>IF(SUM(wUSE!AU$112:AU$114),AU$3*wUSE!AU17/SUM(wUSE!AU$112:AU$114),0)</f>
        <v>0</v>
      </c>
      <c r="AV17" s="209">
        <f>IF(SUM(wUSE!AV$112:AV$114),AV$3*wUSE!AV17/SUM(wUSE!AV$112:AV$114),0)</f>
        <v>0</v>
      </c>
      <c r="AW17" s="209">
        <f>IF(SUM(wUSE!AW$112:AW$114),AW$3*wUSE!AW17/SUM(wUSE!AW$112:AW$114),0)</f>
        <v>0</v>
      </c>
      <c r="AX17" s="209">
        <f>IF(SUM(wUSE!AX$112:AX$114),AX$3*wUSE!AX17/SUM(wUSE!AX$112:AX$114),0)</f>
        <v>0</v>
      </c>
      <c r="AY17" s="209">
        <f>IF(SUM(wUSE!AY$112:AY$114),AY$3*wUSE!AY17/SUM(wUSE!AY$112:AY$114),0)</f>
        <v>1.1025788149449613</v>
      </c>
      <c r="AZ17" s="209">
        <f>IF(SUM(wUSE!AZ$112:AZ$114),AZ$3*wUSE!AZ17/SUM(wUSE!AZ$112:AZ$114),0)</f>
        <v>0</v>
      </c>
      <c r="BA17" s="209">
        <f>IF(SUM(wUSE!BA$112:BA$114),BA$3*wUSE!BA17/SUM(wUSE!BA$112:BA$114),0)</f>
        <v>0</v>
      </c>
      <c r="BB17" s="209">
        <f>IF(SUM(wUSE!BB$112:BB$114),BB$3*wUSE!BB17/SUM(wUSE!BB$112:BB$114),0)</f>
        <v>0</v>
      </c>
      <c r="BC17" s="209">
        <f>IF(SUM(wUSE!BC$112:BC$114),BC$3*wUSE!BC17/SUM(wUSE!BC$112:BC$114),0)</f>
        <v>0</v>
      </c>
      <c r="BD17" s="209">
        <f>IF(SUM(wUSE!BD$112:BD$114),BD$3*wUSE!BD17/SUM(wUSE!BD$112:BD$114),0)</f>
        <v>3.491925172576002E-2</v>
      </c>
      <c r="BE17" s="209">
        <f>IF(SUM(wUSE!BE$112:BE$114),BE$3*wUSE!BE17/SUM(wUSE!BE$112:BE$114),0)</f>
        <v>0</v>
      </c>
      <c r="BF17" s="209">
        <f>IF(SUM(wUSE!BF$112:BF$114),BF$3*wUSE!BF17/SUM(wUSE!BF$112:BF$114),0)</f>
        <v>0</v>
      </c>
      <c r="BG17" s="209">
        <f>IF(SUM(wUSE!BG$112:BG$114),BG$3*wUSE!BG17/SUM(wUSE!BG$112:BG$114),0)</f>
        <v>0</v>
      </c>
      <c r="BH17" s="209">
        <f>IF(SUM(wUSE!BH$112:BH$114),BH$3*wUSE!BH17/SUM(wUSE!BH$112:BH$114),0)</f>
        <v>0</v>
      </c>
      <c r="BI17" s="209">
        <f>IF(SUM(wUSE!BI$112:BI$114),BI$3*wUSE!BI17/SUM(wUSE!BI$112:BI$114),0)</f>
        <v>0</v>
      </c>
      <c r="BJ17" s="209">
        <f>IF(SUM(wUSE!BJ$112:BJ$114),BJ$3*wUSE!BJ17/SUM(wUSE!BJ$112:BJ$114),0)</f>
        <v>5.0927943595094533E-2</v>
      </c>
      <c r="BK17" s="209">
        <f>IF(SUM(wUSE!BK$112:BK$114),BK$3*wUSE!BK17/SUM(wUSE!BK$112:BK$114),0)</f>
        <v>0</v>
      </c>
      <c r="BL17" s="209">
        <f>IF(SUM(wUSE!BL$112:BL$114),BL$3*wUSE!BL17/SUM(wUSE!BL$112:BL$114),0)</f>
        <v>0</v>
      </c>
      <c r="BM17" s="209">
        <f>IF(SUM(wUSE!BM$112:BM$114),BM$3*wUSE!BM17/SUM(wUSE!BM$112:BM$114),0)</f>
        <v>0</v>
      </c>
      <c r="BN17" s="209">
        <f>IF(SUM(wUSE!BN$112:BN$114),BN$3*wUSE!BN17/SUM(wUSE!BN$112:BN$114),0)</f>
        <v>0</v>
      </c>
      <c r="BO17" s="209">
        <f>IF(SUM(wUSE!BO$112:BO$114),BO$3*wUSE!BO17/SUM(wUSE!BO$112:BO$114),0)</f>
        <v>0</v>
      </c>
      <c r="BP17" s="209">
        <f>IF(SUM(wUSE!BP$112:BP$114),BP$3*wUSE!BP17/SUM(wUSE!BP$112:BP$114),0)</f>
        <v>0</v>
      </c>
      <c r="BQ17" s="209">
        <f>IF(SUM(wUSE!BQ$112:BQ$114),BQ$3*wUSE!BQ17/SUM(wUSE!BQ$112:BQ$114),0)</f>
        <v>0</v>
      </c>
      <c r="BR17" s="209">
        <f>IF(SUM(wUSE!BR$112:BR$114),BR$3*wUSE!BR17/SUM(wUSE!BR$112:BR$114),0)</f>
        <v>0</v>
      </c>
      <c r="BS17" s="209">
        <f>IF(SUM(wUSE!BS$112:BS$114),BS$3*wUSE!BS17/SUM(wUSE!BS$112:BS$114),0)</f>
        <v>0</v>
      </c>
      <c r="BT17" s="209">
        <f>IF(SUM(wUSE!BT$112:BT$114),BT$3*wUSE!BT17/SUM(wUSE!BT$112:BT$114),0)</f>
        <v>0</v>
      </c>
      <c r="BU17" s="209">
        <f>IF(SUM(wUSE!BU$112:BU$114),BU$3*wUSE!BU17/SUM(wUSE!BU$112:BU$114),0)</f>
        <v>0</v>
      </c>
      <c r="BV17" s="209">
        <f>IF(SUM(wUSE!BV$112:BV$114),BV$3*wUSE!BV17/SUM(wUSE!BV$112:BV$114),0)</f>
        <v>0</v>
      </c>
      <c r="BW17" s="209">
        <f>IF(SUM(wUSE!BW$112:BW$114),BW$3*wUSE!BW17/SUM(wUSE!BW$112:BW$114),0)</f>
        <v>0</v>
      </c>
      <c r="BX17" s="209">
        <f>IF(SUM(wUSE!BX$112:BX$114),BX$3*wUSE!BX17/SUM(wUSE!BX$112:BX$114),0)</f>
        <v>0</v>
      </c>
      <c r="BY17" s="209">
        <f>IF(SUM(wUSE!BY$112:BY$114),BY$3*wUSE!BY17/SUM(wUSE!BY$112:BY$114),0)</f>
        <v>0</v>
      </c>
      <c r="BZ17" s="209">
        <f>IF(SUM(wUSE!BZ$112:BZ$114),BZ$3*wUSE!BZ17/SUM(wUSE!BZ$112:BZ$114),0)</f>
        <v>0</v>
      </c>
      <c r="CA17" s="209">
        <f>IF(SUM(wUSE!CA$112:CA$114),CA$3*wUSE!CA17/SUM(wUSE!CA$112:CA$114),0)</f>
        <v>1.3292267019854351</v>
      </c>
      <c r="CB17" s="209">
        <f>IF(SUM(wUSE!CB$112:CB$114),CB$3*wUSE!CB17/SUM(wUSE!CB$112:CB$114),0)</f>
        <v>0</v>
      </c>
      <c r="CC17" s="209">
        <f>IF(SUM(wUSE!CC$112:CC$114),CC$3*wUSE!CC17/SUM(wUSE!CC$112:CC$114),0)</f>
        <v>0</v>
      </c>
      <c r="CD17" s="209">
        <f>IF(SUM(wUSE!CD$112:CD$114),CD$3*wUSE!CD17/SUM(wUSE!CD$112:CD$114),0)</f>
        <v>0</v>
      </c>
      <c r="CE17" s="209">
        <f>IF(SUM(wUSE!CE$112:CE$114),CE$3*wUSE!CE17/SUM(wUSE!CE$112:CE$114),0)</f>
        <v>0</v>
      </c>
      <c r="CF17" s="209">
        <f>IF(SUM(wUSE!CF$112:CF$114),CF$3*wUSE!CF17/SUM(wUSE!CF$112:CF$114),0)</f>
        <v>0</v>
      </c>
      <c r="CG17" s="209" t="e">
        <f>IF(SUM(wUSE!CG$112:CG$114),CG$3*wUSE!CG17/SUM(wUSE!CG$112:CG$114),0)</f>
        <v>#DIV/0!</v>
      </c>
      <c r="CH17" s="209" t="e">
        <f>IF(SUM(wUSE!CH$112:CH$114),CH$3*wUSE!CH17/SUM(wUSE!CH$112:CH$114),0)</f>
        <v>#DIV/0!</v>
      </c>
      <c r="CI17" s="209" t="e">
        <f>IF(SUM(wUSE!CI$112:CI$114),CI$3*wUSE!CI17/SUM(wUSE!CI$112:CI$114),0)</f>
        <v>#DIV/0!</v>
      </c>
      <c r="CJ17" s="209" t="e">
        <f>IF(SUM(wUSE!CJ$112:CJ$114),CJ$3*wUSE!CJ17/SUM(wUSE!CJ$112:CJ$114),0)</f>
        <v>#DIV/0!</v>
      </c>
      <c r="CK17" s="209" t="e">
        <f>IF(SUM(wUSE!CK$112:CK$114),CK$3*wUSE!CK17/SUM(wUSE!CK$112:CK$114),0)</f>
        <v>#DIV/0!</v>
      </c>
      <c r="CL17" s="209" t="e">
        <f>IF(SUM(wUSE!CL$112:CL$114),CL$3*wUSE!CL17/SUM(wUSE!CL$112:CL$114),0)</f>
        <v>#DIV/0!</v>
      </c>
      <c r="CM17" s="209" t="e">
        <f>IF(SUM(wUSE!CM$112:CM$114),CM$3*wUSE!CM17/SUM(wUSE!CM$112:CM$114),0)</f>
        <v>#DIV/0!</v>
      </c>
      <c r="CN17" s="209" t="e">
        <f>IF(SUM(wUSE!CN$112:CN$114),CN$3*wUSE!CN17/SUM(wUSE!CN$112:CN$114),0)</f>
        <v>#DIV/0!</v>
      </c>
      <c r="CO17" s="209" t="e">
        <f>IF(SUM(wUSE!CO$112:CO$114),CO$3*wUSE!CO17/SUM(wUSE!CO$112:CO$114),0)</f>
        <v>#DIV/0!</v>
      </c>
      <c r="CP17" s="209" t="e">
        <f>IF(SUM(wUSE!CP$112:CP$114),CP$3*wUSE!CP17/SUM(wUSE!CP$112:CP$114),0)</f>
        <v>#DIV/0!</v>
      </c>
      <c r="CQ17" s="209" t="e">
        <f>IF(SUM(wUSE!CQ$112:CQ$114),CQ$3*wUSE!CQ17/SUM(wUSE!CQ$112:CQ$114),0)</f>
        <v>#DIV/0!</v>
      </c>
      <c r="CR17" s="209" t="e">
        <f>IF(SUM(wUSE!CR$112:CR$114),CR$3*wUSE!CR17/SUM(wUSE!CR$112:CR$114),0)</f>
        <v>#DIV/0!</v>
      </c>
      <c r="CS17" s="209" t="e">
        <f>IF(SUM(wUSE!CS$112:CS$114),CS$3*wUSE!CS17/SUM(wUSE!CS$112:CS$114),0)</f>
        <v>#DIV/0!</v>
      </c>
      <c r="CT17" s="209">
        <f>IF(SUM(wUSE!CT$112:CT$114),CT$3*wUSE!CT17/SUM(wUSE!CT$112:CT$114),0)</f>
        <v>0</v>
      </c>
      <c r="CU17" s="209">
        <f>IF(SUM(wUSE!CU$112:CU$114),CU$3*wUSE!CU17/SUM(wUSE!CU$112:CU$114),0)</f>
        <v>0</v>
      </c>
      <c r="CV17" s="209" t="e">
        <f>IF(SUM(wUSE!CV$112:CV$114),CV$3*wUSE!CV17/SUM(wUSE!CV$112:CV$114),0)</f>
        <v>#DIV/0!</v>
      </c>
      <c r="CW17" s="209" t="e">
        <f>IF(SUM(wUSE!CW$112:CW$114),CW$3*wUSE!CW17/SUM(wUSE!CW$112:CW$114),0)</f>
        <v>#DIV/0!</v>
      </c>
      <c r="CX17" s="209" t="e">
        <f>IF(SUM(wUSE!CX$112:CX$114),CX$3*wUSE!CX17/SUM(wUSE!CX$112:CX$114),0)</f>
        <v>#DIV/0!</v>
      </c>
      <c r="CY17" s="209" t="e">
        <f>IF(SUM(wUSE!CY$112:CY$114),CY$3*wUSE!CY17/SUM(wUSE!CY$112:CY$114),0)</f>
        <v>#DIV/0!</v>
      </c>
      <c r="CZ17" s="209" t="e">
        <f>IF(SUM(wUSE!CZ$112:CZ$114),CZ$3*wUSE!CZ17/SUM(wUSE!CZ$112:CZ$114),0)</f>
        <v>#DIV/0!</v>
      </c>
      <c r="DA17" s="209" t="e">
        <f>IF(SUM(wUSE!DA$112:DA$114),DA$3*wUSE!DA17/SUM(wUSE!DA$112:DA$114),0)</f>
        <v>#DIV/0!</v>
      </c>
      <c r="DB17" s="209" t="e">
        <f>IF(SUM(wUSE!DB$112:DB$114),DB$3*wUSE!DB17/SUM(wUSE!DB$112:DB$114),0)</f>
        <v>#DIV/0!</v>
      </c>
      <c r="DC17" s="198"/>
      <c r="DD17" s="199"/>
      <c r="DE17" s="199"/>
      <c r="DF17" s="199"/>
      <c r="DG17" s="199"/>
      <c r="DH17" s="199"/>
      <c r="DI17" s="199"/>
      <c r="DJ17" s="199"/>
      <c r="DK17" s="199"/>
      <c r="DL17" s="199"/>
      <c r="DM17" s="199"/>
      <c r="DN17" s="199"/>
      <c r="DO17" s="199"/>
      <c r="DP17" s="199"/>
    </row>
    <row r="18" spans="1:120" x14ac:dyDescent="0.75">
      <c r="A18" s="29"/>
      <c r="B18" s="17" t="s">
        <v>1558</v>
      </c>
      <c r="C18" s="209">
        <f>IF(SUM(wUSE!C$112:C$114),C$3*wUSE!C18/SUM(wUSE!C$112:C$114),0)</f>
        <v>0</v>
      </c>
      <c r="D18" s="209">
        <f>IF(SUM(wUSE!D$112:D$114),D$3*wUSE!D18/SUM(wUSE!D$112:D$114),0)</f>
        <v>0</v>
      </c>
      <c r="E18" s="209">
        <f>IF(SUM(wUSE!E$112:E$114),E$3*wUSE!E18/SUM(wUSE!E$112:E$114),0)</f>
        <v>0</v>
      </c>
      <c r="F18" s="209">
        <f>IF(SUM(wUSE!F$112:F$114),F$3*wUSE!F18/SUM(wUSE!F$112:F$114),0)</f>
        <v>0</v>
      </c>
      <c r="G18" s="209">
        <f>IF(SUM(wUSE!G$112:G$114),G$3*wUSE!G18/SUM(wUSE!G$112:G$114),0)</f>
        <v>0</v>
      </c>
      <c r="H18" s="209">
        <f>IF(SUM(wUSE!H$112:H$114),H$3*wUSE!H18/SUM(wUSE!H$112:H$114),0)</f>
        <v>0</v>
      </c>
      <c r="I18" s="209">
        <f>IF(SUM(wUSE!I$112:I$114),I$3*wUSE!I18/SUM(wUSE!I$112:I$114),0)</f>
        <v>0</v>
      </c>
      <c r="J18" s="209">
        <f>IF(SUM(wUSE!J$112:J$114),J$3*wUSE!J18/SUM(wUSE!J$112:J$114),0)</f>
        <v>0</v>
      </c>
      <c r="K18" s="209">
        <f>IF(SUM(wUSE!K$112:K$114),K$3*wUSE!K18/SUM(wUSE!K$112:K$114),0)</f>
        <v>0</v>
      </c>
      <c r="L18" s="209">
        <f>IF(SUM(wUSE!L$112:L$114),L$3*wUSE!L18/SUM(wUSE!L$112:L$114),0)</f>
        <v>0</v>
      </c>
      <c r="M18" s="209">
        <f>IF(SUM(wUSE!M$112:M$114),M$3*wUSE!M18/SUM(wUSE!M$112:M$114),0)</f>
        <v>3.8105647897109285</v>
      </c>
      <c r="N18" s="209">
        <f>IF(SUM(wUSE!N$112:N$114),N$3*wUSE!N18/SUM(wUSE!N$112:N$114),0)</f>
        <v>0</v>
      </c>
      <c r="O18" s="209">
        <f>IF(SUM(wUSE!O$112:O$114),O$3*wUSE!O18/SUM(wUSE!O$112:O$114),0)</f>
        <v>0</v>
      </c>
      <c r="P18" s="209">
        <f>IF(SUM(wUSE!P$112:P$114),P$3*wUSE!P18/SUM(wUSE!P$112:P$114),0)</f>
        <v>0</v>
      </c>
      <c r="Q18" s="209">
        <f>IF(SUM(wUSE!Q$112:Q$114),Q$3*wUSE!Q18/SUM(wUSE!Q$112:Q$114),0)</f>
        <v>0</v>
      </c>
      <c r="R18" s="209">
        <f>IF(SUM(wUSE!R$112:R$114),R$3*wUSE!R18/SUM(wUSE!R$112:R$114),0)</f>
        <v>0</v>
      </c>
      <c r="S18" s="209">
        <f>IF(SUM(wUSE!S$112:S$114),S$3*wUSE!S18/SUM(wUSE!S$112:S$114),0)</f>
        <v>0</v>
      </c>
      <c r="T18" s="209">
        <f>IF(SUM(wUSE!T$112:T$114),T$3*wUSE!T18/SUM(wUSE!T$112:T$114),0)</f>
        <v>0</v>
      </c>
      <c r="U18" s="209">
        <f>IF(SUM(wUSE!U$112:U$114),U$3*wUSE!U18/SUM(wUSE!U$112:U$114),0)</f>
        <v>0</v>
      </c>
      <c r="V18" s="209">
        <f>IF(SUM(wUSE!V$112:V$114),V$3*wUSE!V18/SUM(wUSE!V$112:V$114),0)</f>
        <v>0</v>
      </c>
      <c r="W18" s="209">
        <f>IF(SUM(wUSE!W$112:W$114),W$3*wUSE!W18/SUM(wUSE!W$112:W$114),0)</f>
        <v>0</v>
      </c>
      <c r="X18" s="209">
        <f>IF(SUM(wUSE!X$112:X$114),X$3*wUSE!X18/SUM(wUSE!X$112:X$114),0)</f>
        <v>0</v>
      </c>
      <c r="Y18" s="209">
        <f>IF(SUM(wUSE!Y$112:Y$114),Y$3*wUSE!Y18/SUM(wUSE!Y$112:Y$114),0)</f>
        <v>0</v>
      </c>
      <c r="Z18" s="209">
        <f>IF(SUM(wUSE!Z$112:Z$114),Z$3*wUSE!Z18/SUM(wUSE!Z$112:Z$114),0)</f>
        <v>0</v>
      </c>
      <c r="AA18" s="209">
        <f>IF(SUM(wUSE!AA$112:AA$114),AA$3*wUSE!AA18/SUM(wUSE!AA$112:AA$114),0)</f>
        <v>0</v>
      </c>
      <c r="AB18" s="209">
        <f>IF(SUM(wUSE!AB$112:AB$114),AB$3*wUSE!AB18/SUM(wUSE!AB$112:AB$114),0)</f>
        <v>0</v>
      </c>
      <c r="AC18" s="209">
        <f>IF(SUM(wUSE!AC$112:AC$114),AC$3*wUSE!AC18/SUM(wUSE!AC$112:AC$114),0)</f>
        <v>0</v>
      </c>
      <c r="AD18" s="209">
        <f>IF(SUM(wUSE!AD$112:AD$114),AD$3*wUSE!AD18/SUM(wUSE!AD$112:AD$114),0)</f>
        <v>0</v>
      </c>
      <c r="AE18" s="209">
        <f>IF(SUM(wUSE!AE$112:AE$114),AE$3*wUSE!AE18/SUM(wUSE!AE$112:AE$114),0)</f>
        <v>0</v>
      </c>
      <c r="AF18" s="209">
        <f>IF(SUM(wUSE!AF$112:AF$114),AF$3*wUSE!AF18/SUM(wUSE!AF$112:AF$114),0)</f>
        <v>0</v>
      </c>
      <c r="AG18" s="209">
        <f>IF(SUM(wUSE!AG$112:AG$114),AG$3*wUSE!AG18/SUM(wUSE!AG$112:AG$114),0)</f>
        <v>0</v>
      </c>
      <c r="AH18" s="209">
        <f>IF(SUM(wUSE!AH$112:AH$114),AH$3*wUSE!AH18/SUM(wUSE!AH$112:AH$114),0)</f>
        <v>0</v>
      </c>
      <c r="AI18" s="209">
        <f>IF(SUM(wUSE!AI$112:AI$114),AI$3*wUSE!AI18/SUM(wUSE!AI$112:AI$114),0)</f>
        <v>0</v>
      </c>
      <c r="AJ18" s="209">
        <f>IF(SUM(wUSE!AJ$112:AJ$114),AJ$3*wUSE!AJ18/SUM(wUSE!AJ$112:AJ$114),0)</f>
        <v>0</v>
      </c>
      <c r="AK18" s="209">
        <f>IF(SUM(wUSE!AK$112:AK$114),AK$3*wUSE!AK18/SUM(wUSE!AK$112:AK$114),0)</f>
        <v>0</v>
      </c>
      <c r="AL18" s="209">
        <f>IF(SUM(wUSE!AL$112:AL$114),AL$3*wUSE!AL18/SUM(wUSE!AL$112:AL$114),0)</f>
        <v>0</v>
      </c>
      <c r="AM18" s="209">
        <f>IF(SUM(wUSE!AM$112:AM$114),AM$3*wUSE!AM18/SUM(wUSE!AM$112:AM$114),0)</f>
        <v>0</v>
      </c>
      <c r="AN18" s="209">
        <f>IF(SUM(wUSE!AN$112:AN$114),AN$3*wUSE!AN18/SUM(wUSE!AN$112:AN$114),0)</f>
        <v>0</v>
      </c>
      <c r="AO18" s="209">
        <f>IF(SUM(wUSE!AO$112:AO$114),AO$3*wUSE!AO18/SUM(wUSE!AO$112:AO$114),0)</f>
        <v>0</v>
      </c>
      <c r="AP18" s="209">
        <f>IF(SUM(wUSE!AP$112:AP$114),AP$3*wUSE!AP18/SUM(wUSE!AP$112:AP$114),0)</f>
        <v>0</v>
      </c>
      <c r="AQ18" s="209">
        <f>IF(SUM(wUSE!AQ$112:AQ$114),AQ$3*wUSE!AQ18/SUM(wUSE!AQ$112:AQ$114),0)</f>
        <v>0</v>
      </c>
      <c r="AR18" s="209">
        <f>IF(SUM(wUSE!AR$112:AR$114),AR$3*wUSE!AR18/SUM(wUSE!AR$112:AR$114),0)</f>
        <v>0</v>
      </c>
      <c r="AS18" s="209">
        <f>IF(SUM(wUSE!AS$112:AS$114),AS$3*wUSE!AS18/SUM(wUSE!AS$112:AS$114),0)</f>
        <v>0.30517884520229638</v>
      </c>
      <c r="AT18" s="209">
        <f>IF(SUM(wUSE!AT$112:AT$114),AT$3*wUSE!AT18/SUM(wUSE!AT$112:AT$114),0)</f>
        <v>0</v>
      </c>
      <c r="AU18" s="209">
        <f>IF(SUM(wUSE!AU$112:AU$114),AU$3*wUSE!AU18/SUM(wUSE!AU$112:AU$114),0)</f>
        <v>0</v>
      </c>
      <c r="AV18" s="209">
        <f>IF(SUM(wUSE!AV$112:AV$114),AV$3*wUSE!AV18/SUM(wUSE!AV$112:AV$114),0)</f>
        <v>0</v>
      </c>
      <c r="AW18" s="209">
        <f>IF(SUM(wUSE!AW$112:AW$114),AW$3*wUSE!AW18/SUM(wUSE!AW$112:AW$114),0)</f>
        <v>0</v>
      </c>
      <c r="AX18" s="209">
        <f>IF(SUM(wUSE!AX$112:AX$114),AX$3*wUSE!AX18/SUM(wUSE!AX$112:AX$114),0)</f>
        <v>0</v>
      </c>
      <c r="AY18" s="209">
        <f>IF(SUM(wUSE!AY$112:AY$114),AY$3*wUSE!AY18/SUM(wUSE!AY$112:AY$114),0)</f>
        <v>0.3660768706034167</v>
      </c>
      <c r="AZ18" s="209">
        <f>IF(SUM(wUSE!AZ$112:AZ$114),AZ$3*wUSE!AZ18/SUM(wUSE!AZ$112:AZ$114),0)</f>
        <v>0</v>
      </c>
      <c r="BA18" s="209">
        <f>IF(SUM(wUSE!BA$112:BA$114),BA$3*wUSE!BA18/SUM(wUSE!BA$112:BA$114),0)</f>
        <v>0</v>
      </c>
      <c r="BB18" s="209">
        <f>IF(SUM(wUSE!BB$112:BB$114),BB$3*wUSE!BB18/SUM(wUSE!BB$112:BB$114),0)</f>
        <v>0</v>
      </c>
      <c r="BC18" s="209">
        <f>IF(SUM(wUSE!BC$112:BC$114),BC$3*wUSE!BC18/SUM(wUSE!BC$112:BC$114),0)</f>
        <v>0</v>
      </c>
      <c r="BD18" s="209">
        <f>IF(SUM(wUSE!BD$112:BD$114),BD$3*wUSE!BD18/SUM(wUSE!BD$112:BD$114),0)</f>
        <v>1.1593847280856105E-2</v>
      </c>
      <c r="BE18" s="209">
        <f>IF(SUM(wUSE!BE$112:BE$114),BE$3*wUSE!BE18/SUM(wUSE!BE$112:BE$114),0)</f>
        <v>0</v>
      </c>
      <c r="BF18" s="209">
        <f>IF(SUM(wUSE!BF$112:BF$114),BF$3*wUSE!BF18/SUM(wUSE!BF$112:BF$114),0)</f>
        <v>0</v>
      </c>
      <c r="BG18" s="209">
        <f>IF(SUM(wUSE!BG$112:BG$114),BG$3*wUSE!BG18/SUM(wUSE!BG$112:BG$114),0)</f>
        <v>0</v>
      </c>
      <c r="BH18" s="209">
        <f>IF(SUM(wUSE!BH$112:BH$114),BH$3*wUSE!BH18/SUM(wUSE!BH$112:BH$114),0)</f>
        <v>0</v>
      </c>
      <c r="BI18" s="209">
        <f>IF(SUM(wUSE!BI$112:BI$114),BI$3*wUSE!BI18/SUM(wUSE!BI$112:BI$114),0)</f>
        <v>0</v>
      </c>
      <c r="BJ18" s="209">
        <f>IF(SUM(wUSE!BJ$112:BJ$114),BJ$3*wUSE!BJ18/SUM(wUSE!BJ$112:BJ$114),0)</f>
        <v>1.690903359002973E-2</v>
      </c>
      <c r="BK18" s="209">
        <f>IF(SUM(wUSE!BK$112:BK$114),BK$3*wUSE!BK18/SUM(wUSE!BK$112:BK$114),0)</f>
        <v>0</v>
      </c>
      <c r="BL18" s="209">
        <f>IF(SUM(wUSE!BL$112:BL$114),BL$3*wUSE!BL18/SUM(wUSE!BL$112:BL$114),0)</f>
        <v>0</v>
      </c>
      <c r="BM18" s="209">
        <f>IF(SUM(wUSE!BM$112:BM$114),BM$3*wUSE!BM18/SUM(wUSE!BM$112:BM$114),0)</f>
        <v>0</v>
      </c>
      <c r="BN18" s="209">
        <f>IF(SUM(wUSE!BN$112:BN$114),BN$3*wUSE!BN18/SUM(wUSE!BN$112:BN$114),0)</f>
        <v>0</v>
      </c>
      <c r="BO18" s="209">
        <f>IF(SUM(wUSE!BO$112:BO$114),BO$3*wUSE!BO18/SUM(wUSE!BO$112:BO$114),0)</f>
        <v>0</v>
      </c>
      <c r="BP18" s="209">
        <f>IF(SUM(wUSE!BP$112:BP$114),BP$3*wUSE!BP18/SUM(wUSE!BP$112:BP$114),0)</f>
        <v>0</v>
      </c>
      <c r="BQ18" s="209">
        <f>IF(SUM(wUSE!BQ$112:BQ$114),BQ$3*wUSE!BQ18/SUM(wUSE!BQ$112:BQ$114),0)</f>
        <v>0</v>
      </c>
      <c r="BR18" s="209">
        <f>IF(SUM(wUSE!BR$112:BR$114),BR$3*wUSE!BR18/SUM(wUSE!BR$112:BR$114),0)</f>
        <v>0</v>
      </c>
      <c r="BS18" s="209">
        <f>IF(SUM(wUSE!BS$112:BS$114),BS$3*wUSE!BS18/SUM(wUSE!BS$112:BS$114),0)</f>
        <v>0</v>
      </c>
      <c r="BT18" s="209">
        <f>IF(SUM(wUSE!BT$112:BT$114),BT$3*wUSE!BT18/SUM(wUSE!BT$112:BT$114),0)</f>
        <v>0</v>
      </c>
      <c r="BU18" s="209">
        <f>IF(SUM(wUSE!BU$112:BU$114),BU$3*wUSE!BU18/SUM(wUSE!BU$112:BU$114),0)</f>
        <v>0</v>
      </c>
      <c r="BV18" s="209">
        <f>IF(SUM(wUSE!BV$112:BV$114),BV$3*wUSE!BV18/SUM(wUSE!BV$112:BV$114),0)</f>
        <v>0</v>
      </c>
      <c r="BW18" s="209">
        <f>IF(SUM(wUSE!BW$112:BW$114),BW$3*wUSE!BW18/SUM(wUSE!BW$112:BW$114),0)</f>
        <v>0</v>
      </c>
      <c r="BX18" s="209">
        <f>IF(SUM(wUSE!BX$112:BX$114),BX$3*wUSE!BX18/SUM(wUSE!BX$112:BX$114),0)</f>
        <v>0</v>
      </c>
      <c r="BY18" s="209">
        <f>IF(SUM(wUSE!BY$112:BY$114),BY$3*wUSE!BY18/SUM(wUSE!BY$112:BY$114),0)</f>
        <v>0</v>
      </c>
      <c r="BZ18" s="209">
        <f>IF(SUM(wUSE!BZ$112:BZ$114),BZ$3*wUSE!BZ18/SUM(wUSE!BZ$112:BZ$114),0)</f>
        <v>0</v>
      </c>
      <c r="CA18" s="209">
        <f>IF(SUM(wUSE!CA$112:CA$114),CA$3*wUSE!CA18/SUM(wUSE!CA$112:CA$114),0)</f>
        <v>0.44132822505719788</v>
      </c>
      <c r="CB18" s="209">
        <f>IF(SUM(wUSE!CB$112:CB$114),CB$3*wUSE!CB18/SUM(wUSE!CB$112:CB$114),0)</f>
        <v>0</v>
      </c>
      <c r="CC18" s="209">
        <f>IF(SUM(wUSE!CC$112:CC$114),CC$3*wUSE!CC18/SUM(wUSE!CC$112:CC$114),0)</f>
        <v>0</v>
      </c>
      <c r="CD18" s="209">
        <f>IF(SUM(wUSE!CD$112:CD$114),CD$3*wUSE!CD18/SUM(wUSE!CD$112:CD$114),0)</f>
        <v>0</v>
      </c>
      <c r="CE18" s="209">
        <f>IF(SUM(wUSE!CE$112:CE$114),CE$3*wUSE!CE18/SUM(wUSE!CE$112:CE$114),0)</f>
        <v>0</v>
      </c>
      <c r="CF18" s="209">
        <f>IF(SUM(wUSE!CF$112:CF$114),CF$3*wUSE!CF18/SUM(wUSE!CF$112:CF$114),0)</f>
        <v>0</v>
      </c>
      <c r="CG18" s="209" t="e">
        <f>IF(SUM(wUSE!CG$112:CG$114),CG$3*wUSE!CG18/SUM(wUSE!CG$112:CG$114),0)</f>
        <v>#DIV/0!</v>
      </c>
      <c r="CH18" s="209" t="e">
        <f>IF(SUM(wUSE!CH$112:CH$114),CH$3*wUSE!CH18/SUM(wUSE!CH$112:CH$114),0)</f>
        <v>#DIV/0!</v>
      </c>
      <c r="CI18" s="209" t="e">
        <f>IF(SUM(wUSE!CI$112:CI$114),CI$3*wUSE!CI18/SUM(wUSE!CI$112:CI$114),0)</f>
        <v>#DIV/0!</v>
      </c>
      <c r="CJ18" s="209" t="e">
        <f>IF(SUM(wUSE!CJ$112:CJ$114),CJ$3*wUSE!CJ18/SUM(wUSE!CJ$112:CJ$114),0)</f>
        <v>#DIV/0!</v>
      </c>
      <c r="CK18" s="209" t="e">
        <f>IF(SUM(wUSE!CK$112:CK$114),CK$3*wUSE!CK18/SUM(wUSE!CK$112:CK$114),0)</f>
        <v>#DIV/0!</v>
      </c>
      <c r="CL18" s="209" t="e">
        <f>IF(SUM(wUSE!CL$112:CL$114),CL$3*wUSE!CL18/SUM(wUSE!CL$112:CL$114),0)</f>
        <v>#DIV/0!</v>
      </c>
      <c r="CM18" s="209" t="e">
        <f>IF(SUM(wUSE!CM$112:CM$114),CM$3*wUSE!CM18/SUM(wUSE!CM$112:CM$114),0)</f>
        <v>#DIV/0!</v>
      </c>
      <c r="CN18" s="209" t="e">
        <f>IF(SUM(wUSE!CN$112:CN$114),CN$3*wUSE!CN18/SUM(wUSE!CN$112:CN$114),0)</f>
        <v>#DIV/0!</v>
      </c>
      <c r="CO18" s="209" t="e">
        <f>IF(SUM(wUSE!CO$112:CO$114),CO$3*wUSE!CO18/SUM(wUSE!CO$112:CO$114),0)</f>
        <v>#DIV/0!</v>
      </c>
      <c r="CP18" s="209" t="e">
        <f>IF(SUM(wUSE!CP$112:CP$114),CP$3*wUSE!CP18/SUM(wUSE!CP$112:CP$114),0)</f>
        <v>#DIV/0!</v>
      </c>
      <c r="CQ18" s="209" t="e">
        <f>IF(SUM(wUSE!CQ$112:CQ$114),CQ$3*wUSE!CQ18/SUM(wUSE!CQ$112:CQ$114),0)</f>
        <v>#DIV/0!</v>
      </c>
      <c r="CR18" s="209" t="e">
        <f>IF(SUM(wUSE!CR$112:CR$114),CR$3*wUSE!CR18/SUM(wUSE!CR$112:CR$114),0)</f>
        <v>#DIV/0!</v>
      </c>
      <c r="CS18" s="209" t="e">
        <f>IF(SUM(wUSE!CS$112:CS$114),CS$3*wUSE!CS18/SUM(wUSE!CS$112:CS$114),0)</f>
        <v>#DIV/0!</v>
      </c>
      <c r="CT18" s="209">
        <f>IF(SUM(wUSE!CT$112:CT$114),CT$3*wUSE!CT18/SUM(wUSE!CT$112:CT$114),0)</f>
        <v>0</v>
      </c>
      <c r="CU18" s="209">
        <f>IF(SUM(wUSE!CU$112:CU$114),CU$3*wUSE!CU18/SUM(wUSE!CU$112:CU$114),0)</f>
        <v>0</v>
      </c>
      <c r="CV18" s="209" t="e">
        <f>IF(SUM(wUSE!CV$112:CV$114),CV$3*wUSE!CV18/SUM(wUSE!CV$112:CV$114),0)</f>
        <v>#DIV/0!</v>
      </c>
      <c r="CW18" s="209" t="e">
        <f>IF(SUM(wUSE!CW$112:CW$114),CW$3*wUSE!CW18/SUM(wUSE!CW$112:CW$114),0)</f>
        <v>#DIV/0!</v>
      </c>
      <c r="CX18" s="209" t="e">
        <f>IF(SUM(wUSE!CX$112:CX$114),CX$3*wUSE!CX18/SUM(wUSE!CX$112:CX$114),0)</f>
        <v>#DIV/0!</v>
      </c>
      <c r="CY18" s="209" t="e">
        <f>IF(SUM(wUSE!CY$112:CY$114),CY$3*wUSE!CY18/SUM(wUSE!CY$112:CY$114),0)</f>
        <v>#DIV/0!</v>
      </c>
      <c r="CZ18" s="209" t="e">
        <f>IF(SUM(wUSE!CZ$112:CZ$114),CZ$3*wUSE!CZ18/SUM(wUSE!CZ$112:CZ$114),0)</f>
        <v>#DIV/0!</v>
      </c>
      <c r="DA18" s="209" t="e">
        <f>IF(SUM(wUSE!DA$112:DA$114),DA$3*wUSE!DA18/SUM(wUSE!DA$112:DA$114),0)</f>
        <v>#DIV/0!</v>
      </c>
      <c r="DB18" s="209" t="e">
        <f>IF(SUM(wUSE!DB$112:DB$114),DB$3*wUSE!DB18/SUM(wUSE!DB$112:DB$114),0)</f>
        <v>#DIV/0!</v>
      </c>
      <c r="DC18" s="198"/>
      <c r="DD18" s="199"/>
      <c r="DE18" s="199"/>
      <c r="DF18" s="199"/>
      <c r="DG18" s="199"/>
      <c r="DH18" s="199"/>
      <c r="DI18" s="199"/>
      <c r="DJ18" s="199"/>
      <c r="DK18" s="199"/>
      <c r="DL18" s="199"/>
      <c r="DM18" s="199"/>
      <c r="DN18" s="199"/>
      <c r="DO18" s="199"/>
      <c r="DP18" s="199"/>
    </row>
    <row r="19" spans="1:120" x14ac:dyDescent="0.75">
      <c r="A19" s="29"/>
      <c r="B19" s="17" t="s">
        <v>48</v>
      </c>
      <c r="C19" s="209">
        <f>IF(SUM(wUSE!C$112:C$114),C$3*wUSE!C19/SUM(wUSE!C$112:C$114),0)</f>
        <v>0</v>
      </c>
      <c r="D19" s="209">
        <f>IF(SUM(wUSE!D$112:D$114),D$3*wUSE!D19/SUM(wUSE!D$112:D$114),0)</f>
        <v>0</v>
      </c>
      <c r="E19" s="209">
        <f>IF(SUM(wUSE!E$112:E$114),E$3*wUSE!E19/SUM(wUSE!E$112:E$114),0)</f>
        <v>0</v>
      </c>
      <c r="F19" s="209">
        <f>IF(SUM(wUSE!F$112:F$114),F$3*wUSE!F19/SUM(wUSE!F$112:F$114),0)</f>
        <v>0</v>
      </c>
      <c r="G19" s="209">
        <f>IF(SUM(wUSE!G$112:G$114),G$3*wUSE!G19/SUM(wUSE!G$112:G$114),0)</f>
        <v>0</v>
      </c>
      <c r="H19" s="209">
        <f>IF(SUM(wUSE!H$112:H$114),H$3*wUSE!H19/SUM(wUSE!H$112:H$114),0)</f>
        <v>0</v>
      </c>
      <c r="I19" s="209">
        <f>IF(SUM(wUSE!I$112:I$114),I$3*wUSE!I19/SUM(wUSE!I$112:I$114),0)</f>
        <v>0</v>
      </c>
      <c r="J19" s="209">
        <f>IF(SUM(wUSE!J$112:J$114),J$3*wUSE!J19/SUM(wUSE!J$112:J$114),0)</f>
        <v>0</v>
      </c>
      <c r="K19" s="209">
        <f>IF(SUM(wUSE!K$112:K$114),K$3*wUSE!K19/SUM(wUSE!K$112:K$114),0)</f>
        <v>0</v>
      </c>
      <c r="L19" s="209">
        <f>IF(SUM(wUSE!L$112:L$114),L$3*wUSE!L19/SUM(wUSE!L$112:L$114),0)</f>
        <v>0</v>
      </c>
      <c r="M19" s="209">
        <f>IF(SUM(wUSE!M$112:M$114),M$3*wUSE!M19/SUM(wUSE!M$112:M$114),0)</f>
        <v>0</v>
      </c>
      <c r="N19" s="209">
        <f>IF(SUM(wUSE!N$112:N$114),N$3*wUSE!N19/SUM(wUSE!N$112:N$114),0)</f>
        <v>4.9664566996555838E-2</v>
      </c>
      <c r="O19" s="209">
        <f>IF(SUM(wUSE!O$112:O$114),O$3*wUSE!O19/SUM(wUSE!O$112:O$114),0)</f>
        <v>0</v>
      </c>
      <c r="P19" s="209">
        <f>IF(SUM(wUSE!P$112:P$114),P$3*wUSE!P19/SUM(wUSE!P$112:P$114),0)</f>
        <v>0</v>
      </c>
      <c r="Q19" s="209">
        <f>IF(SUM(wUSE!Q$112:Q$114),Q$3*wUSE!Q19/SUM(wUSE!Q$112:Q$114),0)</f>
        <v>0</v>
      </c>
      <c r="R19" s="209">
        <f>IF(SUM(wUSE!R$112:R$114),R$3*wUSE!R19/SUM(wUSE!R$112:R$114),0)</f>
        <v>0</v>
      </c>
      <c r="S19" s="209">
        <f>IF(SUM(wUSE!S$112:S$114),S$3*wUSE!S19/SUM(wUSE!S$112:S$114),0)</f>
        <v>0</v>
      </c>
      <c r="T19" s="209">
        <f>IF(SUM(wUSE!T$112:T$114),T$3*wUSE!T19/SUM(wUSE!T$112:T$114),0)</f>
        <v>0</v>
      </c>
      <c r="U19" s="209">
        <f>IF(SUM(wUSE!U$112:U$114),U$3*wUSE!U19/SUM(wUSE!U$112:U$114),0)</f>
        <v>0</v>
      </c>
      <c r="V19" s="209">
        <f>IF(SUM(wUSE!V$112:V$114),V$3*wUSE!V19/SUM(wUSE!V$112:V$114),0)</f>
        <v>0</v>
      </c>
      <c r="W19" s="209">
        <f>IF(SUM(wUSE!W$112:W$114),W$3*wUSE!W19/SUM(wUSE!W$112:W$114),0)</f>
        <v>0</v>
      </c>
      <c r="X19" s="209">
        <f>IF(SUM(wUSE!X$112:X$114),X$3*wUSE!X19/SUM(wUSE!X$112:X$114),0)</f>
        <v>0</v>
      </c>
      <c r="Y19" s="209">
        <f>IF(SUM(wUSE!Y$112:Y$114),Y$3*wUSE!Y19/SUM(wUSE!Y$112:Y$114),0)</f>
        <v>0</v>
      </c>
      <c r="Z19" s="209">
        <f>IF(SUM(wUSE!Z$112:Z$114),Z$3*wUSE!Z19/SUM(wUSE!Z$112:Z$114),0)</f>
        <v>0</v>
      </c>
      <c r="AA19" s="209">
        <f>IF(SUM(wUSE!AA$112:AA$114),AA$3*wUSE!AA19/SUM(wUSE!AA$112:AA$114),0)</f>
        <v>0</v>
      </c>
      <c r="AB19" s="209">
        <f>IF(SUM(wUSE!AB$112:AB$114),AB$3*wUSE!AB19/SUM(wUSE!AB$112:AB$114),0)</f>
        <v>0</v>
      </c>
      <c r="AC19" s="209">
        <f>IF(SUM(wUSE!AC$112:AC$114),AC$3*wUSE!AC19/SUM(wUSE!AC$112:AC$114),0)</f>
        <v>0</v>
      </c>
      <c r="AD19" s="209">
        <f>IF(SUM(wUSE!AD$112:AD$114),AD$3*wUSE!AD19/SUM(wUSE!AD$112:AD$114),0)</f>
        <v>0</v>
      </c>
      <c r="AE19" s="209">
        <f>IF(SUM(wUSE!AE$112:AE$114),AE$3*wUSE!AE19/SUM(wUSE!AE$112:AE$114),0)</f>
        <v>0</v>
      </c>
      <c r="AF19" s="209">
        <f>IF(SUM(wUSE!AF$112:AF$114),AF$3*wUSE!AF19/SUM(wUSE!AF$112:AF$114),0)</f>
        <v>0</v>
      </c>
      <c r="AG19" s="209">
        <f>IF(SUM(wUSE!AG$112:AG$114),AG$3*wUSE!AG19/SUM(wUSE!AG$112:AG$114),0)</f>
        <v>0</v>
      </c>
      <c r="AH19" s="209">
        <f>IF(SUM(wUSE!AH$112:AH$114),AH$3*wUSE!AH19/SUM(wUSE!AH$112:AH$114),0)</f>
        <v>0</v>
      </c>
      <c r="AI19" s="209">
        <f>IF(SUM(wUSE!AI$112:AI$114),AI$3*wUSE!AI19/SUM(wUSE!AI$112:AI$114),0)</f>
        <v>0</v>
      </c>
      <c r="AJ19" s="209">
        <f>IF(SUM(wUSE!AJ$112:AJ$114),AJ$3*wUSE!AJ19/SUM(wUSE!AJ$112:AJ$114),0)</f>
        <v>0</v>
      </c>
      <c r="AK19" s="209">
        <f>IF(SUM(wUSE!AK$112:AK$114),AK$3*wUSE!AK19/SUM(wUSE!AK$112:AK$114),0)</f>
        <v>0</v>
      </c>
      <c r="AL19" s="209">
        <f>IF(SUM(wUSE!AL$112:AL$114),AL$3*wUSE!AL19/SUM(wUSE!AL$112:AL$114),0)</f>
        <v>0</v>
      </c>
      <c r="AM19" s="209">
        <f>IF(SUM(wUSE!AM$112:AM$114),AM$3*wUSE!AM19/SUM(wUSE!AM$112:AM$114),0)</f>
        <v>0</v>
      </c>
      <c r="AN19" s="209">
        <f>IF(SUM(wUSE!AN$112:AN$114),AN$3*wUSE!AN19/SUM(wUSE!AN$112:AN$114),0)</f>
        <v>0</v>
      </c>
      <c r="AO19" s="209">
        <f>IF(SUM(wUSE!AO$112:AO$114),AO$3*wUSE!AO19/SUM(wUSE!AO$112:AO$114),0)</f>
        <v>0</v>
      </c>
      <c r="AP19" s="209">
        <f>IF(SUM(wUSE!AP$112:AP$114),AP$3*wUSE!AP19/SUM(wUSE!AP$112:AP$114),0)</f>
        <v>0</v>
      </c>
      <c r="AQ19" s="209">
        <f>IF(SUM(wUSE!AQ$112:AQ$114),AQ$3*wUSE!AQ19/SUM(wUSE!AQ$112:AQ$114),0)</f>
        <v>0</v>
      </c>
      <c r="AR19" s="209">
        <f>IF(SUM(wUSE!AR$112:AR$114),AR$3*wUSE!AR19/SUM(wUSE!AR$112:AR$114),0)</f>
        <v>0</v>
      </c>
      <c r="AS19" s="209">
        <f>IF(SUM(wUSE!AS$112:AS$114),AS$3*wUSE!AS19/SUM(wUSE!AS$112:AS$114),0)</f>
        <v>0.73691188160934729</v>
      </c>
      <c r="AT19" s="209">
        <f>IF(SUM(wUSE!AT$112:AT$114),AT$3*wUSE!AT19/SUM(wUSE!AT$112:AT$114),0)</f>
        <v>0</v>
      </c>
      <c r="AU19" s="209">
        <f>IF(SUM(wUSE!AU$112:AU$114),AU$3*wUSE!AU19/SUM(wUSE!AU$112:AU$114),0)</f>
        <v>0</v>
      </c>
      <c r="AV19" s="209">
        <f>IF(SUM(wUSE!AV$112:AV$114),AV$3*wUSE!AV19/SUM(wUSE!AV$112:AV$114),0)</f>
        <v>0</v>
      </c>
      <c r="AW19" s="209">
        <f>IF(SUM(wUSE!AW$112:AW$114),AW$3*wUSE!AW19/SUM(wUSE!AW$112:AW$114),0)</f>
        <v>0</v>
      </c>
      <c r="AX19" s="209">
        <f>IF(SUM(wUSE!AX$112:AX$114),AX$3*wUSE!AX19/SUM(wUSE!AX$112:AX$114),0)</f>
        <v>0</v>
      </c>
      <c r="AY19" s="209">
        <f>IF(SUM(wUSE!AY$112:AY$114),AY$3*wUSE!AY19/SUM(wUSE!AY$112:AY$114),0)</f>
        <v>0.88396164993416604</v>
      </c>
      <c r="AZ19" s="209">
        <f>IF(SUM(wUSE!AZ$112:AZ$114),AZ$3*wUSE!AZ19/SUM(wUSE!AZ$112:AZ$114),0)</f>
        <v>0</v>
      </c>
      <c r="BA19" s="209">
        <f>IF(SUM(wUSE!BA$112:BA$114),BA$3*wUSE!BA19/SUM(wUSE!BA$112:BA$114),0)</f>
        <v>0</v>
      </c>
      <c r="BB19" s="209">
        <f>IF(SUM(wUSE!BB$112:BB$114),BB$3*wUSE!BB19/SUM(wUSE!BB$112:BB$114),0)</f>
        <v>0</v>
      </c>
      <c r="BC19" s="209">
        <f>IF(SUM(wUSE!BC$112:BC$114),BC$3*wUSE!BC19/SUM(wUSE!BC$112:BC$114),0)</f>
        <v>0</v>
      </c>
      <c r="BD19" s="209">
        <f>IF(SUM(wUSE!BD$112:BD$114),BD$3*wUSE!BD19/SUM(wUSE!BD$112:BD$114),0)</f>
        <v>2.799553097844542E-2</v>
      </c>
      <c r="BE19" s="209">
        <f>IF(SUM(wUSE!BE$112:BE$114),BE$3*wUSE!BE19/SUM(wUSE!BE$112:BE$114),0)</f>
        <v>0</v>
      </c>
      <c r="BF19" s="209">
        <f>IF(SUM(wUSE!BF$112:BF$114),BF$3*wUSE!BF19/SUM(wUSE!BF$112:BF$114),0)</f>
        <v>0</v>
      </c>
      <c r="BG19" s="209">
        <f>IF(SUM(wUSE!BG$112:BG$114),BG$3*wUSE!BG19/SUM(wUSE!BG$112:BG$114),0)</f>
        <v>0</v>
      </c>
      <c r="BH19" s="209">
        <f>IF(SUM(wUSE!BH$112:BH$114),BH$3*wUSE!BH19/SUM(wUSE!BH$112:BH$114),0)</f>
        <v>0</v>
      </c>
      <c r="BI19" s="209">
        <f>IF(SUM(wUSE!BI$112:BI$114),BI$3*wUSE!BI19/SUM(wUSE!BI$112:BI$114),0)</f>
        <v>0</v>
      </c>
      <c r="BJ19" s="209">
        <f>IF(SUM(wUSE!BJ$112:BJ$114),BJ$3*wUSE!BJ19/SUM(wUSE!BJ$112:BJ$114),0)</f>
        <v>4.0830050820739865E-2</v>
      </c>
      <c r="BK19" s="209">
        <f>IF(SUM(wUSE!BK$112:BK$114),BK$3*wUSE!BK19/SUM(wUSE!BK$112:BK$114),0)</f>
        <v>0</v>
      </c>
      <c r="BL19" s="209">
        <f>IF(SUM(wUSE!BL$112:BL$114),BL$3*wUSE!BL19/SUM(wUSE!BL$112:BL$114),0)</f>
        <v>0</v>
      </c>
      <c r="BM19" s="209">
        <f>IF(SUM(wUSE!BM$112:BM$114),BM$3*wUSE!BM19/SUM(wUSE!BM$112:BM$114),0)</f>
        <v>0</v>
      </c>
      <c r="BN19" s="209">
        <f>IF(SUM(wUSE!BN$112:BN$114),BN$3*wUSE!BN19/SUM(wUSE!BN$112:BN$114),0)</f>
        <v>0</v>
      </c>
      <c r="BO19" s="209">
        <f>IF(SUM(wUSE!BO$112:BO$114),BO$3*wUSE!BO19/SUM(wUSE!BO$112:BO$114),0)</f>
        <v>0</v>
      </c>
      <c r="BP19" s="209">
        <f>IF(SUM(wUSE!BP$112:BP$114),BP$3*wUSE!BP19/SUM(wUSE!BP$112:BP$114),0)</f>
        <v>0</v>
      </c>
      <c r="BQ19" s="209">
        <f>IF(SUM(wUSE!BQ$112:BQ$114),BQ$3*wUSE!BQ19/SUM(wUSE!BQ$112:BQ$114),0)</f>
        <v>0</v>
      </c>
      <c r="BR19" s="209">
        <f>IF(SUM(wUSE!BR$112:BR$114),BR$3*wUSE!BR19/SUM(wUSE!BR$112:BR$114),0)</f>
        <v>0</v>
      </c>
      <c r="BS19" s="209">
        <f>IF(SUM(wUSE!BS$112:BS$114),BS$3*wUSE!BS19/SUM(wUSE!BS$112:BS$114),0)</f>
        <v>0</v>
      </c>
      <c r="BT19" s="209">
        <f>IF(SUM(wUSE!BT$112:BT$114),BT$3*wUSE!BT19/SUM(wUSE!BT$112:BT$114),0)</f>
        <v>0</v>
      </c>
      <c r="BU19" s="209">
        <f>IF(SUM(wUSE!BU$112:BU$114),BU$3*wUSE!BU19/SUM(wUSE!BU$112:BU$114),0)</f>
        <v>0</v>
      </c>
      <c r="BV19" s="209">
        <f>IF(SUM(wUSE!BV$112:BV$114),BV$3*wUSE!BV19/SUM(wUSE!BV$112:BV$114),0)</f>
        <v>0</v>
      </c>
      <c r="BW19" s="209">
        <f>IF(SUM(wUSE!BW$112:BW$114),BW$3*wUSE!BW19/SUM(wUSE!BW$112:BW$114),0)</f>
        <v>0</v>
      </c>
      <c r="BX19" s="209">
        <f>IF(SUM(wUSE!BX$112:BX$114),BX$3*wUSE!BX19/SUM(wUSE!BX$112:BX$114),0)</f>
        <v>0</v>
      </c>
      <c r="BY19" s="209">
        <f>IF(SUM(wUSE!BY$112:BY$114),BY$3*wUSE!BY19/SUM(wUSE!BY$112:BY$114),0)</f>
        <v>0</v>
      </c>
      <c r="BZ19" s="209">
        <f>IF(SUM(wUSE!BZ$112:BZ$114),BZ$3*wUSE!BZ19/SUM(wUSE!BZ$112:BZ$114),0)</f>
        <v>0</v>
      </c>
      <c r="CA19" s="209">
        <f>IF(SUM(wUSE!CA$112:CA$114),CA$3*wUSE!CA19/SUM(wUSE!CA$112:CA$114),0)</f>
        <v>1.0656702384420911</v>
      </c>
      <c r="CB19" s="209">
        <f>IF(SUM(wUSE!CB$112:CB$114),CB$3*wUSE!CB19/SUM(wUSE!CB$112:CB$114),0)</f>
        <v>0</v>
      </c>
      <c r="CC19" s="209">
        <f>IF(SUM(wUSE!CC$112:CC$114),CC$3*wUSE!CC19/SUM(wUSE!CC$112:CC$114),0)</f>
        <v>0</v>
      </c>
      <c r="CD19" s="209">
        <f>IF(SUM(wUSE!CD$112:CD$114),CD$3*wUSE!CD19/SUM(wUSE!CD$112:CD$114),0)</f>
        <v>0</v>
      </c>
      <c r="CE19" s="209">
        <f>IF(SUM(wUSE!CE$112:CE$114),CE$3*wUSE!CE19/SUM(wUSE!CE$112:CE$114),0)</f>
        <v>0</v>
      </c>
      <c r="CF19" s="209">
        <f>IF(SUM(wUSE!CF$112:CF$114),CF$3*wUSE!CF19/SUM(wUSE!CF$112:CF$114),0)</f>
        <v>0</v>
      </c>
      <c r="CG19" s="209" t="e">
        <f>IF(SUM(wUSE!CG$112:CG$114),CG$3*wUSE!CG19/SUM(wUSE!CG$112:CG$114),0)</f>
        <v>#DIV/0!</v>
      </c>
      <c r="CH19" s="209" t="e">
        <f>IF(SUM(wUSE!CH$112:CH$114),CH$3*wUSE!CH19/SUM(wUSE!CH$112:CH$114),0)</f>
        <v>#DIV/0!</v>
      </c>
      <c r="CI19" s="209" t="e">
        <f>IF(SUM(wUSE!CI$112:CI$114),CI$3*wUSE!CI19/SUM(wUSE!CI$112:CI$114),0)</f>
        <v>#DIV/0!</v>
      </c>
      <c r="CJ19" s="209" t="e">
        <f>IF(SUM(wUSE!CJ$112:CJ$114),CJ$3*wUSE!CJ19/SUM(wUSE!CJ$112:CJ$114),0)</f>
        <v>#DIV/0!</v>
      </c>
      <c r="CK19" s="209" t="e">
        <f>IF(SUM(wUSE!CK$112:CK$114),CK$3*wUSE!CK19/SUM(wUSE!CK$112:CK$114),0)</f>
        <v>#DIV/0!</v>
      </c>
      <c r="CL19" s="209" t="e">
        <f>IF(SUM(wUSE!CL$112:CL$114),CL$3*wUSE!CL19/SUM(wUSE!CL$112:CL$114),0)</f>
        <v>#DIV/0!</v>
      </c>
      <c r="CM19" s="209" t="e">
        <f>IF(SUM(wUSE!CM$112:CM$114),CM$3*wUSE!CM19/SUM(wUSE!CM$112:CM$114),0)</f>
        <v>#DIV/0!</v>
      </c>
      <c r="CN19" s="209" t="e">
        <f>IF(SUM(wUSE!CN$112:CN$114),CN$3*wUSE!CN19/SUM(wUSE!CN$112:CN$114),0)</f>
        <v>#DIV/0!</v>
      </c>
      <c r="CO19" s="209" t="e">
        <f>IF(SUM(wUSE!CO$112:CO$114),CO$3*wUSE!CO19/SUM(wUSE!CO$112:CO$114),0)</f>
        <v>#DIV/0!</v>
      </c>
      <c r="CP19" s="209" t="e">
        <f>IF(SUM(wUSE!CP$112:CP$114),CP$3*wUSE!CP19/SUM(wUSE!CP$112:CP$114),0)</f>
        <v>#DIV/0!</v>
      </c>
      <c r="CQ19" s="209" t="e">
        <f>IF(SUM(wUSE!CQ$112:CQ$114),CQ$3*wUSE!CQ19/SUM(wUSE!CQ$112:CQ$114),0)</f>
        <v>#DIV/0!</v>
      </c>
      <c r="CR19" s="209" t="e">
        <f>IF(SUM(wUSE!CR$112:CR$114),CR$3*wUSE!CR19/SUM(wUSE!CR$112:CR$114),0)</f>
        <v>#DIV/0!</v>
      </c>
      <c r="CS19" s="209" t="e">
        <f>IF(SUM(wUSE!CS$112:CS$114),CS$3*wUSE!CS19/SUM(wUSE!CS$112:CS$114),0)</f>
        <v>#DIV/0!</v>
      </c>
      <c r="CT19" s="209">
        <f>IF(SUM(wUSE!CT$112:CT$114),CT$3*wUSE!CT19/SUM(wUSE!CT$112:CT$114),0)</f>
        <v>0</v>
      </c>
      <c r="CU19" s="209">
        <f>IF(SUM(wUSE!CU$112:CU$114),CU$3*wUSE!CU19/SUM(wUSE!CU$112:CU$114),0)</f>
        <v>0</v>
      </c>
      <c r="CV19" s="209" t="e">
        <f>IF(SUM(wUSE!CV$112:CV$114),CV$3*wUSE!CV19/SUM(wUSE!CV$112:CV$114),0)</f>
        <v>#DIV/0!</v>
      </c>
      <c r="CW19" s="209" t="e">
        <f>IF(SUM(wUSE!CW$112:CW$114),CW$3*wUSE!CW19/SUM(wUSE!CW$112:CW$114),0)</f>
        <v>#DIV/0!</v>
      </c>
      <c r="CX19" s="209" t="e">
        <f>IF(SUM(wUSE!CX$112:CX$114),CX$3*wUSE!CX19/SUM(wUSE!CX$112:CX$114),0)</f>
        <v>#DIV/0!</v>
      </c>
      <c r="CY19" s="209" t="e">
        <f>IF(SUM(wUSE!CY$112:CY$114),CY$3*wUSE!CY19/SUM(wUSE!CY$112:CY$114),0)</f>
        <v>#DIV/0!</v>
      </c>
      <c r="CZ19" s="209" t="e">
        <f>IF(SUM(wUSE!CZ$112:CZ$114),CZ$3*wUSE!CZ19/SUM(wUSE!CZ$112:CZ$114),0)</f>
        <v>#DIV/0!</v>
      </c>
      <c r="DA19" s="209" t="e">
        <f>IF(SUM(wUSE!DA$112:DA$114),DA$3*wUSE!DA19/SUM(wUSE!DA$112:DA$114),0)</f>
        <v>#DIV/0!</v>
      </c>
      <c r="DB19" s="209" t="e">
        <f>IF(SUM(wUSE!DB$112:DB$114),DB$3*wUSE!DB19/SUM(wUSE!DB$112:DB$114),0)</f>
        <v>#DIV/0!</v>
      </c>
      <c r="DC19" s="198"/>
      <c r="DD19" s="199"/>
      <c r="DE19" s="199"/>
      <c r="DF19" s="199"/>
      <c r="DG19" s="199"/>
      <c r="DH19" s="199"/>
      <c r="DI19" s="199"/>
      <c r="DJ19" s="199"/>
      <c r="DK19" s="199"/>
      <c r="DL19" s="199"/>
      <c r="DM19" s="199"/>
      <c r="DN19" s="199"/>
      <c r="DO19" s="199"/>
      <c r="DP19" s="199"/>
    </row>
    <row r="20" spans="1:120" x14ac:dyDescent="0.75">
      <c r="A20" s="29"/>
      <c r="B20" s="17" t="s">
        <v>1559</v>
      </c>
      <c r="C20" s="209">
        <f>IF(SUM(wUSE!C$112:C$114),C$3*wUSE!C20/SUM(wUSE!C$112:C$114),0)</f>
        <v>0</v>
      </c>
      <c r="D20" s="209">
        <f>IF(SUM(wUSE!D$112:D$114),D$3*wUSE!D20/SUM(wUSE!D$112:D$114),0)</f>
        <v>0</v>
      </c>
      <c r="E20" s="209">
        <f>IF(SUM(wUSE!E$112:E$114),E$3*wUSE!E20/SUM(wUSE!E$112:E$114),0)</f>
        <v>0</v>
      </c>
      <c r="F20" s="209">
        <f>IF(SUM(wUSE!F$112:F$114),F$3*wUSE!F20/SUM(wUSE!F$112:F$114),0)</f>
        <v>0</v>
      </c>
      <c r="G20" s="209">
        <f>IF(SUM(wUSE!G$112:G$114),G$3*wUSE!G20/SUM(wUSE!G$112:G$114),0)</f>
        <v>0</v>
      </c>
      <c r="H20" s="209">
        <f>IF(SUM(wUSE!H$112:H$114),H$3*wUSE!H20/SUM(wUSE!H$112:H$114),0)</f>
        <v>0</v>
      </c>
      <c r="I20" s="209">
        <f>IF(SUM(wUSE!I$112:I$114),I$3*wUSE!I20/SUM(wUSE!I$112:I$114),0)</f>
        <v>0</v>
      </c>
      <c r="J20" s="209">
        <f>IF(SUM(wUSE!J$112:J$114),J$3*wUSE!J20/SUM(wUSE!J$112:J$114),0)</f>
        <v>0</v>
      </c>
      <c r="K20" s="209">
        <f>IF(SUM(wUSE!K$112:K$114),K$3*wUSE!K20/SUM(wUSE!K$112:K$114),0)</f>
        <v>0</v>
      </c>
      <c r="L20" s="209">
        <f>IF(SUM(wUSE!L$112:L$114),L$3*wUSE!L20/SUM(wUSE!L$112:L$114),0)</f>
        <v>0</v>
      </c>
      <c r="M20" s="209">
        <f>IF(SUM(wUSE!M$112:M$114),M$3*wUSE!M20/SUM(wUSE!M$112:M$114),0)</f>
        <v>0</v>
      </c>
      <c r="N20" s="209">
        <f>IF(SUM(wUSE!N$112:N$114),N$3*wUSE!N20/SUM(wUSE!N$112:N$114),0)</f>
        <v>0</v>
      </c>
      <c r="O20" s="209">
        <f>IF(SUM(wUSE!O$112:O$114),O$3*wUSE!O20/SUM(wUSE!O$112:O$114),0)</f>
        <v>2.0886314677357423E-2</v>
      </c>
      <c r="P20" s="209">
        <f>IF(SUM(wUSE!P$112:P$114),P$3*wUSE!P20/SUM(wUSE!P$112:P$114),0)</f>
        <v>0</v>
      </c>
      <c r="Q20" s="209">
        <f>IF(SUM(wUSE!Q$112:Q$114),Q$3*wUSE!Q20/SUM(wUSE!Q$112:Q$114),0)</f>
        <v>0</v>
      </c>
      <c r="R20" s="209">
        <f>IF(SUM(wUSE!R$112:R$114),R$3*wUSE!R20/SUM(wUSE!R$112:R$114),0)</f>
        <v>0</v>
      </c>
      <c r="S20" s="209">
        <f>IF(SUM(wUSE!S$112:S$114),S$3*wUSE!S20/SUM(wUSE!S$112:S$114),0)</f>
        <v>0</v>
      </c>
      <c r="T20" s="209">
        <f>IF(SUM(wUSE!T$112:T$114),T$3*wUSE!T20/SUM(wUSE!T$112:T$114),0)</f>
        <v>0</v>
      </c>
      <c r="U20" s="209">
        <f>IF(SUM(wUSE!U$112:U$114),U$3*wUSE!U20/SUM(wUSE!U$112:U$114),0)</f>
        <v>0</v>
      </c>
      <c r="V20" s="209">
        <f>IF(SUM(wUSE!V$112:V$114),V$3*wUSE!V20/SUM(wUSE!V$112:V$114),0)</f>
        <v>0</v>
      </c>
      <c r="W20" s="209">
        <f>IF(SUM(wUSE!W$112:W$114),W$3*wUSE!W20/SUM(wUSE!W$112:W$114),0)</f>
        <v>0</v>
      </c>
      <c r="X20" s="209">
        <f>IF(SUM(wUSE!X$112:X$114),X$3*wUSE!X20/SUM(wUSE!X$112:X$114),0)</f>
        <v>0</v>
      </c>
      <c r="Y20" s="209">
        <f>IF(SUM(wUSE!Y$112:Y$114),Y$3*wUSE!Y20/SUM(wUSE!Y$112:Y$114),0)</f>
        <v>0</v>
      </c>
      <c r="Z20" s="209">
        <f>IF(SUM(wUSE!Z$112:Z$114),Z$3*wUSE!Z20/SUM(wUSE!Z$112:Z$114),0)</f>
        <v>0</v>
      </c>
      <c r="AA20" s="209">
        <f>IF(SUM(wUSE!AA$112:AA$114),AA$3*wUSE!AA20/SUM(wUSE!AA$112:AA$114),0)</f>
        <v>0</v>
      </c>
      <c r="AB20" s="209">
        <f>IF(SUM(wUSE!AB$112:AB$114),AB$3*wUSE!AB20/SUM(wUSE!AB$112:AB$114),0)</f>
        <v>0</v>
      </c>
      <c r="AC20" s="209">
        <f>IF(SUM(wUSE!AC$112:AC$114),AC$3*wUSE!AC20/SUM(wUSE!AC$112:AC$114),0)</f>
        <v>0</v>
      </c>
      <c r="AD20" s="209">
        <f>IF(SUM(wUSE!AD$112:AD$114),AD$3*wUSE!AD20/SUM(wUSE!AD$112:AD$114),0)</f>
        <v>0</v>
      </c>
      <c r="AE20" s="209">
        <f>IF(SUM(wUSE!AE$112:AE$114),AE$3*wUSE!AE20/SUM(wUSE!AE$112:AE$114),0)</f>
        <v>0</v>
      </c>
      <c r="AF20" s="209">
        <f>IF(SUM(wUSE!AF$112:AF$114),AF$3*wUSE!AF20/SUM(wUSE!AF$112:AF$114),0)</f>
        <v>0</v>
      </c>
      <c r="AG20" s="209">
        <f>IF(SUM(wUSE!AG$112:AG$114),AG$3*wUSE!AG20/SUM(wUSE!AG$112:AG$114),0)</f>
        <v>0</v>
      </c>
      <c r="AH20" s="209">
        <f>IF(SUM(wUSE!AH$112:AH$114),AH$3*wUSE!AH20/SUM(wUSE!AH$112:AH$114),0)</f>
        <v>0</v>
      </c>
      <c r="AI20" s="209">
        <f>IF(SUM(wUSE!AI$112:AI$114),AI$3*wUSE!AI20/SUM(wUSE!AI$112:AI$114),0)</f>
        <v>0</v>
      </c>
      <c r="AJ20" s="209">
        <f>IF(SUM(wUSE!AJ$112:AJ$114),AJ$3*wUSE!AJ20/SUM(wUSE!AJ$112:AJ$114),0)</f>
        <v>0</v>
      </c>
      <c r="AK20" s="209">
        <f>IF(SUM(wUSE!AK$112:AK$114),AK$3*wUSE!AK20/SUM(wUSE!AK$112:AK$114),0)</f>
        <v>0</v>
      </c>
      <c r="AL20" s="209">
        <f>IF(SUM(wUSE!AL$112:AL$114),AL$3*wUSE!AL20/SUM(wUSE!AL$112:AL$114),0)</f>
        <v>0</v>
      </c>
      <c r="AM20" s="209">
        <f>IF(SUM(wUSE!AM$112:AM$114),AM$3*wUSE!AM20/SUM(wUSE!AM$112:AM$114),0)</f>
        <v>0</v>
      </c>
      <c r="AN20" s="209">
        <f>IF(SUM(wUSE!AN$112:AN$114),AN$3*wUSE!AN20/SUM(wUSE!AN$112:AN$114),0)</f>
        <v>0</v>
      </c>
      <c r="AO20" s="209">
        <f>IF(SUM(wUSE!AO$112:AO$114),AO$3*wUSE!AO20/SUM(wUSE!AO$112:AO$114),0)</f>
        <v>0</v>
      </c>
      <c r="AP20" s="209">
        <f>IF(SUM(wUSE!AP$112:AP$114),AP$3*wUSE!AP20/SUM(wUSE!AP$112:AP$114),0)</f>
        <v>0</v>
      </c>
      <c r="AQ20" s="209">
        <f>IF(SUM(wUSE!AQ$112:AQ$114),AQ$3*wUSE!AQ20/SUM(wUSE!AQ$112:AQ$114),0)</f>
        <v>0</v>
      </c>
      <c r="AR20" s="209">
        <f>IF(SUM(wUSE!AR$112:AR$114),AR$3*wUSE!AR20/SUM(wUSE!AR$112:AR$114),0)</f>
        <v>0</v>
      </c>
      <c r="AS20" s="209">
        <f>IF(SUM(wUSE!AS$112:AS$114),AS$3*wUSE!AS20/SUM(wUSE!AS$112:AS$114),0)</f>
        <v>9.1905834566790734</v>
      </c>
      <c r="AT20" s="209">
        <f>IF(SUM(wUSE!AT$112:AT$114),AT$3*wUSE!AT20/SUM(wUSE!AT$112:AT$114),0)</f>
        <v>0</v>
      </c>
      <c r="AU20" s="209">
        <f>IF(SUM(wUSE!AU$112:AU$114),AU$3*wUSE!AU20/SUM(wUSE!AU$112:AU$114),0)</f>
        <v>0</v>
      </c>
      <c r="AV20" s="209">
        <f>IF(SUM(wUSE!AV$112:AV$114),AV$3*wUSE!AV20/SUM(wUSE!AV$112:AV$114),0)</f>
        <v>0</v>
      </c>
      <c r="AW20" s="209">
        <f>IF(SUM(wUSE!AW$112:AW$114),AW$3*wUSE!AW20/SUM(wUSE!AW$112:AW$114),0)</f>
        <v>0</v>
      </c>
      <c r="AX20" s="209">
        <f>IF(SUM(wUSE!AX$112:AX$114),AX$3*wUSE!AX20/SUM(wUSE!AX$112:AX$114),0)</f>
        <v>0</v>
      </c>
      <c r="AY20" s="209">
        <f>IF(SUM(wUSE!AY$112:AY$114),AY$3*wUSE!AY20/SUM(wUSE!AY$112:AY$114),0)</f>
        <v>0</v>
      </c>
      <c r="AZ20" s="209">
        <f>IF(SUM(wUSE!AZ$112:AZ$114),AZ$3*wUSE!AZ20/SUM(wUSE!AZ$112:AZ$114),0)</f>
        <v>68.084823070164788</v>
      </c>
      <c r="BA20" s="209">
        <f>IF(SUM(wUSE!BA$112:BA$114),BA$3*wUSE!BA20/SUM(wUSE!BA$112:BA$114),0)</f>
        <v>6.4580279179885984</v>
      </c>
      <c r="BB20" s="209">
        <f>IF(SUM(wUSE!BB$112:BB$114),BB$3*wUSE!BB20/SUM(wUSE!BB$112:BB$114),0)</f>
        <v>0</v>
      </c>
      <c r="BC20" s="209">
        <f>IF(SUM(wUSE!BC$112:BC$114),BC$3*wUSE!BC20/SUM(wUSE!BC$112:BC$114),0)</f>
        <v>0</v>
      </c>
      <c r="BD20" s="209">
        <f>IF(SUM(wUSE!BD$112:BD$114),BD$3*wUSE!BD20/SUM(wUSE!BD$112:BD$114),0)</f>
        <v>6.6402652898887762E-2</v>
      </c>
      <c r="BE20" s="209">
        <f>IF(SUM(wUSE!BE$112:BE$114),BE$3*wUSE!BE20/SUM(wUSE!BE$112:BE$114),0)</f>
        <v>0</v>
      </c>
      <c r="BF20" s="209">
        <f>IF(SUM(wUSE!BF$112:BF$114),BF$3*wUSE!BF20/SUM(wUSE!BF$112:BF$114),0)</f>
        <v>0</v>
      </c>
      <c r="BG20" s="209">
        <f>IF(SUM(wUSE!BG$112:BG$114),BG$3*wUSE!BG20/SUM(wUSE!BG$112:BG$114),0)</f>
        <v>0</v>
      </c>
      <c r="BH20" s="209">
        <f>IF(SUM(wUSE!BH$112:BH$114),BH$3*wUSE!BH20/SUM(wUSE!BH$112:BH$114),0)</f>
        <v>0</v>
      </c>
      <c r="BI20" s="209">
        <f>IF(SUM(wUSE!BI$112:BI$114),BI$3*wUSE!BI20/SUM(wUSE!BI$112:BI$114),0)</f>
        <v>0</v>
      </c>
      <c r="BJ20" s="209">
        <f>IF(SUM(wUSE!BJ$112:BJ$114),BJ$3*wUSE!BJ20/SUM(wUSE!BJ$112:BJ$114),0)</f>
        <v>0.1049965294492769</v>
      </c>
      <c r="BK20" s="209">
        <f>IF(SUM(wUSE!BK$112:BK$114),BK$3*wUSE!BK20/SUM(wUSE!BK$112:BK$114),0)</f>
        <v>0</v>
      </c>
      <c r="BL20" s="209">
        <f>IF(SUM(wUSE!BL$112:BL$114),BL$3*wUSE!BL20/SUM(wUSE!BL$112:BL$114),0)</f>
        <v>0</v>
      </c>
      <c r="BM20" s="209">
        <f>IF(SUM(wUSE!BM$112:BM$114),BM$3*wUSE!BM20/SUM(wUSE!BM$112:BM$114),0)</f>
        <v>0</v>
      </c>
      <c r="BN20" s="209">
        <f>IF(SUM(wUSE!BN$112:BN$114),BN$3*wUSE!BN20/SUM(wUSE!BN$112:BN$114),0)</f>
        <v>0</v>
      </c>
      <c r="BO20" s="209">
        <f>IF(SUM(wUSE!BO$112:BO$114),BO$3*wUSE!BO20/SUM(wUSE!BO$112:BO$114),0)</f>
        <v>0</v>
      </c>
      <c r="BP20" s="209">
        <f>IF(SUM(wUSE!BP$112:BP$114),BP$3*wUSE!BP20/SUM(wUSE!BP$112:BP$114),0)</f>
        <v>0</v>
      </c>
      <c r="BQ20" s="209">
        <f>IF(SUM(wUSE!BQ$112:BQ$114),BQ$3*wUSE!BQ20/SUM(wUSE!BQ$112:BQ$114),0)</f>
        <v>0</v>
      </c>
      <c r="BR20" s="209">
        <f>IF(SUM(wUSE!BR$112:BR$114),BR$3*wUSE!BR20/SUM(wUSE!BR$112:BR$114),0)</f>
        <v>0</v>
      </c>
      <c r="BS20" s="209">
        <f>IF(SUM(wUSE!BS$112:BS$114),BS$3*wUSE!BS20/SUM(wUSE!BS$112:BS$114),0)</f>
        <v>0</v>
      </c>
      <c r="BT20" s="209">
        <f>IF(SUM(wUSE!BT$112:BT$114),BT$3*wUSE!BT20/SUM(wUSE!BT$112:BT$114),0)</f>
        <v>0</v>
      </c>
      <c r="BU20" s="209">
        <f>IF(SUM(wUSE!BU$112:BU$114),BU$3*wUSE!BU20/SUM(wUSE!BU$112:BU$114),0)</f>
        <v>0</v>
      </c>
      <c r="BV20" s="209">
        <f>IF(SUM(wUSE!BV$112:BV$114),BV$3*wUSE!BV20/SUM(wUSE!BV$112:BV$114),0)</f>
        <v>0</v>
      </c>
      <c r="BW20" s="209">
        <f>IF(SUM(wUSE!BW$112:BW$114),BW$3*wUSE!BW20/SUM(wUSE!BW$112:BW$114),0)</f>
        <v>0</v>
      </c>
      <c r="BX20" s="209">
        <f>IF(SUM(wUSE!BX$112:BX$114),BX$3*wUSE!BX20/SUM(wUSE!BX$112:BX$114),0)</f>
        <v>0</v>
      </c>
      <c r="BY20" s="209">
        <f>IF(SUM(wUSE!BY$112:BY$114),BY$3*wUSE!BY20/SUM(wUSE!BY$112:BY$114),0)</f>
        <v>0</v>
      </c>
      <c r="BZ20" s="209">
        <f>IF(SUM(wUSE!BZ$112:BZ$114),BZ$3*wUSE!BZ20/SUM(wUSE!BZ$112:BZ$114),0)</f>
        <v>0</v>
      </c>
      <c r="CA20" s="209">
        <f>IF(SUM(wUSE!CA$112:CA$114),CA$3*wUSE!CA20/SUM(wUSE!CA$112:CA$114),0)</f>
        <v>0</v>
      </c>
      <c r="CB20" s="209">
        <f>IF(SUM(wUSE!CB$112:CB$114),CB$3*wUSE!CB20/SUM(wUSE!CB$112:CB$114),0)</f>
        <v>0</v>
      </c>
      <c r="CC20" s="209">
        <f>IF(SUM(wUSE!CC$112:CC$114),CC$3*wUSE!CC20/SUM(wUSE!CC$112:CC$114),0)</f>
        <v>0</v>
      </c>
      <c r="CD20" s="209">
        <f>IF(SUM(wUSE!CD$112:CD$114),CD$3*wUSE!CD20/SUM(wUSE!CD$112:CD$114),0)</f>
        <v>0</v>
      </c>
      <c r="CE20" s="209">
        <f>IF(SUM(wUSE!CE$112:CE$114),CE$3*wUSE!CE20/SUM(wUSE!CE$112:CE$114),0)</f>
        <v>0</v>
      </c>
      <c r="CF20" s="209">
        <f>IF(SUM(wUSE!CF$112:CF$114),CF$3*wUSE!CF20/SUM(wUSE!CF$112:CF$114),0)</f>
        <v>0</v>
      </c>
      <c r="CG20" s="209" t="e">
        <f>IF(SUM(wUSE!CG$112:CG$114),CG$3*wUSE!CG20/SUM(wUSE!CG$112:CG$114),0)</f>
        <v>#DIV/0!</v>
      </c>
      <c r="CH20" s="209" t="e">
        <f>IF(SUM(wUSE!CH$112:CH$114),CH$3*wUSE!CH20/SUM(wUSE!CH$112:CH$114),0)</f>
        <v>#DIV/0!</v>
      </c>
      <c r="CI20" s="209" t="e">
        <f>IF(SUM(wUSE!CI$112:CI$114),CI$3*wUSE!CI20/SUM(wUSE!CI$112:CI$114),0)</f>
        <v>#DIV/0!</v>
      </c>
      <c r="CJ20" s="209" t="e">
        <f>IF(SUM(wUSE!CJ$112:CJ$114),CJ$3*wUSE!CJ20/SUM(wUSE!CJ$112:CJ$114),0)</f>
        <v>#DIV/0!</v>
      </c>
      <c r="CK20" s="209" t="e">
        <f>IF(SUM(wUSE!CK$112:CK$114),CK$3*wUSE!CK20/SUM(wUSE!CK$112:CK$114),0)</f>
        <v>#DIV/0!</v>
      </c>
      <c r="CL20" s="209" t="e">
        <f>IF(SUM(wUSE!CL$112:CL$114),CL$3*wUSE!CL20/SUM(wUSE!CL$112:CL$114),0)</f>
        <v>#DIV/0!</v>
      </c>
      <c r="CM20" s="209" t="e">
        <f>IF(SUM(wUSE!CM$112:CM$114),CM$3*wUSE!CM20/SUM(wUSE!CM$112:CM$114),0)</f>
        <v>#DIV/0!</v>
      </c>
      <c r="CN20" s="209" t="e">
        <f>IF(SUM(wUSE!CN$112:CN$114),CN$3*wUSE!CN20/SUM(wUSE!CN$112:CN$114),0)</f>
        <v>#DIV/0!</v>
      </c>
      <c r="CO20" s="209" t="e">
        <f>IF(SUM(wUSE!CO$112:CO$114),CO$3*wUSE!CO20/SUM(wUSE!CO$112:CO$114),0)</f>
        <v>#DIV/0!</v>
      </c>
      <c r="CP20" s="209" t="e">
        <f>IF(SUM(wUSE!CP$112:CP$114),CP$3*wUSE!CP20/SUM(wUSE!CP$112:CP$114),0)</f>
        <v>#DIV/0!</v>
      </c>
      <c r="CQ20" s="209" t="e">
        <f>IF(SUM(wUSE!CQ$112:CQ$114),CQ$3*wUSE!CQ20/SUM(wUSE!CQ$112:CQ$114),0)</f>
        <v>#DIV/0!</v>
      </c>
      <c r="CR20" s="209" t="e">
        <f>IF(SUM(wUSE!CR$112:CR$114),CR$3*wUSE!CR20/SUM(wUSE!CR$112:CR$114),0)</f>
        <v>#DIV/0!</v>
      </c>
      <c r="CS20" s="209" t="e">
        <f>IF(SUM(wUSE!CS$112:CS$114),CS$3*wUSE!CS20/SUM(wUSE!CS$112:CS$114),0)</f>
        <v>#DIV/0!</v>
      </c>
      <c r="CT20" s="209">
        <f>IF(SUM(wUSE!CT$112:CT$114),CT$3*wUSE!CT20/SUM(wUSE!CT$112:CT$114),0)</f>
        <v>0</v>
      </c>
      <c r="CU20" s="209">
        <f>IF(SUM(wUSE!CU$112:CU$114),CU$3*wUSE!CU20/SUM(wUSE!CU$112:CU$114),0)</f>
        <v>0</v>
      </c>
      <c r="CV20" s="209" t="e">
        <f>IF(SUM(wUSE!CV$112:CV$114),CV$3*wUSE!CV20/SUM(wUSE!CV$112:CV$114),0)</f>
        <v>#DIV/0!</v>
      </c>
      <c r="CW20" s="209" t="e">
        <f>IF(SUM(wUSE!CW$112:CW$114),CW$3*wUSE!CW20/SUM(wUSE!CW$112:CW$114),0)</f>
        <v>#DIV/0!</v>
      </c>
      <c r="CX20" s="209" t="e">
        <f>IF(SUM(wUSE!CX$112:CX$114),CX$3*wUSE!CX20/SUM(wUSE!CX$112:CX$114),0)</f>
        <v>#DIV/0!</v>
      </c>
      <c r="CY20" s="209" t="e">
        <f>IF(SUM(wUSE!CY$112:CY$114),CY$3*wUSE!CY20/SUM(wUSE!CY$112:CY$114),0)</f>
        <v>#DIV/0!</v>
      </c>
      <c r="CZ20" s="209" t="e">
        <f>IF(SUM(wUSE!CZ$112:CZ$114),CZ$3*wUSE!CZ20/SUM(wUSE!CZ$112:CZ$114),0)</f>
        <v>#DIV/0!</v>
      </c>
      <c r="DA20" s="209" t="e">
        <f>IF(SUM(wUSE!DA$112:DA$114),DA$3*wUSE!DA20/SUM(wUSE!DA$112:DA$114),0)</f>
        <v>#DIV/0!</v>
      </c>
      <c r="DB20" s="209" t="e">
        <f>IF(SUM(wUSE!DB$112:DB$114),DB$3*wUSE!DB20/SUM(wUSE!DB$112:DB$114),0)</f>
        <v>#DIV/0!</v>
      </c>
      <c r="DC20" s="198"/>
      <c r="DD20" s="199"/>
      <c r="DE20" s="199"/>
      <c r="DF20" s="199"/>
      <c r="DG20" s="199"/>
      <c r="DH20" s="199"/>
      <c r="DI20" s="199"/>
      <c r="DJ20" s="199"/>
      <c r="DK20" s="199"/>
      <c r="DL20" s="199"/>
      <c r="DM20" s="199"/>
      <c r="DN20" s="199"/>
      <c r="DO20" s="199"/>
      <c r="DP20" s="199"/>
    </row>
    <row r="21" spans="1:120" x14ac:dyDescent="0.75">
      <c r="A21" s="29"/>
      <c r="B21" s="17" t="s">
        <v>1560</v>
      </c>
      <c r="C21" s="209">
        <f>IF(SUM(wUSE!C$112:C$114),C$3*wUSE!C21/SUM(wUSE!C$112:C$114),0)</f>
        <v>0</v>
      </c>
      <c r="D21" s="209">
        <f>IF(SUM(wUSE!D$112:D$114),D$3*wUSE!D21/SUM(wUSE!D$112:D$114),0)</f>
        <v>0</v>
      </c>
      <c r="E21" s="209">
        <f>IF(SUM(wUSE!E$112:E$114),E$3*wUSE!E21/SUM(wUSE!E$112:E$114),0)</f>
        <v>0</v>
      </c>
      <c r="F21" s="209">
        <f>IF(SUM(wUSE!F$112:F$114),F$3*wUSE!F21/SUM(wUSE!F$112:F$114),0)</f>
        <v>0</v>
      </c>
      <c r="G21" s="209">
        <f>IF(SUM(wUSE!G$112:G$114),G$3*wUSE!G21/SUM(wUSE!G$112:G$114),0)</f>
        <v>0</v>
      </c>
      <c r="H21" s="209">
        <f>IF(SUM(wUSE!H$112:H$114),H$3*wUSE!H21/SUM(wUSE!H$112:H$114),0)</f>
        <v>0</v>
      </c>
      <c r="I21" s="209">
        <f>IF(SUM(wUSE!I$112:I$114),I$3*wUSE!I21/SUM(wUSE!I$112:I$114),0)</f>
        <v>0</v>
      </c>
      <c r="J21" s="209">
        <f>IF(SUM(wUSE!J$112:J$114),J$3*wUSE!J21/SUM(wUSE!J$112:J$114),0)</f>
        <v>0</v>
      </c>
      <c r="K21" s="209">
        <f>IF(SUM(wUSE!K$112:K$114),K$3*wUSE!K21/SUM(wUSE!K$112:K$114),0)</f>
        <v>0</v>
      </c>
      <c r="L21" s="209">
        <f>IF(SUM(wUSE!L$112:L$114),L$3*wUSE!L21/SUM(wUSE!L$112:L$114),0)</f>
        <v>0</v>
      </c>
      <c r="M21" s="209">
        <f>IF(SUM(wUSE!M$112:M$114),M$3*wUSE!M21/SUM(wUSE!M$112:M$114),0)</f>
        <v>0</v>
      </c>
      <c r="N21" s="209">
        <f>IF(SUM(wUSE!N$112:N$114),N$3*wUSE!N21/SUM(wUSE!N$112:N$114),0)</f>
        <v>0</v>
      </c>
      <c r="O21" s="209">
        <f>IF(SUM(wUSE!O$112:O$114),O$3*wUSE!O21/SUM(wUSE!O$112:O$114),0)</f>
        <v>0</v>
      </c>
      <c r="P21" s="209">
        <f>IF(SUM(wUSE!P$112:P$114),P$3*wUSE!P21/SUM(wUSE!P$112:P$114),0)</f>
        <v>0.55894786109305084</v>
      </c>
      <c r="Q21" s="209">
        <f>IF(SUM(wUSE!Q$112:Q$114),Q$3*wUSE!Q21/SUM(wUSE!Q$112:Q$114),0)</f>
        <v>0</v>
      </c>
      <c r="R21" s="209">
        <f>IF(SUM(wUSE!R$112:R$114),R$3*wUSE!R21/SUM(wUSE!R$112:R$114),0)</f>
        <v>0</v>
      </c>
      <c r="S21" s="209">
        <f>IF(SUM(wUSE!S$112:S$114),S$3*wUSE!S21/SUM(wUSE!S$112:S$114),0)</f>
        <v>0</v>
      </c>
      <c r="T21" s="209">
        <f>IF(SUM(wUSE!T$112:T$114),T$3*wUSE!T21/SUM(wUSE!T$112:T$114),0)</f>
        <v>0</v>
      </c>
      <c r="U21" s="209">
        <f>IF(SUM(wUSE!U$112:U$114),U$3*wUSE!U21/SUM(wUSE!U$112:U$114),0)</f>
        <v>0</v>
      </c>
      <c r="V21" s="209">
        <f>IF(SUM(wUSE!V$112:V$114),V$3*wUSE!V21/SUM(wUSE!V$112:V$114),0)</f>
        <v>0</v>
      </c>
      <c r="W21" s="209">
        <f>IF(SUM(wUSE!W$112:W$114),W$3*wUSE!W21/SUM(wUSE!W$112:W$114),0)</f>
        <v>0</v>
      </c>
      <c r="X21" s="209">
        <f>IF(SUM(wUSE!X$112:X$114),X$3*wUSE!X21/SUM(wUSE!X$112:X$114),0)</f>
        <v>0</v>
      </c>
      <c r="Y21" s="209">
        <f>IF(SUM(wUSE!Y$112:Y$114),Y$3*wUSE!Y21/SUM(wUSE!Y$112:Y$114),0)</f>
        <v>0</v>
      </c>
      <c r="Z21" s="209">
        <f>IF(SUM(wUSE!Z$112:Z$114),Z$3*wUSE!Z21/SUM(wUSE!Z$112:Z$114),0)</f>
        <v>0</v>
      </c>
      <c r="AA21" s="209">
        <f>IF(SUM(wUSE!AA$112:AA$114),AA$3*wUSE!AA21/SUM(wUSE!AA$112:AA$114),0)</f>
        <v>0</v>
      </c>
      <c r="AB21" s="209">
        <f>IF(SUM(wUSE!AB$112:AB$114),AB$3*wUSE!AB21/SUM(wUSE!AB$112:AB$114),0)</f>
        <v>0</v>
      </c>
      <c r="AC21" s="209">
        <f>IF(SUM(wUSE!AC$112:AC$114),AC$3*wUSE!AC21/SUM(wUSE!AC$112:AC$114),0)</f>
        <v>0</v>
      </c>
      <c r="AD21" s="209">
        <f>IF(SUM(wUSE!AD$112:AD$114),AD$3*wUSE!AD21/SUM(wUSE!AD$112:AD$114),0)</f>
        <v>0</v>
      </c>
      <c r="AE21" s="209">
        <f>IF(SUM(wUSE!AE$112:AE$114),AE$3*wUSE!AE21/SUM(wUSE!AE$112:AE$114),0)</f>
        <v>0</v>
      </c>
      <c r="AF21" s="209">
        <f>IF(SUM(wUSE!AF$112:AF$114),AF$3*wUSE!AF21/SUM(wUSE!AF$112:AF$114),0)</f>
        <v>0</v>
      </c>
      <c r="AG21" s="209">
        <f>IF(SUM(wUSE!AG$112:AG$114),AG$3*wUSE!AG21/SUM(wUSE!AG$112:AG$114),0)</f>
        <v>0</v>
      </c>
      <c r="AH21" s="209">
        <f>IF(SUM(wUSE!AH$112:AH$114),AH$3*wUSE!AH21/SUM(wUSE!AH$112:AH$114),0)</f>
        <v>0</v>
      </c>
      <c r="AI21" s="209">
        <f>IF(SUM(wUSE!AI$112:AI$114),AI$3*wUSE!AI21/SUM(wUSE!AI$112:AI$114),0)</f>
        <v>0</v>
      </c>
      <c r="AJ21" s="209">
        <f>IF(SUM(wUSE!AJ$112:AJ$114),AJ$3*wUSE!AJ21/SUM(wUSE!AJ$112:AJ$114),0)</f>
        <v>0</v>
      </c>
      <c r="AK21" s="209">
        <f>IF(SUM(wUSE!AK$112:AK$114),AK$3*wUSE!AK21/SUM(wUSE!AK$112:AK$114),0)</f>
        <v>0</v>
      </c>
      <c r="AL21" s="209">
        <f>IF(SUM(wUSE!AL$112:AL$114),AL$3*wUSE!AL21/SUM(wUSE!AL$112:AL$114),0)</f>
        <v>0</v>
      </c>
      <c r="AM21" s="209">
        <f>IF(SUM(wUSE!AM$112:AM$114),AM$3*wUSE!AM21/SUM(wUSE!AM$112:AM$114),0)</f>
        <v>0</v>
      </c>
      <c r="AN21" s="209">
        <f>IF(SUM(wUSE!AN$112:AN$114),AN$3*wUSE!AN21/SUM(wUSE!AN$112:AN$114),0)</f>
        <v>0</v>
      </c>
      <c r="AO21" s="209">
        <f>IF(SUM(wUSE!AO$112:AO$114),AO$3*wUSE!AO21/SUM(wUSE!AO$112:AO$114),0)</f>
        <v>0</v>
      </c>
      <c r="AP21" s="209">
        <f>IF(SUM(wUSE!AP$112:AP$114),AP$3*wUSE!AP21/SUM(wUSE!AP$112:AP$114),0)</f>
        <v>0</v>
      </c>
      <c r="AQ21" s="209">
        <f>IF(SUM(wUSE!AQ$112:AQ$114),AQ$3*wUSE!AQ21/SUM(wUSE!AQ$112:AQ$114),0)</f>
        <v>0</v>
      </c>
      <c r="AR21" s="209">
        <f>IF(SUM(wUSE!AR$112:AR$114),AR$3*wUSE!AR21/SUM(wUSE!AR$112:AR$114),0)</f>
        <v>0</v>
      </c>
      <c r="AS21" s="209">
        <f>IF(SUM(wUSE!AS$112:AS$114),AS$3*wUSE!AS21/SUM(wUSE!AS$112:AS$114),0)</f>
        <v>2.1204258585628248</v>
      </c>
      <c r="AT21" s="209">
        <f>IF(SUM(wUSE!AT$112:AT$114),AT$3*wUSE!AT21/SUM(wUSE!AT$112:AT$114),0)</f>
        <v>0</v>
      </c>
      <c r="AU21" s="209">
        <f>IF(SUM(wUSE!AU$112:AU$114),AU$3*wUSE!AU21/SUM(wUSE!AU$112:AU$114),0)</f>
        <v>0</v>
      </c>
      <c r="AV21" s="209">
        <f>IF(SUM(wUSE!AV$112:AV$114),AV$3*wUSE!AV21/SUM(wUSE!AV$112:AV$114),0)</f>
        <v>0</v>
      </c>
      <c r="AW21" s="209">
        <f>IF(SUM(wUSE!AW$112:AW$114),AW$3*wUSE!AW21/SUM(wUSE!AW$112:AW$114),0)</f>
        <v>0</v>
      </c>
      <c r="AX21" s="209">
        <f>IF(SUM(wUSE!AX$112:AX$114),AX$3*wUSE!AX21/SUM(wUSE!AX$112:AX$114),0)</f>
        <v>0</v>
      </c>
      <c r="AY21" s="209">
        <f>IF(SUM(wUSE!AY$112:AY$114),AY$3*wUSE!AY21/SUM(wUSE!AY$112:AY$114),0)</f>
        <v>0</v>
      </c>
      <c r="AZ21" s="209">
        <f>IF(SUM(wUSE!AZ$112:AZ$114),AZ$3*wUSE!AZ21/SUM(wUSE!AZ$112:AZ$114),0)</f>
        <v>0</v>
      </c>
      <c r="BA21" s="209">
        <f>IF(SUM(wUSE!BA$112:BA$114),BA$3*wUSE!BA21/SUM(wUSE!BA$112:BA$114),0)</f>
        <v>1.489978243184549</v>
      </c>
      <c r="BB21" s="209">
        <f>IF(SUM(wUSE!BB$112:BB$114),BB$3*wUSE!BB21/SUM(wUSE!BB$112:BB$114),0)</f>
        <v>0</v>
      </c>
      <c r="BC21" s="209">
        <f>IF(SUM(wUSE!BC$112:BC$114),BC$3*wUSE!BC21/SUM(wUSE!BC$112:BC$114),0)</f>
        <v>0</v>
      </c>
      <c r="BD21" s="209">
        <f>IF(SUM(wUSE!BD$112:BD$114),BD$3*wUSE!BD21/SUM(wUSE!BD$112:BD$114),0)</f>
        <v>1.5320235428758152E-2</v>
      </c>
      <c r="BE21" s="209">
        <f>IF(SUM(wUSE!BE$112:BE$114),BE$3*wUSE!BE21/SUM(wUSE!BE$112:BE$114),0)</f>
        <v>0</v>
      </c>
      <c r="BF21" s="209">
        <f>IF(SUM(wUSE!BF$112:BF$114),BF$3*wUSE!BF21/SUM(wUSE!BF$112:BF$114),0)</f>
        <v>0</v>
      </c>
      <c r="BG21" s="209">
        <f>IF(SUM(wUSE!BG$112:BG$114),BG$3*wUSE!BG21/SUM(wUSE!BG$112:BG$114),0)</f>
        <v>0</v>
      </c>
      <c r="BH21" s="209">
        <f>IF(SUM(wUSE!BH$112:BH$114),BH$3*wUSE!BH21/SUM(wUSE!BH$112:BH$114),0)</f>
        <v>0</v>
      </c>
      <c r="BI21" s="209">
        <f>IF(SUM(wUSE!BI$112:BI$114),BI$3*wUSE!BI21/SUM(wUSE!BI$112:BI$114),0)</f>
        <v>0</v>
      </c>
      <c r="BJ21" s="209">
        <f>IF(SUM(wUSE!BJ$112:BJ$114),BJ$3*wUSE!BJ21/SUM(wUSE!BJ$112:BJ$114),0)</f>
        <v>2.4224507307183275E-2</v>
      </c>
      <c r="BK21" s="209">
        <f>IF(SUM(wUSE!BK$112:BK$114),BK$3*wUSE!BK21/SUM(wUSE!BK$112:BK$114),0)</f>
        <v>0</v>
      </c>
      <c r="BL21" s="209">
        <f>IF(SUM(wUSE!BL$112:BL$114),BL$3*wUSE!BL21/SUM(wUSE!BL$112:BL$114),0)</f>
        <v>0</v>
      </c>
      <c r="BM21" s="209">
        <f>IF(SUM(wUSE!BM$112:BM$114),BM$3*wUSE!BM21/SUM(wUSE!BM$112:BM$114),0)</f>
        <v>0</v>
      </c>
      <c r="BN21" s="209">
        <f>IF(SUM(wUSE!BN$112:BN$114),BN$3*wUSE!BN21/SUM(wUSE!BN$112:BN$114),0)</f>
        <v>0</v>
      </c>
      <c r="BO21" s="209">
        <f>IF(SUM(wUSE!BO$112:BO$114),BO$3*wUSE!BO21/SUM(wUSE!BO$112:BO$114),0)</f>
        <v>0</v>
      </c>
      <c r="BP21" s="209">
        <f>IF(SUM(wUSE!BP$112:BP$114),BP$3*wUSE!BP21/SUM(wUSE!BP$112:BP$114),0)</f>
        <v>0</v>
      </c>
      <c r="BQ21" s="209">
        <f>IF(SUM(wUSE!BQ$112:BQ$114),BQ$3*wUSE!BQ21/SUM(wUSE!BQ$112:BQ$114),0)</f>
        <v>0</v>
      </c>
      <c r="BR21" s="209">
        <f>IF(SUM(wUSE!BR$112:BR$114),BR$3*wUSE!BR21/SUM(wUSE!BR$112:BR$114),0)</f>
        <v>0</v>
      </c>
      <c r="BS21" s="209">
        <f>IF(SUM(wUSE!BS$112:BS$114),BS$3*wUSE!BS21/SUM(wUSE!BS$112:BS$114),0)</f>
        <v>0</v>
      </c>
      <c r="BT21" s="209">
        <f>IF(SUM(wUSE!BT$112:BT$114),BT$3*wUSE!BT21/SUM(wUSE!BT$112:BT$114),0)</f>
        <v>0</v>
      </c>
      <c r="BU21" s="209">
        <f>IF(SUM(wUSE!BU$112:BU$114),BU$3*wUSE!BU21/SUM(wUSE!BU$112:BU$114),0)</f>
        <v>0</v>
      </c>
      <c r="BV21" s="209">
        <f>IF(SUM(wUSE!BV$112:BV$114),BV$3*wUSE!BV21/SUM(wUSE!BV$112:BV$114),0)</f>
        <v>0</v>
      </c>
      <c r="BW21" s="209">
        <f>IF(SUM(wUSE!BW$112:BW$114),BW$3*wUSE!BW21/SUM(wUSE!BW$112:BW$114),0)</f>
        <v>0</v>
      </c>
      <c r="BX21" s="209">
        <f>IF(SUM(wUSE!BX$112:BX$114),BX$3*wUSE!BX21/SUM(wUSE!BX$112:BX$114),0)</f>
        <v>0</v>
      </c>
      <c r="BY21" s="209">
        <f>IF(SUM(wUSE!BY$112:BY$114),BY$3*wUSE!BY21/SUM(wUSE!BY$112:BY$114),0)</f>
        <v>0</v>
      </c>
      <c r="BZ21" s="209">
        <f>IF(SUM(wUSE!BZ$112:BZ$114),BZ$3*wUSE!BZ21/SUM(wUSE!BZ$112:BZ$114),0)</f>
        <v>0</v>
      </c>
      <c r="CA21" s="209">
        <f>IF(SUM(wUSE!CA$112:CA$114),CA$3*wUSE!CA21/SUM(wUSE!CA$112:CA$114),0)</f>
        <v>0</v>
      </c>
      <c r="CB21" s="209">
        <f>IF(SUM(wUSE!CB$112:CB$114),CB$3*wUSE!CB21/SUM(wUSE!CB$112:CB$114),0)</f>
        <v>0</v>
      </c>
      <c r="CC21" s="209">
        <f>IF(SUM(wUSE!CC$112:CC$114),CC$3*wUSE!CC21/SUM(wUSE!CC$112:CC$114),0)</f>
        <v>0</v>
      </c>
      <c r="CD21" s="209">
        <f>IF(SUM(wUSE!CD$112:CD$114),CD$3*wUSE!CD21/SUM(wUSE!CD$112:CD$114),0)</f>
        <v>0</v>
      </c>
      <c r="CE21" s="209">
        <f>IF(SUM(wUSE!CE$112:CE$114),CE$3*wUSE!CE21/SUM(wUSE!CE$112:CE$114),0)</f>
        <v>0</v>
      </c>
      <c r="CF21" s="209">
        <f>IF(SUM(wUSE!CF$112:CF$114),CF$3*wUSE!CF21/SUM(wUSE!CF$112:CF$114),0)</f>
        <v>0</v>
      </c>
      <c r="CG21" s="209" t="e">
        <f>IF(SUM(wUSE!CG$112:CG$114),CG$3*wUSE!CG21/SUM(wUSE!CG$112:CG$114),0)</f>
        <v>#DIV/0!</v>
      </c>
      <c r="CH21" s="209" t="e">
        <f>IF(SUM(wUSE!CH$112:CH$114),CH$3*wUSE!CH21/SUM(wUSE!CH$112:CH$114),0)</f>
        <v>#DIV/0!</v>
      </c>
      <c r="CI21" s="209" t="e">
        <f>IF(SUM(wUSE!CI$112:CI$114),CI$3*wUSE!CI21/SUM(wUSE!CI$112:CI$114),0)</f>
        <v>#DIV/0!</v>
      </c>
      <c r="CJ21" s="209" t="e">
        <f>IF(SUM(wUSE!CJ$112:CJ$114),CJ$3*wUSE!CJ21/SUM(wUSE!CJ$112:CJ$114),0)</f>
        <v>#DIV/0!</v>
      </c>
      <c r="CK21" s="209" t="e">
        <f>IF(SUM(wUSE!CK$112:CK$114),CK$3*wUSE!CK21/SUM(wUSE!CK$112:CK$114),0)</f>
        <v>#DIV/0!</v>
      </c>
      <c r="CL21" s="209" t="e">
        <f>IF(SUM(wUSE!CL$112:CL$114),CL$3*wUSE!CL21/SUM(wUSE!CL$112:CL$114),0)</f>
        <v>#DIV/0!</v>
      </c>
      <c r="CM21" s="209" t="e">
        <f>IF(SUM(wUSE!CM$112:CM$114),CM$3*wUSE!CM21/SUM(wUSE!CM$112:CM$114),0)</f>
        <v>#DIV/0!</v>
      </c>
      <c r="CN21" s="209" t="e">
        <f>IF(SUM(wUSE!CN$112:CN$114),CN$3*wUSE!CN21/SUM(wUSE!CN$112:CN$114),0)</f>
        <v>#DIV/0!</v>
      </c>
      <c r="CO21" s="209" t="e">
        <f>IF(SUM(wUSE!CO$112:CO$114),CO$3*wUSE!CO21/SUM(wUSE!CO$112:CO$114),0)</f>
        <v>#DIV/0!</v>
      </c>
      <c r="CP21" s="209" t="e">
        <f>IF(SUM(wUSE!CP$112:CP$114),CP$3*wUSE!CP21/SUM(wUSE!CP$112:CP$114),0)</f>
        <v>#DIV/0!</v>
      </c>
      <c r="CQ21" s="209" t="e">
        <f>IF(SUM(wUSE!CQ$112:CQ$114),CQ$3*wUSE!CQ21/SUM(wUSE!CQ$112:CQ$114),0)</f>
        <v>#DIV/0!</v>
      </c>
      <c r="CR21" s="209" t="e">
        <f>IF(SUM(wUSE!CR$112:CR$114),CR$3*wUSE!CR21/SUM(wUSE!CR$112:CR$114),0)</f>
        <v>#DIV/0!</v>
      </c>
      <c r="CS21" s="209" t="e">
        <f>IF(SUM(wUSE!CS$112:CS$114),CS$3*wUSE!CS21/SUM(wUSE!CS$112:CS$114),0)</f>
        <v>#DIV/0!</v>
      </c>
      <c r="CT21" s="209">
        <f>IF(SUM(wUSE!CT$112:CT$114),CT$3*wUSE!CT21/SUM(wUSE!CT$112:CT$114),0)</f>
        <v>0</v>
      </c>
      <c r="CU21" s="209">
        <f>IF(SUM(wUSE!CU$112:CU$114),CU$3*wUSE!CU21/SUM(wUSE!CU$112:CU$114),0)</f>
        <v>0</v>
      </c>
      <c r="CV21" s="209" t="e">
        <f>IF(SUM(wUSE!CV$112:CV$114),CV$3*wUSE!CV21/SUM(wUSE!CV$112:CV$114),0)</f>
        <v>#DIV/0!</v>
      </c>
      <c r="CW21" s="209" t="e">
        <f>IF(SUM(wUSE!CW$112:CW$114),CW$3*wUSE!CW21/SUM(wUSE!CW$112:CW$114),0)</f>
        <v>#DIV/0!</v>
      </c>
      <c r="CX21" s="209" t="e">
        <f>IF(SUM(wUSE!CX$112:CX$114),CX$3*wUSE!CX21/SUM(wUSE!CX$112:CX$114),0)</f>
        <v>#DIV/0!</v>
      </c>
      <c r="CY21" s="209" t="e">
        <f>IF(SUM(wUSE!CY$112:CY$114),CY$3*wUSE!CY21/SUM(wUSE!CY$112:CY$114),0)</f>
        <v>#DIV/0!</v>
      </c>
      <c r="CZ21" s="209" t="e">
        <f>IF(SUM(wUSE!CZ$112:CZ$114),CZ$3*wUSE!CZ21/SUM(wUSE!CZ$112:CZ$114),0)</f>
        <v>#DIV/0!</v>
      </c>
      <c r="DA21" s="209" t="e">
        <f>IF(SUM(wUSE!DA$112:DA$114),DA$3*wUSE!DA21/SUM(wUSE!DA$112:DA$114),0)</f>
        <v>#DIV/0!</v>
      </c>
      <c r="DB21" s="209" t="e">
        <f>IF(SUM(wUSE!DB$112:DB$114),DB$3*wUSE!DB21/SUM(wUSE!DB$112:DB$114),0)</f>
        <v>#DIV/0!</v>
      </c>
      <c r="DC21" s="198"/>
      <c r="DD21" s="199"/>
      <c r="DE21" s="199"/>
      <c r="DF21" s="199"/>
      <c r="DG21" s="199"/>
      <c r="DH21" s="199"/>
      <c r="DI21" s="199"/>
      <c r="DJ21" s="199"/>
      <c r="DK21" s="199"/>
      <c r="DL21" s="199"/>
      <c r="DM21" s="199"/>
      <c r="DN21" s="199"/>
      <c r="DO21" s="199"/>
      <c r="DP21" s="199"/>
    </row>
    <row r="22" spans="1:120" x14ac:dyDescent="0.75">
      <c r="A22" s="29"/>
      <c r="B22" s="17" t="s">
        <v>1561</v>
      </c>
      <c r="C22" s="209">
        <f>IF(SUM(wUSE!C$112:C$114),C$3*wUSE!C22/SUM(wUSE!C$112:C$114),0)</f>
        <v>0</v>
      </c>
      <c r="D22" s="209">
        <f>IF(SUM(wUSE!D$112:D$114),D$3*wUSE!D22/SUM(wUSE!D$112:D$114),0)</f>
        <v>0</v>
      </c>
      <c r="E22" s="209">
        <f>IF(SUM(wUSE!E$112:E$114),E$3*wUSE!E22/SUM(wUSE!E$112:E$114),0)</f>
        <v>0</v>
      </c>
      <c r="F22" s="209">
        <f>IF(SUM(wUSE!F$112:F$114),F$3*wUSE!F22/SUM(wUSE!F$112:F$114),0)</f>
        <v>0</v>
      </c>
      <c r="G22" s="209">
        <f>IF(SUM(wUSE!G$112:G$114),G$3*wUSE!G22/SUM(wUSE!G$112:G$114),0)</f>
        <v>0</v>
      </c>
      <c r="H22" s="209">
        <f>IF(SUM(wUSE!H$112:H$114),H$3*wUSE!H22/SUM(wUSE!H$112:H$114),0)</f>
        <v>0</v>
      </c>
      <c r="I22" s="209">
        <f>IF(SUM(wUSE!I$112:I$114),I$3*wUSE!I22/SUM(wUSE!I$112:I$114),0)</f>
        <v>0</v>
      </c>
      <c r="J22" s="209">
        <f>IF(SUM(wUSE!J$112:J$114),J$3*wUSE!J22/SUM(wUSE!J$112:J$114),0)</f>
        <v>0</v>
      </c>
      <c r="K22" s="209">
        <f>IF(SUM(wUSE!K$112:K$114),K$3*wUSE!K22/SUM(wUSE!K$112:K$114),0)</f>
        <v>0</v>
      </c>
      <c r="L22" s="209">
        <f>IF(SUM(wUSE!L$112:L$114),L$3*wUSE!L22/SUM(wUSE!L$112:L$114),0)</f>
        <v>0</v>
      </c>
      <c r="M22" s="209">
        <f>IF(SUM(wUSE!M$112:M$114),M$3*wUSE!M22/SUM(wUSE!M$112:M$114),0)</f>
        <v>0</v>
      </c>
      <c r="N22" s="209">
        <f>IF(SUM(wUSE!N$112:N$114),N$3*wUSE!N22/SUM(wUSE!N$112:N$114),0)</f>
        <v>0</v>
      </c>
      <c r="O22" s="209">
        <f>IF(SUM(wUSE!O$112:O$114),O$3*wUSE!O22/SUM(wUSE!O$112:O$114),0)</f>
        <v>0</v>
      </c>
      <c r="P22" s="209">
        <f>IF(SUM(wUSE!P$112:P$114),P$3*wUSE!P22/SUM(wUSE!P$112:P$114),0)</f>
        <v>0</v>
      </c>
      <c r="Q22" s="209">
        <f>IF(SUM(wUSE!Q$112:Q$114),Q$3*wUSE!Q22/SUM(wUSE!Q$112:Q$114),0)</f>
        <v>9.6325399353108729E-2</v>
      </c>
      <c r="R22" s="209">
        <f>IF(SUM(wUSE!R$112:R$114),R$3*wUSE!R22/SUM(wUSE!R$112:R$114),0)</f>
        <v>0</v>
      </c>
      <c r="S22" s="209">
        <f>IF(SUM(wUSE!S$112:S$114),S$3*wUSE!S22/SUM(wUSE!S$112:S$114),0)</f>
        <v>0</v>
      </c>
      <c r="T22" s="209">
        <f>IF(SUM(wUSE!T$112:T$114),T$3*wUSE!T22/SUM(wUSE!T$112:T$114),0)</f>
        <v>0</v>
      </c>
      <c r="U22" s="209">
        <f>IF(SUM(wUSE!U$112:U$114),U$3*wUSE!U22/SUM(wUSE!U$112:U$114),0)</f>
        <v>0</v>
      </c>
      <c r="V22" s="209">
        <f>IF(SUM(wUSE!V$112:V$114),V$3*wUSE!V22/SUM(wUSE!V$112:V$114),0)</f>
        <v>0</v>
      </c>
      <c r="W22" s="209">
        <f>IF(SUM(wUSE!W$112:W$114),W$3*wUSE!W22/SUM(wUSE!W$112:W$114),0)</f>
        <v>0</v>
      </c>
      <c r="X22" s="209">
        <f>IF(SUM(wUSE!X$112:X$114),X$3*wUSE!X22/SUM(wUSE!X$112:X$114),0)</f>
        <v>0</v>
      </c>
      <c r="Y22" s="209">
        <f>IF(SUM(wUSE!Y$112:Y$114),Y$3*wUSE!Y22/SUM(wUSE!Y$112:Y$114),0)</f>
        <v>0</v>
      </c>
      <c r="Z22" s="209">
        <f>IF(SUM(wUSE!Z$112:Z$114),Z$3*wUSE!Z22/SUM(wUSE!Z$112:Z$114),0)</f>
        <v>0</v>
      </c>
      <c r="AA22" s="209">
        <f>IF(SUM(wUSE!AA$112:AA$114),AA$3*wUSE!AA22/SUM(wUSE!AA$112:AA$114),0)</f>
        <v>0</v>
      </c>
      <c r="AB22" s="209">
        <f>IF(SUM(wUSE!AB$112:AB$114),AB$3*wUSE!AB22/SUM(wUSE!AB$112:AB$114),0)</f>
        <v>0</v>
      </c>
      <c r="AC22" s="209">
        <f>IF(SUM(wUSE!AC$112:AC$114),AC$3*wUSE!AC22/SUM(wUSE!AC$112:AC$114),0)</f>
        <v>0</v>
      </c>
      <c r="AD22" s="209">
        <f>IF(SUM(wUSE!AD$112:AD$114),AD$3*wUSE!AD22/SUM(wUSE!AD$112:AD$114),0)</f>
        <v>0</v>
      </c>
      <c r="AE22" s="209">
        <f>IF(SUM(wUSE!AE$112:AE$114),AE$3*wUSE!AE22/SUM(wUSE!AE$112:AE$114),0)</f>
        <v>0</v>
      </c>
      <c r="AF22" s="209">
        <f>IF(SUM(wUSE!AF$112:AF$114),AF$3*wUSE!AF22/SUM(wUSE!AF$112:AF$114),0)</f>
        <v>0</v>
      </c>
      <c r="AG22" s="209">
        <f>IF(SUM(wUSE!AG$112:AG$114),AG$3*wUSE!AG22/SUM(wUSE!AG$112:AG$114),0)</f>
        <v>0</v>
      </c>
      <c r="AH22" s="209">
        <f>IF(SUM(wUSE!AH$112:AH$114),AH$3*wUSE!AH22/SUM(wUSE!AH$112:AH$114),0)</f>
        <v>0</v>
      </c>
      <c r="AI22" s="209">
        <f>IF(SUM(wUSE!AI$112:AI$114),AI$3*wUSE!AI22/SUM(wUSE!AI$112:AI$114),0)</f>
        <v>0</v>
      </c>
      <c r="AJ22" s="209">
        <f>IF(SUM(wUSE!AJ$112:AJ$114),AJ$3*wUSE!AJ22/SUM(wUSE!AJ$112:AJ$114),0)</f>
        <v>0</v>
      </c>
      <c r="AK22" s="209">
        <f>IF(SUM(wUSE!AK$112:AK$114),AK$3*wUSE!AK22/SUM(wUSE!AK$112:AK$114),0)</f>
        <v>0</v>
      </c>
      <c r="AL22" s="209">
        <f>IF(SUM(wUSE!AL$112:AL$114),AL$3*wUSE!AL22/SUM(wUSE!AL$112:AL$114),0)</f>
        <v>0</v>
      </c>
      <c r="AM22" s="209">
        <f>IF(SUM(wUSE!AM$112:AM$114),AM$3*wUSE!AM22/SUM(wUSE!AM$112:AM$114),0)</f>
        <v>0</v>
      </c>
      <c r="AN22" s="209">
        <f>IF(SUM(wUSE!AN$112:AN$114),AN$3*wUSE!AN22/SUM(wUSE!AN$112:AN$114),0)</f>
        <v>0</v>
      </c>
      <c r="AO22" s="209">
        <f>IF(SUM(wUSE!AO$112:AO$114),AO$3*wUSE!AO22/SUM(wUSE!AO$112:AO$114),0)</f>
        <v>0</v>
      </c>
      <c r="AP22" s="209">
        <f>IF(SUM(wUSE!AP$112:AP$114),AP$3*wUSE!AP22/SUM(wUSE!AP$112:AP$114),0)</f>
        <v>0</v>
      </c>
      <c r="AQ22" s="209">
        <f>IF(SUM(wUSE!AQ$112:AQ$114),AQ$3*wUSE!AQ22/SUM(wUSE!AQ$112:AQ$114),0)</f>
        <v>0</v>
      </c>
      <c r="AR22" s="209">
        <f>IF(SUM(wUSE!AR$112:AR$114),AR$3*wUSE!AR22/SUM(wUSE!AR$112:AR$114),0)</f>
        <v>0</v>
      </c>
      <c r="AS22" s="209">
        <f>IF(SUM(wUSE!AS$112:AS$114),AS$3*wUSE!AS22/SUM(wUSE!AS$112:AS$114),0)</f>
        <v>0.24588048607840018</v>
      </c>
      <c r="AT22" s="209">
        <f>IF(SUM(wUSE!AT$112:AT$114),AT$3*wUSE!AT22/SUM(wUSE!AT$112:AT$114),0)</f>
        <v>0</v>
      </c>
      <c r="AU22" s="209">
        <f>IF(SUM(wUSE!AU$112:AU$114),AU$3*wUSE!AU22/SUM(wUSE!AU$112:AU$114),0)</f>
        <v>0</v>
      </c>
      <c r="AV22" s="209">
        <f>IF(SUM(wUSE!AV$112:AV$114),AV$3*wUSE!AV22/SUM(wUSE!AV$112:AV$114),0)</f>
        <v>0</v>
      </c>
      <c r="AW22" s="209">
        <f>IF(SUM(wUSE!AW$112:AW$114),AW$3*wUSE!AW22/SUM(wUSE!AW$112:AW$114),0)</f>
        <v>0</v>
      </c>
      <c r="AX22" s="209">
        <f>IF(SUM(wUSE!AX$112:AX$114),AX$3*wUSE!AX22/SUM(wUSE!AX$112:AX$114),0)</f>
        <v>0</v>
      </c>
      <c r="AY22" s="209">
        <f>IF(SUM(wUSE!AY$112:AY$114),AY$3*wUSE!AY22/SUM(wUSE!AY$112:AY$114),0)</f>
        <v>0</v>
      </c>
      <c r="AZ22" s="209">
        <f>IF(SUM(wUSE!AZ$112:AZ$114),AZ$3*wUSE!AZ22/SUM(wUSE!AZ$112:AZ$114),0)</f>
        <v>0</v>
      </c>
      <c r="BA22" s="209">
        <f>IF(SUM(wUSE!BA$112:BA$114),BA$3*wUSE!BA22/SUM(wUSE!BA$112:BA$114),0)</f>
        <v>0.1727749985697522</v>
      </c>
      <c r="BB22" s="209">
        <f>IF(SUM(wUSE!BB$112:BB$114),BB$3*wUSE!BB22/SUM(wUSE!BB$112:BB$114),0)</f>
        <v>0</v>
      </c>
      <c r="BC22" s="209">
        <f>IF(SUM(wUSE!BC$112:BC$114),BC$3*wUSE!BC22/SUM(wUSE!BC$112:BC$114),0)</f>
        <v>0</v>
      </c>
      <c r="BD22" s="209">
        <f>IF(SUM(wUSE!BD$112:BD$114),BD$3*wUSE!BD22/SUM(wUSE!BD$112:BD$114),0)</f>
        <v>1.7765049029404554E-3</v>
      </c>
      <c r="BE22" s="209">
        <f>IF(SUM(wUSE!BE$112:BE$114),BE$3*wUSE!BE22/SUM(wUSE!BE$112:BE$114),0)</f>
        <v>0</v>
      </c>
      <c r="BF22" s="209">
        <f>IF(SUM(wUSE!BF$112:BF$114),BF$3*wUSE!BF22/SUM(wUSE!BF$112:BF$114),0)</f>
        <v>0</v>
      </c>
      <c r="BG22" s="209">
        <f>IF(SUM(wUSE!BG$112:BG$114),BG$3*wUSE!BG22/SUM(wUSE!BG$112:BG$114),0)</f>
        <v>0</v>
      </c>
      <c r="BH22" s="209">
        <f>IF(SUM(wUSE!BH$112:BH$114),BH$3*wUSE!BH22/SUM(wUSE!BH$112:BH$114),0)</f>
        <v>0</v>
      </c>
      <c r="BI22" s="209">
        <f>IF(SUM(wUSE!BI$112:BI$114),BI$3*wUSE!BI22/SUM(wUSE!BI$112:BI$114),0)</f>
        <v>0</v>
      </c>
      <c r="BJ22" s="209">
        <f>IF(SUM(wUSE!BJ$112:BJ$114),BJ$3*wUSE!BJ22/SUM(wUSE!BJ$112:BJ$114),0)</f>
        <v>2.80902706767453E-3</v>
      </c>
      <c r="BK22" s="209">
        <f>IF(SUM(wUSE!BK$112:BK$114),BK$3*wUSE!BK22/SUM(wUSE!BK$112:BK$114),0)</f>
        <v>0</v>
      </c>
      <c r="BL22" s="209">
        <f>IF(SUM(wUSE!BL$112:BL$114),BL$3*wUSE!BL22/SUM(wUSE!BL$112:BL$114),0)</f>
        <v>0</v>
      </c>
      <c r="BM22" s="209">
        <f>IF(SUM(wUSE!BM$112:BM$114),BM$3*wUSE!BM22/SUM(wUSE!BM$112:BM$114),0)</f>
        <v>0</v>
      </c>
      <c r="BN22" s="209">
        <f>IF(SUM(wUSE!BN$112:BN$114),BN$3*wUSE!BN22/SUM(wUSE!BN$112:BN$114),0)</f>
        <v>0</v>
      </c>
      <c r="BO22" s="209">
        <f>IF(SUM(wUSE!BO$112:BO$114),BO$3*wUSE!BO22/SUM(wUSE!BO$112:BO$114),0)</f>
        <v>0</v>
      </c>
      <c r="BP22" s="209">
        <f>IF(SUM(wUSE!BP$112:BP$114),BP$3*wUSE!BP22/SUM(wUSE!BP$112:BP$114),0)</f>
        <v>0</v>
      </c>
      <c r="BQ22" s="209">
        <f>IF(SUM(wUSE!BQ$112:BQ$114),BQ$3*wUSE!BQ22/SUM(wUSE!BQ$112:BQ$114),0)</f>
        <v>0</v>
      </c>
      <c r="BR22" s="209">
        <f>IF(SUM(wUSE!BR$112:BR$114),BR$3*wUSE!BR22/SUM(wUSE!BR$112:BR$114),0)</f>
        <v>0</v>
      </c>
      <c r="BS22" s="209">
        <f>IF(SUM(wUSE!BS$112:BS$114),BS$3*wUSE!BS22/SUM(wUSE!BS$112:BS$114),0)</f>
        <v>0</v>
      </c>
      <c r="BT22" s="209">
        <f>IF(SUM(wUSE!BT$112:BT$114),BT$3*wUSE!BT22/SUM(wUSE!BT$112:BT$114),0)</f>
        <v>0</v>
      </c>
      <c r="BU22" s="209">
        <f>IF(SUM(wUSE!BU$112:BU$114),BU$3*wUSE!BU22/SUM(wUSE!BU$112:BU$114),0)</f>
        <v>0</v>
      </c>
      <c r="BV22" s="209">
        <f>IF(SUM(wUSE!BV$112:BV$114),BV$3*wUSE!BV22/SUM(wUSE!BV$112:BV$114),0)</f>
        <v>0</v>
      </c>
      <c r="BW22" s="209">
        <f>IF(SUM(wUSE!BW$112:BW$114),BW$3*wUSE!BW22/SUM(wUSE!BW$112:BW$114),0)</f>
        <v>0</v>
      </c>
      <c r="BX22" s="209">
        <f>IF(SUM(wUSE!BX$112:BX$114),BX$3*wUSE!BX22/SUM(wUSE!BX$112:BX$114),0)</f>
        <v>0</v>
      </c>
      <c r="BY22" s="209">
        <f>IF(SUM(wUSE!BY$112:BY$114),BY$3*wUSE!BY22/SUM(wUSE!BY$112:BY$114),0)</f>
        <v>0</v>
      </c>
      <c r="BZ22" s="209">
        <f>IF(SUM(wUSE!BZ$112:BZ$114),BZ$3*wUSE!BZ22/SUM(wUSE!BZ$112:BZ$114),0)</f>
        <v>0</v>
      </c>
      <c r="CA22" s="209">
        <f>IF(SUM(wUSE!CA$112:CA$114),CA$3*wUSE!CA22/SUM(wUSE!CA$112:CA$114),0)</f>
        <v>0</v>
      </c>
      <c r="CB22" s="209">
        <f>IF(SUM(wUSE!CB$112:CB$114),CB$3*wUSE!CB22/SUM(wUSE!CB$112:CB$114),0)</f>
        <v>0</v>
      </c>
      <c r="CC22" s="209">
        <f>IF(SUM(wUSE!CC$112:CC$114),CC$3*wUSE!CC22/SUM(wUSE!CC$112:CC$114),0)</f>
        <v>0</v>
      </c>
      <c r="CD22" s="209">
        <f>IF(SUM(wUSE!CD$112:CD$114),CD$3*wUSE!CD22/SUM(wUSE!CD$112:CD$114),0)</f>
        <v>0</v>
      </c>
      <c r="CE22" s="209">
        <f>IF(SUM(wUSE!CE$112:CE$114),CE$3*wUSE!CE22/SUM(wUSE!CE$112:CE$114),0)</f>
        <v>0</v>
      </c>
      <c r="CF22" s="209">
        <f>IF(SUM(wUSE!CF$112:CF$114),CF$3*wUSE!CF22/SUM(wUSE!CF$112:CF$114),0)</f>
        <v>0</v>
      </c>
      <c r="CG22" s="209" t="e">
        <f>IF(SUM(wUSE!CG$112:CG$114),CG$3*wUSE!CG22/SUM(wUSE!CG$112:CG$114),0)</f>
        <v>#DIV/0!</v>
      </c>
      <c r="CH22" s="209" t="e">
        <f>IF(SUM(wUSE!CH$112:CH$114),CH$3*wUSE!CH22/SUM(wUSE!CH$112:CH$114),0)</f>
        <v>#DIV/0!</v>
      </c>
      <c r="CI22" s="209" t="e">
        <f>IF(SUM(wUSE!CI$112:CI$114),CI$3*wUSE!CI22/SUM(wUSE!CI$112:CI$114),0)</f>
        <v>#DIV/0!</v>
      </c>
      <c r="CJ22" s="209" t="e">
        <f>IF(SUM(wUSE!CJ$112:CJ$114),CJ$3*wUSE!CJ22/SUM(wUSE!CJ$112:CJ$114),0)</f>
        <v>#DIV/0!</v>
      </c>
      <c r="CK22" s="209" t="e">
        <f>IF(SUM(wUSE!CK$112:CK$114),CK$3*wUSE!CK22/SUM(wUSE!CK$112:CK$114),0)</f>
        <v>#DIV/0!</v>
      </c>
      <c r="CL22" s="209" t="e">
        <f>IF(SUM(wUSE!CL$112:CL$114),CL$3*wUSE!CL22/SUM(wUSE!CL$112:CL$114),0)</f>
        <v>#DIV/0!</v>
      </c>
      <c r="CM22" s="209" t="e">
        <f>IF(SUM(wUSE!CM$112:CM$114),CM$3*wUSE!CM22/SUM(wUSE!CM$112:CM$114),0)</f>
        <v>#DIV/0!</v>
      </c>
      <c r="CN22" s="209" t="e">
        <f>IF(SUM(wUSE!CN$112:CN$114),CN$3*wUSE!CN22/SUM(wUSE!CN$112:CN$114),0)</f>
        <v>#DIV/0!</v>
      </c>
      <c r="CO22" s="209" t="e">
        <f>IF(SUM(wUSE!CO$112:CO$114),CO$3*wUSE!CO22/SUM(wUSE!CO$112:CO$114),0)</f>
        <v>#DIV/0!</v>
      </c>
      <c r="CP22" s="209" t="e">
        <f>IF(SUM(wUSE!CP$112:CP$114),CP$3*wUSE!CP22/SUM(wUSE!CP$112:CP$114),0)</f>
        <v>#DIV/0!</v>
      </c>
      <c r="CQ22" s="209" t="e">
        <f>IF(SUM(wUSE!CQ$112:CQ$114),CQ$3*wUSE!CQ22/SUM(wUSE!CQ$112:CQ$114),0)</f>
        <v>#DIV/0!</v>
      </c>
      <c r="CR22" s="209" t="e">
        <f>IF(SUM(wUSE!CR$112:CR$114),CR$3*wUSE!CR22/SUM(wUSE!CR$112:CR$114),0)</f>
        <v>#DIV/0!</v>
      </c>
      <c r="CS22" s="209" t="e">
        <f>IF(SUM(wUSE!CS$112:CS$114),CS$3*wUSE!CS22/SUM(wUSE!CS$112:CS$114),0)</f>
        <v>#DIV/0!</v>
      </c>
      <c r="CT22" s="209">
        <f>IF(SUM(wUSE!CT$112:CT$114),CT$3*wUSE!CT22/SUM(wUSE!CT$112:CT$114),0)</f>
        <v>0</v>
      </c>
      <c r="CU22" s="209">
        <f>IF(SUM(wUSE!CU$112:CU$114),CU$3*wUSE!CU22/SUM(wUSE!CU$112:CU$114),0)</f>
        <v>0</v>
      </c>
      <c r="CV22" s="209" t="e">
        <f>IF(SUM(wUSE!CV$112:CV$114),CV$3*wUSE!CV22/SUM(wUSE!CV$112:CV$114),0)</f>
        <v>#DIV/0!</v>
      </c>
      <c r="CW22" s="209" t="e">
        <f>IF(SUM(wUSE!CW$112:CW$114),CW$3*wUSE!CW22/SUM(wUSE!CW$112:CW$114),0)</f>
        <v>#DIV/0!</v>
      </c>
      <c r="CX22" s="209" t="e">
        <f>IF(SUM(wUSE!CX$112:CX$114),CX$3*wUSE!CX22/SUM(wUSE!CX$112:CX$114),0)</f>
        <v>#DIV/0!</v>
      </c>
      <c r="CY22" s="209" t="e">
        <f>IF(SUM(wUSE!CY$112:CY$114),CY$3*wUSE!CY22/SUM(wUSE!CY$112:CY$114),0)</f>
        <v>#DIV/0!</v>
      </c>
      <c r="CZ22" s="209" t="e">
        <f>IF(SUM(wUSE!CZ$112:CZ$114),CZ$3*wUSE!CZ22/SUM(wUSE!CZ$112:CZ$114),0)</f>
        <v>#DIV/0!</v>
      </c>
      <c r="DA22" s="209" t="e">
        <f>IF(SUM(wUSE!DA$112:DA$114),DA$3*wUSE!DA22/SUM(wUSE!DA$112:DA$114),0)</f>
        <v>#DIV/0!</v>
      </c>
      <c r="DB22" s="209" t="e">
        <f>IF(SUM(wUSE!DB$112:DB$114),DB$3*wUSE!DB22/SUM(wUSE!DB$112:DB$114),0)</f>
        <v>#DIV/0!</v>
      </c>
      <c r="DC22" s="198"/>
      <c r="DD22" s="199"/>
      <c r="DE22" s="199"/>
      <c r="DF22" s="199"/>
      <c r="DG22" s="199"/>
      <c r="DH22" s="199"/>
      <c r="DI22" s="199"/>
      <c r="DJ22" s="199"/>
      <c r="DK22" s="199"/>
      <c r="DL22" s="199"/>
      <c r="DM22" s="199"/>
      <c r="DN22" s="199"/>
      <c r="DO22" s="199"/>
      <c r="DP22" s="199"/>
    </row>
    <row r="23" spans="1:120" x14ac:dyDescent="0.75">
      <c r="A23" s="29"/>
      <c r="B23" s="17" t="s">
        <v>66</v>
      </c>
      <c r="C23" s="209">
        <f>IF(SUM(wUSE!C$112:C$114),C$3*wUSE!C23/SUM(wUSE!C$112:C$114),0)</f>
        <v>0</v>
      </c>
      <c r="D23" s="209">
        <f>IF(SUM(wUSE!D$112:D$114),D$3*wUSE!D23/SUM(wUSE!D$112:D$114),0)</f>
        <v>0</v>
      </c>
      <c r="E23" s="209">
        <f>IF(SUM(wUSE!E$112:E$114),E$3*wUSE!E23/SUM(wUSE!E$112:E$114),0)</f>
        <v>0</v>
      </c>
      <c r="F23" s="209">
        <f>IF(SUM(wUSE!F$112:F$114),F$3*wUSE!F23/SUM(wUSE!F$112:F$114),0)</f>
        <v>0</v>
      </c>
      <c r="G23" s="209">
        <f>IF(SUM(wUSE!G$112:G$114),G$3*wUSE!G23/SUM(wUSE!G$112:G$114),0)</f>
        <v>0</v>
      </c>
      <c r="H23" s="209">
        <f>IF(SUM(wUSE!H$112:H$114),H$3*wUSE!H23/SUM(wUSE!H$112:H$114),0)</f>
        <v>0</v>
      </c>
      <c r="I23" s="209">
        <f>IF(SUM(wUSE!I$112:I$114),I$3*wUSE!I23/SUM(wUSE!I$112:I$114),0)</f>
        <v>0</v>
      </c>
      <c r="J23" s="209">
        <f>IF(SUM(wUSE!J$112:J$114),J$3*wUSE!J23/SUM(wUSE!J$112:J$114),0)</f>
        <v>0</v>
      </c>
      <c r="K23" s="209">
        <f>IF(SUM(wUSE!K$112:K$114),K$3*wUSE!K23/SUM(wUSE!K$112:K$114),0)</f>
        <v>0</v>
      </c>
      <c r="L23" s="209">
        <f>IF(SUM(wUSE!L$112:L$114),L$3*wUSE!L23/SUM(wUSE!L$112:L$114),0)</f>
        <v>0</v>
      </c>
      <c r="M23" s="209">
        <f>IF(SUM(wUSE!M$112:M$114),M$3*wUSE!M23/SUM(wUSE!M$112:M$114),0)</f>
        <v>0</v>
      </c>
      <c r="N23" s="209">
        <f>IF(SUM(wUSE!N$112:N$114),N$3*wUSE!N23/SUM(wUSE!N$112:N$114),0)</f>
        <v>0</v>
      </c>
      <c r="O23" s="209">
        <f>IF(SUM(wUSE!O$112:O$114),O$3*wUSE!O23/SUM(wUSE!O$112:O$114),0)</f>
        <v>0</v>
      </c>
      <c r="P23" s="209">
        <f>IF(SUM(wUSE!P$112:P$114),P$3*wUSE!P23/SUM(wUSE!P$112:P$114),0)</f>
        <v>0</v>
      </c>
      <c r="Q23" s="209">
        <f>IF(SUM(wUSE!Q$112:Q$114),Q$3*wUSE!Q23/SUM(wUSE!Q$112:Q$114),0)</f>
        <v>0</v>
      </c>
      <c r="R23" s="209">
        <f>IF(SUM(wUSE!R$112:R$114),R$3*wUSE!R23/SUM(wUSE!R$112:R$114),0)</f>
        <v>0.44534270777219337</v>
      </c>
      <c r="S23" s="209">
        <f>IF(SUM(wUSE!S$112:S$114),S$3*wUSE!S23/SUM(wUSE!S$112:S$114),0)</f>
        <v>0</v>
      </c>
      <c r="T23" s="209">
        <f>IF(SUM(wUSE!T$112:T$114),T$3*wUSE!T23/SUM(wUSE!T$112:T$114),0)</f>
        <v>0</v>
      </c>
      <c r="U23" s="209">
        <f>IF(SUM(wUSE!U$112:U$114),U$3*wUSE!U23/SUM(wUSE!U$112:U$114),0)</f>
        <v>0</v>
      </c>
      <c r="V23" s="209">
        <f>IF(SUM(wUSE!V$112:V$114),V$3*wUSE!V23/SUM(wUSE!V$112:V$114),0)</f>
        <v>0</v>
      </c>
      <c r="W23" s="209">
        <f>IF(SUM(wUSE!W$112:W$114),W$3*wUSE!W23/SUM(wUSE!W$112:W$114),0)</f>
        <v>0</v>
      </c>
      <c r="X23" s="209">
        <f>IF(SUM(wUSE!X$112:X$114),X$3*wUSE!X23/SUM(wUSE!X$112:X$114),0)</f>
        <v>0</v>
      </c>
      <c r="Y23" s="209">
        <f>IF(SUM(wUSE!Y$112:Y$114),Y$3*wUSE!Y23/SUM(wUSE!Y$112:Y$114),0)</f>
        <v>0</v>
      </c>
      <c r="Z23" s="209">
        <f>IF(SUM(wUSE!Z$112:Z$114),Z$3*wUSE!Z23/SUM(wUSE!Z$112:Z$114),0)</f>
        <v>0</v>
      </c>
      <c r="AA23" s="209">
        <f>IF(SUM(wUSE!AA$112:AA$114),AA$3*wUSE!AA23/SUM(wUSE!AA$112:AA$114),0)</f>
        <v>0</v>
      </c>
      <c r="AB23" s="209">
        <f>IF(SUM(wUSE!AB$112:AB$114),AB$3*wUSE!AB23/SUM(wUSE!AB$112:AB$114),0)</f>
        <v>0</v>
      </c>
      <c r="AC23" s="209">
        <f>IF(SUM(wUSE!AC$112:AC$114),AC$3*wUSE!AC23/SUM(wUSE!AC$112:AC$114),0)</f>
        <v>0</v>
      </c>
      <c r="AD23" s="209">
        <f>IF(SUM(wUSE!AD$112:AD$114),AD$3*wUSE!AD23/SUM(wUSE!AD$112:AD$114),0)</f>
        <v>0</v>
      </c>
      <c r="AE23" s="209">
        <f>IF(SUM(wUSE!AE$112:AE$114),AE$3*wUSE!AE23/SUM(wUSE!AE$112:AE$114),0)</f>
        <v>0</v>
      </c>
      <c r="AF23" s="209">
        <f>IF(SUM(wUSE!AF$112:AF$114),AF$3*wUSE!AF23/SUM(wUSE!AF$112:AF$114),0)</f>
        <v>0</v>
      </c>
      <c r="AG23" s="209">
        <f>IF(SUM(wUSE!AG$112:AG$114),AG$3*wUSE!AG23/SUM(wUSE!AG$112:AG$114),0)</f>
        <v>0</v>
      </c>
      <c r="AH23" s="209">
        <f>IF(SUM(wUSE!AH$112:AH$114),AH$3*wUSE!AH23/SUM(wUSE!AH$112:AH$114),0)</f>
        <v>0</v>
      </c>
      <c r="AI23" s="209">
        <f>IF(SUM(wUSE!AI$112:AI$114),AI$3*wUSE!AI23/SUM(wUSE!AI$112:AI$114),0)</f>
        <v>0</v>
      </c>
      <c r="AJ23" s="209">
        <f>IF(SUM(wUSE!AJ$112:AJ$114),AJ$3*wUSE!AJ23/SUM(wUSE!AJ$112:AJ$114),0)</f>
        <v>0</v>
      </c>
      <c r="AK23" s="209">
        <f>IF(SUM(wUSE!AK$112:AK$114),AK$3*wUSE!AK23/SUM(wUSE!AK$112:AK$114),0)</f>
        <v>0</v>
      </c>
      <c r="AL23" s="209">
        <f>IF(SUM(wUSE!AL$112:AL$114),AL$3*wUSE!AL23/SUM(wUSE!AL$112:AL$114),0)</f>
        <v>0</v>
      </c>
      <c r="AM23" s="209">
        <f>IF(SUM(wUSE!AM$112:AM$114),AM$3*wUSE!AM23/SUM(wUSE!AM$112:AM$114),0)</f>
        <v>0</v>
      </c>
      <c r="AN23" s="209">
        <f>IF(SUM(wUSE!AN$112:AN$114),AN$3*wUSE!AN23/SUM(wUSE!AN$112:AN$114),0)</f>
        <v>0</v>
      </c>
      <c r="AO23" s="209">
        <f>IF(SUM(wUSE!AO$112:AO$114),AO$3*wUSE!AO23/SUM(wUSE!AO$112:AO$114),0)</f>
        <v>0</v>
      </c>
      <c r="AP23" s="209">
        <f>IF(SUM(wUSE!AP$112:AP$114),AP$3*wUSE!AP23/SUM(wUSE!AP$112:AP$114),0)</f>
        <v>0</v>
      </c>
      <c r="AQ23" s="209">
        <f>IF(SUM(wUSE!AQ$112:AQ$114),AQ$3*wUSE!AQ23/SUM(wUSE!AQ$112:AQ$114),0)</f>
        <v>0</v>
      </c>
      <c r="AR23" s="209">
        <f>IF(SUM(wUSE!AR$112:AR$114),AR$3*wUSE!AR23/SUM(wUSE!AR$112:AR$114),0)</f>
        <v>0</v>
      </c>
      <c r="AS23" s="209">
        <f>IF(SUM(wUSE!AS$112:AS$114),AS$3*wUSE!AS23/SUM(wUSE!AS$112:AS$114),0)</f>
        <v>0.47209594200618976</v>
      </c>
      <c r="AT23" s="209">
        <f>IF(SUM(wUSE!AT$112:AT$114),AT$3*wUSE!AT23/SUM(wUSE!AT$112:AT$114),0)</f>
        <v>0</v>
      </c>
      <c r="AU23" s="209">
        <f>IF(SUM(wUSE!AU$112:AU$114),AU$3*wUSE!AU23/SUM(wUSE!AU$112:AU$114),0)</f>
        <v>0</v>
      </c>
      <c r="AV23" s="209">
        <f>IF(SUM(wUSE!AV$112:AV$114),AV$3*wUSE!AV23/SUM(wUSE!AV$112:AV$114),0)</f>
        <v>0</v>
      </c>
      <c r="AW23" s="209">
        <f>IF(SUM(wUSE!AW$112:AW$114),AW$3*wUSE!AW23/SUM(wUSE!AW$112:AW$114),0)</f>
        <v>0</v>
      </c>
      <c r="AX23" s="209">
        <f>IF(SUM(wUSE!AX$112:AX$114),AX$3*wUSE!AX23/SUM(wUSE!AX$112:AX$114),0)</f>
        <v>0</v>
      </c>
      <c r="AY23" s="209">
        <f>IF(SUM(wUSE!AY$112:AY$114),AY$3*wUSE!AY23/SUM(wUSE!AY$112:AY$114),0)</f>
        <v>0</v>
      </c>
      <c r="AZ23" s="209">
        <f>IF(SUM(wUSE!AZ$112:AZ$114),AZ$3*wUSE!AZ23/SUM(wUSE!AZ$112:AZ$114),0)</f>
        <v>0</v>
      </c>
      <c r="BA23" s="209">
        <f>IF(SUM(wUSE!BA$112:BA$114),BA$3*wUSE!BA23/SUM(wUSE!BA$112:BA$114),0)</f>
        <v>0.33173179785766899</v>
      </c>
      <c r="BB23" s="209">
        <f>IF(SUM(wUSE!BB$112:BB$114),BB$3*wUSE!BB23/SUM(wUSE!BB$112:BB$114),0)</f>
        <v>0</v>
      </c>
      <c r="BC23" s="209">
        <f>IF(SUM(wUSE!BC$112:BC$114),BC$3*wUSE!BC23/SUM(wUSE!BC$112:BC$114),0)</f>
        <v>0</v>
      </c>
      <c r="BD23" s="209">
        <f>IF(SUM(wUSE!BD$112:BD$114),BD$3*wUSE!BD23/SUM(wUSE!BD$112:BD$114),0)</f>
        <v>3.4109284921653828E-3</v>
      </c>
      <c r="BE23" s="209">
        <f>IF(SUM(wUSE!BE$112:BE$114),BE$3*wUSE!BE23/SUM(wUSE!BE$112:BE$114),0)</f>
        <v>0</v>
      </c>
      <c r="BF23" s="209">
        <f>IF(SUM(wUSE!BF$112:BF$114),BF$3*wUSE!BF23/SUM(wUSE!BF$112:BF$114),0)</f>
        <v>0</v>
      </c>
      <c r="BG23" s="209">
        <f>IF(SUM(wUSE!BG$112:BG$114),BG$3*wUSE!BG23/SUM(wUSE!BG$112:BG$114),0)</f>
        <v>0</v>
      </c>
      <c r="BH23" s="209">
        <f>IF(SUM(wUSE!BH$112:BH$114),BH$3*wUSE!BH23/SUM(wUSE!BH$112:BH$114),0)</f>
        <v>0</v>
      </c>
      <c r="BI23" s="209">
        <f>IF(SUM(wUSE!BI$112:BI$114),BI$3*wUSE!BI23/SUM(wUSE!BI$112:BI$114),0)</f>
        <v>0</v>
      </c>
      <c r="BJ23" s="209">
        <f>IF(SUM(wUSE!BJ$112:BJ$114),BJ$3*wUSE!BJ23/SUM(wUSE!BJ$112:BJ$114),0)</f>
        <v>5.3933937612757497E-3</v>
      </c>
      <c r="BK23" s="209">
        <f>IF(SUM(wUSE!BK$112:BK$114),BK$3*wUSE!BK23/SUM(wUSE!BK$112:BK$114),0)</f>
        <v>0</v>
      </c>
      <c r="BL23" s="209">
        <f>IF(SUM(wUSE!BL$112:BL$114),BL$3*wUSE!BL23/SUM(wUSE!BL$112:BL$114),0)</f>
        <v>0</v>
      </c>
      <c r="BM23" s="209">
        <f>IF(SUM(wUSE!BM$112:BM$114),BM$3*wUSE!BM23/SUM(wUSE!BM$112:BM$114),0)</f>
        <v>0</v>
      </c>
      <c r="BN23" s="209">
        <f>IF(SUM(wUSE!BN$112:BN$114),BN$3*wUSE!BN23/SUM(wUSE!BN$112:BN$114),0)</f>
        <v>0</v>
      </c>
      <c r="BO23" s="209">
        <f>IF(SUM(wUSE!BO$112:BO$114),BO$3*wUSE!BO23/SUM(wUSE!BO$112:BO$114),0)</f>
        <v>0</v>
      </c>
      <c r="BP23" s="209">
        <f>IF(SUM(wUSE!BP$112:BP$114),BP$3*wUSE!BP23/SUM(wUSE!BP$112:BP$114),0)</f>
        <v>0</v>
      </c>
      <c r="BQ23" s="209">
        <f>IF(SUM(wUSE!BQ$112:BQ$114),BQ$3*wUSE!BQ23/SUM(wUSE!BQ$112:BQ$114),0)</f>
        <v>0</v>
      </c>
      <c r="BR23" s="209">
        <f>IF(SUM(wUSE!BR$112:BR$114),BR$3*wUSE!BR23/SUM(wUSE!BR$112:BR$114),0)</f>
        <v>0</v>
      </c>
      <c r="BS23" s="209">
        <f>IF(SUM(wUSE!BS$112:BS$114),BS$3*wUSE!BS23/SUM(wUSE!BS$112:BS$114),0)</f>
        <v>0</v>
      </c>
      <c r="BT23" s="209">
        <f>IF(SUM(wUSE!BT$112:BT$114),BT$3*wUSE!BT23/SUM(wUSE!BT$112:BT$114),0)</f>
        <v>0</v>
      </c>
      <c r="BU23" s="209">
        <f>IF(SUM(wUSE!BU$112:BU$114),BU$3*wUSE!BU23/SUM(wUSE!BU$112:BU$114),0)</f>
        <v>0</v>
      </c>
      <c r="BV23" s="209">
        <f>IF(SUM(wUSE!BV$112:BV$114),BV$3*wUSE!BV23/SUM(wUSE!BV$112:BV$114),0)</f>
        <v>0</v>
      </c>
      <c r="BW23" s="209">
        <f>IF(SUM(wUSE!BW$112:BW$114),BW$3*wUSE!BW23/SUM(wUSE!BW$112:BW$114),0)</f>
        <v>0</v>
      </c>
      <c r="BX23" s="209">
        <f>IF(SUM(wUSE!BX$112:BX$114),BX$3*wUSE!BX23/SUM(wUSE!BX$112:BX$114),0)</f>
        <v>0</v>
      </c>
      <c r="BY23" s="209">
        <f>IF(SUM(wUSE!BY$112:BY$114),BY$3*wUSE!BY23/SUM(wUSE!BY$112:BY$114),0)</f>
        <v>0</v>
      </c>
      <c r="BZ23" s="209">
        <f>IF(SUM(wUSE!BZ$112:BZ$114),BZ$3*wUSE!BZ23/SUM(wUSE!BZ$112:BZ$114),0)</f>
        <v>0</v>
      </c>
      <c r="CA23" s="209">
        <f>IF(SUM(wUSE!CA$112:CA$114),CA$3*wUSE!CA23/SUM(wUSE!CA$112:CA$114),0)</f>
        <v>0</v>
      </c>
      <c r="CB23" s="209">
        <f>IF(SUM(wUSE!CB$112:CB$114),CB$3*wUSE!CB23/SUM(wUSE!CB$112:CB$114),0)</f>
        <v>0</v>
      </c>
      <c r="CC23" s="209">
        <f>IF(SUM(wUSE!CC$112:CC$114),CC$3*wUSE!CC23/SUM(wUSE!CC$112:CC$114),0)</f>
        <v>0</v>
      </c>
      <c r="CD23" s="209">
        <f>IF(SUM(wUSE!CD$112:CD$114),CD$3*wUSE!CD23/SUM(wUSE!CD$112:CD$114),0)</f>
        <v>0</v>
      </c>
      <c r="CE23" s="209">
        <f>IF(SUM(wUSE!CE$112:CE$114),CE$3*wUSE!CE23/SUM(wUSE!CE$112:CE$114),0)</f>
        <v>0</v>
      </c>
      <c r="CF23" s="209">
        <f>IF(SUM(wUSE!CF$112:CF$114),CF$3*wUSE!CF23/SUM(wUSE!CF$112:CF$114),0)</f>
        <v>0</v>
      </c>
      <c r="CG23" s="209" t="e">
        <f>IF(SUM(wUSE!CG$112:CG$114),CG$3*wUSE!CG23/SUM(wUSE!CG$112:CG$114),0)</f>
        <v>#DIV/0!</v>
      </c>
      <c r="CH23" s="209" t="e">
        <f>IF(SUM(wUSE!CH$112:CH$114),CH$3*wUSE!CH23/SUM(wUSE!CH$112:CH$114),0)</f>
        <v>#DIV/0!</v>
      </c>
      <c r="CI23" s="209" t="e">
        <f>IF(SUM(wUSE!CI$112:CI$114),CI$3*wUSE!CI23/SUM(wUSE!CI$112:CI$114),0)</f>
        <v>#DIV/0!</v>
      </c>
      <c r="CJ23" s="209" t="e">
        <f>IF(SUM(wUSE!CJ$112:CJ$114),CJ$3*wUSE!CJ23/SUM(wUSE!CJ$112:CJ$114),0)</f>
        <v>#DIV/0!</v>
      </c>
      <c r="CK23" s="209" t="e">
        <f>IF(SUM(wUSE!CK$112:CK$114),CK$3*wUSE!CK23/SUM(wUSE!CK$112:CK$114),0)</f>
        <v>#DIV/0!</v>
      </c>
      <c r="CL23" s="209" t="e">
        <f>IF(SUM(wUSE!CL$112:CL$114),CL$3*wUSE!CL23/SUM(wUSE!CL$112:CL$114),0)</f>
        <v>#DIV/0!</v>
      </c>
      <c r="CM23" s="209" t="e">
        <f>IF(SUM(wUSE!CM$112:CM$114),CM$3*wUSE!CM23/SUM(wUSE!CM$112:CM$114),0)</f>
        <v>#DIV/0!</v>
      </c>
      <c r="CN23" s="209" t="e">
        <f>IF(SUM(wUSE!CN$112:CN$114),CN$3*wUSE!CN23/SUM(wUSE!CN$112:CN$114),0)</f>
        <v>#DIV/0!</v>
      </c>
      <c r="CO23" s="209" t="e">
        <f>IF(SUM(wUSE!CO$112:CO$114),CO$3*wUSE!CO23/SUM(wUSE!CO$112:CO$114),0)</f>
        <v>#DIV/0!</v>
      </c>
      <c r="CP23" s="209" t="e">
        <f>IF(SUM(wUSE!CP$112:CP$114),CP$3*wUSE!CP23/SUM(wUSE!CP$112:CP$114),0)</f>
        <v>#DIV/0!</v>
      </c>
      <c r="CQ23" s="209" t="e">
        <f>IF(SUM(wUSE!CQ$112:CQ$114),CQ$3*wUSE!CQ23/SUM(wUSE!CQ$112:CQ$114),0)</f>
        <v>#DIV/0!</v>
      </c>
      <c r="CR23" s="209" t="e">
        <f>IF(SUM(wUSE!CR$112:CR$114),CR$3*wUSE!CR23/SUM(wUSE!CR$112:CR$114),0)</f>
        <v>#DIV/0!</v>
      </c>
      <c r="CS23" s="209" t="e">
        <f>IF(SUM(wUSE!CS$112:CS$114),CS$3*wUSE!CS23/SUM(wUSE!CS$112:CS$114),0)</f>
        <v>#DIV/0!</v>
      </c>
      <c r="CT23" s="209">
        <f>IF(SUM(wUSE!CT$112:CT$114),CT$3*wUSE!CT23/SUM(wUSE!CT$112:CT$114),0)</f>
        <v>0</v>
      </c>
      <c r="CU23" s="209">
        <f>IF(SUM(wUSE!CU$112:CU$114),CU$3*wUSE!CU23/SUM(wUSE!CU$112:CU$114),0)</f>
        <v>0</v>
      </c>
      <c r="CV23" s="209" t="e">
        <f>IF(SUM(wUSE!CV$112:CV$114),CV$3*wUSE!CV23/SUM(wUSE!CV$112:CV$114),0)</f>
        <v>#DIV/0!</v>
      </c>
      <c r="CW23" s="209" t="e">
        <f>IF(SUM(wUSE!CW$112:CW$114),CW$3*wUSE!CW23/SUM(wUSE!CW$112:CW$114),0)</f>
        <v>#DIV/0!</v>
      </c>
      <c r="CX23" s="209" t="e">
        <f>IF(SUM(wUSE!CX$112:CX$114),CX$3*wUSE!CX23/SUM(wUSE!CX$112:CX$114),0)</f>
        <v>#DIV/0!</v>
      </c>
      <c r="CY23" s="209" t="e">
        <f>IF(SUM(wUSE!CY$112:CY$114),CY$3*wUSE!CY23/SUM(wUSE!CY$112:CY$114),0)</f>
        <v>#DIV/0!</v>
      </c>
      <c r="CZ23" s="209" t="e">
        <f>IF(SUM(wUSE!CZ$112:CZ$114),CZ$3*wUSE!CZ23/SUM(wUSE!CZ$112:CZ$114),0)</f>
        <v>#DIV/0!</v>
      </c>
      <c r="DA23" s="209" t="e">
        <f>IF(SUM(wUSE!DA$112:DA$114),DA$3*wUSE!DA23/SUM(wUSE!DA$112:DA$114),0)</f>
        <v>#DIV/0!</v>
      </c>
      <c r="DB23" s="209" t="e">
        <f>IF(SUM(wUSE!DB$112:DB$114),DB$3*wUSE!DB23/SUM(wUSE!DB$112:DB$114),0)</f>
        <v>#DIV/0!</v>
      </c>
      <c r="DC23" s="198"/>
      <c r="DD23" s="199"/>
      <c r="DE23" s="199"/>
      <c r="DF23" s="199"/>
      <c r="DG23" s="199"/>
      <c r="DH23" s="199"/>
      <c r="DI23" s="199"/>
      <c r="DJ23" s="199"/>
      <c r="DK23" s="199"/>
      <c r="DL23" s="199"/>
      <c r="DM23" s="199"/>
      <c r="DN23" s="199"/>
      <c r="DO23" s="199"/>
      <c r="DP23" s="199"/>
    </row>
    <row r="24" spans="1:120" x14ac:dyDescent="0.75">
      <c r="A24" s="29"/>
      <c r="B24" s="17" t="s">
        <v>24</v>
      </c>
      <c r="C24" s="209">
        <f>IF(SUM(wUSE!C$112:C$114),C$3*wUSE!C24/SUM(wUSE!C$112:C$114),0)</f>
        <v>0</v>
      </c>
      <c r="D24" s="209">
        <f>IF(SUM(wUSE!D$112:D$114),D$3*wUSE!D24/SUM(wUSE!D$112:D$114),0)</f>
        <v>0</v>
      </c>
      <c r="E24" s="209">
        <f>IF(SUM(wUSE!E$112:E$114),E$3*wUSE!E24/SUM(wUSE!E$112:E$114),0)</f>
        <v>0</v>
      </c>
      <c r="F24" s="209">
        <f>IF(SUM(wUSE!F$112:F$114),F$3*wUSE!F24/SUM(wUSE!F$112:F$114),0)</f>
        <v>0</v>
      </c>
      <c r="G24" s="209">
        <f>IF(SUM(wUSE!G$112:G$114),G$3*wUSE!G24/SUM(wUSE!G$112:G$114),0)</f>
        <v>0</v>
      </c>
      <c r="H24" s="209">
        <f>IF(SUM(wUSE!H$112:H$114),H$3*wUSE!H24/SUM(wUSE!H$112:H$114),0)</f>
        <v>0</v>
      </c>
      <c r="I24" s="209">
        <f>IF(SUM(wUSE!I$112:I$114),I$3*wUSE!I24/SUM(wUSE!I$112:I$114),0)</f>
        <v>0</v>
      </c>
      <c r="J24" s="209">
        <f>IF(SUM(wUSE!J$112:J$114),J$3*wUSE!J24/SUM(wUSE!J$112:J$114),0)</f>
        <v>0</v>
      </c>
      <c r="K24" s="209">
        <f>IF(SUM(wUSE!K$112:K$114),K$3*wUSE!K24/SUM(wUSE!K$112:K$114),0)</f>
        <v>0</v>
      </c>
      <c r="L24" s="209">
        <f>IF(SUM(wUSE!L$112:L$114),L$3*wUSE!L24/SUM(wUSE!L$112:L$114),0)</f>
        <v>0</v>
      </c>
      <c r="M24" s="209">
        <f>IF(SUM(wUSE!M$112:M$114),M$3*wUSE!M24/SUM(wUSE!M$112:M$114),0)</f>
        <v>0</v>
      </c>
      <c r="N24" s="209">
        <f>IF(SUM(wUSE!N$112:N$114),N$3*wUSE!N24/SUM(wUSE!N$112:N$114),0)</f>
        <v>0</v>
      </c>
      <c r="O24" s="209">
        <f>IF(SUM(wUSE!O$112:O$114),O$3*wUSE!O24/SUM(wUSE!O$112:O$114),0)</f>
        <v>0</v>
      </c>
      <c r="P24" s="209">
        <f>IF(SUM(wUSE!P$112:P$114),P$3*wUSE!P24/SUM(wUSE!P$112:P$114),0)</f>
        <v>0</v>
      </c>
      <c r="Q24" s="209">
        <f>IF(SUM(wUSE!Q$112:Q$114),Q$3*wUSE!Q24/SUM(wUSE!Q$112:Q$114),0)</f>
        <v>0</v>
      </c>
      <c r="R24" s="209">
        <f>IF(SUM(wUSE!R$112:R$114),R$3*wUSE!R24/SUM(wUSE!R$112:R$114),0)</f>
        <v>0</v>
      </c>
      <c r="S24" s="209">
        <f>IF(SUM(wUSE!S$112:S$114),S$3*wUSE!S24/SUM(wUSE!S$112:S$114),0)</f>
        <v>0.36885553993191605</v>
      </c>
      <c r="T24" s="209">
        <f>IF(SUM(wUSE!T$112:T$114),T$3*wUSE!T24/SUM(wUSE!T$112:T$114),0)</f>
        <v>0</v>
      </c>
      <c r="U24" s="209">
        <f>IF(SUM(wUSE!U$112:U$114),U$3*wUSE!U24/SUM(wUSE!U$112:U$114),0)</f>
        <v>0</v>
      </c>
      <c r="V24" s="209">
        <f>IF(SUM(wUSE!V$112:V$114),V$3*wUSE!V24/SUM(wUSE!V$112:V$114),0)</f>
        <v>0</v>
      </c>
      <c r="W24" s="209">
        <f>IF(SUM(wUSE!W$112:W$114),W$3*wUSE!W24/SUM(wUSE!W$112:W$114),0)</f>
        <v>0</v>
      </c>
      <c r="X24" s="209">
        <f>IF(SUM(wUSE!X$112:X$114),X$3*wUSE!X24/SUM(wUSE!X$112:X$114),0)</f>
        <v>0</v>
      </c>
      <c r="Y24" s="209">
        <f>IF(SUM(wUSE!Y$112:Y$114),Y$3*wUSE!Y24/SUM(wUSE!Y$112:Y$114),0)</f>
        <v>0</v>
      </c>
      <c r="Z24" s="209">
        <f>IF(SUM(wUSE!Z$112:Z$114),Z$3*wUSE!Z24/SUM(wUSE!Z$112:Z$114),0)</f>
        <v>0</v>
      </c>
      <c r="AA24" s="209">
        <f>IF(SUM(wUSE!AA$112:AA$114),AA$3*wUSE!AA24/SUM(wUSE!AA$112:AA$114),0)</f>
        <v>0</v>
      </c>
      <c r="AB24" s="209">
        <f>IF(SUM(wUSE!AB$112:AB$114),AB$3*wUSE!AB24/SUM(wUSE!AB$112:AB$114),0)</f>
        <v>0</v>
      </c>
      <c r="AC24" s="209">
        <f>IF(SUM(wUSE!AC$112:AC$114),AC$3*wUSE!AC24/SUM(wUSE!AC$112:AC$114),0)</f>
        <v>0</v>
      </c>
      <c r="AD24" s="209">
        <f>IF(SUM(wUSE!AD$112:AD$114),AD$3*wUSE!AD24/SUM(wUSE!AD$112:AD$114),0)</f>
        <v>0</v>
      </c>
      <c r="AE24" s="209">
        <f>IF(SUM(wUSE!AE$112:AE$114),AE$3*wUSE!AE24/SUM(wUSE!AE$112:AE$114),0)</f>
        <v>0</v>
      </c>
      <c r="AF24" s="209">
        <f>IF(SUM(wUSE!AF$112:AF$114),AF$3*wUSE!AF24/SUM(wUSE!AF$112:AF$114),0)</f>
        <v>0</v>
      </c>
      <c r="AG24" s="209">
        <f>IF(SUM(wUSE!AG$112:AG$114),AG$3*wUSE!AG24/SUM(wUSE!AG$112:AG$114),0)</f>
        <v>0</v>
      </c>
      <c r="AH24" s="209">
        <f>IF(SUM(wUSE!AH$112:AH$114),AH$3*wUSE!AH24/SUM(wUSE!AH$112:AH$114),0)</f>
        <v>0</v>
      </c>
      <c r="AI24" s="209">
        <f>IF(SUM(wUSE!AI$112:AI$114),AI$3*wUSE!AI24/SUM(wUSE!AI$112:AI$114),0)</f>
        <v>0</v>
      </c>
      <c r="AJ24" s="209">
        <f>IF(SUM(wUSE!AJ$112:AJ$114),AJ$3*wUSE!AJ24/SUM(wUSE!AJ$112:AJ$114),0)</f>
        <v>0</v>
      </c>
      <c r="AK24" s="209">
        <f>IF(SUM(wUSE!AK$112:AK$114),AK$3*wUSE!AK24/SUM(wUSE!AK$112:AK$114),0)</f>
        <v>0</v>
      </c>
      <c r="AL24" s="209">
        <f>IF(SUM(wUSE!AL$112:AL$114),AL$3*wUSE!AL24/SUM(wUSE!AL$112:AL$114),0)</f>
        <v>0</v>
      </c>
      <c r="AM24" s="209">
        <f>IF(SUM(wUSE!AM$112:AM$114),AM$3*wUSE!AM24/SUM(wUSE!AM$112:AM$114),0)</f>
        <v>0</v>
      </c>
      <c r="AN24" s="209">
        <f>IF(SUM(wUSE!AN$112:AN$114),AN$3*wUSE!AN24/SUM(wUSE!AN$112:AN$114),0)</f>
        <v>0</v>
      </c>
      <c r="AO24" s="209">
        <f>IF(SUM(wUSE!AO$112:AO$114),AO$3*wUSE!AO24/SUM(wUSE!AO$112:AO$114),0)</f>
        <v>0</v>
      </c>
      <c r="AP24" s="209">
        <f>IF(SUM(wUSE!AP$112:AP$114),AP$3*wUSE!AP24/SUM(wUSE!AP$112:AP$114),0)</f>
        <v>0</v>
      </c>
      <c r="AQ24" s="209">
        <f>IF(SUM(wUSE!AQ$112:AQ$114),AQ$3*wUSE!AQ24/SUM(wUSE!AQ$112:AQ$114),0)</f>
        <v>0</v>
      </c>
      <c r="AR24" s="209">
        <f>IF(SUM(wUSE!AR$112:AR$114),AR$3*wUSE!AR24/SUM(wUSE!AR$112:AR$114),0)</f>
        <v>0</v>
      </c>
      <c r="AS24" s="209">
        <f>IF(SUM(wUSE!AS$112:AS$114),AS$3*wUSE!AS24/SUM(wUSE!AS$112:AS$114),0)</f>
        <v>1.6396253269638481</v>
      </c>
      <c r="AT24" s="209">
        <f>IF(SUM(wUSE!AT$112:AT$114),AT$3*wUSE!AT24/SUM(wUSE!AT$112:AT$114),0)</f>
        <v>8.4244104433330751</v>
      </c>
      <c r="AU24" s="209">
        <f>IF(SUM(wUSE!AU$112:AU$114),AU$3*wUSE!AU24/SUM(wUSE!AU$112:AU$114),0)</f>
        <v>0</v>
      </c>
      <c r="AV24" s="209">
        <f>IF(SUM(wUSE!AV$112:AV$114),AV$3*wUSE!AV24/SUM(wUSE!AV$112:AV$114),0)</f>
        <v>15.855479569439945</v>
      </c>
      <c r="AW24" s="209">
        <f>IF(SUM(wUSE!AW$112:AW$114),AW$3*wUSE!AW24/SUM(wUSE!AW$112:AW$114),0)</f>
        <v>0</v>
      </c>
      <c r="AX24" s="209">
        <f>IF(SUM(wUSE!AX$112:AX$114),AX$3*wUSE!AX24/SUM(wUSE!AX$112:AX$114),0)</f>
        <v>0</v>
      </c>
      <c r="AY24" s="209">
        <f>IF(SUM(wUSE!AY$112:AY$114),AY$3*wUSE!AY24/SUM(wUSE!AY$112:AY$114),0)</f>
        <v>1.9685837928706584</v>
      </c>
      <c r="AZ24" s="209">
        <f>IF(SUM(wUSE!AZ$112:AZ$114),AZ$3*wUSE!AZ24/SUM(wUSE!AZ$112:AZ$114),0)</f>
        <v>0</v>
      </c>
      <c r="BA24" s="209">
        <f>IF(SUM(wUSE!BA$112:BA$114),BA$3*wUSE!BA24/SUM(wUSE!BA$112:BA$114),0)</f>
        <v>0</v>
      </c>
      <c r="BB24" s="209">
        <f>IF(SUM(wUSE!BB$112:BB$114),BB$3*wUSE!BB24/SUM(wUSE!BB$112:BB$114),0)</f>
        <v>0</v>
      </c>
      <c r="BC24" s="209">
        <f>IF(SUM(wUSE!BC$112:BC$114),BC$3*wUSE!BC24/SUM(wUSE!BC$112:BC$114),0)</f>
        <v>0</v>
      </c>
      <c r="BD24" s="209">
        <f>IF(SUM(wUSE!BD$112:BD$114),BD$3*wUSE!BD24/SUM(wUSE!BD$112:BD$114),0)</f>
        <v>6.5265601131344719E-2</v>
      </c>
      <c r="BE24" s="209">
        <f>IF(SUM(wUSE!BE$112:BE$114),BE$3*wUSE!BE24/SUM(wUSE!BE$112:BE$114),0)</f>
        <v>0</v>
      </c>
      <c r="BF24" s="209">
        <f>IF(SUM(wUSE!BF$112:BF$114),BF$3*wUSE!BF24/SUM(wUSE!BF$112:BF$114),0)</f>
        <v>0</v>
      </c>
      <c r="BG24" s="209">
        <f>IF(SUM(wUSE!BG$112:BG$114),BG$3*wUSE!BG24/SUM(wUSE!BG$112:BG$114),0)</f>
        <v>0</v>
      </c>
      <c r="BH24" s="209">
        <f>IF(SUM(wUSE!BH$112:BH$114),BH$3*wUSE!BH24/SUM(wUSE!BH$112:BH$114),0)</f>
        <v>0</v>
      </c>
      <c r="BI24" s="209">
        <f>IF(SUM(wUSE!BI$112:BI$114),BI$3*wUSE!BI24/SUM(wUSE!BI$112:BI$114),0)</f>
        <v>0</v>
      </c>
      <c r="BJ24" s="209">
        <f>IF(SUM(wUSE!BJ$112:BJ$114),BJ$3*wUSE!BJ24/SUM(wUSE!BJ$112:BJ$114),0)</f>
        <v>0.10307751986506343</v>
      </c>
      <c r="BK24" s="209">
        <f>IF(SUM(wUSE!BK$112:BK$114),BK$3*wUSE!BK24/SUM(wUSE!BK$112:BK$114),0)</f>
        <v>0</v>
      </c>
      <c r="BL24" s="209">
        <f>IF(SUM(wUSE!BL$112:BL$114),BL$3*wUSE!BL24/SUM(wUSE!BL$112:BL$114),0)</f>
        <v>0</v>
      </c>
      <c r="BM24" s="209">
        <f>IF(SUM(wUSE!BM$112:BM$114),BM$3*wUSE!BM24/SUM(wUSE!BM$112:BM$114),0)</f>
        <v>0</v>
      </c>
      <c r="BN24" s="209">
        <f>IF(SUM(wUSE!BN$112:BN$114),BN$3*wUSE!BN24/SUM(wUSE!BN$112:BN$114),0)</f>
        <v>0</v>
      </c>
      <c r="BO24" s="209">
        <f>IF(SUM(wUSE!BO$112:BO$114),BO$3*wUSE!BO24/SUM(wUSE!BO$112:BO$114),0)</f>
        <v>0</v>
      </c>
      <c r="BP24" s="209">
        <f>IF(SUM(wUSE!BP$112:BP$114),BP$3*wUSE!BP24/SUM(wUSE!BP$112:BP$114),0)</f>
        <v>0</v>
      </c>
      <c r="BQ24" s="209">
        <f>IF(SUM(wUSE!BQ$112:BQ$114),BQ$3*wUSE!BQ24/SUM(wUSE!BQ$112:BQ$114),0)</f>
        <v>0</v>
      </c>
      <c r="BR24" s="209">
        <f>IF(SUM(wUSE!BR$112:BR$114),BR$3*wUSE!BR24/SUM(wUSE!BR$112:BR$114),0)</f>
        <v>0</v>
      </c>
      <c r="BS24" s="209">
        <f>IF(SUM(wUSE!BS$112:BS$114),BS$3*wUSE!BS24/SUM(wUSE!BS$112:BS$114),0)</f>
        <v>0</v>
      </c>
      <c r="BT24" s="209">
        <f>IF(SUM(wUSE!BT$112:BT$114),BT$3*wUSE!BT24/SUM(wUSE!BT$112:BT$114),0)</f>
        <v>0</v>
      </c>
      <c r="BU24" s="209">
        <f>IF(SUM(wUSE!BU$112:BU$114),BU$3*wUSE!BU24/SUM(wUSE!BU$112:BU$114),0)</f>
        <v>0</v>
      </c>
      <c r="BV24" s="209">
        <f>IF(SUM(wUSE!BV$112:BV$114),BV$3*wUSE!BV24/SUM(wUSE!BV$112:BV$114),0)</f>
        <v>0</v>
      </c>
      <c r="BW24" s="209">
        <f>IF(SUM(wUSE!BW$112:BW$114),BW$3*wUSE!BW24/SUM(wUSE!BW$112:BW$114),0)</f>
        <v>0</v>
      </c>
      <c r="BX24" s="209">
        <f>IF(SUM(wUSE!BX$112:BX$114),BX$3*wUSE!BX24/SUM(wUSE!BX$112:BX$114),0)</f>
        <v>0</v>
      </c>
      <c r="BY24" s="209">
        <f>IF(SUM(wUSE!BY$112:BY$114),BY$3*wUSE!BY24/SUM(wUSE!BY$112:BY$114),0)</f>
        <v>0</v>
      </c>
      <c r="BZ24" s="209">
        <f>IF(SUM(wUSE!BZ$112:BZ$114),BZ$3*wUSE!BZ24/SUM(wUSE!BZ$112:BZ$114),0)</f>
        <v>0</v>
      </c>
      <c r="CA24" s="209">
        <f>IF(SUM(wUSE!CA$112:CA$114),CA$3*wUSE!CA24/SUM(wUSE!CA$112:CA$114),0)</f>
        <v>0</v>
      </c>
      <c r="CB24" s="209">
        <f>IF(SUM(wUSE!CB$112:CB$114),CB$3*wUSE!CB24/SUM(wUSE!CB$112:CB$114),0)</f>
        <v>0</v>
      </c>
      <c r="CC24" s="209">
        <f>IF(SUM(wUSE!CC$112:CC$114),CC$3*wUSE!CC24/SUM(wUSE!CC$112:CC$114),0)</f>
        <v>0</v>
      </c>
      <c r="CD24" s="209">
        <f>IF(SUM(wUSE!CD$112:CD$114),CD$3*wUSE!CD24/SUM(wUSE!CD$112:CD$114),0)</f>
        <v>0</v>
      </c>
      <c r="CE24" s="209">
        <f>IF(SUM(wUSE!CE$112:CE$114),CE$3*wUSE!CE24/SUM(wUSE!CE$112:CE$114),0)</f>
        <v>0</v>
      </c>
      <c r="CF24" s="209">
        <f>IF(SUM(wUSE!CF$112:CF$114),CF$3*wUSE!CF24/SUM(wUSE!CF$112:CF$114),0)</f>
        <v>0</v>
      </c>
      <c r="CG24" s="209" t="e">
        <f>IF(SUM(wUSE!CG$112:CG$114),CG$3*wUSE!CG24/SUM(wUSE!CG$112:CG$114),0)</f>
        <v>#DIV/0!</v>
      </c>
      <c r="CH24" s="209" t="e">
        <f>IF(SUM(wUSE!CH$112:CH$114),CH$3*wUSE!CH24/SUM(wUSE!CH$112:CH$114),0)</f>
        <v>#DIV/0!</v>
      </c>
      <c r="CI24" s="209" t="e">
        <f>IF(SUM(wUSE!CI$112:CI$114),CI$3*wUSE!CI24/SUM(wUSE!CI$112:CI$114),0)</f>
        <v>#DIV/0!</v>
      </c>
      <c r="CJ24" s="209" t="e">
        <f>IF(SUM(wUSE!CJ$112:CJ$114),CJ$3*wUSE!CJ24/SUM(wUSE!CJ$112:CJ$114),0)</f>
        <v>#DIV/0!</v>
      </c>
      <c r="CK24" s="209" t="e">
        <f>IF(SUM(wUSE!CK$112:CK$114),CK$3*wUSE!CK24/SUM(wUSE!CK$112:CK$114),0)</f>
        <v>#DIV/0!</v>
      </c>
      <c r="CL24" s="209" t="e">
        <f>IF(SUM(wUSE!CL$112:CL$114),CL$3*wUSE!CL24/SUM(wUSE!CL$112:CL$114),0)</f>
        <v>#DIV/0!</v>
      </c>
      <c r="CM24" s="209" t="e">
        <f>IF(SUM(wUSE!CM$112:CM$114),CM$3*wUSE!CM24/SUM(wUSE!CM$112:CM$114),0)</f>
        <v>#DIV/0!</v>
      </c>
      <c r="CN24" s="209" t="e">
        <f>IF(SUM(wUSE!CN$112:CN$114),CN$3*wUSE!CN24/SUM(wUSE!CN$112:CN$114),0)</f>
        <v>#DIV/0!</v>
      </c>
      <c r="CO24" s="209" t="e">
        <f>IF(SUM(wUSE!CO$112:CO$114),CO$3*wUSE!CO24/SUM(wUSE!CO$112:CO$114),0)</f>
        <v>#DIV/0!</v>
      </c>
      <c r="CP24" s="209" t="e">
        <f>IF(SUM(wUSE!CP$112:CP$114),CP$3*wUSE!CP24/SUM(wUSE!CP$112:CP$114),0)</f>
        <v>#DIV/0!</v>
      </c>
      <c r="CQ24" s="209" t="e">
        <f>IF(SUM(wUSE!CQ$112:CQ$114),CQ$3*wUSE!CQ24/SUM(wUSE!CQ$112:CQ$114),0)</f>
        <v>#DIV/0!</v>
      </c>
      <c r="CR24" s="209" t="e">
        <f>IF(SUM(wUSE!CR$112:CR$114),CR$3*wUSE!CR24/SUM(wUSE!CR$112:CR$114),0)</f>
        <v>#DIV/0!</v>
      </c>
      <c r="CS24" s="209" t="e">
        <f>IF(SUM(wUSE!CS$112:CS$114),CS$3*wUSE!CS24/SUM(wUSE!CS$112:CS$114),0)</f>
        <v>#DIV/0!</v>
      </c>
      <c r="CT24" s="209">
        <f>IF(SUM(wUSE!CT$112:CT$114),CT$3*wUSE!CT24/SUM(wUSE!CT$112:CT$114),0)</f>
        <v>0</v>
      </c>
      <c r="CU24" s="209">
        <f>IF(SUM(wUSE!CU$112:CU$114),CU$3*wUSE!CU24/SUM(wUSE!CU$112:CU$114),0)</f>
        <v>0</v>
      </c>
      <c r="CV24" s="209" t="e">
        <f>IF(SUM(wUSE!CV$112:CV$114),CV$3*wUSE!CV24/SUM(wUSE!CV$112:CV$114),0)</f>
        <v>#DIV/0!</v>
      </c>
      <c r="CW24" s="209" t="e">
        <f>IF(SUM(wUSE!CW$112:CW$114),CW$3*wUSE!CW24/SUM(wUSE!CW$112:CW$114),0)</f>
        <v>#DIV/0!</v>
      </c>
      <c r="CX24" s="209" t="e">
        <f>IF(SUM(wUSE!CX$112:CX$114),CX$3*wUSE!CX24/SUM(wUSE!CX$112:CX$114),0)</f>
        <v>#DIV/0!</v>
      </c>
      <c r="CY24" s="209" t="e">
        <f>IF(SUM(wUSE!CY$112:CY$114),CY$3*wUSE!CY24/SUM(wUSE!CY$112:CY$114),0)</f>
        <v>#DIV/0!</v>
      </c>
      <c r="CZ24" s="209" t="e">
        <f>IF(SUM(wUSE!CZ$112:CZ$114),CZ$3*wUSE!CZ24/SUM(wUSE!CZ$112:CZ$114),0)</f>
        <v>#DIV/0!</v>
      </c>
      <c r="DA24" s="209" t="e">
        <f>IF(SUM(wUSE!DA$112:DA$114),DA$3*wUSE!DA24/SUM(wUSE!DA$112:DA$114),0)</f>
        <v>#DIV/0!</v>
      </c>
      <c r="DB24" s="209" t="e">
        <f>IF(SUM(wUSE!DB$112:DB$114),DB$3*wUSE!DB24/SUM(wUSE!DB$112:DB$114),0)</f>
        <v>#DIV/0!</v>
      </c>
      <c r="DC24" s="198"/>
      <c r="DD24" s="199"/>
      <c r="DE24" s="199"/>
      <c r="DF24" s="199"/>
      <c r="DG24" s="199"/>
      <c r="DH24" s="199"/>
      <c r="DI24" s="199"/>
      <c r="DJ24" s="199"/>
      <c r="DK24" s="199"/>
      <c r="DL24" s="199"/>
      <c r="DM24" s="199"/>
      <c r="DN24" s="199"/>
      <c r="DO24" s="199"/>
      <c r="DP24" s="199"/>
    </row>
    <row r="25" spans="1:120" x14ac:dyDescent="0.75">
      <c r="A25" s="29"/>
      <c r="B25" s="17" t="s">
        <v>1562</v>
      </c>
      <c r="C25" s="209">
        <f>IF(SUM(wUSE!C$112:C$114),C$3*wUSE!C25/SUM(wUSE!C$112:C$114),0)</f>
        <v>0</v>
      </c>
      <c r="D25" s="209">
        <f>IF(SUM(wUSE!D$112:D$114),D$3*wUSE!D25/SUM(wUSE!D$112:D$114),0)</f>
        <v>0</v>
      </c>
      <c r="E25" s="209">
        <f>IF(SUM(wUSE!E$112:E$114),E$3*wUSE!E25/SUM(wUSE!E$112:E$114),0)</f>
        <v>0</v>
      </c>
      <c r="F25" s="209">
        <f>IF(SUM(wUSE!F$112:F$114),F$3*wUSE!F25/SUM(wUSE!F$112:F$114),0)</f>
        <v>0</v>
      </c>
      <c r="G25" s="209">
        <f>IF(SUM(wUSE!G$112:G$114),G$3*wUSE!G25/SUM(wUSE!G$112:G$114),0)</f>
        <v>0</v>
      </c>
      <c r="H25" s="209">
        <f>IF(SUM(wUSE!H$112:H$114),H$3*wUSE!H25/SUM(wUSE!H$112:H$114),0)</f>
        <v>0</v>
      </c>
      <c r="I25" s="209">
        <f>IF(SUM(wUSE!I$112:I$114),I$3*wUSE!I25/SUM(wUSE!I$112:I$114),0)</f>
        <v>0</v>
      </c>
      <c r="J25" s="209">
        <f>IF(SUM(wUSE!J$112:J$114),J$3*wUSE!J25/SUM(wUSE!J$112:J$114),0)</f>
        <v>0</v>
      </c>
      <c r="K25" s="209">
        <f>IF(SUM(wUSE!K$112:K$114),K$3*wUSE!K25/SUM(wUSE!K$112:K$114),0)</f>
        <v>0</v>
      </c>
      <c r="L25" s="209">
        <f>IF(SUM(wUSE!L$112:L$114),L$3*wUSE!L25/SUM(wUSE!L$112:L$114),0)</f>
        <v>0</v>
      </c>
      <c r="M25" s="209">
        <f>IF(SUM(wUSE!M$112:M$114),M$3*wUSE!M25/SUM(wUSE!M$112:M$114),0)</f>
        <v>0</v>
      </c>
      <c r="N25" s="209">
        <f>IF(SUM(wUSE!N$112:N$114),N$3*wUSE!N25/SUM(wUSE!N$112:N$114),0)</f>
        <v>0</v>
      </c>
      <c r="O25" s="209">
        <f>IF(SUM(wUSE!O$112:O$114),O$3*wUSE!O25/SUM(wUSE!O$112:O$114),0)</f>
        <v>0</v>
      </c>
      <c r="P25" s="209">
        <f>IF(SUM(wUSE!P$112:P$114),P$3*wUSE!P25/SUM(wUSE!P$112:P$114),0)</f>
        <v>0</v>
      </c>
      <c r="Q25" s="209">
        <f>IF(SUM(wUSE!Q$112:Q$114),Q$3*wUSE!Q25/SUM(wUSE!Q$112:Q$114),0)</f>
        <v>0</v>
      </c>
      <c r="R25" s="209">
        <f>IF(SUM(wUSE!R$112:R$114),R$3*wUSE!R25/SUM(wUSE!R$112:R$114),0)</f>
        <v>0</v>
      </c>
      <c r="S25" s="209">
        <f>IF(SUM(wUSE!S$112:S$114),S$3*wUSE!S25/SUM(wUSE!S$112:S$114),0)</f>
        <v>0</v>
      </c>
      <c r="T25" s="209">
        <f>IF(SUM(wUSE!T$112:T$114),T$3*wUSE!T25/SUM(wUSE!T$112:T$114),0)</f>
        <v>0.12435666443117926</v>
      </c>
      <c r="U25" s="209">
        <f>IF(SUM(wUSE!U$112:U$114),U$3*wUSE!U25/SUM(wUSE!U$112:U$114),0)</f>
        <v>0</v>
      </c>
      <c r="V25" s="209">
        <f>IF(SUM(wUSE!V$112:V$114),V$3*wUSE!V25/SUM(wUSE!V$112:V$114),0)</f>
        <v>0</v>
      </c>
      <c r="W25" s="209">
        <f>IF(SUM(wUSE!W$112:W$114),W$3*wUSE!W25/SUM(wUSE!W$112:W$114),0)</f>
        <v>0</v>
      </c>
      <c r="X25" s="209">
        <f>IF(SUM(wUSE!X$112:X$114),X$3*wUSE!X25/SUM(wUSE!X$112:X$114),0)</f>
        <v>0</v>
      </c>
      <c r="Y25" s="209">
        <f>IF(SUM(wUSE!Y$112:Y$114),Y$3*wUSE!Y25/SUM(wUSE!Y$112:Y$114),0)</f>
        <v>0</v>
      </c>
      <c r="Z25" s="209">
        <f>IF(SUM(wUSE!Z$112:Z$114),Z$3*wUSE!Z25/SUM(wUSE!Z$112:Z$114),0)</f>
        <v>0</v>
      </c>
      <c r="AA25" s="209">
        <f>IF(SUM(wUSE!AA$112:AA$114),AA$3*wUSE!AA25/SUM(wUSE!AA$112:AA$114),0)</f>
        <v>0</v>
      </c>
      <c r="AB25" s="209">
        <f>IF(SUM(wUSE!AB$112:AB$114),AB$3*wUSE!AB25/SUM(wUSE!AB$112:AB$114),0)</f>
        <v>0</v>
      </c>
      <c r="AC25" s="209">
        <f>IF(SUM(wUSE!AC$112:AC$114),AC$3*wUSE!AC25/SUM(wUSE!AC$112:AC$114),0)</f>
        <v>0</v>
      </c>
      <c r="AD25" s="209">
        <f>IF(SUM(wUSE!AD$112:AD$114),AD$3*wUSE!AD25/SUM(wUSE!AD$112:AD$114),0)</f>
        <v>0</v>
      </c>
      <c r="AE25" s="209">
        <f>IF(SUM(wUSE!AE$112:AE$114),AE$3*wUSE!AE25/SUM(wUSE!AE$112:AE$114),0)</f>
        <v>0</v>
      </c>
      <c r="AF25" s="209">
        <f>IF(SUM(wUSE!AF$112:AF$114),AF$3*wUSE!AF25/SUM(wUSE!AF$112:AF$114),0)</f>
        <v>0</v>
      </c>
      <c r="AG25" s="209">
        <f>IF(SUM(wUSE!AG$112:AG$114),AG$3*wUSE!AG25/SUM(wUSE!AG$112:AG$114),0)</f>
        <v>0</v>
      </c>
      <c r="AH25" s="209">
        <f>IF(SUM(wUSE!AH$112:AH$114),AH$3*wUSE!AH25/SUM(wUSE!AH$112:AH$114),0)</f>
        <v>0</v>
      </c>
      <c r="AI25" s="209">
        <f>IF(SUM(wUSE!AI$112:AI$114),AI$3*wUSE!AI25/SUM(wUSE!AI$112:AI$114),0)</f>
        <v>0</v>
      </c>
      <c r="AJ25" s="209">
        <f>IF(SUM(wUSE!AJ$112:AJ$114),AJ$3*wUSE!AJ25/SUM(wUSE!AJ$112:AJ$114),0)</f>
        <v>0</v>
      </c>
      <c r="AK25" s="209">
        <f>IF(SUM(wUSE!AK$112:AK$114),AK$3*wUSE!AK25/SUM(wUSE!AK$112:AK$114),0)</f>
        <v>0</v>
      </c>
      <c r="AL25" s="209">
        <f>IF(SUM(wUSE!AL$112:AL$114),AL$3*wUSE!AL25/SUM(wUSE!AL$112:AL$114),0)</f>
        <v>0</v>
      </c>
      <c r="AM25" s="209">
        <f>IF(SUM(wUSE!AM$112:AM$114),AM$3*wUSE!AM25/SUM(wUSE!AM$112:AM$114),0)</f>
        <v>0</v>
      </c>
      <c r="AN25" s="209">
        <f>IF(SUM(wUSE!AN$112:AN$114),AN$3*wUSE!AN25/SUM(wUSE!AN$112:AN$114),0)</f>
        <v>0</v>
      </c>
      <c r="AO25" s="209">
        <f>IF(SUM(wUSE!AO$112:AO$114),AO$3*wUSE!AO25/SUM(wUSE!AO$112:AO$114),0)</f>
        <v>0</v>
      </c>
      <c r="AP25" s="209">
        <f>IF(SUM(wUSE!AP$112:AP$114),AP$3*wUSE!AP25/SUM(wUSE!AP$112:AP$114),0)</f>
        <v>0</v>
      </c>
      <c r="AQ25" s="209">
        <f>IF(SUM(wUSE!AQ$112:AQ$114),AQ$3*wUSE!AQ25/SUM(wUSE!AQ$112:AQ$114),0)</f>
        <v>0</v>
      </c>
      <c r="AR25" s="209">
        <f>IF(SUM(wUSE!AR$112:AR$114),AR$3*wUSE!AR25/SUM(wUSE!AR$112:AR$114),0)</f>
        <v>0</v>
      </c>
      <c r="AS25" s="209">
        <f>IF(SUM(wUSE!AS$112:AS$114),AS$3*wUSE!AS25/SUM(wUSE!AS$112:AS$114),0)</f>
        <v>0.52739789242313473</v>
      </c>
      <c r="AT25" s="209">
        <f>IF(SUM(wUSE!AT$112:AT$114),AT$3*wUSE!AT25/SUM(wUSE!AT$112:AT$114),0)</f>
        <v>2.7097753612702475</v>
      </c>
      <c r="AU25" s="209">
        <f>IF(SUM(wUSE!AU$112:AU$114),AU$3*wUSE!AU25/SUM(wUSE!AU$112:AU$114),0)</f>
        <v>0</v>
      </c>
      <c r="AV25" s="209">
        <f>IF(SUM(wUSE!AV$112:AV$114),AV$3*wUSE!AV25/SUM(wUSE!AV$112:AV$114),0)</f>
        <v>5.1000349718707865</v>
      </c>
      <c r="AW25" s="209">
        <f>IF(SUM(wUSE!AW$112:AW$114),AW$3*wUSE!AW25/SUM(wUSE!AW$112:AW$114),0)</f>
        <v>0</v>
      </c>
      <c r="AX25" s="209">
        <f>IF(SUM(wUSE!AX$112:AX$114),AX$3*wUSE!AX25/SUM(wUSE!AX$112:AX$114),0)</f>
        <v>0</v>
      </c>
      <c r="AY25" s="209">
        <f>IF(SUM(wUSE!AY$112:AY$114),AY$3*wUSE!AY25/SUM(wUSE!AY$112:AY$114),0)</f>
        <v>0.63320987200218914</v>
      </c>
      <c r="AZ25" s="209">
        <f>IF(SUM(wUSE!AZ$112:AZ$114),AZ$3*wUSE!AZ25/SUM(wUSE!AZ$112:AZ$114),0)</f>
        <v>0</v>
      </c>
      <c r="BA25" s="209">
        <f>IF(SUM(wUSE!BA$112:BA$114),BA$3*wUSE!BA25/SUM(wUSE!BA$112:BA$114),0)</f>
        <v>0</v>
      </c>
      <c r="BB25" s="209">
        <f>IF(SUM(wUSE!BB$112:BB$114),BB$3*wUSE!BB25/SUM(wUSE!BB$112:BB$114),0)</f>
        <v>0</v>
      </c>
      <c r="BC25" s="209">
        <f>IF(SUM(wUSE!BC$112:BC$114),BC$3*wUSE!BC25/SUM(wUSE!BC$112:BC$114),0)</f>
        <v>0</v>
      </c>
      <c r="BD25" s="209">
        <f>IF(SUM(wUSE!BD$112:BD$114),BD$3*wUSE!BD25/SUM(wUSE!BD$112:BD$114),0)</f>
        <v>2.0993174427317872E-2</v>
      </c>
      <c r="BE25" s="209">
        <f>IF(SUM(wUSE!BE$112:BE$114),BE$3*wUSE!BE25/SUM(wUSE!BE$112:BE$114),0)</f>
        <v>0</v>
      </c>
      <c r="BF25" s="209">
        <f>IF(SUM(wUSE!BF$112:BF$114),BF$3*wUSE!BF25/SUM(wUSE!BF$112:BF$114),0)</f>
        <v>0</v>
      </c>
      <c r="BG25" s="209">
        <f>IF(SUM(wUSE!BG$112:BG$114),BG$3*wUSE!BG25/SUM(wUSE!BG$112:BG$114),0)</f>
        <v>0</v>
      </c>
      <c r="BH25" s="209">
        <f>IF(SUM(wUSE!BH$112:BH$114),BH$3*wUSE!BH25/SUM(wUSE!BH$112:BH$114),0)</f>
        <v>0</v>
      </c>
      <c r="BI25" s="209">
        <f>IF(SUM(wUSE!BI$112:BI$114),BI$3*wUSE!BI25/SUM(wUSE!BI$112:BI$114),0)</f>
        <v>0</v>
      </c>
      <c r="BJ25" s="209">
        <f>IF(SUM(wUSE!BJ$112:BJ$114),BJ$3*wUSE!BJ25/SUM(wUSE!BJ$112:BJ$114),0)</f>
        <v>3.3155664186832176E-2</v>
      </c>
      <c r="BK25" s="209">
        <f>IF(SUM(wUSE!BK$112:BK$114),BK$3*wUSE!BK25/SUM(wUSE!BK$112:BK$114),0)</f>
        <v>0</v>
      </c>
      <c r="BL25" s="209">
        <f>IF(SUM(wUSE!BL$112:BL$114),BL$3*wUSE!BL25/SUM(wUSE!BL$112:BL$114),0)</f>
        <v>0</v>
      </c>
      <c r="BM25" s="209">
        <f>IF(SUM(wUSE!BM$112:BM$114),BM$3*wUSE!BM25/SUM(wUSE!BM$112:BM$114),0)</f>
        <v>0</v>
      </c>
      <c r="BN25" s="209">
        <f>IF(SUM(wUSE!BN$112:BN$114),BN$3*wUSE!BN25/SUM(wUSE!BN$112:BN$114),0)</f>
        <v>0</v>
      </c>
      <c r="BO25" s="209">
        <f>IF(SUM(wUSE!BO$112:BO$114),BO$3*wUSE!BO25/SUM(wUSE!BO$112:BO$114),0)</f>
        <v>0</v>
      </c>
      <c r="BP25" s="209">
        <f>IF(SUM(wUSE!BP$112:BP$114),BP$3*wUSE!BP25/SUM(wUSE!BP$112:BP$114),0)</f>
        <v>0</v>
      </c>
      <c r="BQ25" s="209">
        <f>IF(SUM(wUSE!BQ$112:BQ$114),BQ$3*wUSE!BQ25/SUM(wUSE!BQ$112:BQ$114),0)</f>
        <v>0</v>
      </c>
      <c r="BR25" s="209">
        <f>IF(SUM(wUSE!BR$112:BR$114),BR$3*wUSE!BR25/SUM(wUSE!BR$112:BR$114),0)</f>
        <v>0</v>
      </c>
      <c r="BS25" s="209">
        <f>IF(SUM(wUSE!BS$112:BS$114),BS$3*wUSE!BS25/SUM(wUSE!BS$112:BS$114),0)</f>
        <v>0</v>
      </c>
      <c r="BT25" s="209">
        <f>IF(SUM(wUSE!BT$112:BT$114),BT$3*wUSE!BT25/SUM(wUSE!BT$112:BT$114),0)</f>
        <v>0</v>
      </c>
      <c r="BU25" s="209">
        <f>IF(SUM(wUSE!BU$112:BU$114),BU$3*wUSE!BU25/SUM(wUSE!BU$112:BU$114),0)</f>
        <v>0</v>
      </c>
      <c r="BV25" s="209">
        <f>IF(SUM(wUSE!BV$112:BV$114),BV$3*wUSE!BV25/SUM(wUSE!BV$112:BV$114),0)</f>
        <v>0</v>
      </c>
      <c r="BW25" s="209">
        <f>IF(SUM(wUSE!BW$112:BW$114),BW$3*wUSE!BW25/SUM(wUSE!BW$112:BW$114),0)</f>
        <v>0</v>
      </c>
      <c r="BX25" s="209">
        <f>IF(SUM(wUSE!BX$112:BX$114),BX$3*wUSE!BX25/SUM(wUSE!BX$112:BX$114),0)</f>
        <v>0</v>
      </c>
      <c r="BY25" s="209">
        <f>IF(SUM(wUSE!BY$112:BY$114),BY$3*wUSE!BY25/SUM(wUSE!BY$112:BY$114),0)</f>
        <v>0</v>
      </c>
      <c r="BZ25" s="209">
        <f>IF(SUM(wUSE!BZ$112:BZ$114),BZ$3*wUSE!BZ25/SUM(wUSE!BZ$112:BZ$114),0)</f>
        <v>0</v>
      </c>
      <c r="CA25" s="209">
        <f>IF(SUM(wUSE!CA$112:CA$114),CA$3*wUSE!CA25/SUM(wUSE!CA$112:CA$114),0)</f>
        <v>0</v>
      </c>
      <c r="CB25" s="209">
        <f>IF(SUM(wUSE!CB$112:CB$114),CB$3*wUSE!CB25/SUM(wUSE!CB$112:CB$114),0)</f>
        <v>0</v>
      </c>
      <c r="CC25" s="209">
        <f>IF(SUM(wUSE!CC$112:CC$114),CC$3*wUSE!CC25/SUM(wUSE!CC$112:CC$114),0)</f>
        <v>0</v>
      </c>
      <c r="CD25" s="209">
        <f>IF(SUM(wUSE!CD$112:CD$114),CD$3*wUSE!CD25/SUM(wUSE!CD$112:CD$114),0)</f>
        <v>0</v>
      </c>
      <c r="CE25" s="209">
        <f>IF(SUM(wUSE!CE$112:CE$114),CE$3*wUSE!CE25/SUM(wUSE!CE$112:CE$114),0)</f>
        <v>0</v>
      </c>
      <c r="CF25" s="209">
        <f>IF(SUM(wUSE!CF$112:CF$114),CF$3*wUSE!CF25/SUM(wUSE!CF$112:CF$114),0)</f>
        <v>0</v>
      </c>
      <c r="CG25" s="209" t="e">
        <f>IF(SUM(wUSE!CG$112:CG$114),CG$3*wUSE!CG25/SUM(wUSE!CG$112:CG$114),0)</f>
        <v>#DIV/0!</v>
      </c>
      <c r="CH25" s="209" t="e">
        <f>IF(SUM(wUSE!CH$112:CH$114),CH$3*wUSE!CH25/SUM(wUSE!CH$112:CH$114),0)</f>
        <v>#DIV/0!</v>
      </c>
      <c r="CI25" s="209" t="e">
        <f>IF(SUM(wUSE!CI$112:CI$114),CI$3*wUSE!CI25/SUM(wUSE!CI$112:CI$114),0)</f>
        <v>#DIV/0!</v>
      </c>
      <c r="CJ25" s="209" t="e">
        <f>IF(SUM(wUSE!CJ$112:CJ$114),CJ$3*wUSE!CJ25/SUM(wUSE!CJ$112:CJ$114),0)</f>
        <v>#DIV/0!</v>
      </c>
      <c r="CK25" s="209" t="e">
        <f>IF(SUM(wUSE!CK$112:CK$114),CK$3*wUSE!CK25/SUM(wUSE!CK$112:CK$114),0)</f>
        <v>#DIV/0!</v>
      </c>
      <c r="CL25" s="209" t="e">
        <f>IF(SUM(wUSE!CL$112:CL$114),CL$3*wUSE!CL25/SUM(wUSE!CL$112:CL$114),0)</f>
        <v>#DIV/0!</v>
      </c>
      <c r="CM25" s="209" t="e">
        <f>IF(SUM(wUSE!CM$112:CM$114),CM$3*wUSE!CM25/SUM(wUSE!CM$112:CM$114),0)</f>
        <v>#DIV/0!</v>
      </c>
      <c r="CN25" s="209" t="e">
        <f>IF(SUM(wUSE!CN$112:CN$114),CN$3*wUSE!CN25/SUM(wUSE!CN$112:CN$114),0)</f>
        <v>#DIV/0!</v>
      </c>
      <c r="CO25" s="209" t="e">
        <f>IF(SUM(wUSE!CO$112:CO$114),CO$3*wUSE!CO25/SUM(wUSE!CO$112:CO$114),0)</f>
        <v>#DIV/0!</v>
      </c>
      <c r="CP25" s="209" t="e">
        <f>IF(SUM(wUSE!CP$112:CP$114),CP$3*wUSE!CP25/SUM(wUSE!CP$112:CP$114),0)</f>
        <v>#DIV/0!</v>
      </c>
      <c r="CQ25" s="209" t="e">
        <f>IF(SUM(wUSE!CQ$112:CQ$114),CQ$3*wUSE!CQ25/SUM(wUSE!CQ$112:CQ$114),0)</f>
        <v>#DIV/0!</v>
      </c>
      <c r="CR25" s="209" t="e">
        <f>IF(SUM(wUSE!CR$112:CR$114),CR$3*wUSE!CR25/SUM(wUSE!CR$112:CR$114),0)</f>
        <v>#DIV/0!</v>
      </c>
      <c r="CS25" s="209" t="e">
        <f>IF(SUM(wUSE!CS$112:CS$114),CS$3*wUSE!CS25/SUM(wUSE!CS$112:CS$114),0)</f>
        <v>#DIV/0!</v>
      </c>
      <c r="CT25" s="209">
        <f>IF(SUM(wUSE!CT$112:CT$114),CT$3*wUSE!CT25/SUM(wUSE!CT$112:CT$114),0)</f>
        <v>0</v>
      </c>
      <c r="CU25" s="209">
        <f>IF(SUM(wUSE!CU$112:CU$114),CU$3*wUSE!CU25/SUM(wUSE!CU$112:CU$114),0)</f>
        <v>0</v>
      </c>
      <c r="CV25" s="209" t="e">
        <f>IF(SUM(wUSE!CV$112:CV$114),CV$3*wUSE!CV25/SUM(wUSE!CV$112:CV$114),0)</f>
        <v>#DIV/0!</v>
      </c>
      <c r="CW25" s="209" t="e">
        <f>IF(SUM(wUSE!CW$112:CW$114),CW$3*wUSE!CW25/SUM(wUSE!CW$112:CW$114),0)</f>
        <v>#DIV/0!</v>
      </c>
      <c r="CX25" s="209" t="e">
        <f>IF(SUM(wUSE!CX$112:CX$114),CX$3*wUSE!CX25/SUM(wUSE!CX$112:CX$114),0)</f>
        <v>#DIV/0!</v>
      </c>
      <c r="CY25" s="209" t="e">
        <f>IF(SUM(wUSE!CY$112:CY$114),CY$3*wUSE!CY25/SUM(wUSE!CY$112:CY$114),0)</f>
        <v>#DIV/0!</v>
      </c>
      <c r="CZ25" s="209" t="e">
        <f>IF(SUM(wUSE!CZ$112:CZ$114),CZ$3*wUSE!CZ25/SUM(wUSE!CZ$112:CZ$114),0)</f>
        <v>#DIV/0!</v>
      </c>
      <c r="DA25" s="209" t="e">
        <f>IF(SUM(wUSE!DA$112:DA$114),DA$3*wUSE!DA25/SUM(wUSE!DA$112:DA$114),0)</f>
        <v>#DIV/0!</v>
      </c>
      <c r="DB25" s="209" t="e">
        <f>IF(SUM(wUSE!DB$112:DB$114),DB$3*wUSE!DB25/SUM(wUSE!DB$112:DB$114),0)</f>
        <v>#DIV/0!</v>
      </c>
      <c r="DC25" s="198"/>
      <c r="DD25" s="199"/>
      <c r="DE25" s="199"/>
      <c r="DF25" s="199"/>
      <c r="DG25" s="199"/>
      <c r="DH25" s="199"/>
      <c r="DI25" s="199"/>
      <c r="DJ25" s="199"/>
      <c r="DK25" s="199"/>
      <c r="DL25" s="199"/>
      <c r="DM25" s="199"/>
      <c r="DN25" s="199"/>
      <c r="DO25" s="199"/>
      <c r="DP25" s="199"/>
    </row>
    <row r="26" spans="1:120" x14ac:dyDescent="0.75">
      <c r="A26" s="29"/>
      <c r="B26" s="17" t="s">
        <v>27</v>
      </c>
      <c r="C26" s="209">
        <f>IF(SUM(wUSE!C$112:C$114),C$3*wUSE!C26/SUM(wUSE!C$112:C$114),0)</f>
        <v>0</v>
      </c>
      <c r="D26" s="209">
        <f>IF(SUM(wUSE!D$112:D$114),D$3*wUSE!D26/SUM(wUSE!D$112:D$114),0)</f>
        <v>0</v>
      </c>
      <c r="E26" s="209">
        <f>IF(SUM(wUSE!E$112:E$114),E$3*wUSE!E26/SUM(wUSE!E$112:E$114),0)</f>
        <v>0</v>
      </c>
      <c r="F26" s="209">
        <f>IF(SUM(wUSE!F$112:F$114),F$3*wUSE!F26/SUM(wUSE!F$112:F$114),0)</f>
        <v>0</v>
      </c>
      <c r="G26" s="209">
        <f>IF(SUM(wUSE!G$112:G$114),G$3*wUSE!G26/SUM(wUSE!G$112:G$114),0)</f>
        <v>0</v>
      </c>
      <c r="H26" s="209">
        <f>IF(SUM(wUSE!H$112:H$114),H$3*wUSE!H26/SUM(wUSE!H$112:H$114),0)</f>
        <v>0</v>
      </c>
      <c r="I26" s="209">
        <f>IF(SUM(wUSE!I$112:I$114),I$3*wUSE!I26/SUM(wUSE!I$112:I$114),0)</f>
        <v>0</v>
      </c>
      <c r="J26" s="209">
        <f>IF(SUM(wUSE!J$112:J$114),J$3*wUSE!J26/SUM(wUSE!J$112:J$114),0)</f>
        <v>0</v>
      </c>
      <c r="K26" s="209">
        <f>IF(SUM(wUSE!K$112:K$114),K$3*wUSE!K26/SUM(wUSE!K$112:K$114),0)</f>
        <v>0</v>
      </c>
      <c r="L26" s="209">
        <f>IF(SUM(wUSE!L$112:L$114),L$3*wUSE!L26/SUM(wUSE!L$112:L$114),0)</f>
        <v>0</v>
      </c>
      <c r="M26" s="209">
        <f>IF(SUM(wUSE!M$112:M$114),M$3*wUSE!M26/SUM(wUSE!M$112:M$114),0)</f>
        <v>0</v>
      </c>
      <c r="N26" s="209">
        <f>IF(SUM(wUSE!N$112:N$114),N$3*wUSE!N26/SUM(wUSE!N$112:N$114),0)</f>
        <v>0</v>
      </c>
      <c r="O26" s="209">
        <f>IF(SUM(wUSE!O$112:O$114),O$3*wUSE!O26/SUM(wUSE!O$112:O$114),0)</f>
        <v>0</v>
      </c>
      <c r="P26" s="209">
        <f>IF(SUM(wUSE!P$112:P$114),P$3*wUSE!P26/SUM(wUSE!P$112:P$114),0)</f>
        <v>0</v>
      </c>
      <c r="Q26" s="209">
        <f>IF(SUM(wUSE!Q$112:Q$114),Q$3*wUSE!Q26/SUM(wUSE!Q$112:Q$114),0)</f>
        <v>0</v>
      </c>
      <c r="R26" s="209">
        <f>IF(SUM(wUSE!R$112:R$114),R$3*wUSE!R26/SUM(wUSE!R$112:R$114),0)</f>
        <v>0</v>
      </c>
      <c r="S26" s="209">
        <f>IF(SUM(wUSE!S$112:S$114),S$3*wUSE!S26/SUM(wUSE!S$112:S$114),0)</f>
        <v>0</v>
      </c>
      <c r="T26" s="209">
        <f>IF(SUM(wUSE!T$112:T$114),T$3*wUSE!T26/SUM(wUSE!T$112:T$114),0)</f>
        <v>0</v>
      </c>
      <c r="U26" s="209">
        <f>IF(SUM(wUSE!U$112:U$114),U$3*wUSE!U26/SUM(wUSE!U$112:U$114),0)</f>
        <v>0</v>
      </c>
      <c r="V26" s="209">
        <f>IF(SUM(wUSE!V$112:V$114),V$3*wUSE!V26/SUM(wUSE!V$112:V$114),0)</f>
        <v>0</v>
      </c>
      <c r="W26" s="209">
        <f>IF(SUM(wUSE!W$112:W$114),W$3*wUSE!W26/SUM(wUSE!W$112:W$114),0)</f>
        <v>0</v>
      </c>
      <c r="X26" s="209">
        <f>IF(SUM(wUSE!X$112:X$114),X$3*wUSE!X26/SUM(wUSE!X$112:X$114),0)</f>
        <v>0</v>
      </c>
      <c r="Y26" s="209">
        <f>IF(SUM(wUSE!Y$112:Y$114),Y$3*wUSE!Y26/SUM(wUSE!Y$112:Y$114),0)</f>
        <v>0</v>
      </c>
      <c r="Z26" s="209">
        <f>IF(SUM(wUSE!Z$112:Z$114),Z$3*wUSE!Z26/SUM(wUSE!Z$112:Z$114),0)</f>
        <v>0</v>
      </c>
      <c r="AA26" s="209">
        <f>IF(SUM(wUSE!AA$112:AA$114),AA$3*wUSE!AA26/SUM(wUSE!AA$112:AA$114),0)</f>
        <v>0</v>
      </c>
      <c r="AB26" s="209">
        <f>IF(SUM(wUSE!AB$112:AB$114),AB$3*wUSE!AB26/SUM(wUSE!AB$112:AB$114),0)</f>
        <v>0</v>
      </c>
      <c r="AC26" s="209">
        <f>IF(SUM(wUSE!AC$112:AC$114),AC$3*wUSE!AC26/SUM(wUSE!AC$112:AC$114),0)</f>
        <v>0</v>
      </c>
      <c r="AD26" s="209">
        <f>IF(SUM(wUSE!AD$112:AD$114),AD$3*wUSE!AD26/SUM(wUSE!AD$112:AD$114),0)</f>
        <v>0</v>
      </c>
      <c r="AE26" s="209">
        <f>IF(SUM(wUSE!AE$112:AE$114),AE$3*wUSE!AE26/SUM(wUSE!AE$112:AE$114),0)</f>
        <v>0</v>
      </c>
      <c r="AF26" s="209">
        <f>IF(SUM(wUSE!AF$112:AF$114),AF$3*wUSE!AF26/SUM(wUSE!AF$112:AF$114),0)</f>
        <v>0</v>
      </c>
      <c r="AG26" s="209">
        <f>IF(SUM(wUSE!AG$112:AG$114),AG$3*wUSE!AG26/SUM(wUSE!AG$112:AG$114),0)</f>
        <v>0</v>
      </c>
      <c r="AH26" s="209">
        <f>IF(SUM(wUSE!AH$112:AH$114),AH$3*wUSE!AH26/SUM(wUSE!AH$112:AH$114),0)</f>
        <v>0</v>
      </c>
      <c r="AI26" s="209">
        <f>IF(SUM(wUSE!AI$112:AI$114),AI$3*wUSE!AI26/SUM(wUSE!AI$112:AI$114),0)</f>
        <v>0</v>
      </c>
      <c r="AJ26" s="209">
        <f>IF(SUM(wUSE!AJ$112:AJ$114),AJ$3*wUSE!AJ26/SUM(wUSE!AJ$112:AJ$114),0)</f>
        <v>0</v>
      </c>
      <c r="AK26" s="209">
        <f>IF(SUM(wUSE!AK$112:AK$114),AK$3*wUSE!AK26/SUM(wUSE!AK$112:AK$114),0)</f>
        <v>0</v>
      </c>
      <c r="AL26" s="209">
        <f>IF(SUM(wUSE!AL$112:AL$114),AL$3*wUSE!AL26/SUM(wUSE!AL$112:AL$114),0)</f>
        <v>0</v>
      </c>
      <c r="AM26" s="209">
        <f>IF(SUM(wUSE!AM$112:AM$114),AM$3*wUSE!AM26/SUM(wUSE!AM$112:AM$114),0)</f>
        <v>0</v>
      </c>
      <c r="AN26" s="209">
        <f>IF(SUM(wUSE!AN$112:AN$114),AN$3*wUSE!AN26/SUM(wUSE!AN$112:AN$114),0)</f>
        <v>0</v>
      </c>
      <c r="AO26" s="209">
        <f>IF(SUM(wUSE!AO$112:AO$114),AO$3*wUSE!AO26/SUM(wUSE!AO$112:AO$114),0)</f>
        <v>0</v>
      </c>
      <c r="AP26" s="209">
        <f>IF(SUM(wUSE!AP$112:AP$114),AP$3*wUSE!AP26/SUM(wUSE!AP$112:AP$114),0)</f>
        <v>0</v>
      </c>
      <c r="AQ26" s="209">
        <f>IF(SUM(wUSE!AQ$112:AQ$114),AQ$3*wUSE!AQ26/SUM(wUSE!AQ$112:AQ$114),0)</f>
        <v>0</v>
      </c>
      <c r="AR26" s="209">
        <f>IF(SUM(wUSE!AR$112:AR$114),AR$3*wUSE!AR26/SUM(wUSE!AR$112:AR$114),0)</f>
        <v>0</v>
      </c>
      <c r="AS26" s="209">
        <f>IF(SUM(wUSE!AS$112:AS$114),AS$3*wUSE!AS26/SUM(wUSE!AS$112:AS$114),0)</f>
        <v>1.0889563916517511E-2</v>
      </c>
      <c r="AT26" s="209">
        <f>IF(SUM(wUSE!AT$112:AT$114),AT$3*wUSE!AT26/SUM(wUSE!AT$112:AT$114),0)</f>
        <v>5.5950682435192627E-2</v>
      </c>
      <c r="AU26" s="209">
        <f>IF(SUM(wUSE!AU$112:AU$114),AU$3*wUSE!AU26/SUM(wUSE!AU$112:AU$114),0)</f>
        <v>0</v>
      </c>
      <c r="AV26" s="209">
        <f>IF(SUM(wUSE!AV$112:AV$114),AV$3*wUSE!AV26/SUM(wUSE!AV$112:AV$114),0)</f>
        <v>0.10530409317241581</v>
      </c>
      <c r="AW26" s="209">
        <f>IF(SUM(wUSE!AW$112:AW$114),AW$3*wUSE!AW26/SUM(wUSE!AW$112:AW$114),0)</f>
        <v>0</v>
      </c>
      <c r="AX26" s="209">
        <f>IF(SUM(wUSE!AX$112:AX$114),AX$3*wUSE!AX26/SUM(wUSE!AX$112:AX$114),0)</f>
        <v>0</v>
      </c>
      <c r="AY26" s="209">
        <f>IF(SUM(wUSE!AY$112:AY$114),AY$3*wUSE!AY26/SUM(wUSE!AY$112:AY$114),0)</f>
        <v>1.3074340024486682E-2</v>
      </c>
      <c r="AZ26" s="209">
        <f>IF(SUM(wUSE!AZ$112:AZ$114),AZ$3*wUSE!AZ26/SUM(wUSE!AZ$112:AZ$114),0)</f>
        <v>0</v>
      </c>
      <c r="BA26" s="209">
        <f>IF(SUM(wUSE!BA$112:BA$114),BA$3*wUSE!BA26/SUM(wUSE!BA$112:BA$114),0)</f>
        <v>0</v>
      </c>
      <c r="BB26" s="209">
        <f>IF(SUM(wUSE!BB$112:BB$114),BB$3*wUSE!BB26/SUM(wUSE!BB$112:BB$114),0)</f>
        <v>0</v>
      </c>
      <c r="BC26" s="209">
        <f>IF(SUM(wUSE!BC$112:BC$114),BC$3*wUSE!BC26/SUM(wUSE!BC$112:BC$114),0)</f>
        <v>0</v>
      </c>
      <c r="BD26" s="209">
        <f>IF(SUM(wUSE!BD$112:BD$114),BD$3*wUSE!BD26/SUM(wUSE!BD$112:BD$114),0)</f>
        <v>4.334611837118727E-4</v>
      </c>
      <c r="BE26" s="209">
        <f>IF(SUM(wUSE!BE$112:BE$114),BE$3*wUSE!BE26/SUM(wUSE!BE$112:BE$114),0)</f>
        <v>0</v>
      </c>
      <c r="BF26" s="209">
        <f>IF(SUM(wUSE!BF$112:BF$114),BF$3*wUSE!BF26/SUM(wUSE!BF$112:BF$114),0)</f>
        <v>0</v>
      </c>
      <c r="BG26" s="209">
        <f>IF(SUM(wUSE!BG$112:BG$114),BG$3*wUSE!BG26/SUM(wUSE!BG$112:BG$114),0)</f>
        <v>0</v>
      </c>
      <c r="BH26" s="209">
        <f>IF(SUM(wUSE!BH$112:BH$114),BH$3*wUSE!BH26/SUM(wUSE!BH$112:BH$114),0)</f>
        <v>0</v>
      </c>
      <c r="BI26" s="209">
        <f>IF(SUM(wUSE!BI$112:BI$114),BI$3*wUSE!BI26/SUM(wUSE!BI$112:BI$114),0)</f>
        <v>0</v>
      </c>
      <c r="BJ26" s="209">
        <f>IF(SUM(wUSE!BJ$112:BJ$114),BJ$3*wUSE!BJ26/SUM(wUSE!BJ$112:BJ$114),0)</f>
        <v>6.8458886458239068E-4</v>
      </c>
      <c r="BK26" s="209">
        <f>IF(SUM(wUSE!BK$112:BK$114),BK$3*wUSE!BK26/SUM(wUSE!BK$112:BK$114),0)</f>
        <v>0</v>
      </c>
      <c r="BL26" s="209">
        <f>IF(SUM(wUSE!BL$112:BL$114),BL$3*wUSE!BL26/SUM(wUSE!BL$112:BL$114),0)</f>
        <v>0</v>
      </c>
      <c r="BM26" s="209">
        <f>IF(SUM(wUSE!BM$112:BM$114),BM$3*wUSE!BM26/SUM(wUSE!BM$112:BM$114),0)</f>
        <v>0</v>
      </c>
      <c r="BN26" s="209">
        <f>IF(SUM(wUSE!BN$112:BN$114),BN$3*wUSE!BN26/SUM(wUSE!BN$112:BN$114),0)</f>
        <v>0</v>
      </c>
      <c r="BO26" s="209">
        <f>IF(SUM(wUSE!BO$112:BO$114),BO$3*wUSE!BO26/SUM(wUSE!BO$112:BO$114),0)</f>
        <v>0</v>
      </c>
      <c r="BP26" s="209">
        <f>IF(SUM(wUSE!BP$112:BP$114),BP$3*wUSE!BP26/SUM(wUSE!BP$112:BP$114),0)</f>
        <v>0</v>
      </c>
      <c r="BQ26" s="209">
        <f>IF(SUM(wUSE!BQ$112:BQ$114),BQ$3*wUSE!BQ26/SUM(wUSE!BQ$112:BQ$114),0)</f>
        <v>0</v>
      </c>
      <c r="BR26" s="209">
        <f>IF(SUM(wUSE!BR$112:BR$114),BR$3*wUSE!BR26/SUM(wUSE!BR$112:BR$114),0)</f>
        <v>0</v>
      </c>
      <c r="BS26" s="209">
        <f>IF(SUM(wUSE!BS$112:BS$114),BS$3*wUSE!BS26/SUM(wUSE!BS$112:BS$114),0)</f>
        <v>0</v>
      </c>
      <c r="BT26" s="209">
        <f>IF(SUM(wUSE!BT$112:BT$114),BT$3*wUSE!BT26/SUM(wUSE!BT$112:BT$114),0)</f>
        <v>0</v>
      </c>
      <c r="BU26" s="209">
        <f>IF(SUM(wUSE!BU$112:BU$114),BU$3*wUSE!BU26/SUM(wUSE!BU$112:BU$114),0)</f>
        <v>0</v>
      </c>
      <c r="BV26" s="209">
        <f>IF(SUM(wUSE!BV$112:BV$114),BV$3*wUSE!BV26/SUM(wUSE!BV$112:BV$114),0)</f>
        <v>0</v>
      </c>
      <c r="BW26" s="209">
        <f>IF(SUM(wUSE!BW$112:BW$114),BW$3*wUSE!BW26/SUM(wUSE!BW$112:BW$114),0)</f>
        <v>0</v>
      </c>
      <c r="BX26" s="209">
        <f>IF(SUM(wUSE!BX$112:BX$114),BX$3*wUSE!BX26/SUM(wUSE!BX$112:BX$114),0)</f>
        <v>0</v>
      </c>
      <c r="BY26" s="209">
        <f>IF(SUM(wUSE!BY$112:BY$114),BY$3*wUSE!BY26/SUM(wUSE!BY$112:BY$114),0)</f>
        <v>0</v>
      </c>
      <c r="BZ26" s="209">
        <f>IF(SUM(wUSE!BZ$112:BZ$114),BZ$3*wUSE!BZ26/SUM(wUSE!BZ$112:BZ$114),0)</f>
        <v>0</v>
      </c>
      <c r="CA26" s="209">
        <f>IF(SUM(wUSE!CA$112:CA$114),CA$3*wUSE!CA26/SUM(wUSE!CA$112:CA$114),0)</f>
        <v>0</v>
      </c>
      <c r="CB26" s="209">
        <f>IF(SUM(wUSE!CB$112:CB$114),CB$3*wUSE!CB26/SUM(wUSE!CB$112:CB$114),0)</f>
        <v>0</v>
      </c>
      <c r="CC26" s="209">
        <f>IF(SUM(wUSE!CC$112:CC$114),CC$3*wUSE!CC26/SUM(wUSE!CC$112:CC$114),0)</f>
        <v>0</v>
      </c>
      <c r="CD26" s="209">
        <f>IF(SUM(wUSE!CD$112:CD$114),CD$3*wUSE!CD26/SUM(wUSE!CD$112:CD$114),0)</f>
        <v>0</v>
      </c>
      <c r="CE26" s="209">
        <f>IF(SUM(wUSE!CE$112:CE$114),CE$3*wUSE!CE26/SUM(wUSE!CE$112:CE$114),0)</f>
        <v>0</v>
      </c>
      <c r="CF26" s="209">
        <f>IF(SUM(wUSE!CF$112:CF$114),CF$3*wUSE!CF26/SUM(wUSE!CF$112:CF$114),0)</f>
        <v>0</v>
      </c>
      <c r="CG26" s="209" t="e">
        <f>IF(SUM(wUSE!CG$112:CG$114),CG$3*wUSE!CG26/SUM(wUSE!CG$112:CG$114),0)</f>
        <v>#DIV/0!</v>
      </c>
      <c r="CH26" s="209" t="e">
        <f>IF(SUM(wUSE!CH$112:CH$114),CH$3*wUSE!CH26/SUM(wUSE!CH$112:CH$114),0)</f>
        <v>#DIV/0!</v>
      </c>
      <c r="CI26" s="209" t="e">
        <f>IF(SUM(wUSE!CI$112:CI$114),CI$3*wUSE!CI26/SUM(wUSE!CI$112:CI$114),0)</f>
        <v>#DIV/0!</v>
      </c>
      <c r="CJ26" s="209" t="e">
        <f>IF(SUM(wUSE!CJ$112:CJ$114),CJ$3*wUSE!CJ26/SUM(wUSE!CJ$112:CJ$114),0)</f>
        <v>#DIV/0!</v>
      </c>
      <c r="CK26" s="209" t="e">
        <f>IF(SUM(wUSE!CK$112:CK$114),CK$3*wUSE!CK26/SUM(wUSE!CK$112:CK$114),0)</f>
        <v>#DIV/0!</v>
      </c>
      <c r="CL26" s="209" t="e">
        <f>IF(SUM(wUSE!CL$112:CL$114),CL$3*wUSE!CL26/SUM(wUSE!CL$112:CL$114),0)</f>
        <v>#DIV/0!</v>
      </c>
      <c r="CM26" s="209" t="e">
        <f>IF(SUM(wUSE!CM$112:CM$114),CM$3*wUSE!CM26/SUM(wUSE!CM$112:CM$114),0)</f>
        <v>#DIV/0!</v>
      </c>
      <c r="CN26" s="209" t="e">
        <f>IF(SUM(wUSE!CN$112:CN$114),CN$3*wUSE!CN26/SUM(wUSE!CN$112:CN$114),0)</f>
        <v>#DIV/0!</v>
      </c>
      <c r="CO26" s="209" t="e">
        <f>IF(SUM(wUSE!CO$112:CO$114),CO$3*wUSE!CO26/SUM(wUSE!CO$112:CO$114),0)</f>
        <v>#DIV/0!</v>
      </c>
      <c r="CP26" s="209" t="e">
        <f>IF(SUM(wUSE!CP$112:CP$114),CP$3*wUSE!CP26/SUM(wUSE!CP$112:CP$114),0)</f>
        <v>#DIV/0!</v>
      </c>
      <c r="CQ26" s="209" t="e">
        <f>IF(SUM(wUSE!CQ$112:CQ$114),CQ$3*wUSE!CQ26/SUM(wUSE!CQ$112:CQ$114),0)</f>
        <v>#DIV/0!</v>
      </c>
      <c r="CR26" s="209" t="e">
        <f>IF(SUM(wUSE!CR$112:CR$114),CR$3*wUSE!CR26/SUM(wUSE!CR$112:CR$114),0)</f>
        <v>#DIV/0!</v>
      </c>
      <c r="CS26" s="209" t="e">
        <f>IF(SUM(wUSE!CS$112:CS$114),CS$3*wUSE!CS26/SUM(wUSE!CS$112:CS$114),0)</f>
        <v>#DIV/0!</v>
      </c>
      <c r="CT26" s="209">
        <f>IF(SUM(wUSE!CT$112:CT$114),CT$3*wUSE!CT26/SUM(wUSE!CT$112:CT$114),0)</f>
        <v>0</v>
      </c>
      <c r="CU26" s="209">
        <f>IF(SUM(wUSE!CU$112:CU$114),CU$3*wUSE!CU26/SUM(wUSE!CU$112:CU$114),0)</f>
        <v>0</v>
      </c>
      <c r="CV26" s="209" t="e">
        <f>IF(SUM(wUSE!CV$112:CV$114),CV$3*wUSE!CV26/SUM(wUSE!CV$112:CV$114),0)</f>
        <v>#DIV/0!</v>
      </c>
      <c r="CW26" s="209" t="e">
        <f>IF(SUM(wUSE!CW$112:CW$114),CW$3*wUSE!CW26/SUM(wUSE!CW$112:CW$114),0)</f>
        <v>#DIV/0!</v>
      </c>
      <c r="CX26" s="209" t="e">
        <f>IF(SUM(wUSE!CX$112:CX$114),CX$3*wUSE!CX26/SUM(wUSE!CX$112:CX$114),0)</f>
        <v>#DIV/0!</v>
      </c>
      <c r="CY26" s="209" t="e">
        <f>IF(SUM(wUSE!CY$112:CY$114),CY$3*wUSE!CY26/SUM(wUSE!CY$112:CY$114),0)</f>
        <v>#DIV/0!</v>
      </c>
      <c r="CZ26" s="209" t="e">
        <f>IF(SUM(wUSE!CZ$112:CZ$114),CZ$3*wUSE!CZ26/SUM(wUSE!CZ$112:CZ$114),0)</f>
        <v>#DIV/0!</v>
      </c>
      <c r="DA26" s="209" t="e">
        <f>IF(SUM(wUSE!DA$112:DA$114),DA$3*wUSE!DA26/SUM(wUSE!DA$112:DA$114),0)</f>
        <v>#DIV/0!</v>
      </c>
      <c r="DB26" s="209" t="e">
        <f>IF(SUM(wUSE!DB$112:DB$114),DB$3*wUSE!DB26/SUM(wUSE!DB$112:DB$114),0)</f>
        <v>#DIV/0!</v>
      </c>
      <c r="DC26" s="198"/>
      <c r="DD26" s="199"/>
      <c r="DE26" s="199"/>
      <c r="DF26" s="199"/>
      <c r="DG26" s="199"/>
      <c r="DH26" s="199"/>
      <c r="DI26" s="199"/>
      <c r="DJ26" s="199"/>
      <c r="DK26" s="199"/>
      <c r="DL26" s="199"/>
      <c r="DM26" s="199"/>
      <c r="DN26" s="199"/>
      <c r="DO26" s="199"/>
      <c r="DP26" s="199"/>
    </row>
    <row r="27" spans="1:120" x14ac:dyDescent="0.75">
      <c r="A27" s="29"/>
      <c r="B27" s="17" t="s">
        <v>75</v>
      </c>
      <c r="C27" s="209">
        <f>IF(SUM(wUSE!C$112:C$114),C$3*wUSE!C27/SUM(wUSE!C$112:C$114),0)</f>
        <v>0</v>
      </c>
      <c r="D27" s="209">
        <f>IF(SUM(wUSE!D$112:D$114),D$3*wUSE!D27/SUM(wUSE!D$112:D$114),0)</f>
        <v>0</v>
      </c>
      <c r="E27" s="209">
        <f>IF(SUM(wUSE!E$112:E$114),E$3*wUSE!E27/SUM(wUSE!E$112:E$114),0)</f>
        <v>0</v>
      </c>
      <c r="F27" s="209">
        <f>IF(SUM(wUSE!F$112:F$114),F$3*wUSE!F27/SUM(wUSE!F$112:F$114),0)</f>
        <v>0</v>
      </c>
      <c r="G27" s="209">
        <f>IF(SUM(wUSE!G$112:G$114),G$3*wUSE!G27/SUM(wUSE!G$112:G$114),0)</f>
        <v>0</v>
      </c>
      <c r="H27" s="209">
        <f>IF(SUM(wUSE!H$112:H$114),H$3*wUSE!H27/SUM(wUSE!H$112:H$114),0)</f>
        <v>0</v>
      </c>
      <c r="I27" s="209">
        <f>IF(SUM(wUSE!I$112:I$114),I$3*wUSE!I27/SUM(wUSE!I$112:I$114),0)</f>
        <v>0</v>
      </c>
      <c r="J27" s="209">
        <f>IF(SUM(wUSE!J$112:J$114),J$3*wUSE!J27/SUM(wUSE!J$112:J$114),0)</f>
        <v>0</v>
      </c>
      <c r="K27" s="209">
        <f>IF(SUM(wUSE!K$112:K$114),K$3*wUSE!K27/SUM(wUSE!K$112:K$114),0)</f>
        <v>0</v>
      </c>
      <c r="L27" s="209">
        <f>IF(SUM(wUSE!L$112:L$114),L$3*wUSE!L27/SUM(wUSE!L$112:L$114),0)</f>
        <v>0</v>
      </c>
      <c r="M27" s="209">
        <f>IF(SUM(wUSE!M$112:M$114),M$3*wUSE!M27/SUM(wUSE!M$112:M$114),0)</f>
        <v>0</v>
      </c>
      <c r="N27" s="209">
        <f>IF(SUM(wUSE!N$112:N$114),N$3*wUSE!N27/SUM(wUSE!N$112:N$114),0)</f>
        <v>0</v>
      </c>
      <c r="O27" s="209">
        <f>IF(SUM(wUSE!O$112:O$114),O$3*wUSE!O27/SUM(wUSE!O$112:O$114),0)</f>
        <v>0</v>
      </c>
      <c r="P27" s="209">
        <f>IF(SUM(wUSE!P$112:P$114),P$3*wUSE!P27/SUM(wUSE!P$112:P$114),0)</f>
        <v>0</v>
      </c>
      <c r="Q27" s="209">
        <f>IF(SUM(wUSE!Q$112:Q$114),Q$3*wUSE!Q27/SUM(wUSE!Q$112:Q$114),0)</f>
        <v>0</v>
      </c>
      <c r="R27" s="209">
        <f>IF(SUM(wUSE!R$112:R$114),R$3*wUSE!R27/SUM(wUSE!R$112:R$114),0)</f>
        <v>0</v>
      </c>
      <c r="S27" s="209">
        <f>IF(SUM(wUSE!S$112:S$114),S$3*wUSE!S27/SUM(wUSE!S$112:S$114),0)</f>
        <v>0</v>
      </c>
      <c r="T27" s="209">
        <f>IF(SUM(wUSE!T$112:T$114),T$3*wUSE!T27/SUM(wUSE!T$112:T$114),0)</f>
        <v>0</v>
      </c>
      <c r="U27" s="209">
        <f>IF(SUM(wUSE!U$112:U$114),U$3*wUSE!U27/SUM(wUSE!U$112:U$114),0)</f>
        <v>0</v>
      </c>
      <c r="V27" s="209">
        <f>IF(SUM(wUSE!V$112:V$114),V$3*wUSE!V27/SUM(wUSE!V$112:V$114),0)</f>
        <v>0</v>
      </c>
      <c r="W27" s="209">
        <f>IF(SUM(wUSE!W$112:W$114),W$3*wUSE!W27/SUM(wUSE!W$112:W$114),0)</f>
        <v>0</v>
      </c>
      <c r="X27" s="209">
        <f>IF(SUM(wUSE!X$112:X$114),X$3*wUSE!X27/SUM(wUSE!X$112:X$114),0)</f>
        <v>0</v>
      </c>
      <c r="Y27" s="209">
        <f>IF(SUM(wUSE!Y$112:Y$114),Y$3*wUSE!Y27/SUM(wUSE!Y$112:Y$114),0)</f>
        <v>0</v>
      </c>
      <c r="Z27" s="209">
        <f>IF(SUM(wUSE!Z$112:Z$114),Z$3*wUSE!Z27/SUM(wUSE!Z$112:Z$114),0)</f>
        <v>0</v>
      </c>
      <c r="AA27" s="209">
        <f>IF(SUM(wUSE!AA$112:AA$114),AA$3*wUSE!AA27/SUM(wUSE!AA$112:AA$114),0)</f>
        <v>0</v>
      </c>
      <c r="AB27" s="209">
        <f>IF(SUM(wUSE!AB$112:AB$114),AB$3*wUSE!AB27/SUM(wUSE!AB$112:AB$114),0)</f>
        <v>0</v>
      </c>
      <c r="AC27" s="209">
        <f>IF(SUM(wUSE!AC$112:AC$114),AC$3*wUSE!AC27/SUM(wUSE!AC$112:AC$114),0)</f>
        <v>0</v>
      </c>
      <c r="AD27" s="209">
        <f>IF(SUM(wUSE!AD$112:AD$114),AD$3*wUSE!AD27/SUM(wUSE!AD$112:AD$114),0)</f>
        <v>0</v>
      </c>
      <c r="AE27" s="209">
        <f>IF(SUM(wUSE!AE$112:AE$114),AE$3*wUSE!AE27/SUM(wUSE!AE$112:AE$114),0)</f>
        <v>0</v>
      </c>
      <c r="AF27" s="209">
        <f>IF(SUM(wUSE!AF$112:AF$114),AF$3*wUSE!AF27/SUM(wUSE!AF$112:AF$114),0)</f>
        <v>0</v>
      </c>
      <c r="AG27" s="209">
        <f>IF(SUM(wUSE!AG$112:AG$114),AG$3*wUSE!AG27/SUM(wUSE!AG$112:AG$114),0)</f>
        <v>0</v>
      </c>
      <c r="AH27" s="209">
        <f>IF(SUM(wUSE!AH$112:AH$114),AH$3*wUSE!AH27/SUM(wUSE!AH$112:AH$114),0)</f>
        <v>0</v>
      </c>
      <c r="AI27" s="209">
        <f>IF(SUM(wUSE!AI$112:AI$114),AI$3*wUSE!AI27/SUM(wUSE!AI$112:AI$114),0)</f>
        <v>0</v>
      </c>
      <c r="AJ27" s="209">
        <f>IF(SUM(wUSE!AJ$112:AJ$114),AJ$3*wUSE!AJ27/SUM(wUSE!AJ$112:AJ$114),0)</f>
        <v>0</v>
      </c>
      <c r="AK27" s="209">
        <f>IF(SUM(wUSE!AK$112:AK$114),AK$3*wUSE!AK27/SUM(wUSE!AK$112:AK$114),0)</f>
        <v>0</v>
      </c>
      <c r="AL27" s="209">
        <f>IF(SUM(wUSE!AL$112:AL$114),AL$3*wUSE!AL27/SUM(wUSE!AL$112:AL$114),0)</f>
        <v>0</v>
      </c>
      <c r="AM27" s="209">
        <f>IF(SUM(wUSE!AM$112:AM$114),AM$3*wUSE!AM27/SUM(wUSE!AM$112:AM$114),0)</f>
        <v>0</v>
      </c>
      <c r="AN27" s="209">
        <f>IF(SUM(wUSE!AN$112:AN$114),AN$3*wUSE!AN27/SUM(wUSE!AN$112:AN$114),0)</f>
        <v>0</v>
      </c>
      <c r="AO27" s="209">
        <f>IF(SUM(wUSE!AO$112:AO$114),AO$3*wUSE!AO27/SUM(wUSE!AO$112:AO$114),0)</f>
        <v>0</v>
      </c>
      <c r="AP27" s="209">
        <f>IF(SUM(wUSE!AP$112:AP$114),AP$3*wUSE!AP27/SUM(wUSE!AP$112:AP$114),0)</f>
        <v>0</v>
      </c>
      <c r="AQ27" s="209">
        <f>IF(SUM(wUSE!AQ$112:AQ$114),AQ$3*wUSE!AQ27/SUM(wUSE!AQ$112:AQ$114),0)</f>
        <v>0</v>
      </c>
      <c r="AR27" s="209">
        <f>IF(SUM(wUSE!AR$112:AR$114),AR$3*wUSE!AR27/SUM(wUSE!AR$112:AR$114),0)</f>
        <v>0</v>
      </c>
      <c r="AS27" s="209">
        <f>IF(SUM(wUSE!AS$112:AS$114),AS$3*wUSE!AS27/SUM(wUSE!AS$112:AS$114),0)</f>
        <v>0</v>
      </c>
      <c r="AT27" s="209">
        <f>IF(SUM(wUSE!AT$112:AT$114),AT$3*wUSE!AT27/SUM(wUSE!AT$112:AT$114),0)</f>
        <v>0</v>
      </c>
      <c r="AU27" s="209">
        <f>IF(SUM(wUSE!AU$112:AU$114),AU$3*wUSE!AU27/SUM(wUSE!AU$112:AU$114),0)</f>
        <v>0</v>
      </c>
      <c r="AV27" s="209">
        <f>IF(SUM(wUSE!AV$112:AV$114),AV$3*wUSE!AV27/SUM(wUSE!AV$112:AV$114),0)</f>
        <v>0</v>
      </c>
      <c r="AW27" s="209">
        <f>IF(SUM(wUSE!AW$112:AW$114),AW$3*wUSE!AW27/SUM(wUSE!AW$112:AW$114),0)</f>
        <v>0</v>
      </c>
      <c r="AX27" s="209">
        <f>IF(SUM(wUSE!AX$112:AX$114),AX$3*wUSE!AX27/SUM(wUSE!AX$112:AX$114),0)</f>
        <v>0</v>
      </c>
      <c r="AY27" s="209">
        <f>IF(SUM(wUSE!AY$112:AY$114),AY$3*wUSE!AY27/SUM(wUSE!AY$112:AY$114),0)</f>
        <v>13.324082301793252</v>
      </c>
      <c r="AZ27" s="209">
        <f>IF(SUM(wUSE!AZ$112:AZ$114),AZ$3*wUSE!AZ27/SUM(wUSE!AZ$112:AZ$114),0)</f>
        <v>0</v>
      </c>
      <c r="BA27" s="209">
        <f>IF(SUM(wUSE!BA$112:BA$114),BA$3*wUSE!BA27/SUM(wUSE!BA$112:BA$114),0)</f>
        <v>0</v>
      </c>
      <c r="BB27" s="209">
        <f>IF(SUM(wUSE!BB$112:BB$114),BB$3*wUSE!BB27/SUM(wUSE!BB$112:BB$114),0)</f>
        <v>0</v>
      </c>
      <c r="BC27" s="209">
        <f>IF(SUM(wUSE!BC$112:BC$114),BC$3*wUSE!BC27/SUM(wUSE!BC$112:BC$114),0)</f>
        <v>0</v>
      </c>
      <c r="BD27" s="209">
        <f>IF(SUM(wUSE!BD$112:BD$114),BD$3*wUSE!BD27/SUM(wUSE!BD$112:BD$114),0)</f>
        <v>0</v>
      </c>
      <c r="BE27" s="209">
        <f>IF(SUM(wUSE!BE$112:BE$114),BE$3*wUSE!BE27/SUM(wUSE!BE$112:BE$114),0)</f>
        <v>0</v>
      </c>
      <c r="BF27" s="209">
        <f>IF(SUM(wUSE!BF$112:BF$114),BF$3*wUSE!BF27/SUM(wUSE!BF$112:BF$114),0)</f>
        <v>0</v>
      </c>
      <c r="BG27" s="209">
        <f>IF(SUM(wUSE!BG$112:BG$114),BG$3*wUSE!BG27/SUM(wUSE!BG$112:BG$114),0)</f>
        <v>0</v>
      </c>
      <c r="BH27" s="209">
        <f>IF(SUM(wUSE!BH$112:BH$114),BH$3*wUSE!BH27/SUM(wUSE!BH$112:BH$114),0)</f>
        <v>0</v>
      </c>
      <c r="BI27" s="209">
        <f>IF(SUM(wUSE!BI$112:BI$114),BI$3*wUSE!BI27/SUM(wUSE!BI$112:BI$114),0)</f>
        <v>0</v>
      </c>
      <c r="BJ27" s="209">
        <f>IF(SUM(wUSE!BJ$112:BJ$114),BJ$3*wUSE!BJ27/SUM(wUSE!BJ$112:BJ$114),0)</f>
        <v>0</v>
      </c>
      <c r="BK27" s="209">
        <f>IF(SUM(wUSE!BK$112:BK$114),BK$3*wUSE!BK27/SUM(wUSE!BK$112:BK$114),0)</f>
        <v>0</v>
      </c>
      <c r="BL27" s="209">
        <f>IF(SUM(wUSE!BL$112:BL$114),BL$3*wUSE!BL27/SUM(wUSE!BL$112:BL$114),0)</f>
        <v>0</v>
      </c>
      <c r="BM27" s="209">
        <f>IF(SUM(wUSE!BM$112:BM$114),BM$3*wUSE!BM27/SUM(wUSE!BM$112:BM$114),0)</f>
        <v>0</v>
      </c>
      <c r="BN27" s="209">
        <f>IF(SUM(wUSE!BN$112:BN$114),BN$3*wUSE!BN27/SUM(wUSE!BN$112:BN$114),0)</f>
        <v>0</v>
      </c>
      <c r="BO27" s="209">
        <f>IF(SUM(wUSE!BO$112:BO$114),BO$3*wUSE!BO27/SUM(wUSE!BO$112:BO$114),0)</f>
        <v>0</v>
      </c>
      <c r="BP27" s="209">
        <f>IF(SUM(wUSE!BP$112:BP$114),BP$3*wUSE!BP27/SUM(wUSE!BP$112:BP$114),0)</f>
        <v>0</v>
      </c>
      <c r="BQ27" s="209">
        <f>IF(SUM(wUSE!BQ$112:BQ$114),BQ$3*wUSE!BQ27/SUM(wUSE!BQ$112:BQ$114),0)</f>
        <v>0</v>
      </c>
      <c r="BR27" s="209">
        <f>IF(SUM(wUSE!BR$112:BR$114),BR$3*wUSE!BR27/SUM(wUSE!BR$112:BR$114),0)</f>
        <v>0</v>
      </c>
      <c r="BS27" s="209">
        <f>IF(SUM(wUSE!BS$112:BS$114),BS$3*wUSE!BS27/SUM(wUSE!BS$112:BS$114),0)</f>
        <v>0</v>
      </c>
      <c r="BT27" s="209">
        <f>IF(SUM(wUSE!BT$112:BT$114),BT$3*wUSE!BT27/SUM(wUSE!BT$112:BT$114),0)</f>
        <v>0</v>
      </c>
      <c r="BU27" s="209">
        <f>IF(SUM(wUSE!BU$112:BU$114),BU$3*wUSE!BU27/SUM(wUSE!BU$112:BU$114),0)</f>
        <v>0</v>
      </c>
      <c r="BV27" s="209">
        <f>IF(SUM(wUSE!BV$112:BV$114),BV$3*wUSE!BV27/SUM(wUSE!BV$112:BV$114),0)</f>
        <v>0</v>
      </c>
      <c r="BW27" s="209">
        <f>IF(SUM(wUSE!BW$112:BW$114),BW$3*wUSE!BW27/SUM(wUSE!BW$112:BW$114),0)</f>
        <v>0</v>
      </c>
      <c r="BX27" s="209">
        <f>IF(SUM(wUSE!BX$112:BX$114),BX$3*wUSE!BX27/SUM(wUSE!BX$112:BX$114),0)</f>
        <v>0</v>
      </c>
      <c r="BY27" s="209">
        <f>IF(SUM(wUSE!BY$112:BY$114),BY$3*wUSE!BY27/SUM(wUSE!BY$112:BY$114),0)</f>
        <v>0</v>
      </c>
      <c r="BZ27" s="209">
        <f>IF(SUM(wUSE!BZ$112:BZ$114),BZ$3*wUSE!BZ27/SUM(wUSE!BZ$112:BZ$114),0)</f>
        <v>0</v>
      </c>
      <c r="CA27" s="209">
        <f>IF(SUM(wUSE!CA$112:CA$114),CA$3*wUSE!CA27/SUM(wUSE!CA$112:CA$114),0)</f>
        <v>0</v>
      </c>
      <c r="CB27" s="209">
        <f>IF(SUM(wUSE!CB$112:CB$114),CB$3*wUSE!CB27/SUM(wUSE!CB$112:CB$114),0)</f>
        <v>0</v>
      </c>
      <c r="CC27" s="209">
        <f>IF(SUM(wUSE!CC$112:CC$114),CC$3*wUSE!CC27/SUM(wUSE!CC$112:CC$114),0)</f>
        <v>0</v>
      </c>
      <c r="CD27" s="209">
        <f>IF(SUM(wUSE!CD$112:CD$114),CD$3*wUSE!CD27/SUM(wUSE!CD$112:CD$114),0)</f>
        <v>0</v>
      </c>
      <c r="CE27" s="209">
        <f>IF(SUM(wUSE!CE$112:CE$114),CE$3*wUSE!CE27/SUM(wUSE!CE$112:CE$114),0)</f>
        <v>0</v>
      </c>
      <c r="CF27" s="209">
        <f>IF(SUM(wUSE!CF$112:CF$114),CF$3*wUSE!CF27/SUM(wUSE!CF$112:CF$114),0)</f>
        <v>0</v>
      </c>
      <c r="CG27" s="209" t="e">
        <f>IF(SUM(wUSE!CG$112:CG$114),CG$3*wUSE!CG27/SUM(wUSE!CG$112:CG$114),0)</f>
        <v>#DIV/0!</v>
      </c>
      <c r="CH27" s="209" t="e">
        <f>IF(SUM(wUSE!CH$112:CH$114),CH$3*wUSE!CH27/SUM(wUSE!CH$112:CH$114),0)</f>
        <v>#DIV/0!</v>
      </c>
      <c r="CI27" s="209" t="e">
        <f>IF(SUM(wUSE!CI$112:CI$114),CI$3*wUSE!CI27/SUM(wUSE!CI$112:CI$114),0)</f>
        <v>#DIV/0!</v>
      </c>
      <c r="CJ27" s="209" t="e">
        <f>IF(SUM(wUSE!CJ$112:CJ$114),CJ$3*wUSE!CJ27/SUM(wUSE!CJ$112:CJ$114),0)</f>
        <v>#DIV/0!</v>
      </c>
      <c r="CK27" s="209" t="e">
        <f>IF(SUM(wUSE!CK$112:CK$114),CK$3*wUSE!CK27/SUM(wUSE!CK$112:CK$114),0)</f>
        <v>#DIV/0!</v>
      </c>
      <c r="CL27" s="209" t="e">
        <f>IF(SUM(wUSE!CL$112:CL$114),CL$3*wUSE!CL27/SUM(wUSE!CL$112:CL$114),0)</f>
        <v>#DIV/0!</v>
      </c>
      <c r="CM27" s="209" t="e">
        <f>IF(SUM(wUSE!CM$112:CM$114),CM$3*wUSE!CM27/SUM(wUSE!CM$112:CM$114),0)</f>
        <v>#DIV/0!</v>
      </c>
      <c r="CN27" s="209" t="e">
        <f>IF(SUM(wUSE!CN$112:CN$114),CN$3*wUSE!CN27/SUM(wUSE!CN$112:CN$114),0)</f>
        <v>#DIV/0!</v>
      </c>
      <c r="CO27" s="209" t="e">
        <f>IF(SUM(wUSE!CO$112:CO$114),CO$3*wUSE!CO27/SUM(wUSE!CO$112:CO$114),0)</f>
        <v>#DIV/0!</v>
      </c>
      <c r="CP27" s="209" t="e">
        <f>IF(SUM(wUSE!CP$112:CP$114),CP$3*wUSE!CP27/SUM(wUSE!CP$112:CP$114),0)</f>
        <v>#DIV/0!</v>
      </c>
      <c r="CQ27" s="209" t="e">
        <f>IF(SUM(wUSE!CQ$112:CQ$114),CQ$3*wUSE!CQ27/SUM(wUSE!CQ$112:CQ$114),0)</f>
        <v>#DIV/0!</v>
      </c>
      <c r="CR27" s="209" t="e">
        <f>IF(SUM(wUSE!CR$112:CR$114),CR$3*wUSE!CR27/SUM(wUSE!CR$112:CR$114),0)</f>
        <v>#DIV/0!</v>
      </c>
      <c r="CS27" s="209" t="e">
        <f>IF(SUM(wUSE!CS$112:CS$114),CS$3*wUSE!CS27/SUM(wUSE!CS$112:CS$114),0)</f>
        <v>#DIV/0!</v>
      </c>
      <c r="CT27" s="209">
        <f>IF(SUM(wUSE!CT$112:CT$114),CT$3*wUSE!CT27/SUM(wUSE!CT$112:CT$114),0)</f>
        <v>0</v>
      </c>
      <c r="CU27" s="209">
        <f>IF(SUM(wUSE!CU$112:CU$114),CU$3*wUSE!CU27/SUM(wUSE!CU$112:CU$114),0)</f>
        <v>0</v>
      </c>
      <c r="CV27" s="209" t="e">
        <f>IF(SUM(wUSE!CV$112:CV$114),CV$3*wUSE!CV27/SUM(wUSE!CV$112:CV$114),0)</f>
        <v>#DIV/0!</v>
      </c>
      <c r="CW27" s="209" t="e">
        <f>IF(SUM(wUSE!CW$112:CW$114),CW$3*wUSE!CW27/SUM(wUSE!CW$112:CW$114),0)</f>
        <v>#DIV/0!</v>
      </c>
      <c r="CX27" s="209" t="e">
        <f>IF(SUM(wUSE!CX$112:CX$114),CX$3*wUSE!CX27/SUM(wUSE!CX$112:CX$114),0)</f>
        <v>#DIV/0!</v>
      </c>
      <c r="CY27" s="209" t="e">
        <f>IF(SUM(wUSE!CY$112:CY$114),CY$3*wUSE!CY27/SUM(wUSE!CY$112:CY$114),0)</f>
        <v>#DIV/0!</v>
      </c>
      <c r="CZ27" s="209" t="e">
        <f>IF(SUM(wUSE!CZ$112:CZ$114),CZ$3*wUSE!CZ27/SUM(wUSE!CZ$112:CZ$114),0)</f>
        <v>#DIV/0!</v>
      </c>
      <c r="DA27" s="209" t="e">
        <f>IF(SUM(wUSE!DA$112:DA$114),DA$3*wUSE!DA27/SUM(wUSE!DA$112:DA$114),0)</f>
        <v>#DIV/0!</v>
      </c>
      <c r="DB27" s="209" t="e">
        <f>IF(SUM(wUSE!DB$112:DB$114),DB$3*wUSE!DB27/SUM(wUSE!DB$112:DB$114),0)</f>
        <v>#DIV/0!</v>
      </c>
      <c r="DC27" s="198"/>
      <c r="DD27" s="199"/>
      <c r="DE27" s="199"/>
      <c r="DF27" s="199"/>
      <c r="DG27" s="199"/>
      <c r="DH27" s="199"/>
      <c r="DI27" s="199"/>
      <c r="DJ27" s="199"/>
      <c r="DK27" s="199"/>
      <c r="DL27" s="199"/>
      <c r="DM27" s="199"/>
      <c r="DN27" s="199"/>
      <c r="DO27" s="199"/>
      <c r="DP27" s="199"/>
    </row>
    <row r="28" spans="1:120" x14ac:dyDescent="0.75">
      <c r="A28" s="29"/>
      <c r="B28" s="17" t="s">
        <v>70</v>
      </c>
      <c r="C28" s="209">
        <f>IF(SUM(wUSE!C$112:C$114),C$3*wUSE!C28/SUM(wUSE!C$112:C$114),0)</f>
        <v>0</v>
      </c>
      <c r="D28" s="209">
        <f>IF(SUM(wUSE!D$112:D$114),D$3*wUSE!D28/SUM(wUSE!D$112:D$114),0)</f>
        <v>0</v>
      </c>
      <c r="E28" s="209">
        <f>IF(SUM(wUSE!E$112:E$114),E$3*wUSE!E28/SUM(wUSE!E$112:E$114),0)</f>
        <v>0</v>
      </c>
      <c r="F28" s="209">
        <f>IF(SUM(wUSE!F$112:F$114),F$3*wUSE!F28/SUM(wUSE!F$112:F$114),0)</f>
        <v>0</v>
      </c>
      <c r="G28" s="209">
        <f>IF(SUM(wUSE!G$112:G$114),G$3*wUSE!G28/SUM(wUSE!G$112:G$114),0)</f>
        <v>0</v>
      </c>
      <c r="H28" s="209">
        <f>IF(SUM(wUSE!H$112:H$114),H$3*wUSE!H28/SUM(wUSE!H$112:H$114),0)</f>
        <v>0</v>
      </c>
      <c r="I28" s="209">
        <f>IF(SUM(wUSE!I$112:I$114),I$3*wUSE!I28/SUM(wUSE!I$112:I$114),0)</f>
        <v>0</v>
      </c>
      <c r="J28" s="209">
        <f>IF(SUM(wUSE!J$112:J$114),J$3*wUSE!J28/SUM(wUSE!J$112:J$114),0)</f>
        <v>0</v>
      </c>
      <c r="K28" s="209">
        <f>IF(SUM(wUSE!K$112:K$114),K$3*wUSE!K28/SUM(wUSE!K$112:K$114),0)</f>
        <v>0</v>
      </c>
      <c r="L28" s="209">
        <f>IF(SUM(wUSE!L$112:L$114),L$3*wUSE!L28/SUM(wUSE!L$112:L$114),0)</f>
        <v>0</v>
      </c>
      <c r="M28" s="209">
        <f>IF(SUM(wUSE!M$112:M$114),M$3*wUSE!M28/SUM(wUSE!M$112:M$114),0)</f>
        <v>0</v>
      </c>
      <c r="N28" s="209">
        <f>IF(SUM(wUSE!N$112:N$114),N$3*wUSE!N28/SUM(wUSE!N$112:N$114),0)</f>
        <v>0</v>
      </c>
      <c r="O28" s="209">
        <f>IF(SUM(wUSE!O$112:O$114),O$3*wUSE!O28/SUM(wUSE!O$112:O$114),0)</f>
        <v>0</v>
      </c>
      <c r="P28" s="209">
        <f>IF(SUM(wUSE!P$112:P$114),P$3*wUSE!P28/SUM(wUSE!P$112:P$114),0)</f>
        <v>0</v>
      </c>
      <c r="Q28" s="209">
        <f>IF(SUM(wUSE!Q$112:Q$114),Q$3*wUSE!Q28/SUM(wUSE!Q$112:Q$114),0)</f>
        <v>0</v>
      </c>
      <c r="R28" s="209">
        <f>IF(SUM(wUSE!R$112:R$114),R$3*wUSE!R28/SUM(wUSE!R$112:R$114),0)</f>
        <v>0</v>
      </c>
      <c r="S28" s="209">
        <f>IF(SUM(wUSE!S$112:S$114),S$3*wUSE!S28/SUM(wUSE!S$112:S$114),0)</f>
        <v>0</v>
      </c>
      <c r="T28" s="209">
        <f>IF(SUM(wUSE!T$112:T$114),T$3*wUSE!T28/SUM(wUSE!T$112:T$114),0)</f>
        <v>0</v>
      </c>
      <c r="U28" s="209">
        <f>IF(SUM(wUSE!U$112:U$114),U$3*wUSE!U28/SUM(wUSE!U$112:U$114),0)</f>
        <v>0</v>
      </c>
      <c r="V28" s="209">
        <f>IF(SUM(wUSE!V$112:V$114),V$3*wUSE!V28/SUM(wUSE!V$112:V$114),0)</f>
        <v>0</v>
      </c>
      <c r="W28" s="209">
        <f>IF(SUM(wUSE!W$112:W$114),W$3*wUSE!W28/SUM(wUSE!W$112:W$114),0)</f>
        <v>0</v>
      </c>
      <c r="X28" s="209">
        <f>IF(SUM(wUSE!X$112:X$114),X$3*wUSE!X28/SUM(wUSE!X$112:X$114),0)</f>
        <v>0</v>
      </c>
      <c r="Y28" s="209">
        <f>IF(SUM(wUSE!Y$112:Y$114),Y$3*wUSE!Y28/SUM(wUSE!Y$112:Y$114),0)</f>
        <v>0</v>
      </c>
      <c r="Z28" s="209">
        <f>IF(SUM(wUSE!Z$112:Z$114),Z$3*wUSE!Z28/SUM(wUSE!Z$112:Z$114),0)</f>
        <v>0</v>
      </c>
      <c r="AA28" s="209">
        <f>IF(SUM(wUSE!AA$112:AA$114),AA$3*wUSE!AA28/SUM(wUSE!AA$112:AA$114),0)</f>
        <v>0</v>
      </c>
      <c r="AB28" s="209">
        <f>IF(SUM(wUSE!AB$112:AB$114),AB$3*wUSE!AB28/SUM(wUSE!AB$112:AB$114),0)</f>
        <v>0</v>
      </c>
      <c r="AC28" s="209">
        <f>IF(SUM(wUSE!AC$112:AC$114),AC$3*wUSE!AC28/SUM(wUSE!AC$112:AC$114),0)</f>
        <v>0</v>
      </c>
      <c r="AD28" s="209">
        <f>IF(SUM(wUSE!AD$112:AD$114),AD$3*wUSE!AD28/SUM(wUSE!AD$112:AD$114),0)</f>
        <v>0</v>
      </c>
      <c r="AE28" s="209">
        <f>IF(SUM(wUSE!AE$112:AE$114),AE$3*wUSE!AE28/SUM(wUSE!AE$112:AE$114),0)</f>
        <v>0</v>
      </c>
      <c r="AF28" s="209">
        <f>IF(SUM(wUSE!AF$112:AF$114),AF$3*wUSE!AF28/SUM(wUSE!AF$112:AF$114),0)</f>
        <v>0</v>
      </c>
      <c r="AG28" s="209">
        <f>IF(SUM(wUSE!AG$112:AG$114),AG$3*wUSE!AG28/SUM(wUSE!AG$112:AG$114),0)</f>
        <v>0</v>
      </c>
      <c r="AH28" s="209">
        <f>IF(SUM(wUSE!AH$112:AH$114),AH$3*wUSE!AH28/SUM(wUSE!AH$112:AH$114),0)</f>
        <v>0</v>
      </c>
      <c r="AI28" s="209">
        <f>IF(SUM(wUSE!AI$112:AI$114),AI$3*wUSE!AI28/SUM(wUSE!AI$112:AI$114),0)</f>
        <v>0</v>
      </c>
      <c r="AJ28" s="209">
        <f>IF(SUM(wUSE!AJ$112:AJ$114),AJ$3*wUSE!AJ28/SUM(wUSE!AJ$112:AJ$114),0)</f>
        <v>0</v>
      </c>
      <c r="AK28" s="209">
        <f>IF(SUM(wUSE!AK$112:AK$114),AK$3*wUSE!AK28/SUM(wUSE!AK$112:AK$114),0)</f>
        <v>0</v>
      </c>
      <c r="AL28" s="209">
        <f>IF(SUM(wUSE!AL$112:AL$114),AL$3*wUSE!AL28/SUM(wUSE!AL$112:AL$114),0)</f>
        <v>0</v>
      </c>
      <c r="AM28" s="209">
        <f>IF(SUM(wUSE!AM$112:AM$114),AM$3*wUSE!AM28/SUM(wUSE!AM$112:AM$114),0)</f>
        <v>0</v>
      </c>
      <c r="AN28" s="209">
        <f>IF(SUM(wUSE!AN$112:AN$114),AN$3*wUSE!AN28/SUM(wUSE!AN$112:AN$114),0)</f>
        <v>0</v>
      </c>
      <c r="AO28" s="209">
        <f>IF(SUM(wUSE!AO$112:AO$114),AO$3*wUSE!AO28/SUM(wUSE!AO$112:AO$114),0)</f>
        <v>0</v>
      </c>
      <c r="AP28" s="209">
        <f>IF(SUM(wUSE!AP$112:AP$114),AP$3*wUSE!AP28/SUM(wUSE!AP$112:AP$114),0)</f>
        <v>0</v>
      </c>
      <c r="AQ28" s="209">
        <f>IF(SUM(wUSE!AQ$112:AQ$114),AQ$3*wUSE!AQ28/SUM(wUSE!AQ$112:AQ$114),0)</f>
        <v>0</v>
      </c>
      <c r="AR28" s="209">
        <f>IF(SUM(wUSE!AR$112:AR$114),AR$3*wUSE!AR28/SUM(wUSE!AR$112:AR$114),0)</f>
        <v>0</v>
      </c>
      <c r="AS28" s="209">
        <f>IF(SUM(wUSE!AS$112:AS$114),AS$3*wUSE!AS28/SUM(wUSE!AS$112:AS$114),0)</f>
        <v>0</v>
      </c>
      <c r="AT28" s="209">
        <f>IF(SUM(wUSE!AT$112:AT$114),AT$3*wUSE!AT28/SUM(wUSE!AT$112:AT$114),0)</f>
        <v>0</v>
      </c>
      <c r="AU28" s="209">
        <f>IF(SUM(wUSE!AU$112:AU$114),AU$3*wUSE!AU28/SUM(wUSE!AU$112:AU$114),0)</f>
        <v>0</v>
      </c>
      <c r="AV28" s="209">
        <f>IF(SUM(wUSE!AV$112:AV$114),AV$3*wUSE!AV28/SUM(wUSE!AV$112:AV$114),0)</f>
        <v>0</v>
      </c>
      <c r="AW28" s="209">
        <f>IF(SUM(wUSE!AW$112:AW$114),AW$3*wUSE!AW28/SUM(wUSE!AW$112:AW$114),0)</f>
        <v>0</v>
      </c>
      <c r="AX28" s="209">
        <f>IF(SUM(wUSE!AX$112:AX$114),AX$3*wUSE!AX28/SUM(wUSE!AX$112:AX$114),0)</f>
        <v>0</v>
      </c>
      <c r="AY28" s="209">
        <f>IF(SUM(wUSE!AY$112:AY$114),AY$3*wUSE!AY28/SUM(wUSE!AY$112:AY$114),0)</f>
        <v>41.896030568307076</v>
      </c>
      <c r="AZ28" s="209">
        <f>IF(SUM(wUSE!AZ$112:AZ$114),AZ$3*wUSE!AZ28/SUM(wUSE!AZ$112:AZ$114),0)</f>
        <v>0</v>
      </c>
      <c r="BA28" s="209">
        <f>IF(SUM(wUSE!BA$112:BA$114),BA$3*wUSE!BA28/SUM(wUSE!BA$112:BA$114),0)</f>
        <v>0</v>
      </c>
      <c r="BB28" s="209">
        <f>IF(SUM(wUSE!BB$112:BB$114),BB$3*wUSE!BB28/SUM(wUSE!BB$112:BB$114),0)</f>
        <v>0</v>
      </c>
      <c r="BC28" s="209">
        <f>IF(SUM(wUSE!BC$112:BC$114),BC$3*wUSE!BC28/SUM(wUSE!BC$112:BC$114),0)</f>
        <v>0</v>
      </c>
      <c r="BD28" s="209">
        <f>IF(SUM(wUSE!BD$112:BD$114),BD$3*wUSE!BD28/SUM(wUSE!BD$112:BD$114),0)</f>
        <v>0</v>
      </c>
      <c r="BE28" s="209">
        <f>IF(SUM(wUSE!BE$112:BE$114),BE$3*wUSE!BE28/SUM(wUSE!BE$112:BE$114),0)</f>
        <v>0</v>
      </c>
      <c r="BF28" s="209">
        <f>IF(SUM(wUSE!BF$112:BF$114),BF$3*wUSE!BF28/SUM(wUSE!BF$112:BF$114),0)</f>
        <v>0</v>
      </c>
      <c r="BG28" s="209">
        <f>IF(SUM(wUSE!BG$112:BG$114),BG$3*wUSE!BG28/SUM(wUSE!BG$112:BG$114),0)</f>
        <v>0</v>
      </c>
      <c r="BH28" s="209">
        <f>IF(SUM(wUSE!BH$112:BH$114),BH$3*wUSE!BH28/SUM(wUSE!BH$112:BH$114),0)</f>
        <v>0</v>
      </c>
      <c r="BI28" s="209">
        <f>IF(SUM(wUSE!BI$112:BI$114),BI$3*wUSE!BI28/SUM(wUSE!BI$112:BI$114),0)</f>
        <v>0</v>
      </c>
      <c r="BJ28" s="209">
        <f>IF(SUM(wUSE!BJ$112:BJ$114),BJ$3*wUSE!BJ28/SUM(wUSE!BJ$112:BJ$114),0)</f>
        <v>0</v>
      </c>
      <c r="BK28" s="209">
        <f>IF(SUM(wUSE!BK$112:BK$114),BK$3*wUSE!BK28/SUM(wUSE!BK$112:BK$114),0)</f>
        <v>0</v>
      </c>
      <c r="BL28" s="209">
        <f>IF(SUM(wUSE!BL$112:BL$114),BL$3*wUSE!BL28/SUM(wUSE!BL$112:BL$114),0)</f>
        <v>0</v>
      </c>
      <c r="BM28" s="209">
        <f>IF(SUM(wUSE!BM$112:BM$114),BM$3*wUSE!BM28/SUM(wUSE!BM$112:BM$114),0)</f>
        <v>0</v>
      </c>
      <c r="BN28" s="209">
        <f>IF(SUM(wUSE!BN$112:BN$114),BN$3*wUSE!BN28/SUM(wUSE!BN$112:BN$114),0)</f>
        <v>0</v>
      </c>
      <c r="BO28" s="209">
        <f>IF(SUM(wUSE!BO$112:BO$114),BO$3*wUSE!BO28/SUM(wUSE!BO$112:BO$114),0)</f>
        <v>0</v>
      </c>
      <c r="BP28" s="209">
        <f>IF(SUM(wUSE!BP$112:BP$114),BP$3*wUSE!BP28/SUM(wUSE!BP$112:BP$114),0)</f>
        <v>0</v>
      </c>
      <c r="BQ28" s="209">
        <f>IF(SUM(wUSE!BQ$112:BQ$114),BQ$3*wUSE!BQ28/SUM(wUSE!BQ$112:BQ$114),0)</f>
        <v>0</v>
      </c>
      <c r="BR28" s="209">
        <f>IF(SUM(wUSE!BR$112:BR$114),BR$3*wUSE!BR28/SUM(wUSE!BR$112:BR$114),0)</f>
        <v>0</v>
      </c>
      <c r="BS28" s="209">
        <f>IF(SUM(wUSE!BS$112:BS$114),BS$3*wUSE!BS28/SUM(wUSE!BS$112:BS$114),0)</f>
        <v>0</v>
      </c>
      <c r="BT28" s="209">
        <f>IF(SUM(wUSE!BT$112:BT$114),BT$3*wUSE!BT28/SUM(wUSE!BT$112:BT$114),0)</f>
        <v>0</v>
      </c>
      <c r="BU28" s="209">
        <f>IF(SUM(wUSE!BU$112:BU$114),BU$3*wUSE!BU28/SUM(wUSE!BU$112:BU$114),0)</f>
        <v>0</v>
      </c>
      <c r="BV28" s="209">
        <f>IF(SUM(wUSE!BV$112:BV$114),BV$3*wUSE!BV28/SUM(wUSE!BV$112:BV$114),0)</f>
        <v>0</v>
      </c>
      <c r="BW28" s="209">
        <f>IF(SUM(wUSE!BW$112:BW$114),BW$3*wUSE!BW28/SUM(wUSE!BW$112:BW$114),0)</f>
        <v>0</v>
      </c>
      <c r="BX28" s="209">
        <f>IF(SUM(wUSE!BX$112:BX$114),BX$3*wUSE!BX28/SUM(wUSE!BX$112:BX$114),0)</f>
        <v>0</v>
      </c>
      <c r="BY28" s="209">
        <f>IF(SUM(wUSE!BY$112:BY$114),BY$3*wUSE!BY28/SUM(wUSE!BY$112:BY$114),0)</f>
        <v>0</v>
      </c>
      <c r="BZ28" s="209">
        <f>IF(SUM(wUSE!BZ$112:BZ$114),BZ$3*wUSE!BZ28/SUM(wUSE!BZ$112:BZ$114),0)</f>
        <v>0</v>
      </c>
      <c r="CA28" s="209">
        <f>IF(SUM(wUSE!CA$112:CA$114),CA$3*wUSE!CA28/SUM(wUSE!CA$112:CA$114),0)</f>
        <v>0</v>
      </c>
      <c r="CB28" s="209">
        <f>IF(SUM(wUSE!CB$112:CB$114),CB$3*wUSE!CB28/SUM(wUSE!CB$112:CB$114),0)</f>
        <v>0</v>
      </c>
      <c r="CC28" s="209">
        <f>IF(SUM(wUSE!CC$112:CC$114),CC$3*wUSE!CC28/SUM(wUSE!CC$112:CC$114),0)</f>
        <v>0</v>
      </c>
      <c r="CD28" s="209">
        <f>IF(SUM(wUSE!CD$112:CD$114),CD$3*wUSE!CD28/SUM(wUSE!CD$112:CD$114),0)</f>
        <v>0</v>
      </c>
      <c r="CE28" s="209">
        <f>IF(SUM(wUSE!CE$112:CE$114),CE$3*wUSE!CE28/SUM(wUSE!CE$112:CE$114),0)</f>
        <v>0</v>
      </c>
      <c r="CF28" s="209">
        <f>IF(SUM(wUSE!CF$112:CF$114),CF$3*wUSE!CF28/SUM(wUSE!CF$112:CF$114),0)</f>
        <v>0</v>
      </c>
      <c r="CG28" s="209" t="e">
        <f>IF(SUM(wUSE!CG$112:CG$114),CG$3*wUSE!CG28/SUM(wUSE!CG$112:CG$114),0)</f>
        <v>#DIV/0!</v>
      </c>
      <c r="CH28" s="209" t="e">
        <f>IF(SUM(wUSE!CH$112:CH$114),CH$3*wUSE!CH28/SUM(wUSE!CH$112:CH$114),0)</f>
        <v>#DIV/0!</v>
      </c>
      <c r="CI28" s="209" t="e">
        <f>IF(SUM(wUSE!CI$112:CI$114),CI$3*wUSE!CI28/SUM(wUSE!CI$112:CI$114),0)</f>
        <v>#DIV/0!</v>
      </c>
      <c r="CJ28" s="209" t="e">
        <f>IF(SUM(wUSE!CJ$112:CJ$114),CJ$3*wUSE!CJ28/SUM(wUSE!CJ$112:CJ$114),0)</f>
        <v>#DIV/0!</v>
      </c>
      <c r="CK28" s="209" t="e">
        <f>IF(SUM(wUSE!CK$112:CK$114),CK$3*wUSE!CK28/SUM(wUSE!CK$112:CK$114),0)</f>
        <v>#DIV/0!</v>
      </c>
      <c r="CL28" s="209" t="e">
        <f>IF(SUM(wUSE!CL$112:CL$114),CL$3*wUSE!CL28/SUM(wUSE!CL$112:CL$114),0)</f>
        <v>#DIV/0!</v>
      </c>
      <c r="CM28" s="209" t="e">
        <f>IF(SUM(wUSE!CM$112:CM$114),CM$3*wUSE!CM28/SUM(wUSE!CM$112:CM$114),0)</f>
        <v>#DIV/0!</v>
      </c>
      <c r="CN28" s="209" t="e">
        <f>IF(SUM(wUSE!CN$112:CN$114),CN$3*wUSE!CN28/SUM(wUSE!CN$112:CN$114),0)</f>
        <v>#DIV/0!</v>
      </c>
      <c r="CO28" s="209" t="e">
        <f>IF(SUM(wUSE!CO$112:CO$114),CO$3*wUSE!CO28/SUM(wUSE!CO$112:CO$114),0)</f>
        <v>#DIV/0!</v>
      </c>
      <c r="CP28" s="209" t="e">
        <f>IF(SUM(wUSE!CP$112:CP$114),CP$3*wUSE!CP28/SUM(wUSE!CP$112:CP$114),0)</f>
        <v>#DIV/0!</v>
      </c>
      <c r="CQ28" s="209" t="e">
        <f>IF(SUM(wUSE!CQ$112:CQ$114),CQ$3*wUSE!CQ28/SUM(wUSE!CQ$112:CQ$114),0)</f>
        <v>#DIV/0!</v>
      </c>
      <c r="CR28" s="209" t="e">
        <f>IF(SUM(wUSE!CR$112:CR$114),CR$3*wUSE!CR28/SUM(wUSE!CR$112:CR$114),0)</f>
        <v>#DIV/0!</v>
      </c>
      <c r="CS28" s="209" t="e">
        <f>IF(SUM(wUSE!CS$112:CS$114),CS$3*wUSE!CS28/SUM(wUSE!CS$112:CS$114),0)</f>
        <v>#DIV/0!</v>
      </c>
      <c r="CT28" s="209">
        <f>IF(SUM(wUSE!CT$112:CT$114),CT$3*wUSE!CT28/SUM(wUSE!CT$112:CT$114),0)</f>
        <v>0</v>
      </c>
      <c r="CU28" s="209">
        <f>IF(SUM(wUSE!CU$112:CU$114),CU$3*wUSE!CU28/SUM(wUSE!CU$112:CU$114),0)</f>
        <v>0</v>
      </c>
      <c r="CV28" s="209" t="e">
        <f>IF(SUM(wUSE!CV$112:CV$114),CV$3*wUSE!CV28/SUM(wUSE!CV$112:CV$114),0)</f>
        <v>#DIV/0!</v>
      </c>
      <c r="CW28" s="209" t="e">
        <f>IF(SUM(wUSE!CW$112:CW$114),CW$3*wUSE!CW28/SUM(wUSE!CW$112:CW$114),0)</f>
        <v>#DIV/0!</v>
      </c>
      <c r="CX28" s="209" t="e">
        <f>IF(SUM(wUSE!CX$112:CX$114),CX$3*wUSE!CX28/SUM(wUSE!CX$112:CX$114),0)</f>
        <v>#DIV/0!</v>
      </c>
      <c r="CY28" s="209" t="e">
        <f>IF(SUM(wUSE!CY$112:CY$114),CY$3*wUSE!CY28/SUM(wUSE!CY$112:CY$114),0)</f>
        <v>#DIV/0!</v>
      </c>
      <c r="CZ28" s="209" t="e">
        <f>IF(SUM(wUSE!CZ$112:CZ$114),CZ$3*wUSE!CZ28/SUM(wUSE!CZ$112:CZ$114),0)</f>
        <v>#DIV/0!</v>
      </c>
      <c r="DA28" s="209" t="e">
        <f>IF(SUM(wUSE!DA$112:DA$114),DA$3*wUSE!DA28/SUM(wUSE!DA$112:DA$114),0)</f>
        <v>#DIV/0!</v>
      </c>
      <c r="DB28" s="209" t="e">
        <f>IF(SUM(wUSE!DB$112:DB$114),DB$3*wUSE!DB28/SUM(wUSE!DB$112:DB$114),0)</f>
        <v>#DIV/0!</v>
      </c>
      <c r="DC28" s="198"/>
      <c r="DD28" s="199"/>
      <c r="DE28" s="199"/>
      <c r="DF28" s="199"/>
      <c r="DG28" s="199"/>
      <c r="DH28" s="199"/>
      <c r="DI28" s="199"/>
      <c r="DJ28" s="199"/>
      <c r="DK28" s="199"/>
      <c r="DL28" s="199"/>
      <c r="DM28" s="199"/>
      <c r="DN28" s="199"/>
      <c r="DO28" s="199"/>
      <c r="DP28" s="199"/>
    </row>
    <row r="29" spans="1:120" x14ac:dyDescent="0.75">
      <c r="A29" s="29"/>
      <c r="B29" s="17" t="s">
        <v>57</v>
      </c>
      <c r="C29" s="209">
        <f>IF(SUM(wUSE!C$112:C$114),C$3*wUSE!C29/SUM(wUSE!C$112:C$114),0)</f>
        <v>0</v>
      </c>
      <c r="D29" s="209">
        <f>IF(SUM(wUSE!D$112:D$114),D$3*wUSE!D29/SUM(wUSE!D$112:D$114),0)</f>
        <v>0</v>
      </c>
      <c r="E29" s="209">
        <f>IF(SUM(wUSE!E$112:E$114),E$3*wUSE!E29/SUM(wUSE!E$112:E$114),0)</f>
        <v>0</v>
      </c>
      <c r="F29" s="209">
        <f>IF(SUM(wUSE!F$112:F$114),F$3*wUSE!F29/SUM(wUSE!F$112:F$114),0)</f>
        <v>0</v>
      </c>
      <c r="G29" s="209">
        <f>IF(SUM(wUSE!G$112:G$114),G$3*wUSE!G29/SUM(wUSE!G$112:G$114),0)</f>
        <v>0</v>
      </c>
      <c r="H29" s="209">
        <f>IF(SUM(wUSE!H$112:H$114),H$3*wUSE!H29/SUM(wUSE!H$112:H$114),0)</f>
        <v>0</v>
      </c>
      <c r="I29" s="209">
        <f>IF(SUM(wUSE!I$112:I$114),I$3*wUSE!I29/SUM(wUSE!I$112:I$114),0)</f>
        <v>0</v>
      </c>
      <c r="J29" s="209">
        <f>IF(SUM(wUSE!J$112:J$114),J$3*wUSE!J29/SUM(wUSE!J$112:J$114),0)</f>
        <v>0</v>
      </c>
      <c r="K29" s="209">
        <f>IF(SUM(wUSE!K$112:K$114),K$3*wUSE!K29/SUM(wUSE!K$112:K$114),0)</f>
        <v>0</v>
      </c>
      <c r="L29" s="209">
        <f>IF(SUM(wUSE!L$112:L$114),L$3*wUSE!L29/SUM(wUSE!L$112:L$114),0)</f>
        <v>0</v>
      </c>
      <c r="M29" s="209">
        <f>IF(SUM(wUSE!M$112:M$114),M$3*wUSE!M29/SUM(wUSE!M$112:M$114),0)</f>
        <v>0</v>
      </c>
      <c r="N29" s="209">
        <f>IF(SUM(wUSE!N$112:N$114),N$3*wUSE!N29/SUM(wUSE!N$112:N$114),0)</f>
        <v>0</v>
      </c>
      <c r="O29" s="209">
        <f>IF(SUM(wUSE!O$112:O$114),O$3*wUSE!O29/SUM(wUSE!O$112:O$114),0)</f>
        <v>0</v>
      </c>
      <c r="P29" s="209">
        <f>IF(SUM(wUSE!P$112:P$114),P$3*wUSE!P29/SUM(wUSE!P$112:P$114),0)</f>
        <v>0</v>
      </c>
      <c r="Q29" s="209">
        <f>IF(SUM(wUSE!Q$112:Q$114),Q$3*wUSE!Q29/SUM(wUSE!Q$112:Q$114),0)</f>
        <v>0</v>
      </c>
      <c r="R29" s="209">
        <f>IF(SUM(wUSE!R$112:R$114),R$3*wUSE!R29/SUM(wUSE!R$112:R$114),0)</f>
        <v>0</v>
      </c>
      <c r="S29" s="209">
        <f>IF(SUM(wUSE!S$112:S$114),S$3*wUSE!S29/SUM(wUSE!S$112:S$114),0)</f>
        <v>0</v>
      </c>
      <c r="T29" s="209">
        <f>IF(SUM(wUSE!T$112:T$114),T$3*wUSE!T29/SUM(wUSE!T$112:T$114),0)</f>
        <v>0</v>
      </c>
      <c r="U29" s="209">
        <f>IF(SUM(wUSE!U$112:U$114),U$3*wUSE!U29/SUM(wUSE!U$112:U$114),0)</f>
        <v>0</v>
      </c>
      <c r="V29" s="209">
        <f>IF(SUM(wUSE!V$112:V$114),V$3*wUSE!V29/SUM(wUSE!V$112:V$114),0)</f>
        <v>0</v>
      </c>
      <c r="W29" s="209">
        <f>IF(SUM(wUSE!W$112:W$114),W$3*wUSE!W29/SUM(wUSE!W$112:W$114),0)</f>
        <v>0</v>
      </c>
      <c r="X29" s="209">
        <f>IF(SUM(wUSE!X$112:X$114),X$3*wUSE!X29/SUM(wUSE!X$112:X$114),0)</f>
        <v>0</v>
      </c>
      <c r="Y29" s="209">
        <f>IF(SUM(wUSE!Y$112:Y$114),Y$3*wUSE!Y29/SUM(wUSE!Y$112:Y$114),0)</f>
        <v>0</v>
      </c>
      <c r="Z29" s="209">
        <f>IF(SUM(wUSE!Z$112:Z$114),Z$3*wUSE!Z29/SUM(wUSE!Z$112:Z$114),0)</f>
        <v>0</v>
      </c>
      <c r="AA29" s="209">
        <f>IF(SUM(wUSE!AA$112:AA$114),AA$3*wUSE!AA29/SUM(wUSE!AA$112:AA$114),0)</f>
        <v>0</v>
      </c>
      <c r="AB29" s="209">
        <f>IF(SUM(wUSE!AB$112:AB$114),AB$3*wUSE!AB29/SUM(wUSE!AB$112:AB$114),0)</f>
        <v>0</v>
      </c>
      <c r="AC29" s="209">
        <f>IF(SUM(wUSE!AC$112:AC$114),AC$3*wUSE!AC29/SUM(wUSE!AC$112:AC$114),0)</f>
        <v>0</v>
      </c>
      <c r="AD29" s="209">
        <f>IF(SUM(wUSE!AD$112:AD$114),AD$3*wUSE!AD29/SUM(wUSE!AD$112:AD$114),0)</f>
        <v>0</v>
      </c>
      <c r="AE29" s="209">
        <f>IF(SUM(wUSE!AE$112:AE$114),AE$3*wUSE!AE29/SUM(wUSE!AE$112:AE$114),0)</f>
        <v>0</v>
      </c>
      <c r="AF29" s="209">
        <f>IF(SUM(wUSE!AF$112:AF$114),AF$3*wUSE!AF29/SUM(wUSE!AF$112:AF$114),0)</f>
        <v>0</v>
      </c>
      <c r="AG29" s="209">
        <f>IF(SUM(wUSE!AG$112:AG$114),AG$3*wUSE!AG29/SUM(wUSE!AG$112:AG$114),0)</f>
        <v>0</v>
      </c>
      <c r="AH29" s="209">
        <f>IF(SUM(wUSE!AH$112:AH$114),AH$3*wUSE!AH29/SUM(wUSE!AH$112:AH$114),0)</f>
        <v>0</v>
      </c>
      <c r="AI29" s="209">
        <f>IF(SUM(wUSE!AI$112:AI$114),AI$3*wUSE!AI29/SUM(wUSE!AI$112:AI$114),0)</f>
        <v>0</v>
      </c>
      <c r="AJ29" s="209">
        <f>IF(SUM(wUSE!AJ$112:AJ$114),AJ$3*wUSE!AJ29/SUM(wUSE!AJ$112:AJ$114),0)</f>
        <v>0</v>
      </c>
      <c r="AK29" s="209">
        <f>IF(SUM(wUSE!AK$112:AK$114),AK$3*wUSE!AK29/SUM(wUSE!AK$112:AK$114),0)</f>
        <v>0</v>
      </c>
      <c r="AL29" s="209">
        <f>IF(SUM(wUSE!AL$112:AL$114),AL$3*wUSE!AL29/SUM(wUSE!AL$112:AL$114),0)</f>
        <v>0</v>
      </c>
      <c r="AM29" s="209">
        <f>IF(SUM(wUSE!AM$112:AM$114),AM$3*wUSE!AM29/SUM(wUSE!AM$112:AM$114),0)</f>
        <v>0</v>
      </c>
      <c r="AN29" s="209">
        <f>IF(SUM(wUSE!AN$112:AN$114),AN$3*wUSE!AN29/SUM(wUSE!AN$112:AN$114),0)</f>
        <v>0</v>
      </c>
      <c r="AO29" s="209">
        <f>IF(SUM(wUSE!AO$112:AO$114),AO$3*wUSE!AO29/SUM(wUSE!AO$112:AO$114),0)</f>
        <v>0</v>
      </c>
      <c r="AP29" s="209">
        <f>IF(SUM(wUSE!AP$112:AP$114),AP$3*wUSE!AP29/SUM(wUSE!AP$112:AP$114),0)</f>
        <v>0</v>
      </c>
      <c r="AQ29" s="209">
        <f>IF(SUM(wUSE!AQ$112:AQ$114),AQ$3*wUSE!AQ29/SUM(wUSE!AQ$112:AQ$114),0)</f>
        <v>0</v>
      </c>
      <c r="AR29" s="209">
        <f>IF(SUM(wUSE!AR$112:AR$114),AR$3*wUSE!AR29/SUM(wUSE!AR$112:AR$114),0)</f>
        <v>0</v>
      </c>
      <c r="AS29" s="209">
        <f>IF(SUM(wUSE!AS$112:AS$114),AS$3*wUSE!AS29/SUM(wUSE!AS$112:AS$114),0)</f>
        <v>0</v>
      </c>
      <c r="AT29" s="209">
        <f>IF(SUM(wUSE!AT$112:AT$114),AT$3*wUSE!AT29/SUM(wUSE!AT$112:AT$114),0)</f>
        <v>0</v>
      </c>
      <c r="AU29" s="209">
        <f>IF(SUM(wUSE!AU$112:AU$114),AU$3*wUSE!AU29/SUM(wUSE!AU$112:AU$114),0)</f>
        <v>0</v>
      </c>
      <c r="AV29" s="209">
        <f>IF(SUM(wUSE!AV$112:AV$114),AV$3*wUSE!AV29/SUM(wUSE!AV$112:AV$114),0)</f>
        <v>0</v>
      </c>
      <c r="AW29" s="209">
        <f>IF(SUM(wUSE!AW$112:AW$114),AW$3*wUSE!AW29/SUM(wUSE!AW$112:AW$114),0)</f>
        <v>0</v>
      </c>
      <c r="AX29" s="209">
        <f>IF(SUM(wUSE!AX$112:AX$114),AX$3*wUSE!AX29/SUM(wUSE!AX$112:AX$114),0)</f>
        <v>0</v>
      </c>
      <c r="AY29" s="209">
        <f>IF(SUM(wUSE!AY$112:AY$114),AY$3*wUSE!AY29/SUM(wUSE!AY$112:AY$114),0)</f>
        <v>0</v>
      </c>
      <c r="AZ29" s="209">
        <f>IF(SUM(wUSE!AZ$112:AZ$114),AZ$3*wUSE!AZ29/SUM(wUSE!AZ$112:AZ$114),0)</f>
        <v>0</v>
      </c>
      <c r="BA29" s="209">
        <f>IF(SUM(wUSE!BA$112:BA$114),BA$3*wUSE!BA29/SUM(wUSE!BA$112:BA$114),0)</f>
        <v>0</v>
      </c>
      <c r="BB29" s="209">
        <f>IF(SUM(wUSE!BB$112:BB$114),BB$3*wUSE!BB29/SUM(wUSE!BB$112:BB$114),0)</f>
        <v>0</v>
      </c>
      <c r="BC29" s="209">
        <f>IF(SUM(wUSE!BC$112:BC$114),BC$3*wUSE!BC29/SUM(wUSE!BC$112:BC$114),0)</f>
        <v>0</v>
      </c>
      <c r="BD29" s="209">
        <f>IF(SUM(wUSE!BD$112:BD$114),BD$3*wUSE!BD29/SUM(wUSE!BD$112:BD$114),0)</f>
        <v>0</v>
      </c>
      <c r="BE29" s="209">
        <f>IF(SUM(wUSE!BE$112:BE$114),BE$3*wUSE!BE29/SUM(wUSE!BE$112:BE$114),0)</f>
        <v>0</v>
      </c>
      <c r="BF29" s="209">
        <f>IF(SUM(wUSE!BF$112:BF$114),BF$3*wUSE!BF29/SUM(wUSE!BF$112:BF$114),0)</f>
        <v>0</v>
      </c>
      <c r="BG29" s="209">
        <f>IF(SUM(wUSE!BG$112:BG$114),BG$3*wUSE!BG29/SUM(wUSE!BG$112:BG$114),0)</f>
        <v>0</v>
      </c>
      <c r="BH29" s="209">
        <f>IF(SUM(wUSE!BH$112:BH$114),BH$3*wUSE!BH29/SUM(wUSE!BH$112:BH$114),0)</f>
        <v>0</v>
      </c>
      <c r="BI29" s="209">
        <f>IF(SUM(wUSE!BI$112:BI$114),BI$3*wUSE!BI29/SUM(wUSE!BI$112:BI$114),0)</f>
        <v>0</v>
      </c>
      <c r="BJ29" s="209">
        <f>IF(SUM(wUSE!BJ$112:BJ$114),BJ$3*wUSE!BJ29/SUM(wUSE!BJ$112:BJ$114),0)</f>
        <v>0</v>
      </c>
      <c r="BK29" s="209">
        <f>IF(SUM(wUSE!BK$112:BK$114),BK$3*wUSE!BK29/SUM(wUSE!BK$112:BK$114),0)</f>
        <v>0</v>
      </c>
      <c r="BL29" s="209">
        <f>IF(SUM(wUSE!BL$112:BL$114),BL$3*wUSE!BL29/SUM(wUSE!BL$112:BL$114),0)</f>
        <v>0</v>
      </c>
      <c r="BM29" s="209">
        <f>IF(SUM(wUSE!BM$112:BM$114),BM$3*wUSE!BM29/SUM(wUSE!BM$112:BM$114),0)</f>
        <v>0</v>
      </c>
      <c r="BN29" s="209">
        <f>IF(SUM(wUSE!BN$112:BN$114),BN$3*wUSE!BN29/SUM(wUSE!BN$112:BN$114),0)</f>
        <v>0</v>
      </c>
      <c r="BO29" s="209">
        <f>IF(SUM(wUSE!BO$112:BO$114),BO$3*wUSE!BO29/SUM(wUSE!BO$112:BO$114),0)</f>
        <v>0</v>
      </c>
      <c r="BP29" s="209">
        <f>IF(SUM(wUSE!BP$112:BP$114),BP$3*wUSE!BP29/SUM(wUSE!BP$112:BP$114),0)</f>
        <v>0</v>
      </c>
      <c r="BQ29" s="209">
        <f>IF(SUM(wUSE!BQ$112:BQ$114),BQ$3*wUSE!BQ29/SUM(wUSE!BQ$112:BQ$114),0)</f>
        <v>0</v>
      </c>
      <c r="BR29" s="209">
        <f>IF(SUM(wUSE!BR$112:BR$114),BR$3*wUSE!BR29/SUM(wUSE!BR$112:BR$114),0)</f>
        <v>0</v>
      </c>
      <c r="BS29" s="209">
        <f>IF(SUM(wUSE!BS$112:BS$114),BS$3*wUSE!BS29/SUM(wUSE!BS$112:BS$114),0)</f>
        <v>0</v>
      </c>
      <c r="BT29" s="209">
        <f>IF(SUM(wUSE!BT$112:BT$114),BT$3*wUSE!BT29/SUM(wUSE!BT$112:BT$114),0)</f>
        <v>0</v>
      </c>
      <c r="BU29" s="209">
        <f>IF(SUM(wUSE!BU$112:BU$114),BU$3*wUSE!BU29/SUM(wUSE!BU$112:BU$114),0)</f>
        <v>0</v>
      </c>
      <c r="BV29" s="209">
        <f>IF(SUM(wUSE!BV$112:BV$114),BV$3*wUSE!BV29/SUM(wUSE!BV$112:BV$114),0)</f>
        <v>0</v>
      </c>
      <c r="BW29" s="209">
        <f>IF(SUM(wUSE!BW$112:BW$114),BW$3*wUSE!BW29/SUM(wUSE!BW$112:BW$114),0)</f>
        <v>0</v>
      </c>
      <c r="BX29" s="209">
        <f>IF(SUM(wUSE!BX$112:BX$114),BX$3*wUSE!BX29/SUM(wUSE!BX$112:BX$114),0)</f>
        <v>0</v>
      </c>
      <c r="BY29" s="209">
        <f>IF(SUM(wUSE!BY$112:BY$114),BY$3*wUSE!BY29/SUM(wUSE!BY$112:BY$114),0)</f>
        <v>0</v>
      </c>
      <c r="BZ29" s="209">
        <f>IF(SUM(wUSE!BZ$112:BZ$114),BZ$3*wUSE!BZ29/SUM(wUSE!BZ$112:BZ$114),0)</f>
        <v>0</v>
      </c>
      <c r="CA29" s="209">
        <f>IF(SUM(wUSE!CA$112:CA$114),CA$3*wUSE!CA29/SUM(wUSE!CA$112:CA$114),0)</f>
        <v>0</v>
      </c>
      <c r="CB29" s="209">
        <f>IF(SUM(wUSE!CB$112:CB$114),CB$3*wUSE!CB29/SUM(wUSE!CB$112:CB$114),0)</f>
        <v>0</v>
      </c>
      <c r="CC29" s="209">
        <f>IF(SUM(wUSE!CC$112:CC$114),CC$3*wUSE!CC29/SUM(wUSE!CC$112:CC$114),0)</f>
        <v>0</v>
      </c>
      <c r="CD29" s="209">
        <f>IF(SUM(wUSE!CD$112:CD$114),CD$3*wUSE!CD29/SUM(wUSE!CD$112:CD$114),0)</f>
        <v>0</v>
      </c>
      <c r="CE29" s="209">
        <f>IF(SUM(wUSE!CE$112:CE$114),CE$3*wUSE!CE29/SUM(wUSE!CE$112:CE$114),0)</f>
        <v>0</v>
      </c>
      <c r="CF29" s="209">
        <f>IF(SUM(wUSE!CF$112:CF$114),CF$3*wUSE!CF29/SUM(wUSE!CF$112:CF$114),0)</f>
        <v>0</v>
      </c>
      <c r="CG29" s="209" t="e">
        <f>IF(SUM(wUSE!CG$112:CG$114),CG$3*wUSE!CG29/SUM(wUSE!CG$112:CG$114),0)</f>
        <v>#DIV/0!</v>
      </c>
      <c r="CH29" s="209" t="e">
        <f>IF(SUM(wUSE!CH$112:CH$114),CH$3*wUSE!CH29/SUM(wUSE!CH$112:CH$114),0)</f>
        <v>#DIV/0!</v>
      </c>
      <c r="CI29" s="209" t="e">
        <f>IF(SUM(wUSE!CI$112:CI$114),CI$3*wUSE!CI29/SUM(wUSE!CI$112:CI$114),0)</f>
        <v>#DIV/0!</v>
      </c>
      <c r="CJ29" s="209" t="e">
        <f>IF(SUM(wUSE!CJ$112:CJ$114),CJ$3*wUSE!CJ29/SUM(wUSE!CJ$112:CJ$114),0)</f>
        <v>#DIV/0!</v>
      </c>
      <c r="CK29" s="209" t="e">
        <f>IF(SUM(wUSE!CK$112:CK$114),CK$3*wUSE!CK29/SUM(wUSE!CK$112:CK$114),0)</f>
        <v>#DIV/0!</v>
      </c>
      <c r="CL29" s="209" t="e">
        <f>IF(SUM(wUSE!CL$112:CL$114),CL$3*wUSE!CL29/SUM(wUSE!CL$112:CL$114),0)</f>
        <v>#DIV/0!</v>
      </c>
      <c r="CM29" s="209" t="e">
        <f>IF(SUM(wUSE!CM$112:CM$114),CM$3*wUSE!CM29/SUM(wUSE!CM$112:CM$114),0)</f>
        <v>#DIV/0!</v>
      </c>
      <c r="CN29" s="209" t="e">
        <f>IF(SUM(wUSE!CN$112:CN$114),CN$3*wUSE!CN29/SUM(wUSE!CN$112:CN$114),0)</f>
        <v>#DIV/0!</v>
      </c>
      <c r="CO29" s="209" t="e">
        <f>IF(SUM(wUSE!CO$112:CO$114),CO$3*wUSE!CO29/SUM(wUSE!CO$112:CO$114),0)</f>
        <v>#DIV/0!</v>
      </c>
      <c r="CP29" s="209" t="e">
        <f>IF(SUM(wUSE!CP$112:CP$114),CP$3*wUSE!CP29/SUM(wUSE!CP$112:CP$114),0)</f>
        <v>#DIV/0!</v>
      </c>
      <c r="CQ29" s="209" t="e">
        <f>IF(SUM(wUSE!CQ$112:CQ$114),CQ$3*wUSE!CQ29/SUM(wUSE!CQ$112:CQ$114),0)</f>
        <v>#DIV/0!</v>
      </c>
      <c r="CR29" s="209" t="e">
        <f>IF(SUM(wUSE!CR$112:CR$114),CR$3*wUSE!CR29/SUM(wUSE!CR$112:CR$114),0)</f>
        <v>#DIV/0!</v>
      </c>
      <c r="CS29" s="209" t="e">
        <f>IF(SUM(wUSE!CS$112:CS$114),CS$3*wUSE!CS29/SUM(wUSE!CS$112:CS$114),0)</f>
        <v>#DIV/0!</v>
      </c>
      <c r="CT29" s="209">
        <f>IF(SUM(wUSE!CT$112:CT$114),CT$3*wUSE!CT29/SUM(wUSE!CT$112:CT$114),0)</f>
        <v>0</v>
      </c>
      <c r="CU29" s="209">
        <f>IF(SUM(wUSE!CU$112:CU$114),CU$3*wUSE!CU29/SUM(wUSE!CU$112:CU$114),0)</f>
        <v>0</v>
      </c>
      <c r="CV29" s="209" t="e">
        <f>IF(SUM(wUSE!CV$112:CV$114),CV$3*wUSE!CV29/SUM(wUSE!CV$112:CV$114),0)</f>
        <v>#DIV/0!</v>
      </c>
      <c r="CW29" s="209" t="e">
        <f>IF(SUM(wUSE!CW$112:CW$114),CW$3*wUSE!CW29/SUM(wUSE!CW$112:CW$114),0)</f>
        <v>#DIV/0!</v>
      </c>
      <c r="CX29" s="209" t="e">
        <f>IF(SUM(wUSE!CX$112:CX$114),CX$3*wUSE!CX29/SUM(wUSE!CX$112:CX$114),0)</f>
        <v>#DIV/0!</v>
      </c>
      <c r="CY29" s="209" t="e">
        <f>IF(SUM(wUSE!CY$112:CY$114),CY$3*wUSE!CY29/SUM(wUSE!CY$112:CY$114),0)</f>
        <v>#DIV/0!</v>
      </c>
      <c r="CZ29" s="209" t="e">
        <f>IF(SUM(wUSE!CZ$112:CZ$114),CZ$3*wUSE!CZ29/SUM(wUSE!CZ$112:CZ$114),0)</f>
        <v>#DIV/0!</v>
      </c>
      <c r="DA29" s="209" t="e">
        <f>IF(SUM(wUSE!DA$112:DA$114),DA$3*wUSE!DA29/SUM(wUSE!DA$112:DA$114),0)</f>
        <v>#DIV/0!</v>
      </c>
      <c r="DB29" s="209" t="e">
        <f>IF(SUM(wUSE!DB$112:DB$114),DB$3*wUSE!DB29/SUM(wUSE!DB$112:DB$114),0)</f>
        <v>#DIV/0!</v>
      </c>
      <c r="DC29" s="198"/>
      <c r="DD29" s="199"/>
      <c r="DE29" s="199"/>
      <c r="DF29" s="199"/>
      <c r="DG29" s="199"/>
      <c r="DH29" s="199"/>
      <c r="DI29" s="199"/>
      <c r="DJ29" s="199"/>
      <c r="DK29" s="199"/>
      <c r="DL29" s="199"/>
      <c r="DM29" s="199"/>
      <c r="DN29" s="199"/>
      <c r="DO29" s="199"/>
      <c r="DP29" s="199"/>
    </row>
    <row r="30" spans="1:120" x14ac:dyDescent="0.75">
      <c r="A30" s="29"/>
      <c r="B30" s="17" t="s">
        <v>53</v>
      </c>
      <c r="C30" s="209">
        <f>IF(SUM(wUSE!C$112:C$114),C$3*wUSE!C30/SUM(wUSE!C$112:C$114),0)</f>
        <v>0</v>
      </c>
      <c r="D30" s="209">
        <f>IF(SUM(wUSE!D$112:D$114),D$3*wUSE!D30/SUM(wUSE!D$112:D$114),0)</f>
        <v>0</v>
      </c>
      <c r="E30" s="209">
        <f>IF(SUM(wUSE!E$112:E$114),E$3*wUSE!E30/SUM(wUSE!E$112:E$114),0)</f>
        <v>0</v>
      </c>
      <c r="F30" s="209">
        <f>IF(SUM(wUSE!F$112:F$114),F$3*wUSE!F30/SUM(wUSE!F$112:F$114),0)</f>
        <v>0</v>
      </c>
      <c r="G30" s="209">
        <f>IF(SUM(wUSE!G$112:G$114),G$3*wUSE!G30/SUM(wUSE!G$112:G$114),0)</f>
        <v>0</v>
      </c>
      <c r="H30" s="209">
        <f>IF(SUM(wUSE!H$112:H$114),H$3*wUSE!H30/SUM(wUSE!H$112:H$114),0)</f>
        <v>0</v>
      </c>
      <c r="I30" s="209">
        <f>IF(SUM(wUSE!I$112:I$114),I$3*wUSE!I30/SUM(wUSE!I$112:I$114),0)</f>
        <v>0</v>
      </c>
      <c r="J30" s="209">
        <f>IF(SUM(wUSE!J$112:J$114),J$3*wUSE!J30/SUM(wUSE!J$112:J$114),0)</f>
        <v>0</v>
      </c>
      <c r="K30" s="209">
        <f>IF(SUM(wUSE!K$112:K$114),K$3*wUSE!K30/SUM(wUSE!K$112:K$114),0)</f>
        <v>0</v>
      </c>
      <c r="L30" s="209">
        <f>IF(SUM(wUSE!L$112:L$114),L$3*wUSE!L30/SUM(wUSE!L$112:L$114),0)</f>
        <v>0</v>
      </c>
      <c r="M30" s="209">
        <f>IF(SUM(wUSE!M$112:M$114),M$3*wUSE!M30/SUM(wUSE!M$112:M$114),0)</f>
        <v>0</v>
      </c>
      <c r="N30" s="209">
        <f>IF(SUM(wUSE!N$112:N$114),N$3*wUSE!N30/SUM(wUSE!N$112:N$114),0)</f>
        <v>0</v>
      </c>
      <c r="O30" s="209">
        <f>IF(SUM(wUSE!O$112:O$114),O$3*wUSE!O30/SUM(wUSE!O$112:O$114),0)</f>
        <v>0</v>
      </c>
      <c r="P30" s="209">
        <f>IF(SUM(wUSE!P$112:P$114),P$3*wUSE!P30/SUM(wUSE!P$112:P$114),0)</f>
        <v>0</v>
      </c>
      <c r="Q30" s="209">
        <f>IF(SUM(wUSE!Q$112:Q$114),Q$3*wUSE!Q30/SUM(wUSE!Q$112:Q$114),0)</f>
        <v>0</v>
      </c>
      <c r="R30" s="209">
        <f>IF(SUM(wUSE!R$112:R$114),R$3*wUSE!R30/SUM(wUSE!R$112:R$114),0)</f>
        <v>0</v>
      </c>
      <c r="S30" s="209">
        <f>IF(SUM(wUSE!S$112:S$114),S$3*wUSE!S30/SUM(wUSE!S$112:S$114),0)</f>
        <v>0</v>
      </c>
      <c r="T30" s="209">
        <f>IF(SUM(wUSE!T$112:T$114),T$3*wUSE!T30/SUM(wUSE!T$112:T$114),0)</f>
        <v>0</v>
      </c>
      <c r="U30" s="209">
        <f>IF(SUM(wUSE!U$112:U$114),U$3*wUSE!U30/SUM(wUSE!U$112:U$114),0)</f>
        <v>0</v>
      </c>
      <c r="V30" s="209">
        <f>IF(SUM(wUSE!V$112:V$114),V$3*wUSE!V30/SUM(wUSE!V$112:V$114),0)</f>
        <v>0</v>
      </c>
      <c r="W30" s="209">
        <f>IF(SUM(wUSE!W$112:W$114),W$3*wUSE!W30/SUM(wUSE!W$112:W$114),0)</f>
        <v>0</v>
      </c>
      <c r="X30" s="209">
        <f>IF(SUM(wUSE!X$112:X$114),X$3*wUSE!X30/SUM(wUSE!X$112:X$114),0)</f>
        <v>0</v>
      </c>
      <c r="Y30" s="209">
        <f>IF(SUM(wUSE!Y$112:Y$114),Y$3*wUSE!Y30/SUM(wUSE!Y$112:Y$114),0)</f>
        <v>0</v>
      </c>
      <c r="Z30" s="209">
        <f>IF(SUM(wUSE!Z$112:Z$114),Z$3*wUSE!Z30/SUM(wUSE!Z$112:Z$114),0)</f>
        <v>0</v>
      </c>
      <c r="AA30" s="209">
        <f>IF(SUM(wUSE!AA$112:AA$114),AA$3*wUSE!AA30/SUM(wUSE!AA$112:AA$114),0)</f>
        <v>0</v>
      </c>
      <c r="AB30" s="209">
        <f>IF(SUM(wUSE!AB$112:AB$114),AB$3*wUSE!AB30/SUM(wUSE!AB$112:AB$114),0)</f>
        <v>0</v>
      </c>
      <c r="AC30" s="209">
        <f>IF(SUM(wUSE!AC$112:AC$114),AC$3*wUSE!AC30/SUM(wUSE!AC$112:AC$114),0)</f>
        <v>0</v>
      </c>
      <c r="AD30" s="209">
        <f>IF(SUM(wUSE!AD$112:AD$114),AD$3*wUSE!AD30/SUM(wUSE!AD$112:AD$114),0)</f>
        <v>0</v>
      </c>
      <c r="AE30" s="209">
        <f>IF(SUM(wUSE!AE$112:AE$114),AE$3*wUSE!AE30/SUM(wUSE!AE$112:AE$114),0)</f>
        <v>0</v>
      </c>
      <c r="AF30" s="209">
        <f>IF(SUM(wUSE!AF$112:AF$114),AF$3*wUSE!AF30/SUM(wUSE!AF$112:AF$114),0)</f>
        <v>0</v>
      </c>
      <c r="AG30" s="209">
        <f>IF(SUM(wUSE!AG$112:AG$114),AG$3*wUSE!AG30/SUM(wUSE!AG$112:AG$114),0)</f>
        <v>0</v>
      </c>
      <c r="AH30" s="209">
        <f>IF(SUM(wUSE!AH$112:AH$114),AH$3*wUSE!AH30/SUM(wUSE!AH$112:AH$114),0)</f>
        <v>0</v>
      </c>
      <c r="AI30" s="209">
        <f>IF(SUM(wUSE!AI$112:AI$114),AI$3*wUSE!AI30/SUM(wUSE!AI$112:AI$114),0)</f>
        <v>0</v>
      </c>
      <c r="AJ30" s="209">
        <f>IF(SUM(wUSE!AJ$112:AJ$114),AJ$3*wUSE!AJ30/SUM(wUSE!AJ$112:AJ$114),0)</f>
        <v>0</v>
      </c>
      <c r="AK30" s="209">
        <f>IF(SUM(wUSE!AK$112:AK$114),AK$3*wUSE!AK30/SUM(wUSE!AK$112:AK$114),0)</f>
        <v>0</v>
      </c>
      <c r="AL30" s="209">
        <f>IF(SUM(wUSE!AL$112:AL$114),AL$3*wUSE!AL30/SUM(wUSE!AL$112:AL$114),0)</f>
        <v>0</v>
      </c>
      <c r="AM30" s="209">
        <f>IF(SUM(wUSE!AM$112:AM$114),AM$3*wUSE!AM30/SUM(wUSE!AM$112:AM$114),0)</f>
        <v>0</v>
      </c>
      <c r="AN30" s="209">
        <f>IF(SUM(wUSE!AN$112:AN$114),AN$3*wUSE!AN30/SUM(wUSE!AN$112:AN$114),0)</f>
        <v>0</v>
      </c>
      <c r="AO30" s="209">
        <f>IF(SUM(wUSE!AO$112:AO$114),AO$3*wUSE!AO30/SUM(wUSE!AO$112:AO$114),0)</f>
        <v>0</v>
      </c>
      <c r="AP30" s="209">
        <f>IF(SUM(wUSE!AP$112:AP$114),AP$3*wUSE!AP30/SUM(wUSE!AP$112:AP$114),0)</f>
        <v>0</v>
      </c>
      <c r="AQ30" s="209">
        <f>IF(SUM(wUSE!AQ$112:AQ$114),AQ$3*wUSE!AQ30/SUM(wUSE!AQ$112:AQ$114),0)</f>
        <v>0</v>
      </c>
      <c r="AR30" s="209">
        <f>IF(SUM(wUSE!AR$112:AR$114),AR$3*wUSE!AR30/SUM(wUSE!AR$112:AR$114),0)</f>
        <v>0</v>
      </c>
      <c r="AS30" s="209">
        <f>IF(SUM(wUSE!AS$112:AS$114),AS$3*wUSE!AS30/SUM(wUSE!AS$112:AS$114),0)</f>
        <v>0</v>
      </c>
      <c r="AT30" s="209">
        <f>IF(SUM(wUSE!AT$112:AT$114),AT$3*wUSE!AT30/SUM(wUSE!AT$112:AT$114),0)</f>
        <v>0</v>
      </c>
      <c r="AU30" s="209">
        <f>IF(SUM(wUSE!AU$112:AU$114),AU$3*wUSE!AU30/SUM(wUSE!AU$112:AU$114),0)</f>
        <v>0</v>
      </c>
      <c r="AV30" s="209">
        <f>IF(SUM(wUSE!AV$112:AV$114),AV$3*wUSE!AV30/SUM(wUSE!AV$112:AV$114),0)</f>
        <v>0</v>
      </c>
      <c r="AW30" s="209">
        <f>IF(SUM(wUSE!AW$112:AW$114),AW$3*wUSE!AW30/SUM(wUSE!AW$112:AW$114),0)</f>
        <v>0</v>
      </c>
      <c r="AX30" s="209">
        <f>IF(SUM(wUSE!AX$112:AX$114),AX$3*wUSE!AX30/SUM(wUSE!AX$112:AX$114),0)</f>
        <v>0</v>
      </c>
      <c r="AY30" s="209">
        <f>IF(SUM(wUSE!AY$112:AY$114),AY$3*wUSE!AY30/SUM(wUSE!AY$112:AY$114),0)</f>
        <v>0</v>
      </c>
      <c r="AZ30" s="209">
        <f>IF(SUM(wUSE!AZ$112:AZ$114),AZ$3*wUSE!AZ30/SUM(wUSE!AZ$112:AZ$114),0)</f>
        <v>0</v>
      </c>
      <c r="BA30" s="209">
        <f>IF(SUM(wUSE!BA$112:BA$114),BA$3*wUSE!BA30/SUM(wUSE!BA$112:BA$114),0)</f>
        <v>0</v>
      </c>
      <c r="BB30" s="209">
        <f>IF(SUM(wUSE!BB$112:BB$114),BB$3*wUSE!BB30/SUM(wUSE!BB$112:BB$114),0)</f>
        <v>0</v>
      </c>
      <c r="BC30" s="209">
        <f>IF(SUM(wUSE!BC$112:BC$114),BC$3*wUSE!BC30/SUM(wUSE!BC$112:BC$114),0)</f>
        <v>0</v>
      </c>
      <c r="BD30" s="209">
        <f>IF(SUM(wUSE!BD$112:BD$114),BD$3*wUSE!BD30/SUM(wUSE!BD$112:BD$114),0)</f>
        <v>0</v>
      </c>
      <c r="BE30" s="209">
        <f>IF(SUM(wUSE!BE$112:BE$114),BE$3*wUSE!BE30/SUM(wUSE!BE$112:BE$114),0)</f>
        <v>0</v>
      </c>
      <c r="BF30" s="209">
        <f>IF(SUM(wUSE!BF$112:BF$114),BF$3*wUSE!BF30/SUM(wUSE!BF$112:BF$114),0)</f>
        <v>0</v>
      </c>
      <c r="BG30" s="209">
        <f>IF(SUM(wUSE!BG$112:BG$114),BG$3*wUSE!BG30/SUM(wUSE!BG$112:BG$114),0)</f>
        <v>0</v>
      </c>
      <c r="BH30" s="209">
        <f>IF(SUM(wUSE!BH$112:BH$114),BH$3*wUSE!BH30/SUM(wUSE!BH$112:BH$114),0)</f>
        <v>0</v>
      </c>
      <c r="BI30" s="209">
        <f>IF(SUM(wUSE!BI$112:BI$114),BI$3*wUSE!BI30/SUM(wUSE!BI$112:BI$114),0)</f>
        <v>0</v>
      </c>
      <c r="BJ30" s="209">
        <f>IF(SUM(wUSE!BJ$112:BJ$114),BJ$3*wUSE!BJ30/SUM(wUSE!BJ$112:BJ$114),0)</f>
        <v>0</v>
      </c>
      <c r="BK30" s="209">
        <f>IF(SUM(wUSE!BK$112:BK$114),BK$3*wUSE!BK30/SUM(wUSE!BK$112:BK$114),0)</f>
        <v>0</v>
      </c>
      <c r="BL30" s="209">
        <f>IF(SUM(wUSE!BL$112:BL$114),BL$3*wUSE!BL30/SUM(wUSE!BL$112:BL$114),0)</f>
        <v>0</v>
      </c>
      <c r="BM30" s="209">
        <f>IF(SUM(wUSE!BM$112:BM$114),BM$3*wUSE!BM30/SUM(wUSE!BM$112:BM$114),0)</f>
        <v>0</v>
      </c>
      <c r="BN30" s="209">
        <f>IF(SUM(wUSE!BN$112:BN$114),BN$3*wUSE!BN30/SUM(wUSE!BN$112:BN$114),0)</f>
        <v>0</v>
      </c>
      <c r="BO30" s="209">
        <f>IF(SUM(wUSE!BO$112:BO$114),BO$3*wUSE!BO30/SUM(wUSE!BO$112:BO$114),0)</f>
        <v>0</v>
      </c>
      <c r="BP30" s="209">
        <f>IF(SUM(wUSE!BP$112:BP$114),BP$3*wUSE!BP30/SUM(wUSE!BP$112:BP$114),0)</f>
        <v>0</v>
      </c>
      <c r="BQ30" s="209">
        <f>IF(SUM(wUSE!BQ$112:BQ$114),BQ$3*wUSE!BQ30/SUM(wUSE!BQ$112:BQ$114),0)</f>
        <v>0</v>
      </c>
      <c r="BR30" s="209">
        <f>IF(SUM(wUSE!BR$112:BR$114),BR$3*wUSE!BR30/SUM(wUSE!BR$112:BR$114),0)</f>
        <v>0</v>
      </c>
      <c r="BS30" s="209">
        <f>IF(SUM(wUSE!BS$112:BS$114),BS$3*wUSE!BS30/SUM(wUSE!BS$112:BS$114),0)</f>
        <v>0</v>
      </c>
      <c r="BT30" s="209">
        <f>IF(SUM(wUSE!BT$112:BT$114),BT$3*wUSE!BT30/SUM(wUSE!BT$112:BT$114),0)</f>
        <v>0</v>
      </c>
      <c r="BU30" s="209">
        <f>IF(SUM(wUSE!BU$112:BU$114),BU$3*wUSE!BU30/SUM(wUSE!BU$112:BU$114),0)</f>
        <v>0</v>
      </c>
      <c r="BV30" s="209">
        <f>IF(SUM(wUSE!BV$112:BV$114),BV$3*wUSE!BV30/SUM(wUSE!BV$112:BV$114),0)</f>
        <v>0</v>
      </c>
      <c r="BW30" s="209">
        <f>IF(SUM(wUSE!BW$112:BW$114),BW$3*wUSE!BW30/SUM(wUSE!BW$112:BW$114),0)</f>
        <v>0</v>
      </c>
      <c r="BX30" s="209">
        <f>IF(SUM(wUSE!BX$112:BX$114),BX$3*wUSE!BX30/SUM(wUSE!BX$112:BX$114),0)</f>
        <v>0</v>
      </c>
      <c r="BY30" s="209">
        <f>IF(SUM(wUSE!BY$112:BY$114),BY$3*wUSE!BY30/SUM(wUSE!BY$112:BY$114),0)</f>
        <v>0</v>
      </c>
      <c r="BZ30" s="209">
        <f>IF(SUM(wUSE!BZ$112:BZ$114),BZ$3*wUSE!BZ30/SUM(wUSE!BZ$112:BZ$114),0)</f>
        <v>0</v>
      </c>
      <c r="CA30" s="209">
        <f>IF(SUM(wUSE!CA$112:CA$114),CA$3*wUSE!CA30/SUM(wUSE!CA$112:CA$114),0)</f>
        <v>0</v>
      </c>
      <c r="CB30" s="209">
        <f>IF(SUM(wUSE!CB$112:CB$114),CB$3*wUSE!CB30/SUM(wUSE!CB$112:CB$114),0)</f>
        <v>0</v>
      </c>
      <c r="CC30" s="209">
        <f>IF(SUM(wUSE!CC$112:CC$114),CC$3*wUSE!CC30/SUM(wUSE!CC$112:CC$114),0)</f>
        <v>0</v>
      </c>
      <c r="CD30" s="209">
        <f>IF(SUM(wUSE!CD$112:CD$114),CD$3*wUSE!CD30/SUM(wUSE!CD$112:CD$114),0)</f>
        <v>0</v>
      </c>
      <c r="CE30" s="209">
        <f>IF(SUM(wUSE!CE$112:CE$114),CE$3*wUSE!CE30/SUM(wUSE!CE$112:CE$114),0)</f>
        <v>0</v>
      </c>
      <c r="CF30" s="209">
        <f>IF(SUM(wUSE!CF$112:CF$114),CF$3*wUSE!CF30/SUM(wUSE!CF$112:CF$114),0)</f>
        <v>0</v>
      </c>
      <c r="CG30" s="209" t="e">
        <f>IF(SUM(wUSE!CG$112:CG$114),CG$3*wUSE!CG30/SUM(wUSE!CG$112:CG$114),0)</f>
        <v>#DIV/0!</v>
      </c>
      <c r="CH30" s="209" t="e">
        <f>IF(SUM(wUSE!CH$112:CH$114),CH$3*wUSE!CH30/SUM(wUSE!CH$112:CH$114),0)</f>
        <v>#DIV/0!</v>
      </c>
      <c r="CI30" s="209" t="e">
        <f>IF(SUM(wUSE!CI$112:CI$114),CI$3*wUSE!CI30/SUM(wUSE!CI$112:CI$114),0)</f>
        <v>#DIV/0!</v>
      </c>
      <c r="CJ30" s="209" t="e">
        <f>IF(SUM(wUSE!CJ$112:CJ$114),CJ$3*wUSE!CJ30/SUM(wUSE!CJ$112:CJ$114),0)</f>
        <v>#DIV/0!</v>
      </c>
      <c r="CK30" s="209" t="e">
        <f>IF(SUM(wUSE!CK$112:CK$114),CK$3*wUSE!CK30/SUM(wUSE!CK$112:CK$114),0)</f>
        <v>#DIV/0!</v>
      </c>
      <c r="CL30" s="209" t="e">
        <f>IF(SUM(wUSE!CL$112:CL$114),CL$3*wUSE!CL30/SUM(wUSE!CL$112:CL$114),0)</f>
        <v>#DIV/0!</v>
      </c>
      <c r="CM30" s="209" t="e">
        <f>IF(SUM(wUSE!CM$112:CM$114),CM$3*wUSE!CM30/SUM(wUSE!CM$112:CM$114),0)</f>
        <v>#DIV/0!</v>
      </c>
      <c r="CN30" s="209" t="e">
        <f>IF(SUM(wUSE!CN$112:CN$114),CN$3*wUSE!CN30/SUM(wUSE!CN$112:CN$114),0)</f>
        <v>#DIV/0!</v>
      </c>
      <c r="CO30" s="209" t="e">
        <f>IF(SUM(wUSE!CO$112:CO$114),CO$3*wUSE!CO30/SUM(wUSE!CO$112:CO$114),0)</f>
        <v>#DIV/0!</v>
      </c>
      <c r="CP30" s="209" t="e">
        <f>IF(SUM(wUSE!CP$112:CP$114),CP$3*wUSE!CP30/SUM(wUSE!CP$112:CP$114),0)</f>
        <v>#DIV/0!</v>
      </c>
      <c r="CQ30" s="209" t="e">
        <f>IF(SUM(wUSE!CQ$112:CQ$114),CQ$3*wUSE!CQ30/SUM(wUSE!CQ$112:CQ$114),0)</f>
        <v>#DIV/0!</v>
      </c>
      <c r="CR30" s="209" t="e">
        <f>IF(SUM(wUSE!CR$112:CR$114),CR$3*wUSE!CR30/SUM(wUSE!CR$112:CR$114),0)</f>
        <v>#DIV/0!</v>
      </c>
      <c r="CS30" s="209" t="e">
        <f>IF(SUM(wUSE!CS$112:CS$114),CS$3*wUSE!CS30/SUM(wUSE!CS$112:CS$114),0)</f>
        <v>#DIV/0!</v>
      </c>
      <c r="CT30" s="209">
        <f>IF(SUM(wUSE!CT$112:CT$114),CT$3*wUSE!CT30/SUM(wUSE!CT$112:CT$114),0)</f>
        <v>0</v>
      </c>
      <c r="CU30" s="209">
        <f>IF(SUM(wUSE!CU$112:CU$114),CU$3*wUSE!CU30/SUM(wUSE!CU$112:CU$114),0)</f>
        <v>0</v>
      </c>
      <c r="CV30" s="209" t="e">
        <f>IF(SUM(wUSE!CV$112:CV$114),CV$3*wUSE!CV30/SUM(wUSE!CV$112:CV$114),0)</f>
        <v>#DIV/0!</v>
      </c>
      <c r="CW30" s="209" t="e">
        <f>IF(SUM(wUSE!CW$112:CW$114),CW$3*wUSE!CW30/SUM(wUSE!CW$112:CW$114),0)</f>
        <v>#DIV/0!</v>
      </c>
      <c r="CX30" s="209" t="e">
        <f>IF(SUM(wUSE!CX$112:CX$114),CX$3*wUSE!CX30/SUM(wUSE!CX$112:CX$114),0)</f>
        <v>#DIV/0!</v>
      </c>
      <c r="CY30" s="209" t="e">
        <f>IF(SUM(wUSE!CY$112:CY$114),CY$3*wUSE!CY30/SUM(wUSE!CY$112:CY$114),0)</f>
        <v>#DIV/0!</v>
      </c>
      <c r="CZ30" s="209" t="e">
        <f>IF(SUM(wUSE!CZ$112:CZ$114),CZ$3*wUSE!CZ30/SUM(wUSE!CZ$112:CZ$114),0)</f>
        <v>#DIV/0!</v>
      </c>
      <c r="DA30" s="209" t="e">
        <f>IF(SUM(wUSE!DA$112:DA$114),DA$3*wUSE!DA30/SUM(wUSE!DA$112:DA$114),0)</f>
        <v>#DIV/0!</v>
      </c>
      <c r="DB30" s="209" t="e">
        <f>IF(SUM(wUSE!DB$112:DB$114),DB$3*wUSE!DB30/SUM(wUSE!DB$112:DB$114),0)</f>
        <v>#DIV/0!</v>
      </c>
      <c r="DC30" s="198"/>
      <c r="DD30" s="199"/>
      <c r="DE30" s="199"/>
      <c r="DF30" s="199"/>
      <c r="DG30" s="199"/>
      <c r="DH30" s="199"/>
      <c r="DI30" s="199"/>
      <c r="DJ30" s="199"/>
      <c r="DK30" s="199"/>
      <c r="DL30" s="199"/>
      <c r="DM30" s="199"/>
      <c r="DN30" s="199"/>
      <c r="DO30" s="199"/>
      <c r="DP30" s="199"/>
    </row>
    <row r="31" spans="1:120" x14ac:dyDescent="0.75">
      <c r="A31" s="29"/>
      <c r="B31" s="17" t="s">
        <v>1563</v>
      </c>
      <c r="C31" s="209">
        <f>IF(SUM(wUSE!C$112:C$114),C$3*wUSE!C31/SUM(wUSE!C$112:C$114),0)</f>
        <v>0</v>
      </c>
      <c r="D31" s="209">
        <f>IF(SUM(wUSE!D$112:D$114),D$3*wUSE!D31/SUM(wUSE!D$112:D$114),0)</f>
        <v>0</v>
      </c>
      <c r="E31" s="209">
        <f>IF(SUM(wUSE!E$112:E$114),E$3*wUSE!E31/SUM(wUSE!E$112:E$114),0)</f>
        <v>0</v>
      </c>
      <c r="F31" s="209">
        <f>IF(SUM(wUSE!F$112:F$114),F$3*wUSE!F31/SUM(wUSE!F$112:F$114),0)</f>
        <v>0</v>
      </c>
      <c r="G31" s="209">
        <f>IF(SUM(wUSE!G$112:G$114),G$3*wUSE!G31/SUM(wUSE!G$112:G$114),0)</f>
        <v>0</v>
      </c>
      <c r="H31" s="209">
        <f>IF(SUM(wUSE!H$112:H$114),H$3*wUSE!H31/SUM(wUSE!H$112:H$114),0)</f>
        <v>0</v>
      </c>
      <c r="I31" s="209">
        <f>IF(SUM(wUSE!I$112:I$114),I$3*wUSE!I31/SUM(wUSE!I$112:I$114),0)</f>
        <v>0</v>
      </c>
      <c r="J31" s="209">
        <f>IF(SUM(wUSE!J$112:J$114),J$3*wUSE!J31/SUM(wUSE!J$112:J$114),0)</f>
        <v>0</v>
      </c>
      <c r="K31" s="209">
        <f>IF(SUM(wUSE!K$112:K$114),K$3*wUSE!K31/SUM(wUSE!K$112:K$114),0)</f>
        <v>0</v>
      </c>
      <c r="L31" s="209">
        <f>IF(SUM(wUSE!L$112:L$114),L$3*wUSE!L31/SUM(wUSE!L$112:L$114),0)</f>
        <v>0</v>
      </c>
      <c r="M31" s="209">
        <f>IF(SUM(wUSE!M$112:M$114),M$3*wUSE!M31/SUM(wUSE!M$112:M$114),0)</f>
        <v>0</v>
      </c>
      <c r="N31" s="209">
        <f>IF(SUM(wUSE!N$112:N$114),N$3*wUSE!N31/SUM(wUSE!N$112:N$114),0)</f>
        <v>0</v>
      </c>
      <c r="O31" s="209">
        <f>IF(SUM(wUSE!O$112:O$114),O$3*wUSE!O31/SUM(wUSE!O$112:O$114),0)</f>
        <v>0</v>
      </c>
      <c r="P31" s="209">
        <f>IF(SUM(wUSE!P$112:P$114),P$3*wUSE!P31/SUM(wUSE!P$112:P$114),0)</f>
        <v>0</v>
      </c>
      <c r="Q31" s="209">
        <f>IF(SUM(wUSE!Q$112:Q$114),Q$3*wUSE!Q31/SUM(wUSE!Q$112:Q$114),0)</f>
        <v>0</v>
      </c>
      <c r="R31" s="209">
        <f>IF(SUM(wUSE!R$112:R$114),R$3*wUSE!R31/SUM(wUSE!R$112:R$114),0)</f>
        <v>0</v>
      </c>
      <c r="S31" s="209">
        <f>IF(SUM(wUSE!S$112:S$114),S$3*wUSE!S31/SUM(wUSE!S$112:S$114),0)</f>
        <v>0</v>
      </c>
      <c r="T31" s="209">
        <f>IF(SUM(wUSE!T$112:T$114),T$3*wUSE!T31/SUM(wUSE!T$112:T$114),0)</f>
        <v>0</v>
      </c>
      <c r="U31" s="209">
        <f>IF(SUM(wUSE!U$112:U$114),U$3*wUSE!U31/SUM(wUSE!U$112:U$114),0)</f>
        <v>0</v>
      </c>
      <c r="V31" s="209">
        <f>IF(SUM(wUSE!V$112:V$114),V$3*wUSE!V31/SUM(wUSE!V$112:V$114),0)</f>
        <v>0</v>
      </c>
      <c r="W31" s="209">
        <f>IF(SUM(wUSE!W$112:W$114),W$3*wUSE!W31/SUM(wUSE!W$112:W$114),0)</f>
        <v>0</v>
      </c>
      <c r="X31" s="209">
        <f>IF(SUM(wUSE!X$112:X$114),X$3*wUSE!X31/SUM(wUSE!X$112:X$114),0)</f>
        <v>0</v>
      </c>
      <c r="Y31" s="209">
        <f>IF(SUM(wUSE!Y$112:Y$114),Y$3*wUSE!Y31/SUM(wUSE!Y$112:Y$114),0)</f>
        <v>0</v>
      </c>
      <c r="Z31" s="209">
        <f>IF(SUM(wUSE!Z$112:Z$114),Z$3*wUSE!Z31/SUM(wUSE!Z$112:Z$114),0)</f>
        <v>0</v>
      </c>
      <c r="AA31" s="209">
        <f>IF(SUM(wUSE!AA$112:AA$114),AA$3*wUSE!AA31/SUM(wUSE!AA$112:AA$114),0)</f>
        <v>0</v>
      </c>
      <c r="AB31" s="209">
        <f>IF(SUM(wUSE!AB$112:AB$114),AB$3*wUSE!AB31/SUM(wUSE!AB$112:AB$114),0)</f>
        <v>0</v>
      </c>
      <c r="AC31" s="209">
        <f>IF(SUM(wUSE!AC$112:AC$114),AC$3*wUSE!AC31/SUM(wUSE!AC$112:AC$114),0)</f>
        <v>0</v>
      </c>
      <c r="AD31" s="209">
        <f>IF(SUM(wUSE!AD$112:AD$114),AD$3*wUSE!AD31/SUM(wUSE!AD$112:AD$114),0)</f>
        <v>0</v>
      </c>
      <c r="AE31" s="209">
        <f>IF(SUM(wUSE!AE$112:AE$114),AE$3*wUSE!AE31/SUM(wUSE!AE$112:AE$114),0)</f>
        <v>0</v>
      </c>
      <c r="AF31" s="209">
        <f>IF(SUM(wUSE!AF$112:AF$114),AF$3*wUSE!AF31/SUM(wUSE!AF$112:AF$114),0)</f>
        <v>0</v>
      </c>
      <c r="AG31" s="209">
        <f>IF(SUM(wUSE!AG$112:AG$114),AG$3*wUSE!AG31/SUM(wUSE!AG$112:AG$114),0)</f>
        <v>0</v>
      </c>
      <c r="AH31" s="209">
        <f>IF(SUM(wUSE!AH$112:AH$114),AH$3*wUSE!AH31/SUM(wUSE!AH$112:AH$114),0)</f>
        <v>0</v>
      </c>
      <c r="AI31" s="209">
        <f>IF(SUM(wUSE!AI$112:AI$114),AI$3*wUSE!AI31/SUM(wUSE!AI$112:AI$114),0)</f>
        <v>0</v>
      </c>
      <c r="AJ31" s="209">
        <f>IF(SUM(wUSE!AJ$112:AJ$114),AJ$3*wUSE!AJ31/SUM(wUSE!AJ$112:AJ$114),0)</f>
        <v>0</v>
      </c>
      <c r="AK31" s="209">
        <f>IF(SUM(wUSE!AK$112:AK$114),AK$3*wUSE!AK31/SUM(wUSE!AK$112:AK$114),0)</f>
        <v>0</v>
      </c>
      <c r="AL31" s="209">
        <f>IF(SUM(wUSE!AL$112:AL$114),AL$3*wUSE!AL31/SUM(wUSE!AL$112:AL$114),0)</f>
        <v>0</v>
      </c>
      <c r="AM31" s="209">
        <f>IF(SUM(wUSE!AM$112:AM$114),AM$3*wUSE!AM31/SUM(wUSE!AM$112:AM$114),0)</f>
        <v>0</v>
      </c>
      <c r="AN31" s="209">
        <f>IF(SUM(wUSE!AN$112:AN$114),AN$3*wUSE!AN31/SUM(wUSE!AN$112:AN$114),0)</f>
        <v>0</v>
      </c>
      <c r="AO31" s="209">
        <f>IF(SUM(wUSE!AO$112:AO$114),AO$3*wUSE!AO31/SUM(wUSE!AO$112:AO$114),0)</f>
        <v>0</v>
      </c>
      <c r="AP31" s="209">
        <f>IF(SUM(wUSE!AP$112:AP$114),AP$3*wUSE!AP31/SUM(wUSE!AP$112:AP$114),0)</f>
        <v>0</v>
      </c>
      <c r="AQ31" s="209">
        <f>IF(SUM(wUSE!AQ$112:AQ$114),AQ$3*wUSE!AQ31/SUM(wUSE!AQ$112:AQ$114),0)</f>
        <v>0</v>
      </c>
      <c r="AR31" s="209">
        <f>IF(SUM(wUSE!AR$112:AR$114),AR$3*wUSE!AR31/SUM(wUSE!AR$112:AR$114),0)</f>
        <v>0</v>
      </c>
      <c r="AS31" s="209">
        <f>IF(SUM(wUSE!AS$112:AS$114),AS$3*wUSE!AS31/SUM(wUSE!AS$112:AS$114),0)</f>
        <v>0</v>
      </c>
      <c r="AT31" s="209">
        <f>IF(SUM(wUSE!AT$112:AT$114),AT$3*wUSE!AT31/SUM(wUSE!AT$112:AT$114),0)</f>
        <v>0</v>
      </c>
      <c r="AU31" s="209">
        <f>IF(SUM(wUSE!AU$112:AU$114),AU$3*wUSE!AU31/SUM(wUSE!AU$112:AU$114),0)</f>
        <v>0</v>
      </c>
      <c r="AV31" s="209">
        <f>IF(SUM(wUSE!AV$112:AV$114),AV$3*wUSE!AV31/SUM(wUSE!AV$112:AV$114),0)</f>
        <v>0</v>
      </c>
      <c r="AW31" s="209">
        <f>IF(SUM(wUSE!AW$112:AW$114),AW$3*wUSE!AW31/SUM(wUSE!AW$112:AW$114),0)</f>
        <v>0</v>
      </c>
      <c r="AX31" s="209">
        <f>IF(SUM(wUSE!AX$112:AX$114),AX$3*wUSE!AX31/SUM(wUSE!AX$112:AX$114),0)</f>
        <v>0</v>
      </c>
      <c r="AY31" s="209">
        <f>IF(SUM(wUSE!AY$112:AY$114),AY$3*wUSE!AY31/SUM(wUSE!AY$112:AY$114),0)</f>
        <v>0</v>
      </c>
      <c r="AZ31" s="209">
        <f>IF(SUM(wUSE!AZ$112:AZ$114),AZ$3*wUSE!AZ31/SUM(wUSE!AZ$112:AZ$114),0)</f>
        <v>0</v>
      </c>
      <c r="BA31" s="209">
        <f>IF(SUM(wUSE!BA$112:BA$114),BA$3*wUSE!BA31/SUM(wUSE!BA$112:BA$114),0)</f>
        <v>0</v>
      </c>
      <c r="BB31" s="209">
        <f>IF(SUM(wUSE!BB$112:BB$114),BB$3*wUSE!BB31/SUM(wUSE!BB$112:BB$114),0)</f>
        <v>0</v>
      </c>
      <c r="BC31" s="209">
        <f>IF(SUM(wUSE!BC$112:BC$114),BC$3*wUSE!BC31/SUM(wUSE!BC$112:BC$114),0)</f>
        <v>0</v>
      </c>
      <c r="BD31" s="209">
        <f>IF(SUM(wUSE!BD$112:BD$114),BD$3*wUSE!BD31/SUM(wUSE!BD$112:BD$114),0)</f>
        <v>0</v>
      </c>
      <c r="BE31" s="209">
        <f>IF(SUM(wUSE!BE$112:BE$114),BE$3*wUSE!BE31/SUM(wUSE!BE$112:BE$114),0)</f>
        <v>0</v>
      </c>
      <c r="BF31" s="209">
        <f>IF(SUM(wUSE!BF$112:BF$114),BF$3*wUSE!BF31/SUM(wUSE!BF$112:BF$114),0)</f>
        <v>0</v>
      </c>
      <c r="BG31" s="209">
        <f>IF(SUM(wUSE!BG$112:BG$114),BG$3*wUSE!BG31/SUM(wUSE!BG$112:BG$114),0)</f>
        <v>0</v>
      </c>
      <c r="BH31" s="209">
        <f>IF(SUM(wUSE!BH$112:BH$114),BH$3*wUSE!BH31/SUM(wUSE!BH$112:BH$114),0)</f>
        <v>0</v>
      </c>
      <c r="BI31" s="209">
        <f>IF(SUM(wUSE!BI$112:BI$114),BI$3*wUSE!BI31/SUM(wUSE!BI$112:BI$114),0)</f>
        <v>0</v>
      </c>
      <c r="BJ31" s="209">
        <f>IF(SUM(wUSE!BJ$112:BJ$114),BJ$3*wUSE!BJ31/SUM(wUSE!BJ$112:BJ$114),0)</f>
        <v>0</v>
      </c>
      <c r="BK31" s="209">
        <f>IF(SUM(wUSE!BK$112:BK$114),BK$3*wUSE!BK31/SUM(wUSE!BK$112:BK$114),0)</f>
        <v>0</v>
      </c>
      <c r="BL31" s="209">
        <f>IF(SUM(wUSE!BL$112:BL$114),BL$3*wUSE!BL31/SUM(wUSE!BL$112:BL$114),0)</f>
        <v>0</v>
      </c>
      <c r="BM31" s="209">
        <f>IF(SUM(wUSE!BM$112:BM$114),BM$3*wUSE!BM31/SUM(wUSE!BM$112:BM$114),0)</f>
        <v>0</v>
      </c>
      <c r="BN31" s="209">
        <f>IF(SUM(wUSE!BN$112:BN$114),BN$3*wUSE!BN31/SUM(wUSE!BN$112:BN$114),0)</f>
        <v>0</v>
      </c>
      <c r="BO31" s="209">
        <f>IF(SUM(wUSE!BO$112:BO$114),BO$3*wUSE!BO31/SUM(wUSE!BO$112:BO$114),0)</f>
        <v>0</v>
      </c>
      <c r="BP31" s="209">
        <f>IF(SUM(wUSE!BP$112:BP$114),BP$3*wUSE!BP31/SUM(wUSE!BP$112:BP$114),0)</f>
        <v>0</v>
      </c>
      <c r="BQ31" s="209">
        <f>IF(SUM(wUSE!BQ$112:BQ$114),BQ$3*wUSE!BQ31/SUM(wUSE!BQ$112:BQ$114),0)</f>
        <v>0</v>
      </c>
      <c r="BR31" s="209">
        <f>IF(SUM(wUSE!BR$112:BR$114),BR$3*wUSE!BR31/SUM(wUSE!BR$112:BR$114),0)</f>
        <v>0</v>
      </c>
      <c r="BS31" s="209">
        <f>IF(SUM(wUSE!BS$112:BS$114),BS$3*wUSE!BS31/SUM(wUSE!BS$112:BS$114),0)</f>
        <v>0</v>
      </c>
      <c r="BT31" s="209">
        <f>IF(SUM(wUSE!BT$112:BT$114),BT$3*wUSE!BT31/SUM(wUSE!BT$112:BT$114),0)</f>
        <v>0</v>
      </c>
      <c r="BU31" s="209">
        <f>IF(SUM(wUSE!BU$112:BU$114),BU$3*wUSE!BU31/SUM(wUSE!BU$112:BU$114),0)</f>
        <v>0</v>
      </c>
      <c r="BV31" s="209">
        <f>IF(SUM(wUSE!BV$112:BV$114),BV$3*wUSE!BV31/SUM(wUSE!BV$112:BV$114),0)</f>
        <v>0</v>
      </c>
      <c r="BW31" s="209">
        <f>IF(SUM(wUSE!BW$112:BW$114),BW$3*wUSE!BW31/SUM(wUSE!BW$112:BW$114),0)</f>
        <v>0</v>
      </c>
      <c r="BX31" s="209">
        <f>IF(SUM(wUSE!BX$112:BX$114),BX$3*wUSE!BX31/SUM(wUSE!BX$112:BX$114),0)</f>
        <v>0</v>
      </c>
      <c r="BY31" s="209">
        <f>IF(SUM(wUSE!BY$112:BY$114),BY$3*wUSE!BY31/SUM(wUSE!BY$112:BY$114),0)</f>
        <v>0</v>
      </c>
      <c r="BZ31" s="209">
        <f>IF(SUM(wUSE!BZ$112:BZ$114),BZ$3*wUSE!BZ31/SUM(wUSE!BZ$112:BZ$114),0)</f>
        <v>0</v>
      </c>
      <c r="CA31" s="209">
        <f>IF(SUM(wUSE!CA$112:CA$114),CA$3*wUSE!CA31/SUM(wUSE!CA$112:CA$114),0)</f>
        <v>0</v>
      </c>
      <c r="CB31" s="209">
        <f>IF(SUM(wUSE!CB$112:CB$114),CB$3*wUSE!CB31/SUM(wUSE!CB$112:CB$114),0)</f>
        <v>0</v>
      </c>
      <c r="CC31" s="209">
        <f>IF(SUM(wUSE!CC$112:CC$114),CC$3*wUSE!CC31/SUM(wUSE!CC$112:CC$114),0)</f>
        <v>0</v>
      </c>
      <c r="CD31" s="209">
        <f>IF(SUM(wUSE!CD$112:CD$114),CD$3*wUSE!CD31/SUM(wUSE!CD$112:CD$114),0)</f>
        <v>0</v>
      </c>
      <c r="CE31" s="209">
        <f>IF(SUM(wUSE!CE$112:CE$114),CE$3*wUSE!CE31/SUM(wUSE!CE$112:CE$114),0)</f>
        <v>0</v>
      </c>
      <c r="CF31" s="209">
        <f>IF(SUM(wUSE!CF$112:CF$114),CF$3*wUSE!CF31/SUM(wUSE!CF$112:CF$114),0)</f>
        <v>0</v>
      </c>
      <c r="CG31" s="209" t="e">
        <f>IF(SUM(wUSE!CG$112:CG$114),CG$3*wUSE!CG31/SUM(wUSE!CG$112:CG$114),0)</f>
        <v>#DIV/0!</v>
      </c>
      <c r="CH31" s="209" t="e">
        <f>IF(SUM(wUSE!CH$112:CH$114),CH$3*wUSE!CH31/SUM(wUSE!CH$112:CH$114),0)</f>
        <v>#DIV/0!</v>
      </c>
      <c r="CI31" s="209" t="e">
        <f>IF(SUM(wUSE!CI$112:CI$114),CI$3*wUSE!CI31/SUM(wUSE!CI$112:CI$114),0)</f>
        <v>#DIV/0!</v>
      </c>
      <c r="CJ31" s="209" t="e">
        <f>IF(SUM(wUSE!CJ$112:CJ$114),CJ$3*wUSE!CJ31/SUM(wUSE!CJ$112:CJ$114),0)</f>
        <v>#DIV/0!</v>
      </c>
      <c r="CK31" s="209" t="e">
        <f>IF(SUM(wUSE!CK$112:CK$114),CK$3*wUSE!CK31/SUM(wUSE!CK$112:CK$114),0)</f>
        <v>#DIV/0!</v>
      </c>
      <c r="CL31" s="209" t="e">
        <f>IF(SUM(wUSE!CL$112:CL$114),CL$3*wUSE!CL31/SUM(wUSE!CL$112:CL$114),0)</f>
        <v>#DIV/0!</v>
      </c>
      <c r="CM31" s="209" t="e">
        <f>IF(SUM(wUSE!CM$112:CM$114),CM$3*wUSE!CM31/SUM(wUSE!CM$112:CM$114),0)</f>
        <v>#DIV/0!</v>
      </c>
      <c r="CN31" s="209" t="e">
        <f>IF(SUM(wUSE!CN$112:CN$114),CN$3*wUSE!CN31/SUM(wUSE!CN$112:CN$114),0)</f>
        <v>#DIV/0!</v>
      </c>
      <c r="CO31" s="209" t="e">
        <f>IF(SUM(wUSE!CO$112:CO$114),CO$3*wUSE!CO31/SUM(wUSE!CO$112:CO$114),0)</f>
        <v>#DIV/0!</v>
      </c>
      <c r="CP31" s="209" t="e">
        <f>IF(SUM(wUSE!CP$112:CP$114),CP$3*wUSE!CP31/SUM(wUSE!CP$112:CP$114),0)</f>
        <v>#DIV/0!</v>
      </c>
      <c r="CQ31" s="209" t="e">
        <f>IF(SUM(wUSE!CQ$112:CQ$114),CQ$3*wUSE!CQ31/SUM(wUSE!CQ$112:CQ$114),0)</f>
        <v>#DIV/0!</v>
      </c>
      <c r="CR31" s="209" t="e">
        <f>IF(SUM(wUSE!CR$112:CR$114),CR$3*wUSE!CR31/SUM(wUSE!CR$112:CR$114),0)</f>
        <v>#DIV/0!</v>
      </c>
      <c r="CS31" s="209" t="e">
        <f>IF(SUM(wUSE!CS$112:CS$114),CS$3*wUSE!CS31/SUM(wUSE!CS$112:CS$114),0)</f>
        <v>#DIV/0!</v>
      </c>
      <c r="CT31" s="209">
        <f>IF(SUM(wUSE!CT$112:CT$114),CT$3*wUSE!CT31/SUM(wUSE!CT$112:CT$114),0)</f>
        <v>0</v>
      </c>
      <c r="CU31" s="209">
        <f>IF(SUM(wUSE!CU$112:CU$114),CU$3*wUSE!CU31/SUM(wUSE!CU$112:CU$114),0)</f>
        <v>0</v>
      </c>
      <c r="CV31" s="209" t="e">
        <f>IF(SUM(wUSE!CV$112:CV$114),CV$3*wUSE!CV31/SUM(wUSE!CV$112:CV$114),0)</f>
        <v>#DIV/0!</v>
      </c>
      <c r="CW31" s="209" t="e">
        <f>IF(SUM(wUSE!CW$112:CW$114),CW$3*wUSE!CW31/SUM(wUSE!CW$112:CW$114),0)</f>
        <v>#DIV/0!</v>
      </c>
      <c r="CX31" s="209" t="e">
        <f>IF(SUM(wUSE!CX$112:CX$114),CX$3*wUSE!CX31/SUM(wUSE!CX$112:CX$114),0)</f>
        <v>#DIV/0!</v>
      </c>
      <c r="CY31" s="209" t="e">
        <f>IF(SUM(wUSE!CY$112:CY$114),CY$3*wUSE!CY31/SUM(wUSE!CY$112:CY$114),0)</f>
        <v>#DIV/0!</v>
      </c>
      <c r="CZ31" s="209" t="e">
        <f>IF(SUM(wUSE!CZ$112:CZ$114),CZ$3*wUSE!CZ31/SUM(wUSE!CZ$112:CZ$114),0)</f>
        <v>#DIV/0!</v>
      </c>
      <c r="DA31" s="209" t="e">
        <f>IF(SUM(wUSE!DA$112:DA$114),DA$3*wUSE!DA31/SUM(wUSE!DA$112:DA$114),0)</f>
        <v>#DIV/0!</v>
      </c>
      <c r="DB31" s="209" t="e">
        <f>IF(SUM(wUSE!DB$112:DB$114),DB$3*wUSE!DB31/SUM(wUSE!DB$112:DB$114),0)</f>
        <v>#DIV/0!</v>
      </c>
      <c r="DC31" s="198"/>
      <c r="DD31" s="199"/>
      <c r="DE31" s="199"/>
      <c r="DF31" s="199"/>
      <c r="DG31" s="199"/>
      <c r="DH31" s="199"/>
      <c r="DI31" s="199"/>
      <c r="DJ31" s="199"/>
      <c r="DK31" s="199"/>
      <c r="DL31" s="199"/>
      <c r="DM31" s="199"/>
      <c r="DN31" s="199"/>
      <c r="DO31" s="199"/>
      <c r="DP31" s="199"/>
    </row>
    <row r="32" spans="1:120" x14ac:dyDescent="0.75">
      <c r="A32" s="29"/>
      <c r="B32" s="17" t="s">
        <v>86</v>
      </c>
      <c r="C32" s="209">
        <f>IF(SUM(wUSE!C$112:C$114),C$3*wUSE!C32/SUM(wUSE!C$112:C$114),0)</f>
        <v>0</v>
      </c>
      <c r="D32" s="209">
        <f>IF(SUM(wUSE!D$112:D$114),D$3*wUSE!D32/SUM(wUSE!D$112:D$114),0)</f>
        <v>0</v>
      </c>
      <c r="E32" s="209">
        <f>IF(SUM(wUSE!E$112:E$114),E$3*wUSE!E32/SUM(wUSE!E$112:E$114),0)</f>
        <v>0</v>
      </c>
      <c r="F32" s="209">
        <f>IF(SUM(wUSE!F$112:F$114),F$3*wUSE!F32/SUM(wUSE!F$112:F$114),0)</f>
        <v>0</v>
      </c>
      <c r="G32" s="209">
        <f>IF(SUM(wUSE!G$112:G$114),G$3*wUSE!G32/SUM(wUSE!G$112:G$114),0)</f>
        <v>0</v>
      </c>
      <c r="H32" s="209">
        <f>IF(SUM(wUSE!H$112:H$114),H$3*wUSE!H32/SUM(wUSE!H$112:H$114),0)</f>
        <v>0</v>
      </c>
      <c r="I32" s="209">
        <f>IF(SUM(wUSE!I$112:I$114),I$3*wUSE!I32/SUM(wUSE!I$112:I$114),0)</f>
        <v>0</v>
      </c>
      <c r="J32" s="209">
        <f>IF(SUM(wUSE!J$112:J$114),J$3*wUSE!J32/SUM(wUSE!J$112:J$114),0)</f>
        <v>0</v>
      </c>
      <c r="K32" s="209">
        <f>IF(SUM(wUSE!K$112:K$114),K$3*wUSE!K32/SUM(wUSE!K$112:K$114),0)</f>
        <v>0</v>
      </c>
      <c r="L32" s="209">
        <f>IF(SUM(wUSE!L$112:L$114),L$3*wUSE!L32/SUM(wUSE!L$112:L$114),0)</f>
        <v>0</v>
      </c>
      <c r="M32" s="209">
        <f>IF(SUM(wUSE!M$112:M$114),M$3*wUSE!M32/SUM(wUSE!M$112:M$114),0)</f>
        <v>0</v>
      </c>
      <c r="N32" s="209">
        <f>IF(SUM(wUSE!N$112:N$114),N$3*wUSE!N32/SUM(wUSE!N$112:N$114),0)</f>
        <v>0</v>
      </c>
      <c r="O32" s="209">
        <f>IF(SUM(wUSE!O$112:O$114),O$3*wUSE!O32/SUM(wUSE!O$112:O$114),0)</f>
        <v>0</v>
      </c>
      <c r="P32" s="209">
        <f>IF(SUM(wUSE!P$112:P$114),P$3*wUSE!P32/SUM(wUSE!P$112:P$114),0)</f>
        <v>0</v>
      </c>
      <c r="Q32" s="209">
        <f>IF(SUM(wUSE!Q$112:Q$114),Q$3*wUSE!Q32/SUM(wUSE!Q$112:Q$114),0)</f>
        <v>0</v>
      </c>
      <c r="R32" s="209">
        <f>IF(SUM(wUSE!R$112:R$114),R$3*wUSE!R32/SUM(wUSE!R$112:R$114),0)</f>
        <v>0</v>
      </c>
      <c r="S32" s="209">
        <f>IF(SUM(wUSE!S$112:S$114),S$3*wUSE!S32/SUM(wUSE!S$112:S$114),0)</f>
        <v>0</v>
      </c>
      <c r="T32" s="209">
        <f>IF(SUM(wUSE!T$112:T$114),T$3*wUSE!T32/SUM(wUSE!T$112:T$114),0)</f>
        <v>0</v>
      </c>
      <c r="U32" s="209">
        <f>IF(SUM(wUSE!U$112:U$114),U$3*wUSE!U32/SUM(wUSE!U$112:U$114),0)</f>
        <v>0</v>
      </c>
      <c r="V32" s="209">
        <f>IF(SUM(wUSE!V$112:V$114),V$3*wUSE!V32/SUM(wUSE!V$112:V$114),0)</f>
        <v>0</v>
      </c>
      <c r="W32" s="209">
        <f>IF(SUM(wUSE!W$112:W$114),W$3*wUSE!W32/SUM(wUSE!W$112:W$114),0)</f>
        <v>0</v>
      </c>
      <c r="X32" s="209">
        <f>IF(SUM(wUSE!X$112:X$114),X$3*wUSE!X32/SUM(wUSE!X$112:X$114),0)</f>
        <v>0</v>
      </c>
      <c r="Y32" s="209">
        <f>IF(SUM(wUSE!Y$112:Y$114),Y$3*wUSE!Y32/SUM(wUSE!Y$112:Y$114),0)</f>
        <v>0</v>
      </c>
      <c r="Z32" s="209">
        <f>IF(SUM(wUSE!Z$112:Z$114),Z$3*wUSE!Z32/SUM(wUSE!Z$112:Z$114),0)</f>
        <v>0</v>
      </c>
      <c r="AA32" s="209">
        <f>IF(SUM(wUSE!AA$112:AA$114),AA$3*wUSE!AA32/SUM(wUSE!AA$112:AA$114),0)</f>
        <v>0</v>
      </c>
      <c r="AB32" s="209">
        <f>IF(SUM(wUSE!AB$112:AB$114),AB$3*wUSE!AB32/SUM(wUSE!AB$112:AB$114),0)</f>
        <v>0.97680397067901259</v>
      </c>
      <c r="AC32" s="209">
        <f>IF(SUM(wUSE!AC$112:AC$114),AC$3*wUSE!AC32/SUM(wUSE!AC$112:AC$114),0)</f>
        <v>0.3559275883821022</v>
      </c>
      <c r="AD32" s="209">
        <f>IF(SUM(wUSE!AD$112:AD$114),AD$3*wUSE!AD32/SUM(wUSE!AD$112:AD$114),0)</f>
        <v>0.15483868137908388</v>
      </c>
      <c r="AE32" s="209">
        <f>IF(SUM(wUSE!AE$112:AE$114),AE$3*wUSE!AE32/SUM(wUSE!AE$112:AE$114),0)</f>
        <v>2.7618139748785374E-2</v>
      </c>
      <c r="AF32" s="209">
        <f>IF(SUM(wUSE!AF$112:AF$114),AF$3*wUSE!AF32/SUM(wUSE!AF$112:AF$114),0)</f>
        <v>0</v>
      </c>
      <c r="AG32" s="209">
        <f>IF(SUM(wUSE!AG$112:AG$114),AG$3*wUSE!AG32/SUM(wUSE!AG$112:AG$114),0)</f>
        <v>0</v>
      </c>
      <c r="AH32" s="209">
        <f>IF(SUM(wUSE!AH$112:AH$114),AH$3*wUSE!AH32/SUM(wUSE!AH$112:AH$114),0)</f>
        <v>0</v>
      </c>
      <c r="AI32" s="209">
        <f>IF(SUM(wUSE!AI$112:AI$114),AI$3*wUSE!AI32/SUM(wUSE!AI$112:AI$114),0)</f>
        <v>0</v>
      </c>
      <c r="AJ32" s="209">
        <f>IF(SUM(wUSE!AJ$112:AJ$114),AJ$3*wUSE!AJ32/SUM(wUSE!AJ$112:AJ$114),0)</f>
        <v>0</v>
      </c>
      <c r="AK32" s="209">
        <f>IF(SUM(wUSE!AK$112:AK$114),AK$3*wUSE!AK32/SUM(wUSE!AK$112:AK$114),0)</f>
        <v>0</v>
      </c>
      <c r="AL32" s="209">
        <f>IF(SUM(wUSE!AL$112:AL$114),AL$3*wUSE!AL32/SUM(wUSE!AL$112:AL$114),0)</f>
        <v>0</v>
      </c>
      <c r="AM32" s="209">
        <f>IF(SUM(wUSE!AM$112:AM$114),AM$3*wUSE!AM32/SUM(wUSE!AM$112:AM$114),0)</f>
        <v>0</v>
      </c>
      <c r="AN32" s="209">
        <f>IF(SUM(wUSE!AN$112:AN$114),AN$3*wUSE!AN32/SUM(wUSE!AN$112:AN$114),0)</f>
        <v>0</v>
      </c>
      <c r="AO32" s="209">
        <f>IF(SUM(wUSE!AO$112:AO$114),AO$3*wUSE!AO32/SUM(wUSE!AO$112:AO$114),0)</f>
        <v>0</v>
      </c>
      <c r="AP32" s="209">
        <f>IF(SUM(wUSE!AP$112:AP$114),AP$3*wUSE!AP32/SUM(wUSE!AP$112:AP$114),0)</f>
        <v>0</v>
      </c>
      <c r="AQ32" s="209">
        <f>IF(SUM(wUSE!AQ$112:AQ$114),AQ$3*wUSE!AQ32/SUM(wUSE!AQ$112:AQ$114),0)</f>
        <v>0</v>
      </c>
      <c r="AR32" s="209">
        <f>IF(SUM(wUSE!AR$112:AR$114),AR$3*wUSE!AR32/SUM(wUSE!AR$112:AR$114),0)</f>
        <v>0</v>
      </c>
      <c r="AS32" s="209">
        <f>IF(SUM(wUSE!AS$112:AS$114),AS$3*wUSE!AS32/SUM(wUSE!AS$112:AS$114),0)</f>
        <v>0</v>
      </c>
      <c r="AT32" s="209">
        <f>IF(SUM(wUSE!AT$112:AT$114),AT$3*wUSE!AT32/SUM(wUSE!AT$112:AT$114),0)</f>
        <v>0</v>
      </c>
      <c r="AU32" s="209">
        <f>IF(SUM(wUSE!AU$112:AU$114),AU$3*wUSE!AU32/SUM(wUSE!AU$112:AU$114),0)</f>
        <v>0</v>
      </c>
      <c r="AV32" s="209">
        <f>IF(SUM(wUSE!AV$112:AV$114),AV$3*wUSE!AV32/SUM(wUSE!AV$112:AV$114),0)</f>
        <v>0</v>
      </c>
      <c r="AW32" s="209">
        <f>IF(SUM(wUSE!AW$112:AW$114),AW$3*wUSE!AW32/SUM(wUSE!AW$112:AW$114),0)</f>
        <v>0</v>
      </c>
      <c r="AX32" s="209">
        <f>IF(SUM(wUSE!AX$112:AX$114),AX$3*wUSE!AX32/SUM(wUSE!AX$112:AX$114),0)</f>
        <v>0</v>
      </c>
      <c r="AY32" s="209">
        <f>IF(SUM(wUSE!AY$112:AY$114),AY$3*wUSE!AY32/SUM(wUSE!AY$112:AY$114),0)</f>
        <v>0</v>
      </c>
      <c r="AZ32" s="209">
        <f>IF(SUM(wUSE!AZ$112:AZ$114),AZ$3*wUSE!AZ32/SUM(wUSE!AZ$112:AZ$114),0)</f>
        <v>0</v>
      </c>
      <c r="BA32" s="209">
        <f>IF(SUM(wUSE!BA$112:BA$114),BA$3*wUSE!BA32/SUM(wUSE!BA$112:BA$114),0)</f>
        <v>0</v>
      </c>
      <c r="BB32" s="209">
        <f>IF(SUM(wUSE!BB$112:BB$114),BB$3*wUSE!BB32/SUM(wUSE!BB$112:BB$114),0)</f>
        <v>0</v>
      </c>
      <c r="BC32" s="209">
        <f>IF(SUM(wUSE!BC$112:BC$114),BC$3*wUSE!BC32/SUM(wUSE!BC$112:BC$114),0)</f>
        <v>0</v>
      </c>
      <c r="BD32" s="209">
        <f>IF(SUM(wUSE!BD$112:BD$114),BD$3*wUSE!BD32/SUM(wUSE!BD$112:BD$114),0)</f>
        <v>0</v>
      </c>
      <c r="BE32" s="209">
        <f>IF(SUM(wUSE!BE$112:BE$114),BE$3*wUSE!BE32/SUM(wUSE!BE$112:BE$114),0)</f>
        <v>0</v>
      </c>
      <c r="BF32" s="209">
        <f>IF(SUM(wUSE!BF$112:BF$114),BF$3*wUSE!BF32/SUM(wUSE!BF$112:BF$114),0)</f>
        <v>0</v>
      </c>
      <c r="BG32" s="209">
        <f>IF(SUM(wUSE!BG$112:BG$114),BG$3*wUSE!BG32/SUM(wUSE!BG$112:BG$114),0)</f>
        <v>0</v>
      </c>
      <c r="BH32" s="209">
        <f>IF(SUM(wUSE!BH$112:BH$114),BH$3*wUSE!BH32/SUM(wUSE!BH$112:BH$114),0)</f>
        <v>0</v>
      </c>
      <c r="BI32" s="209">
        <f>IF(SUM(wUSE!BI$112:BI$114),BI$3*wUSE!BI32/SUM(wUSE!BI$112:BI$114),0)</f>
        <v>0</v>
      </c>
      <c r="BJ32" s="209">
        <f>IF(SUM(wUSE!BJ$112:BJ$114),BJ$3*wUSE!BJ32/SUM(wUSE!BJ$112:BJ$114),0)</f>
        <v>0</v>
      </c>
      <c r="BK32" s="209">
        <f>IF(SUM(wUSE!BK$112:BK$114),BK$3*wUSE!BK32/SUM(wUSE!BK$112:BK$114),0)</f>
        <v>0</v>
      </c>
      <c r="BL32" s="209">
        <f>IF(SUM(wUSE!BL$112:BL$114),BL$3*wUSE!BL32/SUM(wUSE!BL$112:BL$114),0)</f>
        <v>0</v>
      </c>
      <c r="BM32" s="209">
        <f>IF(SUM(wUSE!BM$112:BM$114),BM$3*wUSE!BM32/SUM(wUSE!BM$112:BM$114),0)</f>
        <v>0</v>
      </c>
      <c r="BN32" s="209">
        <f>IF(SUM(wUSE!BN$112:BN$114),BN$3*wUSE!BN32/SUM(wUSE!BN$112:BN$114),0)</f>
        <v>0</v>
      </c>
      <c r="BO32" s="209">
        <f>IF(SUM(wUSE!BO$112:BO$114),BO$3*wUSE!BO32/SUM(wUSE!BO$112:BO$114),0)</f>
        <v>0</v>
      </c>
      <c r="BP32" s="209">
        <f>IF(SUM(wUSE!BP$112:BP$114),BP$3*wUSE!BP32/SUM(wUSE!BP$112:BP$114),0)</f>
        <v>0</v>
      </c>
      <c r="BQ32" s="209">
        <f>IF(SUM(wUSE!BQ$112:BQ$114),BQ$3*wUSE!BQ32/SUM(wUSE!BQ$112:BQ$114),0)</f>
        <v>0</v>
      </c>
      <c r="BR32" s="209">
        <f>IF(SUM(wUSE!BR$112:BR$114),BR$3*wUSE!BR32/SUM(wUSE!BR$112:BR$114),0)</f>
        <v>0</v>
      </c>
      <c r="BS32" s="209">
        <f>IF(SUM(wUSE!BS$112:BS$114),BS$3*wUSE!BS32/SUM(wUSE!BS$112:BS$114),0)</f>
        <v>0</v>
      </c>
      <c r="BT32" s="209">
        <f>IF(SUM(wUSE!BT$112:BT$114),BT$3*wUSE!BT32/SUM(wUSE!BT$112:BT$114),0)</f>
        <v>0</v>
      </c>
      <c r="BU32" s="209">
        <f>IF(SUM(wUSE!BU$112:BU$114),BU$3*wUSE!BU32/SUM(wUSE!BU$112:BU$114),0)</f>
        <v>0</v>
      </c>
      <c r="BV32" s="209">
        <f>IF(SUM(wUSE!BV$112:BV$114),BV$3*wUSE!BV32/SUM(wUSE!BV$112:BV$114),0)</f>
        <v>0</v>
      </c>
      <c r="BW32" s="209">
        <f>IF(SUM(wUSE!BW$112:BW$114),BW$3*wUSE!BW32/SUM(wUSE!BW$112:BW$114),0)</f>
        <v>0</v>
      </c>
      <c r="BX32" s="209">
        <f>IF(SUM(wUSE!BX$112:BX$114),BX$3*wUSE!BX32/SUM(wUSE!BX$112:BX$114),0)</f>
        <v>0</v>
      </c>
      <c r="BY32" s="209">
        <f>IF(SUM(wUSE!BY$112:BY$114),BY$3*wUSE!BY32/SUM(wUSE!BY$112:BY$114),0)</f>
        <v>0</v>
      </c>
      <c r="BZ32" s="209">
        <f>IF(SUM(wUSE!BZ$112:BZ$114),BZ$3*wUSE!BZ32/SUM(wUSE!BZ$112:BZ$114),0)</f>
        <v>0</v>
      </c>
      <c r="CA32" s="209">
        <f>IF(SUM(wUSE!CA$112:CA$114),CA$3*wUSE!CA32/SUM(wUSE!CA$112:CA$114),0)</f>
        <v>0</v>
      </c>
      <c r="CB32" s="209">
        <f>IF(SUM(wUSE!CB$112:CB$114),CB$3*wUSE!CB32/SUM(wUSE!CB$112:CB$114),0)</f>
        <v>0</v>
      </c>
      <c r="CC32" s="209">
        <f>IF(SUM(wUSE!CC$112:CC$114),CC$3*wUSE!CC32/SUM(wUSE!CC$112:CC$114),0)</f>
        <v>0</v>
      </c>
      <c r="CD32" s="209">
        <f>IF(SUM(wUSE!CD$112:CD$114),CD$3*wUSE!CD32/SUM(wUSE!CD$112:CD$114),0)</f>
        <v>0</v>
      </c>
      <c r="CE32" s="209">
        <f>IF(SUM(wUSE!CE$112:CE$114),CE$3*wUSE!CE32/SUM(wUSE!CE$112:CE$114),0)</f>
        <v>0</v>
      </c>
      <c r="CF32" s="209">
        <f>IF(SUM(wUSE!CF$112:CF$114),CF$3*wUSE!CF32/SUM(wUSE!CF$112:CF$114),0)</f>
        <v>0</v>
      </c>
      <c r="CG32" s="209" t="e">
        <f>IF(SUM(wUSE!CG$112:CG$114),CG$3*wUSE!CG32/SUM(wUSE!CG$112:CG$114),0)</f>
        <v>#DIV/0!</v>
      </c>
      <c r="CH32" s="209" t="e">
        <f>IF(SUM(wUSE!CH$112:CH$114),CH$3*wUSE!CH32/SUM(wUSE!CH$112:CH$114),0)</f>
        <v>#DIV/0!</v>
      </c>
      <c r="CI32" s="209" t="e">
        <f>IF(SUM(wUSE!CI$112:CI$114),CI$3*wUSE!CI32/SUM(wUSE!CI$112:CI$114),0)</f>
        <v>#DIV/0!</v>
      </c>
      <c r="CJ32" s="209" t="e">
        <f>IF(SUM(wUSE!CJ$112:CJ$114),CJ$3*wUSE!CJ32/SUM(wUSE!CJ$112:CJ$114),0)</f>
        <v>#DIV/0!</v>
      </c>
      <c r="CK32" s="209" t="e">
        <f>IF(SUM(wUSE!CK$112:CK$114),CK$3*wUSE!CK32/SUM(wUSE!CK$112:CK$114),0)</f>
        <v>#DIV/0!</v>
      </c>
      <c r="CL32" s="209" t="e">
        <f>IF(SUM(wUSE!CL$112:CL$114),CL$3*wUSE!CL32/SUM(wUSE!CL$112:CL$114),0)</f>
        <v>#DIV/0!</v>
      </c>
      <c r="CM32" s="209" t="e">
        <f>IF(SUM(wUSE!CM$112:CM$114),CM$3*wUSE!CM32/SUM(wUSE!CM$112:CM$114),0)</f>
        <v>#DIV/0!</v>
      </c>
      <c r="CN32" s="209" t="e">
        <f>IF(SUM(wUSE!CN$112:CN$114),CN$3*wUSE!CN32/SUM(wUSE!CN$112:CN$114),0)</f>
        <v>#DIV/0!</v>
      </c>
      <c r="CO32" s="209" t="e">
        <f>IF(SUM(wUSE!CO$112:CO$114),CO$3*wUSE!CO32/SUM(wUSE!CO$112:CO$114),0)</f>
        <v>#DIV/0!</v>
      </c>
      <c r="CP32" s="209" t="e">
        <f>IF(SUM(wUSE!CP$112:CP$114),CP$3*wUSE!CP32/SUM(wUSE!CP$112:CP$114),0)</f>
        <v>#DIV/0!</v>
      </c>
      <c r="CQ32" s="209" t="e">
        <f>IF(SUM(wUSE!CQ$112:CQ$114),CQ$3*wUSE!CQ32/SUM(wUSE!CQ$112:CQ$114),0)</f>
        <v>#DIV/0!</v>
      </c>
      <c r="CR32" s="209" t="e">
        <f>IF(SUM(wUSE!CR$112:CR$114),CR$3*wUSE!CR32/SUM(wUSE!CR$112:CR$114),0)</f>
        <v>#DIV/0!</v>
      </c>
      <c r="CS32" s="209" t="e">
        <f>IF(SUM(wUSE!CS$112:CS$114),CS$3*wUSE!CS32/SUM(wUSE!CS$112:CS$114),0)</f>
        <v>#DIV/0!</v>
      </c>
      <c r="CT32" s="209">
        <f>IF(SUM(wUSE!CT$112:CT$114),CT$3*wUSE!CT32/SUM(wUSE!CT$112:CT$114),0)</f>
        <v>0</v>
      </c>
      <c r="CU32" s="209">
        <f>IF(SUM(wUSE!CU$112:CU$114),CU$3*wUSE!CU32/SUM(wUSE!CU$112:CU$114),0)</f>
        <v>0</v>
      </c>
      <c r="CV32" s="209" t="e">
        <f>IF(SUM(wUSE!CV$112:CV$114),CV$3*wUSE!CV32/SUM(wUSE!CV$112:CV$114),0)</f>
        <v>#DIV/0!</v>
      </c>
      <c r="CW32" s="209" t="e">
        <f>IF(SUM(wUSE!CW$112:CW$114),CW$3*wUSE!CW32/SUM(wUSE!CW$112:CW$114),0)</f>
        <v>#DIV/0!</v>
      </c>
      <c r="CX32" s="209" t="e">
        <f>IF(SUM(wUSE!CX$112:CX$114),CX$3*wUSE!CX32/SUM(wUSE!CX$112:CX$114),0)</f>
        <v>#DIV/0!</v>
      </c>
      <c r="CY32" s="209" t="e">
        <f>IF(SUM(wUSE!CY$112:CY$114),CY$3*wUSE!CY32/SUM(wUSE!CY$112:CY$114),0)</f>
        <v>#DIV/0!</v>
      </c>
      <c r="CZ32" s="209" t="e">
        <f>IF(SUM(wUSE!CZ$112:CZ$114),CZ$3*wUSE!CZ32/SUM(wUSE!CZ$112:CZ$114),0)</f>
        <v>#DIV/0!</v>
      </c>
      <c r="DA32" s="209" t="e">
        <f>IF(SUM(wUSE!DA$112:DA$114),DA$3*wUSE!DA32/SUM(wUSE!DA$112:DA$114),0)</f>
        <v>#DIV/0!</v>
      </c>
      <c r="DB32" s="209" t="e">
        <f>IF(SUM(wUSE!DB$112:DB$114),DB$3*wUSE!DB32/SUM(wUSE!DB$112:DB$114),0)</f>
        <v>#DIV/0!</v>
      </c>
      <c r="DC32" s="198"/>
      <c r="DD32" s="199"/>
      <c r="DE32" s="199"/>
      <c r="DF32" s="199"/>
      <c r="DG32" s="199"/>
      <c r="DH32" s="199"/>
      <c r="DI32" s="199"/>
      <c r="DJ32" s="199"/>
      <c r="DK32" s="199"/>
      <c r="DL32" s="199"/>
      <c r="DM32" s="199"/>
      <c r="DN32" s="199"/>
      <c r="DO32" s="199"/>
      <c r="DP32" s="199"/>
    </row>
    <row r="33" spans="1:120" x14ac:dyDescent="0.75">
      <c r="A33" s="29"/>
      <c r="B33" s="17" t="s">
        <v>89</v>
      </c>
      <c r="C33" s="209">
        <f>IF(SUM(wUSE!C$112:C$114),C$3*wUSE!C33/SUM(wUSE!C$112:C$114),0)</f>
        <v>0</v>
      </c>
      <c r="D33" s="209">
        <f>IF(SUM(wUSE!D$112:D$114),D$3*wUSE!D33/SUM(wUSE!D$112:D$114),0)</f>
        <v>0</v>
      </c>
      <c r="E33" s="209">
        <f>IF(SUM(wUSE!E$112:E$114),E$3*wUSE!E33/SUM(wUSE!E$112:E$114),0)</f>
        <v>0</v>
      </c>
      <c r="F33" s="209">
        <f>IF(SUM(wUSE!F$112:F$114),F$3*wUSE!F33/SUM(wUSE!F$112:F$114),0)</f>
        <v>0</v>
      </c>
      <c r="G33" s="209">
        <f>IF(SUM(wUSE!G$112:G$114),G$3*wUSE!G33/SUM(wUSE!G$112:G$114),0)</f>
        <v>0</v>
      </c>
      <c r="H33" s="209">
        <f>IF(SUM(wUSE!H$112:H$114),H$3*wUSE!H33/SUM(wUSE!H$112:H$114),0)</f>
        <v>0</v>
      </c>
      <c r="I33" s="209">
        <f>IF(SUM(wUSE!I$112:I$114),I$3*wUSE!I33/SUM(wUSE!I$112:I$114),0)</f>
        <v>0</v>
      </c>
      <c r="J33" s="209">
        <f>IF(SUM(wUSE!J$112:J$114),J$3*wUSE!J33/SUM(wUSE!J$112:J$114),0)</f>
        <v>0</v>
      </c>
      <c r="K33" s="209">
        <f>IF(SUM(wUSE!K$112:K$114),K$3*wUSE!K33/SUM(wUSE!K$112:K$114),0)</f>
        <v>0</v>
      </c>
      <c r="L33" s="209">
        <f>IF(SUM(wUSE!L$112:L$114),L$3*wUSE!L33/SUM(wUSE!L$112:L$114),0)</f>
        <v>0</v>
      </c>
      <c r="M33" s="209">
        <f>IF(SUM(wUSE!M$112:M$114),M$3*wUSE!M33/SUM(wUSE!M$112:M$114),0)</f>
        <v>0</v>
      </c>
      <c r="N33" s="209">
        <f>IF(SUM(wUSE!N$112:N$114),N$3*wUSE!N33/SUM(wUSE!N$112:N$114),0)</f>
        <v>0</v>
      </c>
      <c r="O33" s="209">
        <f>IF(SUM(wUSE!O$112:O$114),O$3*wUSE!O33/SUM(wUSE!O$112:O$114),0)</f>
        <v>0</v>
      </c>
      <c r="P33" s="209">
        <f>IF(SUM(wUSE!P$112:P$114),P$3*wUSE!P33/SUM(wUSE!P$112:P$114),0)</f>
        <v>0</v>
      </c>
      <c r="Q33" s="209">
        <f>IF(SUM(wUSE!Q$112:Q$114),Q$3*wUSE!Q33/SUM(wUSE!Q$112:Q$114),0)</f>
        <v>0</v>
      </c>
      <c r="R33" s="209">
        <f>IF(SUM(wUSE!R$112:R$114),R$3*wUSE!R33/SUM(wUSE!R$112:R$114),0)</f>
        <v>0</v>
      </c>
      <c r="S33" s="209">
        <f>IF(SUM(wUSE!S$112:S$114),S$3*wUSE!S33/SUM(wUSE!S$112:S$114),0)</f>
        <v>0</v>
      </c>
      <c r="T33" s="209">
        <f>IF(SUM(wUSE!T$112:T$114),T$3*wUSE!T33/SUM(wUSE!T$112:T$114),0)</f>
        <v>0</v>
      </c>
      <c r="U33" s="209">
        <f>IF(SUM(wUSE!U$112:U$114),U$3*wUSE!U33/SUM(wUSE!U$112:U$114),0)</f>
        <v>0</v>
      </c>
      <c r="V33" s="209">
        <f>IF(SUM(wUSE!V$112:V$114),V$3*wUSE!V33/SUM(wUSE!V$112:V$114),0)</f>
        <v>0</v>
      </c>
      <c r="W33" s="209">
        <f>IF(SUM(wUSE!W$112:W$114),W$3*wUSE!W33/SUM(wUSE!W$112:W$114),0)</f>
        <v>0</v>
      </c>
      <c r="X33" s="209">
        <f>IF(SUM(wUSE!X$112:X$114),X$3*wUSE!X33/SUM(wUSE!X$112:X$114),0)</f>
        <v>0</v>
      </c>
      <c r="Y33" s="209">
        <f>IF(SUM(wUSE!Y$112:Y$114),Y$3*wUSE!Y33/SUM(wUSE!Y$112:Y$114),0)</f>
        <v>0</v>
      </c>
      <c r="Z33" s="209">
        <f>IF(SUM(wUSE!Z$112:Z$114),Z$3*wUSE!Z33/SUM(wUSE!Z$112:Z$114),0)</f>
        <v>0</v>
      </c>
      <c r="AA33" s="209">
        <f>IF(SUM(wUSE!AA$112:AA$114),AA$3*wUSE!AA33/SUM(wUSE!AA$112:AA$114),0)</f>
        <v>0</v>
      </c>
      <c r="AB33" s="209">
        <f>IF(SUM(wUSE!AB$112:AB$114),AB$3*wUSE!AB33/SUM(wUSE!AB$112:AB$114),0)</f>
        <v>0</v>
      </c>
      <c r="AC33" s="209">
        <f>IF(SUM(wUSE!AC$112:AC$114),AC$3*wUSE!AC33/SUM(wUSE!AC$112:AC$114),0)</f>
        <v>0</v>
      </c>
      <c r="AD33" s="209">
        <f>IF(SUM(wUSE!AD$112:AD$114),AD$3*wUSE!AD33/SUM(wUSE!AD$112:AD$114),0)</f>
        <v>0</v>
      </c>
      <c r="AE33" s="209">
        <f>IF(SUM(wUSE!AE$112:AE$114),AE$3*wUSE!AE33/SUM(wUSE!AE$112:AE$114),0)</f>
        <v>0</v>
      </c>
      <c r="AF33" s="209">
        <f>IF(SUM(wUSE!AF$112:AF$114),AF$3*wUSE!AF33/SUM(wUSE!AF$112:AF$114),0)</f>
        <v>0</v>
      </c>
      <c r="AG33" s="209">
        <f>IF(SUM(wUSE!AG$112:AG$114),AG$3*wUSE!AG33/SUM(wUSE!AG$112:AG$114),0)</f>
        <v>0</v>
      </c>
      <c r="AH33" s="209">
        <f>IF(SUM(wUSE!AH$112:AH$114),AH$3*wUSE!AH33/SUM(wUSE!AH$112:AH$114),0)</f>
        <v>0</v>
      </c>
      <c r="AI33" s="209">
        <f>IF(SUM(wUSE!AI$112:AI$114),AI$3*wUSE!AI33/SUM(wUSE!AI$112:AI$114),0)</f>
        <v>0</v>
      </c>
      <c r="AJ33" s="209">
        <f>IF(SUM(wUSE!AJ$112:AJ$114),AJ$3*wUSE!AJ33/SUM(wUSE!AJ$112:AJ$114),0)</f>
        <v>0</v>
      </c>
      <c r="AK33" s="209">
        <f>IF(SUM(wUSE!AK$112:AK$114),AK$3*wUSE!AK33/SUM(wUSE!AK$112:AK$114),0)</f>
        <v>0</v>
      </c>
      <c r="AL33" s="209">
        <f>IF(SUM(wUSE!AL$112:AL$114),AL$3*wUSE!AL33/SUM(wUSE!AL$112:AL$114),0)</f>
        <v>0</v>
      </c>
      <c r="AM33" s="209">
        <f>IF(SUM(wUSE!AM$112:AM$114),AM$3*wUSE!AM33/SUM(wUSE!AM$112:AM$114),0)</f>
        <v>0</v>
      </c>
      <c r="AN33" s="209">
        <f>IF(SUM(wUSE!AN$112:AN$114),AN$3*wUSE!AN33/SUM(wUSE!AN$112:AN$114),0)</f>
        <v>0</v>
      </c>
      <c r="AO33" s="209">
        <f>IF(SUM(wUSE!AO$112:AO$114),AO$3*wUSE!AO33/SUM(wUSE!AO$112:AO$114),0)</f>
        <v>0</v>
      </c>
      <c r="AP33" s="209">
        <f>IF(SUM(wUSE!AP$112:AP$114),AP$3*wUSE!AP33/SUM(wUSE!AP$112:AP$114),0)</f>
        <v>0</v>
      </c>
      <c r="AQ33" s="209">
        <f>IF(SUM(wUSE!AQ$112:AQ$114),AQ$3*wUSE!AQ33/SUM(wUSE!AQ$112:AQ$114),0)</f>
        <v>74.757070400837137</v>
      </c>
      <c r="AR33" s="209">
        <f>IF(SUM(wUSE!AR$112:AR$114),AR$3*wUSE!AR33/SUM(wUSE!AR$112:AR$114),0)</f>
        <v>0</v>
      </c>
      <c r="AS33" s="209">
        <f>IF(SUM(wUSE!AS$112:AS$114),AS$3*wUSE!AS33/SUM(wUSE!AS$112:AS$114),0)</f>
        <v>0</v>
      </c>
      <c r="AT33" s="209">
        <f>IF(SUM(wUSE!AT$112:AT$114),AT$3*wUSE!AT33/SUM(wUSE!AT$112:AT$114),0)</f>
        <v>0</v>
      </c>
      <c r="AU33" s="209">
        <f>IF(SUM(wUSE!AU$112:AU$114),AU$3*wUSE!AU33/SUM(wUSE!AU$112:AU$114),0)</f>
        <v>0</v>
      </c>
      <c r="AV33" s="209">
        <f>IF(SUM(wUSE!AV$112:AV$114),AV$3*wUSE!AV33/SUM(wUSE!AV$112:AV$114),0)</f>
        <v>0</v>
      </c>
      <c r="AW33" s="209">
        <f>IF(SUM(wUSE!AW$112:AW$114),AW$3*wUSE!AW33/SUM(wUSE!AW$112:AW$114),0)</f>
        <v>0</v>
      </c>
      <c r="AX33" s="209">
        <f>IF(SUM(wUSE!AX$112:AX$114),AX$3*wUSE!AX33/SUM(wUSE!AX$112:AX$114),0)</f>
        <v>0</v>
      </c>
      <c r="AY33" s="209">
        <f>IF(SUM(wUSE!AY$112:AY$114),AY$3*wUSE!AY33/SUM(wUSE!AY$112:AY$114),0)</f>
        <v>0.35509590960278997</v>
      </c>
      <c r="AZ33" s="209">
        <f>IF(SUM(wUSE!AZ$112:AZ$114),AZ$3*wUSE!AZ33/SUM(wUSE!AZ$112:AZ$114),0)</f>
        <v>0</v>
      </c>
      <c r="BA33" s="209">
        <f>IF(SUM(wUSE!BA$112:BA$114),BA$3*wUSE!BA33/SUM(wUSE!BA$112:BA$114),0)</f>
        <v>0</v>
      </c>
      <c r="BB33" s="209">
        <f>IF(SUM(wUSE!BB$112:BB$114),BB$3*wUSE!BB33/SUM(wUSE!BB$112:BB$114),0)</f>
        <v>0</v>
      </c>
      <c r="BC33" s="209">
        <f>IF(SUM(wUSE!BC$112:BC$114),BC$3*wUSE!BC33/SUM(wUSE!BC$112:BC$114),0)</f>
        <v>0</v>
      </c>
      <c r="BD33" s="209">
        <f>IF(SUM(wUSE!BD$112:BD$114),BD$3*wUSE!BD33/SUM(wUSE!BD$112:BD$114),0)</f>
        <v>0</v>
      </c>
      <c r="BE33" s="209">
        <f>IF(SUM(wUSE!BE$112:BE$114),BE$3*wUSE!BE33/SUM(wUSE!BE$112:BE$114),0)</f>
        <v>0</v>
      </c>
      <c r="BF33" s="209">
        <f>IF(SUM(wUSE!BF$112:BF$114),BF$3*wUSE!BF33/SUM(wUSE!BF$112:BF$114),0)</f>
        <v>0</v>
      </c>
      <c r="BG33" s="209">
        <f>IF(SUM(wUSE!BG$112:BG$114),BG$3*wUSE!BG33/SUM(wUSE!BG$112:BG$114),0)</f>
        <v>0</v>
      </c>
      <c r="BH33" s="209">
        <f>IF(SUM(wUSE!BH$112:BH$114),BH$3*wUSE!BH33/SUM(wUSE!BH$112:BH$114),0)</f>
        <v>0</v>
      </c>
      <c r="BI33" s="209">
        <f>IF(SUM(wUSE!BI$112:BI$114),BI$3*wUSE!BI33/SUM(wUSE!BI$112:BI$114),0)</f>
        <v>0</v>
      </c>
      <c r="BJ33" s="209">
        <f>IF(SUM(wUSE!BJ$112:BJ$114),BJ$3*wUSE!BJ33/SUM(wUSE!BJ$112:BJ$114),0)</f>
        <v>0</v>
      </c>
      <c r="BK33" s="209">
        <f>IF(SUM(wUSE!BK$112:BK$114),BK$3*wUSE!BK33/SUM(wUSE!BK$112:BK$114),0)</f>
        <v>0</v>
      </c>
      <c r="BL33" s="209">
        <f>IF(SUM(wUSE!BL$112:BL$114),BL$3*wUSE!BL33/SUM(wUSE!BL$112:BL$114),0)</f>
        <v>0</v>
      </c>
      <c r="BM33" s="209">
        <f>IF(SUM(wUSE!BM$112:BM$114),BM$3*wUSE!BM33/SUM(wUSE!BM$112:BM$114),0)</f>
        <v>0</v>
      </c>
      <c r="BN33" s="209">
        <f>IF(SUM(wUSE!BN$112:BN$114),BN$3*wUSE!BN33/SUM(wUSE!BN$112:BN$114),0)</f>
        <v>0</v>
      </c>
      <c r="BO33" s="209">
        <f>IF(SUM(wUSE!BO$112:BO$114),BO$3*wUSE!BO33/SUM(wUSE!BO$112:BO$114),0)</f>
        <v>0</v>
      </c>
      <c r="BP33" s="209">
        <f>IF(SUM(wUSE!BP$112:BP$114),BP$3*wUSE!BP33/SUM(wUSE!BP$112:BP$114),0)</f>
        <v>0</v>
      </c>
      <c r="BQ33" s="209">
        <f>IF(SUM(wUSE!BQ$112:BQ$114),BQ$3*wUSE!BQ33/SUM(wUSE!BQ$112:BQ$114),0)</f>
        <v>0</v>
      </c>
      <c r="BR33" s="209">
        <f>IF(SUM(wUSE!BR$112:BR$114),BR$3*wUSE!BR33/SUM(wUSE!BR$112:BR$114),0)</f>
        <v>0</v>
      </c>
      <c r="BS33" s="209">
        <f>IF(SUM(wUSE!BS$112:BS$114),BS$3*wUSE!BS33/SUM(wUSE!BS$112:BS$114),0)</f>
        <v>0</v>
      </c>
      <c r="BT33" s="209">
        <f>IF(SUM(wUSE!BT$112:BT$114),BT$3*wUSE!BT33/SUM(wUSE!BT$112:BT$114),0)</f>
        <v>0</v>
      </c>
      <c r="BU33" s="209">
        <f>IF(SUM(wUSE!BU$112:BU$114),BU$3*wUSE!BU33/SUM(wUSE!BU$112:BU$114),0)</f>
        <v>0</v>
      </c>
      <c r="BV33" s="209">
        <f>IF(SUM(wUSE!BV$112:BV$114),BV$3*wUSE!BV33/SUM(wUSE!BV$112:BV$114),0)</f>
        <v>0</v>
      </c>
      <c r="BW33" s="209">
        <f>IF(SUM(wUSE!BW$112:BW$114),BW$3*wUSE!BW33/SUM(wUSE!BW$112:BW$114),0)</f>
        <v>0</v>
      </c>
      <c r="BX33" s="209">
        <f>IF(SUM(wUSE!BX$112:BX$114),BX$3*wUSE!BX33/SUM(wUSE!BX$112:BX$114),0)</f>
        <v>0</v>
      </c>
      <c r="BY33" s="209">
        <f>IF(SUM(wUSE!BY$112:BY$114),BY$3*wUSE!BY33/SUM(wUSE!BY$112:BY$114),0)</f>
        <v>0</v>
      </c>
      <c r="BZ33" s="209">
        <f>IF(SUM(wUSE!BZ$112:BZ$114),BZ$3*wUSE!BZ33/SUM(wUSE!BZ$112:BZ$114),0)</f>
        <v>0</v>
      </c>
      <c r="CA33" s="209">
        <f>IF(SUM(wUSE!CA$112:CA$114),CA$3*wUSE!CA33/SUM(wUSE!CA$112:CA$114),0)</f>
        <v>0</v>
      </c>
      <c r="CB33" s="209">
        <f>IF(SUM(wUSE!CB$112:CB$114),CB$3*wUSE!CB33/SUM(wUSE!CB$112:CB$114),0)</f>
        <v>0</v>
      </c>
      <c r="CC33" s="209">
        <f>IF(SUM(wUSE!CC$112:CC$114),CC$3*wUSE!CC33/SUM(wUSE!CC$112:CC$114),0)</f>
        <v>0</v>
      </c>
      <c r="CD33" s="209">
        <f>IF(SUM(wUSE!CD$112:CD$114),CD$3*wUSE!CD33/SUM(wUSE!CD$112:CD$114),0)</f>
        <v>0</v>
      </c>
      <c r="CE33" s="209">
        <f>IF(SUM(wUSE!CE$112:CE$114),CE$3*wUSE!CE33/SUM(wUSE!CE$112:CE$114),0)</f>
        <v>0</v>
      </c>
      <c r="CF33" s="209">
        <f>IF(SUM(wUSE!CF$112:CF$114),CF$3*wUSE!CF33/SUM(wUSE!CF$112:CF$114),0)</f>
        <v>0</v>
      </c>
      <c r="CG33" s="209" t="e">
        <f>IF(SUM(wUSE!CG$112:CG$114),CG$3*wUSE!CG33/SUM(wUSE!CG$112:CG$114),0)</f>
        <v>#DIV/0!</v>
      </c>
      <c r="CH33" s="209" t="e">
        <f>IF(SUM(wUSE!CH$112:CH$114),CH$3*wUSE!CH33/SUM(wUSE!CH$112:CH$114),0)</f>
        <v>#DIV/0!</v>
      </c>
      <c r="CI33" s="209" t="e">
        <f>IF(SUM(wUSE!CI$112:CI$114),CI$3*wUSE!CI33/SUM(wUSE!CI$112:CI$114),0)</f>
        <v>#DIV/0!</v>
      </c>
      <c r="CJ33" s="209" t="e">
        <f>IF(SUM(wUSE!CJ$112:CJ$114),CJ$3*wUSE!CJ33/SUM(wUSE!CJ$112:CJ$114),0)</f>
        <v>#DIV/0!</v>
      </c>
      <c r="CK33" s="209" t="e">
        <f>IF(SUM(wUSE!CK$112:CK$114),CK$3*wUSE!CK33/SUM(wUSE!CK$112:CK$114),0)</f>
        <v>#DIV/0!</v>
      </c>
      <c r="CL33" s="209" t="e">
        <f>IF(SUM(wUSE!CL$112:CL$114),CL$3*wUSE!CL33/SUM(wUSE!CL$112:CL$114),0)</f>
        <v>#DIV/0!</v>
      </c>
      <c r="CM33" s="209" t="e">
        <f>IF(SUM(wUSE!CM$112:CM$114),CM$3*wUSE!CM33/SUM(wUSE!CM$112:CM$114),0)</f>
        <v>#DIV/0!</v>
      </c>
      <c r="CN33" s="209" t="e">
        <f>IF(SUM(wUSE!CN$112:CN$114),CN$3*wUSE!CN33/SUM(wUSE!CN$112:CN$114),0)</f>
        <v>#DIV/0!</v>
      </c>
      <c r="CO33" s="209" t="e">
        <f>IF(SUM(wUSE!CO$112:CO$114),CO$3*wUSE!CO33/SUM(wUSE!CO$112:CO$114),0)</f>
        <v>#DIV/0!</v>
      </c>
      <c r="CP33" s="209" t="e">
        <f>IF(SUM(wUSE!CP$112:CP$114),CP$3*wUSE!CP33/SUM(wUSE!CP$112:CP$114),0)</f>
        <v>#DIV/0!</v>
      </c>
      <c r="CQ33" s="209" t="e">
        <f>IF(SUM(wUSE!CQ$112:CQ$114),CQ$3*wUSE!CQ33/SUM(wUSE!CQ$112:CQ$114),0)</f>
        <v>#DIV/0!</v>
      </c>
      <c r="CR33" s="209" t="e">
        <f>IF(SUM(wUSE!CR$112:CR$114),CR$3*wUSE!CR33/SUM(wUSE!CR$112:CR$114),0)</f>
        <v>#DIV/0!</v>
      </c>
      <c r="CS33" s="209" t="e">
        <f>IF(SUM(wUSE!CS$112:CS$114),CS$3*wUSE!CS33/SUM(wUSE!CS$112:CS$114),0)</f>
        <v>#DIV/0!</v>
      </c>
      <c r="CT33" s="209">
        <f>IF(SUM(wUSE!CT$112:CT$114),CT$3*wUSE!CT33/SUM(wUSE!CT$112:CT$114),0)</f>
        <v>0</v>
      </c>
      <c r="CU33" s="209">
        <f>IF(SUM(wUSE!CU$112:CU$114),CU$3*wUSE!CU33/SUM(wUSE!CU$112:CU$114),0)</f>
        <v>0</v>
      </c>
      <c r="CV33" s="209" t="e">
        <f>IF(SUM(wUSE!CV$112:CV$114),CV$3*wUSE!CV33/SUM(wUSE!CV$112:CV$114),0)</f>
        <v>#DIV/0!</v>
      </c>
      <c r="CW33" s="209" t="e">
        <f>IF(SUM(wUSE!CW$112:CW$114),CW$3*wUSE!CW33/SUM(wUSE!CW$112:CW$114),0)</f>
        <v>#DIV/0!</v>
      </c>
      <c r="CX33" s="209" t="e">
        <f>IF(SUM(wUSE!CX$112:CX$114),CX$3*wUSE!CX33/SUM(wUSE!CX$112:CX$114),0)</f>
        <v>#DIV/0!</v>
      </c>
      <c r="CY33" s="209" t="e">
        <f>IF(SUM(wUSE!CY$112:CY$114),CY$3*wUSE!CY33/SUM(wUSE!CY$112:CY$114),0)</f>
        <v>#DIV/0!</v>
      </c>
      <c r="CZ33" s="209" t="e">
        <f>IF(SUM(wUSE!CZ$112:CZ$114),CZ$3*wUSE!CZ33/SUM(wUSE!CZ$112:CZ$114),0)</f>
        <v>#DIV/0!</v>
      </c>
      <c r="DA33" s="209" t="e">
        <f>IF(SUM(wUSE!DA$112:DA$114),DA$3*wUSE!DA33/SUM(wUSE!DA$112:DA$114),0)</f>
        <v>#DIV/0!</v>
      </c>
      <c r="DB33" s="209" t="e">
        <f>IF(SUM(wUSE!DB$112:DB$114),DB$3*wUSE!DB33/SUM(wUSE!DB$112:DB$114),0)</f>
        <v>#DIV/0!</v>
      </c>
      <c r="DC33" s="198"/>
      <c r="DD33" s="199"/>
      <c r="DE33" s="199"/>
      <c r="DF33" s="199"/>
      <c r="DG33" s="199"/>
      <c r="DH33" s="199"/>
      <c r="DI33" s="199"/>
      <c r="DJ33" s="199"/>
      <c r="DK33" s="199"/>
      <c r="DL33" s="199"/>
      <c r="DM33" s="199"/>
      <c r="DN33" s="199"/>
      <c r="DO33" s="199"/>
      <c r="DP33" s="199"/>
    </row>
    <row r="34" spans="1:120" x14ac:dyDescent="0.75">
      <c r="A34" s="29"/>
      <c r="B34" s="17" t="s">
        <v>101</v>
      </c>
      <c r="C34" s="209">
        <f>IF(SUM(wUSE!C$112:C$114),C$3*wUSE!C34/SUM(wUSE!C$112:C$114),0)</f>
        <v>0</v>
      </c>
      <c r="D34" s="209">
        <f>IF(SUM(wUSE!D$112:D$114),D$3*wUSE!D34/SUM(wUSE!D$112:D$114),0)</f>
        <v>0</v>
      </c>
      <c r="E34" s="209">
        <f>IF(SUM(wUSE!E$112:E$114),E$3*wUSE!E34/SUM(wUSE!E$112:E$114),0)</f>
        <v>0</v>
      </c>
      <c r="F34" s="209">
        <f>IF(SUM(wUSE!F$112:F$114),F$3*wUSE!F34/SUM(wUSE!F$112:F$114),0)</f>
        <v>0</v>
      </c>
      <c r="G34" s="209">
        <f>IF(SUM(wUSE!G$112:G$114),G$3*wUSE!G34/SUM(wUSE!G$112:G$114),0)</f>
        <v>0</v>
      </c>
      <c r="H34" s="209">
        <f>IF(SUM(wUSE!H$112:H$114),H$3*wUSE!H34/SUM(wUSE!H$112:H$114),0)</f>
        <v>0</v>
      </c>
      <c r="I34" s="209">
        <f>IF(SUM(wUSE!I$112:I$114),I$3*wUSE!I34/SUM(wUSE!I$112:I$114),0)</f>
        <v>0</v>
      </c>
      <c r="J34" s="209">
        <f>IF(SUM(wUSE!J$112:J$114),J$3*wUSE!J34/SUM(wUSE!J$112:J$114),0)</f>
        <v>0</v>
      </c>
      <c r="K34" s="209">
        <f>IF(SUM(wUSE!K$112:K$114),K$3*wUSE!K34/SUM(wUSE!K$112:K$114),0)</f>
        <v>0</v>
      </c>
      <c r="L34" s="209">
        <f>IF(SUM(wUSE!L$112:L$114),L$3*wUSE!L34/SUM(wUSE!L$112:L$114),0)</f>
        <v>0</v>
      </c>
      <c r="M34" s="209">
        <f>IF(SUM(wUSE!M$112:M$114),M$3*wUSE!M34/SUM(wUSE!M$112:M$114),0)</f>
        <v>0</v>
      </c>
      <c r="N34" s="209">
        <f>IF(SUM(wUSE!N$112:N$114),N$3*wUSE!N34/SUM(wUSE!N$112:N$114),0)</f>
        <v>0</v>
      </c>
      <c r="O34" s="209">
        <f>IF(SUM(wUSE!O$112:O$114),O$3*wUSE!O34/SUM(wUSE!O$112:O$114),0)</f>
        <v>0</v>
      </c>
      <c r="P34" s="209">
        <f>IF(SUM(wUSE!P$112:P$114),P$3*wUSE!P34/SUM(wUSE!P$112:P$114),0)</f>
        <v>0</v>
      </c>
      <c r="Q34" s="209">
        <f>IF(SUM(wUSE!Q$112:Q$114),Q$3*wUSE!Q34/SUM(wUSE!Q$112:Q$114),0)</f>
        <v>0</v>
      </c>
      <c r="R34" s="209">
        <f>IF(SUM(wUSE!R$112:R$114),R$3*wUSE!R34/SUM(wUSE!R$112:R$114),0)</f>
        <v>0</v>
      </c>
      <c r="S34" s="209">
        <f>IF(SUM(wUSE!S$112:S$114),S$3*wUSE!S34/SUM(wUSE!S$112:S$114),0)</f>
        <v>0</v>
      </c>
      <c r="T34" s="209">
        <f>IF(SUM(wUSE!T$112:T$114),T$3*wUSE!T34/SUM(wUSE!T$112:T$114),0)</f>
        <v>0</v>
      </c>
      <c r="U34" s="209">
        <f>IF(SUM(wUSE!U$112:U$114),U$3*wUSE!U34/SUM(wUSE!U$112:U$114),0)</f>
        <v>0</v>
      </c>
      <c r="V34" s="209">
        <f>IF(SUM(wUSE!V$112:V$114),V$3*wUSE!V34/SUM(wUSE!V$112:V$114),0)</f>
        <v>0</v>
      </c>
      <c r="W34" s="209">
        <f>IF(SUM(wUSE!W$112:W$114),W$3*wUSE!W34/SUM(wUSE!W$112:W$114),0)</f>
        <v>0</v>
      </c>
      <c r="X34" s="209">
        <f>IF(SUM(wUSE!X$112:X$114),X$3*wUSE!X34/SUM(wUSE!X$112:X$114),0)</f>
        <v>0</v>
      </c>
      <c r="Y34" s="209">
        <f>IF(SUM(wUSE!Y$112:Y$114),Y$3*wUSE!Y34/SUM(wUSE!Y$112:Y$114),0)</f>
        <v>0</v>
      </c>
      <c r="Z34" s="209">
        <f>IF(SUM(wUSE!Z$112:Z$114),Z$3*wUSE!Z34/SUM(wUSE!Z$112:Z$114),0)</f>
        <v>0</v>
      </c>
      <c r="AA34" s="209">
        <f>IF(SUM(wUSE!AA$112:AA$114),AA$3*wUSE!AA34/SUM(wUSE!AA$112:AA$114),0)</f>
        <v>0</v>
      </c>
      <c r="AB34" s="209">
        <f>IF(SUM(wUSE!AB$112:AB$114),AB$3*wUSE!AB34/SUM(wUSE!AB$112:AB$114),0)</f>
        <v>0</v>
      </c>
      <c r="AC34" s="209">
        <f>IF(SUM(wUSE!AC$112:AC$114),AC$3*wUSE!AC34/SUM(wUSE!AC$112:AC$114),0)</f>
        <v>0</v>
      </c>
      <c r="AD34" s="209">
        <f>IF(SUM(wUSE!AD$112:AD$114),AD$3*wUSE!AD34/SUM(wUSE!AD$112:AD$114),0)</f>
        <v>0</v>
      </c>
      <c r="AE34" s="209">
        <f>IF(SUM(wUSE!AE$112:AE$114),AE$3*wUSE!AE34/SUM(wUSE!AE$112:AE$114),0)</f>
        <v>0</v>
      </c>
      <c r="AF34" s="209">
        <f>IF(SUM(wUSE!AF$112:AF$114),AF$3*wUSE!AF34/SUM(wUSE!AF$112:AF$114),0)</f>
        <v>0</v>
      </c>
      <c r="AG34" s="209">
        <f>IF(SUM(wUSE!AG$112:AG$114),AG$3*wUSE!AG34/SUM(wUSE!AG$112:AG$114),0)</f>
        <v>0</v>
      </c>
      <c r="AH34" s="209">
        <f>IF(SUM(wUSE!AH$112:AH$114),AH$3*wUSE!AH34/SUM(wUSE!AH$112:AH$114),0)</f>
        <v>0</v>
      </c>
      <c r="AI34" s="209">
        <f>IF(SUM(wUSE!AI$112:AI$114),AI$3*wUSE!AI34/SUM(wUSE!AI$112:AI$114),0)</f>
        <v>0</v>
      </c>
      <c r="AJ34" s="209">
        <f>IF(SUM(wUSE!AJ$112:AJ$114),AJ$3*wUSE!AJ34/SUM(wUSE!AJ$112:AJ$114),0)</f>
        <v>0</v>
      </c>
      <c r="AK34" s="209">
        <f>IF(SUM(wUSE!AK$112:AK$114),AK$3*wUSE!AK34/SUM(wUSE!AK$112:AK$114),0)</f>
        <v>0</v>
      </c>
      <c r="AL34" s="209">
        <f>IF(SUM(wUSE!AL$112:AL$114),AL$3*wUSE!AL34/SUM(wUSE!AL$112:AL$114),0)</f>
        <v>0</v>
      </c>
      <c r="AM34" s="209">
        <f>IF(SUM(wUSE!AM$112:AM$114),AM$3*wUSE!AM34/SUM(wUSE!AM$112:AM$114),0)</f>
        <v>0</v>
      </c>
      <c r="AN34" s="209">
        <f>IF(SUM(wUSE!AN$112:AN$114),AN$3*wUSE!AN34/SUM(wUSE!AN$112:AN$114),0)</f>
        <v>0</v>
      </c>
      <c r="AO34" s="209">
        <f>IF(SUM(wUSE!AO$112:AO$114),AO$3*wUSE!AO34/SUM(wUSE!AO$112:AO$114),0)</f>
        <v>0</v>
      </c>
      <c r="AP34" s="209">
        <f>IF(SUM(wUSE!AP$112:AP$114),AP$3*wUSE!AP34/SUM(wUSE!AP$112:AP$114),0)</f>
        <v>0</v>
      </c>
      <c r="AQ34" s="209">
        <f>IF(SUM(wUSE!AQ$112:AQ$114),AQ$3*wUSE!AQ34/SUM(wUSE!AQ$112:AQ$114),0)</f>
        <v>8.4248550124511343</v>
      </c>
      <c r="AR34" s="209">
        <f>IF(SUM(wUSE!AR$112:AR$114),AR$3*wUSE!AR34/SUM(wUSE!AR$112:AR$114),0)</f>
        <v>0</v>
      </c>
      <c r="AS34" s="209">
        <f>IF(SUM(wUSE!AS$112:AS$114),AS$3*wUSE!AS34/SUM(wUSE!AS$112:AS$114),0)</f>
        <v>0</v>
      </c>
      <c r="AT34" s="209">
        <f>IF(SUM(wUSE!AT$112:AT$114),AT$3*wUSE!AT34/SUM(wUSE!AT$112:AT$114),0)</f>
        <v>0</v>
      </c>
      <c r="AU34" s="209">
        <f>IF(SUM(wUSE!AU$112:AU$114),AU$3*wUSE!AU34/SUM(wUSE!AU$112:AU$114),0)</f>
        <v>0</v>
      </c>
      <c r="AV34" s="209">
        <f>IF(SUM(wUSE!AV$112:AV$114),AV$3*wUSE!AV34/SUM(wUSE!AV$112:AV$114),0)</f>
        <v>0</v>
      </c>
      <c r="AW34" s="209">
        <f>IF(SUM(wUSE!AW$112:AW$114),AW$3*wUSE!AW34/SUM(wUSE!AW$112:AW$114),0)</f>
        <v>0</v>
      </c>
      <c r="AX34" s="209">
        <f>IF(SUM(wUSE!AX$112:AX$114),AX$3*wUSE!AX34/SUM(wUSE!AX$112:AX$114),0)</f>
        <v>0</v>
      </c>
      <c r="AY34" s="209">
        <f>IF(SUM(wUSE!AY$112:AY$114),AY$3*wUSE!AY34/SUM(wUSE!AY$112:AY$114),0)</f>
        <v>4.001804160967308E-2</v>
      </c>
      <c r="AZ34" s="209">
        <f>IF(SUM(wUSE!AZ$112:AZ$114),AZ$3*wUSE!AZ34/SUM(wUSE!AZ$112:AZ$114),0)</f>
        <v>0</v>
      </c>
      <c r="BA34" s="209">
        <f>IF(SUM(wUSE!BA$112:BA$114),BA$3*wUSE!BA34/SUM(wUSE!BA$112:BA$114),0)</f>
        <v>0</v>
      </c>
      <c r="BB34" s="209">
        <f>IF(SUM(wUSE!BB$112:BB$114),BB$3*wUSE!BB34/SUM(wUSE!BB$112:BB$114),0)</f>
        <v>0</v>
      </c>
      <c r="BC34" s="209">
        <f>IF(SUM(wUSE!BC$112:BC$114),BC$3*wUSE!BC34/SUM(wUSE!BC$112:BC$114),0)</f>
        <v>0</v>
      </c>
      <c r="BD34" s="209">
        <f>IF(SUM(wUSE!BD$112:BD$114),BD$3*wUSE!BD34/SUM(wUSE!BD$112:BD$114),0)</f>
        <v>0</v>
      </c>
      <c r="BE34" s="209">
        <f>IF(SUM(wUSE!BE$112:BE$114),BE$3*wUSE!BE34/SUM(wUSE!BE$112:BE$114),0)</f>
        <v>0</v>
      </c>
      <c r="BF34" s="209">
        <f>IF(SUM(wUSE!BF$112:BF$114),BF$3*wUSE!BF34/SUM(wUSE!BF$112:BF$114),0)</f>
        <v>0</v>
      </c>
      <c r="BG34" s="209">
        <f>IF(SUM(wUSE!BG$112:BG$114),BG$3*wUSE!BG34/SUM(wUSE!BG$112:BG$114),0)</f>
        <v>0</v>
      </c>
      <c r="BH34" s="209">
        <f>IF(SUM(wUSE!BH$112:BH$114),BH$3*wUSE!BH34/SUM(wUSE!BH$112:BH$114),0)</f>
        <v>0</v>
      </c>
      <c r="BI34" s="209">
        <f>IF(SUM(wUSE!BI$112:BI$114),BI$3*wUSE!BI34/SUM(wUSE!BI$112:BI$114),0)</f>
        <v>0</v>
      </c>
      <c r="BJ34" s="209">
        <f>IF(SUM(wUSE!BJ$112:BJ$114),BJ$3*wUSE!BJ34/SUM(wUSE!BJ$112:BJ$114),0)</f>
        <v>0</v>
      </c>
      <c r="BK34" s="209">
        <f>IF(SUM(wUSE!BK$112:BK$114),BK$3*wUSE!BK34/SUM(wUSE!BK$112:BK$114),0)</f>
        <v>0</v>
      </c>
      <c r="BL34" s="209">
        <f>IF(SUM(wUSE!BL$112:BL$114),BL$3*wUSE!BL34/SUM(wUSE!BL$112:BL$114),0)</f>
        <v>0</v>
      </c>
      <c r="BM34" s="209">
        <f>IF(SUM(wUSE!BM$112:BM$114),BM$3*wUSE!BM34/SUM(wUSE!BM$112:BM$114),0)</f>
        <v>0</v>
      </c>
      <c r="BN34" s="209">
        <f>IF(SUM(wUSE!BN$112:BN$114),BN$3*wUSE!BN34/SUM(wUSE!BN$112:BN$114),0)</f>
        <v>0</v>
      </c>
      <c r="BO34" s="209">
        <f>IF(SUM(wUSE!BO$112:BO$114),BO$3*wUSE!BO34/SUM(wUSE!BO$112:BO$114),0)</f>
        <v>0</v>
      </c>
      <c r="BP34" s="209">
        <f>IF(SUM(wUSE!BP$112:BP$114),BP$3*wUSE!BP34/SUM(wUSE!BP$112:BP$114),0)</f>
        <v>0</v>
      </c>
      <c r="BQ34" s="209">
        <f>IF(SUM(wUSE!BQ$112:BQ$114),BQ$3*wUSE!BQ34/SUM(wUSE!BQ$112:BQ$114),0)</f>
        <v>0</v>
      </c>
      <c r="BR34" s="209">
        <f>IF(SUM(wUSE!BR$112:BR$114),BR$3*wUSE!BR34/SUM(wUSE!BR$112:BR$114),0)</f>
        <v>0</v>
      </c>
      <c r="BS34" s="209">
        <f>IF(SUM(wUSE!BS$112:BS$114),BS$3*wUSE!BS34/SUM(wUSE!BS$112:BS$114),0)</f>
        <v>0</v>
      </c>
      <c r="BT34" s="209">
        <f>IF(SUM(wUSE!BT$112:BT$114),BT$3*wUSE!BT34/SUM(wUSE!BT$112:BT$114),0)</f>
        <v>0</v>
      </c>
      <c r="BU34" s="209">
        <f>IF(SUM(wUSE!BU$112:BU$114),BU$3*wUSE!BU34/SUM(wUSE!BU$112:BU$114),0)</f>
        <v>0</v>
      </c>
      <c r="BV34" s="209">
        <f>IF(SUM(wUSE!BV$112:BV$114),BV$3*wUSE!BV34/SUM(wUSE!BV$112:BV$114),0)</f>
        <v>0</v>
      </c>
      <c r="BW34" s="209">
        <f>IF(SUM(wUSE!BW$112:BW$114),BW$3*wUSE!BW34/SUM(wUSE!BW$112:BW$114),0)</f>
        <v>0</v>
      </c>
      <c r="BX34" s="209">
        <f>IF(SUM(wUSE!BX$112:BX$114),BX$3*wUSE!BX34/SUM(wUSE!BX$112:BX$114),0)</f>
        <v>0</v>
      </c>
      <c r="BY34" s="209">
        <f>IF(SUM(wUSE!BY$112:BY$114),BY$3*wUSE!BY34/SUM(wUSE!BY$112:BY$114),0)</f>
        <v>0</v>
      </c>
      <c r="BZ34" s="209">
        <f>IF(SUM(wUSE!BZ$112:BZ$114),BZ$3*wUSE!BZ34/SUM(wUSE!BZ$112:BZ$114),0)</f>
        <v>0</v>
      </c>
      <c r="CA34" s="209">
        <f>IF(SUM(wUSE!CA$112:CA$114),CA$3*wUSE!CA34/SUM(wUSE!CA$112:CA$114),0)</f>
        <v>0</v>
      </c>
      <c r="CB34" s="209">
        <f>IF(SUM(wUSE!CB$112:CB$114),CB$3*wUSE!CB34/SUM(wUSE!CB$112:CB$114),0)</f>
        <v>0</v>
      </c>
      <c r="CC34" s="209">
        <f>IF(SUM(wUSE!CC$112:CC$114),CC$3*wUSE!CC34/SUM(wUSE!CC$112:CC$114),0)</f>
        <v>0</v>
      </c>
      <c r="CD34" s="209">
        <f>IF(SUM(wUSE!CD$112:CD$114),CD$3*wUSE!CD34/SUM(wUSE!CD$112:CD$114),0)</f>
        <v>0</v>
      </c>
      <c r="CE34" s="209">
        <f>IF(SUM(wUSE!CE$112:CE$114),CE$3*wUSE!CE34/SUM(wUSE!CE$112:CE$114),0)</f>
        <v>0</v>
      </c>
      <c r="CF34" s="209">
        <f>IF(SUM(wUSE!CF$112:CF$114),CF$3*wUSE!CF34/SUM(wUSE!CF$112:CF$114),0)</f>
        <v>0</v>
      </c>
      <c r="CG34" s="209" t="e">
        <f>IF(SUM(wUSE!CG$112:CG$114),CG$3*wUSE!CG34/SUM(wUSE!CG$112:CG$114),0)</f>
        <v>#DIV/0!</v>
      </c>
      <c r="CH34" s="209" t="e">
        <f>IF(SUM(wUSE!CH$112:CH$114),CH$3*wUSE!CH34/SUM(wUSE!CH$112:CH$114),0)</f>
        <v>#DIV/0!</v>
      </c>
      <c r="CI34" s="209" t="e">
        <f>IF(SUM(wUSE!CI$112:CI$114),CI$3*wUSE!CI34/SUM(wUSE!CI$112:CI$114),0)</f>
        <v>#DIV/0!</v>
      </c>
      <c r="CJ34" s="209" t="e">
        <f>IF(SUM(wUSE!CJ$112:CJ$114),CJ$3*wUSE!CJ34/SUM(wUSE!CJ$112:CJ$114),0)</f>
        <v>#DIV/0!</v>
      </c>
      <c r="CK34" s="209" t="e">
        <f>IF(SUM(wUSE!CK$112:CK$114),CK$3*wUSE!CK34/SUM(wUSE!CK$112:CK$114),0)</f>
        <v>#DIV/0!</v>
      </c>
      <c r="CL34" s="209" t="e">
        <f>IF(SUM(wUSE!CL$112:CL$114),CL$3*wUSE!CL34/SUM(wUSE!CL$112:CL$114),0)</f>
        <v>#DIV/0!</v>
      </c>
      <c r="CM34" s="209" t="e">
        <f>IF(SUM(wUSE!CM$112:CM$114),CM$3*wUSE!CM34/SUM(wUSE!CM$112:CM$114),0)</f>
        <v>#DIV/0!</v>
      </c>
      <c r="CN34" s="209" t="e">
        <f>IF(SUM(wUSE!CN$112:CN$114),CN$3*wUSE!CN34/SUM(wUSE!CN$112:CN$114),0)</f>
        <v>#DIV/0!</v>
      </c>
      <c r="CO34" s="209" t="e">
        <f>IF(SUM(wUSE!CO$112:CO$114),CO$3*wUSE!CO34/SUM(wUSE!CO$112:CO$114),0)</f>
        <v>#DIV/0!</v>
      </c>
      <c r="CP34" s="209" t="e">
        <f>IF(SUM(wUSE!CP$112:CP$114),CP$3*wUSE!CP34/SUM(wUSE!CP$112:CP$114),0)</f>
        <v>#DIV/0!</v>
      </c>
      <c r="CQ34" s="209" t="e">
        <f>IF(SUM(wUSE!CQ$112:CQ$114),CQ$3*wUSE!CQ34/SUM(wUSE!CQ$112:CQ$114),0)</f>
        <v>#DIV/0!</v>
      </c>
      <c r="CR34" s="209" t="e">
        <f>IF(SUM(wUSE!CR$112:CR$114),CR$3*wUSE!CR34/SUM(wUSE!CR$112:CR$114),0)</f>
        <v>#DIV/0!</v>
      </c>
      <c r="CS34" s="209" t="e">
        <f>IF(SUM(wUSE!CS$112:CS$114),CS$3*wUSE!CS34/SUM(wUSE!CS$112:CS$114),0)</f>
        <v>#DIV/0!</v>
      </c>
      <c r="CT34" s="209">
        <f>IF(SUM(wUSE!CT$112:CT$114),CT$3*wUSE!CT34/SUM(wUSE!CT$112:CT$114),0)</f>
        <v>0</v>
      </c>
      <c r="CU34" s="209">
        <f>IF(SUM(wUSE!CU$112:CU$114),CU$3*wUSE!CU34/SUM(wUSE!CU$112:CU$114),0)</f>
        <v>0</v>
      </c>
      <c r="CV34" s="209" t="e">
        <f>IF(SUM(wUSE!CV$112:CV$114),CV$3*wUSE!CV34/SUM(wUSE!CV$112:CV$114),0)</f>
        <v>#DIV/0!</v>
      </c>
      <c r="CW34" s="209" t="e">
        <f>IF(SUM(wUSE!CW$112:CW$114),CW$3*wUSE!CW34/SUM(wUSE!CW$112:CW$114),0)</f>
        <v>#DIV/0!</v>
      </c>
      <c r="CX34" s="209" t="e">
        <f>IF(SUM(wUSE!CX$112:CX$114),CX$3*wUSE!CX34/SUM(wUSE!CX$112:CX$114),0)</f>
        <v>#DIV/0!</v>
      </c>
      <c r="CY34" s="209" t="e">
        <f>IF(SUM(wUSE!CY$112:CY$114),CY$3*wUSE!CY34/SUM(wUSE!CY$112:CY$114),0)</f>
        <v>#DIV/0!</v>
      </c>
      <c r="CZ34" s="209" t="e">
        <f>IF(SUM(wUSE!CZ$112:CZ$114),CZ$3*wUSE!CZ34/SUM(wUSE!CZ$112:CZ$114),0)</f>
        <v>#DIV/0!</v>
      </c>
      <c r="DA34" s="209" t="e">
        <f>IF(SUM(wUSE!DA$112:DA$114),DA$3*wUSE!DA34/SUM(wUSE!DA$112:DA$114),0)</f>
        <v>#DIV/0!</v>
      </c>
      <c r="DB34" s="209" t="e">
        <f>IF(SUM(wUSE!DB$112:DB$114),DB$3*wUSE!DB34/SUM(wUSE!DB$112:DB$114),0)</f>
        <v>#DIV/0!</v>
      </c>
      <c r="DC34" s="198"/>
      <c r="DD34" s="199"/>
      <c r="DE34" s="199"/>
      <c r="DF34" s="199"/>
      <c r="DG34" s="199"/>
      <c r="DH34" s="199"/>
      <c r="DI34" s="199"/>
      <c r="DJ34" s="199"/>
      <c r="DK34" s="199"/>
      <c r="DL34" s="199"/>
      <c r="DM34" s="199"/>
      <c r="DN34" s="199"/>
      <c r="DO34" s="199"/>
      <c r="DP34" s="199"/>
    </row>
    <row r="35" spans="1:120" x14ac:dyDescent="0.75">
      <c r="A35" s="29"/>
      <c r="B35" s="17" t="s">
        <v>95</v>
      </c>
      <c r="C35" s="209">
        <f>IF(SUM(wUSE!C$112:C$114),C$3*wUSE!C35/SUM(wUSE!C$112:C$114),0)</f>
        <v>0</v>
      </c>
      <c r="D35" s="209">
        <f>IF(SUM(wUSE!D$112:D$114),D$3*wUSE!D35/SUM(wUSE!D$112:D$114),0)</f>
        <v>0</v>
      </c>
      <c r="E35" s="209">
        <f>IF(SUM(wUSE!E$112:E$114),E$3*wUSE!E35/SUM(wUSE!E$112:E$114),0)</f>
        <v>0</v>
      </c>
      <c r="F35" s="209">
        <f>IF(SUM(wUSE!F$112:F$114),F$3*wUSE!F35/SUM(wUSE!F$112:F$114),0)</f>
        <v>0</v>
      </c>
      <c r="G35" s="209">
        <f>IF(SUM(wUSE!G$112:G$114),G$3*wUSE!G35/SUM(wUSE!G$112:G$114),0)</f>
        <v>0</v>
      </c>
      <c r="H35" s="209">
        <f>IF(SUM(wUSE!H$112:H$114),H$3*wUSE!H35/SUM(wUSE!H$112:H$114),0)</f>
        <v>0</v>
      </c>
      <c r="I35" s="209">
        <f>IF(SUM(wUSE!I$112:I$114),I$3*wUSE!I35/SUM(wUSE!I$112:I$114),0)</f>
        <v>0</v>
      </c>
      <c r="J35" s="209">
        <f>IF(SUM(wUSE!J$112:J$114),J$3*wUSE!J35/SUM(wUSE!J$112:J$114),0)</f>
        <v>0</v>
      </c>
      <c r="K35" s="209">
        <f>IF(SUM(wUSE!K$112:K$114),K$3*wUSE!K35/SUM(wUSE!K$112:K$114),0)</f>
        <v>0</v>
      </c>
      <c r="L35" s="209">
        <f>IF(SUM(wUSE!L$112:L$114),L$3*wUSE!L35/SUM(wUSE!L$112:L$114),0)</f>
        <v>0</v>
      </c>
      <c r="M35" s="209">
        <f>IF(SUM(wUSE!M$112:M$114),M$3*wUSE!M35/SUM(wUSE!M$112:M$114),0)</f>
        <v>0</v>
      </c>
      <c r="N35" s="209">
        <f>IF(SUM(wUSE!N$112:N$114),N$3*wUSE!N35/SUM(wUSE!N$112:N$114),0)</f>
        <v>0</v>
      </c>
      <c r="O35" s="209">
        <f>IF(SUM(wUSE!O$112:O$114),O$3*wUSE!O35/SUM(wUSE!O$112:O$114),0)</f>
        <v>0</v>
      </c>
      <c r="P35" s="209">
        <f>IF(SUM(wUSE!P$112:P$114),P$3*wUSE!P35/SUM(wUSE!P$112:P$114),0)</f>
        <v>0</v>
      </c>
      <c r="Q35" s="209">
        <f>IF(SUM(wUSE!Q$112:Q$114),Q$3*wUSE!Q35/SUM(wUSE!Q$112:Q$114),0)</f>
        <v>0</v>
      </c>
      <c r="R35" s="209">
        <f>IF(SUM(wUSE!R$112:R$114),R$3*wUSE!R35/SUM(wUSE!R$112:R$114),0)</f>
        <v>0</v>
      </c>
      <c r="S35" s="209">
        <f>IF(SUM(wUSE!S$112:S$114),S$3*wUSE!S35/SUM(wUSE!S$112:S$114),0)</f>
        <v>0</v>
      </c>
      <c r="T35" s="209">
        <f>IF(SUM(wUSE!T$112:T$114),T$3*wUSE!T35/SUM(wUSE!T$112:T$114),0)</f>
        <v>0</v>
      </c>
      <c r="U35" s="209">
        <f>IF(SUM(wUSE!U$112:U$114),U$3*wUSE!U35/SUM(wUSE!U$112:U$114),0)</f>
        <v>0</v>
      </c>
      <c r="V35" s="209">
        <f>IF(SUM(wUSE!V$112:V$114),V$3*wUSE!V35/SUM(wUSE!V$112:V$114),0)</f>
        <v>0</v>
      </c>
      <c r="W35" s="209">
        <f>IF(SUM(wUSE!W$112:W$114),W$3*wUSE!W35/SUM(wUSE!W$112:W$114),0)</f>
        <v>0</v>
      </c>
      <c r="X35" s="209">
        <f>IF(SUM(wUSE!X$112:X$114),X$3*wUSE!X35/SUM(wUSE!X$112:X$114),0)</f>
        <v>0</v>
      </c>
      <c r="Y35" s="209">
        <f>IF(SUM(wUSE!Y$112:Y$114),Y$3*wUSE!Y35/SUM(wUSE!Y$112:Y$114),0)</f>
        <v>0</v>
      </c>
      <c r="Z35" s="209">
        <f>IF(SUM(wUSE!Z$112:Z$114),Z$3*wUSE!Z35/SUM(wUSE!Z$112:Z$114),0)</f>
        <v>0</v>
      </c>
      <c r="AA35" s="209">
        <f>IF(SUM(wUSE!AA$112:AA$114),AA$3*wUSE!AA35/SUM(wUSE!AA$112:AA$114),0)</f>
        <v>0</v>
      </c>
      <c r="AB35" s="209">
        <f>IF(SUM(wUSE!AB$112:AB$114),AB$3*wUSE!AB35/SUM(wUSE!AB$112:AB$114),0)</f>
        <v>0</v>
      </c>
      <c r="AC35" s="209">
        <f>IF(SUM(wUSE!AC$112:AC$114),AC$3*wUSE!AC35/SUM(wUSE!AC$112:AC$114),0)</f>
        <v>0</v>
      </c>
      <c r="AD35" s="209">
        <f>IF(SUM(wUSE!AD$112:AD$114),AD$3*wUSE!AD35/SUM(wUSE!AD$112:AD$114),0)</f>
        <v>0</v>
      </c>
      <c r="AE35" s="209">
        <f>IF(SUM(wUSE!AE$112:AE$114),AE$3*wUSE!AE35/SUM(wUSE!AE$112:AE$114),0)</f>
        <v>0</v>
      </c>
      <c r="AF35" s="209">
        <f>IF(SUM(wUSE!AF$112:AF$114),AF$3*wUSE!AF35/SUM(wUSE!AF$112:AF$114),0)</f>
        <v>0</v>
      </c>
      <c r="AG35" s="209">
        <f>IF(SUM(wUSE!AG$112:AG$114),AG$3*wUSE!AG35/SUM(wUSE!AG$112:AG$114),0)</f>
        <v>0</v>
      </c>
      <c r="AH35" s="209">
        <f>IF(SUM(wUSE!AH$112:AH$114),AH$3*wUSE!AH35/SUM(wUSE!AH$112:AH$114),0)</f>
        <v>0</v>
      </c>
      <c r="AI35" s="209">
        <f>IF(SUM(wUSE!AI$112:AI$114),AI$3*wUSE!AI35/SUM(wUSE!AI$112:AI$114),0)</f>
        <v>0</v>
      </c>
      <c r="AJ35" s="209">
        <f>IF(SUM(wUSE!AJ$112:AJ$114),AJ$3*wUSE!AJ35/SUM(wUSE!AJ$112:AJ$114),0)</f>
        <v>0</v>
      </c>
      <c r="AK35" s="209">
        <f>IF(SUM(wUSE!AK$112:AK$114),AK$3*wUSE!AK35/SUM(wUSE!AK$112:AK$114),0)</f>
        <v>0</v>
      </c>
      <c r="AL35" s="209">
        <f>IF(SUM(wUSE!AL$112:AL$114),AL$3*wUSE!AL35/SUM(wUSE!AL$112:AL$114),0)</f>
        <v>0</v>
      </c>
      <c r="AM35" s="209">
        <f>IF(SUM(wUSE!AM$112:AM$114),AM$3*wUSE!AM35/SUM(wUSE!AM$112:AM$114),0)</f>
        <v>0</v>
      </c>
      <c r="AN35" s="209">
        <f>IF(SUM(wUSE!AN$112:AN$114),AN$3*wUSE!AN35/SUM(wUSE!AN$112:AN$114),0)</f>
        <v>0</v>
      </c>
      <c r="AO35" s="209">
        <f>IF(SUM(wUSE!AO$112:AO$114),AO$3*wUSE!AO35/SUM(wUSE!AO$112:AO$114),0)</f>
        <v>0</v>
      </c>
      <c r="AP35" s="209">
        <f>IF(SUM(wUSE!AP$112:AP$114),AP$3*wUSE!AP35/SUM(wUSE!AP$112:AP$114),0)</f>
        <v>0</v>
      </c>
      <c r="AQ35" s="209">
        <f>IF(SUM(wUSE!AQ$112:AQ$114),AQ$3*wUSE!AQ35/SUM(wUSE!AQ$112:AQ$114),0)</f>
        <v>28.364336584866486</v>
      </c>
      <c r="AR35" s="209">
        <f>IF(SUM(wUSE!AR$112:AR$114),AR$3*wUSE!AR35/SUM(wUSE!AR$112:AR$114),0)</f>
        <v>0</v>
      </c>
      <c r="AS35" s="209">
        <f>IF(SUM(wUSE!AS$112:AS$114),AS$3*wUSE!AS35/SUM(wUSE!AS$112:AS$114),0)</f>
        <v>0</v>
      </c>
      <c r="AT35" s="209">
        <f>IF(SUM(wUSE!AT$112:AT$114),AT$3*wUSE!AT35/SUM(wUSE!AT$112:AT$114),0)</f>
        <v>0</v>
      </c>
      <c r="AU35" s="209">
        <f>IF(SUM(wUSE!AU$112:AU$114),AU$3*wUSE!AU35/SUM(wUSE!AU$112:AU$114),0)</f>
        <v>0</v>
      </c>
      <c r="AV35" s="209">
        <f>IF(SUM(wUSE!AV$112:AV$114),AV$3*wUSE!AV35/SUM(wUSE!AV$112:AV$114),0)</f>
        <v>0</v>
      </c>
      <c r="AW35" s="209">
        <f>IF(SUM(wUSE!AW$112:AW$114),AW$3*wUSE!AW35/SUM(wUSE!AW$112:AW$114),0)</f>
        <v>0</v>
      </c>
      <c r="AX35" s="209">
        <f>IF(SUM(wUSE!AX$112:AX$114),AX$3*wUSE!AX35/SUM(wUSE!AX$112:AX$114),0)</f>
        <v>0</v>
      </c>
      <c r="AY35" s="209">
        <f>IF(SUM(wUSE!AY$112:AY$114),AY$3*wUSE!AY35/SUM(wUSE!AY$112:AY$114),0)</f>
        <v>0.13473053245502881</v>
      </c>
      <c r="AZ35" s="209">
        <f>IF(SUM(wUSE!AZ$112:AZ$114),AZ$3*wUSE!AZ35/SUM(wUSE!AZ$112:AZ$114),0)</f>
        <v>0</v>
      </c>
      <c r="BA35" s="209">
        <f>IF(SUM(wUSE!BA$112:BA$114),BA$3*wUSE!BA35/SUM(wUSE!BA$112:BA$114),0)</f>
        <v>0</v>
      </c>
      <c r="BB35" s="209">
        <f>IF(SUM(wUSE!BB$112:BB$114),BB$3*wUSE!BB35/SUM(wUSE!BB$112:BB$114),0)</f>
        <v>0</v>
      </c>
      <c r="BC35" s="209">
        <f>IF(SUM(wUSE!BC$112:BC$114),BC$3*wUSE!BC35/SUM(wUSE!BC$112:BC$114),0)</f>
        <v>0</v>
      </c>
      <c r="BD35" s="209">
        <f>IF(SUM(wUSE!BD$112:BD$114),BD$3*wUSE!BD35/SUM(wUSE!BD$112:BD$114),0)</f>
        <v>0</v>
      </c>
      <c r="BE35" s="209">
        <f>IF(SUM(wUSE!BE$112:BE$114),BE$3*wUSE!BE35/SUM(wUSE!BE$112:BE$114),0)</f>
        <v>0</v>
      </c>
      <c r="BF35" s="209">
        <f>IF(SUM(wUSE!BF$112:BF$114),BF$3*wUSE!BF35/SUM(wUSE!BF$112:BF$114),0)</f>
        <v>0</v>
      </c>
      <c r="BG35" s="209">
        <f>IF(SUM(wUSE!BG$112:BG$114),BG$3*wUSE!BG35/SUM(wUSE!BG$112:BG$114),0)</f>
        <v>0</v>
      </c>
      <c r="BH35" s="209">
        <f>IF(SUM(wUSE!BH$112:BH$114),BH$3*wUSE!BH35/SUM(wUSE!BH$112:BH$114),0)</f>
        <v>0</v>
      </c>
      <c r="BI35" s="209">
        <f>IF(SUM(wUSE!BI$112:BI$114),BI$3*wUSE!BI35/SUM(wUSE!BI$112:BI$114),0)</f>
        <v>0</v>
      </c>
      <c r="BJ35" s="209">
        <f>IF(SUM(wUSE!BJ$112:BJ$114),BJ$3*wUSE!BJ35/SUM(wUSE!BJ$112:BJ$114),0)</f>
        <v>0</v>
      </c>
      <c r="BK35" s="209">
        <f>IF(SUM(wUSE!BK$112:BK$114),BK$3*wUSE!BK35/SUM(wUSE!BK$112:BK$114),0)</f>
        <v>0</v>
      </c>
      <c r="BL35" s="209">
        <f>IF(SUM(wUSE!BL$112:BL$114),BL$3*wUSE!BL35/SUM(wUSE!BL$112:BL$114),0)</f>
        <v>0</v>
      </c>
      <c r="BM35" s="209">
        <f>IF(SUM(wUSE!BM$112:BM$114),BM$3*wUSE!BM35/SUM(wUSE!BM$112:BM$114),0)</f>
        <v>0</v>
      </c>
      <c r="BN35" s="209">
        <f>IF(SUM(wUSE!BN$112:BN$114),BN$3*wUSE!BN35/SUM(wUSE!BN$112:BN$114),0)</f>
        <v>0</v>
      </c>
      <c r="BO35" s="209">
        <f>IF(SUM(wUSE!BO$112:BO$114),BO$3*wUSE!BO35/SUM(wUSE!BO$112:BO$114),0)</f>
        <v>0</v>
      </c>
      <c r="BP35" s="209">
        <f>IF(SUM(wUSE!BP$112:BP$114),BP$3*wUSE!BP35/SUM(wUSE!BP$112:BP$114),0)</f>
        <v>0</v>
      </c>
      <c r="BQ35" s="209">
        <f>IF(SUM(wUSE!BQ$112:BQ$114),BQ$3*wUSE!BQ35/SUM(wUSE!BQ$112:BQ$114),0)</f>
        <v>0</v>
      </c>
      <c r="BR35" s="209">
        <f>IF(SUM(wUSE!BR$112:BR$114),BR$3*wUSE!BR35/SUM(wUSE!BR$112:BR$114),0)</f>
        <v>0</v>
      </c>
      <c r="BS35" s="209">
        <f>IF(SUM(wUSE!BS$112:BS$114),BS$3*wUSE!BS35/SUM(wUSE!BS$112:BS$114),0)</f>
        <v>0</v>
      </c>
      <c r="BT35" s="209">
        <f>IF(SUM(wUSE!BT$112:BT$114),BT$3*wUSE!BT35/SUM(wUSE!BT$112:BT$114),0)</f>
        <v>0</v>
      </c>
      <c r="BU35" s="209">
        <f>IF(SUM(wUSE!BU$112:BU$114),BU$3*wUSE!BU35/SUM(wUSE!BU$112:BU$114),0)</f>
        <v>0</v>
      </c>
      <c r="BV35" s="209">
        <f>IF(SUM(wUSE!BV$112:BV$114),BV$3*wUSE!BV35/SUM(wUSE!BV$112:BV$114),0)</f>
        <v>0</v>
      </c>
      <c r="BW35" s="209">
        <f>IF(SUM(wUSE!BW$112:BW$114),BW$3*wUSE!BW35/SUM(wUSE!BW$112:BW$114),0)</f>
        <v>0</v>
      </c>
      <c r="BX35" s="209">
        <f>IF(SUM(wUSE!BX$112:BX$114),BX$3*wUSE!BX35/SUM(wUSE!BX$112:BX$114),0)</f>
        <v>0</v>
      </c>
      <c r="BY35" s="209">
        <f>IF(SUM(wUSE!BY$112:BY$114),BY$3*wUSE!BY35/SUM(wUSE!BY$112:BY$114),0)</f>
        <v>0</v>
      </c>
      <c r="BZ35" s="209">
        <f>IF(SUM(wUSE!BZ$112:BZ$114),BZ$3*wUSE!BZ35/SUM(wUSE!BZ$112:BZ$114),0)</f>
        <v>0</v>
      </c>
      <c r="CA35" s="209">
        <f>IF(SUM(wUSE!CA$112:CA$114),CA$3*wUSE!CA35/SUM(wUSE!CA$112:CA$114),0)</f>
        <v>0</v>
      </c>
      <c r="CB35" s="209">
        <f>IF(SUM(wUSE!CB$112:CB$114),CB$3*wUSE!CB35/SUM(wUSE!CB$112:CB$114),0)</f>
        <v>0</v>
      </c>
      <c r="CC35" s="209">
        <f>IF(SUM(wUSE!CC$112:CC$114),CC$3*wUSE!CC35/SUM(wUSE!CC$112:CC$114),0)</f>
        <v>0</v>
      </c>
      <c r="CD35" s="209">
        <f>IF(SUM(wUSE!CD$112:CD$114),CD$3*wUSE!CD35/SUM(wUSE!CD$112:CD$114),0)</f>
        <v>0</v>
      </c>
      <c r="CE35" s="209">
        <f>IF(SUM(wUSE!CE$112:CE$114),CE$3*wUSE!CE35/SUM(wUSE!CE$112:CE$114),0)</f>
        <v>0</v>
      </c>
      <c r="CF35" s="209">
        <f>IF(SUM(wUSE!CF$112:CF$114),CF$3*wUSE!CF35/SUM(wUSE!CF$112:CF$114),0)</f>
        <v>0</v>
      </c>
      <c r="CG35" s="209" t="e">
        <f>IF(SUM(wUSE!CG$112:CG$114),CG$3*wUSE!CG35/SUM(wUSE!CG$112:CG$114),0)</f>
        <v>#DIV/0!</v>
      </c>
      <c r="CH35" s="209" t="e">
        <f>IF(SUM(wUSE!CH$112:CH$114),CH$3*wUSE!CH35/SUM(wUSE!CH$112:CH$114),0)</f>
        <v>#DIV/0!</v>
      </c>
      <c r="CI35" s="209" t="e">
        <f>IF(SUM(wUSE!CI$112:CI$114),CI$3*wUSE!CI35/SUM(wUSE!CI$112:CI$114),0)</f>
        <v>#DIV/0!</v>
      </c>
      <c r="CJ35" s="209" t="e">
        <f>IF(SUM(wUSE!CJ$112:CJ$114),CJ$3*wUSE!CJ35/SUM(wUSE!CJ$112:CJ$114),0)</f>
        <v>#DIV/0!</v>
      </c>
      <c r="CK35" s="209" t="e">
        <f>IF(SUM(wUSE!CK$112:CK$114),CK$3*wUSE!CK35/SUM(wUSE!CK$112:CK$114),0)</f>
        <v>#DIV/0!</v>
      </c>
      <c r="CL35" s="209" t="e">
        <f>IF(SUM(wUSE!CL$112:CL$114),CL$3*wUSE!CL35/SUM(wUSE!CL$112:CL$114),0)</f>
        <v>#DIV/0!</v>
      </c>
      <c r="CM35" s="209" t="e">
        <f>IF(SUM(wUSE!CM$112:CM$114),CM$3*wUSE!CM35/SUM(wUSE!CM$112:CM$114),0)</f>
        <v>#DIV/0!</v>
      </c>
      <c r="CN35" s="209" t="e">
        <f>IF(SUM(wUSE!CN$112:CN$114),CN$3*wUSE!CN35/SUM(wUSE!CN$112:CN$114),0)</f>
        <v>#DIV/0!</v>
      </c>
      <c r="CO35" s="209" t="e">
        <f>IF(SUM(wUSE!CO$112:CO$114),CO$3*wUSE!CO35/SUM(wUSE!CO$112:CO$114),0)</f>
        <v>#DIV/0!</v>
      </c>
      <c r="CP35" s="209" t="e">
        <f>IF(SUM(wUSE!CP$112:CP$114),CP$3*wUSE!CP35/SUM(wUSE!CP$112:CP$114),0)</f>
        <v>#DIV/0!</v>
      </c>
      <c r="CQ35" s="209" t="e">
        <f>IF(SUM(wUSE!CQ$112:CQ$114),CQ$3*wUSE!CQ35/SUM(wUSE!CQ$112:CQ$114),0)</f>
        <v>#DIV/0!</v>
      </c>
      <c r="CR35" s="209" t="e">
        <f>IF(SUM(wUSE!CR$112:CR$114),CR$3*wUSE!CR35/SUM(wUSE!CR$112:CR$114),0)</f>
        <v>#DIV/0!</v>
      </c>
      <c r="CS35" s="209" t="e">
        <f>IF(SUM(wUSE!CS$112:CS$114),CS$3*wUSE!CS35/SUM(wUSE!CS$112:CS$114),0)</f>
        <v>#DIV/0!</v>
      </c>
      <c r="CT35" s="209">
        <f>IF(SUM(wUSE!CT$112:CT$114),CT$3*wUSE!CT35/SUM(wUSE!CT$112:CT$114),0)</f>
        <v>0</v>
      </c>
      <c r="CU35" s="209">
        <f>IF(SUM(wUSE!CU$112:CU$114),CU$3*wUSE!CU35/SUM(wUSE!CU$112:CU$114),0)</f>
        <v>0</v>
      </c>
      <c r="CV35" s="209" t="e">
        <f>IF(SUM(wUSE!CV$112:CV$114),CV$3*wUSE!CV35/SUM(wUSE!CV$112:CV$114),0)</f>
        <v>#DIV/0!</v>
      </c>
      <c r="CW35" s="209" t="e">
        <f>IF(SUM(wUSE!CW$112:CW$114),CW$3*wUSE!CW35/SUM(wUSE!CW$112:CW$114),0)</f>
        <v>#DIV/0!</v>
      </c>
      <c r="CX35" s="209" t="e">
        <f>IF(SUM(wUSE!CX$112:CX$114),CX$3*wUSE!CX35/SUM(wUSE!CX$112:CX$114),0)</f>
        <v>#DIV/0!</v>
      </c>
      <c r="CY35" s="209" t="e">
        <f>IF(SUM(wUSE!CY$112:CY$114),CY$3*wUSE!CY35/SUM(wUSE!CY$112:CY$114),0)</f>
        <v>#DIV/0!</v>
      </c>
      <c r="CZ35" s="209" t="e">
        <f>IF(SUM(wUSE!CZ$112:CZ$114),CZ$3*wUSE!CZ35/SUM(wUSE!CZ$112:CZ$114),0)</f>
        <v>#DIV/0!</v>
      </c>
      <c r="DA35" s="209" t="e">
        <f>IF(SUM(wUSE!DA$112:DA$114),DA$3*wUSE!DA35/SUM(wUSE!DA$112:DA$114),0)</f>
        <v>#DIV/0!</v>
      </c>
      <c r="DB35" s="209" t="e">
        <f>IF(SUM(wUSE!DB$112:DB$114),DB$3*wUSE!DB35/SUM(wUSE!DB$112:DB$114),0)</f>
        <v>#DIV/0!</v>
      </c>
      <c r="DC35" s="198"/>
      <c r="DD35" s="199"/>
      <c r="DE35" s="199"/>
      <c r="DF35" s="199"/>
      <c r="DG35" s="199"/>
      <c r="DH35" s="199"/>
      <c r="DI35" s="199"/>
      <c r="DJ35" s="199"/>
      <c r="DK35" s="199"/>
      <c r="DL35" s="199"/>
      <c r="DM35" s="199"/>
      <c r="DN35" s="199"/>
      <c r="DO35" s="199"/>
      <c r="DP35" s="199"/>
    </row>
    <row r="36" spans="1:120" x14ac:dyDescent="0.75">
      <c r="A36" s="29"/>
      <c r="B36" s="17" t="s">
        <v>104</v>
      </c>
      <c r="C36" s="209">
        <f>IF(SUM(wUSE!C$112:C$114),C$3*wUSE!C36/SUM(wUSE!C$112:C$114),0)</f>
        <v>0</v>
      </c>
      <c r="D36" s="209">
        <f>IF(SUM(wUSE!D$112:D$114),D$3*wUSE!D36/SUM(wUSE!D$112:D$114),0)</f>
        <v>0</v>
      </c>
      <c r="E36" s="209">
        <f>IF(SUM(wUSE!E$112:E$114),E$3*wUSE!E36/SUM(wUSE!E$112:E$114),0)</f>
        <v>0</v>
      </c>
      <c r="F36" s="209">
        <f>IF(SUM(wUSE!F$112:F$114),F$3*wUSE!F36/SUM(wUSE!F$112:F$114),0)</f>
        <v>0</v>
      </c>
      <c r="G36" s="209">
        <f>IF(SUM(wUSE!G$112:G$114),G$3*wUSE!G36/SUM(wUSE!G$112:G$114),0)</f>
        <v>0</v>
      </c>
      <c r="H36" s="209">
        <f>IF(SUM(wUSE!H$112:H$114),H$3*wUSE!H36/SUM(wUSE!H$112:H$114),0)</f>
        <v>0</v>
      </c>
      <c r="I36" s="209">
        <f>IF(SUM(wUSE!I$112:I$114),I$3*wUSE!I36/SUM(wUSE!I$112:I$114),0)</f>
        <v>0</v>
      </c>
      <c r="J36" s="209">
        <f>IF(SUM(wUSE!J$112:J$114),J$3*wUSE!J36/SUM(wUSE!J$112:J$114),0)</f>
        <v>0</v>
      </c>
      <c r="K36" s="209">
        <f>IF(SUM(wUSE!K$112:K$114),K$3*wUSE!K36/SUM(wUSE!K$112:K$114),0)</f>
        <v>0</v>
      </c>
      <c r="L36" s="209">
        <f>IF(SUM(wUSE!L$112:L$114),L$3*wUSE!L36/SUM(wUSE!L$112:L$114),0)</f>
        <v>0</v>
      </c>
      <c r="M36" s="209">
        <f>IF(SUM(wUSE!M$112:M$114),M$3*wUSE!M36/SUM(wUSE!M$112:M$114),0)</f>
        <v>0</v>
      </c>
      <c r="N36" s="209">
        <f>IF(SUM(wUSE!N$112:N$114),N$3*wUSE!N36/SUM(wUSE!N$112:N$114),0)</f>
        <v>0</v>
      </c>
      <c r="O36" s="209">
        <f>IF(SUM(wUSE!O$112:O$114),O$3*wUSE!O36/SUM(wUSE!O$112:O$114),0)</f>
        <v>0</v>
      </c>
      <c r="P36" s="209">
        <f>IF(SUM(wUSE!P$112:P$114),P$3*wUSE!P36/SUM(wUSE!P$112:P$114),0)</f>
        <v>0</v>
      </c>
      <c r="Q36" s="209">
        <f>IF(SUM(wUSE!Q$112:Q$114),Q$3*wUSE!Q36/SUM(wUSE!Q$112:Q$114),0)</f>
        <v>0</v>
      </c>
      <c r="R36" s="209">
        <f>IF(SUM(wUSE!R$112:R$114),R$3*wUSE!R36/SUM(wUSE!R$112:R$114),0)</f>
        <v>0</v>
      </c>
      <c r="S36" s="209">
        <f>IF(SUM(wUSE!S$112:S$114),S$3*wUSE!S36/SUM(wUSE!S$112:S$114),0)</f>
        <v>0</v>
      </c>
      <c r="T36" s="209">
        <f>IF(SUM(wUSE!T$112:T$114),T$3*wUSE!T36/SUM(wUSE!T$112:T$114),0)</f>
        <v>0</v>
      </c>
      <c r="U36" s="209">
        <f>IF(SUM(wUSE!U$112:U$114),U$3*wUSE!U36/SUM(wUSE!U$112:U$114),0)</f>
        <v>0</v>
      </c>
      <c r="V36" s="209">
        <f>IF(SUM(wUSE!V$112:V$114),V$3*wUSE!V36/SUM(wUSE!V$112:V$114),0)</f>
        <v>0</v>
      </c>
      <c r="W36" s="209">
        <f>IF(SUM(wUSE!W$112:W$114),W$3*wUSE!W36/SUM(wUSE!W$112:W$114),0)</f>
        <v>0</v>
      </c>
      <c r="X36" s="209">
        <f>IF(SUM(wUSE!X$112:X$114),X$3*wUSE!X36/SUM(wUSE!X$112:X$114),0)</f>
        <v>0</v>
      </c>
      <c r="Y36" s="209">
        <f>IF(SUM(wUSE!Y$112:Y$114),Y$3*wUSE!Y36/SUM(wUSE!Y$112:Y$114),0)</f>
        <v>0</v>
      </c>
      <c r="Z36" s="209">
        <f>IF(SUM(wUSE!Z$112:Z$114),Z$3*wUSE!Z36/SUM(wUSE!Z$112:Z$114),0)</f>
        <v>0</v>
      </c>
      <c r="AA36" s="209">
        <f>IF(SUM(wUSE!AA$112:AA$114),AA$3*wUSE!AA36/SUM(wUSE!AA$112:AA$114),0)</f>
        <v>0</v>
      </c>
      <c r="AB36" s="209">
        <f>IF(SUM(wUSE!AB$112:AB$114),AB$3*wUSE!AB36/SUM(wUSE!AB$112:AB$114),0)</f>
        <v>0</v>
      </c>
      <c r="AC36" s="209">
        <f>IF(SUM(wUSE!AC$112:AC$114),AC$3*wUSE!AC36/SUM(wUSE!AC$112:AC$114),0)</f>
        <v>0</v>
      </c>
      <c r="AD36" s="209">
        <f>IF(SUM(wUSE!AD$112:AD$114),AD$3*wUSE!AD36/SUM(wUSE!AD$112:AD$114),0)</f>
        <v>0</v>
      </c>
      <c r="AE36" s="209">
        <f>IF(SUM(wUSE!AE$112:AE$114),AE$3*wUSE!AE36/SUM(wUSE!AE$112:AE$114),0)</f>
        <v>0</v>
      </c>
      <c r="AF36" s="209">
        <f>IF(SUM(wUSE!AF$112:AF$114),AF$3*wUSE!AF36/SUM(wUSE!AF$112:AF$114),0)</f>
        <v>0</v>
      </c>
      <c r="AG36" s="209">
        <f>IF(SUM(wUSE!AG$112:AG$114),AG$3*wUSE!AG36/SUM(wUSE!AG$112:AG$114),0)</f>
        <v>0</v>
      </c>
      <c r="AH36" s="209">
        <f>IF(SUM(wUSE!AH$112:AH$114),AH$3*wUSE!AH36/SUM(wUSE!AH$112:AH$114),0)</f>
        <v>0</v>
      </c>
      <c r="AI36" s="209">
        <f>IF(SUM(wUSE!AI$112:AI$114),AI$3*wUSE!AI36/SUM(wUSE!AI$112:AI$114),0)</f>
        <v>0</v>
      </c>
      <c r="AJ36" s="209">
        <f>IF(SUM(wUSE!AJ$112:AJ$114),AJ$3*wUSE!AJ36/SUM(wUSE!AJ$112:AJ$114),0)</f>
        <v>0</v>
      </c>
      <c r="AK36" s="209">
        <f>IF(SUM(wUSE!AK$112:AK$114),AK$3*wUSE!AK36/SUM(wUSE!AK$112:AK$114),0)</f>
        <v>0</v>
      </c>
      <c r="AL36" s="209">
        <f>IF(SUM(wUSE!AL$112:AL$114),AL$3*wUSE!AL36/SUM(wUSE!AL$112:AL$114),0)</f>
        <v>0</v>
      </c>
      <c r="AM36" s="209">
        <f>IF(SUM(wUSE!AM$112:AM$114),AM$3*wUSE!AM36/SUM(wUSE!AM$112:AM$114),0)</f>
        <v>0</v>
      </c>
      <c r="AN36" s="209">
        <f>IF(SUM(wUSE!AN$112:AN$114),AN$3*wUSE!AN36/SUM(wUSE!AN$112:AN$114),0)</f>
        <v>0</v>
      </c>
      <c r="AO36" s="209">
        <f>IF(SUM(wUSE!AO$112:AO$114),AO$3*wUSE!AO36/SUM(wUSE!AO$112:AO$114),0)</f>
        <v>0</v>
      </c>
      <c r="AP36" s="209">
        <f>IF(SUM(wUSE!AP$112:AP$114),AP$3*wUSE!AP36/SUM(wUSE!AP$112:AP$114),0)</f>
        <v>0</v>
      </c>
      <c r="AQ36" s="209">
        <f>IF(SUM(wUSE!AQ$112:AQ$114),AQ$3*wUSE!AQ36/SUM(wUSE!AQ$112:AQ$114),0)</f>
        <v>0.92536353165741048</v>
      </c>
      <c r="AR36" s="209">
        <f>IF(SUM(wUSE!AR$112:AR$114),AR$3*wUSE!AR36/SUM(wUSE!AR$112:AR$114),0)</f>
        <v>0</v>
      </c>
      <c r="AS36" s="209">
        <f>IF(SUM(wUSE!AS$112:AS$114),AS$3*wUSE!AS36/SUM(wUSE!AS$112:AS$114),0)</f>
        <v>0</v>
      </c>
      <c r="AT36" s="209">
        <f>IF(SUM(wUSE!AT$112:AT$114),AT$3*wUSE!AT36/SUM(wUSE!AT$112:AT$114),0)</f>
        <v>0</v>
      </c>
      <c r="AU36" s="209">
        <f>IF(SUM(wUSE!AU$112:AU$114),AU$3*wUSE!AU36/SUM(wUSE!AU$112:AU$114),0)</f>
        <v>0</v>
      </c>
      <c r="AV36" s="209">
        <f>IF(SUM(wUSE!AV$112:AV$114),AV$3*wUSE!AV36/SUM(wUSE!AV$112:AV$114),0)</f>
        <v>0</v>
      </c>
      <c r="AW36" s="209">
        <f>IF(SUM(wUSE!AW$112:AW$114),AW$3*wUSE!AW36/SUM(wUSE!AW$112:AW$114),0)</f>
        <v>0</v>
      </c>
      <c r="AX36" s="209">
        <f>IF(SUM(wUSE!AX$112:AX$114),AX$3*wUSE!AX36/SUM(wUSE!AX$112:AX$114),0)</f>
        <v>0</v>
      </c>
      <c r="AY36" s="209">
        <f>IF(SUM(wUSE!AY$112:AY$114),AY$3*wUSE!AY36/SUM(wUSE!AY$112:AY$114),0)</f>
        <v>4.3954746116356466E-3</v>
      </c>
      <c r="AZ36" s="209">
        <f>IF(SUM(wUSE!AZ$112:AZ$114),AZ$3*wUSE!AZ36/SUM(wUSE!AZ$112:AZ$114),0)</f>
        <v>0</v>
      </c>
      <c r="BA36" s="209">
        <f>IF(SUM(wUSE!BA$112:BA$114),BA$3*wUSE!BA36/SUM(wUSE!BA$112:BA$114),0)</f>
        <v>0</v>
      </c>
      <c r="BB36" s="209">
        <f>IF(SUM(wUSE!BB$112:BB$114),BB$3*wUSE!BB36/SUM(wUSE!BB$112:BB$114),0)</f>
        <v>0</v>
      </c>
      <c r="BC36" s="209">
        <f>IF(SUM(wUSE!BC$112:BC$114),BC$3*wUSE!BC36/SUM(wUSE!BC$112:BC$114),0)</f>
        <v>0</v>
      </c>
      <c r="BD36" s="209">
        <f>IF(SUM(wUSE!BD$112:BD$114),BD$3*wUSE!BD36/SUM(wUSE!BD$112:BD$114),0)</f>
        <v>0</v>
      </c>
      <c r="BE36" s="209">
        <f>IF(SUM(wUSE!BE$112:BE$114),BE$3*wUSE!BE36/SUM(wUSE!BE$112:BE$114),0)</f>
        <v>0</v>
      </c>
      <c r="BF36" s="209">
        <f>IF(SUM(wUSE!BF$112:BF$114),BF$3*wUSE!BF36/SUM(wUSE!BF$112:BF$114),0)</f>
        <v>0</v>
      </c>
      <c r="BG36" s="209">
        <f>IF(SUM(wUSE!BG$112:BG$114),BG$3*wUSE!BG36/SUM(wUSE!BG$112:BG$114),0)</f>
        <v>0</v>
      </c>
      <c r="BH36" s="209">
        <f>IF(SUM(wUSE!BH$112:BH$114),BH$3*wUSE!BH36/SUM(wUSE!BH$112:BH$114),0)</f>
        <v>0</v>
      </c>
      <c r="BI36" s="209">
        <f>IF(SUM(wUSE!BI$112:BI$114),BI$3*wUSE!BI36/SUM(wUSE!BI$112:BI$114),0)</f>
        <v>0</v>
      </c>
      <c r="BJ36" s="209">
        <f>IF(SUM(wUSE!BJ$112:BJ$114),BJ$3*wUSE!BJ36/SUM(wUSE!BJ$112:BJ$114),0)</f>
        <v>0</v>
      </c>
      <c r="BK36" s="209">
        <f>IF(SUM(wUSE!BK$112:BK$114),BK$3*wUSE!BK36/SUM(wUSE!BK$112:BK$114),0)</f>
        <v>0</v>
      </c>
      <c r="BL36" s="209">
        <f>IF(SUM(wUSE!BL$112:BL$114),BL$3*wUSE!BL36/SUM(wUSE!BL$112:BL$114),0)</f>
        <v>0</v>
      </c>
      <c r="BM36" s="209">
        <f>IF(SUM(wUSE!BM$112:BM$114),BM$3*wUSE!BM36/SUM(wUSE!BM$112:BM$114),0)</f>
        <v>0</v>
      </c>
      <c r="BN36" s="209">
        <f>IF(SUM(wUSE!BN$112:BN$114),BN$3*wUSE!BN36/SUM(wUSE!BN$112:BN$114),0)</f>
        <v>0</v>
      </c>
      <c r="BO36" s="209">
        <f>IF(SUM(wUSE!BO$112:BO$114),BO$3*wUSE!BO36/SUM(wUSE!BO$112:BO$114),0)</f>
        <v>0</v>
      </c>
      <c r="BP36" s="209">
        <f>IF(SUM(wUSE!BP$112:BP$114),BP$3*wUSE!BP36/SUM(wUSE!BP$112:BP$114),0)</f>
        <v>0</v>
      </c>
      <c r="BQ36" s="209">
        <f>IF(SUM(wUSE!BQ$112:BQ$114),BQ$3*wUSE!BQ36/SUM(wUSE!BQ$112:BQ$114),0)</f>
        <v>0</v>
      </c>
      <c r="BR36" s="209">
        <f>IF(SUM(wUSE!BR$112:BR$114),BR$3*wUSE!BR36/SUM(wUSE!BR$112:BR$114),0)</f>
        <v>0</v>
      </c>
      <c r="BS36" s="209">
        <f>IF(SUM(wUSE!BS$112:BS$114),BS$3*wUSE!BS36/SUM(wUSE!BS$112:BS$114),0)</f>
        <v>0</v>
      </c>
      <c r="BT36" s="209">
        <f>IF(SUM(wUSE!BT$112:BT$114),BT$3*wUSE!BT36/SUM(wUSE!BT$112:BT$114),0)</f>
        <v>0</v>
      </c>
      <c r="BU36" s="209">
        <f>IF(SUM(wUSE!BU$112:BU$114),BU$3*wUSE!BU36/SUM(wUSE!BU$112:BU$114),0)</f>
        <v>0</v>
      </c>
      <c r="BV36" s="209">
        <f>IF(SUM(wUSE!BV$112:BV$114),BV$3*wUSE!BV36/SUM(wUSE!BV$112:BV$114),0)</f>
        <v>0</v>
      </c>
      <c r="BW36" s="209">
        <f>IF(SUM(wUSE!BW$112:BW$114),BW$3*wUSE!BW36/SUM(wUSE!BW$112:BW$114),0)</f>
        <v>0</v>
      </c>
      <c r="BX36" s="209">
        <f>IF(SUM(wUSE!BX$112:BX$114),BX$3*wUSE!BX36/SUM(wUSE!BX$112:BX$114),0)</f>
        <v>0</v>
      </c>
      <c r="BY36" s="209">
        <f>IF(SUM(wUSE!BY$112:BY$114),BY$3*wUSE!BY36/SUM(wUSE!BY$112:BY$114),0)</f>
        <v>0</v>
      </c>
      <c r="BZ36" s="209">
        <f>IF(SUM(wUSE!BZ$112:BZ$114),BZ$3*wUSE!BZ36/SUM(wUSE!BZ$112:BZ$114),0)</f>
        <v>0</v>
      </c>
      <c r="CA36" s="209">
        <f>IF(SUM(wUSE!CA$112:CA$114),CA$3*wUSE!CA36/SUM(wUSE!CA$112:CA$114),0)</f>
        <v>0</v>
      </c>
      <c r="CB36" s="209">
        <f>IF(SUM(wUSE!CB$112:CB$114),CB$3*wUSE!CB36/SUM(wUSE!CB$112:CB$114),0)</f>
        <v>0</v>
      </c>
      <c r="CC36" s="209">
        <f>IF(SUM(wUSE!CC$112:CC$114),CC$3*wUSE!CC36/SUM(wUSE!CC$112:CC$114),0)</f>
        <v>0</v>
      </c>
      <c r="CD36" s="209">
        <f>IF(SUM(wUSE!CD$112:CD$114),CD$3*wUSE!CD36/SUM(wUSE!CD$112:CD$114),0)</f>
        <v>0</v>
      </c>
      <c r="CE36" s="209">
        <f>IF(SUM(wUSE!CE$112:CE$114),CE$3*wUSE!CE36/SUM(wUSE!CE$112:CE$114),0)</f>
        <v>0</v>
      </c>
      <c r="CF36" s="209">
        <f>IF(SUM(wUSE!CF$112:CF$114),CF$3*wUSE!CF36/SUM(wUSE!CF$112:CF$114),0)</f>
        <v>0</v>
      </c>
      <c r="CG36" s="209" t="e">
        <f>IF(SUM(wUSE!CG$112:CG$114),CG$3*wUSE!CG36/SUM(wUSE!CG$112:CG$114),0)</f>
        <v>#DIV/0!</v>
      </c>
      <c r="CH36" s="209" t="e">
        <f>IF(SUM(wUSE!CH$112:CH$114),CH$3*wUSE!CH36/SUM(wUSE!CH$112:CH$114),0)</f>
        <v>#DIV/0!</v>
      </c>
      <c r="CI36" s="209" t="e">
        <f>IF(SUM(wUSE!CI$112:CI$114),CI$3*wUSE!CI36/SUM(wUSE!CI$112:CI$114),0)</f>
        <v>#DIV/0!</v>
      </c>
      <c r="CJ36" s="209" t="e">
        <f>IF(SUM(wUSE!CJ$112:CJ$114),CJ$3*wUSE!CJ36/SUM(wUSE!CJ$112:CJ$114),0)</f>
        <v>#DIV/0!</v>
      </c>
      <c r="CK36" s="209" t="e">
        <f>IF(SUM(wUSE!CK$112:CK$114),CK$3*wUSE!CK36/SUM(wUSE!CK$112:CK$114),0)</f>
        <v>#DIV/0!</v>
      </c>
      <c r="CL36" s="209" t="e">
        <f>IF(SUM(wUSE!CL$112:CL$114),CL$3*wUSE!CL36/SUM(wUSE!CL$112:CL$114),0)</f>
        <v>#DIV/0!</v>
      </c>
      <c r="CM36" s="209" t="e">
        <f>IF(SUM(wUSE!CM$112:CM$114),CM$3*wUSE!CM36/SUM(wUSE!CM$112:CM$114),0)</f>
        <v>#DIV/0!</v>
      </c>
      <c r="CN36" s="209" t="e">
        <f>IF(SUM(wUSE!CN$112:CN$114),CN$3*wUSE!CN36/SUM(wUSE!CN$112:CN$114),0)</f>
        <v>#DIV/0!</v>
      </c>
      <c r="CO36" s="209" t="e">
        <f>IF(SUM(wUSE!CO$112:CO$114),CO$3*wUSE!CO36/SUM(wUSE!CO$112:CO$114),0)</f>
        <v>#DIV/0!</v>
      </c>
      <c r="CP36" s="209" t="e">
        <f>IF(SUM(wUSE!CP$112:CP$114),CP$3*wUSE!CP36/SUM(wUSE!CP$112:CP$114),0)</f>
        <v>#DIV/0!</v>
      </c>
      <c r="CQ36" s="209" t="e">
        <f>IF(SUM(wUSE!CQ$112:CQ$114),CQ$3*wUSE!CQ36/SUM(wUSE!CQ$112:CQ$114),0)</f>
        <v>#DIV/0!</v>
      </c>
      <c r="CR36" s="209" t="e">
        <f>IF(SUM(wUSE!CR$112:CR$114),CR$3*wUSE!CR36/SUM(wUSE!CR$112:CR$114),0)</f>
        <v>#DIV/0!</v>
      </c>
      <c r="CS36" s="209" t="e">
        <f>IF(SUM(wUSE!CS$112:CS$114),CS$3*wUSE!CS36/SUM(wUSE!CS$112:CS$114),0)</f>
        <v>#DIV/0!</v>
      </c>
      <c r="CT36" s="209">
        <f>IF(SUM(wUSE!CT$112:CT$114),CT$3*wUSE!CT36/SUM(wUSE!CT$112:CT$114),0)</f>
        <v>0</v>
      </c>
      <c r="CU36" s="209">
        <f>IF(SUM(wUSE!CU$112:CU$114),CU$3*wUSE!CU36/SUM(wUSE!CU$112:CU$114),0)</f>
        <v>0</v>
      </c>
      <c r="CV36" s="209" t="e">
        <f>IF(SUM(wUSE!CV$112:CV$114),CV$3*wUSE!CV36/SUM(wUSE!CV$112:CV$114),0)</f>
        <v>#DIV/0!</v>
      </c>
      <c r="CW36" s="209" t="e">
        <f>IF(SUM(wUSE!CW$112:CW$114),CW$3*wUSE!CW36/SUM(wUSE!CW$112:CW$114),0)</f>
        <v>#DIV/0!</v>
      </c>
      <c r="CX36" s="209" t="e">
        <f>IF(SUM(wUSE!CX$112:CX$114),CX$3*wUSE!CX36/SUM(wUSE!CX$112:CX$114),0)</f>
        <v>#DIV/0!</v>
      </c>
      <c r="CY36" s="209" t="e">
        <f>IF(SUM(wUSE!CY$112:CY$114),CY$3*wUSE!CY36/SUM(wUSE!CY$112:CY$114),0)</f>
        <v>#DIV/0!</v>
      </c>
      <c r="CZ36" s="209" t="e">
        <f>IF(SUM(wUSE!CZ$112:CZ$114),CZ$3*wUSE!CZ36/SUM(wUSE!CZ$112:CZ$114),0)</f>
        <v>#DIV/0!</v>
      </c>
      <c r="DA36" s="209" t="e">
        <f>IF(SUM(wUSE!DA$112:DA$114),DA$3*wUSE!DA36/SUM(wUSE!DA$112:DA$114),0)</f>
        <v>#DIV/0!</v>
      </c>
      <c r="DB36" s="209" t="e">
        <f>IF(SUM(wUSE!DB$112:DB$114),DB$3*wUSE!DB36/SUM(wUSE!DB$112:DB$114),0)</f>
        <v>#DIV/0!</v>
      </c>
      <c r="DC36" s="198"/>
      <c r="DD36" s="199"/>
      <c r="DE36" s="199"/>
      <c r="DF36" s="199"/>
      <c r="DG36" s="199"/>
      <c r="DH36" s="199"/>
      <c r="DI36" s="199"/>
      <c r="DJ36" s="199"/>
      <c r="DK36" s="199"/>
      <c r="DL36" s="199"/>
      <c r="DM36" s="199"/>
      <c r="DN36" s="199"/>
      <c r="DO36" s="199"/>
      <c r="DP36" s="199"/>
    </row>
    <row r="37" spans="1:120" x14ac:dyDescent="0.75">
      <c r="A37" s="29"/>
      <c r="B37" s="17" t="s">
        <v>92</v>
      </c>
      <c r="C37" s="209">
        <f>IF(SUM(wUSE!C$112:C$114),C$3*wUSE!C37/SUM(wUSE!C$112:C$114),0)</f>
        <v>0</v>
      </c>
      <c r="D37" s="209">
        <f>IF(SUM(wUSE!D$112:D$114),D$3*wUSE!D37/SUM(wUSE!D$112:D$114),0)</f>
        <v>0</v>
      </c>
      <c r="E37" s="209">
        <f>IF(SUM(wUSE!E$112:E$114),E$3*wUSE!E37/SUM(wUSE!E$112:E$114),0)</f>
        <v>0</v>
      </c>
      <c r="F37" s="209">
        <f>IF(SUM(wUSE!F$112:F$114),F$3*wUSE!F37/SUM(wUSE!F$112:F$114),0)</f>
        <v>0</v>
      </c>
      <c r="G37" s="209">
        <f>IF(SUM(wUSE!G$112:G$114),G$3*wUSE!G37/SUM(wUSE!G$112:G$114),0)</f>
        <v>0</v>
      </c>
      <c r="H37" s="209">
        <f>IF(SUM(wUSE!H$112:H$114),H$3*wUSE!H37/SUM(wUSE!H$112:H$114),0)</f>
        <v>0</v>
      </c>
      <c r="I37" s="209">
        <f>IF(SUM(wUSE!I$112:I$114),I$3*wUSE!I37/SUM(wUSE!I$112:I$114),0)</f>
        <v>0</v>
      </c>
      <c r="J37" s="209">
        <f>IF(SUM(wUSE!J$112:J$114),J$3*wUSE!J37/SUM(wUSE!J$112:J$114),0)</f>
        <v>0</v>
      </c>
      <c r="K37" s="209">
        <f>IF(SUM(wUSE!K$112:K$114),K$3*wUSE!K37/SUM(wUSE!K$112:K$114),0)</f>
        <v>0</v>
      </c>
      <c r="L37" s="209">
        <f>IF(SUM(wUSE!L$112:L$114),L$3*wUSE!L37/SUM(wUSE!L$112:L$114),0)</f>
        <v>0</v>
      </c>
      <c r="M37" s="209">
        <f>IF(SUM(wUSE!M$112:M$114),M$3*wUSE!M37/SUM(wUSE!M$112:M$114),0)</f>
        <v>0</v>
      </c>
      <c r="N37" s="209">
        <f>IF(SUM(wUSE!N$112:N$114),N$3*wUSE!N37/SUM(wUSE!N$112:N$114),0)</f>
        <v>0</v>
      </c>
      <c r="O37" s="209">
        <f>IF(SUM(wUSE!O$112:O$114),O$3*wUSE!O37/SUM(wUSE!O$112:O$114),0)</f>
        <v>0</v>
      </c>
      <c r="P37" s="209">
        <f>IF(SUM(wUSE!P$112:P$114),P$3*wUSE!P37/SUM(wUSE!P$112:P$114),0)</f>
        <v>0</v>
      </c>
      <c r="Q37" s="209">
        <f>IF(SUM(wUSE!Q$112:Q$114),Q$3*wUSE!Q37/SUM(wUSE!Q$112:Q$114),0)</f>
        <v>0</v>
      </c>
      <c r="R37" s="209">
        <f>IF(SUM(wUSE!R$112:R$114),R$3*wUSE!R37/SUM(wUSE!R$112:R$114),0)</f>
        <v>0</v>
      </c>
      <c r="S37" s="209">
        <f>IF(SUM(wUSE!S$112:S$114),S$3*wUSE!S37/SUM(wUSE!S$112:S$114),0)</f>
        <v>0</v>
      </c>
      <c r="T37" s="209">
        <f>IF(SUM(wUSE!T$112:T$114),T$3*wUSE!T37/SUM(wUSE!T$112:T$114),0)</f>
        <v>0</v>
      </c>
      <c r="U37" s="209">
        <f>IF(SUM(wUSE!U$112:U$114),U$3*wUSE!U37/SUM(wUSE!U$112:U$114),0)</f>
        <v>0</v>
      </c>
      <c r="V37" s="209">
        <f>IF(SUM(wUSE!V$112:V$114),V$3*wUSE!V37/SUM(wUSE!V$112:V$114),0)</f>
        <v>0</v>
      </c>
      <c r="W37" s="209">
        <f>IF(SUM(wUSE!W$112:W$114),W$3*wUSE!W37/SUM(wUSE!W$112:W$114),0)</f>
        <v>0</v>
      </c>
      <c r="X37" s="209">
        <f>IF(SUM(wUSE!X$112:X$114),X$3*wUSE!X37/SUM(wUSE!X$112:X$114),0)</f>
        <v>0</v>
      </c>
      <c r="Y37" s="209">
        <f>IF(SUM(wUSE!Y$112:Y$114),Y$3*wUSE!Y37/SUM(wUSE!Y$112:Y$114),0)</f>
        <v>0</v>
      </c>
      <c r="Z37" s="209">
        <f>IF(SUM(wUSE!Z$112:Z$114),Z$3*wUSE!Z37/SUM(wUSE!Z$112:Z$114),0)</f>
        <v>0</v>
      </c>
      <c r="AA37" s="209">
        <f>IF(SUM(wUSE!AA$112:AA$114),AA$3*wUSE!AA37/SUM(wUSE!AA$112:AA$114),0)</f>
        <v>0</v>
      </c>
      <c r="AB37" s="209">
        <f>IF(SUM(wUSE!AB$112:AB$114),AB$3*wUSE!AB37/SUM(wUSE!AB$112:AB$114),0)</f>
        <v>0</v>
      </c>
      <c r="AC37" s="209">
        <f>IF(SUM(wUSE!AC$112:AC$114),AC$3*wUSE!AC37/SUM(wUSE!AC$112:AC$114),0)</f>
        <v>0</v>
      </c>
      <c r="AD37" s="209">
        <f>IF(SUM(wUSE!AD$112:AD$114),AD$3*wUSE!AD37/SUM(wUSE!AD$112:AD$114),0)</f>
        <v>0</v>
      </c>
      <c r="AE37" s="209">
        <f>IF(SUM(wUSE!AE$112:AE$114),AE$3*wUSE!AE37/SUM(wUSE!AE$112:AE$114),0)</f>
        <v>0</v>
      </c>
      <c r="AF37" s="209">
        <f>IF(SUM(wUSE!AF$112:AF$114),AF$3*wUSE!AF37/SUM(wUSE!AF$112:AF$114),0)</f>
        <v>0</v>
      </c>
      <c r="AG37" s="209">
        <f>IF(SUM(wUSE!AG$112:AG$114),AG$3*wUSE!AG37/SUM(wUSE!AG$112:AG$114),0)</f>
        <v>0</v>
      </c>
      <c r="AH37" s="209">
        <f>IF(SUM(wUSE!AH$112:AH$114),AH$3*wUSE!AH37/SUM(wUSE!AH$112:AH$114),0)</f>
        <v>0</v>
      </c>
      <c r="AI37" s="209">
        <f>IF(SUM(wUSE!AI$112:AI$114),AI$3*wUSE!AI37/SUM(wUSE!AI$112:AI$114),0)</f>
        <v>0</v>
      </c>
      <c r="AJ37" s="209">
        <f>IF(SUM(wUSE!AJ$112:AJ$114),AJ$3*wUSE!AJ37/SUM(wUSE!AJ$112:AJ$114),0)</f>
        <v>0</v>
      </c>
      <c r="AK37" s="209">
        <f>IF(SUM(wUSE!AK$112:AK$114),AK$3*wUSE!AK37/SUM(wUSE!AK$112:AK$114),0)</f>
        <v>0</v>
      </c>
      <c r="AL37" s="209">
        <f>IF(SUM(wUSE!AL$112:AL$114),AL$3*wUSE!AL37/SUM(wUSE!AL$112:AL$114),0)</f>
        <v>0</v>
      </c>
      <c r="AM37" s="209">
        <f>IF(SUM(wUSE!AM$112:AM$114),AM$3*wUSE!AM37/SUM(wUSE!AM$112:AM$114),0)</f>
        <v>0</v>
      </c>
      <c r="AN37" s="209">
        <f>IF(SUM(wUSE!AN$112:AN$114),AN$3*wUSE!AN37/SUM(wUSE!AN$112:AN$114),0)</f>
        <v>0</v>
      </c>
      <c r="AO37" s="209">
        <f>IF(SUM(wUSE!AO$112:AO$114),AO$3*wUSE!AO37/SUM(wUSE!AO$112:AO$114),0)</f>
        <v>0</v>
      </c>
      <c r="AP37" s="209">
        <f>IF(SUM(wUSE!AP$112:AP$114),AP$3*wUSE!AP37/SUM(wUSE!AP$112:AP$114),0)</f>
        <v>0</v>
      </c>
      <c r="AQ37" s="209">
        <f>IF(SUM(wUSE!AQ$112:AQ$114),AQ$3*wUSE!AQ37/SUM(wUSE!AQ$112:AQ$114),0)</f>
        <v>0</v>
      </c>
      <c r="AR37" s="209">
        <f>IF(SUM(wUSE!AR$112:AR$114),AR$3*wUSE!AR37/SUM(wUSE!AR$112:AR$114),0)</f>
        <v>0</v>
      </c>
      <c r="AS37" s="209">
        <f>IF(SUM(wUSE!AS$112:AS$114),AS$3*wUSE!AS37/SUM(wUSE!AS$112:AS$114),0)</f>
        <v>0.11671042991443253</v>
      </c>
      <c r="AT37" s="209">
        <f>IF(SUM(wUSE!AT$112:AT$114),AT$3*wUSE!AT37/SUM(wUSE!AT$112:AT$114),0)</f>
        <v>0</v>
      </c>
      <c r="AU37" s="209">
        <f>IF(SUM(wUSE!AU$112:AU$114),AU$3*wUSE!AU37/SUM(wUSE!AU$112:AU$114),0)</f>
        <v>0.83481055543662341</v>
      </c>
      <c r="AV37" s="209">
        <f>IF(SUM(wUSE!AV$112:AV$114),AV$3*wUSE!AV37/SUM(wUSE!AV$112:AV$114),0)</f>
        <v>0</v>
      </c>
      <c r="AW37" s="209">
        <f>IF(SUM(wUSE!AW$112:AW$114),AW$3*wUSE!AW37/SUM(wUSE!AW$112:AW$114),0)</f>
        <v>2.1090972886644397</v>
      </c>
      <c r="AX37" s="209">
        <f>IF(SUM(wUSE!AX$112:AX$114),AX$3*wUSE!AX37/SUM(wUSE!AX$112:AX$114),0)</f>
        <v>0</v>
      </c>
      <c r="AY37" s="209">
        <f>IF(SUM(wUSE!AY$112:AY$114),AY$3*wUSE!AY37/SUM(wUSE!AY$112:AY$114),0)</f>
        <v>0</v>
      </c>
      <c r="AZ37" s="209">
        <f>IF(SUM(wUSE!AZ$112:AZ$114),AZ$3*wUSE!AZ37/SUM(wUSE!AZ$112:AZ$114),0)</f>
        <v>0</v>
      </c>
      <c r="BA37" s="209">
        <f>IF(SUM(wUSE!BA$112:BA$114),BA$3*wUSE!BA37/SUM(wUSE!BA$112:BA$114),0)</f>
        <v>0</v>
      </c>
      <c r="BB37" s="209">
        <f>IF(SUM(wUSE!BB$112:BB$114),BB$3*wUSE!BB37/SUM(wUSE!BB$112:BB$114),0)</f>
        <v>0</v>
      </c>
      <c r="BC37" s="209">
        <f>IF(SUM(wUSE!BC$112:BC$114),BC$3*wUSE!BC37/SUM(wUSE!BC$112:BC$114),0)</f>
        <v>0</v>
      </c>
      <c r="BD37" s="209">
        <f>IF(SUM(wUSE!BD$112:BD$114),BD$3*wUSE!BD37/SUM(wUSE!BD$112:BD$114),0)</f>
        <v>0</v>
      </c>
      <c r="BE37" s="209">
        <f>IF(SUM(wUSE!BE$112:BE$114),BE$3*wUSE!BE37/SUM(wUSE!BE$112:BE$114),0)</f>
        <v>0</v>
      </c>
      <c r="BF37" s="209">
        <f>IF(SUM(wUSE!BF$112:BF$114),BF$3*wUSE!BF37/SUM(wUSE!BF$112:BF$114),0)</f>
        <v>0</v>
      </c>
      <c r="BG37" s="209">
        <f>IF(SUM(wUSE!BG$112:BG$114),BG$3*wUSE!BG37/SUM(wUSE!BG$112:BG$114),0)</f>
        <v>0</v>
      </c>
      <c r="BH37" s="209">
        <f>IF(SUM(wUSE!BH$112:BH$114),BH$3*wUSE!BH37/SUM(wUSE!BH$112:BH$114),0)</f>
        <v>0</v>
      </c>
      <c r="BI37" s="209">
        <f>IF(SUM(wUSE!BI$112:BI$114),BI$3*wUSE!BI37/SUM(wUSE!BI$112:BI$114),0)</f>
        <v>0</v>
      </c>
      <c r="BJ37" s="209">
        <f>IF(SUM(wUSE!BJ$112:BJ$114),BJ$3*wUSE!BJ37/SUM(wUSE!BJ$112:BJ$114),0)</f>
        <v>0</v>
      </c>
      <c r="BK37" s="209">
        <f>IF(SUM(wUSE!BK$112:BK$114),BK$3*wUSE!BK37/SUM(wUSE!BK$112:BK$114),0)</f>
        <v>0</v>
      </c>
      <c r="BL37" s="209">
        <f>IF(SUM(wUSE!BL$112:BL$114),BL$3*wUSE!BL37/SUM(wUSE!BL$112:BL$114),0)</f>
        <v>0</v>
      </c>
      <c r="BM37" s="209">
        <f>IF(SUM(wUSE!BM$112:BM$114),BM$3*wUSE!BM37/SUM(wUSE!BM$112:BM$114),0)</f>
        <v>0</v>
      </c>
      <c r="BN37" s="209">
        <f>IF(SUM(wUSE!BN$112:BN$114),BN$3*wUSE!BN37/SUM(wUSE!BN$112:BN$114),0)</f>
        <v>0</v>
      </c>
      <c r="BO37" s="209">
        <f>IF(SUM(wUSE!BO$112:BO$114),BO$3*wUSE!BO37/SUM(wUSE!BO$112:BO$114),0)</f>
        <v>0</v>
      </c>
      <c r="BP37" s="209">
        <f>IF(SUM(wUSE!BP$112:BP$114),BP$3*wUSE!BP37/SUM(wUSE!BP$112:BP$114),0)</f>
        <v>0</v>
      </c>
      <c r="BQ37" s="209">
        <f>IF(SUM(wUSE!BQ$112:BQ$114),BQ$3*wUSE!BQ37/SUM(wUSE!BQ$112:BQ$114),0)</f>
        <v>0</v>
      </c>
      <c r="BR37" s="209">
        <f>IF(SUM(wUSE!BR$112:BR$114),BR$3*wUSE!BR37/SUM(wUSE!BR$112:BR$114),0)</f>
        <v>0</v>
      </c>
      <c r="BS37" s="209">
        <f>IF(SUM(wUSE!BS$112:BS$114),BS$3*wUSE!BS37/SUM(wUSE!BS$112:BS$114),0)</f>
        <v>0</v>
      </c>
      <c r="BT37" s="209">
        <f>IF(SUM(wUSE!BT$112:BT$114),BT$3*wUSE!BT37/SUM(wUSE!BT$112:BT$114),0)</f>
        <v>0</v>
      </c>
      <c r="BU37" s="209">
        <f>IF(SUM(wUSE!BU$112:BU$114),BU$3*wUSE!BU37/SUM(wUSE!BU$112:BU$114),0)</f>
        <v>0</v>
      </c>
      <c r="BV37" s="209">
        <f>IF(SUM(wUSE!BV$112:BV$114),BV$3*wUSE!BV37/SUM(wUSE!BV$112:BV$114),0)</f>
        <v>0</v>
      </c>
      <c r="BW37" s="209">
        <f>IF(SUM(wUSE!BW$112:BW$114),BW$3*wUSE!BW37/SUM(wUSE!BW$112:BW$114),0)</f>
        <v>0</v>
      </c>
      <c r="BX37" s="209">
        <f>IF(SUM(wUSE!BX$112:BX$114),BX$3*wUSE!BX37/SUM(wUSE!BX$112:BX$114),0)</f>
        <v>0</v>
      </c>
      <c r="BY37" s="209">
        <f>IF(SUM(wUSE!BY$112:BY$114),BY$3*wUSE!BY37/SUM(wUSE!BY$112:BY$114),0)</f>
        <v>0</v>
      </c>
      <c r="BZ37" s="209">
        <f>IF(SUM(wUSE!BZ$112:BZ$114),BZ$3*wUSE!BZ37/SUM(wUSE!BZ$112:BZ$114),0)</f>
        <v>0</v>
      </c>
      <c r="CA37" s="209">
        <f>IF(SUM(wUSE!CA$112:CA$114),CA$3*wUSE!CA37/SUM(wUSE!CA$112:CA$114),0)</f>
        <v>0</v>
      </c>
      <c r="CB37" s="209">
        <f>IF(SUM(wUSE!CB$112:CB$114),CB$3*wUSE!CB37/SUM(wUSE!CB$112:CB$114),0)</f>
        <v>0</v>
      </c>
      <c r="CC37" s="209">
        <f>IF(SUM(wUSE!CC$112:CC$114),CC$3*wUSE!CC37/SUM(wUSE!CC$112:CC$114),0)</f>
        <v>0</v>
      </c>
      <c r="CD37" s="209">
        <f>IF(SUM(wUSE!CD$112:CD$114),CD$3*wUSE!CD37/SUM(wUSE!CD$112:CD$114),0)</f>
        <v>0</v>
      </c>
      <c r="CE37" s="209">
        <f>IF(SUM(wUSE!CE$112:CE$114),CE$3*wUSE!CE37/SUM(wUSE!CE$112:CE$114),0)</f>
        <v>0</v>
      </c>
      <c r="CF37" s="209">
        <f>IF(SUM(wUSE!CF$112:CF$114),CF$3*wUSE!CF37/SUM(wUSE!CF$112:CF$114),0)</f>
        <v>0</v>
      </c>
      <c r="CG37" s="209" t="e">
        <f>IF(SUM(wUSE!CG$112:CG$114),CG$3*wUSE!CG37/SUM(wUSE!CG$112:CG$114),0)</f>
        <v>#DIV/0!</v>
      </c>
      <c r="CH37" s="209" t="e">
        <f>IF(SUM(wUSE!CH$112:CH$114),CH$3*wUSE!CH37/SUM(wUSE!CH$112:CH$114),0)</f>
        <v>#DIV/0!</v>
      </c>
      <c r="CI37" s="209" t="e">
        <f>IF(SUM(wUSE!CI$112:CI$114),CI$3*wUSE!CI37/SUM(wUSE!CI$112:CI$114),0)</f>
        <v>#DIV/0!</v>
      </c>
      <c r="CJ37" s="209" t="e">
        <f>IF(SUM(wUSE!CJ$112:CJ$114),CJ$3*wUSE!CJ37/SUM(wUSE!CJ$112:CJ$114),0)</f>
        <v>#DIV/0!</v>
      </c>
      <c r="CK37" s="209" t="e">
        <f>IF(SUM(wUSE!CK$112:CK$114),CK$3*wUSE!CK37/SUM(wUSE!CK$112:CK$114),0)</f>
        <v>#DIV/0!</v>
      </c>
      <c r="CL37" s="209" t="e">
        <f>IF(SUM(wUSE!CL$112:CL$114),CL$3*wUSE!CL37/SUM(wUSE!CL$112:CL$114),0)</f>
        <v>#DIV/0!</v>
      </c>
      <c r="CM37" s="209" t="e">
        <f>IF(SUM(wUSE!CM$112:CM$114),CM$3*wUSE!CM37/SUM(wUSE!CM$112:CM$114),0)</f>
        <v>#DIV/0!</v>
      </c>
      <c r="CN37" s="209" t="e">
        <f>IF(SUM(wUSE!CN$112:CN$114),CN$3*wUSE!CN37/SUM(wUSE!CN$112:CN$114),0)</f>
        <v>#DIV/0!</v>
      </c>
      <c r="CO37" s="209" t="e">
        <f>IF(SUM(wUSE!CO$112:CO$114),CO$3*wUSE!CO37/SUM(wUSE!CO$112:CO$114),0)</f>
        <v>#DIV/0!</v>
      </c>
      <c r="CP37" s="209" t="e">
        <f>IF(SUM(wUSE!CP$112:CP$114),CP$3*wUSE!CP37/SUM(wUSE!CP$112:CP$114),0)</f>
        <v>#DIV/0!</v>
      </c>
      <c r="CQ37" s="209" t="e">
        <f>IF(SUM(wUSE!CQ$112:CQ$114),CQ$3*wUSE!CQ37/SUM(wUSE!CQ$112:CQ$114),0)</f>
        <v>#DIV/0!</v>
      </c>
      <c r="CR37" s="209" t="e">
        <f>IF(SUM(wUSE!CR$112:CR$114),CR$3*wUSE!CR37/SUM(wUSE!CR$112:CR$114),0)</f>
        <v>#DIV/0!</v>
      </c>
      <c r="CS37" s="209" t="e">
        <f>IF(SUM(wUSE!CS$112:CS$114),CS$3*wUSE!CS37/SUM(wUSE!CS$112:CS$114),0)</f>
        <v>#DIV/0!</v>
      </c>
      <c r="CT37" s="209">
        <f>IF(SUM(wUSE!CT$112:CT$114),CT$3*wUSE!CT37/SUM(wUSE!CT$112:CT$114),0)</f>
        <v>0</v>
      </c>
      <c r="CU37" s="209">
        <f>IF(SUM(wUSE!CU$112:CU$114),CU$3*wUSE!CU37/SUM(wUSE!CU$112:CU$114),0)</f>
        <v>0</v>
      </c>
      <c r="CV37" s="209" t="e">
        <f>IF(SUM(wUSE!CV$112:CV$114),CV$3*wUSE!CV37/SUM(wUSE!CV$112:CV$114),0)</f>
        <v>#DIV/0!</v>
      </c>
      <c r="CW37" s="209" t="e">
        <f>IF(SUM(wUSE!CW$112:CW$114),CW$3*wUSE!CW37/SUM(wUSE!CW$112:CW$114),0)</f>
        <v>#DIV/0!</v>
      </c>
      <c r="CX37" s="209" t="e">
        <f>IF(SUM(wUSE!CX$112:CX$114),CX$3*wUSE!CX37/SUM(wUSE!CX$112:CX$114),0)</f>
        <v>#DIV/0!</v>
      </c>
      <c r="CY37" s="209" t="e">
        <f>IF(SUM(wUSE!CY$112:CY$114),CY$3*wUSE!CY37/SUM(wUSE!CY$112:CY$114),0)</f>
        <v>#DIV/0!</v>
      </c>
      <c r="CZ37" s="209" t="e">
        <f>IF(SUM(wUSE!CZ$112:CZ$114),CZ$3*wUSE!CZ37/SUM(wUSE!CZ$112:CZ$114),0)</f>
        <v>#DIV/0!</v>
      </c>
      <c r="DA37" s="209" t="e">
        <f>IF(SUM(wUSE!DA$112:DA$114),DA$3*wUSE!DA37/SUM(wUSE!DA$112:DA$114),0)</f>
        <v>#DIV/0!</v>
      </c>
      <c r="DB37" s="209" t="e">
        <f>IF(SUM(wUSE!DB$112:DB$114),DB$3*wUSE!DB37/SUM(wUSE!DB$112:DB$114),0)</f>
        <v>#DIV/0!</v>
      </c>
      <c r="DC37" s="198"/>
      <c r="DD37" s="199"/>
      <c r="DE37" s="199"/>
      <c r="DF37" s="199"/>
      <c r="DG37" s="199"/>
      <c r="DH37" s="199"/>
      <c r="DI37" s="199"/>
      <c r="DJ37" s="199"/>
      <c r="DK37" s="199"/>
      <c r="DL37" s="199"/>
      <c r="DM37" s="199"/>
      <c r="DN37" s="199"/>
      <c r="DO37" s="199"/>
      <c r="DP37" s="199"/>
    </row>
    <row r="38" spans="1:120" x14ac:dyDescent="0.75">
      <c r="A38" s="29"/>
      <c r="B38" s="17" t="s">
        <v>98</v>
      </c>
      <c r="C38" s="209">
        <f>IF(SUM(wUSE!C$112:C$114),C$3*wUSE!C38/SUM(wUSE!C$112:C$114),0)</f>
        <v>0.15653850530543764</v>
      </c>
      <c r="D38" s="209">
        <f>IF(SUM(wUSE!D$112:D$114),D$3*wUSE!D38/SUM(wUSE!D$112:D$114),0)</f>
        <v>0.33507704370633828</v>
      </c>
      <c r="E38" s="209">
        <f>IF(SUM(wUSE!E$112:E$114),E$3*wUSE!E38/SUM(wUSE!E$112:E$114),0)</f>
        <v>1.4439751835442553E-2</v>
      </c>
      <c r="F38" s="209">
        <f>IF(SUM(wUSE!F$112:F$114),F$3*wUSE!F38/SUM(wUSE!F$112:F$114),0)</f>
        <v>0.19504295872618876</v>
      </c>
      <c r="G38" s="209">
        <f>IF(SUM(wUSE!G$112:G$114),G$3*wUSE!G38/SUM(wUSE!G$112:G$114),0)</f>
        <v>5.1915569854161029E-7</v>
      </c>
      <c r="H38" s="209">
        <f>IF(SUM(wUSE!H$112:H$114),H$3*wUSE!H38/SUM(wUSE!H$112:H$114),0)</f>
        <v>0.44972529481387696</v>
      </c>
      <c r="I38" s="209">
        <f>IF(SUM(wUSE!I$112:I$114),I$3*wUSE!I38/SUM(wUSE!I$112:I$114),0)</f>
        <v>0.46722048897236779</v>
      </c>
      <c r="J38" s="209">
        <f>IF(SUM(wUSE!J$112:J$114),J$3*wUSE!J38/SUM(wUSE!J$112:J$114),0)</f>
        <v>0.30089590006211997</v>
      </c>
      <c r="K38" s="209">
        <f>IF(SUM(wUSE!K$112:K$114),K$3*wUSE!K38/SUM(wUSE!K$112:K$114),0)</f>
        <v>5.2708679581773853E-2</v>
      </c>
      <c r="L38" s="209">
        <f>IF(SUM(wUSE!L$112:L$114),L$3*wUSE!L38/SUM(wUSE!L$112:L$114),0)</f>
        <v>1.0038681706973704</v>
      </c>
      <c r="M38" s="209">
        <f>IF(SUM(wUSE!M$112:M$114),M$3*wUSE!M38/SUM(wUSE!M$112:M$114),0)</f>
        <v>2.1801411721204245</v>
      </c>
      <c r="N38" s="209">
        <f>IF(SUM(wUSE!N$112:N$114),N$3*wUSE!N38/SUM(wUSE!N$112:N$114),0)</f>
        <v>2.8414624413967377E-2</v>
      </c>
      <c r="O38" s="209">
        <f>IF(SUM(wUSE!O$112:O$114),O$3*wUSE!O38/SUM(wUSE!O$112:O$114),0)</f>
        <v>1.8864587975885822E-2</v>
      </c>
      <c r="P38" s="209">
        <f>IF(SUM(wUSE!P$112:P$114),P$3*wUSE!P38/SUM(wUSE!P$112:P$114),0)</f>
        <v>0.50484354288475908</v>
      </c>
      <c r="Q38" s="209">
        <f>IF(SUM(wUSE!Q$112:Q$114),Q$3*wUSE!Q38/SUM(wUSE!Q$112:Q$114),0)</f>
        <v>8.7001416883706703E-2</v>
      </c>
      <c r="R38" s="209">
        <f>IF(SUM(wUSE!R$112:R$114),R$3*wUSE!R38/SUM(wUSE!R$112:R$114),0)</f>
        <v>0.40223499549661529</v>
      </c>
      <c r="S38" s="209">
        <f>IF(SUM(wUSE!S$112:S$114),S$3*wUSE!S38/SUM(wUSE!S$112:S$114),0)</f>
        <v>0.22261686115151855</v>
      </c>
      <c r="T38" s="209">
        <f>IF(SUM(wUSE!T$112:T$114),T$3*wUSE!T38/SUM(wUSE!T$112:T$114),0)</f>
        <v>7.5053475688752702E-2</v>
      </c>
      <c r="U38" s="209">
        <f>IF(SUM(wUSE!U$112:U$114),U$3*wUSE!U38/SUM(wUSE!U$112:U$114),0)</f>
        <v>0</v>
      </c>
      <c r="V38" s="209">
        <f>IF(SUM(wUSE!V$112:V$114),V$3*wUSE!V38/SUM(wUSE!V$112:V$114),0)</f>
        <v>0</v>
      </c>
      <c r="W38" s="209">
        <f>IF(SUM(wUSE!W$112:W$114),W$3*wUSE!W38/SUM(wUSE!W$112:W$114),0)</f>
        <v>0</v>
      </c>
      <c r="X38" s="209">
        <f>IF(SUM(wUSE!X$112:X$114),X$3*wUSE!X38/SUM(wUSE!X$112:X$114),0)</f>
        <v>0</v>
      </c>
      <c r="Y38" s="209">
        <f>IF(SUM(wUSE!Y$112:Y$114),Y$3*wUSE!Y38/SUM(wUSE!Y$112:Y$114),0)</f>
        <v>0</v>
      </c>
      <c r="Z38" s="209">
        <f>IF(SUM(wUSE!Z$112:Z$114),Z$3*wUSE!Z38/SUM(wUSE!Z$112:Z$114),0)</f>
        <v>0</v>
      </c>
      <c r="AA38" s="209">
        <f>IF(SUM(wUSE!AA$112:AA$114),AA$3*wUSE!AA38/SUM(wUSE!AA$112:AA$114),0)</f>
        <v>0</v>
      </c>
      <c r="AB38" s="209">
        <f>IF(SUM(wUSE!AB$112:AB$114),AB$3*wUSE!AB38/SUM(wUSE!AB$112:AB$114),0)</f>
        <v>0</v>
      </c>
      <c r="AC38" s="209">
        <f>IF(SUM(wUSE!AC$112:AC$114),AC$3*wUSE!AC38/SUM(wUSE!AC$112:AC$114),0)</f>
        <v>0</v>
      </c>
      <c r="AD38" s="209">
        <f>IF(SUM(wUSE!AD$112:AD$114),AD$3*wUSE!AD38/SUM(wUSE!AD$112:AD$114),0)</f>
        <v>0</v>
      </c>
      <c r="AE38" s="209">
        <f>IF(SUM(wUSE!AE$112:AE$114),AE$3*wUSE!AE38/SUM(wUSE!AE$112:AE$114),0)</f>
        <v>0</v>
      </c>
      <c r="AF38" s="209">
        <f>IF(SUM(wUSE!AF$112:AF$114),AF$3*wUSE!AF38/SUM(wUSE!AF$112:AF$114),0)</f>
        <v>0</v>
      </c>
      <c r="AG38" s="209">
        <f>IF(SUM(wUSE!AG$112:AG$114),AG$3*wUSE!AG38/SUM(wUSE!AG$112:AG$114),0)</f>
        <v>0</v>
      </c>
      <c r="AH38" s="209">
        <f>IF(SUM(wUSE!AH$112:AH$114),AH$3*wUSE!AH38/SUM(wUSE!AH$112:AH$114),0)</f>
        <v>0</v>
      </c>
      <c r="AI38" s="209">
        <f>IF(SUM(wUSE!AI$112:AI$114),AI$3*wUSE!AI38/SUM(wUSE!AI$112:AI$114),0)</f>
        <v>0</v>
      </c>
      <c r="AJ38" s="209">
        <f>IF(SUM(wUSE!AJ$112:AJ$114),AJ$3*wUSE!AJ38/SUM(wUSE!AJ$112:AJ$114),0)</f>
        <v>0</v>
      </c>
      <c r="AK38" s="209">
        <f>IF(SUM(wUSE!AK$112:AK$114),AK$3*wUSE!AK38/SUM(wUSE!AK$112:AK$114),0)</f>
        <v>0</v>
      </c>
      <c r="AL38" s="209">
        <f>IF(SUM(wUSE!AL$112:AL$114),AL$3*wUSE!AL38/SUM(wUSE!AL$112:AL$114),0)</f>
        <v>0</v>
      </c>
      <c r="AM38" s="209">
        <f>IF(SUM(wUSE!AM$112:AM$114),AM$3*wUSE!AM38/SUM(wUSE!AM$112:AM$114),0)</f>
        <v>0</v>
      </c>
      <c r="AN38" s="209">
        <f>IF(SUM(wUSE!AN$112:AN$114),AN$3*wUSE!AN38/SUM(wUSE!AN$112:AN$114),0)</f>
        <v>0</v>
      </c>
      <c r="AO38" s="209">
        <f>IF(SUM(wUSE!AO$112:AO$114),AO$3*wUSE!AO38/SUM(wUSE!AO$112:AO$114),0)</f>
        <v>0</v>
      </c>
      <c r="AP38" s="209">
        <f>IF(SUM(wUSE!AP$112:AP$114),AP$3*wUSE!AP38/SUM(wUSE!AP$112:AP$114),0)</f>
        <v>0</v>
      </c>
      <c r="AQ38" s="209">
        <f>IF(SUM(wUSE!AQ$112:AQ$114),AQ$3*wUSE!AQ38/SUM(wUSE!AQ$112:AQ$114),0)</f>
        <v>0</v>
      </c>
      <c r="AR38" s="209">
        <f>IF(SUM(wUSE!AR$112:AR$114),AR$3*wUSE!AR38/SUM(wUSE!AR$112:AR$114),0)</f>
        <v>0</v>
      </c>
      <c r="AS38" s="209">
        <f>IF(SUM(wUSE!AS$112:AS$114),AS$3*wUSE!AS38/SUM(wUSE!AS$112:AS$114),0)</f>
        <v>0.27744468920438681</v>
      </c>
      <c r="AT38" s="209">
        <f>IF(SUM(wUSE!AT$112:AT$114),AT$3*wUSE!AT38/SUM(wUSE!AT$112:AT$114),0)</f>
        <v>0</v>
      </c>
      <c r="AU38" s="209">
        <f>IF(SUM(wUSE!AU$112:AU$114),AU$3*wUSE!AU38/SUM(wUSE!AU$112:AU$114),0)</f>
        <v>1.9845163390064244</v>
      </c>
      <c r="AV38" s="209">
        <f>IF(SUM(wUSE!AV$112:AV$114),AV$3*wUSE!AV38/SUM(wUSE!AV$112:AV$114),0)</f>
        <v>0</v>
      </c>
      <c r="AW38" s="209">
        <f>IF(SUM(wUSE!AW$112:AW$114),AW$3*wUSE!AW38/SUM(wUSE!AW$112:AW$114),0)</f>
        <v>5.0137579150752423</v>
      </c>
      <c r="AX38" s="209">
        <f>IF(SUM(wUSE!AX$112:AX$114),AX$3*wUSE!AX38/SUM(wUSE!AX$112:AX$114),0)</f>
        <v>0</v>
      </c>
      <c r="AY38" s="209">
        <f>IF(SUM(wUSE!AY$112:AY$114),AY$3*wUSE!AY38/SUM(wUSE!AY$112:AY$114),0)</f>
        <v>0</v>
      </c>
      <c r="AZ38" s="209">
        <f>IF(SUM(wUSE!AZ$112:AZ$114),AZ$3*wUSE!AZ38/SUM(wUSE!AZ$112:AZ$114),0)</f>
        <v>0</v>
      </c>
      <c r="BA38" s="209">
        <f>IF(SUM(wUSE!BA$112:BA$114),BA$3*wUSE!BA38/SUM(wUSE!BA$112:BA$114),0)</f>
        <v>0</v>
      </c>
      <c r="BB38" s="209">
        <f>IF(SUM(wUSE!BB$112:BB$114),BB$3*wUSE!BB38/SUM(wUSE!BB$112:BB$114),0)</f>
        <v>0</v>
      </c>
      <c r="BC38" s="209">
        <f>IF(SUM(wUSE!BC$112:BC$114),BC$3*wUSE!BC38/SUM(wUSE!BC$112:BC$114),0)</f>
        <v>0</v>
      </c>
      <c r="BD38" s="209">
        <f>IF(SUM(wUSE!BD$112:BD$114),BD$3*wUSE!BD38/SUM(wUSE!BD$112:BD$114),0)</f>
        <v>0</v>
      </c>
      <c r="BE38" s="209">
        <f>IF(SUM(wUSE!BE$112:BE$114),BE$3*wUSE!BE38/SUM(wUSE!BE$112:BE$114),0)</f>
        <v>0</v>
      </c>
      <c r="BF38" s="209">
        <f>IF(SUM(wUSE!BF$112:BF$114),BF$3*wUSE!BF38/SUM(wUSE!BF$112:BF$114),0)</f>
        <v>0</v>
      </c>
      <c r="BG38" s="209">
        <f>IF(SUM(wUSE!BG$112:BG$114),BG$3*wUSE!BG38/SUM(wUSE!BG$112:BG$114),0)</f>
        <v>0</v>
      </c>
      <c r="BH38" s="209">
        <f>IF(SUM(wUSE!BH$112:BH$114),BH$3*wUSE!BH38/SUM(wUSE!BH$112:BH$114),0)</f>
        <v>0</v>
      </c>
      <c r="BI38" s="209">
        <f>IF(SUM(wUSE!BI$112:BI$114),BI$3*wUSE!BI38/SUM(wUSE!BI$112:BI$114),0)</f>
        <v>0</v>
      </c>
      <c r="BJ38" s="209">
        <f>IF(SUM(wUSE!BJ$112:BJ$114),BJ$3*wUSE!BJ38/SUM(wUSE!BJ$112:BJ$114),0)</f>
        <v>0</v>
      </c>
      <c r="BK38" s="209">
        <f>IF(SUM(wUSE!BK$112:BK$114),BK$3*wUSE!BK38/SUM(wUSE!BK$112:BK$114),0)</f>
        <v>0</v>
      </c>
      <c r="BL38" s="209">
        <f>IF(SUM(wUSE!BL$112:BL$114),BL$3*wUSE!BL38/SUM(wUSE!BL$112:BL$114),0)</f>
        <v>0</v>
      </c>
      <c r="BM38" s="209">
        <f>IF(SUM(wUSE!BM$112:BM$114),BM$3*wUSE!BM38/SUM(wUSE!BM$112:BM$114),0)</f>
        <v>0</v>
      </c>
      <c r="BN38" s="209">
        <f>IF(SUM(wUSE!BN$112:BN$114),BN$3*wUSE!BN38/SUM(wUSE!BN$112:BN$114),0)</f>
        <v>0</v>
      </c>
      <c r="BO38" s="209">
        <f>IF(SUM(wUSE!BO$112:BO$114),BO$3*wUSE!BO38/SUM(wUSE!BO$112:BO$114),0)</f>
        <v>0</v>
      </c>
      <c r="BP38" s="209">
        <f>IF(SUM(wUSE!BP$112:BP$114),BP$3*wUSE!BP38/SUM(wUSE!BP$112:BP$114),0)</f>
        <v>0</v>
      </c>
      <c r="BQ38" s="209">
        <f>IF(SUM(wUSE!BQ$112:BQ$114),BQ$3*wUSE!BQ38/SUM(wUSE!BQ$112:BQ$114),0)</f>
        <v>0</v>
      </c>
      <c r="BR38" s="209">
        <f>IF(SUM(wUSE!BR$112:BR$114),BR$3*wUSE!BR38/SUM(wUSE!BR$112:BR$114),0)</f>
        <v>0</v>
      </c>
      <c r="BS38" s="209">
        <f>IF(SUM(wUSE!BS$112:BS$114),BS$3*wUSE!BS38/SUM(wUSE!BS$112:BS$114),0)</f>
        <v>0</v>
      </c>
      <c r="BT38" s="209">
        <f>IF(SUM(wUSE!BT$112:BT$114),BT$3*wUSE!BT38/SUM(wUSE!BT$112:BT$114),0)</f>
        <v>0</v>
      </c>
      <c r="BU38" s="209">
        <f>IF(SUM(wUSE!BU$112:BU$114),BU$3*wUSE!BU38/SUM(wUSE!BU$112:BU$114),0)</f>
        <v>0</v>
      </c>
      <c r="BV38" s="209">
        <f>IF(SUM(wUSE!BV$112:BV$114),BV$3*wUSE!BV38/SUM(wUSE!BV$112:BV$114),0)</f>
        <v>0</v>
      </c>
      <c r="BW38" s="209">
        <f>IF(SUM(wUSE!BW$112:BW$114),BW$3*wUSE!BW38/SUM(wUSE!BW$112:BW$114),0)</f>
        <v>0</v>
      </c>
      <c r="BX38" s="209">
        <f>IF(SUM(wUSE!BX$112:BX$114),BX$3*wUSE!BX38/SUM(wUSE!BX$112:BX$114),0)</f>
        <v>0</v>
      </c>
      <c r="BY38" s="209">
        <f>IF(SUM(wUSE!BY$112:BY$114),BY$3*wUSE!BY38/SUM(wUSE!BY$112:BY$114),0)</f>
        <v>0</v>
      </c>
      <c r="BZ38" s="209">
        <f>IF(SUM(wUSE!BZ$112:BZ$114),BZ$3*wUSE!BZ38/SUM(wUSE!BZ$112:BZ$114),0)</f>
        <v>0</v>
      </c>
      <c r="CA38" s="209">
        <f>IF(SUM(wUSE!CA$112:CA$114),CA$3*wUSE!CA38/SUM(wUSE!CA$112:CA$114),0)</f>
        <v>0</v>
      </c>
      <c r="CB38" s="209">
        <f>IF(SUM(wUSE!CB$112:CB$114),CB$3*wUSE!CB38/SUM(wUSE!CB$112:CB$114),0)</f>
        <v>0</v>
      </c>
      <c r="CC38" s="209">
        <f>IF(SUM(wUSE!CC$112:CC$114),CC$3*wUSE!CC38/SUM(wUSE!CC$112:CC$114),0)</f>
        <v>0</v>
      </c>
      <c r="CD38" s="209">
        <f>IF(SUM(wUSE!CD$112:CD$114),CD$3*wUSE!CD38/SUM(wUSE!CD$112:CD$114),0)</f>
        <v>0</v>
      </c>
      <c r="CE38" s="209">
        <f>IF(SUM(wUSE!CE$112:CE$114),CE$3*wUSE!CE38/SUM(wUSE!CE$112:CE$114),0)</f>
        <v>0</v>
      </c>
      <c r="CF38" s="209">
        <f>IF(SUM(wUSE!CF$112:CF$114),CF$3*wUSE!CF38/SUM(wUSE!CF$112:CF$114),0)</f>
        <v>0</v>
      </c>
      <c r="CG38" s="209" t="e">
        <f>IF(SUM(wUSE!CG$112:CG$114),CG$3*wUSE!CG38/SUM(wUSE!CG$112:CG$114),0)</f>
        <v>#DIV/0!</v>
      </c>
      <c r="CH38" s="209" t="e">
        <f>IF(SUM(wUSE!CH$112:CH$114),CH$3*wUSE!CH38/SUM(wUSE!CH$112:CH$114),0)</f>
        <v>#DIV/0!</v>
      </c>
      <c r="CI38" s="209" t="e">
        <f>IF(SUM(wUSE!CI$112:CI$114),CI$3*wUSE!CI38/SUM(wUSE!CI$112:CI$114),0)</f>
        <v>#DIV/0!</v>
      </c>
      <c r="CJ38" s="209" t="e">
        <f>IF(SUM(wUSE!CJ$112:CJ$114),CJ$3*wUSE!CJ38/SUM(wUSE!CJ$112:CJ$114),0)</f>
        <v>#DIV/0!</v>
      </c>
      <c r="CK38" s="209" t="e">
        <f>IF(SUM(wUSE!CK$112:CK$114),CK$3*wUSE!CK38/SUM(wUSE!CK$112:CK$114),0)</f>
        <v>#DIV/0!</v>
      </c>
      <c r="CL38" s="209" t="e">
        <f>IF(SUM(wUSE!CL$112:CL$114),CL$3*wUSE!CL38/SUM(wUSE!CL$112:CL$114),0)</f>
        <v>#DIV/0!</v>
      </c>
      <c r="CM38" s="209" t="e">
        <f>IF(SUM(wUSE!CM$112:CM$114),CM$3*wUSE!CM38/SUM(wUSE!CM$112:CM$114),0)</f>
        <v>#DIV/0!</v>
      </c>
      <c r="CN38" s="209" t="e">
        <f>IF(SUM(wUSE!CN$112:CN$114),CN$3*wUSE!CN38/SUM(wUSE!CN$112:CN$114),0)</f>
        <v>#DIV/0!</v>
      </c>
      <c r="CO38" s="209" t="e">
        <f>IF(SUM(wUSE!CO$112:CO$114),CO$3*wUSE!CO38/SUM(wUSE!CO$112:CO$114),0)</f>
        <v>#DIV/0!</v>
      </c>
      <c r="CP38" s="209" t="e">
        <f>IF(SUM(wUSE!CP$112:CP$114),CP$3*wUSE!CP38/SUM(wUSE!CP$112:CP$114),0)</f>
        <v>#DIV/0!</v>
      </c>
      <c r="CQ38" s="209" t="e">
        <f>IF(SUM(wUSE!CQ$112:CQ$114),CQ$3*wUSE!CQ38/SUM(wUSE!CQ$112:CQ$114),0)</f>
        <v>#DIV/0!</v>
      </c>
      <c r="CR38" s="209" t="e">
        <f>IF(SUM(wUSE!CR$112:CR$114),CR$3*wUSE!CR38/SUM(wUSE!CR$112:CR$114),0)</f>
        <v>#DIV/0!</v>
      </c>
      <c r="CS38" s="209" t="e">
        <f>IF(SUM(wUSE!CS$112:CS$114),CS$3*wUSE!CS38/SUM(wUSE!CS$112:CS$114),0)</f>
        <v>#DIV/0!</v>
      </c>
      <c r="CT38" s="209">
        <f>IF(SUM(wUSE!CT$112:CT$114),CT$3*wUSE!CT38/SUM(wUSE!CT$112:CT$114),0)</f>
        <v>0</v>
      </c>
      <c r="CU38" s="209">
        <f>IF(SUM(wUSE!CU$112:CU$114),CU$3*wUSE!CU38/SUM(wUSE!CU$112:CU$114),0)</f>
        <v>0</v>
      </c>
      <c r="CV38" s="209" t="e">
        <f>IF(SUM(wUSE!CV$112:CV$114),CV$3*wUSE!CV38/SUM(wUSE!CV$112:CV$114),0)</f>
        <v>#DIV/0!</v>
      </c>
      <c r="CW38" s="209" t="e">
        <f>IF(SUM(wUSE!CW$112:CW$114),CW$3*wUSE!CW38/SUM(wUSE!CW$112:CW$114),0)</f>
        <v>#DIV/0!</v>
      </c>
      <c r="CX38" s="209" t="e">
        <f>IF(SUM(wUSE!CX$112:CX$114),CX$3*wUSE!CX38/SUM(wUSE!CX$112:CX$114),0)</f>
        <v>#DIV/0!</v>
      </c>
      <c r="CY38" s="209" t="e">
        <f>IF(SUM(wUSE!CY$112:CY$114),CY$3*wUSE!CY38/SUM(wUSE!CY$112:CY$114),0)</f>
        <v>#DIV/0!</v>
      </c>
      <c r="CZ38" s="209" t="e">
        <f>IF(SUM(wUSE!CZ$112:CZ$114),CZ$3*wUSE!CZ38/SUM(wUSE!CZ$112:CZ$114),0)</f>
        <v>#DIV/0!</v>
      </c>
      <c r="DA38" s="209" t="e">
        <f>IF(SUM(wUSE!DA$112:DA$114),DA$3*wUSE!DA38/SUM(wUSE!DA$112:DA$114),0)</f>
        <v>#DIV/0!</v>
      </c>
      <c r="DB38" s="209" t="e">
        <f>IF(SUM(wUSE!DB$112:DB$114),DB$3*wUSE!DB38/SUM(wUSE!DB$112:DB$114),0)</f>
        <v>#DIV/0!</v>
      </c>
      <c r="DC38" s="198"/>
      <c r="DD38" s="199"/>
      <c r="DE38" s="199"/>
      <c r="DF38" s="199"/>
      <c r="DG38" s="199"/>
      <c r="DH38" s="199"/>
      <c r="DI38" s="199"/>
      <c r="DJ38" s="199"/>
      <c r="DK38" s="199"/>
      <c r="DL38" s="199"/>
      <c r="DM38" s="199"/>
      <c r="DN38" s="199"/>
      <c r="DO38" s="199"/>
      <c r="DP38" s="199"/>
    </row>
    <row r="39" spans="1:120" x14ac:dyDescent="0.75">
      <c r="A39" s="29"/>
      <c r="B39" s="17" t="s">
        <v>1564</v>
      </c>
      <c r="C39" s="209">
        <f>IF(SUM(wUSE!C$112:C$114),C$3*wUSE!C39/SUM(wUSE!C$112:C$114),0)</f>
        <v>0</v>
      </c>
      <c r="D39" s="209">
        <f>IF(SUM(wUSE!D$112:D$114),D$3*wUSE!D39/SUM(wUSE!D$112:D$114),0)</f>
        <v>0</v>
      </c>
      <c r="E39" s="209">
        <f>IF(SUM(wUSE!E$112:E$114),E$3*wUSE!E39/SUM(wUSE!E$112:E$114),0)</f>
        <v>0</v>
      </c>
      <c r="F39" s="209">
        <f>IF(SUM(wUSE!F$112:F$114),F$3*wUSE!F39/SUM(wUSE!F$112:F$114),0)</f>
        <v>0</v>
      </c>
      <c r="G39" s="209">
        <f>IF(SUM(wUSE!G$112:G$114),G$3*wUSE!G39/SUM(wUSE!G$112:G$114),0)</f>
        <v>0</v>
      </c>
      <c r="H39" s="209">
        <f>IF(SUM(wUSE!H$112:H$114),H$3*wUSE!H39/SUM(wUSE!H$112:H$114),0)</f>
        <v>0</v>
      </c>
      <c r="I39" s="209">
        <f>IF(SUM(wUSE!I$112:I$114),I$3*wUSE!I39/SUM(wUSE!I$112:I$114),0)</f>
        <v>0</v>
      </c>
      <c r="J39" s="209">
        <f>IF(SUM(wUSE!J$112:J$114),J$3*wUSE!J39/SUM(wUSE!J$112:J$114),0)</f>
        <v>0</v>
      </c>
      <c r="K39" s="209">
        <f>IF(SUM(wUSE!K$112:K$114),K$3*wUSE!K39/SUM(wUSE!K$112:K$114),0)</f>
        <v>0</v>
      </c>
      <c r="L39" s="209">
        <f>IF(SUM(wUSE!L$112:L$114),L$3*wUSE!L39/SUM(wUSE!L$112:L$114),0)</f>
        <v>0</v>
      </c>
      <c r="M39" s="209">
        <f>IF(SUM(wUSE!M$112:M$114),M$3*wUSE!M39/SUM(wUSE!M$112:M$114),0)</f>
        <v>0</v>
      </c>
      <c r="N39" s="209">
        <f>IF(SUM(wUSE!N$112:N$114),N$3*wUSE!N39/SUM(wUSE!N$112:N$114),0)</f>
        <v>0</v>
      </c>
      <c r="O39" s="209">
        <f>IF(SUM(wUSE!O$112:O$114),O$3*wUSE!O39/SUM(wUSE!O$112:O$114),0)</f>
        <v>0</v>
      </c>
      <c r="P39" s="209">
        <f>IF(SUM(wUSE!P$112:P$114),P$3*wUSE!P39/SUM(wUSE!P$112:P$114),0)</f>
        <v>0</v>
      </c>
      <c r="Q39" s="209">
        <f>IF(SUM(wUSE!Q$112:Q$114),Q$3*wUSE!Q39/SUM(wUSE!Q$112:Q$114),0)</f>
        <v>0</v>
      </c>
      <c r="R39" s="209">
        <f>IF(SUM(wUSE!R$112:R$114),R$3*wUSE!R39/SUM(wUSE!R$112:R$114),0)</f>
        <v>0</v>
      </c>
      <c r="S39" s="209">
        <f>IF(SUM(wUSE!S$112:S$114),S$3*wUSE!S39/SUM(wUSE!S$112:S$114),0)</f>
        <v>0</v>
      </c>
      <c r="T39" s="209">
        <f>IF(SUM(wUSE!T$112:T$114),T$3*wUSE!T39/SUM(wUSE!T$112:T$114),0)</f>
        <v>0</v>
      </c>
      <c r="U39" s="209">
        <f>IF(SUM(wUSE!U$112:U$114),U$3*wUSE!U39/SUM(wUSE!U$112:U$114),0)</f>
        <v>0</v>
      </c>
      <c r="V39" s="209">
        <f>IF(SUM(wUSE!V$112:V$114),V$3*wUSE!V39/SUM(wUSE!V$112:V$114),0)</f>
        <v>0</v>
      </c>
      <c r="W39" s="209">
        <f>IF(SUM(wUSE!W$112:W$114),W$3*wUSE!W39/SUM(wUSE!W$112:W$114),0)</f>
        <v>0</v>
      </c>
      <c r="X39" s="209">
        <f>IF(SUM(wUSE!X$112:X$114),X$3*wUSE!X39/SUM(wUSE!X$112:X$114),0)</f>
        <v>0</v>
      </c>
      <c r="Y39" s="209">
        <f>IF(SUM(wUSE!Y$112:Y$114),Y$3*wUSE!Y39/SUM(wUSE!Y$112:Y$114),0)</f>
        <v>0</v>
      </c>
      <c r="Z39" s="209">
        <f>IF(SUM(wUSE!Z$112:Z$114),Z$3*wUSE!Z39/SUM(wUSE!Z$112:Z$114),0)</f>
        <v>0</v>
      </c>
      <c r="AA39" s="209">
        <f>IF(SUM(wUSE!AA$112:AA$114),AA$3*wUSE!AA39/SUM(wUSE!AA$112:AA$114),0)</f>
        <v>0</v>
      </c>
      <c r="AB39" s="209">
        <f>IF(SUM(wUSE!AB$112:AB$114),AB$3*wUSE!AB39/SUM(wUSE!AB$112:AB$114),0)</f>
        <v>0</v>
      </c>
      <c r="AC39" s="209">
        <f>IF(SUM(wUSE!AC$112:AC$114),AC$3*wUSE!AC39/SUM(wUSE!AC$112:AC$114),0)</f>
        <v>0</v>
      </c>
      <c r="AD39" s="209">
        <f>IF(SUM(wUSE!AD$112:AD$114),AD$3*wUSE!AD39/SUM(wUSE!AD$112:AD$114),0)</f>
        <v>0</v>
      </c>
      <c r="AE39" s="209">
        <f>IF(SUM(wUSE!AE$112:AE$114),AE$3*wUSE!AE39/SUM(wUSE!AE$112:AE$114),0)</f>
        <v>0</v>
      </c>
      <c r="AF39" s="209">
        <f>IF(SUM(wUSE!AF$112:AF$114),AF$3*wUSE!AF39/SUM(wUSE!AF$112:AF$114),0)</f>
        <v>0</v>
      </c>
      <c r="AG39" s="209">
        <f>IF(SUM(wUSE!AG$112:AG$114),AG$3*wUSE!AG39/SUM(wUSE!AG$112:AG$114),0)</f>
        <v>0</v>
      </c>
      <c r="AH39" s="209">
        <f>IF(SUM(wUSE!AH$112:AH$114),AH$3*wUSE!AH39/SUM(wUSE!AH$112:AH$114),0)</f>
        <v>0</v>
      </c>
      <c r="AI39" s="209">
        <f>IF(SUM(wUSE!AI$112:AI$114),AI$3*wUSE!AI39/SUM(wUSE!AI$112:AI$114),0)</f>
        <v>0</v>
      </c>
      <c r="AJ39" s="209">
        <f>IF(SUM(wUSE!AJ$112:AJ$114),AJ$3*wUSE!AJ39/SUM(wUSE!AJ$112:AJ$114),0)</f>
        <v>0</v>
      </c>
      <c r="AK39" s="209">
        <f>IF(SUM(wUSE!AK$112:AK$114),AK$3*wUSE!AK39/SUM(wUSE!AK$112:AK$114),0)</f>
        <v>0</v>
      </c>
      <c r="AL39" s="209">
        <f>IF(SUM(wUSE!AL$112:AL$114),AL$3*wUSE!AL39/SUM(wUSE!AL$112:AL$114),0)</f>
        <v>0</v>
      </c>
      <c r="AM39" s="209">
        <f>IF(SUM(wUSE!AM$112:AM$114),AM$3*wUSE!AM39/SUM(wUSE!AM$112:AM$114),0)</f>
        <v>0</v>
      </c>
      <c r="AN39" s="209">
        <f>IF(SUM(wUSE!AN$112:AN$114),AN$3*wUSE!AN39/SUM(wUSE!AN$112:AN$114),0)</f>
        <v>0</v>
      </c>
      <c r="AO39" s="209">
        <f>IF(SUM(wUSE!AO$112:AO$114),AO$3*wUSE!AO39/SUM(wUSE!AO$112:AO$114),0)</f>
        <v>0</v>
      </c>
      <c r="AP39" s="209">
        <f>IF(SUM(wUSE!AP$112:AP$114),AP$3*wUSE!AP39/SUM(wUSE!AP$112:AP$114),0)</f>
        <v>0</v>
      </c>
      <c r="AQ39" s="209">
        <f>IF(SUM(wUSE!AQ$112:AQ$114),AQ$3*wUSE!AQ39/SUM(wUSE!AQ$112:AQ$114),0)</f>
        <v>0</v>
      </c>
      <c r="AR39" s="209">
        <f>IF(SUM(wUSE!AR$112:AR$114),AR$3*wUSE!AR39/SUM(wUSE!AR$112:AR$114),0)</f>
        <v>0</v>
      </c>
      <c r="AS39" s="209">
        <f>IF(SUM(wUSE!AS$112:AS$114),AS$3*wUSE!AS39/SUM(wUSE!AS$112:AS$114),0)</f>
        <v>4.814422451900972E-3</v>
      </c>
      <c r="AT39" s="209">
        <f>IF(SUM(wUSE!AT$112:AT$114),AT$3*wUSE!AT39/SUM(wUSE!AT$112:AT$114),0)</f>
        <v>0</v>
      </c>
      <c r="AU39" s="209">
        <f>IF(SUM(wUSE!AU$112:AU$114),AU$3*wUSE!AU39/SUM(wUSE!AU$112:AU$114),0)</f>
        <v>3.4436773852385499E-2</v>
      </c>
      <c r="AV39" s="209">
        <f>IF(SUM(wUSE!AV$112:AV$114),AV$3*wUSE!AV39/SUM(wUSE!AV$112:AV$114),0)</f>
        <v>0</v>
      </c>
      <c r="AW39" s="209">
        <f>IF(SUM(wUSE!AW$112:AW$114),AW$3*wUSE!AW39/SUM(wUSE!AW$112:AW$114),0)</f>
        <v>8.7002381425842726E-2</v>
      </c>
      <c r="AX39" s="209">
        <f>IF(SUM(wUSE!AX$112:AX$114),AX$3*wUSE!AX39/SUM(wUSE!AX$112:AX$114),0)</f>
        <v>0</v>
      </c>
      <c r="AY39" s="209">
        <f>IF(SUM(wUSE!AY$112:AY$114),AY$3*wUSE!AY39/SUM(wUSE!AY$112:AY$114),0)</f>
        <v>0</v>
      </c>
      <c r="AZ39" s="209">
        <f>IF(SUM(wUSE!AZ$112:AZ$114),AZ$3*wUSE!AZ39/SUM(wUSE!AZ$112:AZ$114),0)</f>
        <v>0</v>
      </c>
      <c r="BA39" s="209">
        <f>IF(SUM(wUSE!BA$112:BA$114),BA$3*wUSE!BA39/SUM(wUSE!BA$112:BA$114),0)</f>
        <v>0</v>
      </c>
      <c r="BB39" s="209">
        <f>IF(SUM(wUSE!BB$112:BB$114),BB$3*wUSE!BB39/SUM(wUSE!BB$112:BB$114),0)</f>
        <v>0</v>
      </c>
      <c r="BC39" s="209">
        <f>IF(SUM(wUSE!BC$112:BC$114),BC$3*wUSE!BC39/SUM(wUSE!BC$112:BC$114),0)</f>
        <v>0</v>
      </c>
      <c r="BD39" s="209">
        <f>IF(SUM(wUSE!BD$112:BD$114),BD$3*wUSE!BD39/SUM(wUSE!BD$112:BD$114),0)</f>
        <v>0</v>
      </c>
      <c r="BE39" s="209">
        <f>IF(SUM(wUSE!BE$112:BE$114),BE$3*wUSE!BE39/SUM(wUSE!BE$112:BE$114),0)</f>
        <v>0</v>
      </c>
      <c r="BF39" s="209">
        <f>IF(SUM(wUSE!BF$112:BF$114),BF$3*wUSE!BF39/SUM(wUSE!BF$112:BF$114),0)</f>
        <v>0</v>
      </c>
      <c r="BG39" s="209">
        <f>IF(SUM(wUSE!BG$112:BG$114),BG$3*wUSE!BG39/SUM(wUSE!BG$112:BG$114),0)</f>
        <v>0</v>
      </c>
      <c r="BH39" s="209">
        <f>IF(SUM(wUSE!BH$112:BH$114),BH$3*wUSE!BH39/SUM(wUSE!BH$112:BH$114),0)</f>
        <v>0</v>
      </c>
      <c r="BI39" s="209">
        <f>IF(SUM(wUSE!BI$112:BI$114),BI$3*wUSE!BI39/SUM(wUSE!BI$112:BI$114),0)</f>
        <v>0</v>
      </c>
      <c r="BJ39" s="209">
        <f>IF(SUM(wUSE!BJ$112:BJ$114),BJ$3*wUSE!BJ39/SUM(wUSE!BJ$112:BJ$114),0)</f>
        <v>0</v>
      </c>
      <c r="BK39" s="209">
        <f>IF(SUM(wUSE!BK$112:BK$114),BK$3*wUSE!BK39/SUM(wUSE!BK$112:BK$114),0)</f>
        <v>0</v>
      </c>
      <c r="BL39" s="209">
        <f>IF(SUM(wUSE!BL$112:BL$114),BL$3*wUSE!BL39/SUM(wUSE!BL$112:BL$114),0)</f>
        <v>0</v>
      </c>
      <c r="BM39" s="209">
        <f>IF(SUM(wUSE!BM$112:BM$114),BM$3*wUSE!BM39/SUM(wUSE!BM$112:BM$114),0)</f>
        <v>0</v>
      </c>
      <c r="BN39" s="209">
        <f>IF(SUM(wUSE!BN$112:BN$114),BN$3*wUSE!BN39/SUM(wUSE!BN$112:BN$114),0)</f>
        <v>0</v>
      </c>
      <c r="BO39" s="209">
        <f>IF(SUM(wUSE!BO$112:BO$114),BO$3*wUSE!BO39/SUM(wUSE!BO$112:BO$114),0)</f>
        <v>0</v>
      </c>
      <c r="BP39" s="209">
        <f>IF(SUM(wUSE!BP$112:BP$114),BP$3*wUSE!BP39/SUM(wUSE!BP$112:BP$114),0)</f>
        <v>0</v>
      </c>
      <c r="BQ39" s="209">
        <f>IF(SUM(wUSE!BQ$112:BQ$114),BQ$3*wUSE!BQ39/SUM(wUSE!BQ$112:BQ$114),0)</f>
        <v>0</v>
      </c>
      <c r="BR39" s="209">
        <f>IF(SUM(wUSE!BR$112:BR$114),BR$3*wUSE!BR39/SUM(wUSE!BR$112:BR$114),0)</f>
        <v>0</v>
      </c>
      <c r="BS39" s="209">
        <f>IF(SUM(wUSE!BS$112:BS$114),BS$3*wUSE!BS39/SUM(wUSE!BS$112:BS$114),0)</f>
        <v>0</v>
      </c>
      <c r="BT39" s="209">
        <f>IF(SUM(wUSE!BT$112:BT$114),BT$3*wUSE!BT39/SUM(wUSE!BT$112:BT$114),0)</f>
        <v>0</v>
      </c>
      <c r="BU39" s="209">
        <f>IF(SUM(wUSE!BU$112:BU$114),BU$3*wUSE!BU39/SUM(wUSE!BU$112:BU$114),0)</f>
        <v>0</v>
      </c>
      <c r="BV39" s="209">
        <f>IF(SUM(wUSE!BV$112:BV$114),BV$3*wUSE!BV39/SUM(wUSE!BV$112:BV$114),0)</f>
        <v>0</v>
      </c>
      <c r="BW39" s="209">
        <f>IF(SUM(wUSE!BW$112:BW$114),BW$3*wUSE!BW39/SUM(wUSE!BW$112:BW$114),0)</f>
        <v>0</v>
      </c>
      <c r="BX39" s="209">
        <f>IF(SUM(wUSE!BX$112:BX$114),BX$3*wUSE!BX39/SUM(wUSE!BX$112:BX$114),0)</f>
        <v>0</v>
      </c>
      <c r="BY39" s="209">
        <f>IF(SUM(wUSE!BY$112:BY$114),BY$3*wUSE!BY39/SUM(wUSE!BY$112:BY$114),0)</f>
        <v>0</v>
      </c>
      <c r="BZ39" s="209">
        <f>IF(SUM(wUSE!BZ$112:BZ$114),BZ$3*wUSE!BZ39/SUM(wUSE!BZ$112:BZ$114),0)</f>
        <v>0</v>
      </c>
      <c r="CA39" s="209">
        <f>IF(SUM(wUSE!CA$112:CA$114),CA$3*wUSE!CA39/SUM(wUSE!CA$112:CA$114),0)</f>
        <v>0</v>
      </c>
      <c r="CB39" s="209">
        <f>IF(SUM(wUSE!CB$112:CB$114),CB$3*wUSE!CB39/SUM(wUSE!CB$112:CB$114),0)</f>
        <v>0</v>
      </c>
      <c r="CC39" s="209">
        <f>IF(SUM(wUSE!CC$112:CC$114),CC$3*wUSE!CC39/SUM(wUSE!CC$112:CC$114),0)</f>
        <v>0</v>
      </c>
      <c r="CD39" s="209">
        <f>IF(SUM(wUSE!CD$112:CD$114),CD$3*wUSE!CD39/SUM(wUSE!CD$112:CD$114),0)</f>
        <v>0</v>
      </c>
      <c r="CE39" s="209">
        <f>IF(SUM(wUSE!CE$112:CE$114),CE$3*wUSE!CE39/SUM(wUSE!CE$112:CE$114),0)</f>
        <v>0</v>
      </c>
      <c r="CF39" s="209">
        <f>IF(SUM(wUSE!CF$112:CF$114),CF$3*wUSE!CF39/SUM(wUSE!CF$112:CF$114),0)</f>
        <v>0</v>
      </c>
      <c r="CG39" s="209" t="e">
        <f>IF(SUM(wUSE!CG$112:CG$114),CG$3*wUSE!CG39/SUM(wUSE!CG$112:CG$114),0)</f>
        <v>#DIV/0!</v>
      </c>
      <c r="CH39" s="209" t="e">
        <f>IF(SUM(wUSE!CH$112:CH$114),CH$3*wUSE!CH39/SUM(wUSE!CH$112:CH$114),0)</f>
        <v>#DIV/0!</v>
      </c>
      <c r="CI39" s="209" t="e">
        <f>IF(SUM(wUSE!CI$112:CI$114),CI$3*wUSE!CI39/SUM(wUSE!CI$112:CI$114),0)</f>
        <v>#DIV/0!</v>
      </c>
      <c r="CJ39" s="209" t="e">
        <f>IF(SUM(wUSE!CJ$112:CJ$114),CJ$3*wUSE!CJ39/SUM(wUSE!CJ$112:CJ$114),0)</f>
        <v>#DIV/0!</v>
      </c>
      <c r="CK39" s="209" t="e">
        <f>IF(SUM(wUSE!CK$112:CK$114),CK$3*wUSE!CK39/SUM(wUSE!CK$112:CK$114),0)</f>
        <v>#DIV/0!</v>
      </c>
      <c r="CL39" s="209" t="e">
        <f>IF(SUM(wUSE!CL$112:CL$114),CL$3*wUSE!CL39/SUM(wUSE!CL$112:CL$114),0)</f>
        <v>#DIV/0!</v>
      </c>
      <c r="CM39" s="209" t="e">
        <f>IF(SUM(wUSE!CM$112:CM$114),CM$3*wUSE!CM39/SUM(wUSE!CM$112:CM$114),0)</f>
        <v>#DIV/0!</v>
      </c>
      <c r="CN39" s="209" t="e">
        <f>IF(SUM(wUSE!CN$112:CN$114),CN$3*wUSE!CN39/SUM(wUSE!CN$112:CN$114),0)</f>
        <v>#DIV/0!</v>
      </c>
      <c r="CO39" s="209" t="e">
        <f>IF(SUM(wUSE!CO$112:CO$114),CO$3*wUSE!CO39/SUM(wUSE!CO$112:CO$114),0)</f>
        <v>#DIV/0!</v>
      </c>
      <c r="CP39" s="209" t="e">
        <f>IF(SUM(wUSE!CP$112:CP$114),CP$3*wUSE!CP39/SUM(wUSE!CP$112:CP$114),0)</f>
        <v>#DIV/0!</v>
      </c>
      <c r="CQ39" s="209" t="e">
        <f>IF(SUM(wUSE!CQ$112:CQ$114),CQ$3*wUSE!CQ39/SUM(wUSE!CQ$112:CQ$114),0)</f>
        <v>#DIV/0!</v>
      </c>
      <c r="CR39" s="209" t="e">
        <f>IF(SUM(wUSE!CR$112:CR$114),CR$3*wUSE!CR39/SUM(wUSE!CR$112:CR$114),0)</f>
        <v>#DIV/0!</v>
      </c>
      <c r="CS39" s="209" t="e">
        <f>IF(SUM(wUSE!CS$112:CS$114),CS$3*wUSE!CS39/SUM(wUSE!CS$112:CS$114),0)</f>
        <v>#DIV/0!</v>
      </c>
      <c r="CT39" s="209">
        <f>IF(SUM(wUSE!CT$112:CT$114),CT$3*wUSE!CT39/SUM(wUSE!CT$112:CT$114),0)</f>
        <v>0</v>
      </c>
      <c r="CU39" s="209">
        <f>IF(SUM(wUSE!CU$112:CU$114),CU$3*wUSE!CU39/SUM(wUSE!CU$112:CU$114),0)</f>
        <v>0</v>
      </c>
      <c r="CV39" s="209" t="e">
        <f>IF(SUM(wUSE!CV$112:CV$114),CV$3*wUSE!CV39/SUM(wUSE!CV$112:CV$114),0)</f>
        <v>#DIV/0!</v>
      </c>
      <c r="CW39" s="209" t="e">
        <f>IF(SUM(wUSE!CW$112:CW$114),CW$3*wUSE!CW39/SUM(wUSE!CW$112:CW$114),0)</f>
        <v>#DIV/0!</v>
      </c>
      <c r="CX39" s="209" t="e">
        <f>IF(SUM(wUSE!CX$112:CX$114),CX$3*wUSE!CX39/SUM(wUSE!CX$112:CX$114),0)</f>
        <v>#DIV/0!</v>
      </c>
      <c r="CY39" s="209" t="e">
        <f>IF(SUM(wUSE!CY$112:CY$114),CY$3*wUSE!CY39/SUM(wUSE!CY$112:CY$114),0)</f>
        <v>#DIV/0!</v>
      </c>
      <c r="CZ39" s="209" t="e">
        <f>IF(SUM(wUSE!CZ$112:CZ$114),CZ$3*wUSE!CZ39/SUM(wUSE!CZ$112:CZ$114),0)</f>
        <v>#DIV/0!</v>
      </c>
      <c r="DA39" s="209" t="e">
        <f>IF(SUM(wUSE!DA$112:DA$114),DA$3*wUSE!DA39/SUM(wUSE!DA$112:DA$114),0)</f>
        <v>#DIV/0!</v>
      </c>
      <c r="DB39" s="209" t="e">
        <f>IF(SUM(wUSE!DB$112:DB$114),DB$3*wUSE!DB39/SUM(wUSE!DB$112:DB$114),0)</f>
        <v>#DIV/0!</v>
      </c>
      <c r="DC39" s="198"/>
      <c r="DD39" s="199"/>
      <c r="DE39" s="199"/>
      <c r="DF39" s="199"/>
      <c r="DG39" s="199"/>
      <c r="DH39" s="199"/>
      <c r="DI39" s="199"/>
      <c r="DJ39" s="199"/>
      <c r="DK39" s="199"/>
      <c r="DL39" s="199"/>
      <c r="DM39" s="199"/>
      <c r="DN39" s="199"/>
      <c r="DO39" s="199"/>
      <c r="DP39" s="199"/>
    </row>
    <row r="40" spans="1:120" x14ac:dyDescent="0.75">
      <c r="A40" s="29"/>
      <c r="B40" s="17" t="s">
        <v>1565</v>
      </c>
      <c r="C40" s="209">
        <f>IF(SUM(wUSE!C$112:C$114),C$3*wUSE!C40/SUM(wUSE!C$112:C$114),0)</f>
        <v>4.5453244159645453E-2</v>
      </c>
      <c r="D40" s="209">
        <f>IF(SUM(wUSE!D$112:D$114),D$3*wUSE!D40/SUM(wUSE!D$112:D$114),0)</f>
        <v>9.7294519646517502E-2</v>
      </c>
      <c r="E40" s="209">
        <f>IF(SUM(wUSE!E$112:E$114),E$3*wUSE!E40/SUM(wUSE!E$112:E$114),0)</f>
        <v>4.192793105443432E-3</v>
      </c>
      <c r="F40" s="209">
        <f>IF(SUM(wUSE!F$112:F$114),F$3*wUSE!F40/SUM(wUSE!F$112:F$114),0)</f>
        <v>5.6633575281066363E-2</v>
      </c>
      <c r="G40" s="209">
        <f>IF(SUM(wUSE!G$112:G$114),G$3*wUSE!G40/SUM(wUSE!G$112:G$114),0)</f>
        <v>1.5074444895612155E-7</v>
      </c>
      <c r="H40" s="209">
        <f>IF(SUM(wUSE!H$112:H$114),H$3*wUSE!H40/SUM(wUSE!H$112:H$114),0)</f>
        <v>0.13058431591676639</v>
      </c>
      <c r="I40" s="209">
        <f>IF(SUM(wUSE!I$112:I$114),I$3*wUSE!I40/SUM(wUSE!I$112:I$114),0)</f>
        <v>0.1356643013820337</v>
      </c>
      <c r="J40" s="209">
        <f>IF(SUM(wUSE!J$112:J$114),J$3*wUSE!J40/SUM(wUSE!J$112:J$114),0)</f>
        <v>8.7369524740726748E-2</v>
      </c>
      <c r="K40" s="209">
        <f>IF(SUM(wUSE!K$112:K$114),K$3*wUSE!K40/SUM(wUSE!K$112:K$114),0)</f>
        <v>1.5304735903081767E-2</v>
      </c>
      <c r="L40" s="209">
        <f>IF(SUM(wUSE!L$112:L$114),L$3*wUSE!L40/SUM(wUSE!L$112:L$114),0)</f>
        <v>0.29148780344984704</v>
      </c>
      <c r="M40" s="209">
        <f>IF(SUM(wUSE!M$112:M$114),M$3*wUSE!M40/SUM(wUSE!M$112:M$114),0)</f>
        <v>0.63303587066666012</v>
      </c>
      <c r="N40" s="209">
        <f>IF(SUM(wUSE!N$112:N$114),N$3*wUSE!N40/SUM(wUSE!N$112:N$114),0)</f>
        <v>8.2506017204689534E-3</v>
      </c>
      <c r="O40" s="209">
        <f>IF(SUM(wUSE!O$112:O$114),O$3*wUSE!O40/SUM(wUSE!O$112:O$114),0)</f>
        <v>5.4776089855079584E-3</v>
      </c>
      <c r="P40" s="209">
        <f>IF(SUM(wUSE!P$112:P$114),P$3*wUSE!P40/SUM(wUSE!P$112:P$114),0)</f>
        <v>0.14658870526703766</v>
      </c>
      <c r="Q40" s="209">
        <f>IF(SUM(wUSE!Q$112:Q$114),Q$3*wUSE!Q40/SUM(wUSE!Q$112:Q$114),0)</f>
        <v>2.5262133659282201E-2</v>
      </c>
      <c r="R40" s="209">
        <f>IF(SUM(wUSE!R$112:R$114),R$3*wUSE!R40/SUM(wUSE!R$112:R$114),0)</f>
        <v>0.11679481303458225</v>
      </c>
      <c r="S40" s="209">
        <f>IF(SUM(wUSE!S$112:S$114),S$3*wUSE!S40/SUM(wUSE!S$112:S$114),0)</f>
        <v>6.4640061077818251E-2</v>
      </c>
      <c r="T40" s="209">
        <f>IF(SUM(wUSE!T$112:T$114),T$3*wUSE!T40/SUM(wUSE!T$112:T$114),0)</f>
        <v>2.1792874212351314E-2</v>
      </c>
      <c r="U40" s="209">
        <f>IF(SUM(wUSE!U$112:U$114),U$3*wUSE!U40/SUM(wUSE!U$112:U$114),0)</f>
        <v>0</v>
      </c>
      <c r="V40" s="209">
        <f>IF(SUM(wUSE!V$112:V$114),V$3*wUSE!V40/SUM(wUSE!V$112:V$114),0)</f>
        <v>0</v>
      </c>
      <c r="W40" s="209">
        <f>IF(SUM(wUSE!W$112:W$114),W$3*wUSE!W40/SUM(wUSE!W$112:W$114),0)</f>
        <v>0</v>
      </c>
      <c r="X40" s="209">
        <f>IF(SUM(wUSE!X$112:X$114),X$3*wUSE!X40/SUM(wUSE!X$112:X$114),0)</f>
        <v>0</v>
      </c>
      <c r="Y40" s="209">
        <f>IF(SUM(wUSE!Y$112:Y$114),Y$3*wUSE!Y40/SUM(wUSE!Y$112:Y$114),0)</f>
        <v>0</v>
      </c>
      <c r="Z40" s="209">
        <f>IF(SUM(wUSE!Z$112:Z$114),Z$3*wUSE!Z40/SUM(wUSE!Z$112:Z$114),0)</f>
        <v>0</v>
      </c>
      <c r="AA40" s="209">
        <f>IF(SUM(wUSE!AA$112:AA$114),AA$3*wUSE!AA40/SUM(wUSE!AA$112:AA$114),0)</f>
        <v>0</v>
      </c>
      <c r="AB40" s="209">
        <f>IF(SUM(wUSE!AB$112:AB$114),AB$3*wUSE!AB40/SUM(wUSE!AB$112:AB$114),0)</f>
        <v>0</v>
      </c>
      <c r="AC40" s="209">
        <f>IF(SUM(wUSE!AC$112:AC$114),AC$3*wUSE!AC40/SUM(wUSE!AC$112:AC$114),0)</f>
        <v>0</v>
      </c>
      <c r="AD40" s="209">
        <f>IF(SUM(wUSE!AD$112:AD$114),AD$3*wUSE!AD40/SUM(wUSE!AD$112:AD$114),0)</f>
        <v>0</v>
      </c>
      <c r="AE40" s="209">
        <f>IF(SUM(wUSE!AE$112:AE$114),AE$3*wUSE!AE40/SUM(wUSE!AE$112:AE$114),0)</f>
        <v>0</v>
      </c>
      <c r="AF40" s="209">
        <f>IF(SUM(wUSE!AF$112:AF$114),AF$3*wUSE!AF40/SUM(wUSE!AF$112:AF$114),0)</f>
        <v>0</v>
      </c>
      <c r="AG40" s="209">
        <f>IF(SUM(wUSE!AG$112:AG$114),AG$3*wUSE!AG40/SUM(wUSE!AG$112:AG$114),0)</f>
        <v>0</v>
      </c>
      <c r="AH40" s="209">
        <f>IF(SUM(wUSE!AH$112:AH$114),AH$3*wUSE!AH40/SUM(wUSE!AH$112:AH$114),0)</f>
        <v>0</v>
      </c>
      <c r="AI40" s="209">
        <f>IF(SUM(wUSE!AI$112:AI$114),AI$3*wUSE!AI40/SUM(wUSE!AI$112:AI$114),0)</f>
        <v>0</v>
      </c>
      <c r="AJ40" s="209">
        <f>IF(SUM(wUSE!AJ$112:AJ$114),AJ$3*wUSE!AJ40/SUM(wUSE!AJ$112:AJ$114),0)</f>
        <v>0</v>
      </c>
      <c r="AK40" s="209">
        <f>IF(SUM(wUSE!AK$112:AK$114),AK$3*wUSE!AK40/SUM(wUSE!AK$112:AK$114),0)</f>
        <v>0</v>
      </c>
      <c r="AL40" s="209">
        <f>IF(SUM(wUSE!AL$112:AL$114),AL$3*wUSE!AL40/SUM(wUSE!AL$112:AL$114),0)</f>
        <v>0</v>
      </c>
      <c r="AM40" s="209">
        <f>IF(SUM(wUSE!AM$112:AM$114),AM$3*wUSE!AM40/SUM(wUSE!AM$112:AM$114),0)</f>
        <v>0</v>
      </c>
      <c r="AN40" s="209">
        <f>IF(SUM(wUSE!AN$112:AN$114),AN$3*wUSE!AN40/SUM(wUSE!AN$112:AN$114),0)</f>
        <v>0</v>
      </c>
      <c r="AO40" s="209">
        <f>IF(SUM(wUSE!AO$112:AO$114),AO$3*wUSE!AO40/SUM(wUSE!AO$112:AO$114),0)</f>
        <v>0</v>
      </c>
      <c r="AP40" s="209">
        <f>IF(SUM(wUSE!AP$112:AP$114),AP$3*wUSE!AP40/SUM(wUSE!AP$112:AP$114),0)</f>
        <v>0</v>
      </c>
      <c r="AQ40" s="209">
        <f>IF(SUM(wUSE!AQ$112:AQ$114),AQ$3*wUSE!AQ40/SUM(wUSE!AQ$112:AQ$114),0)</f>
        <v>0</v>
      </c>
      <c r="AR40" s="209">
        <f>IF(SUM(wUSE!AR$112:AR$114),AR$3*wUSE!AR40/SUM(wUSE!AR$112:AR$114),0)</f>
        <v>0</v>
      </c>
      <c r="AS40" s="209">
        <f>IF(SUM(wUSE!AS$112:AS$114),AS$3*wUSE!AS40/SUM(wUSE!AS$112:AS$114),0)</f>
        <v>8.0560122728895706E-2</v>
      </c>
      <c r="AT40" s="209">
        <f>IF(SUM(wUSE!AT$112:AT$114),AT$3*wUSE!AT40/SUM(wUSE!AT$112:AT$114),0)</f>
        <v>0</v>
      </c>
      <c r="AU40" s="209">
        <f>IF(SUM(wUSE!AU$112:AU$114),AU$3*wUSE!AU40/SUM(wUSE!AU$112:AU$114),0)</f>
        <v>0.57623333964804002</v>
      </c>
      <c r="AV40" s="209">
        <f>IF(SUM(wUSE!AV$112:AV$114),AV$3*wUSE!AV40/SUM(wUSE!AV$112:AV$114),0)</f>
        <v>0</v>
      </c>
      <c r="AW40" s="209">
        <f>IF(SUM(wUSE!AW$112:AW$114),AW$3*wUSE!AW40/SUM(wUSE!AW$112:AW$114),0)</f>
        <v>1.4558179294392035</v>
      </c>
      <c r="AX40" s="209">
        <f>IF(SUM(wUSE!AX$112:AX$114),AX$3*wUSE!AX40/SUM(wUSE!AX$112:AX$114),0)</f>
        <v>0</v>
      </c>
      <c r="AY40" s="209">
        <f>IF(SUM(wUSE!AY$112:AY$114),AY$3*wUSE!AY40/SUM(wUSE!AY$112:AY$114),0)</f>
        <v>0</v>
      </c>
      <c r="AZ40" s="209">
        <f>IF(SUM(wUSE!AZ$112:AZ$114),AZ$3*wUSE!AZ40/SUM(wUSE!AZ$112:AZ$114),0)</f>
        <v>0</v>
      </c>
      <c r="BA40" s="209">
        <f>IF(SUM(wUSE!BA$112:BA$114),BA$3*wUSE!BA40/SUM(wUSE!BA$112:BA$114),0)</f>
        <v>0</v>
      </c>
      <c r="BB40" s="209">
        <f>IF(SUM(wUSE!BB$112:BB$114),BB$3*wUSE!BB40/SUM(wUSE!BB$112:BB$114),0)</f>
        <v>0</v>
      </c>
      <c r="BC40" s="209">
        <f>IF(SUM(wUSE!BC$112:BC$114),BC$3*wUSE!BC40/SUM(wUSE!BC$112:BC$114),0)</f>
        <v>0</v>
      </c>
      <c r="BD40" s="209">
        <f>IF(SUM(wUSE!BD$112:BD$114),BD$3*wUSE!BD40/SUM(wUSE!BD$112:BD$114),0)</f>
        <v>0</v>
      </c>
      <c r="BE40" s="209">
        <f>IF(SUM(wUSE!BE$112:BE$114),BE$3*wUSE!BE40/SUM(wUSE!BE$112:BE$114),0)</f>
        <v>0</v>
      </c>
      <c r="BF40" s="209">
        <f>IF(SUM(wUSE!BF$112:BF$114),BF$3*wUSE!BF40/SUM(wUSE!BF$112:BF$114),0)</f>
        <v>0</v>
      </c>
      <c r="BG40" s="209">
        <f>IF(SUM(wUSE!BG$112:BG$114),BG$3*wUSE!BG40/SUM(wUSE!BG$112:BG$114),0)</f>
        <v>0</v>
      </c>
      <c r="BH40" s="209">
        <f>IF(SUM(wUSE!BH$112:BH$114),BH$3*wUSE!BH40/SUM(wUSE!BH$112:BH$114),0)</f>
        <v>0</v>
      </c>
      <c r="BI40" s="209">
        <f>IF(SUM(wUSE!BI$112:BI$114),BI$3*wUSE!BI40/SUM(wUSE!BI$112:BI$114),0)</f>
        <v>0</v>
      </c>
      <c r="BJ40" s="209">
        <f>IF(SUM(wUSE!BJ$112:BJ$114),BJ$3*wUSE!BJ40/SUM(wUSE!BJ$112:BJ$114),0)</f>
        <v>0</v>
      </c>
      <c r="BK40" s="209">
        <f>IF(SUM(wUSE!BK$112:BK$114),BK$3*wUSE!BK40/SUM(wUSE!BK$112:BK$114),0)</f>
        <v>0</v>
      </c>
      <c r="BL40" s="209">
        <f>IF(SUM(wUSE!BL$112:BL$114),BL$3*wUSE!BL40/SUM(wUSE!BL$112:BL$114),0)</f>
        <v>0</v>
      </c>
      <c r="BM40" s="209">
        <f>IF(SUM(wUSE!BM$112:BM$114),BM$3*wUSE!BM40/SUM(wUSE!BM$112:BM$114),0)</f>
        <v>0</v>
      </c>
      <c r="BN40" s="209">
        <f>IF(SUM(wUSE!BN$112:BN$114),BN$3*wUSE!BN40/SUM(wUSE!BN$112:BN$114),0)</f>
        <v>0</v>
      </c>
      <c r="BO40" s="209">
        <f>IF(SUM(wUSE!BO$112:BO$114),BO$3*wUSE!BO40/SUM(wUSE!BO$112:BO$114),0)</f>
        <v>0</v>
      </c>
      <c r="BP40" s="209">
        <f>IF(SUM(wUSE!BP$112:BP$114),BP$3*wUSE!BP40/SUM(wUSE!BP$112:BP$114),0)</f>
        <v>0</v>
      </c>
      <c r="BQ40" s="209">
        <f>IF(SUM(wUSE!BQ$112:BQ$114),BQ$3*wUSE!BQ40/SUM(wUSE!BQ$112:BQ$114),0)</f>
        <v>0</v>
      </c>
      <c r="BR40" s="209">
        <f>IF(SUM(wUSE!BR$112:BR$114),BR$3*wUSE!BR40/SUM(wUSE!BR$112:BR$114),0)</f>
        <v>0</v>
      </c>
      <c r="BS40" s="209">
        <f>IF(SUM(wUSE!BS$112:BS$114),BS$3*wUSE!BS40/SUM(wUSE!BS$112:BS$114),0)</f>
        <v>0</v>
      </c>
      <c r="BT40" s="209">
        <f>IF(SUM(wUSE!BT$112:BT$114),BT$3*wUSE!BT40/SUM(wUSE!BT$112:BT$114),0)</f>
        <v>0</v>
      </c>
      <c r="BU40" s="209">
        <f>IF(SUM(wUSE!BU$112:BU$114),BU$3*wUSE!BU40/SUM(wUSE!BU$112:BU$114),0)</f>
        <v>0</v>
      </c>
      <c r="BV40" s="209">
        <f>IF(SUM(wUSE!BV$112:BV$114),BV$3*wUSE!BV40/SUM(wUSE!BV$112:BV$114),0)</f>
        <v>0</v>
      </c>
      <c r="BW40" s="209">
        <f>IF(SUM(wUSE!BW$112:BW$114),BW$3*wUSE!BW40/SUM(wUSE!BW$112:BW$114),0)</f>
        <v>0</v>
      </c>
      <c r="BX40" s="209">
        <f>IF(SUM(wUSE!BX$112:BX$114),BX$3*wUSE!BX40/SUM(wUSE!BX$112:BX$114),0)</f>
        <v>0</v>
      </c>
      <c r="BY40" s="209">
        <f>IF(SUM(wUSE!BY$112:BY$114),BY$3*wUSE!BY40/SUM(wUSE!BY$112:BY$114),0)</f>
        <v>0</v>
      </c>
      <c r="BZ40" s="209">
        <f>IF(SUM(wUSE!BZ$112:BZ$114),BZ$3*wUSE!BZ40/SUM(wUSE!BZ$112:BZ$114),0)</f>
        <v>0</v>
      </c>
      <c r="CA40" s="209">
        <f>IF(SUM(wUSE!CA$112:CA$114),CA$3*wUSE!CA40/SUM(wUSE!CA$112:CA$114),0)</f>
        <v>0</v>
      </c>
      <c r="CB40" s="209">
        <f>IF(SUM(wUSE!CB$112:CB$114),CB$3*wUSE!CB40/SUM(wUSE!CB$112:CB$114),0)</f>
        <v>0</v>
      </c>
      <c r="CC40" s="209">
        <f>IF(SUM(wUSE!CC$112:CC$114),CC$3*wUSE!CC40/SUM(wUSE!CC$112:CC$114),0)</f>
        <v>0</v>
      </c>
      <c r="CD40" s="209">
        <f>IF(SUM(wUSE!CD$112:CD$114),CD$3*wUSE!CD40/SUM(wUSE!CD$112:CD$114),0)</f>
        <v>0</v>
      </c>
      <c r="CE40" s="209">
        <f>IF(SUM(wUSE!CE$112:CE$114),CE$3*wUSE!CE40/SUM(wUSE!CE$112:CE$114),0)</f>
        <v>0</v>
      </c>
      <c r="CF40" s="209">
        <f>IF(SUM(wUSE!CF$112:CF$114),CF$3*wUSE!CF40/SUM(wUSE!CF$112:CF$114),0)</f>
        <v>0</v>
      </c>
      <c r="CG40" s="209" t="e">
        <f>IF(SUM(wUSE!CG$112:CG$114),CG$3*wUSE!CG40/SUM(wUSE!CG$112:CG$114),0)</f>
        <v>#DIV/0!</v>
      </c>
      <c r="CH40" s="209" t="e">
        <f>IF(SUM(wUSE!CH$112:CH$114),CH$3*wUSE!CH40/SUM(wUSE!CH$112:CH$114),0)</f>
        <v>#DIV/0!</v>
      </c>
      <c r="CI40" s="209" t="e">
        <f>IF(SUM(wUSE!CI$112:CI$114),CI$3*wUSE!CI40/SUM(wUSE!CI$112:CI$114),0)</f>
        <v>#DIV/0!</v>
      </c>
      <c r="CJ40" s="209" t="e">
        <f>IF(SUM(wUSE!CJ$112:CJ$114),CJ$3*wUSE!CJ40/SUM(wUSE!CJ$112:CJ$114),0)</f>
        <v>#DIV/0!</v>
      </c>
      <c r="CK40" s="209" t="e">
        <f>IF(SUM(wUSE!CK$112:CK$114),CK$3*wUSE!CK40/SUM(wUSE!CK$112:CK$114),0)</f>
        <v>#DIV/0!</v>
      </c>
      <c r="CL40" s="209" t="e">
        <f>IF(SUM(wUSE!CL$112:CL$114),CL$3*wUSE!CL40/SUM(wUSE!CL$112:CL$114),0)</f>
        <v>#DIV/0!</v>
      </c>
      <c r="CM40" s="209" t="e">
        <f>IF(SUM(wUSE!CM$112:CM$114),CM$3*wUSE!CM40/SUM(wUSE!CM$112:CM$114),0)</f>
        <v>#DIV/0!</v>
      </c>
      <c r="CN40" s="209" t="e">
        <f>IF(SUM(wUSE!CN$112:CN$114),CN$3*wUSE!CN40/SUM(wUSE!CN$112:CN$114),0)</f>
        <v>#DIV/0!</v>
      </c>
      <c r="CO40" s="209" t="e">
        <f>IF(SUM(wUSE!CO$112:CO$114),CO$3*wUSE!CO40/SUM(wUSE!CO$112:CO$114),0)</f>
        <v>#DIV/0!</v>
      </c>
      <c r="CP40" s="209" t="e">
        <f>IF(SUM(wUSE!CP$112:CP$114),CP$3*wUSE!CP40/SUM(wUSE!CP$112:CP$114),0)</f>
        <v>#DIV/0!</v>
      </c>
      <c r="CQ40" s="209" t="e">
        <f>IF(SUM(wUSE!CQ$112:CQ$114),CQ$3*wUSE!CQ40/SUM(wUSE!CQ$112:CQ$114),0)</f>
        <v>#DIV/0!</v>
      </c>
      <c r="CR40" s="209" t="e">
        <f>IF(SUM(wUSE!CR$112:CR$114),CR$3*wUSE!CR40/SUM(wUSE!CR$112:CR$114),0)</f>
        <v>#DIV/0!</v>
      </c>
      <c r="CS40" s="209" t="e">
        <f>IF(SUM(wUSE!CS$112:CS$114),CS$3*wUSE!CS40/SUM(wUSE!CS$112:CS$114),0)</f>
        <v>#DIV/0!</v>
      </c>
      <c r="CT40" s="209">
        <f>IF(SUM(wUSE!CT$112:CT$114),CT$3*wUSE!CT40/SUM(wUSE!CT$112:CT$114),0)</f>
        <v>0</v>
      </c>
      <c r="CU40" s="209">
        <f>IF(SUM(wUSE!CU$112:CU$114),CU$3*wUSE!CU40/SUM(wUSE!CU$112:CU$114),0)</f>
        <v>0</v>
      </c>
      <c r="CV40" s="209" t="e">
        <f>IF(SUM(wUSE!CV$112:CV$114),CV$3*wUSE!CV40/SUM(wUSE!CV$112:CV$114),0)</f>
        <v>#DIV/0!</v>
      </c>
      <c r="CW40" s="209" t="e">
        <f>IF(SUM(wUSE!CW$112:CW$114),CW$3*wUSE!CW40/SUM(wUSE!CW$112:CW$114),0)</f>
        <v>#DIV/0!</v>
      </c>
      <c r="CX40" s="209" t="e">
        <f>IF(SUM(wUSE!CX$112:CX$114),CX$3*wUSE!CX40/SUM(wUSE!CX$112:CX$114),0)</f>
        <v>#DIV/0!</v>
      </c>
      <c r="CY40" s="209" t="e">
        <f>IF(SUM(wUSE!CY$112:CY$114),CY$3*wUSE!CY40/SUM(wUSE!CY$112:CY$114),0)</f>
        <v>#DIV/0!</v>
      </c>
      <c r="CZ40" s="209" t="e">
        <f>IF(SUM(wUSE!CZ$112:CZ$114),CZ$3*wUSE!CZ40/SUM(wUSE!CZ$112:CZ$114),0)</f>
        <v>#DIV/0!</v>
      </c>
      <c r="DA40" s="209" t="e">
        <f>IF(SUM(wUSE!DA$112:DA$114),DA$3*wUSE!DA40/SUM(wUSE!DA$112:DA$114),0)</f>
        <v>#DIV/0!</v>
      </c>
      <c r="DB40" s="209" t="e">
        <f>IF(SUM(wUSE!DB$112:DB$114),DB$3*wUSE!DB40/SUM(wUSE!DB$112:DB$114),0)</f>
        <v>#DIV/0!</v>
      </c>
      <c r="DC40" s="198"/>
      <c r="DD40" s="199"/>
      <c r="DE40" s="199"/>
      <c r="DF40" s="199"/>
      <c r="DG40" s="199"/>
      <c r="DH40" s="199"/>
      <c r="DI40" s="199"/>
      <c r="DJ40" s="199"/>
      <c r="DK40" s="199"/>
      <c r="DL40" s="199"/>
      <c r="DM40" s="199"/>
      <c r="DN40" s="199"/>
      <c r="DO40" s="199"/>
      <c r="DP40" s="199"/>
    </row>
    <row r="41" spans="1:120" x14ac:dyDescent="0.75">
      <c r="A41" s="29"/>
      <c r="B41" s="17" t="s">
        <v>1566</v>
      </c>
      <c r="C41" s="209">
        <f>IF(SUM(wUSE!C$112:C$114),C$3*wUSE!C41/SUM(wUSE!C$112:C$114),0)</f>
        <v>0</v>
      </c>
      <c r="D41" s="209">
        <f>IF(SUM(wUSE!D$112:D$114),D$3*wUSE!D41/SUM(wUSE!D$112:D$114),0)</f>
        <v>0</v>
      </c>
      <c r="E41" s="209">
        <f>IF(SUM(wUSE!E$112:E$114),E$3*wUSE!E41/SUM(wUSE!E$112:E$114),0)</f>
        <v>0</v>
      </c>
      <c r="F41" s="209">
        <f>IF(SUM(wUSE!F$112:F$114),F$3*wUSE!F41/SUM(wUSE!F$112:F$114),0)</f>
        <v>0</v>
      </c>
      <c r="G41" s="209">
        <f>IF(SUM(wUSE!G$112:G$114),G$3*wUSE!G41/SUM(wUSE!G$112:G$114),0)</f>
        <v>0</v>
      </c>
      <c r="H41" s="209">
        <f>IF(SUM(wUSE!H$112:H$114),H$3*wUSE!H41/SUM(wUSE!H$112:H$114),0)</f>
        <v>0</v>
      </c>
      <c r="I41" s="209">
        <f>IF(SUM(wUSE!I$112:I$114),I$3*wUSE!I41/SUM(wUSE!I$112:I$114),0)</f>
        <v>0</v>
      </c>
      <c r="J41" s="209">
        <f>IF(SUM(wUSE!J$112:J$114),J$3*wUSE!J41/SUM(wUSE!J$112:J$114),0)</f>
        <v>0</v>
      </c>
      <c r="K41" s="209">
        <f>IF(SUM(wUSE!K$112:K$114),K$3*wUSE!K41/SUM(wUSE!K$112:K$114),0)</f>
        <v>0</v>
      </c>
      <c r="L41" s="209">
        <f>IF(SUM(wUSE!L$112:L$114),L$3*wUSE!L41/SUM(wUSE!L$112:L$114),0)</f>
        <v>0</v>
      </c>
      <c r="M41" s="209">
        <f>IF(SUM(wUSE!M$112:M$114),M$3*wUSE!M41/SUM(wUSE!M$112:M$114),0)</f>
        <v>0</v>
      </c>
      <c r="N41" s="209">
        <f>IF(SUM(wUSE!N$112:N$114),N$3*wUSE!N41/SUM(wUSE!N$112:N$114),0)</f>
        <v>0</v>
      </c>
      <c r="O41" s="209">
        <f>IF(SUM(wUSE!O$112:O$114),O$3*wUSE!O41/SUM(wUSE!O$112:O$114),0)</f>
        <v>0</v>
      </c>
      <c r="P41" s="209">
        <f>IF(SUM(wUSE!P$112:P$114),P$3*wUSE!P41/SUM(wUSE!P$112:P$114),0)</f>
        <v>0</v>
      </c>
      <c r="Q41" s="209">
        <f>IF(SUM(wUSE!Q$112:Q$114),Q$3*wUSE!Q41/SUM(wUSE!Q$112:Q$114),0)</f>
        <v>0</v>
      </c>
      <c r="R41" s="209">
        <f>IF(SUM(wUSE!R$112:R$114),R$3*wUSE!R41/SUM(wUSE!R$112:R$114),0)</f>
        <v>0</v>
      </c>
      <c r="S41" s="209">
        <f>IF(SUM(wUSE!S$112:S$114),S$3*wUSE!S41/SUM(wUSE!S$112:S$114),0)</f>
        <v>0</v>
      </c>
      <c r="T41" s="209">
        <f>IF(SUM(wUSE!T$112:T$114),T$3*wUSE!T41/SUM(wUSE!T$112:T$114),0)</f>
        <v>0</v>
      </c>
      <c r="U41" s="209">
        <f>IF(SUM(wUSE!U$112:U$114),U$3*wUSE!U41/SUM(wUSE!U$112:U$114),0)</f>
        <v>0</v>
      </c>
      <c r="V41" s="209">
        <f>IF(SUM(wUSE!V$112:V$114),V$3*wUSE!V41/SUM(wUSE!V$112:V$114),0)</f>
        <v>0</v>
      </c>
      <c r="W41" s="209">
        <f>IF(SUM(wUSE!W$112:W$114),W$3*wUSE!W41/SUM(wUSE!W$112:W$114),0)</f>
        <v>0</v>
      </c>
      <c r="X41" s="209">
        <f>IF(SUM(wUSE!X$112:X$114),X$3*wUSE!X41/SUM(wUSE!X$112:X$114),0)</f>
        <v>0</v>
      </c>
      <c r="Y41" s="209">
        <f>IF(SUM(wUSE!Y$112:Y$114),Y$3*wUSE!Y41/SUM(wUSE!Y$112:Y$114),0)</f>
        <v>0</v>
      </c>
      <c r="Z41" s="209">
        <f>IF(SUM(wUSE!Z$112:Z$114),Z$3*wUSE!Z41/SUM(wUSE!Z$112:Z$114),0)</f>
        <v>0</v>
      </c>
      <c r="AA41" s="209">
        <f>IF(SUM(wUSE!AA$112:AA$114),AA$3*wUSE!AA41/SUM(wUSE!AA$112:AA$114),0)</f>
        <v>0</v>
      </c>
      <c r="AB41" s="209">
        <f>IF(SUM(wUSE!AB$112:AB$114),AB$3*wUSE!AB41/SUM(wUSE!AB$112:AB$114),0)</f>
        <v>0</v>
      </c>
      <c r="AC41" s="209">
        <f>IF(SUM(wUSE!AC$112:AC$114),AC$3*wUSE!AC41/SUM(wUSE!AC$112:AC$114),0)</f>
        <v>0</v>
      </c>
      <c r="AD41" s="209">
        <f>IF(SUM(wUSE!AD$112:AD$114),AD$3*wUSE!AD41/SUM(wUSE!AD$112:AD$114),0)</f>
        <v>0</v>
      </c>
      <c r="AE41" s="209">
        <f>IF(SUM(wUSE!AE$112:AE$114),AE$3*wUSE!AE41/SUM(wUSE!AE$112:AE$114),0)</f>
        <v>0</v>
      </c>
      <c r="AF41" s="209">
        <f>IF(SUM(wUSE!AF$112:AF$114),AF$3*wUSE!AF41/SUM(wUSE!AF$112:AF$114),0)</f>
        <v>0</v>
      </c>
      <c r="AG41" s="209">
        <f>IF(SUM(wUSE!AG$112:AG$114),AG$3*wUSE!AG41/SUM(wUSE!AG$112:AG$114),0)</f>
        <v>0</v>
      </c>
      <c r="AH41" s="209">
        <f>IF(SUM(wUSE!AH$112:AH$114),AH$3*wUSE!AH41/SUM(wUSE!AH$112:AH$114),0)</f>
        <v>0</v>
      </c>
      <c r="AI41" s="209">
        <f>IF(SUM(wUSE!AI$112:AI$114),AI$3*wUSE!AI41/SUM(wUSE!AI$112:AI$114),0)</f>
        <v>0</v>
      </c>
      <c r="AJ41" s="209">
        <f>IF(SUM(wUSE!AJ$112:AJ$114),AJ$3*wUSE!AJ41/SUM(wUSE!AJ$112:AJ$114),0)</f>
        <v>0</v>
      </c>
      <c r="AK41" s="209">
        <f>IF(SUM(wUSE!AK$112:AK$114),AK$3*wUSE!AK41/SUM(wUSE!AK$112:AK$114),0)</f>
        <v>0</v>
      </c>
      <c r="AL41" s="209">
        <f>IF(SUM(wUSE!AL$112:AL$114),AL$3*wUSE!AL41/SUM(wUSE!AL$112:AL$114),0)</f>
        <v>0</v>
      </c>
      <c r="AM41" s="209">
        <f>IF(SUM(wUSE!AM$112:AM$114),AM$3*wUSE!AM41/SUM(wUSE!AM$112:AM$114),0)</f>
        <v>0</v>
      </c>
      <c r="AN41" s="209">
        <f>IF(SUM(wUSE!AN$112:AN$114),AN$3*wUSE!AN41/SUM(wUSE!AN$112:AN$114),0)</f>
        <v>0</v>
      </c>
      <c r="AO41" s="209">
        <f>IF(SUM(wUSE!AO$112:AO$114),AO$3*wUSE!AO41/SUM(wUSE!AO$112:AO$114),0)</f>
        <v>5.9895220044692492E-2</v>
      </c>
      <c r="AP41" s="209">
        <f>IF(SUM(wUSE!AP$112:AP$114),AP$3*wUSE!AP41/SUM(wUSE!AP$112:AP$114),0)</f>
        <v>0</v>
      </c>
      <c r="AQ41" s="209">
        <f>IF(SUM(wUSE!AQ$112:AQ$114),AQ$3*wUSE!AQ41/SUM(wUSE!AQ$112:AQ$114),0)</f>
        <v>0</v>
      </c>
      <c r="AR41" s="209">
        <f>IF(SUM(wUSE!AR$112:AR$114),AR$3*wUSE!AR41/SUM(wUSE!AR$112:AR$114),0)</f>
        <v>0</v>
      </c>
      <c r="AS41" s="209">
        <f>IF(SUM(wUSE!AS$112:AS$114),AS$3*wUSE!AS41/SUM(wUSE!AS$112:AS$114),0)</f>
        <v>9.1457583026671209E-3</v>
      </c>
      <c r="AT41" s="209">
        <f>IF(SUM(wUSE!AT$112:AT$114),AT$3*wUSE!AT41/SUM(wUSE!AT$112:AT$114),0)</f>
        <v>0</v>
      </c>
      <c r="AU41" s="209">
        <f>IF(SUM(wUSE!AU$112:AU$114),AU$3*wUSE!AU41/SUM(wUSE!AU$112:AU$114),0)</f>
        <v>0</v>
      </c>
      <c r="AV41" s="209">
        <f>IF(SUM(wUSE!AV$112:AV$114),AV$3*wUSE!AV41/SUM(wUSE!AV$112:AV$114),0)</f>
        <v>0</v>
      </c>
      <c r="AW41" s="209">
        <f>IF(SUM(wUSE!AW$112:AW$114),AW$3*wUSE!AW41/SUM(wUSE!AW$112:AW$114),0)</f>
        <v>8.0569454444645416E-2</v>
      </c>
      <c r="AX41" s="209">
        <f>IF(SUM(wUSE!AX$112:AX$114),AX$3*wUSE!AX41/SUM(wUSE!AX$112:AX$114),0)</f>
        <v>0</v>
      </c>
      <c r="AY41" s="209">
        <f>IF(SUM(wUSE!AY$112:AY$114),AY$3*wUSE!AY41/SUM(wUSE!AY$112:AY$114),0)</f>
        <v>5.3726070974330152E-2</v>
      </c>
      <c r="AZ41" s="209">
        <f>IF(SUM(wUSE!AZ$112:AZ$114),AZ$3*wUSE!AZ41/SUM(wUSE!AZ$112:AZ$114),0)</f>
        <v>1.585511616923704E-2</v>
      </c>
      <c r="BA41" s="209">
        <f>IF(SUM(wUSE!BA$112:BA$114),BA$3*wUSE!BA41/SUM(wUSE!BA$112:BA$114),0)</f>
        <v>0</v>
      </c>
      <c r="BB41" s="209">
        <f>IF(SUM(wUSE!BB$112:BB$114),BB$3*wUSE!BB41/SUM(wUSE!BB$112:BB$114),0)</f>
        <v>0</v>
      </c>
      <c r="BC41" s="209">
        <f>IF(SUM(wUSE!BC$112:BC$114),BC$3*wUSE!BC41/SUM(wUSE!BC$112:BC$114),0)</f>
        <v>0</v>
      </c>
      <c r="BD41" s="209">
        <f>IF(SUM(wUSE!BD$112:BD$114),BD$3*wUSE!BD41/SUM(wUSE!BD$112:BD$114),0)</f>
        <v>1.7118854899333253</v>
      </c>
      <c r="BE41" s="209">
        <f>IF(SUM(wUSE!BE$112:BE$114),BE$3*wUSE!BE41/SUM(wUSE!BE$112:BE$114),0)</f>
        <v>0</v>
      </c>
      <c r="BF41" s="209">
        <f>IF(SUM(wUSE!BF$112:BF$114),BF$3*wUSE!BF41/SUM(wUSE!BF$112:BF$114),0)</f>
        <v>0</v>
      </c>
      <c r="BG41" s="209">
        <f>IF(SUM(wUSE!BG$112:BG$114),BG$3*wUSE!BG41/SUM(wUSE!BG$112:BG$114),0)</f>
        <v>0</v>
      </c>
      <c r="BH41" s="209">
        <f>IF(SUM(wUSE!BH$112:BH$114),BH$3*wUSE!BH41/SUM(wUSE!BH$112:BH$114),0)</f>
        <v>0</v>
      </c>
      <c r="BI41" s="209">
        <f>IF(SUM(wUSE!BI$112:BI$114),BI$3*wUSE!BI41/SUM(wUSE!BI$112:BI$114),0)</f>
        <v>0</v>
      </c>
      <c r="BJ41" s="209">
        <f>IF(SUM(wUSE!BJ$112:BJ$114),BJ$3*wUSE!BJ41/SUM(wUSE!BJ$112:BJ$114),0)</f>
        <v>5.6208040500717468E-6</v>
      </c>
      <c r="BK41" s="209">
        <f>IF(SUM(wUSE!BK$112:BK$114),BK$3*wUSE!BK41/SUM(wUSE!BK$112:BK$114),0)</f>
        <v>2.1089522892213369E-3</v>
      </c>
      <c r="BL41" s="209">
        <f>IF(SUM(wUSE!BL$112:BL$114),BL$3*wUSE!BL41/SUM(wUSE!BL$112:BL$114),0)</f>
        <v>0.30475849540410571</v>
      </c>
      <c r="BM41" s="209">
        <f>IF(SUM(wUSE!BM$112:BM$114),BM$3*wUSE!BM41/SUM(wUSE!BM$112:BM$114),0)</f>
        <v>0</v>
      </c>
      <c r="BN41" s="209">
        <f>IF(SUM(wUSE!BN$112:BN$114),BN$3*wUSE!BN41/SUM(wUSE!BN$112:BN$114),0)</f>
        <v>0</v>
      </c>
      <c r="BO41" s="209">
        <f>IF(SUM(wUSE!BO$112:BO$114),BO$3*wUSE!BO41/SUM(wUSE!BO$112:BO$114),0)</f>
        <v>0</v>
      </c>
      <c r="BP41" s="209">
        <f>IF(SUM(wUSE!BP$112:BP$114),BP$3*wUSE!BP41/SUM(wUSE!BP$112:BP$114),0)</f>
        <v>0</v>
      </c>
      <c r="BQ41" s="209">
        <f>IF(SUM(wUSE!BQ$112:BQ$114),BQ$3*wUSE!BQ41/SUM(wUSE!BQ$112:BQ$114),0)</f>
        <v>0</v>
      </c>
      <c r="BR41" s="209">
        <f>IF(SUM(wUSE!BR$112:BR$114),BR$3*wUSE!BR41/SUM(wUSE!BR$112:BR$114),0)</f>
        <v>0</v>
      </c>
      <c r="BS41" s="209">
        <f>IF(SUM(wUSE!BS$112:BS$114),BS$3*wUSE!BS41/SUM(wUSE!BS$112:BS$114),0)</f>
        <v>0.16058156296077167</v>
      </c>
      <c r="BT41" s="209">
        <f>IF(SUM(wUSE!BT$112:BT$114),BT$3*wUSE!BT41/SUM(wUSE!BT$112:BT$114),0)</f>
        <v>0</v>
      </c>
      <c r="BU41" s="209">
        <f>IF(SUM(wUSE!BU$112:BU$114),BU$3*wUSE!BU41/SUM(wUSE!BU$112:BU$114),0)</f>
        <v>0</v>
      </c>
      <c r="BV41" s="209">
        <f>IF(SUM(wUSE!BV$112:BV$114),BV$3*wUSE!BV41/SUM(wUSE!BV$112:BV$114),0)</f>
        <v>2.9349731481662475</v>
      </c>
      <c r="BW41" s="209">
        <f>IF(SUM(wUSE!BW$112:BW$114),BW$3*wUSE!BW41/SUM(wUSE!BW$112:BW$114),0)</f>
        <v>0</v>
      </c>
      <c r="BX41" s="209">
        <f>IF(SUM(wUSE!BX$112:BX$114),BX$3*wUSE!BX41/SUM(wUSE!BX$112:BX$114),0)</f>
        <v>0</v>
      </c>
      <c r="BY41" s="209">
        <f>IF(SUM(wUSE!BY$112:BY$114),BY$3*wUSE!BY41/SUM(wUSE!BY$112:BY$114),0)</f>
        <v>0</v>
      </c>
      <c r="BZ41" s="209">
        <f>IF(SUM(wUSE!BZ$112:BZ$114),BZ$3*wUSE!BZ41/SUM(wUSE!BZ$112:BZ$114),0)</f>
        <v>0</v>
      </c>
      <c r="CA41" s="209">
        <f>IF(SUM(wUSE!CA$112:CA$114),CA$3*wUSE!CA41/SUM(wUSE!CA$112:CA$114),0)</f>
        <v>0</v>
      </c>
      <c r="CB41" s="209">
        <f>IF(SUM(wUSE!CB$112:CB$114),CB$3*wUSE!CB41/SUM(wUSE!CB$112:CB$114),0)</f>
        <v>0</v>
      </c>
      <c r="CC41" s="209">
        <f>IF(SUM(wUSE!CC$112:CC$114),CC$3*wUSE!CC41/SUM(wUSE!CC$112:CC$114),0)</f>
        <v>0</v>
      </c>
      <c r="CD41" s="209">
        <f>IF(SUM(wUSE!CD$112:CD$114),CD$3*wUSE!CD41/SUM(wUSE!CD$112:CD$114),0)</f>
        <v>0</v>
      </c>
      <c r="CE41" s="209">
        <f>IF(SUM(wUSE!CE$112:CE$114),CE$3*wUSE!CE41/SUM(wUSE!CE$112:CE$114),0)</f>
        <v>0</v>
      </c>
      <c r="CF41" s="209">
        <f>IF(SUM(wUSE!CF$112:CF$114),CF$3*wUSE!CF41/SUM(wUSE!CF$112:CF$114),0)</f>
        <v>0</v>
      </c>
      <c r="CG41" s="209" t="e">
        <f>IF(SUM(wUSE!CG$112:CG$114),CG$3*wUSE!CG41/SUM(wUSE!CG$112:CG$114),0)</f>
        <v>#DIV/0!</v>
      </c>
      <c r="CH41" s="209" t="e">
        <f>IF(SUM(wUSE!CH$112:CH$114),CH$3*wUSE!CH41/SUM(wUSE!CH$112:CH$114),0)</f>
        <v>#DIV/0!</v>
      </c>
      <c r="CI41" s="209" t="e">
        <f>IF(SUM(wUSE!CI$112:CI$114),CI$3*wUSE!CI41/SUM(wUSE!CI$112:CI$114),0)</f>
        <v>#DIV/0!</v>
      </c>
      <c r="CJ41" s="209" t="e">
        <f>IF(SUM(wUSE!CJ$112:CJ$114),CJ$3*wUSE!CJ41/SUM(wUSE!CJ$112:CJ$114),0)</f>
        <v>#DIV/0!</v>
      </c>
      <c r="CK41" s="209" t="e">
        <f>IF(SUM(wUSE!CK$112:CK$114),CK$3*wUSE!CK41/SUM(wUSE!CK$112:CK$114),0)</f>
        <v>#DIV/0!</v>
      </c>
      <c r="CL41" s="209" t="e">
        <f>IF(SUM(wUSE!CL$112:CL$114),CL$3*wUSE!CL41/SUM(wUSE!CL$112:CL$114),0)</f>
        <v>#DIV/0!</v>
      </c>
      <c r="CM41" s="209" t="e">
        <f>IF(SUM(wUSE!CM$112:CM$114),CM$3*wUSE!CM41/SUM(wUSE!CM$112:CM$114),0)</f>
        <v>#DIV/0!</v>
      </c>
      <c r="CN41" s="209" t="e">
        <f>IF(SUM(wUSE!CN$112:CN$114),CN$3*wUSE!CN41/SUM(wUSE!CN$112:CN$114),0)</f>
        <v>#DIV/0!</v>
      </c>
      <c r="CO41" s="209" t="e">
        <f>IF(SUM(wUSE!CO$112:CO$114),CO$3*wUSE!CO41/SUM(wUSE!CO$112:CO$114),0)</f>
        <v>#DIV/0!</v>
      </c>
      <c r="CP41" s="209" t="e">
        <f>IF(SUM(wUSE!CP$112:CP$114),CP$3*wUSE!CP41/SUM(wUSE!CP$112:CP$114),0)</f>
        <v>#DIV/0!</v>
      </c>
      <c r="CQ41" s="209" t="e">
        <f>IF(SUM(wUSE!CQ$112:CQ$114),CQ$3*wUSE!CQ41/SUM(wUSE!CQ$112:CQ$114),0)</f>
        <v>#DIV/0!</v>
      </c>
      <c r="CR41" s="209" t="e">
        <f>IF(SUM(wUSE!CR$112:CR$114),CR$3*wUSE!CR41/SUM(wUSE!CR$112:CR$114),0)</f>
        <v>#DIV/0!</v>
      </c>
      <c r="CS41" s="209" t="e">
        <f>IF(SUM(wUSE!CS$112:CS$114),CS$3*wUSE!CS41/SUM(wUSE!CS$112:CS$114),0)</f>
        <v>#DIV/0!</v>
      </c>
      <c r="CT41" s="209">
        <f>IF(SUM(wUSE!CT$112:CT$114),CT$3*wUSE!CT41/SUM(wUSE!CT$112:CT$114),0)</f>
        <v>0</v>
      </c>
      <c r="CU41" s="209">
        <f>IF(SUM(wUSE!CU$112:CU$114),CU$3*wUSE!CU41/SUM(wUSE!CU$112:CU$114),0)</f>
        <v>0</v>
      </c>
      <c r="CV41" s="209" t="e">
        <f>IF(SUM(wUSE!CV$112:CV$114),CV$3*wUSE!CV41/SUM(wUSE!CV$112:CV$114),0)</f>
        <v>#DIV/0!</v>
      </c>
      <c r="CW41" s="209" t="e">
        <f>IF(SUM(wUSE!CW$112:CW$114),CW$3*wUSE!CW41/SUM(wUSE!CW$112:CW$114),0)</f>
        <v>#DIV/0!</v>
      </c>
      <c r="CX41" s="209" t="e">
        <f>IF(SUM(wUSE!CX$112:CX$114),CX$3*wUSE!CX41/SUM(wUSE!CX$112:CX$114),0)</f>
        <v>#DIV/0!</v>
      </c>
      <c r="CY41" s="209" t="e">
        <f>IF(SUM(wUSE!CY$112:CY$114),CY$3*wUSE!CY41/SUM(wUSE!CY$112:CY$114),0)</f>
        <v>#DIV/0!</v>
      </c>
      <c r="CZ41" s="209" t="e">
        <f>IF(SUM(wUSE!CZ$112:CZ$114),CZ$3*wUSE!CZ41/SUM(wUSE!CZ$112:CZ$114),0)</f>
        <v>#DIV/0!</v>
      </c>
      <c r="DA41" s="209" t="e">
        <f>IF(SUM(wUSE!DA$112:DA$114),DA$3*wUSE!DA41/SUM(wUSE!DA$112:DA$114),0)</f>
        <v>#DIV/0!</v>
      </c>
      <c r="DB41" s="209" t="e">
        <f>IF(SUM(wUSE!DB$112:DB$114),DB$3*wUSE!DB41/SUM(wUSE!DB$112:DB$114),0)</f>
        <v>#DIV/0!</v>
      </c>
      <c r="DC41" s="198"/>
      <c r="DD41" s="199"/>
      <c r="DE41" s="199"/>
      <c r="DF41" s="199"/>
      <c r="DG41" s="199"/>
      <c r="DH41" s="199"/>
      <c r="DI41" s="199"/>
      <c r="DJ41" s="199"/>
      <c r="DK41" s="199"/>
      <c r="DL41" s="199"/>
      <c r="DM41" s="199"/>
      <c r="DN41" s="199"/>
      <c r="DO41" s="199"/>
      <c r="DP41" s="199"/>
    </row>
    <row r="42" spans="1:120" x14ac:dyDescent="0.75">
      <c r="A42" s="29"/>
      <c r="B42" s="17" t="s">
        <v>1567</v>
      </c>
      <c r="C42" s="209">
        <f>IF(SUM(wUSE!C$112:C$114),C$3*wUSE!C42/SUM(wUSE!C$112:C$114),0)</f>
        <v>0</v>
      </c>
      <c r="D42" s="209">
        <f>IF(SUM(wUSE!D$112:D$114),D$3*wUSE!D42/SUM(wUSE!D$112:D$114),0)</f>
        <v>0</v>
      </c>
      <c r="E42" s="209">
        <f>IF(SUM(wUSE!E$112:E$114),E$3*wUSE!E42/SUM(wUSE!E$112:E$114),0)</f>
        <v>0</v>
      </c>
      <c r="F42" s="209">
        <f>IF(SUM(wUSE!F$112:F$114),F$3*wUSE!F42/SUM(wUSE!F$112:F$114),0)</f>
        <v>0</v>
      </c>
      <c r="G42" s="209">
        <f>IF(SUM(wUSE!G$112:G$114),G$3*wUSE!G42/SUM(wUSE!G$112:G$114),0)</f>
        <v>0</v>
      </c>
      <c r="H42" s="209">
        <f>IF(SUM(wUSE!H$112:H$114),H$3*wUSE!H42/SUM(wUSE!H$112:H$114),0)</f>
        <v>0</v>
      </c>
      <c r="I42" s="209">
        <f>IF(SUM(wUSE!I$112:I$114),I$3*wUSE!I42/SUM(wUSE!I$112:I$114),0)</f>
        <v>0</v>
      </c>
      <c r="J42" s="209">
        <f>IF(SUM(wUSE!J$112:J$114),J$3*wUSE!J42/SUM(wUSE!J$112:J$114),0)</f>
        <v>0</v>
      </c>
      <c r="K42" s="209">
        <f>IF(SUM(wUSE!K$112:K$114),K$3*wUSE!K42/SUM(wUSE!K$112:K$114),0)</f>
        <v>0</v>
      </c>
      <c r="L42" s="209">
        <f>IF(SUM(wUSE!L$112:L$114),L$3*wUSE!L42/SUM(wUSE!L$112:L$114),0)</f>
        <v>0</v>
      </c>
      <c r="M42" s="209">
        <f>IF(SUM(wUSE!M$112:M$114),M$3*wUSE!M42/SUM(wUSE!M$112:M$114),0)</f>
        <v>0</v>
      </c>
      <c r="N42" s="209">
        <f>IF(SUM(wUSE!N$112:N$114),N$3*wUSE!N42/SUM(wUSE!N$112:N$114),0)</f>
        <v>0</v>
      </c>
      <c r="O42" s="209">
        <f>IF(SUM(wUSE!O$112:O$114),O$3*wUSE!O42/SUM(wUSE!O$112:O$114),0)</f>
        <v>0</v>
      </c>
      <c r="P42" s="209">
        <f>IF(SUM(wUSE!P$112:P$114),P$3*wUSE!P42/SUM(wUSE!P$112:P$114),0)</f>
        <v>0</v>
      </c>
      <c r="Q42" s="209">
        <f>IF(SUM(wUSE!Q$112:Q$114),Q$3*wUSE!Q42/SUM(wUSE!Q$112:Q$114),0)</f>
        <v>0</v>
      </c>
      <c r="R42" s="209">
        <f>IF(SUM(wUSE!R$112:R$114),R$3*wUSE!R42/SUM(wUSE!R$112:R$114),0)</f>
        <v>0</v>
      </c>
      <c r="S42" s="209">
        <f>IF(SUM(wUSE!S$112:S$114),S$3*wUSE!S42/SUM(wUSE!S$112:S$114),0)</f>
        <v>0</v>
      </c>
      <c r="T42" s="209">
        <f>IF(SUM(wUSE!T$112:T$114),T$3*wUSE!T42/SUM(wUSE!T$112:T$114),0)</f>
        <v>0</v>
      </c>
      <c r="U42" s="209">
        <f>IF(SUM(wUSE!U$112:U$114),U$3*wUSE!U42/SUM(wUSE!U$112:U$114),0)</f>
        <v>0</v>
      </c>
      <c r="V42" s="209">
        <f>IF(SUM(wUSE!V$112:V$114),V$3*wUSE!V42/SUM(wUSE!V$112:V$114),0)</f>
        <v>0</v>
      </c>
      <c r="W42" s="209">
        <f>IF(SUM(wUSE!W$112:W$114),W$3*wUSE!W42/SUM(wUSE!W$112:W$114),0)</f>
        <v>0</v>
      </c>
      <c r="X42" s="209">
        <f>IF(SUM(wUSE!X$112:X$114),X$3*wUSE!X42/SUM(wUSE!X$112:X$114),0)</f>
        <v>0</v>
      </c>
      <c r="Y42" s="209">
        <f>IF(SUM(wUSE!Y$112:Y$114),Y$3*wUSE!Y42/SUM(wUSE!Y$112:Y$114),0)</f>
        <v>0</v>
      </c>
      <c r="Z42" s="209">
        <f>IF(SUM(wUSE!Z$112:Z$114),Z$3*wUSE!Z42/SUM(wUSE!Z$112:Z$114),0)</f>
        <v>0</v>
      </c>
      <c r="AA42" s="209">
        <f>IF(SUM(wUSE!AA$112:AA$114),AA$3*wUSE!AA42/SUM(wUSE!AA$112:AA$114),0)</f>
        <v>0</v>
      </c>
      <c r="AB42" s="209">
        <f>IF(SUM(wUSE!AB$112:AB$114),AB$3*wUSE!AB42/SUM(wUSE!AB$112:AB$114),0)</f>
        <v>0</v>
      </c>
      <c r="AC42" s="209">
        <f>IF(SUM(wUSE!AC$112:AC$114),AC$3*wUSE!AC42/SUM(wUSE!AC$112:AC$114),0)</f>
        <v>0</v>
      </c>
      <c r="AD42" s="209">
        <f>IF(SUM(wUSE!AD$112:AD$114),AD$3*wUSE!AD42/SUM(wUSE!AD$112:AD$114),0)</f>
        <v>0</v>
      </c>
      <c r="AE42" s="209">
        <f>IF(SUM(wUSE!AE$112:AE$114),AE$3*wUSE!AE42/SUM(wUSE!AE$112:AE$114),0)</f>
        <v>0</v>
      </c>
      <c r="AF42" s="209">
        <f>IF(SUM(wUSE!AF$112:AF$114),AF$3*wUSE!AF42/SUM(wUSE!AF$112:AF$114),0)</f>
        <v>0</v>
      </c>
      <c r="AG42" s="209">
        <f>IF(SUM(wUSE!AG$112:AG$114),AG$3*wUSE!AG42/SUM(wUSE!AG$112:AG$114),0)</f>
        <v>0</v>
      </c>
      <c r="AH42" s="209">
        <f>IF(SUM(wUSE!AH$112:AH$114),AH$3*wUSE!AH42/SUM(wUSE!AH$112:AH$114),0)</f>
        <v>0</v>
      </c>
      <c r="AI42" s="209">
        <f>IF(SUM(wUSE!AI$112:AI$114),AI$3*wUSE!AI42/SUM(wUSE!AI$112:AI$114),0)</f>
        <v>0</v>
      </c>
      <c r="AJ42" s="209">
        <f>IF(SUM(wUSE!AJ$112:AJ$114),AJ$3*wUSE!AJ42/SUM(wUSE!AJ$112:AJ$114),0)</f>
        <v>0</v>
      </c>
      <c r="AK42" s="209">
        <f>IF(SUM(wUSE!AK$112:AK$114),AK$3*wUSE!AK42/SUM(wUSE!AK$112:AK$114),0)</f>
        <v>0</v>
      </c>
      <c r="AL42" s="209">
        <f>IF(SUM(wUSE!AL$112:AL$114),AL$3*wUSE!AL42/SUM(wUSE!AL$112:AL$114),0)</f>
        <v>0</v>
      </c>
      <c r="AM42" s="209">
        <f>IF(SUM(wUSE!AM$112:AM$114),AM$3*wUSE!AM42/SUM(wUSE!AM$112:AM$114),0)</f>
        <v>0</v>
      </c>
      <c r="AN42" s="209">
        <f>IF(SUM(wUSE!AN$112:AN$114),AN$3*wUSE!AN42/SUM(wUSE!AN$112:AN$114),0)</f>
        <v>0</v>
      </c>
      <c r="AO42" s="209">
        <f>IF(SUM(wUSE!AO$112:AO$114),AO$3*wUSE!AO42/SUM(wUSE!AO$112:AO$114),0)</f>
        <v>0.28555993034881982</v>
      </c>
      <c r="AP42" s="209">
        <f>IF(SUM(wUSE!AP$112:AP$114),AP$3*wUSE!AP42/SUM(wUSE!AP$112:AP$114),0)</f>
        <v>0</v>
      </c>
      <c r="AQ42" s="209">
        <f>IF(SUM(wUSE!AQ$112:AQ$114),AQ$3*wUSE!AQ42/SUM(wUSE!AQ$112:AQ$114),0)</f>
        <v>0</v>
      </c>
      <c r="AR42" s="209">
        <f>IF(SUM(wUSE!AR$112:AR$114),AR$3*wUSE!AR42/SUM(wUSE!AR$112:AR$114),0)</f>
        <v>0</v>
      </c>
      <c r="AS42" s="209">
        <f>IF(SUM(wUSE!AS$112:AS$114),AS$3*wUSE!AS42/SUM(wUSE!AS$112:AS$114),0)</f>
        <v>4.3603848553323603E-2</v>
      </c>
      <c r="AT42" s="209">
        <f>IF(SUM(wUSE!AT$112:AT$114),AT$3*wUSE!AT42/SUM(wUSE!AT$112:AT$114),0)</f>
        <v>0</v>
      </c>
      <c r="AU42" s="209">
        <f>IF(SUM(wUSE!AU$112:AU$114),AU$3*wUSE!AU42/SUM(wUSE!AU$112:AU$114),0)</f>
        <v>0</v>
      </c>
      <c r="AV42" s="209">
        <f>IF(SUM(wUSE!AV$112:AV$114),AV$3*wUSE!AV42/SUM(wUSE!AV$112:AV$114),0)</f>
        <v>0</v>
      </c>
      <c r="AW42" s="209">
        <f>IF(SUM(wUSE!AW$112:AW$114),AW$3*wUSE!AW42/SUM(wUSE!AW$112:AW$114),0)</f>
        <v>0.38412761122319505</v>
      </c>
      <c r="AX42" s="209">
        <f>IF(SUM(wUSE!AX$112:AX$114),AX$3*wUSE!AX42/SUM(wUSE!AX$112:AX$114),0)</f>
        <v>0</v>
      </c>
      <c r="AY42" s="209">
        <f>IF(SUM(wUSE!AY$112:AY$114),AY$3*wUSE!AY42/SUM(wUSE!AY$112:AY$114),0)</f>
        <v>0.25614753688019842</v>
      </c>
      <c r="AZ42" s="209">
        <f>IF(SUM(wUSE!AZ$112:AZ$114),AZ$3*wUSE!AZ42/SUM(wUSE!AZ$112:AZ$114),0)</f>
        <v>7.5591772859026005E-2</v>
      </c>
      <c r="BA42" s="209">
        <f>IF(SUM(wUSE!BA$112:BA$114),BA$3*wUSE!BA42/SUM(wUSE!BA$112:BA$114),0)</f>
        <v>0</v>
      </c>
      <c r="BB42" s="209">
        <f>IF(SUM(wUSE!BB$112:BB$114),BB$3*wUSE!BB42/SUM(wUSE!BB$112:BB$114),0)</f>
        <v>0</v>
      </c>
      <c r="BC42" s="209">
        <f>IF(SUM(wUSE!BC$112:BC$114),BC$3*wUSE!BC42/SUM(wUSE!BC$112:BC$114),0)</f>
        <v>0</v>
      </c>
      <c r="BD42" s="209">
        <f>IF(SUM(wUSE!BD$112:BD$114),BD$3*wUSE!BD42/SUM(wUSE!BD$112:BD$114),0)</f>
        <v>8.161684703816924</v>
      </c>
      <c r="BE42" s="209">
        <f>IF(SUM(wUSE!BE$112:BE$114),BE$3*wUSE!BE42/SUM(wUSE!BE$112:BE$114),0)</f>
        <v>0</v>
      </c>
      <c r="BF42" s="209">
        <f>IF(SUM(wUSE!BF$112:BF$114),BF$3*wUSE!BF42/SUM(wUSE!BF$112:BF$114),0)</f>
        <v>0</v>
      </c>
      <c r="BG42" s="209">
        <f>IF(SUM(wUSE!BG$112:BG$114),BG$3*wUSE!BG42/SUM(wUSE!BG$112:BG$114),0)</f>
        <v>0</v>
      </c>
      <c r="BH42" s="209">
        <f>IF(SUM(wUSE!BH$112:BH$114),BH$3*wUSE!BH42/SUM(wUSE!BH$112:BH$114),0)</f>
        <v>0</v>
      </c>
      <c r="BI42" s="209">
        <f>IF(SUM(wUSE!BI$112:BI$114),BI$3*wUSE!BI42/SUM(wUSE!BI$112:BI$114),0)</f>
        <v>0</v>
      </c>
      <c r="BJ42" s="209">
        <f>IF(SUM(wUSE!BJ$112:BJ$114),BJ$3*wUSE!BJ42/SUM(wUSE!BJ$112:BJ$114),0)</f>
        <v>2.6798071896975745E-5</v>
      </c>
      <c r="BK42" s="209">
        <f>IF(SUM(wUSE!BK$112:BK$114),BK$3*wUSE!BK42/SUM(wUSE!BK$112:BK$114),0)</f>
        <v>1.005476344138408E-2</v>
      </c>
      <c r="BL42" s="209">
        <f>IF(SUM(wUSE!BL$112:BL$114),BL$3*wUSE!BL42/SUM(wUSE!BL$112:BL$114),0)</f>
        <v>1.4529843058572967</v>
      </c>
      <c r="BM42" s="209">
        <f>IF(SUM(wUSE!BM$112:BM$114),BM$3*wUSE!BM42/SUM(wUSE!BM$112:BM$114),0)</f>
        <v>0</v>
      </c>
      <c r="BN42" s="209">
        <f>IF(SUM(wUSE!BN$112:BN$114),BN$3*wUSE!BN42/SUM(wUSE!BN$112:BN$114),0)</f>
        <v>0</v>
      </c>
      <c r="BO42" s="209">
        <f>IF(SUM(wUSE!BO$112:BO$114),BO$3*wUSE!BO42/SUM(wUSE!BO$112:BO$114),0)</f>
        <v>0</v>
      </c>
      <c r="BP42" s="209">
        <f>IF(SUM(wUSE!BP$112:BP$114),BP$3*wUSE!BP42/SUM(wUSE!BP$112:BP$114),0)</f>
        <v>0</v>
      </c>
      <c r="BQ42" s="209">
        <f>IF(SUM(wUSE!BQ$112:BQ$114),BQ$3*wUSE!BQ42/SUM(wUSE!BQ$112:BQ$114),0)</f>
        <v>0</v>
      </c>
      <c r="BR42" s="209">
        <f>IF(SUM(wUSE!BR$112:BR$114),BR$3*wUSE!BR42/SUM(wUSE!BR$112:BR$114),0)</f>
        <v>0</v>
      </c>
      <c r="BS42" s="209">
        <f>IF(SUM(wUSE!BS$112:BS$114),BS$3*wUSE!BS42/SUM(wUSE!BS$112:BS$114),0)</f>
        <v>0.76559798762181852</v>
      </c>
      <c r="BT42" s="209">
        <f>IF(SUM(wUSE!BT$112:BT$114),BT$3*wUSE!BT42/SUM(wUSE!BT$112:BT$114),0)</f>
        <v>0</v>
      </c>
      <c r="BU42" s="209">
        <f>IF(SUM(wUSE!BU$112:BU$114),BU$3*wUSE!BU42/SUM(wUSE!BU$112:BU$114),0)</f>
        <v>0</v>
      </c>
      <c r="BV42" s="209">
        <f>IF(SUM(wUSE!BV$112:BV$114),BV$3*wUSE!BV42/SUM(wUSE!BV$112:BV$114),0)</f>
        <v>13.992948471357652</v>
      </c>
      <c r="BW42" s="209">
        <f>IF(SUM(wUSE!BW$112:BW$114),BW$3*wUSE!BW42/SUM(wUSE!BW$112:BW$114),0)</f>
        <v>0</v>
      </c>
      <c r="BX42" s="209">
        <f>IF(SUM(wUSE!BX$112:BX$114),BX$3*wUSE!BX42/SUM(wUSE!BX$112:BX$114),0)</f>
        <v>0</v>
      </c>
      <c r="BY42" s="209">
        <f>IF(SUM(wUSE!BY$112:BY$114),BY$3*wUSE!BY42/SUM(wUSE!BY$112:BY$114),0)</f>
        <v>0</v>
      </c>
      <c r="BZ42" s="209">
        <f>IF(SUM(wUSE!BZ$112:BZ$114),BZ$3*wUSE!BZ42/SUM(wUSE!BZ$112:BZ$114),0)</f>
        <v>0</v>
      </c>
      <c r="CA42" s="209">
        <f>IF(SUM(wUSE!CA$112:CA$114),CA$3*wUSE!CA42/SUM(wUSE!CA$112:CA$114),0)</f>
        <v>0</v>
      </c>
      <c r="CB42" s="209">
        <f>IF(SUM(wUSE!CB$112:CB$114),CB$3*wUSE!CB42/SUM(wUSE!CB$112:CB$114),0)</f>
        <v>0</v>
      </c>
      <c r="CC42" s="209">
        <f>IF(SUM(wUSE!CC$112:CC$114),CC$3*wUSE!CC42/SUM(wUSE!CC$112:CC$114),0)</f>
        <v>0</v>
      </c>
      <c r="CD42" s="209">
        <f>IF(SUM(wUSE!CD$112:CD$114),CD$3*wUSE!CD42/SUM(wUSE!CD$112:CD$114),0)</f>
        <v>0</v>
      </c>
      <c r="CE42" s="209">
        <f>IF(SUM(wUSE!CE$112:CE$114),CE$3*wUSE!CE42/SUM(wUSE!CE$112:CE$114),0)</f>
        <v>0</v>
      </c>
      <c r="CF42" s="209">
        <f>IF(SUM(wUSE!CF$112:CF$114),CF$3*wUSE!CF42/SUM(wUSE!CF$112:CF$114),0)</f>
        <v>0</v>
      </c>
      <c r="CG42" s="209" t="e">
        <f>IF(SUM(wUSE!CG$112:CG$114),CG$3*wUSE!CG42/SUM(wUSE!CG$112:CG$114),0)</f>
        <v>#DIV/0!</v>
      </c>
      <c r="CH42" s="209" t="e">
        <f>IF(SUM(wUSE!CH$112:CH$114),CH$3*wUSE!CH42/SUM(wUSE!CH$112:CH$114),0)</f>
        <v>#DIV/0!</v>
      </c>
      <c r="CI42" s="209" t="e">
        <f>IF(SUM(wUSE!CI$112:CI$114),CI$3*wUSE!CI42/SUM(wUSE!CI$112:CI$114),0)</f>
        <v>#DIV/0!</v>
      </c>
      <c r="CJ42" s="209" t="e">
        <f>IF(SUM(wUSE!CJ$112:CJ$114),CJ$3*wUSE!CJ42/SUM(wUSE!CJ$112:CJ$114),0)</f>
        <v>#DIV/0!</v>
      </c>
      <c r="CK42" s="209" t="e">
        <f>IF(SUM(wUSE!CK$112:CK$114),CK$3*wUSE!CK42/SUM(wUSE!CK$112:CK$114),0)</f>
        <v>#DIV/0!</v>
      </c>
      <c r="CL42" s="209" t="e">
        <f>IF(SUM(wUSE!CL$112:CL$114),CL$3*wUSE!CL42/SUM(wUSE!CL$112:CL$114),0)</f>
        <v>#DIV/0!</v>
      </c>
      <c r="CM42" s="209" t="e">
        <f>IF(SUM(wUSE!CM$112:CM$114),CM$3*wUSE!CM42/SUM(wUSE!CM$112:CM$114),0)</f>
        <v>#DIV/0!</v>
      </c>
      <c r="CN42" s="209" t="e">
        <f>IF(SUM(wUSE!CN$112:CN$114),CN$3*wUSE!CN42/SUM(wUSE!CN$112:CN$114),0)</f>
        <v>#DIV/0!</v>
      </c>
      <c r="CO42" s="209" t="e">
        <f>IF(SUM(wUSE!CO$112:CO$114),CO$3*wUSE!CO42/SUM(wUSE!CO$112:CO$114),0)</f>
        <v>#DIV/0!</v>
      </c>
      <c r="CP42" s="209" t="e">
        <f>IF(SUM(wUSE!CP$112:CP$114),CP$3*wUSE!CP42/SUM(wUSE!CP$112:CP$114),0)</f>
        <v>#DIV/0!</v>
      </c>
      <c r="CQ42" s="209" t="e">
        <f>IF(SUM(wUSE!CQ$112:CQ$114),CQ$3*wUSE!CQ42/SUM(wUSE!CQ$112:CQ$114),0)</f>
        <v>#DIV/0!</v>
      </c>
      <c r="CR42" s="209" t="e">
        <f>IF(SUM(wUSE!CR$112:CR$114),CR$3*wUSE!CR42/SUM(wUSE!CR$112:CR$114),0)</f>
        <v>#DIV/0!</v>
      </c>
      <c r="CS42" s="209" t="e">
        <f>IF(SUM(wUSE!CS$112:CS$114),CS$3*wUSE!CS42/SUM(wUSE!CS$112:CS$114),0)</f>
        <v>#DIV/0!</v>
      </c>
      <c r="CT42" s="209">
        <f>IF(SUM(wUSE!CT$112:CT$114),CT$3*wUSE!CT42/SUM(wUSE!CT$112:CT$114),0)</f>
        <v>0</v>
      </c>
      <c r="CU42" s="209">
        <f>IF(SUM(wUSE!CU$112:CU$114),CU$3*wUSE!CU42/SUM(wUSE!CU$112:CU$114),0)</f>
        <v>0</v>
      </c>
      <c r="CV42" s="209" t="e">
        <f>IF(SUM(wUSE!CV$112:CV$114),CV$3*wUSE!CV42/SUM(wUSE!CV$112:CV$114),0)</f>
        <v>#DIV/0!</v>
      </c>
      <c r="CW42" s="209" t="e">
        <f>IF(SUM(wUSE!CW$112:CW$114),CW$3*wUSE!CW42/SUM(wUSE!CW$112:CW$114),0)</f>
        <v>#DIV/0!</v>
      </c>
      <c r="CX42" s="209" t="e">
        <f>IF(SUM(wUSE!CX$112:CX$114),CX$3*wUSE!CX42/SUM(wUSE!CX$112:CX$114),0)</f>
        <v>#DIV/0!</v>
      </c>
      <c r="CY42" s="209" t="e">
        <f>IF(SUM(wUSE!CY$112:CY$114),CY$3*wUSE!CY42/SUM(wUSE!CY$112:CY$114),0)</f>
        <v>#DIV/0!</v>
      </c>
      <c r="CZ42" s="209" t="e">
        <f>IF(SUM(wUSE!CZ$112:CZ$114),CZ$3*wUSE!CZ42/SUM(wUSE!CZ$112:CZ$114),0)</f>
        <v>#DIV/0!</v>
      </c>
      <c r="DA42" s="209" t="e">
        <f>IF(SUM(wUSE!DA$112:DA$114),DA$3*wUSE!DA42/SUM(wUSE!DA$112:DA$114),0)</f>
        <v>#DIV/0!</v>
      </c>
      <c r="DB42" s="209" t="e">
        <f>IF(SUM(wUSE!DB$112:DB$114),DB$3*wUSE!DB42/SUM(wUSE!DB$112:DB$114),0)</f>
        <v>#DIV/0!</v>
      </c>
      <c r="DC42" s="198"/>
      <c r="DD42" s="199"/>
      <c r="DE42" s="199"/>
      <c r="DF42" s="199"/>
      <c r="DG42" s="199"/>
      <c r="DH42" s="199"/>
      <c r="DI42" s="199"/>
      <c r="DJ42" s="199"/>
      <c r="DK42" s="199"/>
      <c r="DL42" s="199"/>
      <c r="DM42" s="199"/>
      <c r="DN42" s="199"/>
      <c r="DO42" s="199"/>
      <c r="DP42" s="199"/>
    </row>
    <row r="43" spans="1:120" x14ac:dyDescent="0.75">
      <c r="A43" s="29"/>
      <c r="B43" s="17" t="s">
        <v>107</v>
      </c>
      <c r="C43" s="209">
        <f>IF(SUM(wUSE!C$112:C$114),C$3*wUSE!C43/SUM(wUSE!C$112:C$114),0)</f>
        <v>0</v>
      </c>
      <c r="D43" s="209">
        <f>IF(SUM(wUSE!D$112:D$114),D$3*wUSE!D43/SUM(wUSE!D$112:D$114),0)</f>
        <v>0</v>
      </c>
      <c r="E43" s="209">
        <f>IF(SUM(wUSE!E$112:E$114),E$3*wUSE!E43/SUM(wUSE!E$112:E$114),0)</f>
        <v>0</v>
      </c>
      <c r="F43" s="209">
        <f>IF(SUM(wUSE!F$112:F$114),F$3*wUSE!F43/SUM(wUSE!F$112:F$114),0)</f>
        <v>0</v>
      </c>
      <c r="G43" s="209">
        <f>IF(SUM(wUSE!G$112:G$114),G$3*wUSE!G43/SUM(wUSE!G$112:G$114),0)</f>
        <v>0</v>
      </c>
      <c r="H43" s="209">
        <f>IF(SUM(wUSE!H$112:H$114),H$3*wUSE!H43/SUM(wUSE!H$112:H$114),0)</f>
        <v>0</v>
      </c>
      <c r="I43" s="209">
        <f>IF(SUM(wUSE!I$112:I$114),I$3*wUSE!I43/SUM(wUSE!I$112:I$114),0)</f>
        <v>0</v>
      </c>
      <c r="J43" s="209">
        <f>IF(SUM(wUSE!J$112:J$114),J$3*wUSE!J43/SUM(wUSE!J$112:J$114),0)</f>
        <v>0</v>
      </c>
      <c r="K43" s="209">
        <f>IF(SUM(wUSE!K$112:K$114),K$3*wUSE!K43/SUM(wUSE!K$112:K$114),0)</f>
        <v>0</v>
      </c>
      <c r="L43" s="209">
        <f>IF(SUM(wUSE!L$112:L$114),L$3*wUSE!L43/SUM(wUSE!L$112:L$114),0)</f>
        <v>0</v>
      </c>
      <c r="M43" s="209">
        <f>IF(SUM(wUSE!M$112:M$114),M$3*wUSE!M43/SUM(wUSE!M$112:M$114),0)</f>
        <v>0</v>
      </c>
      <c r="N43" s="209">
        <f>IF(SUM(wUSE!N$112:N$114),N$3*wUSE!N43/SUM(wUSE!N$112:N$114),0)</f>
        <v>0</v>
      </c>
      <c r="O43" s="209">
        <f>IF(SUM(wUSE!O$112:O$114),O$3*wUSE!O43/SUM(wUSE!O$112:O$114),0)</f>
        <v>0</v>
      </c>
      <c r="P43" s="209">
        <f>IF(SUM(wUSE!P$112:P$114),P$3*wUSE!P43/SUM(wUSE!P$112:P$114),0)</f>
        <v>0</v>
      </c>
      <c r="Q43" s="209">
        <f>IF(SUM(wUSE!Q$112:Q$114),Q$3*wUSE!Q43/SUM(wUSE!Q$112:Q$114),0)</f>
        <v>0</v>
      </c>
      <c r="R43" s="209">
        <f>IF(SUM(wUSE!R$112:R$114),R$3*wUSE!R43/SUM(wUSE!R$112:R$114),0)</f>
        <v>0</v>
      </c>
      <c r="S43" s="209">
        <f>IF(SUM(wUSE!S$112:S$114),S$3*wUSE!S43/SUM(wUSE!S$112:S$114),0)</f>
        <v>0</v>
      </c>
      <c r="T43" s="209">
        <f>IF(SUM(wUSE!T$112:T$114),T$3*wUSE!T43/SUM(wUSE!T$112:T$114),0)</f>
        <v>0</v>
      </c>
      <c r="U43" s="209">
        <f>IF(SUM(wUSE!U$112:U$114),U$3*wUSE!U43/SUM(wUSE!U$112:U$114),0)</f>
        <v>0</v>
      </c>
      <c r="V43" s="209">
        <f>IF(SUM(wUSE!V$112:V$114),V$3*wUSE!V43/SUM(wUSE!V$112:V$114),0)</f>
        <v>0</v>
      </c>
      <c r="W43" s="209">
        <f>IF(SUM(wUSE!W$112:W$114),W$3*wUSE!W43/SUM(wUSE!W$112:W$114),0)</f>
        <v>0</v>
      </c>
      <c r="X43" s="209">
        <f>IF(SUM(wUSE!X$112:X$114),X$3*wUSE!X43/SUM(wUSE!X$112:X$114),0)</f>
        <v>0</v>
      </c>
      <c r="Y43" s="209">
        <f>IF(SUM(wUSE!Y$112:Y$114),Y$3*wUSE!Y43/SUM(wUSE!Y$112:Y$114),0)</f>
        <v>0</v>
      </c>
      <c r="Z43" s="209">
        <f>IF(SUM(wUSE!Z$112:Z$114),Z$3*wUSE!Z43/SUM(wUSE!Z$112:Z$114),0)</f>
        <v>0</v>
      </c>
      <c r="AA43" s="209">
        <f>IF(SUM(wUSE!AA$112:AA$114),AA$3*wUSE!AA43/SUM(wUSE!AA$112:AA$114),0)</f>
        <v>0</v>
      </c>
      <c r="AB43" s="209">
        <f>IF(SUM(wUSE!AB$112:AB$114),AB$3*wUSE!AB43/SUM(wUSE!AB$112:AB$114),0)</f>
        <v>0</v>
      </c>
      <c r="AC43" s="209">
        <f>IF(SUM(wUSE!AC$112:AC$114),AC$3*wUSE!AC43/SUM(wUSE!AC$112:AC$114),0)</f>
        <v>0</v>
      </c>
      <c r="AD43" s="209">
        <f>IF(SUM(wUSE!AD$112:AD$114),AD$3*wUSE!AD43/SUM(wUSE!AD$112:AD$114),0)</f>
        <v>0</v>
      </c>
      <c r="AE43" s="209">
        <f>IF(SUM(wUSE!AE$112:AE$114),AE$3*wUSE!AE43/SUM(wUSE!AE$112:AE$114),0)</f>
        <v>0</v>
      </c>
      <c r="AF43" s="209">
        <f>IF(SUM(wUSE!AF$112:AF$114),AF$3*wUSE!AF43/SUM(wUSE!AF$112:AF$114),0)</f>
        <v>0</v>
      </c>
      <c r="AG43" s="209">
        <f>IF(SUM(wUSE!AG$112:AG$114),AG$3*wUSE!AG43/SUM(wUSE!AG$112:AG$114),0)</f>
        <v>0</v>
      </c>
      <c r="AH43" s="209">
        <f>IF(SUM(wUSE!AH$112:AH$114),AH$3*wUSE!AH43/SUM(wUSE!AH$112:AH$114),0)</f>
        <v>0</v>
      </c>
      <c r="AI43" s="209">
        <f>IF(SUM(wUSE!AI$112:AI$114),AI$3*wUSE!AI43/SUM(wUSE!AI$112:AI$114),0)</f>
        <v>0</v>
      </c>
      <c r="AJ43" s="209">
        <f>IF(SUM(wUSE!AJ$112:AJ$114),AJ$3*wUSE!AJ43/SUM(wUSE!AJ$112:AJ$114),0)</f>
        <v>0</v>
      </c>
      <c r="AK43" s="209">
        <f>IF(SUM(wUSE!AK$112:AK$114),AK$3*wUSE!AK43/SUM(wUSE!AK$112:AK$114),0)</f>
        <v>0</v>
      </c>
      <c r="AL43" s="209">
        <f>IF(SUM(wUSE!AL$112:AL$114),AL$3*wUSE!AL43/SUM(wUSE!AL$112:AL$114),0)</f>
        <v>0</v>
      </c>
      <c r="AM43" s="209">
        <f>IF(SUM(wUSE!AM$112:AM$114),AM$3*wUSE!AM43/SUM(wUSE!AM$112:AM$114),0)</f>
        <v>0</v>
      </c>
      <c r="AN43" s="209">
        <f>IF(SUM(wUSE!AN$112:AN$114),AN$3*wUSE!AN43/SUM(wUSE!AN$112:AN$114),0)</f>
        <v>0</v>
      </c>
      <c r="AO43" s="209">
        <f>IF(SUM(wUSE!AO$112:AO$114),AO$3*wUSE!AO43/SUM(wUSE!AO$112:AO$114),0)</f>
        <v>0.28455819885482403</v>
      </c>
      <c r="AP43" s="209">
        <f>IF(SUM(wUSE!AP$112:AP$114),AP$3*wUSE!AP43/SUM(wUSE!AP$112:AP$114),0)</f>
        <v>0</v>
      </c>
      <c r="AQ43" s="209">
        <f>IF(SUM(wUSE!AQ$112:AQ$114),AQ$3*wUSE!AQ43/SUM(wUSE!AQ$112:AQ$114),0)</f>
        <v>0</v>
      </c>
      <c r="AR43" s="209">
        <f>IF(SUM(wUSE!AR$112:AR$114),AR$3*wUSE!AR43/SUM(wUSE!AR$112:AR$114),0)</f>
        <v>0</v>
      </c>
      <c r="AS43" s="209">
        <f>IF(SUM(wUSE!AS$112:AS$114),AS$3*wUSE!AS43/SUM(wUSE!AS$112:AS$114),0)</f>
        <v>4.345088819819979E-2</v>
      </c>
      <c r="AT43" s="209">
        <f>IF(SUM(wUSE!AT$112:AT$114),AT$3*wUSE!AT43/SUM(wUSE!AT$112:AT$114),0)</f>
        <v>0</v>
      </c>
      <c r="AU43" s="209">
        <f>IF(SUM(wUSE!AU$112:AU$114),AU$3*wUSE!AU43/SUM(wUSE!AU$112:AU$114),0)</f>
        <v>0</v>
      </c>
      <c r="AV43" s="209">
        <f>IF(SUM(wUSE!AV$112:AV$114),AV$3*wUSE!AV43/SUM(wUSE!AV$112:AV$114),0)</f>
        <v>0</v>
      </c>
      <c r="AW43" s="209">
        <f>IF(SUM(wUSE!AW$112:AW$114),AW$3*wUSE!AW43/SUM(wUSE!AW$112:AW$114),0)</f>
        <v>0.38278010870277623</v>
      </c>
      <c r="AX43" s="209">
        <f>IF(SUM(wUSE!AX$112:AX$114),AX$3*wUSE!AX43/SUM(wUSE!AX$112:AX$114),0)</f>
        <v>0</v>
      </c>
      <c r="AY43" s="209">
        <f>IF(SUM(wUSE!AY$112:AY$114),AY$3*wUSE!AY43/SUM(wUSE!AY$112:AY$114),0)</f>
        <v>0.25524898275011121</v>
      </c>
      <c r="AZ43" s="209">
        <f>IF(SUM(wUSE!AZ$112:AZ$114),AZ$3*wUSE!AZ43/SUM(wUSE!AZ$112:AZ$114),0)</f>
        <v>7.5326600292737134E-2</v>
      </c>
      <c r="BA43" s="209">
        <f>IF(SUM(wUSE!BA$112:BA$114),BA$3*wUSE!BA43/SUM(wUSE!BA$112:BA$114),0)</f>
        <v>0</v>
      </c>
      <c r="BB43" s="209">
        <f>IF(SUM(wUSE!BB$112:BB$114),BB$3*wUSE!BB43/SUM(wUSE!BB$112:BB$114),0)</f>
        <v>0</v>
      </c>
      <c r="BC43" s="209">
        <f>IF(SUM(wUSE!BC$112:BC$114),BC$3*wUSE!BC43/SUM(wUSE!BC$112:BC$114),0)</f>
        <v>0</v>
      </c>
      <c r="BD43" s="209">
        <f>IF(SUM(wUSE!BD$112:BD$114),BD$3*wUSE!BD43/SUM(wUSE!BD$112:BD$114),0)</f>
        <v>8.1330538780498411</v>
      </c>
      <c r="BE43" s="209">
        <f>IF(SUM(wUSE!BE$112:BE$114),BE$3*wUSE!BE43/SUM(wUSE!BE$112:BE$114),0)</f>
        <v>0</v>
      </c>
      <c r="BF43" s="209">
        <f>IF(SUM(wUSE!BF$112:BF$114),BF$3*wUSE!BF43/SUM(wUSE!BF$112:BF$114),0)</f>
        <v>0</v>
      </c>
      <c r="BG43" s="209">
        <f>IF(SUM(wUSE!BG$112:BG$114),BG$3*wUSE!BG43/SUM(wUSE!BG$112:BG$114),0)</f>
        <v>0</v>
      </c>
      <c r="BH43" s="209">
        <f>IF(SUM(wUSE!BH$112:BH$114),BH$3*wUSE!BH43/SUM(wUSE!BH$112:BH$114),0)</f>
        <v>0</v>
      </c>
      <c r="BI43" s="209">
        <f>IF(SUM(wUSE!BI$112:BI$114),BI$3*wUSE!BI43/SUM(wUSE!BI$112:BI$114),0)</f>
        <v>0</v>
      </c>
      <c r="BJ43" s="209">
        <f>IF(SUM(wUSE!BJ$112:BJ$114),BJ$3*wUSE!BJ43/SUM(wUSE!BJ$112:BJ$114),0)</f>
        <v>2.6704065456489594E-5</v>
      </c>
      <c r="BK43" s="209">
        <f>IF(SUM(wUSE!BK$112:BK$114),BK$3*wUSE!BK43/SUM(wUSE!BK$112:BK$114),0)</f>
        <v>1.0019491779874675E-2</v>
      </c>
      <c r="BL43" s="209">
        <f>IF(SUM(wUSE!BL$112:BL$114),BL$3*wUSE!BL43/SUM(wUSE!BL$112:BL$114),0)</f>
        <v>1.4478873017444258</v>
      </c>
      <c r="BM43" s="209">
        <f>IF(SUM(wUSE!BM$112:BM$114),BM$3*wUSE!BM43/SUM(wUSE!BM$112:BM$114),0)</f>
        <v>0</v>
      </c>
      <c r="BN43" s="209">
        <f>IF(SUM(wUSE!BN$112:BN$114),BN$3*wUSE!BN43/SUM(wUSE!BN$112:BN$114),0)</f>
        <v>0</v>
      </c>
      <c r="BO43" s="209">
        <f>IF(SUM(wUSE!BO$112:BO$114),BO$3*wUSE!BO43/SUM(wUSE!BO$112:BO$114),0)</f>
        <v>0</v>
      </c>
      <c r="BP43" s="209">
        <f>IF(SUM(wUSE!BP$112:BP$114),BP$3*wUSE!BP43/SUM(wUSE!BP$112:BP$114),0)</f>
        <v>0</v>
      </c>
      <c r="BQ43" s="209">
        <f>IF(SUM(wUSE!BQ$112:BQ$114),BQ$3*wUSE!BQ43/SUM(wUSE!BQ$112:BQ$114),0)</f>
        <v>0</v>
      </c>
      <c r="BR43" s="209">
        <f>IF(SUM(wUSE!BR$112:BR$114),BR$3*wUSE!BR43/SUM(wUSE!BR$112:BR$114),0)</f>
        <v>0</v>
      </c>
      <c r="BS43" s="209">
        <f>IF(SUM(wUSE!BS$112:BS$114),BS$3*wUSE!BS43/SUM(wUSE!BS$112:BS$114),0)</f>
        <v>0.76291230404218002</v>
      </c>
      <c r="BT43" s="209">
        <f>IF(SUM(wUSE!BT$112:BT$114),BT$3*wUSE!BT43/SUM(wUSE!BT$112:BT$114),0)</f>
        <v>0</v>
      </c>
      <c r="BU43" s="209">
        <f>IF(SUM(wUSE!BU$112:BU$114),BU$3*wUSE!BU43/SUM(wUSE!BU$112:BU$114),0)</f>
        <v>0</v>
      </c>
      <c r="BV43" s="209">
        <f>IF(SUM(wUSE!BV$112:BV$114),BV$3*wUSE!BV43/SUM(wUSE!BV$112:BV$114),0)</f>
        <v>13.943861832484696</v>
      </c>
      <c r="BW43" s="209">
        <f>IF(SUM(wUSE!BW$112:BW$114),BW$3*wUSE!BW43/SUM(wUSE!BW$112:BW$114),0)</f>
        <v>0</v>
      </c>
      <c r="BX43" s="209">
        <f>IF(SUM(wUSE!BX$112:BX$114),BX$3*wUSE!BX43/SUM(wUSE!BX$112:BX$114),0)</f>
        <v>0</v>
      </c>
      <c r="BY43" s="209">
        <f>IF(SUM(wUSE!BY$112:BY$114),BY$3*wUSE!BY43/SUM(wUSE!BY$112:BY$114),0)</f>
        <v>0</v>
      </c>
      <c r="BZ43" s="209">
        <f>IF(SUM(wUSE!BZ$112:BZ$114),BZ$3*wUSE!BZ43/SUM(wUSE!BZ$112:BZ$114),0)</f>
        <v>0</v>
      </c>
      <c r="CA43" s="209">
        <f>IF(SUM(wUSE!CA$112:CA$114),CA$3*wUSE!CA43/SUM(wUSE!CA$112:CA$114),0)</f>
        <v>0</v>
      </c>
      <c r="CB43" s="209">
        <f>IF(SUM(wUSE!CB$112:CB$114),CB$3*wUSE!CB43/SUM(wUSE!CB$112:CB$114),0)</f>
        <v>0</v>
      </c>
      <c r="CC43" s="209">
        <f>IF(SUM(wUSE!CC$112:CC$114),CC$3*wUSE!CC43/SUM(wUSE!CC$112:CC$114),0)</f>
        <v>0</v>
      </c>
      <c r="CD43" s="209">
        <f>IF(SUM(wUSE!CD$112:CD$114),CD$3*wUSE!CD43/SUM(wUSE!CD$112:CD$114),0)</f>
        <v>0</v>
      </c>
      <c r="CE43" s="209">
        <f>IF(SUM(wUSE!CE$112:CE$114),CE$3*wUSE!CE43/SUM(wUSE!CE$112:CE$114),0)</f>
        <v>0</v>
      </c>
      <c r="CF43" s="209">
        <f>IF(SUM(wUSE!CF$112:CF$114),CF$3*wUSE!CF43/SUM(wUSE!CF$112:CF$114),0)</f>
        <v>0</v>
      </c>
      <c r="CG43" s="209" t="e">
        <f>IF(SUM(wUSE!CG$112:CG$114),CG$3*wUSE!CG43/SUM(wUSE!CG$112:CG$114),0)</f>
        <v>#DIV/0!</v>
      </c>
      <c r="CH43" s="209" t="e">
        <f>IF(SUM(wUSE!CH$112:CH$114),CH$3*wUSE!CH43/SUM(wUSE!CH$112:CH$114),0)</f>
        <v>#DIV/0!</v>
      </c>
      <c r="CI43" s="209" t="e">
        <f>IF(SUM(wUSE!CI$112:CI$114),CI$3*wUSE!CI43/SUM(wUSE!CI$112:CI$114),0)</f>
        <v>#DIV/0!</v>
      </c>
      <c r="CJ43" s="209" t="e">
        <f>IF(SUM(wUSE!CJ$112:CJ$114),CJ$3*wUSE!CJ43/SUM(wUSE!CJ$112:CJ$114),0)</f>
        <v>#DIV/0!</v>
      </c>
      <c r="CK43" s="209" t="e">
        <f>IF(SUM(wUSE!CK$112:CK$114),CK$3*wUSE!CK43/SUM(wUSE!CK$112:CK$114),0)</f>
        <v>#DIV/0!</v>
      </c>
      <c r="CL43" s="209" t="e">
        <f>IF(SUM(wUSE!CL$112:CL$114),CL$3*wUSE!CL43/SUM(wUSE!CL$112:CL$114),0)</f>
        <v>#DIV/0!</v>
      </c>
      <c r="CM43" s="209" t="e">
        <f>IF(SUM(wUSE!CM$112:CM$114),CM$3*wUSE!CM43/SUM(wUSE!CM$112:CM$114),0)</f>
        <v>#DIV/0!</v>
      </c>
      <c r="CN43" s="209" t="e">
        <f>IF(SUM(wUSE!CN$112:CN$114),CN$3*wUSE!CN43/SUM(wUSE!CN$112:CN$114),0)</f>
        <v>#DIV/0!</v>
      </c>
      <c r="CO43" s="209" t="e">
        <f>IF(SUM(wUSE!CO$112:CO$114),CO$3*wUSE!CO43/SUM(wUSE!CO$112:CO$114),0)</f>
        <v>#DIV/0!</v>
      </c>
      <c r="CP43" s="209" t="e">
        <f>IF(SUM(wUSE!CP$112:CP$114),CP$3*wUSE!CP43/SUM(wUSE!CP$112:CP$114),0)</f>
        <v>#DIV/0!</v>
      </c>
      <c r="CQ43" s="209" t="e">
        <f>IF(SUM(wUSE!CQ$112:CQ$114),CQ$3*wUSE!CQ43/SUM(wUSE!CQ$112:CQ$114),0)</f>
        <v>#DIV/0!</v>
      </c>
      <c r="CR43" s="209" t="e">
        <f>IF(SUM(wUSE!CR$112:CR$114),CR$3*wUSE!CR43/SUM(wUSE!CR$112:CR$114),0)</f>
        <v>#DIV/0!</v>
      </c>
      <c r="CS43" s="209" t="e">
        <f>IF(SUM(wUSE!CS$112:CS$114),CS$3*wUSE!CS43/SUM(wUSE!CS$112:CS$114),0)</f>
        <v>#DIV/0!</v>
      </c>
      <c r="CT43" s="209">
        <f>IF(SUM(wUSE!CT$112:CT$114),CT$3*wUSE!CT43/SUM(wUSE!CT$112:CT$114),0)</f>
        <v>0</v>
      </c>
      <c r="CU43" s="209">
        <f>IF(SUM(wUSE!CU$112:CU$114),CU$3*wUSE!CU43/SUM(wUSE!CU$112:CU$114),0)</f>
        <v>0</v>
      </c>
      <c r="CV43" s="209" t="e">
        <f>IF(SUM(wUSE!CV$112:CV$114),CV$3*wUSE!CV43/SUM(wUSE!CV$112:CV$114),0)</f>
        <v>#DIV/0!</v>
      </c>
      <c r="CW43" s="209" t="e">
        <f>IF(SUM(wUSE!CW$112:CW$114),CW$3*wUSE!CW43/SUM(wUSE!CW$112:CW$114),0)</f>
        <v>#DIV/0!</v>
      </c>
      <c r="CX43" s="209" t="e">
        <f>IF(SUM(wUSE!CX$112:CX$114),CX$3*wUSE!CX43/SUM(wUSE!CX$112:CX$114),0)</f>
        <v>#DIV/0!</v>
      </c>
      <c r="CY43" s="209" t="e">
        <f>IF(SUM(wUSE!CY$112:CY$114),CY$3*wUSE!CY43/SUM(wUSE!CY$112:CY$114),0)</f>
        <v>#DIV/0!</v>
      </c>
      <c r="CZ43" s="209" t="e">
        <f>IF(SUM(wUSE!CZ$112:CZ$114),CZ$3*wUSE!CZ43/SUM(wUSE!CZ$112:CZ$114),0)</f>
        <v>#DIV/0!</v>
      </c>
      <c r="DA43" s="209" t="e">
        <f>IF(SUM(wUSE!DA$112:DA$114),DA$3*wUSE!DA43/SUM(wUSE!DA$112:DA$114),0)</f>
        <v>#DIV/0!</v>
      </c>
      <c r="DB43" s="209" t="e">
        <f>IF(SUM(wUSE!DB$112:DB$114),DB$3*wUSE!DB43/SUM(wUSE!DB$112:DB$114),0)</f>
        <v>#DIV/0!</v>
      </c>
      <c r="DC43" s="198"/>
      <c r="DD43" s="199"/>
      <c r="DE43" s="199"/>
      <c r="DF43" s="199"/>
      <c r="DG43" s="199"/>
      <c r="DH43" s="199"/>
      <c r="DI43" s="199"/>
      <c r="DJ43" s="199"/>
      <c r="DK43" s="199"/>
      <c r="DL43" s="199"/>
      <c r="DM43" s="199"/>
      <c r="DN43" s="199"/>
      <c r="DO43" s="199"/>
      <c r="DP43" s="199"/>
    </row>
    <row r="44" spans="1:120" x14ac:dyDescent="0.75">
      <c r="A44" s="29"/>
      <c r="B44" s="17" t="s">
        <v>111</v>
      </c>
      <c r="C44" s="209">
        <f>IF(SUM(wUSE!C$112:C$114),C$3*wUSE!C44/SUM(wUSE!C$112:C$114),0)</f>
        <v>0</v>
      </c>
      <c r="D44" s="209">
        <f>IF(SUM(wUSE!D$112:D$114),D$3*wUSE!D44/SUM(wUSE!D$112:D$114),0)</f>
        <v>0</v>
      </c>
      <c r="E44" s="209">
        <f>IF(SUM(wUSE!E$112:E$114),E$3*wUSE!E44/SUM(wUSE!E$112:E$114),0)</f>
        <v>0</v>
      </c>
      <c r="F44" s="209">
        <f>IF(SUM(wUSE!F$112:F$114),F$3*wUSE!F44/SUM(wUSE!F$112:F$114),0)</f>
        <v>0</v>
      </c>
      <c r="G44" s="209">
        <f>IF(SUM(wUSE!G$112:G$114),G$3*wUSE!G44/SUM(wUSE!G$112:G$114),0)</f>
        <v>0</v>
      </c>
      <c r="H44" s="209">
        <f>IF(SUM(wUSE!H$112:H$114),H$3*wUSE!H44/SUM(wUSE!H$112:H$114),0)</f>
        <v>0</v>
      </c>
      <c r="I44" s="209">
        <f>IF(SUM(wUSE!I$112:I$114),I$3*wUSE!I44/SUM(wUSE!I$112:I$114),0)</f>
        <v>0</v>
      </c>
      <c r="J44" s="209">
        <f>IF(SUM(wUSE!J$112:J$114),J$3*wUSE!J44/SUM(wUSE!J$112:J$114),0)</f>
        <v>0</v>
      </c>
      <c r="K44" s="209">
        <f>IF(SUM(wUSE!K$112:K$114),K$3*wUSE!K44/SUM(wUSE!K$112:K$114),0)</f>
        <v>0</v>
      </c>
      <c r="L44" s="209">
        <f>IF(SUM(wUSE!L$112:L$114),L$3*wUSE!L44/SUM(wUSE!L$112:L$114),0)</f>
        <v>0</v>
      </c>
      <c r="M44" s="209">
        <f>IF(SUM(wUSE!M$112:M$114),M$3*wUSE!M44/SUM(wUSE!M$112:M$114),0)</f>
        <v>0</v>
      </c>
      <c r="N44" s="209">
        <f>IF(SUM(wUSE!N$112:N$114),N$3*wUSE!N44/SUM(wUSE!N$112:N$114),0)</f>
        <v>0</v>
      </c>
      <c r="O44" s="209">
        <f>IF(SUM(wUSE!O$112:O$114),O$3*wUSE!O44/SUM(wUSE!O$112:O$114),0)</f>
        <v>0</v>
      </c>
      <c r="P44" s="209">
        <f>IF(SUM(wUSE!P$112:P$114),P$3*wUSE!P44/SUM(wUSE!P$112:P$114),0)</f>
        <v>0</v>
      </c>
      <c r="Q44" s="209">
        <f>IF(SUM(wUSE!Q$112:Q$114),Q$3*wUSE!Q44/SUM(wUSE!Q$112:Q$114),0)</f>
        <v>0</v>
      </c>
      <c r="R44" s="209">
        <f>IF(SUM(wUSE!R$112:R$114),R$3*wUSE!R44/SUM(wUSE!R$112:R$114),0)</f>
        <v>0</v>
      </c>
      <c r="S44" s="209">
        <f>IF(SUM(wUSE!S$112:S$114),S$3*wUSE!S44/SUM(wUSE!S$112:S$114),0)</f>
        <v>0</v>
      </c>
      <c r="T44" s="209">
        <f>IF(SUM(wUSE!T$112:T$114),T$3*wUSE!T44/SUM(wUSE!T$112:T$114),0)</f>
        <v>0</v>
      </c>
      <c r="U44" s="209">
        <f>IF(SUM(wUSE!U$112:U$114),U$3*wUSE!U44/SUM(wUSE!U$112:U$114),0)</f>
        <v>0</v>
      </c>
      <c r="V44" s="209">
        <f>IF(SUM(wUSE!V$112:V$114),V$3*wUSE!V44/SUM(wUSE!V$112:V$114),0)</f>
        <v>0</v>
      </c>
      <c r="W44" s="209">
        <f>IF(SUM(wUSE!W$112:W$114),W$3*wUSE!W44/SUM(wUSE!W$112:W$114),0)</f>
        <v>0</v>
      </c>
      <c r="X44" s="209">
        <f>IF(SUM(wUSE!X$112:X$114),X$3*wUSE!X44/SUM(wUSE!X$112:X$114),0)</f>
        <v>0</v>
      </c>
      <c r="Y44" s="209">
        <f>IF(SUM(wUSE!Y$112:Y$114),Y$3*wUSE!Y44/SUM(wUSE!Y$112:Y$114),0)</f>
        <v>0</v>
      </c>
      <c r="Z44" s="209">
        <f>IF(SUM(wUSE!Z$112:Z$114),Z$3*wUSE!Z44/SUM(wUSE!Z$112:Z$114),0)</f>
        <v>0</v>
      </c>
      <c r="AA44" s="209">
        <f>IF(SUM(wUSE!AA$112:AA$114),AA$3*wUSE!AA44/SUM(wUSE!AA$112:AA$114),0)</f>
        <v>0</v>
      </c>
      <c r="AB44" s="209">
        <f>IF(SUM(wUSE!AB$112:AB$114),AB$3*wUSE!AB44/SUM(wUSE!AB$112:AB$114),0)</f>
        <v>0</v>
      </c>
      <c r="AC44" s="209">
        <f>IF(SUM(wUSE!AC$112:AC$114),AC$3*wUSE!AC44/SUM(wUSE!AC$112:AC$114),0)</f>
        <v>0</v>
      </c>
      <c r="AD44" s="209">
        <f>IF(SUM(wUSE!AD$112:AD$114),AD$3*wUSE!AD44/SUM(wUSE!AD$112:AD$114),0)</f>
        <v>0</v>
      </c>
      <c r="AE44" s="209">
        <f>IF(SUM(wUSE!AE$112:AE$114),AE$3*wUSE!AE44/SUM(wUSE!AE$112:AE$114),0)</f>
        <v>0</v>
      </c>
      <c r="AF44" s="209">
        <f>IF(SUM(wUSE!AF$112:AF$114),AF$3*wUSE!AF44/SUM(wUSE!AF$112:AF$114),0)</f>
        <v>0</v>
      </c>
      <c r="AG44" s="209">
        <f>IF(SUM(wUSE!AG$112:AG$114),AG$3*wUSE!AG44/SUM(wUSE!AG$112:AG$114),0)</f>
        <v>0</v>
      </c>
      <c r="AH44" s="209">
        <f>IF(SUM(wUSE!AH$112:AH$114),AH$3*wUSE!AH44/SUM(wUSE!AH$112:AH$114),0)</f>
        <v>0</v>
      </c>
      <c r="AI44" s="209">
        <f>IF(SUM(wUSE!AI$112:AI$114),AI$3*wUSE!AI44/SUM(wUSE!AI$112:AI$114),0)</f>
        <v>0</v>
      </c>
      <c r="AJ44" s="209">
        <f>IF(SUM(wUSE!AJ$112:AJ$114),AJ$3*wUSE!AJ44/SUM(wUSE!AJ$112:AJ$114),0)</f>
        <v>0</v>
      </c>
      <c r="AK44" s="209">
        <f>IF(SUM(wUSE!AK$112:AK$114),AK$3*wUSE!AK44/SUM(wUSE!AK$112:AK$114),0)</f>
        <v>0</v>
      </c>
      <c r="AL44" s="209">
        <f>IF(SUM(wUSE!AL$112:AL$114),AL$3*wUSE!AL44/SUM(wUSE!AL$112:AL$114),0)</f>
        <v>0</v>
      </c>
      <c r="AM44" s="209">
        <f>IF(SUM(wUSE!AM$112:AM$114),AM$3*wUSE!AM44/SUM(wUSE!AM$112:AM$114),0)</f>
        <v>0</v>
      </c>
      <c r="AN44" s="209">
        <f>IF(SUM(wUSE!AN$112:AN$114),AN$3*wUSE!AN44/SUM(wUSE!AN$112:AN$114),0)</f>
        <v>0</v>
      </c>
      <c r="AO44" s="209">
        <f>IF(SUM(wUSE!AO$112:AO$114),AO$3*wUSE!AO44/SUM(wUSE!AO$112:AO$114),0)</f>
        <v>0</v>
      </c>
      <c r="AP44" s="209">
        <f>IF(SUM(wUSE!AP$112:AP$114),AP$3*wUSE!AP44/SUM(wUSE!AP$112:AP$114),0)</f>
        <v>0</v>
      </c>
      <c r="AQ44" s="209">
        <f>IF(SUM(wUSE!AQ$112:AQ$114),AQ$3*wUSE!AQ44/SUM(wUSE!AQ$112:AQ$114),0)</f>
        <v>0</v>
      </c>
      <c r="AR44" s="209">
        <f>IF(SUM(wUSE!AR$112:AR$114),AR$3*wUSE!AR44/SUM(wUSE!AR$112:AR$114),0)</f>
        <v>0</v>
      </c>
      <c r="AS44" s="209">
        <f>IF(SUM(wUSE!AS$112:AS$114),AS$3*wUSE!AS44/SUM(wUSE!AS$112:AS$114),0)</f>
        <v>0</v>
      </c>
      <c r="AT44" s="209">
        <f>IF(SUM(wUSE!AT$112:AT$114),AT$3*wUSE!AT44/SUM(wUSE!AT$112:AT$114),0)</f>
        <v>0</v>
      </c>
      <c r="AU44" s="209">
        <f>IF(SUM(wUSE!AU$112:AU$114),AU$3*wUSE!AU44/SUM(wUSE!AU$112:AU$114),0)</f>
        <v>0</v>
      </c>
      <c r="AV44" s="209">
        <f>IF(SUM(wUSE!AV$112:AV$114),AV$3*wUSE!AV44/SUM(wUSE!AV$112:AV$114),0)</f>
        <v>0</v>
      </c>
      <c r="AW44" s="209">
        <f>IF(SUM(wUSE!AW$112:AW$114),AW$3*wUSE!AW44/SUM(wUSE!AW$112:AW$114),0)</f>
        <v>0</v>
      </c>
      <c r="AX44" s="209">
        <f>IF(SUM(wUSE!AX$112:AX$114),AX$3*wUSE!AX44/SUM(wUSE!AX$112:AX$114),0)</f>
        <v>0</v>
      </c>
      <c r="AY44" s="209">
        <f>IF(SUM(wUSE!AY$112:AY$114),AY$3*wUSE!AY44/SUM(wUSE!AY$112:AY$114),0)</f>
        <v>0</v>
      </c>
      <c r="AZ44" s="209">
        <f>IF(SUM(wUSE!AZ$112:AZ$114),AZ$3*wUSE!AZ44/SUM(wUSE!AZ$112:AZ$114),0)</f>
        <v>0</v>
      </c>
      <c r="BA44" s="209">
        <f>IF(SUM(wUSE!BA$112:BA$114),BA$3*wUSE!BA44/SUM(wUSE!BA$112:BA$114),0)</f>
        <v>0</v>
      </c>
      <c r="BB44" s="209">
        <f>IF(SUM(wUSE!BB$112:BB$114),BB$3*wUSE!BB44/SUM(wUSE!BB$112:BB$114),0)</f>
        <v>0</v>
      </c>
      <c r="BC44" s="209">
        <f>IF(SUM(wUSE!BC$112:BC$114),BC$3*wUSE!BC44/SUM(wUSE!BC$112:BC$114),0)</f>
        <v>0</v>
      </c>
      <c r="BD44" s="209">
        <f>IF(SUM(wUSE!BD$112:BD$114),BD$3*wUSE!BD44/SUM(wUSE!BD$112:BD$114),0)</f>
        <v>0</v>
      </c>
      <c r="BE44" s="209">
        <f>IF(SUM(wUSE!BE$112:BE$114),BE$3*wUSE!BE44/SUM(wUSE!BE$112:BE$114),0)</f>
        <v>0</v>
      </c>
      <c r="BF44" s="209">
        <f>IF(SUM(wUSE!BF$112:BF$114),BF$3*wUSE!BF44/SUM(wUSE!BF$112:BF$114),0)</f>
        <v>0</v>
      </c>
      <c r="BG44" s="209">
        <f>IF(SUM(wUSE!BG$112:BG$114),BG$3*wUSE!BG44/SUM(wUSE!BG$112:BG$114),0)</f>
        <v>0</v>
      </c>
      <c r="BH44" s="209">
        <f>IF(SUM(wUSE!BH$112:BH$114),BH$3*wUSE!BH44/SUM(wUSE!BH$112:BH$114),0)</f>
        <v>0</v>
      </c>
      <c r="BI44" s="209">
        <f>IF(SUM(wUSE!BI$112:BI$114),BI$3*wUSE!BI44/SUM(wUSE!BI$112:BI$114),0)</f>
        <v>0</v>
      </c>
      <c r="BJ44" s="209">
        <f>IF(SUM(wUSE!BJ$112:BJ$114),BJ$3*wUSE!BJ44/SUM(wUSE!BJ$112:BJ$114),0)</f>
        <v>0</v>
      </c>
      <c r="BK44" s="209">
        <f>IF(SUM(wUSE!BK$112:BK$114),BK$3*wUSE!BK44/SUM(wUSE!BK$112:BK$114),0)</f>
        <v>0</v>
      </c>
      <c r="BL44" s="209">
        <f>IF(SUM(wUSE!BL$112:BL$114),BL$3*wUSE!BL44/SUM(wUSE!BL$112:BL$114),0)</f>
        <v>0</v>
      </c>
      <c r="BM44" s="209">
        <f>IF(SUM(wUSE!BM$112:BM$114),BM$3*wUSE!BM44/SUM(wUSE!BM$112:BM$114),0)</f>
        <v>0</v>
      </c>
      <c r="BN44" s="209">
        <f>IF(SUM(wUSE!BN$112:BN$114),BN$3*wUSE!BN44/SUM(wUSE!BN$112:BN$114),0)</f>
        <v>0</v>
      </c>
      <c r="BO44" s="209">
        <f>IF(SUM(wUSE!BO$112:BO$114),BO$3*wUSE!BO44/SUM(wUSE!BO$112:BO$114),0)</f>
        <v>0</v>
      </c>
      <c r="BP44" s="209">
        <f>IF(SUM(wUSE!BP$112:BP$114),BP$3*wUSE!BP44/SUM(wUSE!BP$112:BP$114),0)</f>
        <v>0</v>
      </c>
      <c r="BQ44" s="209">
        <f>IF(SUM(wUSE!BQ$112:BQ$114),BQ$3*wUSE!BQ44/SUM(wUSE!BQ$112:BQ$114),0)</f>
        <v>0</v>
      </c>
      <c r="BR44" s="209">
        <f>IF(SUM(wUSE!BR$112:BR$114),BR$3*wUSE!BR44/SUM(wUSE!BR$112:BR$114),0)</f>
        <v>0</v>
      </c>
      <c r="BS44" s="209">
        <f>IF(SUM(wUSE!BS$112:BS$114),BS$3*wUSE!BS44/SUM(wUSE!BS$112:BS$114),0)</f>
        <v>0</v>
      </c>
      <c r="BT44" s="209">
        <f>IF(SUM(wUSE!BT$112:BT$114),BT$3*wUSE!BT44/SUM(wUSE!BT$112:BT$114),0)</f>
        <v>0</v>
      </c>
      <c r="BU44" s="209">
        <f>IF(SUM(wUSE!BU$112:BU$114),BU$3*wUSE!BU44/SUM(wUSE!BU$112:BU$114),0)</f>
        <v>0</v>
      </c>
      <c r="BV44" s="209">
        <f>IF(SUM(wUSE!BV$112:BV$114),BV$3*wUSE!BV44/SUM(wUSE!BV$112:BV$114),0)</f>
        <v>0</v>
      </c>
      <c r="BW44" s="209">
        <f>IF(SUM(wUSE!BW$112:BW$114),BW$3*wUSE!BW44/SUM(wUSE!BW$112:BW$114),0)</f>
        <v>0</v>
      </c>
      <c r="BX44" s="209">
        <f>IF(SUM(wUSE!BX$112:BX$114),BX$3*wUSE!BX44/SUM(wUSE!BX$112:BX$114),0)</f>
        <v>0</v>
      </c>
      <c r="BY44" s="209">
        <f>IF(SUM(wUSE!BY$112:BY$114),BY$3*wUSE!BY44/SUM(wUSE!BY$112:BY$114),0)</f>
        <v>0</v>
      </c>
      <c r="BZ44" s="209">
        <f>IF(SUM(wUSE!BZ$112:BZ$114),BZ$3*wUSE!BZ44/SUM(wUSE!BZ$112:BZ$114),0)</f>
        <v>0</v>
      </c>
      <c r="CA44" s="209">
        <f>IF(SUM(wUSE!CA$112:CA$114),CA$3*wUSE!CA44/SUM(wUSE!CA$112:CA$114),0)</f>
        <v>0</v>
      </c>
      <c r="CB44" s="209">
        <f>IF(SUM(wUSE!CB$112:CB$114),CB$3*wUSE!CB44/SUM(wUSE!CB$112:CB$114),0)</f>
        <v>0</v>
      </c>
      <c r="CC44" s="209">
        <f>IF(SUM(wUSE!CC$112:CC$114),CC$3*wUSE!CC44/SUM(wUSE!CC$112:CC$114),0)</f>
        <v>0</v>
      </c>
      <c r="CD44" s="209">
        <f>IF(SUM(wUSE!CD$112:CD$114),CD$3*wUSE!CD44/SUM(wUSE!CD$112:CD$114),0)</f>
        <v>0</v>
      </c>
      <c r="CE44" s="209">
        <f>IF(SUM(wUSE!CE$112:CE$114),CE$3*wUSE!CE44/SUM(wUSE!CE$112:CE$114),0)</f>
        <v>0</v>
      </c>
      <c r="CF44" s="209">
        <f>IF(SUM(wUSE!CF$112:CF$114),CF$3*wUSE!CF44/SUM(wUSE!CF$112:CF$114),0)</f>
        <v>0</v>
      </c>
      <c r="CG44" s="209" t="e">
        <f>IF(SUM(wUSE!CG$112:CG$114),CG$3*wUSE!CG44/SUM(wUSE!CG$112:CG$114),0)</f>
        <v>#DIV/0!</v>
      </c>
      <c r="CH44" s="209" t="e">
        <f>IF(SUM(wUSE!CH$112:CH$114),CH$3*wUSE!CH44/SUM(wUSE!CH$112:CH$114),0)</f>
        <v>#DIV/0!</v>
      </c>
      <c r="CI44" s="209" t="e">
        <f>IF(SUM(wUSE!CI$112:CI$114),CI$3*wUSE!CI44/SUM(wUSE!CI$112:CI$114),0)</f>
        <v>#DIV/0!</v>
      </c>
      <c r="CJ44" s="209" t="e">
        <f>IF(SUM(wUSE!CJ$112:CJ$114),CJ$3*wUSE!CJ44/SUM(wUSE!CJ$112:CJ$114),0)</f>
        <v>#DIV/0!</v>
      </c>
      <c r="CK44" s="209" t="e">
        <f>IF(SUM(wUSE!CK$112:CK$114),CK$3*wUSE!CK44/SUM(wUSE!CK$112:CK$114),0)</f>
        <v>#DIV/0!</v>
      </c>
      <c r="CL44" s="209" t="e">
        <f>IF(SUM(wUSE!CL$112:CL$114),CL$3*wUSE!CL44/SUM(wUSE!CL$112:CL$114),0)</f>
        <v>#DIV/0!</v>
      </c>
      <c r="CM44" s="209" t="e">
        <f>IF(SUM(wUSE!CM$112:CM$114),CM$3*wUSE!CM44/SUM(wUSE!CM$112:CM$114),0)</f>
        <v>#DIV/0!</v>
      </c>
      <c r="CN44" s="209" t="e">
        <f>IF(SUM(wUSE!CN$112:CN$114),CN$3*wUSE!CN44/SUM(wUSE!CN$112:CN$114),0)</f>
        <v>#DIV/0!</v>
      </c>
      <c r="CO44" s="209" t="e">
        <f>IF(SUM(wUSE!CO$112:CO$114),CO$3*wUSE!CO44/SUM(wUSE!CO$112:CO$114),0)</f>
        <v>#DIV/0!</v>
      </c>
      <c r="CP44" s="209" t="e">
        <f>IF(SUM(wUSE!CP$112:CP$114),CP$3*wUSE!CP44/SUM(wUSE!CP$112:CP$114),0)</f>
        <v>#DIV/0!</v>
      </c>
      <c r="CQ44" s="209" t="e">
        <f>IF(SUM(wUSE!CQ$112:CQ$114),CQ$3*wUSE!CQ44/SUM(wUSE!CQ$112:CQ$114),0)</f>
        <v>#DIV/0!</v>
      </c>
      <c r="CR44" s="209" t="e">
        <f>IF(SUM(wUSE!CR$112:CR$114),CR$3*wUSE!CR44/SUM(wUSE!CR$112:CR$114),0)</f>
        <v>#DIV/0!</v>
      </c>
      <c r="CS44" s="209" t="e">
        <f>IF(SUM(wUSE!CS$112:CS$114),CS$3*wUSE!CS44/SUM(wUSE!CS$112:CS$114),0)</f>
        <v>#DIV/0!</v>
      </c>
      <c r="CT44" s="209">
        <f>IF(SUM(wUSE!CT$112:CT$114),CT$3*wUSE!CT44/SUM(wUSE!CT$112:CT$114),0)</f>
        <v>0</v>
      </c>
      <c r="CU44" s="209">
        <f>IF(SUM(wUSE!CU$112:CU$114),CU$3*wUSE!CU44/SUM(wUSE!CU$112:CU$114),0)</f>
        <v>0</v>
      </c>
      <c r="CV44" s="209" t="e">
        <f>IF(SUM(wUSE!CV$112:CV$114),CV$3*wUSE!CV44/SUM(wUSE!CV$112:CV$114),0)</f>
        <v>#DIV/0!</v>
      </c>
      <c r="CW44" s="209" t="e">
        <f>IF(SUM(wUSE!CW$112:CW$114),CW$3*wUSE!CW44/SUM(wUSE!CW$112:CW$114),0)</f>
        <v>#DIV/0!</v>
      </c>
      <c r="CX44" s="209" t="e">
        <f>IF(SUM(wUSE!CX$112:CX$114),CX$3*wUSE!CX44/SUM(wUSE!CX$112:CX$114),0)</f>
        <v>#DIV/0!</v>
      </c>
      <c r="CY44" s="209" t="e">
        <f>IF(SUM(wUSE!CY$112:CY$114),CY$3*wUSE!CY44/SUM(wUSE!CY$112:CY$114),0)</f>
        <v>#DIV/0!</v>
      </c>
      <c r="CZ44" s="209" t="e">
        <f>IF(SUM(wUSE!CZ$112:CZ$114),CZ$3*wUSE!CZ44/SUM(wUSE!CZ$112:CZ$114),0)</f>
        <v>#DIV/0!</v>
      </c>
      <c r="DA44" s="209" t="e">
        <f>IF(SUM(wUSE!DA$112:DA$114),DA$3*wUSE!DA44/SUM(wUSE!DA$112:DA$114),0)</f>
        <v>#DIV/0!</v>
      </c>
      <c r="DB44" s="209" t="e">
        <f>IF(SUM(wUSE!DB$112:DB$114),DB$3*wUSE!DB44/SUM(wUSE!DB$112:DB$114),0)</f>
        <v>#DIV/0!</v>
      </c>
      <c r="DC44" s="198"/>
      <c r="DD44" s="199"/>
      <c r="DE44" s="199"/>
      <c r="DF44" s="199"/>
      <c r="DG44" s="199"/>
      <c r="DH44" s="199"/>
      <c r="DI44" s="199"/>
      <c r="DJ44" s="199"/>
      <c r="DK44" s="199"/>
      <c r="DL44" s="199"/>
      <c r="DM44" s="199"/>
      <c r="DN44" s="199"/>
      <c r="DO44" s="199"/>
      <c r="DP44" s="199"/>
    </row>
    <row r="45" spans="1:120" x14ac:dyDescent="0.75">
      <c r="A45" s="29"/>
      <c r="B45" s="17" t="s">
        <v>116</v>
      </c>
      <c r="C45" s="209">
        <f>IF(SUM(wUSE!C$112:C$114),C$3*wUSE!C45/SUM(wUSE!C$112:C$114),0)</f>
        <v>0</v>
      </c>
      <c r="D45" s="209">
        <f>IF(SUM(wUSE!D$112:D$114),D$3*wUSE!D45/SUM(wUSE!D$112:D$114),0)</f>
        <v>0</v>
      </c>
      <c r="E45" s="209">
        <f>IF(SUM(wUSE!E$112:E$114),E$3*wUSE!E45/SUM(wUSE!E$112:E$114),0)</f>
        <v>0</v>
      </c>
      <c r="F45" s="209">
        <f>IF(SUM(wUSE!F$112:F$114),F$3*wUSE!F45/SUM(wUSE!F$112:F$114),0)</f>
        <v>0</v>
      </c>
      <c r="G45" s="209">
        <f>IF(SUM(wUSE!G$112:G$114),G$3*wUSE!G45/SUM(wUSE!G$112:G$114),0)</f>
        <v>0</v>
      </c>
      <c r="H45" s="209">
        <f>IF(SUM(wUSE!H$112:H$114),H$3*wUSE!H45/SUM(wUSE!H$112:H$114),0)</f>
        <v>0</v>
      </c>
      <c r="I45" s="209">
        <f>IF(SUM(wUSE!I$112:I$114),I$3*wUSE!I45/SUM(wUSE!I$112:I$114),0)</f>
        <v>0</v>
      </c>
      <c r="J45" s="209">
        <f>IF(SUM(wUSE!J$112:J$114),J$3*wUSE!J45/SUM(wUSE!J$112:J$114),0)</f>
        <v>0</v>
      </c>
      <c r="K45" s="209">
        <f>IF(SUM(wUSE!K$112:K$114),K$3*wUSE!K45/SUM(wUSE!K$112:K$114),0)</f>
        <v>0</v>
      </c>
      <c r="L45" s="209">
        <f>IF(SUM(wUSE!L$112:L$114),L$3*wUSE!L45/SUM(wUSE!L$112:L$114),0)</f>
        <v>0</v>
      </c>
      <c r="M45" s="209">
        <f>IF(SUM(wUSE!M$112:M$114),M$3*wUSE!M45/SUM(wUSE!M$112:M$114),0)</f>
        <v>0</v>
      </c>
      <c r="N45" s="209">
        <f>IF(SUM(wUSE!N$112:N$114),N$3*wUSE!N45/SUM(wUSE!N$112:N$114),0)</f>
        <v>0</v>
      </c>
      <c r="O45" s="209">
        <f>IF(SUM(wUSE!O$112:O$114),O$3*wUSE!O45/SUM(wUSE!O$112:O$114),0)</f>
        <v>0</v>
      </c>
      <c r="P45" s="209">
        <f>IF(SUM(wUSE!P$112:P$114),P$3*wUSE!P45/SUM(wUSE!P$112:P$114),0)</f>
        <v>0</v>
      </c>
      <c r="Q45" s="209">
        <f>IF(SUM(wUSE!Q$112:Q$114),Q$3*wUSE!Q45/SUM(wUSE!Q$112:Q$114),0)</f>
        <v>0</v>
      </c>
      <c r="R45" s="209">
        <f>IF(SUM(wUSE!R$112:R$114),R$3*wUSE!R45/SUM(wUSE!R$112:R$114),0)</f>
        <v>0</v>
      </c>
      <c r="S45" s="209">
        <f>IF(SUM(wUSE!S$112:S$114),S$3*wUSE!S45/SUM(wUSE!S$112:S$114),0)</f>
        <v>0</v>
      </c>
      <c r="T45" s="209">
        <f>IF(SUM(wUSE!T$112:T$114),T$3*wUSE!T45/SUM(wUSE!T$112:T$114),0)</f>
        <v>0</v>
      </c>
      <c r="U45" s="209">
        <f>IF(SUM(wUSE!U$112:U$114),U$3*wUSE!U45/SUM(wUSE!U$112:U$114),0)</f>
        <v>0</v>
      </c>
      <c r="V45" s="209">
        <f>IF(SUM(wUSE!V$112:V$114),V$3*wUSE!V45/SUM(wUSE!V$112:V$114),0)</f>
        <v>0</v>
      </c>
      <c r="W45" s="209">
        <f>IF(SUM(wUSE!W$112:W$114),W$3*wUSE!W45/SUM(wUSE!W$112:W$114),0)</f>
        <v>0</v>
      </c>
      <c r="X45" s="209">
        <f>IF(SUM(wUSE!X$112:X$114),X$3*wUSE!X45/SUM(wUSE!X$112:X$114),0)</f>
        <v>0</v>
      </c>
      <c r="Y45" s="209">
        <f>IF(SUM(wUSE!Y$112:Y$114),Y$3*wUSE!Y45/SUM(wUSE!Y$112:Y$114),0)</f>
        <v>0</v>
      </c>
      <c r="Z45" s="209">
        <f>IF(SUM(wUSE!Z$112:Z$114),Z$3*wUSE!Z45/SUM(wUSE!Z$112:Z$114),0)</f>
        <v>0</v>
      </c>
      <c r="AA45" s="209">
        <f>IF(SUM(wUSE!AA$112:AA$114),AA$3*wUSE!AA45/SUM(wUSE!AA$112:AA$114),0)</f>
        <v>0</v>
      </c>
      <c r="AB45" s="209">
        <f>IF(SUM(wUSE!AB$112:AB$114),AB$3*wUSE!AB45/SUM(wUSE!AB$112:AB$114),0)</f>
        <v>0</v>
      </c>
      <c r="AC45" s="209">
        <f>IF(SUM(wUSE!AC$112:AC$114),AC$3*wUSE!AC45/SUM(wUSE!AC$112:AC$114),0)</f>
        <v>0</v>
      </c>
      <c r="AD45" s="209">
        <f>IF(SUM(wUSE!AD$112:AD$114),AD$3*wUSE!AD45/SUM(wUSE!AD$112:AD$114),0)</f>
        <v>0</v>
      </c>
      <c r="AE45" s="209">
        <f>IF(SUM(wUSE!AE$112:AE$114),AE$3*wUSE!AE45/SUM(wUSE!AE$112:AE$114),0)</f>
        <v>0</v>
      </c>
      <c r="AF45" s="209">
        <f>IF(SUM(wUSE!AF$112:AF$114),AF$3*wUSE!AF45/SUM(wUSE!AF$112:AF$114),0)</f>
        <v>0</v>
      </c>
      <c r="AG45" s="209">
        <f>IF(SUM(wUSE!AG$112:AG$114),AG$3*wUSE!AG45/SUM(wUSE!AG$112:AG$114),0)</f>
        <v>0</v>
      </c>
      <c r="AH45" s="209">
        <f>IF(SUM(wUSE!AH$112:AH$114),AH$3*wUSE!AH45/SUM(wUSE!AH$112:AH$114),0)</f>
        <v>0</v>
      </c>
      <c r="AI45" s="209">
        <f>IF(SUM(wUSE!AI$112:AI$114),AI$3*wUSE!AI45/SUM(wUSE!AI$112:AI$114),0)</f>
        <v>0</v>
      </c>
      <c r="AJ45" s="209">
        <f>IF(SUM(wUSE!AJ$112:AJ$114),AJ$3*wUSE!AJ45/SUM(wUSE!AJ$112:AJ$114),0)</f>
        <v>0</v>
      </c>
      <c r="AK45" s="209">
        <f>IF(SUM(wUSE!AK$112:AK$114),AK$3*wUSE!AK45/SUM(wUSE!AK$112:AK$114),0)</f>
        <v>0</v>
      </c>
      <c r="AL45" s="209">
        <f>IF(SUM(wUSE!AL$112:AL$114),AL$3*wUSE!AL45/SUM(wUSE!AL$112:AL$114),0)</f>
        <v>0</v>
      </c>
      <c r="AM45" s="209">
        <f>IF(SUM(wUSE!AM$112:AM$114),AM$3*wUSE!AM45/SUM(wUSE!AM$112:AM$114),0)</f>
        <v>0</v>
      </c>
      <c r="AN45" s="209">
        <f>IF(SUM(wUSE!AN$112:AN$114),AN$3*wUSE!AN45/SUM(wUSE!AN$112:AN$114),0)</f>
        <v>0</v>
      </c>
      <c r="AO45" s="209">
        <f>IF(SUM(wUSE!AO$112:AO$114),AO$3*wUSE!AO45/SUM(wUSE!AO$112:AO$114),0)</f>
        <v>0.21787863670265825</v>
      </c>
      <c r="AP45" s="209">
        <f>IF(SUM(wUSE!AP$112:AP$114),AP$3*wUSE!AP45/SUM(wUSE!AP$112:AP$114),0)</f>
        <v>0</v>
      </c>
      <c r="AQ45" s="209">
        <f>IF(SUM(wUSE!AQ$112:AQ$114),AQ$3*wUSE!AQ45/SUM(wUSE!AQ$112:AQ$114),0)</f>
        <v>0</v>
      </c>
      <c r="AR45" s="209">
        <f>IF(SUM(wUSE!AR$112:AR$114),AR$3*wUSE!AR45/SUM(wUSE!AR$112:AR$114),0)</f>
        <v>0</v>
      </c>
      <c r="AS45" s="209">
        <f>IF(SUM(wUSE!AS$112:AS$114),AS$3*wUSE!AS45/SUM(wUSE!AS$112:AS$114),0)</f>
        <v>0</v>
      </c>
      <c r="AT45" s="209">
        <f>IF(SUM(wUSE!AT$112:AT$114),AT$3*wUSE!AT45/SUM(wUSE!AT$112:AT$114),0)</f>
        <v>0</v>
      </c>
      <c r="AU45" s="209">
        <f>IF(SUM(wUSE!AU$112:AU$114),AU$3*wUSE!AU45/SUM(wUSE!AU$112:AU$114),0)</f>
        <v>0</v>
      </c>
      <c r="AV45" s="209">
        <f>IF(SUM(wUSE!AV$112:AV$114),AV$3*wUSE!AV45/SUM(wUSE!AV$112:AV$114),0)</f>
        <v>0</v>
      </c>
      <c r="AW45" s="209">
        <f>IF(SUM(wUSE!AW$112:AW$114),AW$3*wUSE!AW45/SUM(wUSE!AW$112:AW$114),0)</f>
        <v>0.34470985420125705</v>
      </c>
      <c r="AX45" s="209">
        <f>IF(SUM(wUSE!AX$112:AX$114),AX$3*wUSE!AX45/SUM(wUSE!AX$112:AX$114),0)</f>
        <v>0</v>
      </c>
      <c r="AY45" s="209">
        <f>IF(SUM(wUSE!AY$112:AY$114),AY$3*wUSE!AY45/SUM(wUSE!AY$112:AY$114),0)</f>
        <v>0</v>
      </c>
      <c r="AZ45" s="209">
        <f>IF(SUM(wUSE!AZ$112:AZ$114),AZ$3*wUSE!AZ45/SUM(wUSE!AZ$112:AZ$114),0)</f>
        <v>0</v>
      </c>
      <c r="BA45" s="209">
        <f>IF(SUM(wUSE!BA$112:BA$114),BA$3*wUSE!BA45/SUM(wUSE!BA$112:BA$114),0)</f>
        <v>0</v>
      </c>
      <c r="BB45" s="209">
        <f>IF(SUM(wUSE!BB$112:BB$114),BB$3*wUSE!BB45/SUM(wUSE!BB$112:BB$114),0)</f>
        <v>0</v>
      </c>
      <c r="BC45" s="209">
        <f>IF(SUM(wUSE!BC$112:BC$114),BC$3*wUSE!BC45/SUM(wUSE!BC$112:BC$114),0)</f>
        <v>0</v>
      </c>
      <c r="BD45" s="209">
        <f>IF(SUM(wUSE!BD$112:BD$114),BD$3*wUSE!BD45/SUM(wUSE!BD$112:BD$114),0)</f>
        <v>0</v>
      </c>
      <c r="BE45" s="209">
        <f>IF(SUM(wUSE!BE$112:BE$114),BE$3*wUSE!BE45/SUM(wUSE!BE$112:BE$114),0)</f>
        <v>0</v>
      </c>
      <c r="BF45" s="209">
        <f>IF(SUM(wUSE!BF$112:BF$114),BF$3*wUSE!BF45/SUM(wUSE!BF$112:BF$114),0)</f>
        <v>0</v>
      </c>
      <c r="BG45" s="209">
        <f>IF(SUM(wUSE!BG$112:BG$114),BG$3*wUSE!BG45/SUM(wUSE!BG$112:BG$114),0)</f>
        <v>0</v>
      </c>
      <c r="BH45" s="209">
        <f>IF(SUM(wUSE!BH$112:BH$114),BH$3*wUSE!BH45/SUM(wUSE!BH$112:BH$114),0)</f>
        <v>0</v>
      </c>
      <c r="BI45" s="209">
        <f>IF(SUM(wUSE!BI$112:BI$114),BI$3*wUSE!BI45/SUM(wUSE!BI$112:BI$114),0)</f>
        <v>0</v>
      </c>
      <c r="BJ45" s="209">
        <f>IF(SUM(wUSE!BJ$112:BJ$114),BJ$3*wUSE!BJ45/SUM(wUSE!BJ$112:BJ$114),0)</f>
        <v>0</v>
      </c>
      <c r="BK45" s="209">
        <f>IF(SUM(wUSE!BK$112:BK$114),BK$3*wUSE!BK45/SUM(wUSE!BK$112:BK$114),0)</f>
        <v>0</v>
      </c>
      <c r="BL45" s="209">
        <f>IF(SUM(wUSE!BL$112:BL$114),BL$3*wUSE!BL45/SUM(wUSE!BL$112:BL$114),0)</f>
        <v>0</v>
      </c>
      <c r="BM45" s="209">
        <f>IF(SUM(wUSE!BM$112:BM$114),BM$3*wUSE!BM45/SUM(wUSE!BM$112:BM$114),0)</f>
        <v>0.2668088998328238</v>
      </c>
      <c r="BN45" s="209">
        <f>IF(SUM(wUSE!BN$112:BN$114),BN$3*wUSE!BN45/SUM(wUSE!BN$112:BN$114),0)</f>
        <v>0</v>
      </c>
      <c r="BO45" s="209">
        <f>IF(SUM(wUSE!BO$112:BO$114),BO$3*wUSE!BO45/SUM(wUSE!BO$112:BO$114),0)</f>
        <v>0</v>
      </c>
      <c r="BP45" s="209">
        <f>IF(SUM(wUSE!BP$112:BP$114),BP$3*wUSE!BP45/SUM(wUSE!BP$112:BP$114),0)</f>
        <v>0</v>
      </c>
      <c r="BQ45" s="209">
        <f>IF(SUM(wUSE!BQ$112:BQ$114),BQ$3*wUSE!BQ45/SUM(wUSE!BQ$112:BQ$114),0)</f>
        <v>0</v>
      </c>
      <c r="BR45" s="209">
        <f>IF(SUM(wUSE!BR$112:BR$114),BR$3*wUSE!BR45/SUM(wUSE!BR$112:BR$114),0)</f>
        <v>0</v>
      </c>
      <c r="BS45" s="209">
        <f>IF(SUM(wUSE!BS$112:BS$114),BS$3*wUSE!BS45/SUM(wUSE!BS$112:BS$114),0)</f>
        <v>0</v>
      </c>
      <c r="BT45" s="209">
        <f>IF(SUM(wUSE!BT$112:BT$114),BT$3*wUSE!BT45/SUM(wUSE!BT$112:BT$114),0)</f>
        <v>0</v>
      </c>
      <c r="BU45" s="209">
        <f>IF(SUM(wUSE!BU$112:BU$114),BU$3*wUSE!BU45/SUM(wUSE!BU$112:BU$114),0)</f>
        <v>0</v>
      </c>
      <c r="BV45" s="209">
        <f>IF(SUM(wUSE!BV$112:BV$114),BV$3*wUSE!BV45/SUM(wUSE!BV$112:BV$114),0)</f>
        <v>0</v>
      </c>
      <c r="BW45" s="209">
        <f>IF(SUM(wUSE!BW$112:BW$114),BW$3*wUSE!BW45/SUM(wUSE!BW$112:BW$114),0)</f>
        <v>0</v>
      </c>
      <c r="BX45" s="209">
        <f>IF(SUM(wUSE!BX$112:BX$114),BX$3*wUSE!BX45/SUM(wUSE!BX$112:BX$114),0)</f>
        <v>0</v>
      </c>
      <c r="BY45" s="209">
        <f>IF(SUM(wUSE!BY$112:BY$114),BY$3*wUSE!BY45/SUM(wUSE!BY$112:BY$114),0)</f>
        <v>0</v>
      </c>
      <c r="BZ45" s="209">
        <f>IF(SUM(wUSE!BZ$112:BZ$114),BZ$3*wUSE!BZ45/SUM(wUSE!BZ$112:BZ$114),0)</f>
        <v>0</v>
      </c>
      <c r="CA45" s="209">
        <f>IF(SUM(wUSE!CA$112:CA$114),CA$3*wUSE!CA45/SUM(wUSE!CA$112:CA$114),0)</f>
        <v>0</v>
      </c>
      <c r="CB45" s="209">
        <f>IF(SUM(wUSE!CB$112:CB$114),CB$3*wUSE!CB45/SUM(wUSE!CB$112:CB$114),0)</f>
        <v>0</v>
      </c>
      <c r="CC45" s="209">
        <f>IF(SUM(wUSE!CC$112:CC$114),CC$3*wUSE!CC45/SUM(wUSE!CC$112:CC$114),0)</f>
        <v>0</v>
      </c>
      <c r="CD45" s="209">
        <f>IF(SUM(wUSE!CD$112:CD$114),CD$3*wUSE!CD45/SUM(wUSE!CD$112:CD$114),0)</f>
        <v>0</v>
      </c>
      <c r="CE45" s="209">
        <f>IF(SUM(wUSE!CE$112:CE$114),CE$3*wUSE!CE45/SUM(wUSE!CE$112:CE$114),0)</f>
        <v>0</v>
      </c>
      <c r="CF45" s="209">
        <f>IF(SUM(wUSE!CF$112:CF$114),CF$3*wUSE!CF45/SUM(wUSE!CF$112:CF$114),0)</f>
        <v>0</v>
      </c>
      <c r="CG45" s="209" t="e">
        <f>IF(SUM(wUSE!CG$112:CG$114),CG$3*wUSE!CG45/SUM(wUSE!CG$112:CG$114),0)</f>
        <v>#DIV/0!</v>
      </c>
      <c r="CH45" s="209" t="e">
        <f>IF(SUM(wUSE!CH$112:CH$114),CH$3*wUSE!CH45/SUM(wUSE!CH$112:CH$114),0)</f>
        <v>#DIV/0!</v>
      </c>
      <c r="CI45" s="209" t="e">
        <f>IF(SUM(wUSE!CI$112:CI$114),CI$3*wUSE!CI45/SUM(wUSE!CI$112:CI$114),0)</f>
        <v>#DIV/0!</v>
      </c>
      <c r="CJ45" s="209" t="e">
        <f>IF(SUM(wUSE!CJ$112:CJ$114),CJ$3*wUSE!CJ45/SUM(wUSE!CJ$112:CJ$114),0)</f>
        <v>#DIV/0!</v>
      </c>
      <c r="CK45" s="209" t="e">
        <f>IF(SUM(wUSE!CK$112:CK$114),CK$3*wUSE!CK45/SUM(wUSE!CK$112:CK$114),0)</f>
        <v>#DIV/0!</v>
      </c>
      <c r="CL45" s="209" t="e">
        <f>IF(SUM(wUSE!CL$112:CL$114),CL$3*wUSE!CL45/SUM(wUSE!CL$112:CL$114),0)</f>
        <v>#DIV/0!</v>
      </c>
      <c r="CM45" s="209" t="e">
        <f>IF(SUM(wUSE!CM$112:CM$114),CM$3*wUSE!CM45/SUM(wUSE!CM$112:CM$114),0)</f>
        <v>#DIV/0!</v>
      </c>
      <c r="CN45" s="209" t="e">
        <f>IF(SUM(wUSE!CN$112:CN$114),CN$3*wUSE!CN45/SUM(wUSE!CN$112:CN$114),0)</f>
        <v>#DIV/0!</v>
      </c>
      <c r="CO45" s="209" t="e">
        <f>IF(SUM(wUSE!CO$112:CO$114),CO$3*wUSE!CO45/SUM(wUSE!CO$112:CO$114),0)</f>
        <v>#DIV/0!</v>
      </c>
      <c r="CP45" s="209" t="e">
        <f>IF(SUM(wUSE!CP$112:CP$114),CP$3*wUSE!CP45/SUM(wUSE!CP$112:CP$114),0)</f>
        <v>#DIV/0!</v>
      </c>
      <c r="CQ45" s="209" t="e">
        <f>IF(SUM(wUSE!CQ$112:CQ$114),CQ$3*wUSE!CQ45/SUM(wUSE!CQ$112:CQ$114),0)</f>
        <v>#DIV/0!</v>
      </c>
      <c r="CR45" s="209" t="e">
        <f>IF(SUM(wUSE!CR$112:CR$114),CR$3*wUSE!CR45/SUM(wUSE!CR$112:CR$114),0)</f>
        <v>#DIV/0!</v>
      </c>
      <c r="CS45" s="209" t="e">
        <f>IF(SUM(wUSE!CS$112:CS$114),CS$3*wUSE!CS45/SUM(wUSE!CS$112:CS$114),0)</f>
        <v>#DIV/0!</v>
      </c>
      <c r="CT45" s="209">
        <f>IF(SUM(wUSE!CT$112:CT$114),CT$3*wUSE!CT45/SUM(wUSE!CT$112:CT$114),0)</f>
        <v>0</v>
      </c>
      <c r="CU45" s="209">
        <f>IF(SUM(wUSE!CU$112:CU$114),CU$3*wUSE!CU45/SUM(wUSE!CU$112:CU$114),0)</f>
        <v>0</v>
      </c>
      <c r="CV45" s="209" t="e">
        <f>IF(SUM(wUSE!CV$112:CV$114),CV$3*wUSE!CV45/SUM(wUSE!CV$112:CV$114),0)</f>
        <v>#DIV/0!</v>
      </c>
      <c r="CW45" s="209" t="e">
        <f>IF(SUM(wUSE!CW$112:CW$114),CW$3*wUSE!CW45/SUM(wUSE!CW$112:CW$114),0)</f>
        <v>#DIV/0!</v>
      </c>
      <c r="CX45" s="209" t="e">
        <f>IF(SUM(wUSE!CX$112:CX$114),CX$3*wUSE!CX45/SUM(wUSE!CX$112:CX$114),0)</f>
        <v>#DIV/0!</v>
      </c>
      <c r="CY45" s="209" t="e">
        <f>IF(SUM(wUSE!CY$112:CY$114),CY$3*wUSE!CY45/SUM(wUSE!CY$112:CY$114),0)</f>
        <v>#DIV/0!</v>
      </c>
      <c r="CZ45" s="209" t="e">
        <f>IF(SUM(wUSE!CZ$112:CZ$114),CZ$3*wUSE!CZ45/SUM(wUSE!CZ$112:CZ$114),0)</f>
        <v>#DIV/0!</v>
      </c>
      <c r="DA45" s="209" t="e">
        <f>IF(SUM(wUSE!DA$112:DA$114),DA$3*wUSE!DA45/SUM(wUSE!DA$112:DA$114),0)</f>
        <v>#DIV/0!</v>
      </c>
      <c r="DB45" s="209" t="e">
        <f>IF(SUM(wUSE!DB$112:DB$114),DB$3*wUSE!DB45/SUM(wUSE!DB$112:DB$114),0)</f>
        <v>#DIV/0!</v>
      </c>
      <c r="DC45" s="198"/>
      <c r="DD45" s="199"/>
      <c r="DE45" s="199"/>
      <c r="DF45" s="199"/>
      <c r="DG45" s="199"/>
      <c r="DH45" s="199"/>
      <c r="DI45" s="199"/>
      <c r="DJ45" s="199"/>
      <c r="DK45" s="199"/>
      <c r="DL45" s="199"/>
      <c r="DM45" s="199"/>
      <c r="DN45" s="199"/>
      <c r="DO45" s="199"/>
      <c r="DP45" s="199"/>
    </row>
    <row r="46" spans="1:120" x14ac:dyDescent="0.75">
      <c r="A46" s="29"/>
      <c r="B46" s="17" t="s">
        <v>1140</v>
      </c>
      <c r="C46" s="209">
        <f>IF(SUM(wUSE!C$112:C$114),C$3*wUSE!C46/SUM(wUSE!C$112:C$114),0)</f>
        <v>0</v>
      </c>
      <c r="D46" s="209">
        <f>IF(SUM(wUSE!D$112:D$114),D$3*wUSE!D46/SUM(wUSE!D$112:D$114),0)</f>
        <v>0</v>
      </c>
      <c r="E46" s="209">
        <f>IF(SUM(wUSE!E$112:E$114),E$3*wUSE!E46/SUM(wUSE!E$112:E$114),0)</f>
        <v>0</v>
      </c>
      <c r="F46" s="209">
        <f>IF(SUM(wUSE!F$112:F$114),F$3*wUSE!F46/SUM(wUSE!F$112:F$114),0)</f>
        <v>0</v>
      </c>
      <c r="G46" s="209">
        <f>IF(SUM(wUSE!G$112:G$114),G$3*wUSE!G46/SUM(wUSE!G$112:G$114),0)</f>
        <v>0</v>
      </c>
      <c r="H46" s="209">
        <f>IF(SUM(wUSE!H$112:H$114),H$3*wUSE!H46/SUM(wUSE!H$112:H$114),0)</f>
        <v>0</v>
      </c>
      <c r="I46" s="209">
        <f>IF(SUM(wUSE!I$112:I$114),I$3*wUSE!I46/SUM(wUSE!I$112:I$114),0)</f>
        <v>0</v>
      </c>
      <c r="J46" s="209">
        <f>IF(SUM(wUSE!J$112:J$114),J$3*wUSE!J46/SUM(wUSE!J$112:J$114),0)</f>
        <v>0</v>
      </c>
      <c r="K46" s="209">
        <f>IF(SUM(wUSE!K$112:K$114),K$3*wUSE!K46/SUM(wUSE!K$112:K$114),0)</f>
        <v>0</v>
      </c>
      <c r="L46" s="209">
        <f>IF(SUM(wUSE!L$112:L$114),L$3*wUSE!L46/SUM(wUSE!L$112:L$114),0)</f>
        <v>0</v>
      </c>
      <c r="M46" s="209">
        <f>IF(SUM(wUSE!M$112:M$114),M$3*wUSE!M46/SUM(wUSE!M$112:M$114),0)</f>
        <v>0</v>
      </c>
      <c r="N46" s="209">
        <f>IF(SUM(wUSE!N$112:N$114),N$3*wUSE!N46/SUM(wUSE!N$112:N$114),0)</f>
        <v>0</v>
      </c>
      <c r="O46" s="209">
        <f>IF(SUM(wUSE!O$112:O$114),O$3*wUSE!O46/SUM(wUSE!O$112:O$114),0)</f>
        <v>0</v>
      </c>
      <c r="P46" s="209">
        <f>IF(SUM(wUSE!P$112:P$114),P$3*wUSE!P46/SUM(wUSE!P$112:P$114),0)</f>
        <v>0</v>
      </c>
      <c r="Q46" s="209">
        <f>IF(SUM(wUSE!Q$112:Q$114),Q$3*wUSE!Q46/SUM(wUSE!Q$112:Q$114),0)</f>
        <v>0</v>
      </c>
      <c r="R46" s="209">
        <f>IF(SUM(wUSE!R$112:R$114),R$3*wUSE!R46/SUM(wUSE!R$112:R$114),0)</f>
        <v>0</v>
      </c>
      <c r="S46" s="209">
        <f>IF(SUM(wUSE!S$112:S$114),S$3*wUSE!S46/SUM(wUSE!S$112:S$114),0)</f>
        <v>0</v>
      </c>
      <c r="T46" s="209">
        <f>IF(SUM(wUSE!T$112:T$114),T$3*wUSE!T46/SUM(wUSE!T$112:T$114),0)</f>
        <v>0</v>
      </c>
      <c r="U46" s="209">
        <f>IF(SUM(wUSE!U$112:U$114),U$3*wUSE!U46/SUM(wUSE!U$112:U$114),0)</f>
        <v>0</v>
      </c>
      <c r="V46" s="209">
        <f>IF(SUM(wUSE!V$112:V$114),V$3*wUSE!V46/SUM(wUSE!V$112:V$114),0)</f>
        <v>0</v>
      </c>
      <c r="W46" s="209">
        <f>IF(SUM(wUSE!W$112:W$114),W$3*wUSE!W46/SUM(wUSE!W$112:W$114),0)</f>
        <v>0</v>
      </c>
      <c r="X46" s="209">
        <f>IF(SUM(wUSE!X$112:X$114),X$3*wUSE!X46/SUM(wUSE!X$112:X$114),0)</f>
        <v>0</v>
      </c>
      <c r="Y46" s="209">
        <f>IF(SUM(wUSE!Y$112:Y$114),Y$3*wUSE!Y46/SUM(wUSE!Y$112:Y$114),0)</f>
        <v>0</v>
      </c>
      <c r="Z46" s="209">
        <f>IF(SUM(wUSE!Z$112:Z$114),Z$3*wUSE!Z46/SUM(wUSE!Z$112:Z$114),0)</f>
        <v>0</v>
      </c>
      <c r="AA46" s="209">
        <f>IF(SUM(wUSE!AA$112:AA$114),AA$3*wUSE!AA46/SUM(wUSE!AA$112:AA$114),0)</f>
        <v>0</v>
      </c>
      <c r="AB46" s="209">
        <f>IF(SUM(wUSE!AB$112:AB$114),AB$3*wUSE!AB46/SUM(wUSE!AB$112:AB$114),0)</f>
        <v>0</v>
      </c>
      <c r="AC46" s="209">
        <f>IF(SUM(wUSE!AC$112:AC$114),AC$3*wUSE!AC46/SUM(wUSE!AC$112:AC$114),0)</f>
        <v>0</v>
      </c>
      <c r="AD46" s="209">
        <f>IF(SUM(wUSE!AD$112:AD$114),AD$3*wUSE!AD46/SUM(wUSE!AD$112:AD$114),0)</f>
        <v>0</v>
      </c>
      <c r="AE46" s="209">
        <f>IF(SUM(wUSE!AE$112:AE$114),AE$3*wUSE!AE46/SUM(wUSE!AE$112:AE$114),0)</f>
        <v>0</v>
      </c>
      <c r="AF46" s="209">
        <f>IF(SUM(wUSE!AF$112:AF$114),AF$3*wUSE!AF46/SUM(wUSE!AF$112:AF$114),0)</f>
        <v>0</v>
      </c>
      <c r="AG46" s="209">
        <f>IF(SUM(wUSE!AG$112:AG$114),AG$3*wUSE!AG46/SUM(wUSE!AG$112:AG$114),0)</f>
        <v>0</v>
      </c>
      <c r="AH46" s="209">
        <f>IF(SUM(wUSE!AH$112:AH$114),AH$3*wUSE!AH46/SUM(wUSE!AH$112:AH$114),0)</f>
        <v>0</v>
      </c>
      <c r="AI46" s="209">
        <f>IF(SUM(wUSE!AI$112:AI$114),AI$3*wUSE!AI46/SUM(wUSE!AI$112:AI$114),0)</f>
        <v>0</v>
      </c>
      <c r="AJ46" s="209">
        <f>IF(SUM(wUSE!AJ$112:AJ$114),AJ$3*wUSE!AJ46/SUM(wUSE!AJ$112:AJ$114),0)</f>
        <v>0</v>
      </c>
      <c r="AK46" s="209">
        <f>IF(SUM(wUSE!AK$112:AK$114),AK$3*wUSE!AK46/SUM(wUSE!AK$112:AK$114),0)</f>
        <v>0</v>
      </c>
      <c r="AL46" s="209">
        <f>IF(SUM(wUSE!AL$112:AL$114),AL$3*wUSE!AL46/SUM(wUSE!AL$112:AL$114),0)</f>
        <v>0</v>
      </c>
      <c r="AM46" s="209">
        <f>IF(SUM(wUSE!AM$112:AM$114),AM$3*wUSE!AM46/SUM(wUSE!AM$112:AM$114),0)</f>
        <v>0</v>
      </c>
      <c r="AN46" s="209">
        <f>IF(SUM(wUSE!AN$112:AN$114),AN$3*wUSE!AN46/SUM(wUSE!AN$112:AN$114),0)</f>
        <v>0</v>
      </c>
      <c r="AO46" s="209">
        <f>IF(SUM(wUSE!AO$112:AO$114),AO$3*wUSE!AO46/SUM(wUSE!AO$112:AO$114),0)</f>
        <v>0</v>
      </c>
      <c r="AP46" s="209">
        <f>IF(SUM(wUSE!AP$112:AP$114),AP$3*wUSE!AP46/SUM(wUSE!AP$112:AP$114),0)</f>
        <v>0</v>
      </c>
      <c r="AQ46" s="209">
        <f>IF(SUM(wUSE!AQ$112:AQ$114),AQ$3*wUSE!AQ46/SUM(wUSE!AQ$112:AQ$114),0)</f>
        <v>0</v>
      </c>
      <c r="AR46" s="209">
        <f>IF(SUM(wUSE!AR$112:AR$114),AR$3*wUSE!AR46/SUM(wUSE!AR$112:AR$114),0)</f>
        <v>0</v>
      </c>
      <c r="AS46" s="209">
        <f>IF(SUM(wUSE!AS$112:AS$114),AS$3*wUSE!AS46/SUM(wUSE!AS$112:AS$114),0)</f>
        <v>0</v>
      </c>
      <c r="AT46" s="209">
        <f>IF(SUM(wUSE!AT$112:AT$114),AT$3*wUSE!AT46/SUM(wUSE!AT$112:AT$114),0)</f>
        <v>0</v>
      </c>
      <c r="AU46" s="209">
        <f>IF(SUM(wUSE!AU$112:AU$114),AU$3*wUSE!AU46/SUM(wUSE!AU$112:AU$114),0)</f>
        <v>0</v>
      </c>
      <c r="AV46" s="209">
        <f>IF(SUM(wUSE!AV$112:AV$114),AV$3*wUSE!AV46/SUM(wUSE!AV$112:AV$114),0)</f>
        <v>0</v>
      </c>
      <c r="AW46" s="209">
        <f>IF(SUM(wUSE!AW$112:AW$114),AW$3*wUSE!AW46/SUM(wUSE!AW$112:AW$114),0)</f>
        <v>0</v>
      </c>
      <c r="AX46" s="209">
        <f>IF(SUM(wUSE!AX$112:AX$114),AX$3*wUSE!AX46/SUM(wUSE!AX$112:AX$114),0)</f>
        <v>0</v>
      </c>
      <c r="AY46" s="209">
        <f>IF(SUM(wUSE!AY$112:AY$114),AY$3*wUSE!AY46/SUM(wUSE!AY$112:AY$114),0)</f>
        <v>0</v>
      </c>
      <c r="AZ46" s="209">
        <f>IF(SUM(wUSE!AZ$112:AZ$114),AZ$3*wUSE!AZ46/SUM(wUSE!AZ$112:AZ$114),0)</f>
        <v>0</v>
      </c>
      <c r="BA46" s="209">
        <f>IF(SUM(wUSE!BA$112:BA$114),BA$3*wUSE!BA46/SUM(wUSE!BA$112:BA$114),0)</f>
        <v>0</v>
      </c>
      <c r="BB46" s="209">
        <f>IF(SUM(wUSE!BB$112:BB$114),BB$3*wUSE!BB46/SUM(wUSE!BB$112:BB$114),0)</f>
        <v>0</v>
      </c>
      <c r="BC46" s="209">
        <f>IF(SUM(wUSE!BC$112:BC$114),BC$3*wUSE!BC46/SUM(wUSE!BC$112:BC$114),0)</f>
        <v>0</v>
      </c>
      <c r="BD46" s="209">
        <f>IF(SUM(wUSE!BD$112:BD$114),BD$3*wUSE!BD46/SUM(wUSE!BD$112:BD$114),0)</f>
        <v>0</v>
      </c>
      <c r="BE46" s="209">
        <f>IF(SUM(wUSE!BE$112:BE$114),BE$3*wUSE!BE46/SUM(wUSE!BE$112:BE$114),0)</f>
        <v>0</v>
      </c>
      <c r="BF46" s="209">
        <f>IF(SUM(wUSE!BF$112:BF$114),BF$3*wUSE!BF46/SUM(wUSE!BF$112:BF$114),0)</f>
        <v>0</v>
      </c>
      <c r="BG46" s="209">
        <f>IF(SUM(wUSE!BG$112:BG$114),BG$3*wUSE!BG46/SUM(wUSE!BG$112:BG$114),0)</f>
        <v>0</v>
      </c>
      <c r="BH46" s="209">
        <f>IF(SUM(wUSE!BH$112:BH$114),BH$3*wUSE!BH46/SUM(wUSE!BH$112:BH$114),0)</f>
        <v>0</v>
      </c>
      <c r="BI46" s="209">
        <f>IF(SUM(wUSE!BI$112:BI$114),BI$3*wUSE!BI46/SUM(wUSE!BI$112:BI$114),0)</f>
        <v>0</v>
      </c>
      <c r="BJ46" s="209">
        <f>IF(SUM(wUSE!BJ$112:BJ$114),BJ$3*wUSE!BJ46/SUM(wUSE!BJ$112:BJ$114),0)</f>
        <v>0</v>
      </c>
      <c r="BK46" s="209">
        <f>IF(SUM(wUSE!BK$112:BK$114),BK$3*wUSE!BK46/SUM(wUSE!BK$112:BK$114),0)</f>
        <v>0</v>
      </c>
      <c r="BL46" s="209">
        <f>IF(SUM(wUSE!BL$112:BL$114),BL$3*wUSE!BL46/SUM(wUSE!BL$112:BL$114),0)</f>
        <v>0</v>
      </c>
      <c r="BM46" s="209">
        <f>IF(SUM(wUSE!BM$112:BM$114),BM$3*wUSE!BM46/SUM(wUSE!BM$112:BM$114),0)</f>
        <v>0</v>
      </c>
      <c r="BN46" s="209">
        <f>IF(SUM(wUSE!BN$112:BN$114),BN$3*wUSE!BN46/SUM(wUSE!BN$112:BN$114),0)</f>
        <v>0</v>
      </c>
      <c r="BO46" s="209">
        <f>IF(SUM(wUSE!BO$112:BO$114),BO$3*wUSE!BO46/SUM(wUSE!BO$112:BO$114),0)</f>
        <v>0</v>
      </c>
      <c r="BP46" s="209">
        <f>IF(SUM(wUSE!BP$112:BP$114),BP$3*wUSE!BP46/SUM(wUSE!BP$112:BP$114),0)</f>
        <v>0</v>
      </c>
      <c r="BQ46" s="209">
        <f>IF(SUM(wUSE!BQ$112:BQ$114),BQ$3*wUSE!BQ46/SUM(wUSE!BQ$112:BQ$114),0)</f>
        <v>0</v>
      </c>
      <c r="BR46" s="209">
        <f>IF(SUM(wUSE!BR$112:BR$114),BR$3*wUSE!BR46/SUM(wUSE!BR$112:BR$114),0)</f>
        <v>0</v>
      </c>
      <c r="BS46" s="209">
        <f>IF(SUM(wUSE!BS$112:BS$114),BS$3*wUSE!BS46/SUM(wUSE!BS$112:BS$114),0)</f>
        <v>0</v>
      </c>
      <c r="BT46" s="209">
        <f>IF(SUM(wUSE!BT$112:BT$114),BT$3*wUSE!BT46/SUM(wUSE!BT$112:BT$114),0)</f>
        <v>0</v>
      </c>
      <c r="BU46" s="209">
        <f>IF(SUM(wUSE!BU$112:BU$114),BU$3*wUSE!BU46/SUM(wUSE!BU$112:BU$114),0)</f>
        <v>0</v>
      </c>
      <c r="BV46" s="209">
        <f>IF(SUM(wUSE!BV$112:BV$114),BV$3*wUSE!BV46/SUM(wUSE!BV$112:BV$114),0)</f>
        <v>0</v>
      </c>
      <c r="BW46" s="209">
        <f>IF(SUM(wUSE!BW$112:BW$114),BW$3*wUSE!BW46/SUM(wUSE!BW$112:BW$114),0)</f>
        <v>0</v>
      </c>
      <c r="BX46" s="209">
        <f>IF(SUM(wUSE!BX$112:BX$114),BX$3*wUSE!BX46/SUM(wUSE!BX$112:BX$114),0)</f>
        <v>0</v>
      </c>
      <c r="BY46" s="209">
        <f>IF(SUM(wUSE!BY$112:BY$114),BY$3*wUSE!BY46/SUM(wUSE!BY$112:BY$114),0)</f>
        <v>0</v>
      </c>
      <c r="BZ46" s="209">
        <f>IF(SUM(wUSE!BZ$112:BZ$114),BZ$3*wUSE!BZ46/SUM(wUSE!BZ$112:BZ$114),0)</f>
        <v>0</v>
      </c>
      <c r="CA46" s="209">
        <f>IF(SUM(wUSE!CA$112:CA$114),CA$3*wUSE!CA46/SUM(wUSE!CA$112:CA$114),0)</f>
        <v>0</v>
      </c>
      <c r="CB46" s="209">
        <f>IF(SUM(wUSE!CB$112:CB$114),CB$3*wUSE!CB46/SUM(wUSE!CB$112:CB$114),0)</f>
        <v>0</v>
      </c>
      <c r="CC46" s="209">
        <f>IF(SUM(wUSE!CC$112:CC$114),CC$3*wUSE!CC46/SUM(wUSE!CC$112:CC$114),0)</f>
        <v>0</v>
      </c>
      <c r="CD46" s="209">
        <f>IF(SUM(wUSE!CD$112:CD$114),CD$3*wUSE!CD46/SUM(wUSE!CD$112:CD$114),0)</f>
        <v>0</v>
      </c>
      <c r="CE46" s="209">
        <f>IF(SUM(wUSE!CE$112:CE$114),CE$3*wUSE!CE46/SUM(wUSE!CE$112:CE$114),0)</f>
        <v>0</v>
      </c>
      <c r="CF46" s="209">
        <f>IF(SUM(wUSE!CF$112:CF$114),CF$3*wUSE!CF46/SUM(wUSE!CF$112:CF$114),0)</f>
        <v>0</v>
      </c>
      <c r="CG46" s="209" t="e">
        <f>IF(SUM(wUSE!CG$112:CG$114),CG$3*wUSE!CG46/SUM(wUSE!CG$112:CG$114),0)</f>
        <v>#DIV/0!</v>
      </c>
      <c r="CH46" s="209" t="e">
        <f>IF(SUM(wUSE!CH$112:CH$114),CH$3*wUSE!CH46/SUM(wUSE!CH$112:CH$114),0)</f>
        <v>#DIV/0!</v>
      </c>
      <c r="CI46" s="209" t="e">
        <f>IF(SUM(wUSE!CI$112:CI$114),CI$3*wUSE!CI46/SUM(wUSE!CI$112:CI$114),0)</f>
        <v>#DIV/0!</v>
      </c>
      <c r="CJ46" s="209" t="e">
        <f>IF(SUM(wUSE!CJ$112:CJ$114),CJ$3*wUSE!CJ46/SUM(wUSE!CJ$112:CJ$114),0)</f>
        <v>#DIV/0!</v>
      </c>
      <c r="CK46" s="209" t="e">
        <f>IF(SUM(wUSE!CK$112:CK$114),CK$3*wUSE!CK46/SUM(wUSE!CK$112:CK$114),0)</f>
        <v>#DIV/0!</v>
      </c>
      <c r="CL46" s="209" t="e">
        <f>IF(SUM(wUSE!CL$112:CL$114),CL$3*wUSE!CL46/SUM(wUSE!CL$112:CL$114),0)</f>
        <v>#DIV/0!</v>
      </c>
      <c r="CM46" s="209" t="e">
        <f>IF(SUM(wUSE!CM$112:CM$114),CM$3*wUSE!CM46/SUM(wUSE!CM$112:CM$114),0)</f>
        <v>#DIV/0!</v>
      </c>
      <c r="CN46" s="209" t="e">
        <f>IF(SUM(wUSE!CN$112:CN$114),CN$3*wUSE!CN46/SUM(wUSE!CN$112:CN$114),0)</f>
        <v>#DIV/0!</v>
      </c>
      <c r="CO46" s="209" t="e">
        <f>IF(SUM(wUSE!CO$112:CO$114),CO$3*wUSE!CO46/SUM(wUSE!CO$112:CO$114),0)</f>
        <v>#DIV/0!</v>
      </c>
      <c r="CP46" s="209" t="e">
        <f>IF(SUM(wUSE!CP$112:CP$114),CP$3*wUSE!CP46/SUM(wUSE!CP$112:CP$114),0)</f>
        <v>#DIV/0!</v>
      </c>
      <c r="CQ46" s="209" t="e">
        <f>IF(SUM(wUSE!CQ$112:CQ$114),CQ$3*wUSE!CQ46/SUM(wUSE!CQ$112:CQ$114),0)</f>
        <v>#DIV/0!</v>
      </c>
      <c r="CR46" s="209" t="e">
        <f>IF(SUM(wUSE!CR$112:CR$114),CR$3*wUSE!CR46/SUM(wUSE!CR$112:CR$114),0)</f>
        <v>#DIV/0!</v>
      </c>
      <c r="CS46" s="209" t="e">
        <f>IF(SUM(wUSE!CS$112:CS$114),CS$3*wUSE!CS46/SUM(wUSE!CS$112:CS$114),0)</f>
        <v>#DIV/0!</v>
      </c>
      <c r="CT46" s="209">
        <f>IF(SUM(wUSE!CT$112:CT$114),CT$3*wUSE!CT46/SUM(wUSE!CT$112:CT$114),0)</f>
        <v>0</v>
      </c>
      <c r="CU46" s="209">
        <f>IF(SUM(wUSE!CU$112:CU$114),CU$3*wUSE!CU46/SUM(wUSE!CU$112:CU$114),0)</f>
        <v>0</v>
      </c>
      <c r="CV46" s="209" t="e">
        <f>IF(SUM(wUSE!CV$112:CV$114),CV$3*wUSE!CV46/SUM(wUSE!CV$112:CV$114),0)</f>
        <v>#DIV/0!</v>
      </c>
      <c r="CW46" s="209" t="e">
        <f>IF(SUM(wUSE!CW$112:CW$114),CW$3*wUSE!CW46/SUM(wUSE!CW$112:CW$114),0)</f>
        <v>#DIV/0!</v>
      </c>
      <c r="CX46" s="209" t="e">
        <f>IF(SUM(wUSE!CX$112:CX$114),CX$3*wUSE!CX46/SUM(wUSE!CX$112:CX$114),0)</f>
        <v>#DIV/0!</v>
      </c>
      <c r="CY46" s="209" t="e">
        <f>IF(SUM(wUSE!CY$112:CY$114),CY$3*wUSE!CY46/SUM(wUSE!CY$112:CY$114),0)</f>
        <v>#DIV/0!</v>
      </c>
      <c r="CZ46" s="209" t="e">
        <f>IF(SUM(wUSE!CZ$112:CZ$114),CZ$3*wUSE!CZ46/SUM(wUSE!CZ$112:CZ$114),0)</f>
        <v>#DIV/0!</v>
      </c>
      <c r="DA46" s="209" t="e">
        <f>IF(SUM(wUSE!DA$112:DA$114),DA$3*wUSE!DA46/SUM(wUSE!DA$112:DA$114),0)</f>
        <v>#DIV/0!</v>
      </c>
      <c r="DB46" s="209" t="e">
        <f>IF(SUM(wUSE!DB$112:DB$114),DB$3*wUSE!DB46/SUM(wUSE!DB$112:DB$114),0)</f>
        <v>#DIV/0!</v>
      </c>
      <c r="DC46" s="198"/>
      <c r="DD46" s="199"/>
      <c r="DE46" s="199"/>
      <c r="DF46" s="199"/>
      <c r="DG46" s="199"/>
      <c r="DH46" s="199"/>
      <c r="DI46" s="199"/>
      <c r="DJ46" s="199"/>
      <c r="DK46" s="199"/>
      <c r="DL46" s="199"/>
      <c r="DM46" s="199"/>
      <c r="DN46" s="199"/>
      <c r="DO46" s="199"/>
      <c r="DP46" s="199"/>
    </row>
    <row r="47" spans="1:120" x14ac:dyDescent="0.75">
      <c r="A47" s="29"/>
      <c r="B47" s="17" t="s">
        <v>119</v>
      </c>
      <c r="C47" s="209">
        <f>IF(SUM(wUSE!C$112:C$114),C$3*wUSE!C47/SUM(wUSE!C$112:C$114),0)</f>
        <v>0</v>
      </c>
      <c r="D47" s="209">
        <f>IF(SUM(wUSE!D$112:D$114),D$3*wUSE!D47/SUM(wUSE!D$112:D$114),0)</f>
        <v>0</v>
      </c>
      <c r="E47" s="209">
        <f>IF(SUM(wUSE!E$112:E$114),E$3*wUSE!E47/SUM(wUSE!E$112:E$114),0)</f>
        <v>0</v>
      </c>
      <c r="F47" s="209">
        <f>IF(SUM(wUSE!F$112:F$114),F$3*wUSE!F47/SUM(wUSE!F$112:F$114),0)</f>
        <v>0</v>
      </c>
      <c r="G47" s="209">
        <f>IF(SUM(wUSE!G$112:G$114),G$3*wUSE!G47/SUM(wUSE!G$112:G$114),0)</f>
        <v>0</v>
      </c>
      <c r="H47" s="209">
        <f>IF(SUM(wUSE!H$112:H$114),H$3*wUSE!H47/SUM(wUSE!H$112:H$114),0)</f>
        <v>0</v>
      </c>
      <c r="I47" s="209">
        <f>IF(SUM(wUSE!I$112:I$114),I$3*wUSE!I47/SUM(wUSE!I$112:I$114),0)</f>
        <v>0</v>
      </c>
      <c r="J47" s="209">
        <f>IF(SUM(wUSE!J$112:J$114),J$3*wUSE!J47/SUM(wUSE!J$112:J$114),0)</f>
        <v>0</v>
      </c>
      <c r="K47" s="209">
        <f>IF(SUM(wUSE!K$112:K$114),K$3*wUSE!K47/SUM(wUSE!K$112:K$114),0)</f>
        <v>0</v>
      </c>
      <c r="L47" s="209">
        <f>IF(SUM(wUSE!L$112:L$114),L$3*wUSE!L47/SUM(wUSE!L$112:L$114),0)</f>
        <v>0</v>
      </c>
      <c r="M47" s="209">
        <f>IF(SUM(wUSE!M$112:M$114),M$3*wUSE!M47/SUM(wUSE!M$112:M$114),0)</f>
        <v>0</v>
      </c>
      <c r="N47" s="209">
        <f>IF(SUM(wUSE!N$112:N$114),N$3*wUSE!N47/SUM(wUSE!N$112:N$114),0)</f>
        <v>0</v>
      </c>
      <c r="O47" s="209">
        <f>IF(SUM(wUSE!O$112:O$114),O$3*wUSE!O47/SUM(wUSE!O$112:O$114),0)</f>
        <v>0</v>
      </c>
      <c r="P47" s="209">
        <f>IF(SUM(wUSE!P$112:P$114),P$3*wUSE!P47/SUM(wUSE!P$112:P$114),0)</f>
        <v>0</v>
      </c>
      <c r="Q47" s="209">
        <f>IF(SUM(wUSE!Q$112:Q$114),Q$3*wUSE!Q47/SUM(wUSE!Q$112:Q$114),0)</f>
        <v>0</v>
      </c>
      <c r="R47" s="209">
        <f>IF(SUM(wUSE!R$112:R$114),R$3*wUSE!R47/SUM(wUSE!R$112:R$114),0)</f>
        <v>0</v>
      </c>
      <c r="S47" s="209">
        <f>IF(SUM(wUSE!S$112:S$114),S$3*wUSE!S47/SUM(wUSE!S$112:S$114),0)</f>
        <v>0</v>
      </c>
      <c r="T47" s="209">
        <f>IF(SUM(wUSE!T$112:T$114),T$3*wUSE!T47/SUM(wUSE!T$112:T$114),0)</f>
        <v>0</v>
      </c>
      <c r="U47" s="209">
        <f>IF(SUM(wUSE!U$112:U$114),U$3*wUSE!U47/SUM(wUSE!U$112:U$114),0)</f>
        <v>0</v>
      </c>
      <c r="V47" s="209">
        <f>IF(SUM(wUSE!V$112:V$114),V$3*wUSE!V47/SUM(wUSE!V$112:V$114),0)</f>
        <v>0</v>
      </c>
      <c r="W47" s="209">
        <f>IF(SUM(wUSE!W$112:W$114),W$3*wUSE!W47/SUM(wUSE!W$112:W$114),0)</f>
        <v>0</v>
      </c>
      <c r="X47" s="209">
        <f>IF(SUM(wUSE!X$112:X$114),X$3*wUSE!X47/SUM(wUSE!X$112:X$114),0)</f>
        <v>0</v>
      </c>
      <c r="Y47" s="209">
        <f>IF(SUM(wUSE!Y$112:Y$114),Y$3*wUSE!Y47/SUM(wUSE!Y$112:Y$114),0)</f>
        <v>0</v>
      </c>
      <c r="Z47" s="209">
        <f>IF(SUM(wUSE!Z$112:Z$114),Z$3*wUSE!Z47/SUM(wUSE!Z$112:Z$114),0)</f>
        <v>0</v>
      </c>
      <c r="AA47" s="209">
        <f>IF(SUM(wUSE!AA$112:AA$114),AA$3*wUSE!AA47/SUM(wUSE!AA$112:AA$114),0)</f>
        <v>0</v>
      </c>
      <c r="AB47" s="209">
        <f>IF(SUM(wUSE!AB$112:AB$114),AB$3*wUSE!AB47/SUM(wUSE!AB$112:AB$114),0)</f>
        <v>0</v>
      </c>
      <c r="AC47" s="209">
        <f>IF(SUM(wUSE!AC$112:AC$114),AC$3*wUSE!AC47/SUM(wUSE!AC$112:AC$114),0)</f>
        <v>0</v>
      </c>
      <c r="AD47" s="209">
        <f>IF(SUM(wUSE!AD$112:AD$114),AD$3*wUSE!AD47/SUM(wUSE!AD$112:AD$114),0)</f>
        <v>0</v>
      </c>
      <c r="AE47" s="209">
        <f>IF(SUM(wUSE!AE$112:AE$114),AE$3*wUSE!AE47/SUM(wUSE!AE$112:AE$114),0)</f>
        <v>0</v>
      </c>
      <c r="AF47" s="209">
        <f>IF(SUM(wUSE!AF$112:AF$114),AF$3*wUSE!AF47/SUM(wUSE!AF$112:AF$114),0)</f>
        <v>0</v>
      </c>
      <c r="AG47" s="209">
        <f>IF(SUM(wUSE!AG$112:AG$114),AG$3*wUSE!AG47/SUM(wUSE!AG$112:AG$114),0)</f>
        <v>0</v>
      </c>
      <c r="AH47" s="209">
        <f>IF(SUM(wUSE!AH$112:AH$114),AH$3*wUSE!AH47/SUM(wUSE!AH$112:AH$114),0)</f>
        <v>0</v>
      </c>
      <c r="AI47" s="209">
        <f>IF(SUM(wUSE!AI$112:AI$114),AI$3*wUSE!AI47/SUM(wUSE!AI$112:AI$114),0)</f>
        <v>0</v>
      </c>
      <c r="AJ47" s="209">
        <f>IF(SUM(wUSE!AJ$112:AJ$114),AJ$3*wUSE!AJ47/SUM(wUSE!AJ$112:AJ$114),0)</f>
        <v>0</v>
      </c>
      <c r="AK47" s="209">
        <f>IF(SUM(wUSE!AK$112:AK$114),AK$3*wUSE!AK47/SUM(wUSE!AK$112:AK$114),0)</f>
        <v>0</v>
      </c>
      <c r="AL47" s="209">
        <f>IF(SUM(wUSE!AL$112:AL$114),AL$3*wUSE!AL47/SUM(wUSE!AL$112:AL$114),0)</f>
        <v>0</v>
      </c>
      <c r="AM47" s="209">
        <f>IF(SUM(wUSE!AM$112:AM$114),AM$3*wUSE!AM47/SUM(wUSE!AM$112:AM$114),0)</f>
        <v>0</v>
      </c>
      <c r="AN47" s="209">
        <f>IF(SUM(wUSE!AN$112:AN$114),AN$3*wUSE!AN47/SUM(wUSE!AN$112:AN$114),0)</f>
        <v>0</v>
      </c>
      <c r="AO47" s="209">
        <f>IF(SUM(wUSE!AO$112:AO$114),AO$3*wUSE!AO47/SUM(wUSE!AO$112:AO$114),0)</f>
        <v>1.7493059370817656</v>
      </c>
      <c r="AP47" s="209">
        <f>IF(SUM(wUSE!AP$112:AP$114),AP$3*wUSE!AP47/SUM(wUSE!AP$112:AP$114),0)</f>
        <v>0</v>
      </c>
      <c r="AQ47" s="209">
        <f>IF(SUM(wUSE!AQ$112:AQ$114),AQ$3*wUSE!AQ47/SUM(wUSE!AQ$112:AQ$114),0)</f>
        <v>0</v>
      </c>
      <c r="AR47" s="209">
        <f>IF(SUM(wUSE!AR$112:AR$114),AR$3*wUSE!AR47/SUM(wUSE!AR$112:AR$114),0)</f>
        <v>0</v>
      </c>
      <c r="AS47" s="209">
        <f>IF(SUM(wUSE!AS$112:AS$114),AS$3*wUSE!AS47/SUM(wUSE!AS$112:AS$114),0)</f>
        <v>0.3981745065409581</v>
      </c>
      <c r="AT47" s="209">
        <f>IF(SUM(wUSE!AT$112:AT$114),AT$3*wUSE!AT47/SUM(wUSE!AT$112:AT$114),0)</f>
        <v>0</v>
      </c>
      <c r="AU47" s="209">
        <f>IF(SUM(wUSE!AU$112:AU$114),AU$3*wUSE!AU47/SUM(wUSE!AU$112:AU$114),0)</f>
        <v>0</v>
      </c>
      <c r="AV47" s="209">
        <f>IF(SUM(wUSE!AV$112:AV$114),AV$3*wUSE!AV47/SUM(wUSE!AV$112:AV$114),0)</f>
        <v>0</v>
      </c>
      <c r="AW47" s="209">
        <f>IF(SUM(wUSE!AW$112:AW$114),AW$3*wUSE!AW47/SUM(wUSE!AW$112:AW$114),0)</f>
        <v>0</v>
      </c>
      <c r="AX47" s="209">
        <f>IF(SUM(wUSE!AX$112:AX$114),AX$3*wUSE!AX47/SUM(wUSE!AX$112:AX$114),0)</f>
        <v>0</v>
      </c>
      <c r="AY47" s="209">
        <f>IF(SUM(wUSE!AY$112:AY$114),AY$3*wUSE!AY47/SUM(wUSE!AY$112:AY$114),0)</f>
        <v>1.0787318492766085</v>
      </c>
      <c r="AZ47" s="209">
        <f>IF(SUM(wUSE!AZ$112:AZ$114),AZ$3*wUSE!AZ47/SUM(wUSE!AZ$112:AZ$114),0)</f>
        <v>0</v>
      </c>
      <c r="BA47" s="209">
        <f>IF(SUM(wUSE!BA$112:BA$114),BA$3*wUSE!BA47/SUM(wUSE!BA$112:BA$114),0)</f>
        <v>0</v>
      </c>
      <c r="BB47" s="209">
        <f>IF(SUM(wUSE!BB$112:BB$114),BB$3*wUSE!BB47/SUM(wUSE!BB$112:BB$114),0)</f>
        <v>0</v>
      </c>
      <c r="BC47" s="209">
        <f>IF(SUM(wUSE!BC$112:BC$114),BC$3*wUSE!BC47/SUM(wUSE!BC$112:BC$114),0)</f>
        <v>0</v>
      </c>
      <c r="BD47" s="209">
        <f>IF(SUM(wUSE!BD$112:BD$114),BD$3*wUSE!BD47/SUM(wUSE!BD$112:BD$114),0)</f>
        <v>0</v>
      </c>
      <c r="BE47" s="209">
        <f>IF(SUM(wUSE!BE$112:BE$114),BE$3*wUSE!BE47/SUM(wUSE!BE$112:BE$114),0)</f>
        <v>0</v>
      </c>
      <c r="BF47" s="209">
        <f>IF(SUM(wUSE!BF$112:BF$114),BF$3*wUSE!BF47/SUM(wUSE!BF$112:BF$114),0)</f>
        <v>0</v>
      </c>
      <c r="BG47" s="209">
        <f>IF(SUM(wUSE!BG$112:BG$114),BG$3*wUSE!BG47/SUM(wUSE!BG$112:BG$114),0)</f>
        <v>0</v>
      </c>
      <c r="BH47" s="209">
        <f>IF(SUM(wUSE!BH$112:BH$114),BH$3*wUSE!BH47/SUM(wUSE!BH$112:BH$114),0)</f>
        <v>0</v>
      </c>
      <c r="BI47" s="209">
        <f>IF(SUM(wUSE!BI$112:BI$114),BI$3*wUSE!BI47/SUM(wUSE!BI$112:BI$114),0)</f>
        <v>0</v>
      </c>
      <c r="BJ47" s="209">
        <f>IF(SUM(wUSE!BJ$112:BJ$114),BJ$3*wUSE!BJ47/SUM(wUSE!BJ$112:BJ$114),0)</f>
        <v>7.2630242327917527</v>
      </c>
      <c r="BK47" s="209">
        <f>IF(SUM(wUSE!BK$112:BK$114),BK$3*wUSE!BK47/SUM(wUSE!BK$112:BK$114),0)</f>
        <v>12.13318463981167</v>
      </c>
      <c r="BL47" s="209">
        <f>IF(SUM(wUSE!BL$112:BL$114),BL$3*wUSE!BL47/SUM(wUSE!BL$112:BL$114),0)</f>
        <v>2.440467356446494</v>
      </c>
      <c r="BM47" s="209">
        <f>IF(SUM(wUSE!BM$112:BM$114),BM$3*wUSE!BM47/SUM(wUSE!BM$112:BM$114),0)</f>
        <v>108.62178604560509</v>
      </c>
      <c r="BN47" s="209">
        <f>IF(SUM(wUSE!BN$112:BN$114),BN$3*wUSE!BN47/SUM(wUSE!BN$112:BN$114),0)</f>
        <v>0</v>
      </c>
      <c r="BO47" s="209">
        <f>IF(SUM(wUSE!BO$112:BO$114),BO$3*wUSE!BO47/SUM(wUSE!BO$112:BO$114),0)</f>
        <v>0</v>
      </c>
      <c r="BP47" s="209">
        <f>IF(SUM(wUSE!BP$112:BP$114),BP$3*wUSE!BP47/SUM(wUSE!BP$112:BP$114),0)</f>
        <v>4.0186435998600625E-2</v>
      </c>
      <c r="BQ47" s="209">
        <f>IF(SUM(wUSE!BQ$112:BQ$114),BQ$3*wUSE!BQ47/SUM(wUSE!BQ$112:BQ$114),0)</f>
        <v>0</v>
      </c>
      <c r="BR47" s="209">
        <f>IF(SUM(wUSE!BR$112:BR$114),BR$3*wUSE!BR47/SUM(wUSE!BR$112:BR$114),0)</f>
        <v>0</v>
      </c>
      <c r="BS47" s="209">
        <f>IF(SUM(wUSE!BS$112:BS$114),BS$3*wUSE!BS47/SUM(wUSE!BS$112:BS$114),0)</f>
        <v>0</v>
      </c>
      <c r="BT47" s="209">
        <f>IF(SUM(wUSE!BT$112:BT$114),BT$3*wUSE!BT47/SUM(wUSE!BT$112:BT$114),0)</f>
        <v>0</v>
      </c>
      <c r="BU47" s="209">
        <f>IF(SUM(wUSE!BU$112:BU$114),BU$3*wUSE!BU47/SUM(wUSE!BU$112:BU$114),0)</f>
        <v>0</v>
      </c>
      <c r="BV47" s="209">
        <f>IF(SUM(wUSE!BV$112:BV$114),BV$3*wUSE!BV47/SUM(wUSE!BV$112:BV$114),0)</f>
        <v>148.31400988455482</v>
      </c>
      <c r="BW47" s="209">
        <f>IF(SUM(wUSE!BW$112:BW$114),BW$3*wUSE!BW47/SUM(wUSE!BW$112:BW$114),0)</f>
        <v>0</v>
      </c>
      <c r="BX47" s="209">
        <f>IF(SUM(wUSE!BX$112:BX$114),BX$3*wUSE!BX47/SUM(wUSE!BX$112:BX$114),0)</f>
        <v>0</v>
      </c>
      <c r="BY47" s="209">
        <f>IF(SUM(wUSE!BY$112:BY$114),BY$3*wUSE!BY47/SUM(wUSE!BY$112:BY$114),0)</f>
        <v>0</v>
      </c>
      <c r="BZ47" s="209">
        <f>IF(SUM(wUSE!BZ$112:BZ$114),BZ$3*wUSE!BZ47/SUM(wUSE!BZ$112:BZ$114),0)</f>
        <v>0.71995347395706277</v>
      </c>
      <c r="CA47" s="209">
        <f>IF(SUM(wUSE!CA$112:CA$114),CA$3*wUSE!CA47/SUM(wUSE!CA$112:CA$114),0)</f>
        <v>8.2436530204812772</v>
      </c>
      <c r="CB47" s="209">
        <f>IF(SUM(wUSE!CB$112:CB$114),CB$3*wUSE!CB47/SUM(wUSE!CB$112:CB$114),0)</f>
        <v>0.15269406727683393</v>
      </c>
      <c r="CC47" s="209">
        <f>IF(SUM(wUSE!CC$112:CC$114),CC$3*wUSE!CC47/SUM(wUSE!CC$112:CC$114),0)</f>
        <v>0</v>
      </c>
      <c r="CD47" s="209">
        <f>IF(SUM(wUSE!CD$112:CD$114),CD$3*wUSE!CD47/SUM(wUSE!CD$112:CD$114),0)</f>
        <v>0</v>
      </c>
      <c r="CE47" s="209">
        <f>IF(SUM(wUSE!CE$112:CE$114),CE$3*wUSE!CE47/SUM(wUSE!CE$112:CE$114),0)</f>
        <v>0</v>
      </c>
      <c r="CF47" s="209">
        <f>IF(SUM(wUSE!CF$112:CF$114),CF$3*wUSE!CF47/SUM(wUSE!CF$112:CF$114),0)</f>
        <v>0</v>
      </c>
      <c r="CG47" s="209" t="e">
        <f>IF(SUM(wUSE!CG$112:CG$114),CG$3*wUSE!CG47/SUM(wUSE!CG$112:CG$114),0)</f>
        <v>#DIV/0!</v>
      </c>
      <c r="CH47" s="209" t="e">
        <f>IF(SUM(wUSE!CH$112:CH$114),CH$3*wUSE!CH47/SUM(wUSE!CH$112:CH$114),0)</f>
        <v>#DIV/0!</v>
      </c>
      <c r="CI47" s="209" t="e">
        <f>IF(SUM(wUSE!CI$112:CI$114),CI$3*wUSE!CI47/SUM(wUSE!CI$112:CI$114),0)</f>
        <v>#DIV/0!</v>
      </c>
      <c r="CJ47" s="209" t="e">
        <f>IF(SUM(wUSE!CJ$112:CJ$114),CJ$3*wUSE!CJ47/SUM(wUSE!CJ$112:CJ$114),0)</f>
        <v>#DIV/0!</v>
      </c>
      <c r="CK47" s="209" t="e">
        <f>IF(SUM(wUSE!CK$112:CK$114),CK$3*wUSE!CK47/SUM(wUSE!CK$112:CK$114),0)</f>
        <v>#DIV/0!</v>
      </c>
      <c r="CL47" s="209" t="e">
        <f>IF(SUM(wUSE!CL$112:CL$114),CL$3*wUSE!CL47/SUM(wUSE!CL$112:CL$114),0)</f>
        <v>#DIV/0!</v>
      </c>
      <c r="CM47" s="209" t="e">
        <f>IF(SUM(wUSE!CM$112:CM$114),CM$3*wUSE!CM47/SUM(wUSE!CM$112:CM$114),0)</f>
        <v>#DIV/0!</v>
      </c>
      <c r="CN47" s="209" t="e">
        <f>IF(SUM(wUSE!CN$112:CN$114),CN$3*wUSE!CN47/SUM(wUSE!CN$112:CN$114),0)</f>
        <v>#DIV/0!</v>
      </c>
      <c r="CO47" s="209" t="e">
        <f>IF(SUM(wUSE!CO$112:CO$114),CO$3*wUSE!CO47/SUM(wUSE!CO$112:CO$114),0)</f>
        <v>#DIV/0!</v>
      </c>
      <c r="CP47" s="209" t="e">
        <f>IF(SUM(wUSE!CP$112:CP$114),CP$3*wUSE!CP47/SUM(wUSE!CP$112:CP$114),0)</f>
        <v>#DIV/0!</v>
      </c>
      <c r="CQ47" s="209" t="e">
        <f>IF(SUM(wUSE!CQ$112:CQ$114),CQ$3*wUSE!CQ47/SUM(wUSE!CQ$112:CQ$114),0)</f>
        <v>#DIV/0!</v>
      </c>
      <c r="CR47" s="209" t="e">
        <f>IF(SUM(wUSE!CR$112:CR$114),CR$3*wUSE!CR47/SUM(wUSE!CR$112:CR$114),0)</f>
        <v>#DIV/0!</v>
      </c>
      <c r="CS47" s="209" t="e">
        <f>IF(SUM(wUSE!CS$112:CS$114),CS$3*wUSE!CS47/SUM(wUSE!CS$112:CS$114),0)</f>
        <v>#DIV/0!</v>
      </c>
      <c r="CT47" s="209">
        <f>IF(SUM(wUSE!CT$112:CT$114),CT$3*wUSE!CT47/SUM(wUSE!CT$112:CT$114),0)</f>
        <v>0</v>
      </c>
      <c r="CU47" s="209">
        <f>IF(SUM(wUSE!CU$112:CU$114),CU$3*wUSE!CU47/SUM(wUSE!CU$112:CU$114),0)</f>
        <v>0</v>
      </c>
      <c r="CV47" s="209" t="e">
        <f>IF(SUM(wUSE!CV$112:CV$114),CV$3*wUSE!CV47/SUM(wUSE!CV$112:CV$114),0)</f>
        <v>#DIV/0!</v>
      </c>
      <c r="CW47" s="209" t="e">
        <f>IF(SUM(wUSE!CW$112:CW$114),CW$3*wUSE!CW47/SUM(wUSE!CW$112:CW$114),0)</f>
        <v>#DIV/0!</v>
      </c>
      <c r="CX47" s="209" t="e">
        <f>IF(SUM(wUSE!CX$112:CX$114),CX$3*wUSE!CX47/SUM(wUSE!CX$112:CX$114),0)</f>
        <v>#DIV/0!</v>
      </c>
      <c r="CY47" s="209" t="e">
        <f>IF(SUM(wUSE!CY$112:CY$114),CY$3*wUSE!CY47/SUM(wUSE!CY$112:CY$114),0)</f>
        <v>#DIV/0!</v>
      </c>
      <c r="CZ47" s="209" t="e">
        <f>IF(SUM(wUSE!CZ$112:CZ$114),CZ$3*wUSE!CZ47/SUM(wUSE!CZ$112:CZ$114),0)</f>
        <v>#DIV/0!</v>
      </c>
      <c r="DA47" s="209" t="e">
        <f>IF(SUM(wUSE!DA$112:DA$114),DA$3*wUSE!DA47/SUM(wUSE!DA$112:DA$114),0)</f>
        <v>#DIV/0!</v>
      </c>
      <c r="DB47" s="209" t="e">
        <f>IF(SUM(wUSE!DB$112:DB$114),DB$3*wUSE!DB47/SUM(wUSE!DB$112:DB$114),0)</f>
        <v>#DIV/0!</v>
      </c>
      <c r="DC47" s="198"/>
      <c r="DD47" s="199"/>
      <c r="DE47" s="199"/>
      <c r="DF47" s="199"/>
      <c r="DG47" s="199"/>
      <c r="DH47" s="199"/>
      <c r="DI47" s="199"/>
      <c r="DJ47" s="199"/>
      <c r="DK47" s="199"/>
      <c r="DL47" s="199"/>
      <c r="DM47" s="199"/>
      <c r="DN47" s="199"/>
      <c r="DO47" s="199"/>
      <c r="DP47" s="199"/>
    </row>
    <row r="48" spans="1:120" x14ac:dyDescent="0.75">
      <c r="A48" s="29"/>
      <c r="B48" s="17" t="s">
        <v>121</v>
      </c>
      <c r="C48" s="209">
        <f>IF(SUM(wUSE!C$112:C$114),C$3*wUSE!C48/SUM(wUSE!C$112:C$114),0)</f>
        <v>0</v>
      </c>
      <c r="D48" s="209">
        <f>IF(SUM(wUSE!D$112:D$114),D$3*wUSE!D48/SUM(wUSE!D$112:D$114),0)</f>
        <v>0</v>
      </c>
      <c r="E48" s="209">
        <f>IF(SUM(wUSE!E$112:E$114),E$3*wUSE!E48/SUM(wUSE!E$112:E$114),0)</f>
        <v>0</v>
      </c>
      <c r="F48" s="209">
        <f>IF(SUM(wUSE!F$112:F$114),F$3*wUSE!F48/SUM(wUSE!F$112:F$114),0)</f>
        <v>0</v>
      </c>
      <c r="G48" s="209">
        <f>IF(SUM(wUSE!G$112:G$114),G$3*wUSE!G48/SUM(wUSE!G$112:G$114),0)</f>
        <v>0</v>
      </c>
      <c r="H48" s="209">
        <f>IF(SUM(wUSE!H$112:H$114),H$3*wUSE!H48/SUM(wUSE!H$112:H$114),0)</f>
        <v>0</v>
      </c>
      <c r="I48" s="209">
        <f>IF(SUM(wUSE!I$112:I$114),I$3*wUSE!I48/SUM(wUSE!I$112:I$114),0)</f>
        <v>0</v>
      </c>
      <c r="J48" s="209">
        <f>IF(SUM(wUSE!J$112:J$114),J$3*wUSE!J48/SUM(wUSE!J$112:J$114),0)</f>
        <v>0</v>
      </c>
      <c r="K48" s="209">
        <f>IF(SUM(wUSE!K$112:K$114),K$3*wUSE!K48/SUM(wUSE!K$112:K$114),0)</f>
        <v>0</v>
      </c>
      <c r="L48" s="209">
        <f>IF(SUM(wUSE!L$112:L$114),L$3*wUSE!L48/SUM(wUSE!L$112:L$114),0)</f>
        <v>0</v>
      </c>
      <c r="M48" s="209">
        <f>IF(SUM(wUSE!M$112:M$114),M$3*wUSE!M48/SUM(wUSE!M$112:M$114),0)</f>
        <v>0</v>
      </c>
      <c r="N48" s="209">
        <f>IF(SUM(wUSE!N$112:N$114),N$3*wUSE!N48/SUM(wUSE!N$112:N$114),0)</f>
        <v>0</v>
      </c>
      <c r="O48" s="209">
        <f>IF(SUM(wUSE!O$112:O$114),O$3*wUSE!O48/SUM(wUSE!O$112:O$114),0)</f>
        <v>0</v>
      </c>
      <c r="P48" s="209">
        <f>IF(SUM(wUSE!P$112:P$114),P$3*wUSE!P48/SUM(wUSE!P$112:P$114),0)</f>
        <v>0</v>
      </c>
      <c r="Q48" s="209">
        <f>IF(SUM(wUSE!Q$112:Q$114),Q$3*wUSE!Q48/SUM(wUSE!Q$112:Q$114),0)</f>
        <v>0</v>
      </c>
      <c r="R48" s="209">
        <f>IF(SUM(wUSE!R$112:R$114),R$3*wUSE!R48/SUM(wUSE!R$112:R$114),0)</f>
        <v>0</v>
      </c>
      <c r="S48" s="209">
        <f>IF(SUM(wUSE!S$112:S$114),S$3*wUSE!S48/SUM(wUSE!S$112:S$114),0)</f>
        <v>0</v>
      </c>
      <c r="T48" s="209">
        <f>IF(SUM(wUSE!T$112:T$114),T$3*wUSE!T48/SUM(wUSE!T$112:T$114),0)</f>
        <v>0</v>
      </c>
      <c r="U48" s="209">
        <f>IF(SUM(wUSE!U$112:U$114),U$3*wUSE!U48/SUM(wUSE!U$112:U$114),0)</f>
        <v>0</v>
      </c>
      <c r="V48" s="209">
        <f>IF(SUM(wUSE!V$112:V$114),V$3*wUSE!V48/SUM(wUSE!V$112:V$114),0)</f>
        <v>0</v>
      </c>
      <c r="W48" s="209">
        <f>IF(SUM(wUSE!W$112:W$114),W$3*wUSE!W48/SUM(wUSE!W$112:W$114),0)</f>
        <v>0</v>
      </c>
      <c r="X48" s="209">
        <f>IF(SUM(wUSE!X$112:X$114),X$3*wUSE!X48/SUM(wUSE!X$112:X$114),0)</f>
        <v>0</v>
      </c>
      <c r="Y48" s="209">
        <f>IF(SUM(wUSE!Y$112:Y$114),Y$3*wUSE!Y48/SUM(wUSE!Y$112:Y$114),0)</f>
        <v>0</v>
      </c>
      <c r="Z48" s="209">
        <f>IF(SUM(wUSE!Z$112:Z$114),Z$3*wUSE!Z48/SUM(wUSE!Z$112:Z$114),0)</f>
        <v>0</v>
      </c>
      <c r="AA48" s="209">
        <f>IF(SUM(wUSE!AA$112:AA$114),AA$3*wUSE!AA48/SUM(wUSE!AA$112:AA$114),0)</f>
        <v>0</v>
      </c>
      <c r="AB48" s="209">
        <f>IF(SUM(wUSE!AB$112:AB$114),AB$3*wUSE!AB48/SUM(wUSE!AB$112:AB$114),0)</f>
        <v>0</v>
      </c>
      <c r="AC48" s="209">
        <f>IF(SUM(wUSE!AC$112:AC$114),AC$3*wUSE!AC48/SUM(wUSE!AC$112:AC$114),0)</f>
        <v>0</v>
      </c>
      <c r="AD48" s="209">
        <f>IF(SUM(wUSE!AD$112:AD$114),AD$3*wUSE!AD48/SUM(wUSE!AD$112:AD$114),0)</f>
        <v>0</v>
      </c>
      <c r="AE48" s="209">
        <f>IF(SUM(wUSE!AE$112:AE$114),AE$3*wUSE!AE48/SUM(wUSE!AE$112:AE$114),0)</f>
        <v>0</v>
      </c>
      <c r="AF48" s="209">
        <f>IF(SUM(wUSE!AF$112:AF$114),AF$3*wUSE!AF48/SUM(wUSE!AF$112:AF$114),0)</f>
        <v>0</v>
      </c>
      <c r="AG48" s="209">
        <f>IF(SUM(wUSE!AG$112:AG$114),AG$3*wUSE!AG48/SUM(wUSE!AG$112:AG$114),0)</f>
        <v>0</v>
      </c>
      <c r="AH48" s="209">
        <f>IF(SUM(wUSE!AH$112:AH$114),AH$3*wUSE!AH48/SUM(wUSE!AH$112:AH$114),0)</f>
        <v>0</v>
      </c>
      <c r="AI48" s="209">
        <f>IF(SUM(wUSE!AI$112:AI$114),AI$3*wUSE!AI48/SUM(wUSE!AI$112:AI$114),0)</f>
        <v>0</v>
      </c>
      <c r="AJ48" s="209">
        <f>IF(SUM(wUSE!AJ$112:AJ$114),AJ$3*wUSE!AJ48/SUM(wUSE!AJ$112:AJ$114),0)</f>
        <v>0</v>
      </c>
      <c r="AK48" s="209">
        <f>IF(SUM(wUSE!AK$112:AK$114),AK$3*wUSE!AK48/SUM(wUSE!AK$112:AK$114),0)</f>
        <v>0</v>
      </c>
      <c r="AL48" s="209">
        <f>IF(SUM(wUSE!AL$112:AL$114),AL$3*wUSE!AL48/SUM(wUSE!AL$112:AL$114),0)</f>
        <v>0</v>
      </c>
      <c r="AM48" s="209">
        <f>IF(SUM(wUSE!AM$112:AM$114),AM$3*wUSE!AM48/SUM(wUSE!AM$112:AM$114),0)</f>
        <v>0</v>
      </c>
      <c r="AN48" s="209">
        <f>IF(SUM(wUSE!AN$112:AN$114),AN$3*wUSE!AN48/SUM(wUSE!AN$112:AN$114),0)</f>
        <v>0</v>
      </c>
      <c r="AO48" s="209">
        <f>IF(SUM(wUSE!AO$112:AO$114),AO$3*wUSE!AO48/SUM(wUSE!AO$112:AO$114),0)</f>
        <v>0</v>
      </c>
      <c r="AP48" s="209">
        <f>IF(SUM(wUSE!AP$112:AP$114),AP$3*wUSE!AP48/SUM(wUSE!AP$112:AP$114),0)</f>
        <v>0</v>
      </c>
      <c r="AQ48" s="209">
        <f>IF(SUM(wUSE!AQ$112:AQ$114),AQ$3*wUSE!AQ48/SUM(wUSE!AQ$112:AQ$114),0)</f>
        <v>0</v>
      </c>
      <c r="AR48" s="209">
        <f>IF(SUM(wUSE!AR$112:AR$114),AR$3*wUSE!AR48/SUM(wUSE!AR$112:AR$114),0)</f>
        <v>0</v>
      </c>
      <c r="AS48" s="209">
        <f>IF(SUM(wUSE!AS$112:AS$114),AS$3*wUSE!AS48/SUM(wUSE!AS$112:AS$114),0)</f>
        <v>0</v>
      </c>
      <c r="AT48" s="209">
        <f>IF(SUM(wUSE!AT$112:AT$114),AT$3*wUSE!AT48/SUM(wUSE!AT$112:AT$114),0)</f>
        <v>0</v>
      </c>
      <c r="AU48" s="209">
        <f>IF(SUM(wUSE!AU$112:AU$114),AU$3*wUSE!AU48/SUM(wUSE!AU$112:AU$114),0)</f>
        <v>0</v>
      </c>
      <c r="AV48" s="209">
        <f>IF(SUM(wUSE!AV$112:AV$114),AV$3*wUSE!AV48/SUM(wUSE!AV$112:AV$114),0)</f>
        <v>0</v>
      </c>
      <c r="AW48" s="209">
        <f>IF(SUM(wUSE!AW$112:AW$114),AW$3*wUSE!AW48/SUM(wUSE!AW$112:AW$114),0)</f>
        <v>0</v>
      </c>
      <c r="AX48" s="209">
        <f>IF(SUM(wUSE!AX$112:AX$114),AX$3*wUSE!AX48/SUM(wUSE!AX$112:AX$114),0)</f>
        <v>0</v>
      </c>
      <c r="AY48" s="209">
        <f>IF(SUM(wUSE!AY$112:AY$114),AY$3*wUSE!AY48/SUM(wUSE!AY$112:AY$114),0)</f>
        <v>0</v>
      </c>
      <c r="AZ48" s="209">
        <f>IF(SUM(wUSE!AZ$112:AZ$114),AZ$3*wUSE!AZ48/SUM(wUSE!AZ$112:AZ$114),0)</f>
        <v>0</v>
      </c>
      <c r="BA48" s="209">
        <f>IF(SUM(wUSE!BA$112:BA$114),BA$3*wUSE!BA48/SUM(wUSE!BA$112:BA$114),0)</f>
        <v>0</v>
      </c>
      <c r="BB48" s="209">
        <f>IF(SUM(wUSE!BB$112:BB$114),BB$3*wUSE!BB48/SUM(wUSE!BB$112:BB$114),0)</f>
        <v>0</v>
      </c>
      <c r="BC48" s="209">
        <f>IF(SUM(wUSE!BC$112:BC$114),BC$3*wUSE!BC48/SUM(wUSE!BC$112:BC$114),0)</f>
        <v>0</v>
      </c>
      <c r="BD48" s="209">
        <f>IF(SUM(wUSE!BD$112:BD$114),BD$3*wUSE!BD48/SUM(wUSE!BD$112:BD$114),0)</f>
        <v>0</v>
      </c>
      <c r="BE48" s="209">
        <f>IF(SUM(wUSE!BE$112:BE$114),BE$3*wUSE!BE48/SUM(wUSE!BE$112:BE$114),0)</f>
        <v>0</v>
      </c>
      <c r="BF48" s="209">
        <f>IF(SUM(wUSE!BF$112:BF$114),BF$3*wUSE!BF48/SUM(wUSE!BF$112:BF$114),0)</f>
        <v>0</v>
      </c>
      <c r="BG48" s="209">
        <f>IF(SUM(wUSE!BG$112:BG$114),BG$3*wUSE!BG48/SUM(wUSE!BG$112:BG$114),0)</f>
        <v>0</v>
      </c>
      <c r="BH48" s="209">
        <f>IF(SUM(wUSE!BH$112:BH$114),BH$3*wUSE!BH48/SUM(wUSE!BH$112:BH$114),0)</f>
        <v>0</v>
      </c>
      <c r="BI48" s="209">
        <f>IF(SUM(wUSE!BI$112:BI$114),BI$3*wUSE!BI48/SUM(wUSE!BI$112:BI$114),0)</f>
        <v>0</v>
      </c>
      <c r="BJ48" s="209">
        <f>IF(SUM(wUSE!BJ$112:BJ$114),BJ$3*wUSE!BJ48/SUM(wUSE!BJ$112:BJ$114),0)</f>
        <v>0</v>
      </c>
      <c r="BK48" s="209">
        <f>IF(SUM(wUSE!BK$112:BK$114),BK$3*wUSE!BK48/SUM(wUSE!BK$112:BK$114),0)</f>
        <v>0</v>
      </c>
      <c r="BL48" s="209">
        <f>IF(SUM(wUSE!BL$112:BL$114),BL$3*wUSE!BL48/SUM(wUSE!BL$112:BL$114),0)</f>
        <v>0</v>
      </c>
      <c r="BM48" s="209">
        <f>IF(SUM(wUSE!BM$112:BM$114),BM$3*wUSE!BM48/SUM(wUSE!BM$112:BM$114),0)</f>
        <v>0</v>
      </c>
      <c r="BN48" s="209">
        <f>IF(SUM(wUSE!BN$112:BN$114),BN$3*wUSE!BN48/SUM(wUSE!BN$112:BN$114),0)</f>
        <v>0</v>
      </c>
      <c r="BO48" s="209">
        <f>IF(SUM(wUSE!BO$112:BO$114),BO$3*wUSE!BO48/SUM(wUSE!BO$112:BO$114),0)</f>
        <v>0</v>
      </c>
      <c r="BP48" s="209">
        <f>IF(SUM(wUSE!BP$112:BP$114),BP$3*wUSE!BP48/SUM(wUSE!BP$112:BP$114),0)</f>
        <v>0</v>
      </c>
      <c r="BQ48" s="209">
        <f>IF(SUM(wUSE!BQ$112:BQ$114),BQ$3*wUSE!BQ48/SUM(wUSE!BQ$112:BQ$114),0)</f>
        <v>0</v>
      </c>
      <c r="BR48" s="209">
        <f>IF(SUM(wUSE!BR$112:BR$114),BR$3*wUSE!BR48/SUM(wUSE!BR$112:BR$114),0)</f>
        <v>0</v>
      </c>
      <c r="BS48" s="209">
        <f>IF(SUM(wUSE!BS$112:BS$114),BS$3*wUSE!BS48/SUM(wUSE!BS$112:BS$114),0)</f>
        <v>0</v>
      </c>
      <c r="BT48" s="209">
        <f>IF(SUM(wUSE!BT$112:BT$114),BT$3*wUSE!BT48/SUM(wUSE!BT$112:BT$114),0)</f>
        <v>0</v>
      </c>
      <c r="BU48" s="209">
        <f>IF(SUM(wUSE!BU$112:BU$114),BU$3*wUSE!BU48/SUM(wUSE!BU$112:BU$114),0)</f>
        <v>0</v>
      </c>
      <c r="BV48" s="209">
        <f>IF(SUM(wUSE!BV$112:BV$114),BV$3*wUSE!BV48/SUM(wUSE!BV$112:BV$114),0)</f>
        <v>0</v>
      </c>
      <c r="BW48" s="209">
        <f>IF(SUM(wUSE!BW$112:BW$114),BW$3*wUSE!BW48/SUM(wUSE!BW$112:BW$114),0)</f>
        <v>0</v>
      </c>
      <c r="BX48" s="209">
        <f>IF(SUM(wUSE!BX$112:BX$114),BX$3*wUSE!BX48/SUM(wUSE!BX$112:BX$114),0)</f>
        <v>0</v>
      </c>
      <c r="BY48" s="209">
        <f>IF(SUM(wUSE!BY$112:BY$114),BY$3*wUSE!BY48/SUM(wUSE!BY$112:BY$114),0)</f>
        <v>0</v>
      </c>
      <c r="BZ48" s="209">
        <f>IF(SUM(wUSE!BZ$112:BZ$114),BZ$3*wUSE!BZ48/SUM(wUSE!BZ$112:BZ$114),0)</f>
        <v>0</v>
      </c>
      <c r="CA48" s="209">
        <f>IF(SUM(wUSE!CA$112:CA$114),CA$3*wUSE!CA48/SUM(wUSE!CA$112:CA$114),0)</f>
        <v>0</v>
      </c>
      <c r="CB48" s="209">
        <f>IF(SUM(wUSE!CB$112:CB$114),CB$3*wUSE!CB48/SUM(wUSE!CB$112:CB$114),0)</f>
        <v>0</v>
      </c>
      <c r="CC48" s="209">
        <f>IF(SUM(wUSE!CC$112:CC$114),CC$3*wUSE!CC48/SUM(wUSE!CC$112:CC$114),0)</f>
        <v>0</v>
      </c>
      <c r="CD48" s="209">
        <f>IF(SUM(wUSE!CD$112:CD$114),CD$3*wUSE!CD48/SUM(wUSE!CD$112:CD$114),0)</f>
        <v>0</v>
      </c>
      <c r="CE48" s="209">
        <f>IF(SUM(wUSE!CE$112:CE$114),CE$3*wUSE!CE48/SUM(wUSE!CE$112:CE$114),0)</f>
        <v>0</v>
      </c>
      <c r="CF48" s="209">
        <f>IF(SUM(wUSE!CF$112:CF$114),CF$3*wUSE!CF48/SUM(wUSE!CF$112:CF$114),0)</f>
        <v>0</v>
      </c>
      <c r="CG48" s="209" t="e">
        <f>IF(SUM(wUSE!CG$112:CG$114),CG$3*wUSE!CG48/SUM(wUSE!CG$112:CG$114),0)</f>
        <v>#DIV/0!</v>
      </c>
      <c r="CH48" s="209" t="e">
        <f>IF(SUM(wUSE!CH$112:CH$114),CH$3*wUSE!CH48/SUM(wUSE!CH$112:CH$114),0)</f>
        <v>#DIV/0!</v>
      </c>
      <c r="CI48" s="209" t="e">
        <f>IF(SUM(wUSE!CI$112:CI$114),CI$3*wUSE!CI48/SUM(wUSE!CI$112:CI$114),0)</f>
        <v>#DIV/0!</v>
      </c>
      <c r="CJ48" s="209" t="e">
        <f>IF(SUM(wUSE!CJ$112:CJ$114),CJ$3*wUSE!CJ48/SUM(wUSE!CJ$112:CJ$114),0)</f>
        <v>#DIV/0!</v>
      </c>
      <c r="CK48" s="209" t="e">
        <f>IF(SUM(wUSE!CK$112:CK$114),CK$3*wUSE!CK48/SUM(wUSE!CK$112:CK$114),0)</f>
        <v>#DIV/0!</v>
      </c>
      <c r="CL48" s="209" t="e">
        <f>IF(SUM(wUSE!CL$112:CL$114),CL$3*wUSE!CL48/SUM(wUSE!CL$112:CL$114),0)</f>
        <v>#DIV/0!</v>
      </c>
      <c r="CM48" s="209" t="e">
        <f>IF(SUM(wUSE!CM$112:CM$114),CM$3*wUSE!CM48/SUM(wUSE!CM$112:CM$114),0)</f>
        <v>#DIV/0!</v>
      </c>
      <c r="CN48" s="209" t="e">
        <f>IF(SUM(wUSE!CN$112:CN$114),CN$3*wUSE!CN48/SUM(wUSE!CN$112:CN$114),0)</f>
        <v>#DIV/0!</v>
      </c>
      <c r="CO48" s="209" t="e">
        <f>IF(SUM(wUSE!CO$112:CO$114),CO$3*wUSE!CO48/SUM(wUSE!CO$112:CO$114),0)</f>
        <v>#DIV/0!</v>
      </c>
      <c r="CP48" s="209" t="e">
        <f>IF(SUM(wUSE!CP$112:CP$114),CP$3*wUSE!CP48/SUM(wUSE!CP$112:CP$114),0)</f>
        <v>#DIV/0!</v>
      </c>
      <c r="CQ48" s="209" t="e">
        <f>IF(SUM(wUSE!CQ$112:CQ$114),CQ$3*wUSE!CQ48/SUM(wUSE!CQ$112:CQ$114),0)</f>
        <v>#DIV/0!</v>
      </c>
      <c r="CR48" s="209" t="e">
        <f>IF(SUM(wUSE!CR$112:CR$114),CR$3*wUSE!CR48/SUM(wUSE!CR$112:CR$114),0)</f>
        <v>#DIV/0!</v>
      </c>
      <c r="CS48" s="209" t="e">
        <f>IF(SUM(wUSE!CS$112:CS$114),CS$3*wUSE!CS48/SUM(wUSE!CS$112:CS$114),0)</f>
        <v>#DIV/0!</v>
      </c>
      <c r="CT48" s="209">
        <f>IF(SUM(wUSE!CT$112:CT$114),CT$3*wUSE!CT48/SUM(wUSE!CT$112:CT$114),0)</f>
        <v>0</v>
      </c>
      <c r="CU48" s="209">
        <f>IF(SUM(wUSE!CU$112:CU$114),CU$3*wUSE!CU48/SUM(wUSE!CU$112:CU$114),0)</f>
        <v>0</v>
      </c>
      <c r="CV48" s="209" t="e">
        <f>IF(SUM(wUSE!CV$112:CV$114),CV$3*wUSE!CV48/SUM(wUSE!CV$112:CV$114),0)</f>
        <v>#DIV/0!</v>
      </c>
      <c r="CW48" s="209" t="e">
        <f>IF(SUM(wUSE!CW$112:CW$114),CW$3*wUSE!CW48/SUM(wUSE!CW$112:CW$114),0)</f>
        <v>#DIV/0!</v>
      </c>
      <c r="CX48" s="209" t="e">
        <f>IF(SUM(wUSE!CX$112:CX$114),CX$3*wUSE!CX48/SUM(wUSE!CX$112:CX$114),0)</f>
        <v>#DIV/0!</v>
      </c>
      <c r="CY48" s="209" t="e">
        <f>IF(SUM(wUSE!CY$112:CY$114),CY$3*wUSE!CY48/SUM(wUSE!CY$112:CY$114),0)</f>
        <v>#DIV/0!</v>
      </c>
      <c r="CZ48" s="209" t="e">
        <f>IF(SUM(wUSE!CZ$112:CZ$114),CZ$3*wUSE!CZ48/SUM(wUSE!CZ$112:CZ$114),0)</f>
        <v>#DIV/0!</v>
      </c>
      <c r="DA48" s="209" t="e">
        <f>IF(SUM(wUSE!DA$112:DA$114),DA$3*wUSE!DA48/SUM(wUSE!DA$112:DA$114),0)</f>
        <v>#DIV/0!</v>
      </c>
      <c r="DB48" s="209" t="e">
        <f>IF(SUM(wUSE!DB$112:DB$114),DB$3*wUSE!DB48/SUM(wUSE!DB$112:DB$114),0)</f>
        <v>#DIV/0!</v>
      </c>
      <c r="DC48" s="198"/>
      <c r="DD48" s="199"/>
      <c r="DE48" s="199"/>
      <c r="DF48" s="199"/>
      <c r="DG48" s="199"/>
      <c r="DH48" s="199"/>
      <c r="DI48" s="199"/>
      <c r="DJ48" s="199"/>
      <c r="DK48" s="199"/>
      <c r="DL48" s="199"/>
      <c r="DM48" s="199"/>
      <c r="DN48" s="199"/>
      <c r="DO48" s="199"/>
      <c r="DP48" s="199"/>
    </row>
    <row r="49" spans="1:120" x14ac:dyDescent="0.75">
      <c r="A49" s="29"/>
      <c r="B49" s="17" t="s">
        <v>123</v>
      </c>
      <c r="C49" s="209">
        <f>IF(SUM(wUSE!C$112:C$114),C$3*wUSE!C49/SUM(wUSE!C$112:C$114),0)</f>
        <v>0</v>
      </c>
      <c r="D49" s="209">
        <f>IF(SUM(wUSE!D$112:D$114),D$3*wUSE!D49/SUM(wUSE!D$112:D$114),0)</f>
        <v>0</v>
      </c>
      <c r="E49" s="209">
        <f>IF(SUM(wUSE!E$112:E$114),E$3*wUSE!E49/SUM(wUSE!E$112:E$114),0)</f>
        <v>0</v>
      </c>
      <c r="F49" s="209">
        <f>IF(SUM(wUSE!F$112:F$114),F$3*wUSE!F49/SUM(wUSE!F$112:F$114),0)</f>
        <v>0</v>
      </c>
      <c r="G49" s="209">
        <f>IF(SUM(wUSE!G$112:G$114),G$3*wUSE!G49/SUM(wUSE!G$112:G$114),0)</f>
        <v>0</v>
      </c>
      <c r="H49" s="209">
        <f>IF(SUM(wUSE!H$112:H$114),H$3*wUSE!H49/SUM(wUSE!H$112:H$114),0)</f>
        <v>0</v>
      </c>
      <c r="I49" s="209">
        <f>IF(SUM(wUSE!I$112:I$114),I$3*wUSE!I49/SUM(wUSE!I$112:I$114),0)</f>
        <v>0</v>
      </c>
      <c r="J49" s="209">
        <f>IF(SUM(wUSE!J$112:J$114),J$3*wUSE!J49/SUM(wUSE!J$112:J$114),0)</f>
        <v>0</v>
      </c>
      <c r="K49" s="209">
        <f>IF(SUM(wUSE!K$112:K$114),K$3*wUSE!K49/SUM(wUSE!K$112:K$114),0)</f>
        <v>0</v>
      </c>
      <c r="L49" s="209">
        <f>IF(SUM(wUSE!L$112:L$114),L$3*wUSE!L49/SUM(wUSE!L$112:L$114),0)</f>
        <v>0</v>
      </c>
      <c r="M49" s="209">
        <f>IF(SUM(wUSE!M$112:M$114),M$3*wUSE!M49/SUM(wUSE!M$112:M$114),0)</f>
        <v>0</v>
      </c>
      <c r="N49" s="209">
        <f>IF(SUM(wUSE!N$112:N$114),N$3*wUSE!N49/SUM(wUSE!N$112:N$114),0)</f>
        <v>0</v>
      </c>
      <c r="O49" s="209">
        <f>IF(SUM(wUSE!O$112:O$114),O$3*wUSE!O49/SUM(wUSE!O$112:O$114),0)</f>
        <v>0</v>
      </c>
      <c r="P49" s="209">
        <f>IF(SUM(wUSE!P$112:P$114),P$3*wUSE!P49/SUM(wUSE!P$112:P$114),0)</f>
        <v>0</v>
      </c>
      <c r="Q49" s="209">
        <f>IF(SUM(wUSE!Q$112:Q$114),Q$3*wUSE!Q49/SUM(wUSE!Q$112:Q$114),0)</f>
        <v>0</v>
      </c>
      <c r="R49" s="209">
        <f>IF(SUM(wUSE!R$112:R$114),R$3*wUSE!R49/SUM(wUSE!R$112:R$114),0)</f>
        <v>0</v>
      </c>
      <c r="S49" s="209">
        <f>IF(SUM(wUSE!S$112:S$114),S$3*wUSE!S49/SUM(wUSE!S$112:S$114),0)</f>
        <v>0</v>
      </c>
      <c r="T49" s="209">
        <f>IF(SUM(wUSE!T$112:T$114),T$3*wUSE!T49/SUM(wUSE!T$112:T$114),0)</f>
        <v>0</v>
      </c>
      <c r="U49" s="209">
        <f>IF(SUM(wUSE!U$112:U$114),U$3*wUSE!U49/SUM(wUSE!U$112:U$114),0)</f>
        <v>0</v>
      </c>
      <c r="V49" s="209">
        <f>IF(SUM(wUSE!V$112:V$114),V$3*wUSE!V49/SUM(wUSE!V$112:V$114),0)</f>
        <v>0</v>
      </c>
      <c r="W49" s="209">
        <f>IF(SUM(wUSE!W$112:W$114),W$3*wUSE!W49/SUM(wUSE!W$112:W$114),0)</f>
        <v>0</v>
      </c>
      <c r="X49" s="209">
        <f>IF(SUM(wUSE!X$112:X$114),X$3*wUSE!X49/SUM(wUSE!X$112:X$114),0)</f>
        <v>0</v>
      </c>
      <c r="Y49" s="209">
        <f>IF(SUM(wUSE!Y$112:Y$114),Y$3*wUSE!Y49/SUM(wUSE!Y$112:Y$114),0)</f>
        <v>0</v>
      </c>
      <c r="Z49" s="209">
        <f>IF(SUM(wUSE!Z$112:Z$114),Z$3*wUSE!Z49/SUM(wUSE!Z$112:Z$114),0)</f>
        <v>0</v>
      </c>
      <c r="AA49" s="209">
        <f>IF(SUM(wUSE!AA$112:AA$114),AA$3*wUSE!AA49/SUM(wUSE!AA$112:AA$114),0)</f>
        <v>0</v>
      </c>
      <c r="AB49" s="209">
        <f>IF(SUM(wUSE!AB$112:AB$114),AB$3*wUSE!AB49/SUM(wUSE!AB$112:AB$114),0)</f>
        <v>0</v>
      </c>
      <c r="AC49" s="209">
        <f>IF(SUM(wUSE!AC$112:AC$114),AC$3*wUSE!AC49/SUM(wUSE!AC$112:AC$114),0)</f>
        <v>0</v>
      </c>
      <c r="AD49" s="209">
        <f>IF(SUM(wUSE!AD$112:AD$114),AD$3*wUSE!AD49/SUM(wUSE!AD$112:AD$114),0)</f>
        <v>0</v>
      </c>
      <c r="AE49" s="209">
        <f>IF(SUM(wUSE!AE$112:AE$114),AE$3*wUSE!AE49/SUM(wUSE!AE$112:AE$114),0)</f>
        <v>0</v>
      </c>
      <c r="AF49" s="209">
        <f>IF(SUM(wUSE!AF$112:AF$114),AF$3*wUSE!AF49/SUM(wUSE!AF$112:AF$114),0)</f>
        <v>0</v>
      </c>
      <c r="AG49" s="209">
        <f>IF(SUM(wUSE!AG$112:AG$114),AG$3*wUSE!AG49/SUM(wUSE!AG$112:AG$114),0)</f>
        <v>0</v>
      </c>
      <c r="AH49" s="209">
        <f>IF(SUM(wUSE!AH$112:AH$114),AH$3*wUSE!AH49/SUM(wUSE!AH$112:AH$114),0)</f>
        <v>0</v>
      </c>
      <c r="AI49" s="209">
        <f>IF(SUM(wUSE!AI$112:AI$114),AI$3*wUSE!AI49/SUM(wUSE!AI$112:AI$114),0)</f>
        <v>0</v>
      </c>
      <c r="AJ49" s="209">
        <f>IF(SUM(wUSE!AJ$112:AJ$114),AJ$3*wUSE!AJ49/SUM(wUSE!AJ$112:AJ$114),0)</f>
        <v>0</v>
      </c>
      <c r="AK49" s="209">
        <f>IF(SUM(wUSE!AK$112:AK$114),AK$3*wUSE!AK49/SUM(wUSE!AK$112:AK$114),0)</f>
        <v>0</v>
      </c>
      <c r="AL49" s="209">
        <f>IF(SUM(wUSE!AL$112:AL$114),AL$3*wUSE!AL49/SUM(wUSE!AL$112:AL$114),0)</f>
        <v>0</v>
      </c>
      <c r="AM49" s="209">
        <f>IF(SUM(wUSE!AM$112:AM$114),AM$3*wUSE!AM49/SUM(wUSE!AM$112:AM$114),0)</f>
        <v>0</v>
      </c>
      <c r="AN49" s="209">
        <f>IF(SUM(wUSE!AN$112:AN$114),AN$3*wUSE!AN49/SUM(wUSE!AN$112:AN$114),0)</f>
        <v>0</v>
      </c>
      <c r="AO49" s="209">
        <f>IF(SUM(wUSE!AO$112:AO$114),AO$3*wUSE!AO49/SUM(wUSE!AO$112:AO$114),0)</f>
        <v>0</v>
      </c>
      <c r="AP49" s="209">
        <f>IF(SUM(wUSE!AP$112:AP$114),AP$3*wUSE!AP49/SUM(wUSE!AP$112:AP$114),0)</f>
        <v>0</v>
      </c>
      <c r="AQ49" s="209">
        <f>IF(SUM(wUSE!AQ$112:AQ$114),AQ$3*wUSE!AQ49/SUM(wUSE!AQ$112:AQ$114),0)</f>
        <v>0</v>
      </c>
      <c r="AR49" s="209">
        <f>IF(SUM(wUSE!AR$112:AR$114),AR$3*wUSE!AR49/SUM(wUSE!AR$112:AR$114),0)</f>
        <v>0</v>
      </c>
      <c r="AS49" s="209">
        <f>IF(SUM(wUSE!AS$112:AS$114),AS$3*wUSE!AS49/SUM(wUSE!AS$112:AS$114),0)</f>
        <v>0</v>
      </c>
      <c r="AT49" s="209">
        <f>IF(SUM(wUSE!AT$112:AT$114),AT$3*wUSE!AT49/SUM(wUSE!AT$112:AT$114),0)</f>
        <v>0</v>
      </c>
      <c r="AU49" s="209">
        <f>IF(SUM(wUSE!AU$112:AU$114),AU$3*wUSE!AU49/SUM(wUSE!AU$112:AU$114),0)</f>
        <v>0</v>
      </c>
      <c r="AV49" s="209">
        <f>IF(SUM(wUSE!AV$112:AV$114),AV$3*wUSE!AV49/SUM(wUSE!AV$112:AV$114),0)</f>
        <v>0</v>
      </c>
      <c r="AW49" s="209">
        <f>IF(SUM(wUSE!AW$112:AW$114),AW$3*wUSE!AW49/SUM(wUSE!AW$112:AW$114),0)</f>
        <v>0</v>
      </c>
      <c r="AX49" s="209">
        <f>IF(SUM(wUSE!AX$112:AX$114),AX$3*wUSE!AX49/SUM(wUSE!AX$112:AX$114),0)</f>
        <v>0</v>
      </c>
      <c r="AY49" s="209">
        <f>IF(SUM(wUSE!AY$112:AY$114),AY$3*wUSE!AY49/SUM(wUSE!AY$112:AY$114),0)</f>
        <v>0</v>
      </c>
      <c r="AZ49" s="209">
        <f>IF(SUM(wUSE!AZ$112:AZ$114),AZ$3*wUSE!AZ49/SUM(wUSE!AZ$112:AZ$114),0)</f>
        <v>0</v>
      </c>
      <c r="BA49" s="209">
        <f>IF(SUM(wUSE!BA$112:BA$114),BA$3*wUSE!BA49/SUM(wUSE!BA$112:BA$114),0)</f>
        <v>0</v>
      </c>
      <c r="BB49" s="209">
        <f>IF(SUM(wUSE!BB$112:BB$114),BB$3*wUSE!BB49/SUM(wUSE!BB$112:BB$114),0)</f>
        <v>0</v>
      </c>
      <c r="BC49" s="209">
        <f>IF(SUM(wUSE!BC$112:BC$114),BC$3*wUSE!BC49/SUM(wUSE!BC$112:BC$114),0)</f>
        <v>0</v>
      </c>
      <c r="BD49" s="209">
        <f>IF(SUM(wUSE!BD$112:BD$114),BD$3*wUSE!BD49/SUM(wUSE!BD$112:BD$114),0)</f>
        <v>0</v>
      </c>
      <c r="BE49" s="209">
        <f>IF(SUM(wUSE!BE$112:BE$114),BE$3*wUSE!BE49/SUM(wUSE!BE$112:BE$114),0)</f>
        <v>0</v>
      </c>
      <c r="BF49" s="209">
        <f>IF(SUM(wUSE!BF$112:BF$114),BF$3*wUSE!BF49/SUM(wUSE!BF$112:BF$114),0)</f>
        <v>0</v>
      </c>
      <c r="BG49" s="209">
        <f>IF(SUM(wUSE!BG$112:BG$114),BG$3*wUSE!BG49/SUM(wUSE!BG$112:BG$114),0)</f>
        <v>0</v>
      </c>
      <c r="BH49" s="209">
        <f>IF(SUM(wUSE!BH$112:BH$114),BH$3*wUSE!BH49/SUM(wUSE!BH$112:BH$114),0)</f>
        <v>0</v>
      </c>
      <c r="BI49" s="209">
        <f>IF(SUM(wUSE!BI$112:BI$114),BI$3*wUSE!BI49/SUM(wUSE!BI$112:BI$114),0)</f>
        <v>0</v>
      </c>
      <c r="BJ49" s="209">
        <f>IF(SUM(wUSE!BJ$112:BJ$114),BJ$3*wUSE!BJ49/SUM(wUSE!BJ$112:BJ$114),0)</f>
        <v>0</v>
      </c>
      <c r="BK49" s="209">
        <f>IF(SUM(wUSE!BK$112:BK$114),BK$3*wUSE!BK49/SUM(wUSE!BK$112:BK$114),0)</f>
        <v>0</v>
      </c>
      <c r="BL49" s="209">
        <f>IF(SUM(wUSE!BL$112:BL$114),BL$3*wUSE!BL49/SUM(wUSE!BL$112:BL$114),0)</f>
        <v>0</v>
      </c>
      <c r="BM49" s="209">
        <f>IF(SUM(wUSE!BM$112:BM$114),BM$3*wUSE!BM49/SUM(wUSE!BM$112:BM$114),0)</f>
        <v>0</v>
      </c>
      <c r="BN49" s="209">
        <f>IF(SUM(wUSE!BN$112:BN$114),BN$3*wUSE!BN49/SUM(wUSE!BN$112:BN$114),0)</f>
        <v>0</v>
      </c>
      <c r="BO49" s="209">
        <f>IF(SUM(wUSE!BO$112:BO$114),BO$3*wUSE!BO49/SUM(wUSE!BO$112:BO$114),0)</f>
        <v>0</v>
      </c>
      <c r="BP49" s="209">
        <f>IF(SUM(wUSE!BP$112:BP$114),BP$3*wUSE!BP49/SUM(wUSE!BP$112:BP$114),0)</f>
        <v>0</v>
      </c>
      <c r="BQ49" s="209">
        <f>IF(SUM(wUSE!BQ$112:BQ$114),BQ$3*wUSE!BQ49/SUM(wUSE!BQ$112:BQ$114),0)</f>
        <v>0</v>
      </c>
      <c r="BR49" s="209">
        <f>IF(SUM(wUSE!BR$112:BR$114),BR$3*wUSE!BR49/SUM(wUSE!BR$112:BR$114),0)</f>
        <v>0</v>
      </c>
      <c r="BS49" s="209">
        <f>IF(SUM(wUSE!BS$112:BS$114),BS$3*wUSE!BS49/SUM(wUSE!BS$112:BS$114),0)</f>
        <v>0</v>
      </c>
      <c r="BT49" s="209">
        <f>IF(SUM(wUSE!BT$112:BT$114),BT$3*wUSE!BT49/SUM(wUSE!BT$112:BT$114),0)</f>
        <v>0</v>
      </c>
      <c r="BU49" s="209">
        <f>IF(SUM(wUSE!BU$112:BU$114),BU$3*wUSE!BU49/SUM(wUSE!BU$112:BU$114),0)</f>
        <v>0</v>
      </c>
      <c r="BV49" s="209">
        <f>IF(SUM(wUSE!BV$112:BV$114),BV$3*wUSE!BV49/SUM(wUSE!BV$112:BV$114),0)</f>
        <v>0</v>
      </c>
      <c r="BW49" s="209">
        <f>IF(SUM(wUSE!BW$112:BW$114),BW$3*wUSE!BW49/SUM(wUSE!BW$112:BW$114),0)</f>
        <v>0</v>
      </c>
      <c r="BX49" s="209">
        <f>IF(SUM(wUSE!BX$112:BX$114),BX$3*wUSE!BX49/SUM(wUSE!BX$112:BX$114),0)</f>
        <v>0</v>
      </c>
      <c r="BY49" s="209">
        <f>IF(SUM(wUSE!BY$112:BY$114),BY$3*wUSE!BY49/SUM(wUSE!BY$112:BY$114),0)</f>
        <v>0</v>
      </c>
      <c r="BZ49" s="209">
        <f>IF(SUM(wUSE!BZ$112:BZ$114),BZ$3*wUSE!BZ49/SUM(wUSE!BZ$112:BZ$114),0)</f>
        <v>0</v>
      </c>
      <c r="CA49" s="209">
        <f>IF(SUM(wUSE!CA$112:CA$114),CA$3*wUSE!CA49/SUM(wUSE!CA$112:CA$114),0)</f>
        <v>0</v>
      </c>
      <c r="CB49" s="209">
        <f>IF(SUM(wUSE!CB$112:CB$114),CB$3*wUSE!CB49/SUM(wUSE!CB$112:CB$114),0)</f>
        <v>0</v>
      </c>
      <c r="CC49" s="209">
        <f>IF(SUM(wUSE!CC$112:CC$114),CC$3*wUSE!CC49/SUM(wUSE!CC$112:CC$114),0)</f>
        <v>0</v>
      </c>
      <c r="CD49" s="209">
        <f>IF(SUM(wUSE!CD$112:CD$114),CD$3*wUSE!CD49/SUM(wUSE!CD$112:CD$114),0)</f>
        <v>0</v>
      </c>
      <c r="CE49" s="209">
        <f>IF(SUM(wUSE!CE$112:CE$114),CE$3*wUSE!CE49/SUM(wUSE!CE$112:CE$114),0)</f>
        <v>0</v>
      </c>
      <c r="CF49" s="209">
        <f>IF(SUM(wUSE!CF$112:CF$114),CF$3*wUSE!CF49/SUM(wUSE!CF$112:CF$114),0)</f>
        <v>0</v>
      </c>
      <c r="CG49" s="209" t="e">
        <f>IF(SUM(wUSE!CG$112:CG$114),CG$3*wUSE!CG49/SUM(wUSE!CG$112:CG$114),0)</f>
        <v>#DIV/0!</v>
      </c>
      <c r="CH49" s="209" t="e">
        <f>IF(SUM(wUSE!CH$112:CH$114),CH$3*wUSE!CH49/SUM(wUSE!CH$112:CH$114),0)</f>
        <v>#DIV/0!</v>
      </c>
      <c r="CI49" s="209" t="e">
        <f>IF(SUM(wUSE!CI$112:CI$114),CI$3*wUSE!CI49/SUM(wUSE!CI$112:CI$114),0)</f>
        <v>#DIV/0!</v>
      </c>
      <c r="CJ49" s="209" t="e">
        <f>IF(SUM(wUSE!CJ$112:CJ$114),CJ$3*wUSE!CJ49/SUM(wUSE!CJ$112:CJ$114),0)</f>
        <v>#DIV/0!</v>
      </c>
      <c r="CK49" s="209" t="e">
        <f>IF(SUM(wUSE!CK$112:CK$114),CK$3*wUSE!CK49/SUM(wUSE!CK$112:CK$114),0)</f>
        <v>#DIV/0!</v>
      </c>
      <c r="CL49" s="209" t="e">
        <f>IF(SUM(wUSE!CL$112:CL$114),CL$3*wUSE!CL49/SUM(wUSE!CL$112:CL$114),0)</f>
        <v>#DIV/0!</v>
      </c>
      <c r="CM49" s="209" t="e">
        <f>IF(SUM(wUSE!CM$112:CM$114),CM$3*wUSE!CM49/SUM(wUSE!CM$112:CM$114),0)</f>
        <v>#DIV/0!</v>
      </c>
      <c r="CN49" s="209" t="e">
        <f>IF(SUM(wUSE!CN$112:CN$114),CN$3*wUSE!CN49/SUM(wUSE!CN$112:CN$114),0)</f>
        <v>#DIV/0!</v>
      </c>
      <c r="CO49" s="209" t="e">
        <f>IF(SUM(wUSE!CO$112:CO$114),CO$3*wUSE!CO49/SUM(wUSE!CO$112:CO$114),0)</f>
        <v>#DIV/0!</v>
      </c>
      <c r="CP49" s="209" t="e">
        <f>IF(SUM(wUSE!CP$112:CP$114),CP$3*wUSE!CP49/SUM(wUSE!CP$112:CP$114),0)</f>
        <v>#DIV/0!</v>
      </c>
      <c r="CQ49" s="209" t="e">
        <f>IF(SUM(wUSE!CQ$112:CQ$114),CQ$3*wUSE!CQ49/SUM(wUSE!CQ$112:CQ$114),0)</f>
        <v>#DIV/0!</v>
      </c>
      <c r="CR49" s="209" t="e">
        <f>IF(SUM(wUSE!CR$112:CR$114),CR$3*wUSE!CR49/SUM(wUSE!CR$112:CR$114),0)</f>
        <v>#DIV/0!</v>
      </c>
      <c r="CS49" s="209" t="e">
        <f>IF(SUM(wUSE!CS$112:CS$114),CS$3*wUSE!CS49/SUM(wUSE!CS$112:CS$114),0)</f>
        <v>#DIV/0!</v>
      </c>
      <c r="CT49" s="209">
        <f>IF(SUM(wUSE!CT$112:CT$114),CT$3*wUSE!CT49/SUM(wUSE!CT$112:CT$114),0)</f>
        <v>0</v>
      </c>
      <c r="CU49" s="209">
        <f>IF(SUM(wUSE!CU$112:CU$114),CU$3*wUSE!CU49/SUM(wUSE!CU$112:CU$114),0)</f>
        <v>0</v>
      </c>
      <c r="CV49" s="209" t="e">
        <f>IF(SUM(wUSE!CV$112:CV$114),CV$3*wUSE!CV49/SUM(wUSE!CV$112:CV$114),0)</f>
        <v>#DIV/0!</v>
      </c>
      <c r="CW49" s="209" t="e">
        <f>IF(SUM(wUSE!CW$112:CW$114),CW$3*wUSE!CW49/SUM(wUSE!CW$112:CW$114),0)</f>
        <v>#DIV/0!</v>
      </c>
      <c r="CX49" s="209" t="e">
        <f>IF(SUM(wUSE!CX$112:CX$114),CX$3*wUSE!CX49/SUM(wUSE!CX$112:CX$114),0)</f>
        <v>#DIV/0!</v>
      </c>
      <c r="CY49" s="209" t="e">
        <f>IF(SUM(wUSE!CY$112:CY$114),CY$3*wUSE!CY49/SUM(wUSE!CY$112:CY$114),0)</f>
        <v>#DIV/0!</v>
      </c>
      <c r="CZ49" s="209" t="e">
        <f>IF(SUM(wUSE!CZ$112:CZ$114),CZ$3*wUSE!CZ49/SUM(wUSE!CZ$112:CZ$114),0)</f>
        <v>#DIV/0!</v>
      </c>
      <c r="DA49" s="209" t="e">
        <f>IF(SUM(wUSE!DA$112:DA$114),DA$3*wUSE!DA49/SUM(wUSE!DA$112:DA$114),0)</f>
        <v>#DIV/0!</v>
      </c>
      <c r="DB49" s="209" t="e">
        <f>IF(SUM(wUSE!DB$112:DB$114),DB$3*wUSE!DB49/SUM(wUSE!DB$112:DB$114),0)</f>
        <v>#DIV/0!</v>
      </c>
      <c r="DC49" s="198"/>
      <c r="DD49" s="199"/>
      <c r="DE49" s="199"/>
      <c r="DF49" s="199"/>
      <c r="DG49" s="199"/>
      <c r="DH49" s="199"/>
      <c r="DI49" s="199"/>
      <c r="DJ49" s="199"/>
      <c r="DK49" s="199"/>
      <c r="DL49" s="199"/>
      <c r="DM49" s="199"/>
      <c r="DN49" s="199"/>
      <c r="DO49" s="199"/>
      <c r="DP49" s="199"/>
    </row>
    <row r="50" spans="1:120" x14ac:dyDescent="0.75">
      <c r="A50" s="29"/>
      <c r="B50" s="17" t="s">
        <v>127</v>
      </c>
      <c r="C50" s="209">
        <f>IF(SUM(wUSE!C$112:C$114),C$3*wUSE!C50/SUM(wUSE!C$112:C$114),0)</f>
        <v>0</v>
      </c>
      <c r="D50" s="209">
        <f>IF(SUM(wUSE!D$112:D$114),D$3*wUSE!D50/SUM(wUSE!D$112:D$114),0)</f>
        <v>0</v>
      </c>
      <c r="E50" s="209">
        <f>IF(SUM(wUSE!E$112:E$114),E$3*wUSE!E50/SUM(wUSE!E$112:E$114),0)</f>
        <v>0</v>
      </c>
      <c r="F50" s="209">
        <f>IF(SUM(wUSE!F$112:F$114),F$3*wUSE!F50/SUM(wUSE!F$112:F$114),0)</f>
        <v>0</v>
      </c>
      <c r="G50" s="209">
        <f>IF(SUM(wUSE!G$112:G$114),G$3*wUSE!G50/SUM(wUSE!G$112:G$114),0)</f>
        <v>0</v>
      </c>
      <c r="H50" s="209">
        <f>IF(SUM(wUSE!H$112:H$114),H$3*wUSE!H50/SUM(wUSE!H$112:H$114),0)</f>
        <v>0</v>
      </c>
      <c r="I50" s="209">
        <f>IF(SUM(wUSE!I$112:I$114),I$3*wUSE!I50/SUM(wUSE!I$112:I$114),0)</f>
        <v>0</v>
      </c>
      <c r="J50" s="209">
        <f>IF(SUM(wUSE!J$112:J$114),J$3*wUSE!J50/SUM(wUSE!J$112:J$114),0)</f>
        <v>0</v>
      </c>
      <c r="K50" s="209">
        <f>IF(SUM(wUSE!K$112:K$114),K$3*wUSE!K50/SUM(wUSE!K$112:K$114),0)</f>
        <v>0</v>
      </c>
      <c r="L50" s="209">
        <f>IF(SUM(wUSE!L$112:L$114),L$3*wUSE!L50/SUM(wUSE!L$112:L$114),0)</f>
        <v>0</v>
      </c>
      <c r="M50" s="209">
        <f>IF(SUM(wUSE!M$112:M$114),M$3*wUSE!M50/SUM(wUSE!M$112:M$114),0)</f>
        <v>0</v>
      </c>
      <c r="N50" s="209">
        <f>IF(SUM(wUSE!N$112:N$114),N$3*wUSE!N50/SUM(wUSE!N$112:N$114),0)</f>
        <v>0</v>
      </c>
      <c r="O50" s="209">
        <f>IF(SUM(wUSE!O$112:O$114),O$3*wUSE!O50/SUM(wUSE!O$112:O$114),0)</f>
        <v>0</v>
      </c>
      <c r="P50" s="209">
        <f>IF(SUM(wUSE!P$112:P$114),P$3*wUSE!P50/SUM(wUSE!P$112:P$114),0)</f>
        <v>0</v>
      </c>
      <c r="Q50" s="209">
        <f>IF(SUM(wUSE!Q$112:Q$114),Q$3*wUSE!Q50/SUM(wUSE!Q$112:Q$114),0)</f>
        <v>0</v>
      </c>
      <c r="R50" s="209">
        <f>IF(SUM(wUSE!R$112:R$114),R$3*wUSE!R50/SUM(wUSE!R$112:R$114),0)</f>
        <v>0</v>
      </c>
      <c r="S50" s="209">
        <f>IF(SUM(wUSE!S$112:S$114),S$3*wUSE!S50/SUM(wUSE!S$112:S$114),0)</f>
        <v>0</v>
      </c>
      <c r="T50" s="209">
        <f>IF(SUM(wUSE!T$112:T$114),T$3*wUSE!T50/SUM(wUSE!T$112:T$114),0)</f>
        <v>0</v>
      </c>
      <c r="U50" s="209">
        <f>IF(SUM(wUSE!U$112:U$114),U$3*wUSE!U50/SUM(wUSE!U$112:U$114),0)</f>
        <v>0</v>
      </c>
      <c r="V50" s="209">
        <f>IF(SUM(wUSE!V$112:V$114),V$3*wUSE!V50/SUM(wUSE!V$112:V$114),0)</f>
        <v>0</v>
      </c>
      <c r="W50" s="209">
        <f>IF(SUM(wUSE!W$112:W$114),W$3*wUSE!W50/SUM(wUSE!W$112:W$114),0)</f>
        <v>0</v>
      </c>
      <c r="X50" s="209">
        <f>IF(SUM(wUSE!X$112:X$114),X$3*wUSE!X50/SUM(wUSE!X$112:X$114),0)</f>
        <v>0</v>
      </c>
      <c r="Y50" s="209">
        <f>IF(SUM(wUSE!Y$112:Y$114),Y$3*wUSE!Y50/SUM(wUSE!Y$112:Y$114),0)</f>
        <v>0</v>
      </c>
      <c r="Z50" s="209">
        <f>IF(SUM(wUSE!Z$112:Z$114),Z$3*wUSE!Z50/SUM(wUSE!Z$112:Z$114),0)</f>
        <v>0</v>
      </c>
      <c r="AA50" s="209">
        <f>IF(SUM(wUSE!AA$112:AA$114),AA$3*wUSE!AA50/SUM(wUSE!AA$112:AA$114),0)</f>
        <v>0</v>
      </c>
      <c r="AB50" s="209">
        <f>IF(SUM(wUSE!AB$112:AB$114),AB$3*wUSE!AB50/SUM(wUSE!AB$112:AB$114),0)</f>
        <v>0</v>
      </c>
      <c r="AC50" s="209">
        <f>IF(SUM(wUSE!AC$112:AC$114),AC$3*wUSE!AC50/SUM(wUSE!AC$112:AC$114),0)</f>
        <v>0</v>
      </c>
      <c r="AD50" s="209">
        <f>IF(SUM(wUSE!AD$112:AD$114),AD$3*wUSE!AD50/SUM(wUSE!AD$112:AD$114),0)</f>
        <v>0</v>
      </c>
      <c r="AE50" s="209">
        <f>IF(SUM(wUSE!AE$112:AE$114),AE$3*wUSE!AE50/SUM(wUSE!AE$112:AE$114),0)</f>
        <v>0</v>
      </c>
      <c r="AF50" s="209">
        <f>IF(SUM(wUSE!AF$112:AF$114),AF$3*wUSE!AF50/SUM(wUSE!AF$112:AF$114),0)</f>
        <v>0</v>
      </c>
      <c r="AG50" s="209">
        <f>IF(SUM(wUSE!AG$112:AG$114),AG$3*wUSE!AG50/SUM(wUSE!AG$112:AG$114),0)</f>
        <v>0</v>
      </c>
      <c r="AH50" s="209">
        <f>IF(SUM(wUSE!AH$112:AH$114),AH$3*wUSE!AH50/SUM(wUSE!AH$112:AH$114),0)</f>
        <v>0</v>
      </c>
      <c r="AI50" s="209">
        <f>IF(SUM(wUSE!AI$112:AI$114),AI$3*wUSE!AI50/SUM(wUSE!AI$112:AI$114),0)</f>
        <v>0</v>
      </c>
      <c r="AJ50" s="209">
        <f>IF(SUM(wUSE!AJ$112:AJ$114),AJ$3*wUSE!AJ50/SUM(wUSE!AJ$112:AJ$114),0)</f>
        <v>0</v>
      </c>
      <c r="AK50" s="209">
        <f>IF(SUM(wUSE!AK$112:AK$114),AK$3*wUSE!AK50/SUM(wUSE!AK$112:AK$114),0)</f>
        <v>0</v>
      </c>
      <c r="AL50" s="209">
        <f>IF(SUM(wUSE!AL$112:AL$114),AL$3*wUSE!AL50/SUM(wUSE!AL$112:AL$114),0)</f>
        <v>0</v>
      </c>
      <c r="AM50" s="209">
        <f>IF(SUM(wUSE!AM$112:AM$114),AM$3*wUSE!AM50/SUM(wUSE!AM$112:AM$114),0)</f>
        <v>0</v>
      </c>
      <c r="AN50" s="209">
        <f>IF(SUM(wUSE!AN$112:AN$114),AN$3*wUSE!AN50/SUM(wUSE!AN$112:AN$114),0)</f>
        <v>0</v>
      </c>
      <c r="AO50" s="209">
        <f>IF(SUM(wUSE!AO$112:AO$114),AO$3*wUSE!AO50/SUM(wUSE!AO$112:AO$114),0)</f>
        <v>0</v>
      </c>
      <c r="AP50" s="209">
        <f>IF(SUM(wUSE!AP$112:AP$114),AP$3*wUSE!AP50/SUM(wUSE!AP$112:AP$114),0)</f>
        <v>0</v>
      </c>
      <c r="AQ50" s="209">
        <f>IF(SUM(wUSE!AQ$112:AQ$114),AQ$3*wUSE!AQ50/SUM(wUSE!AQ$112:AQ$114),0)</f>
        <v>0</v>
      </c>
      <c r="AR50" s="209">
        <f>IF(SUM(wUSE!AR$112:AR$114),AR$3*wUSE!AR50/SUM(wUSE!AR$112:AR$114),0)</f>
        <v>0</v>
      </c>
      <c r="AS50" s="209">
        <f>IF(SUM(wUSE!AS$112:AS$114),AS$3*wUSE!AS50/SUM(wUSE!AS$112:AS$114),0)</f>
        <v>0</v>
      </c>
      <c r="AT50" s="209">
        <f>IF(SUM(wUSE!AT$112:AT$114),AT$3*wUSE!AT50/SUM(wUSE!AT$112:AT$114),0)</f>
        <v>0</v>
      </c>
      <c r="AU50" s="209">
        <f>IF(SUM(wUSE!AU$112:AU$114),AU$3*wUSE!AU50/SUM(wUSE!AU$112:AU$114),0)</f>
        <v>0</v>
      </c>
      <c r="AV50" s="209">
        <f>IF(SUM(wUSE!AV$112:AV$114),AV$3*wUSE!AV50/SUM(wUSE!AV$112:AV$114),0)</f>
        <v>0</v>
      </c>
      <c r="AW50" s="209">
        <f>IF(SUM(wUSE!AW$112:AW$114),AW$3*wUSE!AW50/SUM(wUSE!AW$112:AW$114),0)</f>
        <v>0</v>
      </c>
      <c r="AX50" s="209">
        <f>IF(SUM(wUSE!AX$112:AX$114),AX$3*wUSE!AX50/SUM(wUSE!AX$112:AX$114),0)</f>
        <v>0</v>
      </c>
      <c r="AY50" s="209">
        <f>IF(SUM(wUSE!AY$112:AY$114),AY$3*wUSE!AY50/SUM(wUSE!AY$112:AY$114),0)</f>
        <v>0</v>
      </c>
      <c r="AZ50" s="209">
        <f>IF(SUM(wUSE!AZ$112:AZ$114),AZ$3*wUSE!AZ50/SUM(wUSE!AZ$112:AZ$114),0)</f>
        <v>0</v>
      </c>
      <c r="BA50" s="209">
        <f>IF(SUM(wUSE!BA$112:BA$114),BA$3*wUSE!BA50/SUM(wUSE!BA$112:BA$114),0)</f>
        <v>0</v>
      </c>
      <c r="BB50" s="209">
        <f>IF(SUM(wUSE!BB$112:BB$114),BB$3*wUSE!BB50/SUM(wUSE!BB$112:BB$114),0)</f>
        <v>0</v>
      </c>
      <c r="BC50" s="209">
        <f>IF(SUM(wUSE!BC$112:BC$114),BC$3*wUSE!BC50/SUM(wUSE!BC$112:BC$114),0)</f>
        <v>0</v>
      </c>
      <c r="BD50" s="209">
        <f>IF(SUM(wUSE!BD$112:BD$114),BD$3*wUSE!BD50/SUM(wUSE!BD$112:BD$114),0)</f>
        <v>0</v>
      </c>
      <c r="BE50" s="209">
        <f>IF(SUM(wUSE!BE$112:BE$114),BE$3*wUSE!BE50/SUM(wUSE!BE$112:BE$114),0)</f>
        <v>0</v>
      </c>
      <c r="BF50" s="209">
        <f>IF(SUM(wUSE!BF$112:BF$114),BF$3*wUSE!BF50/SUM(wUSE!BF$112:BF$114),0)</f>
        <v>0</v>
      </c>
      <c r="BG50" s="209">
        <f>IF(SUM(wUSE!BG$112:BG$114),BG$3*wUSE!BG50/SUM(wUSE!BG$112:BG$114),0)</f>
        <v>0</v>
      </c>
      <c r="BH50" s="209">
        <f>IF(SUM(wUSE!BH$112:BH$114),BH$3*wUSE!BH50/SUM(wUSE!BH$112:BH$114),0)</f>
        <v>0</v>
      </c>
      <c r="BI50" s="209">
        <f>IF(SUM(wUSE!BI$112:BI$114),BI$3*wUSE!BI50/SUM(wUSE!BI$112:BI$114),0)</f>
        <v>0</v>
      </c>
      <c r="BJ50" s="209">
        <f>IF(SUM(wUSE!BJ$112:BJ$114),BJ$3*wUSE!BJ50/SUM(wUSE!BJ$112:BJ$114),0)</f>
        <v>0</v>
      </c>
      <c r="BK50" s="209">
        <f>IF(SUM(wUSE!BK$112:BK$114),BK$3*wUSE!BK50/SUM(wUSE!BK$112:BK$114),0)</f>
        <v>0</v>
      </c>
      <c r="BL50" s="209">
        <f>IF(SUM(wUSE!BL$112:BL$114),BL$3*wUSE!BL50/SUM(wUSE!BL$112:BL$114),0)</f>
        <v>0</v>
      </c>
      <c r="BM50" s="209">
        <f>IF(SUM(wUSE!BM$112:BM$114),BM$3*wUSE!BM50/SUM(wUSE!BM$112:BM$114),0)</f>
        <v>0</v>
      </c>
      <c r="BN50" s="209">
        <f>IF(SUM(wUSE!BN$112:BN$114),BN$3*wUSE!BN50/SUM(wUSE!BN$112:BN$114),0)</f>
        <v>0</v>
      </c>
      <c r="BO50" s="209">
        <f>IF(SUM(wUSE!BO$112:BO$114),BO$3*wUSE!BO50/SUM(wUSE!BO$112:BO$114),0)</f>
        <v>0</v>
      </c>
      <c r="BP50" s="209">
        <f>IF(SUM(wUSE!BP$112:BP$114),BP$3*wUSE!BP50/SUM(wUSE!BP$112:BP$114),0)</f>
        <v>0</v>
      </c>
      <c r="BQ50" s="209">
        <f>IF(SUM(wUSE!BQ$112:BQ$114),BQ$3*wUSE!BQ50/SUM(wUSE!BQ$112:BQ$114),0)</f>
        <v>0</v>
      </c>
      <c r="BR50" s="209">
        <f>IF(SUM(wUSE!BR$112:BR$114),BR$3*wUSE!BR50/SUM(wUSE!BR$112:BR$114),0)</f>
        <v>0</v>
      </c>
      <c r="BS50" s="209">
        <f>IF(SUM(wUSE!BS$112:BS$114),BS$3*wUSE!BS50/SUM(wUSE!BS$112:BS$114),0)</f>
        <v>0</v>
      </c>
      <c r="BT50" s="209">
        <f>IF(SUM(wUSE!BT$112:BT$114),BT$3*wUSE!BT50/SUM(wUSE!BT$112:BT$114),0)</f>
        <v>0</v>
      </c>
      <c r="BU50" s="209">
        <f>IF(SUM(wUSE!BU$112:BU$114),BU$3*wUSE!BU50/SUM(wUSE!BU$112:BU$114),0)</f>
        <v>0</v>
      </c>
      <c r="BV50" s="209">
        <f>IF(SUM(wUSE!BV$112:BV$114),BV$3*wUSE!BV50/SUM(wUSE!BV$112:BV$114),0)</f>
        <v>0</v>
      </c>
      <c r="BW50" s="209">
        <f>IF(SUM(wUSE!BW$112:BW$114),BW$3*wUSE!BW50/SUM(wUSE!BW$112:BW$114),0)</f>
        <v>0</v>
      </c>
      <c r="BX50" s="209">
        <f>IF(SUM(wUSE!BX$112:BX$114),BX$3*wUSE!BX50/SUM(wUSE!BX$112:BX$114),0)</f>
        <v>0</v>
      </c>
      <c r="BY50" s="209">
        <f>IF(SUM(wUSE!BY$112:BY$114),BY$3*wUSE!BY50/SUM(wUSE!BY$112:BY$114),0)</f>
        <v>0</v>
      </c>
      <c r="BZ50" s="209">
        <f>IF(SUM(wUSE!BZ$112:BZ$114),BZ$3*wUSE!BZ50/SUM(wUSE!BZ$112:BZ$114),0)</f>
        <v>0</v>
      </c>
      <c r="CA50" s="209">
        <f>IF(SUM(wUSE!CA$112:CA$114),CA$3*wUSE!CA50/SUM(wUSE!CA$112:CA$114),0)</f>
        <v>0</v>
      </c>
      <c r="CB50" s="209">
        <f>IF(SUM(wUSE!CB$112:CB$114),CB$3*wUSE!CB50/SUM(wUSE!CB$112:CB$114),0)</f>
        <v>0</v>
      </c>
      <c r="CC50" s="209">
        <f>IF(SUM(wUSE!CC$112:CC$114),CC$3*wUSE!CC50/SUM(wUSE!CC$112:CC$114),0)</f>
        <v>0</v>
      </c>
      <c r="CD50" s="209">
        <f>IF(SUM(wUSE!CD$112:CD$114),CD$3*wUSE!CD50/SUM(wUSE!CD$112:CD$114),0)</f>
        <v>0</v>
      </c>
      <c r="CE50" s="209">
        <f>IF(SUM(wUSE!CE$112:CE$114),CE$3*wUSE!CE50/SUM(wUSE!CE$112:CE$114),0)</f>
        <v>0</v>
      </c>
      <c r="CF50" s="209">
        <f>IF(SUM(wUSE!CF$112:CF$114),CF$3*wUSE!CF50/SUM(wUSE!CF$112:CF$114),0)</f>
        <v>0</v>
      </c>
      <c r="CG50" s="209" t="e">
        <f>IF(SUM(wUSE!CG$112:CG$114),CG$3*wUSE!CG50/SUM(wUSE!CG$112:CG$114),0)</f>
        <v>#DIV/0!</v>
      </c>
      <c r="CH50" s="209" t="e">
        <f>IF(SUM(wUSE!CH$112:CH$114),CH$3*wUSE!CH50/SUM(wUSE!CH$112:CH$114),0)</f>
        <v>#DIV/0!</v>
      </c>
      <c r="CI50" s="209" t="e">
        <f>IF(SUM(wUSE!CI$112:CI$114),CI$3*wUSE!CI50/SUM(wUSE!CI$112:CI$114),0)</f>
        <v>#DIV/0!</v>
      </c>
      <c r="CJ50" s="209" t="e">
        <f>IF(SUM(wUSE!CJ$112:CJ$114),CJ$3*wUSE!CJ50/SUM(wUSE!CJ$112:CJ$114),0)</f>
        <v>#DIV/0!</v>
      </c>
      <c r="CK50" s="209" t="e">
        <f>IF(SUM(wUSE!CK$112:CK$114),CK$3*wUSE!CK50/SUM(wUSE!CK$112:CK$114),0)</f>
        <v>#DIV/0!</v>
      </c>
      <c r="CL50" s="209" t="e">
        <f>IF(SUM(wUSE!CL$112:CL$114),CL$3*wUSE!CL50/SUM(wUSE!CL$112:CL$114),0)</f>
        <v>#DIV/0!</v>
      </c>
      <c r="CM50" s="209" t="e">
        <f>IF(SUM(wUSE!CM$112:CM$114),CM$3*wUSE!CM50/SUM(wUSE!CM$112:CM$114),0)</f>
        <v>#DIV/0!</v>
      </c>
      <c r="CN50" s="209" t="e">
        <f>IF(SUM(wUSE!CN$112:CN$114),CN$3*wUSE!CN50/SUM(wUSE!CN$112:CN$114),0)</f>
        <v>#DIV/0!</v>
      </c>
      <c r="CO50" s="209" t="e">
        <f>IF(SUM(wUSE!CO$112:CO$114),CO$3*wUSE!CO50/SUM(wUSE!CO$112:CO$114),0)</f>
        <v>#DIV/0!</v>
      </c>
      <c r="CP50" s="209" t="e">
        <f>IF(SUM(wUSE!CP$112:CP$114),CP$3*wUSE!CP50/SUM(wUSE!CP$112:CP$114),0)</f>
        <v>#DIV/0!</v>
      </c>
      <c r="CQ50" s="209" t="e">
        <f>IF(SUM(wUSE!CQ$112:CQ$114),CQ$3*wUSE!CQ50/SUM(wUSE!CQ$112:CQ$114),0)</f>
        <v>#DIV/0!</v>
      </c>
      <c r="CR50" s="209" t="e">
        <f>IF(SUM(wUSE!CR$112:CR$114),CR$3*wUSE!CR50/SUM(wUSE!CR$112:CR$114),0)</f>
        <v>#DIV/0!</v>
      </c>
      <c r="CS50" s="209" t="e">
        <f>IF(SUM(wUSE!CS$112:CS$114),CS$3*wUSE!CS50/SUM(wUSE!CS$112:CS$114),0)</f>
        <v>#DIV/0!</v>
      </c>
      <c r="CT50" s="209">
        <f>IF(SUM(wUSE!CT$112:CT$114),CT$3*wUSE!CT50/SUM(wUSE!CT$112:CT$114),0)</f>
        <v>0</v>
      </c>
      <c r="CU50" s="209">
        <f>IF(SUM(wUSE!CU$112:CU$114),CU$3*wUSE!CU50/SUM(wUSE!CU$112:CU$114),0)</f>
        <v>0</v>
      </c>
      <c r="CV50" s="209" t="e">
        <f>IF(SUM(wUSE!CV$112:CV$114),CV$3*wUSE!CV50/SUM(wUSE!CV$112:CV$114),0)</f>
        <v>#DIV/0!</v>
      </c>
      <c r="CW50" s="209" t="e">
        <f>IF(SUM(wUSE!CW$112:CW$114),CW$3*wUSE!CW50/SUM(wUSE!CW$112:CW$114),0)</f>
        <v>#DIV/0!</v>
      </c>
      <c r="CX50" s="209" t="e">
        <f>IF(SUM(wUSE!CX$112:CX$114),CX$3*wUSE!CX50/SUM(wUSE!CX$112:CX$114),0)</f>
        <v>#DIV/0!</v>
      </c>
      <c r="CY50" s="209" t="e">
        <f>IF(SUM(wUSE!CY$112:CY$114),CY$3*wUSE!CY50/SUM(wUSE!CY$112:CY$114),0)</f>
        <v>#DIV/0!</v>
      </c>
      <c r="CZ50" s="209" t="e">
        <f>IF(SUM(wUSE!CZ$112:CZ$114),CZ$3*wUSE!CZ50/SUM(wUSE!CZ$112:CZ$114),0)</f>
        <v>#DIV/0!</v>
      </c>
      <c r="DA50" s="209" t="e">
        <f>IF(SUM(wUSE!DA$112:DA$114),DA$3*wUSE!DA50/SUM(wUSE!DA$112:DA$114),0)</f>
        <v>#DIV/0!</v>
      </c>
      <c r="DB50" s="209" t="e">
        <f>IF(SUM(wUSE!DB$112:DB$114),DB$3*wUSE!DB50/SUM(wUSE!DB$112:DB$114),0)</f>
        <v>#DIV/0!</v>
      </c>
      <c r="DC50" s="198"/>
      <c r="DD50" s="199"/>
      <c r="DE50" s="199"/>
      <c r="DF50" s="199"/>
      <c r="DG50" s="199"/>
      <c r="DH50" s="199"/>
      <c r="DI50" s="199"/>
      <c r="DJ50" s="199"/>
      <c r="DK50" s="199"/>
      <c r="DL50" s="199"/>
      <c r="DM50" s="199"/>
      <c r="DN50" s="199"/>
      <c r="DO50" s="199"/>
      <c r="DP50" s="199"/>
    </row>
    <row r="51" spans="1:120" x14ac:dyDescent="0.75">
      <c r="A51" s="29"/>
      <c r="B51" s="17" t="s">
        <v>129</v>
      </c>
      <c r="C51" s="209">
        <f>IF(SUM(wUSE!C$112:C$114),C$3*wUSE!C51/SUM(wUSE!C$112:C$114),0)</f>
        <v>0</v>
      </c>
      <c r="D51" s="209">
        <f>IF(SUM(wUSE!D$112:D$114),D$3*wUSE!D51/SUM(wUSE!D$112:D$114),0)</f>
        <v>0</v>
      </c>
      <c r="E51" s="209">
        <f>IF(SUM(wUSE!E$112:E$114),E$3*wUSE!E51/SUM(wUSE!E$112:E$114),0)</f>
        <v>0</v>
      </c>
      <c r="F51" s="209">
        <f>IF(SUM(wUSE!F$112:F$114),F$3*wUSE!F51/SUM(wUSE!F$112:F$114),0)</f>
        <v>0</v>
      </c>
      <c r="G51" s="209">
        <f>IF(SUM(wUSE!G$112:G$114),G$3*wUSE!G51/SUM(wUSE!G$112:G$114),0)</f>
        <v>0</v>
      </c>
      <c r="H51" s="209">
        <f>IF(SUM(wUSE!H$112:H$114),H$3*wUSE!H51/SUM(wUSE!H$112:H$114),0)</f>
        <v>0</v>
      </c>
      <c r="I51" s="209">
        <f>IF(SUM(wUSE!I$112:I$114),I$3*wUSE!I51/SUM(wUSE!I$112:I$114),0)</f>
        <v>0</v>
      </c>
      <c r="J51" s="209">
        <f>IF(SUM(wUSE!J$112:J$114),J$3*wUSE!J51/SUM(wUSE!J$112:J$114),0)</f>
        <v>0</v>
      </c>
      <c r="K51" s="209">
        <f>IF(SUM(wUSE!K$112:K$114),K$3*wUSE!K51/SUM(wUSE!K$112:K$114),0)</f>
        <v>0</v>
      </c>
      <c r="L51" s="209">
        <f>IF(SUM(wUSE!L$112:L$114),L$3*wUSE!L51/SUM(wUSE!L$112:L$114),0)</f>
        <v>0</v>
      </c>
      <c r="M51" s="209">
        <f>IF(SUM(wUSE!M$112:M$114),M$3*wUSE!M51/SUM(wUSE!M$112:M$114),0)</f>
        <v>0</v>
      </c>
      <c r="N51" s="209">
        <f>IF(SUM(wUSE!N$112:N$114),N$3*wUSE!N51/SUM(wUSE!N$112:N$114),0)</f>
        <v>0</v>
      </c>
      <c r="O51" s="209">
        <f>IF(SUM(wUSE!O$112:O$114),O$3*wUSE!O51/SUM(wUSE!O$112:O$114),0)</f>
        <v>0</v>
      </c>
      <c r="P51" s="209">
        <f>IF(SUM(wUSE!P$112:P$114),P$3*wUSE!P51/SUM(wUSE!P$112:P$114),0)</f>
        <v>0</v>
      </c>
      <c r="Q51" s="209">
        <f>IF(SUM(wUSE!Q$112:Q$114),Q$3*wUSE!Q51/SUM(wUSE!Q$112:Q$114),0)</f>
        <v>0</v>
      </c>
      <c r="R51" s="209">
        <f>IF(SUM(wUSE!R$112:R$114),R$3*wUSE!R51/SUM(wUSE!R$112:R$114),0)</f>
        <v>0</v>
      </c>
      <c r="S51" s="209">
        <f>IF(SUM(wUSE!S$112:S$114),S$3*wUSE!S51/SUM(wUSE!S$112:S$114),0)</f>
        <v>0</v>
      </c>
      <c r="T51" s="209">
        <f>IF(SUM(wUSE!T$112:T$114),T$3*wUSE!T51/SUM(wUSE!T$112:T$114),0)</f>
        <v>0</v>
      </c>
      <c r="U51" s="209">
        <f>IF(SUM(wUSE!U$112:U$114),U$3*wUSE!U51/SUM(wUSE!U$112:U$114),0)</f>
        <v>0</v>
      </c>
      <c r="V51" s="209">
        <f>IF(SUM(wUSE!V$112:V$114),V$3*wUSE!V51/SUM(wUSE!V$112:V$114),0)</f>
        <v>0</v>
      </c>
      <c r="W51" s="209">
        <f>IF(SUM(wUSE!W$112:W$114),W$3*wUSE!W51/SUM(wUSE!W$112:W$114),0)</f>
        <v>0</v>
      </c>
      <c r="X51" s="209">
        <f>IF(SUM(wUSE!X$112:X$114),X$3*wUSE!X51/SUM(wUSE!X$112:X$114),0)</f>
        <v>0</v>
      </c>
      <c r="Y51" s="209">
        <f>IF(SUM(wUSE!Y$112:Y$114),Y$3*wUSE!Y51/SUM(wUSE!Y$112:Y$114),0)</f>
        <v>0</v>
      </c>
      <c r="Z51" s="209">
        <f>IF(SUM(wUSE!Z$112:Z$114),Z$3*wUSE!Z51/SUM(wUSE!Z$112:Z$114),0)</f>
        <v>0</v>
      </c>
      <c r="AA51" s="209">
        <f>IF(SUM(wUSE!AA$112:AA$114),AA$3*wUSE!AA51/SUM(wUSE!AA$112:AA$114),0)</f>
        <v>0</v>
      </c>
      <c r="AB51" s="209">
        <f>IF(SUM(wUSE!AB$112:AB$114),AB$3*wUSE!AB51/SUM(wUSE!AB$112:AB$114),0)</f>
        <v>0</v>
      </c>
      <c r="AC51" s="209">
        <f>IF(SUM(wUSE!AC$112:AC$114),AC$3*wUSE!AC51/SUM(wUSE!AC$112:AC$114),0)</f>
        <v>0</v>
      </c>
      <c r="AD51" s="209">
        <f>IF(SUM(wUSE!AD$112:AD$114),AD$3*wUSE!AD51/SUM(wUSE!AD$112:AD$114),0)</f>
        <v>0</v>
      </c>
      <c r="AE51" s="209">
        <f>IF(SUM(wUSE!AE$112:AE$114),AE$3*wUSE!AE51/SUM(wUSE!AE$112:AE$114),0)</f>
        <v>0</v>
      </c>
      <c r="AF51" s="209">
        <f>IF(SUM(wUSE!AF$112:AF$114),AF$3*wUSE!AF51/SUM(wUSE!AF$112:AF$114),0)</f>
        <v>0</v>
      </c>
      <c r="AG51" s="209">
        <f>IF(SUM(wUSE!AG$112:AG$114),AG$3*wUSE!AG51/SUM(wUSE!AG$112:AG$114),0)</f>
        <v>0</v>
      </c>
      <c r="AH51" s="209">
        <f>IF(SUM(wUSE!AH$112:AH$114),AH$3*wUSE!AH51/SUM(wUSE!AH$112:AH$114),0)</f>
        <v>0</v>
      </c>
      <c r="AI51" s="209">
        <f>IF(SUM(wUSE!AI$112:AI$114),AI$3*wUSE!AI51/SUM(wUSE!AI$112:AI$114),0)</f>
        <v>0</v>
      </c>
      <c r="AJ51" s="209">
        <f>IF(SUM(wUSE!AJ$112:AJ$114),AJ$3*wUSE!AJ51/SUM(wUSE!AJ$112:AJ$114),0)</f>
        <v>0</v>
      </c>
      <c r="AK51" s="209">
        <f>IF(SUM(wUSE!AK$112:AK$114),AK$3*wUSE!AK51/SUM(wUSE!AK$112:AK$114),0)</f>
        <v>0</v>
      </c>
      <c r="AL51" s="209">
        <f>IF(SUM(wUSE!AL$112:AL$114),AL$3*wUSE!AL51/SUM(wUSE!AL$112:AL$114),0)</f>
        <v>0</v>
      </c>
      <c r="AM51" s="209">
        <f>IF(SUM(wUSE!AM$112:AM$114),AM$3*wUSE!AM51/SUM(wUSE!AM$112:AM$114),0)</f>
        <v>0</v>
      </c>
      <c r="AN51" s="209">
        <f>IF(SUM(wUSE!AN$112:AN$114),AN$3*wUSE!AN51/SUM(wUSE!AN$112:AN$114),0)</f>
        <v>0</v>
      </c>
      <c r="AO51" s="209">
        <f>IF(SUM(wUSE!AO$112:AO$114),AO$3*wUSE!AO51/SUM(wUSE!AO$112:AO$114),0)</f>
        <v>0</v>
      </c>
      <c r="AP51" s="209">
        <f>IF(SUM(wUSE!AP$112:AP$114),AP$3*wUSE!AP51/SUM(wUSE!AP$112:AP$114),0)</f>
        <v>0</v>
      </c>
      <c r="AQ51" s="209">
        <f>IF(SUM(wUSE!AQ$112:AQ$114),AQ$3*wUSE!AQ51/SUM(wUSE!AQ$112:AQ$114),0)</f>
        <v>0</v>
      </c>
      <c r="AR51" s="209">
        <f>IF(SUM(wUSE!AR$112:AR$114),AR$3*wUSE!AR51/SUM(wUSE!AR$112:AR$114),0)</f>
        <v>0</v>
      </c>
      <c r="AS51" s="209">
        <f>IF(SUM(wUSE!AS$112:AS$114),AS$3*wUSE!AS51/SUM(wUSE!AS$112:AS$114),0)</f>
        <v>0</v>
      </c>
      <c r="AT51" s="209">
        <f>IF(SUM(wUSE!AT$112:AT$114),AT$3*wUSE!AT51/SUM(wUSE!AT$112:AT$114),0)</f>
        <v>0</v>
      </c>
      <c r="AU51" s="209">
        <f>IF(SUM(wUSE!AU$112:AU$114),AU$3*wUSE!AU51/SUM(wUSE!AU$112:AU$114),0)</f>
        <v>0</v>
      </c>
      <c r="AV51" s="209">
        <f>IF(SUM(wUSE!AV$112:AV$114),AV$3*wUSE!AV51/SUM(wUSE!AV$112:AV$114),0)</f>
        <v>0</v>
      </c>
      <c r="AW51" s="209">
        <f>IF(SUM(wUSE!AW$112:AW$114),AW$3*wUSE!AW51/SUM(wUSE!AW$112:AW$114),0)</f>
        <v>2.2967934247906037</v>
      </c>
      <c r="AX51" s="209">
        <f>IF(SUM(wUSE!AX$112:AX$114),AX$3*wUSE!AX51/SUM(wUSE!AX$112:AX$114),0)</f>
        <v>0</v>
      </c>
      <c r="AY51" s="209">
        <f>IF(SUM(wUSE!AY$112:AY$114),AY$3*wUSE!AY51/SUM(wUSE!AY$112:AY$114),0)</f>
        <v>13.84652156670216</v>
      </c>
      <c r="AZ51" s="209">
        <f>IF(SUM(wUSE!AZ$112:AZ$114),AZ$3*wUSE!AZ51/SUM(wUSE!AZ$112:AZ$114),0)</f>
        <v>0</v>
      </c>
      <c r="BA51" s="209">
        <f>IF(SUM(wUSE!BA$112:BA$114),BA$3*wUSE!BA51/SUM(wUSE!BA$112:BA$114),0)</f>
        <v>0</v>
      </c>
      <c r="BB51" s="209">
        <f>IF(SUM(wUSE!BB$112:BB$114),BB$3*wUSE!BB51/SUM(wUSE!BB$112:BB$114),0)</f>
        <v>0</v>
      </c>
      <c r="BC51" s="209">
        <f>IF(SUM(wUSE!BC$112:BC$114),BC$3*wUSE!BC51/SUM(wUSE!BC$112:BC$114),0)</f>
        <v>0</v>
      </c>
      <c r="BD51" s="209">
        <f>IF(SUM(wUSE!BD$112:BD$114),BD$3*wUSE!BD51/SUM(wUSE!BD$112:BD$114),0)</f>
        <v>0</v>
      </c>
      <c r="BE51" s="209">
        <f>IF(SUM(wUSE!BE$112:BE$114),BE$3*wUSE!BE51/SUM(wUSE!BE$112:BE$114),0)</f>
        <v>0</v>
      </c>
      <c r="BF51" s="209">
        <f>IF(SUM(wUSE!BF$112:BF$114),BF$3*wUSE!BF51/SUM(wUSE!BF$112:BF$114),0)</f>
        <v>0</v>
      </c>
      <c r="BG51" s="209">
        <f>IF(SUM(wUSE!BG$112:BG$114),BG$3*wUSE!BG51/SUM(wUSE!BG$112:BG$114),0)</f>
        <v>0</v>
      </c>
      <c r="BH51" s="209">
        <f>IF(SUM(wUSE!BH$112:BH$114),BH$3*wUSE!BH51/SUM(wUSE!BH$112:BH$114),0)</f>
        <v>0</v>
      </c>
      <c r="BI51" s="209">
        <f>IF(SUM(wUSE!BI$112:BI$114),BI$3*wUSE!BI51/SUM(wUSE!BI$112:BI$114),0)</f>
        <v>0</v>
      </c>
      <c r="BJ51" s="209">
        <f>IF(SUM(wUSE!BJ$112:BJ$114),BJ$3*wUSE!BJ51/SUM(wUSE!BJ$112:BJ$114),0)</f>
        <v>0</v>
      </c>
      <c r="BK51" s="209">
        <f>IF(SUM(wUSE!BK$112:BK$114),BK$3*wUSE!BK51/SUM(wUSE!BK$112:BK$114),0)</f>
        <v>0</v>
      </c>
      <c r="BL51" s="209">
        <f>IF(SUM(wUSE!BL$112:BL$114),BL$3*wUSE!BL51/SUM(wUSE!BL$112:BL$114),0)</f>
        <v>0</v>
      </c>
      <c r="BM51" s="209">
        <f>IF(SUM(wUSE!BM$112:BM$114),BM$3*wUSE!BM51/SUM(wUSE!BM$112:BM$114),0)</f>
        <v>0</v>
      </c>
      <c r="BN51" s="209">
        <f>IF(SUM(wUSE!BN$112:BN$114),BN$3*wUSE!BN51/SUM(wUSE!BN$112:BN$114),0)</f>
        <v>0</v>
      </c>
      <c r="BO51" s="209">
        <f>IF(SUM(wUSE!BO$112:BO$114),BO$3*wUSE!BO51/SUM(wUSE!BO$112:BO$114),0)</f>
        <v>0</v>
      </c>
      <c r="BP51" s="209">
        <f>IF(SUM(wUSE!BP$112:BP$114),BP$3*wUSE!BP51/SUM(wUSE!BP$112:BP$114),0)</f>
        <v>0</v>
      </c>
      <c r="BQ51" s="209">
        <f>IF(SUM(wUSE!BQ$112:BQ$114),BQ$3*wUSE!BQ51/SUM(wUSE!BQ$112:BQ$114),0)</f>
        <v>0</v>
      </c>
      <c r="BR51" s="209">
        <f>IF(SUM(wUSE!BR$112:BR$114),BR$3*wUSE!BR51/SUM(wUSE!BR$112:BR$114),0)</f>
        <v>0</v>
      </c>
      <c r="BS51" s="209">
        <f>IF(SUM(wUSE!BS$112:BS$114),BS$3*wUSE!BS51/SUM(wUSE!BS$112:BS$114),0)</f>
        <v>0</v>
      </c>
      <c r="BT51" s="209">
        <f>IF(SUM(wUSE!BT$112:BT$114),BT$3*wUSE!BT51/SUM(wUSE!BT$112:BT$114),0)</f>
        <v>0</v>
      </c>
      <c r="BU51" s="209">
        <f>IF(SUM(wUSE!BU$112:BU$114),BU$3*wUSE!BU51/SUM(wUSE!BU$112:BU$114),0)</f>
        <v>0</v>
      </c>
      <c r="BV51" s="209">
        <f>IF(SUM(wUSE!BV$112:BV$114),BV$3*wUSE!BV51/SUM(wUSE!BV$112:BV$114),0)</f>
        <v>0</v>
      </c>
      <c r="BW51" s="209">
        <f>IF(SUM(wUSE!BW$112:BW$114),BW$3*wUSE!BW51/SUM(wUSE!BW$112:BW$114),0)</f>
        <v>0</v>
      </c>
      <c r="BX51" s="209">
        <f>IF(SUM(wUSE!BX$112:BX$114),BX$3*wUSE!BX51/SUM(wUSE!BX$112:BX$114),0)</f>
        <v>0</v>
      </c>
      <c r="BY51" s="209">
        <f>IF(SUM(wUSE!BY$112:BY$114),BY$3*wUSE!BY51/SUM(wUSE!BY$112:BY$114),0)</f>
        <v>0</v>
      </c>
      <c r="BZ51" s="209">
        <f>IF(SUM(wUSE!BZ$112:BZ$114),BZ$3*wUSE!BZ51/SUM(wUSE!BZ$112:BZ$114),0)</f>
        <v>0</v>
      </c>
      <c r="CA51" s="209">
        <f>IF(SUM(wUSE!CA$112:CA$114),CA$3*wUSE!CA51/SUM(wUSE!CA$112:CA$114),0)</f>
        <v>0</v>
      </c>
      <c r="CB51" s="209">
        <f>IF(SUM(wUSE!CB$112:CB$114),CB$3*wUSE!CB51/SUM(wUSE!CB$112:CB$114),0)</f>
        <v>0</v>
      </c>
      <c r="CC51" s="209">
        <f>IF(SUM(wUSE!CC$112:CC$114),CC$3*wUSE!CC51/SUM(wUSE!CC$112:CC$114),0)</f>
        <v>0</v>
      </c>
      <c r="CD51" s="209">
        <f>IF(SUM(wUSE!CD$112:CD$114),CD$3*wUSE!CD51/SUM(wUSE!CD$112:CD$114),0)</f>
        <v>0</v>
      </c>
      <c r="CE51" s="209">
        <f>IF(SUM(wUSE!CE$112:CE$114),CE$3*wUSE!CE51/SUM(wUSE!CE$112:CE$114),0)</f>
        <v>0</v>
      </c>
      <c r="CF51" s="209">
        <f>IF(SUM(wUSE!CF$112:CF$114),CF$3*wUSE!CF51/SUM(wUSE!CF$112:CF$114),0)</f>
        <v>0</v>
      </c>
      <c r="CG51" s="209" t="e">
        <f>IF(SUM(wUSE!CG$112:CG$114),CG$3*wUSE!CG51/SUM(wUSE!CG$112:CG$114),0)</f>
        <v>#DIV/0!</v>
      </c>
      <c r="CH51" s="209" t="e">
        <f>IF(SUM(wUSE!CH$112:CH$114),CH$3*wUSE!CH51/SUM(wUSE!CH$112:CH$114),0)</f>
        <v>#DIV/0!</v>
      </c>
      <c r="CI51" s="209" t="e">
        <f>IF(SUM(wUSE!CI$112:CI$114),CI$3*wUSE!CI51/SUM(wUSE!CI$112:CI$114),0)</f>
        <v>#DIV/0!</v>
      </c>
      <c r="CJ51" s="209" t="e">
        <f>IF(SUM(wUSE!CJ$112:CJ$114),CJ$3*wUSE!CJ51/SUM(wUSE!CJ$112:CJ$114),0)</f>
        <v>#DIV/0!</v>
      </c>
      <c r="CK51" s="209" t="e">
        <f>IF(SUM(wUSE!CK$112:CK$114),CK$3*wUSE!CK51/SUM(wUSE!CK$112:CK$114),0)</f>
        <v>#DIV/0!</v>
      </c>
      <c r="CL51" s="209" t="e">
        <f>IF(SUM(wUSE!CL$112:CL$114),CL$3*wUSE!CL51/SUM(wUSE!CL$112:CL$114),0)</f>
        <v>#DIV/0!</v>
      </c>
      <c r="CM51" s="209" t="e">
        <f>IF(SUM(wUSE!CM$112:CM$114),CM$3*wUSE!CM51/SUM(wUSE!CM$112:CM$114),0)</f>
        <v>#DIV/0!</v>
      </c>
      <c r="CN51" s="209" t="e">
        <f>IF(SUM(wUSE!CN$112:CN$114),CN$3*wUSE!CN51/SUM(wUSE!CN$112:CN$114),0)</f>
        <v>#DIV/0!</v>
      </c>
      <c r="CO51" s="209" t="e">
        <f>IF(SUM(wUSE!CO$112:CO$114),CO$3*wUSE!CO51/SUM(wUSE!CO$112:CO$114),0)</f>
        <v>#DIV/0!</v>
      </c>
      <c r="CP51" s="209" t="e">
        <f>IF(SUM(wUSE!CP$112:CP$114),CP$3*wUSE!CP51/SUM(wUSE!CP$112:CP$114),0)</f>
        <v>#DIV/0!</v>
      </c>
      <c r="CQ51" s="209" t="e">
        <f>IF(SUM(wUSE!CQ$112:CQ$114),CQ$3*wUSE!CQ51/SUM(wUSE!CQ$112:CQ$114),0)</f>
        <v>#DIV/0!</v>
      </c>
      <c r="CR51" s="209" t="e">
        <f>IF(SUM(wUSE!CR$112:CR$114),CR$3*wUSE!CR51/SUM(wUSE!CR$112:CR$114),0)</f>
        <v>#DIV/0!</v>
      </c>
      <c r="CS51" s="209" t="e">
        <f>IF(SUM(wUSE!CS$112:CS$114),CS$3*wUSE!CS51/SUM(wUSE!CS$112:CS$114),0)</f>
        <v>#DIV/0!</v>
      </c>
      <c r="CT51" s="209">
        <f>IF(SUM(wUSE!CT$112:CT$114),CT$3*wUSE!CT51/SUM(wUSE!CT$112:CT$114),0)</f>
        <v>0</v>
      </c>
      <c r="CU51" s="209">
        <f>IF(SUM(wUSE!CU$112:CU$114),CU$3*wUSE!CU51/SUM(wUSE!CU$112:CU$114),0)</f>
        <v>0</v>
      </c>
      <c r="CV51" s="209" t="e">
        <f>IF(SUM(wUSE!CV$112:CV$114),CV$3*wUSE!CV51/SUM(wUSE!CV$112:CV$114),0)</f>
        <v>#DIV/0!</v>
      </c>
      <c r="CW51" s="209" t="e">
        <f>IF(SUM(wUSE!CW$112:CW$114),CW$3*wUSE!CW51/SUM(wUSE!CW$112:CW$114),0)</f>
        <v>#DIV/0!</v>
      </c>
      <c r="CX51" s="209" t="e">
        <f>IF(SUM(wUSE!CX$112:CX$114),CX$3*wUSE!CX51/SUM(wUSE!CX$112:CX$114),0)</f>
        <v>#DIV/0!</v>
      </c>
      <c r="CY51" s="209" t="e">
        <f>IF(SUM(wUSE!CY$112:CY$114),CY$3*wUSE!CY51/SUM(wUSE!CY$112:CY$114),0)</f>
        <v>#DIV/0!</v>
      </c>
      <c r="CZ51" s="209" t="e">
        <f>IF(SUM(wUSE!CZ$112:CZ$114),CZ$3*wUSE!CZ51/SUM(wUSE!CZ$112:CZ$114),0)</f>
        <v>#DIV/0!</v>
      </c>
      <c r="DA51" s="209" t="e">
        <f>IF(SUM(wUSE!DA$112:DA$114),DA$3*wUSE!DA51/SUM(wUSE!DA$112:DA$114),0)</f>
        <v>#DIV/0!</v>
      </c>
      <c r="DB51" s="209" t="e">
        <f>IF(SUM(wUSE!DB$112:DB$114),DB$3*wUSE!DB51/SUM(wUSE!DB$112:DB$114),0)</f>
        <v>#DIV/0!</v>
      </c>
      <c r="DC51" s="198"/>
      <c r="DD51" s="199"/>
      <c r="DE51" s="199"/>
      <c r="DF51" s="199"/>
      <c r="DG51" s="199"/>
      <c r="DH51" s="199"/>
      <c r="DI51" s="199"/>
      <c r="DJ51" s="199"/>
      <c r="DK51" s="199"/>
      <c r="DL51" s="199"/>
      <c r="DM51" s="199"/>
      <c r="DN51" s="199"/>
      <c r="DO51" s="199"/>
      <c r="DP51" s="199"/>
    </row>
    <row r="52" spans="1:120" x14ac:dyDescent="0.75">
      <c r="A52" s="29"/>
      <c r="B52" s="17" t="s">
        <v>125</v>
      </c>
      <c r="C52" s="209">
        <f>IF(SUM(wUSE!C$112:C$114),C$3*wUSE!C52/SUM(wUSE!C$112:C$114),0)</f>
        <v>0</v>
      </c>
      <c r="D52" s="209">
        <f>IF(SUM(wUSE!D$112:D$114),D$3*wUSE!D52/SUM(wUSE!D$112:D$114),0)</f>
        <v>0</v>
      </c>
      <c r="E52" s="209">
        <f>IF(SUM(wUSE!E$112:E$114),E$3*wUSE!E52/SUM(wUSE!E$112:E$114),0)</f>
        <v>0</v>
      </c>
      <c r="F52" s="209">
        <f>IF(SUM(wUSE!F$112:F$114),F$3*wUSE!F52/SUM(wUSE!F$112:F$114),0)</f>
        <v>0</v>
      </c>
      <c r="G52" s="209">
        <f>IF(SUM(wUSE!G$112:G$114),G$3*wUSE!G52/SUM(wUSE!G$112:G$114),0)</f>
        <v>0</v>
      </c>
      <c r="H52" s="209">
        <f>IF(SUM(wUSE!H$112:H$114),H$3*wUSE!H52/SUM(wUSE!H$112:H$114),0)</f>
        <v>0</v>
      </c>
      <c r="I52" s="209">
        <f>IF(SUM(wUSE!I$112:I$114),I$3*wUSE!I52/SUM(wUSE!I$112:I$114),0)</f>
        <v>0</v>
      </c>
      <c r="J52" s="209">
        <f>IF(SUM(wUSE!J$112:J$114),J$3*wUSE!J52/SUM(wUSE!J$112:J$114),0)</f>
        <v>0</v>
      </c>
      <c r="K52" s="209">
        <f>IF(SUM(wUSE!K$112:K$114),K$3*wUSE!K52/SUM(wUSE!K$112:K$114),0)</f>
        <v>0</v>
      </c>
      <c r="L52" s="209">
        <f>IF(SUM(wUSE!L$112:L$114),L$3*wUSE!L52/SUM(wUSE!L$112:L$114),0)</f>
        <v>0</v>
      </c>
      <c r="M52" s="209">
        <f>IF(SUM(wUSE!M$112:M$114),M$3*wUSE!M52/SUM(wUSE!M$112:M$114),0)</f>
        <v>0</v>
      </c>
      <c r="N52" s="209">
        <f>IF(SUM(wUSE!N$112:N$114),N$3*wUSE!N52/SUM(wUSE!N$112:N$114),0)</f>
        <v>0</v>
      </c>
      <c r="O52" s="209">
        <f>IF(SUM(wUSE!O$112:O$114),O$3*wUSE!O52/SUM(wUSE!O$112:O$114),0)</f>
        <v>0</v>
      </c>
      <c r="P52" s="209">
        <f>IF(SUM(wUSE!P$112:P$114),P$3*wUSE!P52/SUM(wUSE!P$112:P$114),0)</f>
        <v>0</v>
      </c>
      <c r="Q52" s="209">
        <f>IF(SUM(wUSE!Q$112:Q$114),Q$3*wUSE!Q52/SUM(wUSE!Q$112:Q$114),0)</f>
        <v>0</v>
      </c>
      <c r="R52" s="209">
        <f>IF(SUM(wUSE!R$112:R$114),R$3*wUSE!R52/SUM(wUSE!R$112:R$114),0)</f>
        <v>0</v>
      </c>
      <c r="S52" s="209">
        <f>IF(SUM(wUSE!S$112:S$114),S$3*wUSE!S52/SUM(wUSE!S$112:S$114),0)</f>
        <v>0</v>
      </c>
      <c r="T52" s="209">
        <f>IF(SUM(wUSE!T$112:T$114),T$3*wUSE!T52/SUM(wUSE!T$112:T$114),0)</f>
        <v>0</v>
      </c>
      <c r="U52" s="209">
        <f>IF(SUM(wUSE!U$112:U$114),U$3*wUSE!U52/SUM(wUSE!U$112:U$114),0)</f>
        <v>0</v>
      </c>
      <c r="V52" s="209">
        <f>IF(SUM(wUSE!V$112:V$114),V$3*wUSE!V52/SUM(wUSE!V$112:V$114),0)</f>
        <v>0</v>
      </c>
      <c r="W52" s="209">
        <f>IF(SUM(wUSE!W$112:W$114),W$3*wUSE!W52/SUM(wUSE!W$112:W$114),0)</f>
        <v>0</v>
      </c>
      <c r="X52" s="209">
        <f>IF(SUM(wUSE!X$112:X$114),X$3*wUSE!X52/SUM(wUSE!X$112:X$114),0)</f>
        <v>0</v>
      </c>
      <c r="Y52" s="209">
        <f>IF(SUM(wUSE!Y$112:Y$114),Y$3*wUSE!Y52/SUM(wUSE!Y$112:Y$114),0)</f>
        <v>0</v>
      </c>
      <c r="Z52" s="209">
        <f>IF(SUM(wUSE!Z$112:Z$114),Z$3*wUSE!Z52/SUM(wUSE!Z$112:Z$114),0)</f>
        <v>0</v>
      </c>
      <c r="AA52" s="209">
        <f>IF(SUM(wUSE!AA$112:AA$114),AA$3*wUSE!AA52/SUM(wUSE!AA$112:AA$114),0)</f>
        <v>0</v>
      </c>
      <c r="AB52" s="209">
        <f>IF(SUM(wUSE!AB$112:AB$114),AB$3*wUSE!AB52/SUM(wUSE!AB$112:AB$114),0)</f>
        <v>0</v>
      </c>
      <c r="AC52" s="209">
        <f>IF(SUM(wUSE!AC$112:AC$114),AC$3*wUSE!AC52/SUM(wUSE!AC$112:AC$114),0)</f>
        <v>0</v>
      </c>
      <c r="AD52" s="209">
        <f>IF(SUM(wUSE!AD$112:AD$114),AD$3*wUSE!AD52/SUM(wUSE!AD$112:AD$114),0)</f>
        <v>0</v>
      </c>
      <c r="AE52" s="209">
        <f>IF(SUM(wUSE!AE$112:AE$114),AE$3*wUSE!AE52/SUM(wUSE!AE$112:AE$114),0)</f>
        <v>0</v>
      </c>
      <c r="AF52" s="209">
        <f>IF(SUM(wUSE!AF$112:AF$114),AF$3*wUSE!AF52/SUM(wUSE!AF$112:AF$114),0)</f>
        <v>0</v>
      </c>
      <c r="AG52" s="209">
        <f>IF(SUM(wUSE!AG$112:AG$114),AG$3*wUSE!AG52/SUM(wUSE!AG$112:AG$114),0)</f>
        <v>0</v>
      </c>
      <c r="AH52" s="209">
        <f>IF(SUM(wUSE!AH$112:AH$114),AH$3*wUSE!AH52/SUM(wUSE!AH$112:AH$114),0)</f>
        <v>0</v>
      </c>
      <c r="AI52" s="209">
        <f>IF(SUM(wUSE!AI$112:AI$114),AI$3*wUSE!AI52/SUM(wUSE!AI$112:AI$114),0)</f>
        <v>0</v>
      </c>
      <c r="AJ52" s="209">
        <f>IF(SUM(wUSE!AJ$112:AJ$114),AJ$3*wUSE!AJ52/SUM(wUSE!AJ$112:AJ$114),0)</f>
        <v>0</v>
      </c>
      <c r="AK52" s="209">
        <f>IF(SUM(wUSE!AK$112:AK$114),AK$3*wUSE!AK52/SUM(wUSE!AK$112:AK$114),0)</f>
        <v>0</v>
      </c>
      <c r="AL52" s="209">
        <f>IF(SUM(wUSE!AL$112:AL$114),AL$3*wUSE!AL52/SUM(wUSE!AL$112:AL$114),0)</f>
        <v>0</v>
      </c>
      <c r="AM52" s="209">
        <f>IF(SUM(wUSE!AM$112:AM$114),AM$3*wUSE!AM52/SUM(wUSE!AM$112:AM$114),0)</f>
        <v>0</v>
      </c>
      <c r="AN52" s="209">
        <f>IF(SUM(wUSE!AN$112:AN$114),AN$3*wUSE!AN52/SUM(wUSE!AN$112:AN$114),0)</f>
        <v>0</v>
      </c>
      <c r="AO52" s="209">
        <f>IF(SUM(wUSE!AO$112:AO$114),AO$3*wUSE!AO52/SUM(wUSE!AO$112:AO$114),0)</f>
        <v>0</v>
      </c>
      <c r="AP52" s="209">
        <f>IF(SUM(wUSE!AP$112:AP$114),AP$3*wUSE!AP52/SUM(wUSE!AP$112:AP$114),0)</f>
        <v>0</v>
      </c>
      <c r="AQ52" s="209">
        <f>IF(SUM(wUSE!AQ$112:AQ$114),AQ$3*wUSE!AQ52/SUM(wUSE!AQ$112:AQ$114),0)</f>
        <v>0</v>
      </c>
      <c r="AR52" s="209">
        <f>IF(SUM(wUSE!AR$112:AR$114),AR$3*wUSE!AR52/SUM(wUSE!AR$112:AR$114),0)</f>
        <v>0</v>
      </c>
      <c r="AS52" s="209">
        <f>IF(SUM(wUSE!AS$112:AS$114),AS$3*wUSE!AS52/SUM(wUSE!AS$112:AS$114),0)</f>
        <v>0</v>
      </c>
      <c r="AT52" s="209">
        <f>IF(SUM(wUSE!AT$112:AT$114),AT$3*wUSE!AT52/SUM(wUSE!AT$112:AT$114),0)</f>
        <v>0</v>
      </c>
      <c r="AU52" s="209">
        <f>IF(SUM(wUSE!AU$112:AU$114),AU$3*wUSE!AU52/SUM(wUSE!AU$112:AU$114),0)</f>
        <v>0</v>
      </c>
      <c r="AV52" s="209">
        <f>IF(SUM(wUSE!AV$112:AV$114),AV$3*wUSE!AV52/SUM(wUSE!AV$112:AV$114),0)</f>
        <v>0</v>
      </c>
      <c r="AW52" s="209">
        <f>IF(SUM(wUSE!AW$112:AW$114),AW$3*wUSE!AW52/SUM(wUSE!AW$112:AW$114),0)</f>
        <v>0</v>
      </c>
      <c r="AX52" s="209">
        <f>IF(SUM(wUSE!AX$112:AX$114),AX$3*wUSE!AX52/SUM(wUSE!AX$112:AX$114),0)</f>
        <v>0</v>
      </c>
      <c r="AY52" s="209">
        <f>IF(SUM(wUSE!AY$112:AY$114),AY$3*wUSE!AY52/SUM(wUSE!AY$112:AY$114),0)</f>
        <v>0</v>
      </c>
      <c r="AZ52" s="209">
        <f>IF(SUM(wUSE!AZ$112:AZ$114),AZ$3*wUSE!AZ52/SUM(wUSE!AZ$112:AZ$114),0)</f>
        <v>0</v>
      </c>
      <c r="BA52" s="209">
        <f>IF(SUM(wUSE!BA$112:BA$114),BA$3*wUSE!BA52/SUM(wUSE!BA$112:BA$114),0)</f>
        <v>0</v>
      </c>
      <c r="BB52" s="209">
        <f>IF(SUM(wUSE!BB$112:BB$114),BB$3*wUSE!BB52/SUM(wUSE!BB$112:BB$114),0)</f>
        <v>0</v>
      </c>
      <c r="BC52" s="209">
        <f>IF(SUM(wUSE!BC$112:BC$114),BC$3*wUSE!BC52/SUM(wUSE!BC$112:BC$114),0)</f>
        <v>0</v>
      </c>
      <c r="BD52" s="209">
        <f>IF(SUM(wUSE!BD$112:BD$114),BD$3*wUSE!BD52/SUM(wUSE!BD$112:BD$114),0)</f>
        <v>0</v>
      </c>
      <c r="BE52" s="209">
        <f>IF(SUM(wUSE!BE$112:BE$114),BE$3*wUSE!BE52/SUM(wUSE!BE$112:BE$114),0)</f>
        <v>0</v>
      </c>
      <c r="BF52" s="209">
        <f>IF(SUM(wUSE!BF$112:BF$114),BF$3*wUSE!BF52/SUM(wUSE!BF$112:BF$114),0)</f>
        <v>0</v>
      </c>
      <c r="BG52" s="209">
        <f>IF(SUM(wUSE!BG$112:BG$114),BG$3*wUSE!BG52/SUM(wUSE!BG$112:BG$114),0)</f>
        <v>0</v>
      </c>
      <c r="BH52" s="209">
        <f>IF(SUM(wUSE!BH$112:BH$114),BH$3*wUSE!BH52/SUM(wUSE!BH$112:BH$114),0)</f>
        <v>0</v>
      </c>
      <c r="BI52" s="209">
        <f>IF(SUM(wUSE!BI$112:BI$114),BI$3*wUSE!BI52/SUM(wUSE!BI$112:BI$114),0)</f>
        <v>0</v>
      </c>
      <c r="BJ52" s="209">
        <f>IF(SUM(wUSE!BJ$112:BJ$114),BJ$3*wUSE!BJ52/SUM(wUSE!BJ$112:BJ$114),0)</f>
        <v>0</v>
      </c>
      <c r="BK52" s="209">
        <f>IF(SUM(wUSE!BK$112:BK$114),BK$3*wUSE!BK52/SUM(wUSE!BK$112:BK$114),0)</f>
        <v>0</v>
      </c>
      <c r="BL52" s="209">
        <f>IF(SUM(wUSE!BL$112:BL$114),BL$3*wUSE!BL52/SUM(wUSE!BL$112:BL$114),0)</f>
        <v>0</v>
      </c>
      <c r="BM52" s="209">
        <f>IF(SUM(wUSE!BM$112:BM$114),BM$3*wUSE!BM52/SUM(wUSE!BM$112:BM$114),0)</f>
        <v>0</v>
      </c>
      <c r="BN52" s="209">
        <f>IF(SUM(wUSE!BN$112:BN$114),BN$3*wUSE!BN52/SUM(wUSE!BN$112:BN$114),0)</f>
        <v>0</v>
      </c>
      <c r="BO52" s="209">
        <f>IF(SUM(wUSE!BO$112:BO$114),BO$3*wUSE!BO52/SUM(wUSE!BO$112:BO$114),0)</f>
        <v>0</v>
      </c>
      <c r="BP52" s="209">
        <f>IF(SUM(wUSE!BP$112:BP$114),BP$3*wUSE!BP52/SUM(wUSE!BP$112:BP$114),0)</f>
        <v>0</v>
      </c>
      <c r="BQ52" s="209">
        <f>IF(SUM(wUSE!BQ$112:BQ$114),BQ$3*wUSE!BQ52/SUM(wUSE!BQ$112:BQ$114),0)</f>
        <v>0</v>
      </c>
      <c r="BR52" s="209">
        <f>IF(SUM(wUSE!BR$112:BR$114),BR$3*wUSE!BR52/SUM(wUSE!BR$112:BR$114),0)</f>
        <v>0</v>
      </c>
      <c r="BS52" s="209">
        <f>IF(SUM(wUSE!BS$112:BS$114),BS$3*wUSE!BS52/SUM(wUSE!BS$112:BS$114),0)</f>
        <v>0</v>
      </c>
      <c r="BT52" s="209">
        <f>IF(SUM(wUSE!BT$112:BT$114),BT$3*wUSE!BT52/SUM(wUSE!BT$112:BT$114),0)</f>
        <v>0</v>
      </c>
      <c r="BU52" s="209">
        <f>IF(SUM(wUSE!BU$112:BU$114),BU$3*wUSE!BU52/SUM(wUSE!BU$112:BU$114),0)</f>
        <v>0</v>
      </c>
      <c r="BV52" s="209">
        <f>IF(SUM(wUSE!BV$112:BV$114),BV$3*wUSE!BV52/SUM(wUSE!BV$112:BV$114),0)</f>
        <v>0</v>
      </c>
      <c r="BW52" s="209">
        <f>IF(SUM(wUSE!BW$112:BW$114),BW$3*wUSE!BW52/SUM(wUSE!BW$112:BW$114),0)</f>
        <v>0</v>
      </c>
      <c r="BX52" s="209">
        <f>IF(SUM(wUSE!BX$112:BX$114),BX$3*wUSE!BX52/SUM(wUSE!BX$112:BX$114),0)</f>
        <v>0</v>
      </c>
      <c r="BY52" s="209">
        <f>IF(SUM(wUSE!BY$112:BY$114),BY$3*wUSE!BY52/SUM(wUSE!BY$112:BY$114),0)</f>
        <v>0</v>
      </c>
      <c r="BZ52" s="209">
        <f>IF(SUM(wUSE!BZ$112:BZ$114),BZ$3*wUSE!BZ52/SUM(wUSE!BZ$112:BZ$114),0)</f>
        <v>0</v>
      </c>
      <c r="CA52" s="209">
        <f>IF(SUM(wUSE!CA$112:CA$114),CA$3*wUSE!CA52/SUM(wUSE!CA$112:CA$114),0)</f>
        <v>0</v>
      </c>
      <c r="CB52" s="209">
        <f>IF(SUM(wUSE!CB$112:CB$114),CB$3*wUSE!CB52/SUM(wUSE!CB$112:CB$114),0)</f>
        <v>0</v>
      </c>
      <c r="CC52" s="209">
        <f>IF(SUM(wUSE!CC$112:CC$114),CC$3*wUSE!CC52/SUM(wUSE!CC$112:CC$114),0)</f>
        <v>0</v>
      </c>
      <c r="CD52" s="209">
        <f>IF(SUM(wUSE!CD$112:CD$114),CD$3*wUSE!CD52/SUM(wUSE!CD$112:CD$114),0)</f>
        <v>0</v>
      </c>
      <c r="CE52" s="209">
        <f>IF(SUM(wUSE!CE$112:CE$114),CE$3*wUSE!CE52/SUM(wUSE!CE$112:CE$114),0)</f>
        <v>0</v>
      </c>
      <c r="CF52" s="209">
        <f>IF(SUM(wUSE!CF$112:CF$114),CF$3*wUSE!CF52/SUM(wUSE!CF$112:CF$114),0)</f>
        <v>0</v>
      </c>
      <c r="CG52" s="209" t="e">
        <f>IF(SUM(wUSE!CG$112:CG$114),CG$3*wUSE!CG52/SUM(wUSE!CG$112:CG$114),0)</f>
        <v>#DIV/0!</v>
      </c>
      <c r="CH52" s="209" t="e">
        <f>IF(SUM(wUSE!CH$112:CH$114),CH$3*wUSE!CH52/SUM(wUSE!CH$112:CH$114),0)</f>
        <v>#DIV/0!</v>
      </c>
      <c r="CI52" s="209" t="e">
        <f>IF(SUM(wUSE!CI$112:CI$114),CI$3*wUSE!CI52/SUM(wUSE!CI$112:CI$114),0)</f>
        <v>#DIV/0!</v>
      </c>
      <c r="CJ52" s="209" t="e">
        <f>IF(SUM(wUSE!CJ$112:CJ$114),CJ$3*wUSE!CJ52/SUM(wUSE!CJ$112:CJ$114),0)</f>
        <v>#DIV/0!</v>
      </c>
      <c r="CK52" s="209" t="e">
        <f>IF(SUM(wUSE!CK$112:CK$114),CK$3*wUSE!CK52/SUM(wUSE!CK$112:CK$114),0)</f>
        <v>#DIV/0!</v>
      </c>
      <c r="CL52" s="209" t="e">
        <f>IF(SUM(wUSE!CL$112:CL$114),CL$3*wUSE!CL52/SUM(wUSE!CL$112:CL$114),0)</f>
        <v>#DIV/0!</v>
      </c>
      <c r="CM52" s="209" t="e">
        <f>IF(SUM(wUSE!CM$112:CM$114),CM$3*wUSE!CM52/SUM(wUSE!CM$112:CM$114),0)</f>
        <v>#DIV/0!</v>
      </c>
      <c r="CN52" s="209" t="e">
        <f>IF(SUM(wUSE!CN$112:CN$114),CN$3*wUSE!CN52/SUM(wUSE!CN$112:CN$114),0)</f>
        <v>#DIV/0!</v>
      </c>
      <c r="CO52" s="209" t="e">
        <f>IF(SUM(wUSE!CO$112:CO$114),CO$3*wUSE!CO52/SUM(wUSE!CO$112:CO$114),0)</f>
        <v>#DIV/0!</v>
      </c>
      <c r="CP52" s="209" t="e">
        <f>IF(SUM(wUSE!CP$112:CP$114),CP$3*wUSE!CP52/SUM(wUSE!CP$112:CP$114),0)</f>
        <v>#DIV/0!</v>
      </c>
      <c r="CQ52" s="209" t="e">
        <f>IF(SUM(wUSE!CQ$112:CQ$114),CQ$3*wUSE!CQ52/SUM(wUSE!CQ$112:CQ$114),0)</f>
        <v>#DIV/0!</v>
      </c>
      <c r="CR52" s="209" t="e">
        <f>IF(SUM(wUSE!CR$112:CR$114),CR$3*wUSE!CR52/SUM(wUSE!CR$112:CR$114),0)</f>
        <v>#DIV/0!</v>
      </c>
      <c r="CS52" s="209" t="e">
        <f>IF(SUM(wUSE!CS$112:CS$114),CS$3*wUSE!CS52/SUM(wUSE!CS$112:CS$114),0)</f>
        <v>#DIV/0!</v>
      </c>
      <c r="CT52" s="209">
        <f>IF(SUM(wUSE!CT$112:CT$114),CT$3*wUSE!CT52/SUM(wUSE!CT$112:CT$114),0)</f>
        <v>0</v>
      </c>
      <c r="CU52" s="209">
        <f>IF(SUM(wUSE!CU$112:CU$114),CU$3*wUSE!CU52/SUM(wUSE!CU$112:CU$114),0)</f>
        <v>0</v>
      </c>
      <c r="CV52" s="209" t="e">
        <f>IF(SUM(wUSE!CV$112:CV$114),CV$3*wUSE!CV52/SUM(wUSE!CV$112:CV$114),0)</f>
        <v>#DIV/0!</v>
      </c>
      <c r="CW52" s="209" t="e">
        <f>IF(SUM(wUSE!CW$112:CW$114),CW$3*wUSE!CW52/SUM(wUSE!CW$112:CW$114),0)</f>
        <v>#DIV/0!</v>
      </c>
      <c r="CX52" s="209" t="e">
        <f>IF(SUM(wUSE!CX$112:CX$114),CX$3*wUSE!CX52/SUM(wUSE!CX$112:CX$114),0)</f>
        <v>#DIV/0!</v>
      </c>
      <c r="CY52" s="209" t="e">
        <f>IF(SUM(wUSE!CY$112:CY$114),CY$3*wUSE!CY52/SUM(wUSE!CY$112:CY$114),0)</f>
        <v>#DIV/0!</v>
      </c>
      <c r="CZ52" s="209" t="e">
        <f>IF(SUM(wUSE!CZ$112:CZ$114),CZ$3*wUSE!CZ52/SUM(wUSE!CZ$112:CZ$114),0)</f>
        <v>#DIV/0!</v>
      </c>
      <c r="DA52" s="209" t="e">
        <f>IF(SUM(wUSE!DA$112:DA$114),DA$3*wUSE!DA52/SUM(wUSE!DA$112:DA$114),0)</f>
        <v>#DIV/0!</v>
      </c>
      <c r="DB52" s="209" t="e">
        <f>IF(SUM(wUSE!DB$112:DB$114),DB$3*wUSE!DB52/SUM(wUSE!DB$112:DB$114),0)</f>
        <v>#DIV/0!</v>
      </c>
      <c r="DC52" s="198"/>
      <c r="DD52" s="199"/>
      <c r="DE52" s="199"/>
      <c r="DF52" s="199"/>
      <c r="DG52" s="199"/>
      <c r="DH52" s="199"/>
      <c r="DI52" s="199"/>
      <c r="DJ52" s="199"/>
      <c r="DK52" s="199"/>
      <c r="DL52" s="199"/>
      <c r="DM52" s="199"/>
      <c r="DN52" s="199"/>
      <c r="DO52" s="199"/>
      <c r="DP52" s="199"/>
    </row>
    <row r="53" spans="1:120" x14ac:dyDescent="0.75">
      <c r="A53" s="29"/>
      <c r="B53" s="17" t="s">
        <v>135</v>
      </c>
      <c r="C53" s="209">
        <f>IF(SUM(wUSE!C$112:C$114),C$3*wUSE!C53/SUM(wUSE!C$112:C$114),0)</f>
        <v>0</v>
      </c>
      <c r="D53" s="209">
        <f>IF(SUM(wUSE!D$112:D$114),D$3*wUSE!D53/SUM(wUSE!D$112:D$114),0)</f>
        <v>0</v>
      </c>
      <c r="E53" s="209">
        <f>IF(SUM(wUSE!E$112:E$114),E$3*wUSE!E53/SUM(wUSE!E$112:E$114),0)</f>
        <v>0</v>
      </c>
      <c r="F53" s="209">
        <f>IF(SUM(wUSE!F$112:F$114),F$3*wUSE!F53/SUM(wUSE!F$112:F$114),0)</f>
        <v>0</v>
      </c>
      <c r="G53" s="209">
        <f>IF(SUM(wUSE!G$112:G$114),G$3*wUSE!G53/SUM(wUSE!G$112:G$114),0)</f>
        <v>0</v>
      </c>
      <c r="H53" s="209">
        <f>IF(SUM(wUSE!H$112:H$114),H$3*wUSE!H53/SUM(wUSE!H$112:H$114),0)</f>
        <v>0</v>
      </c>
      <c r="I53" s="209">
        <f>IF(SUM(wUSE!I$112:I$114),I$3*wUSE!I53/SUM(wUSE!I$112:I$114),0)</f>
        <v>0</v>
      </c>
      <c r="J53" s="209">
        <f>IF(SUM(wUSE!J$112:J$114),J$3*wUSE!J53/SUM(wUSE!J$112:J$114),0)</f>
        <v>0</v>
      </c>
      <c r="K53" s="209">
        <f>IF(SUM(wUSE!K$112:K$114),K$3*wUSE!K53/SUM(wUSE!K$112:K$114),0)</f>
        <v>0</v>
      </c>
      <c r="L53" s="209">
        <f>IF(SUM(wUSE!L$112:L$114),L$3*wUSE!L53/SUM(wUSE!L$112:L$114),0)</f>
        <v>0</v>
      </c>
      <c r="M53" s="209">
        <f>IF(SUM(wUSE!M$112:M$114),M$3*wUSE!M53/SUM(wUSE!M$112:M$114),0)</f>
        <v>0</v>
      </c>
      <c r="N53" s="209">
        <f>IF(SUM(wUSE!N$112:N$114),N$3*wUSE!N53/SUM(wUSE!N$112:N$114),0)</f>
        <v>0</v>
      </c>
      <c r="O53" s="209">
        <f>IF(SUM(wUSE!O$112:O$114),O$3*wUSE!O53/SUM(wUSE!O$112:O$114),0)</f>
        <v>0</v>
      </c>
      <c r="P53" s="209">
        <f>IF(SUM(wUSE!P$112:P$114),P$3*wUSE!P53/SUM(wUSE!P$112:P$114),0)</f>
        <v>0</v>
      </c>
      <c r="Q53" s="209">
        <f>IF(SUM(wUSE!Q$112:Q$114),Q$3*wUSE!Q53/SUM(wUSE!Q$112:Q$114),0)</f>
        <v>0</v>
      </c>
      <c r="R53" s="209">
        <f>IF(SUM(wUSE!R$112:R$114),R$3*wUSE!R53/SUM(wUSE!R$112:R$114),0)</f>
        <v>0</v>
      </c>
      <c r="S53" s="209">
        <f>IF(SUM(wUSE!S$112:S$114),S$3*wUSE!S53/SUM(wUSE!S$112:S$114),0)</f>
        <v>0</v>
      </c>
      <c r="T53" s="209">
        <f>IF(SUM(wUSE!T$112:T$114),T$3*wUSE!T53/SUM(wUSE!T$112:T$114),0)</f>
        <v>0</v>
      </c>
      <c r="U53" s="209">
        <f>IF(SUM(wUSE!U$112:U$114),U$3*wUSE!U53/SUM(wUSE!U$112:U$114),0)</f>
        <v>0</v>
      </c>
      <c r="V53" s="209">
        <f>IF(SUM(wUSE!V$112:V$114),V$3*wUSE!V53/SUM(wUSE!V$112:V$114),0)</f>
        <v>0</v>
      </c>
      <c r="W53" s="209">
        <f>IF(SUM(wUSE!W$112:W$114),W$3*wUSE!W53/SUM(wUSE!W$112:W$114),0)</f>
        <v>0</v>
      </c>
      <c r="X53" s="209">
        <f>IF(SUM(wUSE!X$112:X$114),X$3*wUSE!X53/SUM(wUSE!X$112:X$114),0)</f>
        <v>0</v>
      </c>
      <c r="Y53" s="209">
        <f>IF(SUM(wUSE!Y$112:Y$114),Y$3*wUSE!Y53/SUM(wUSE!Y$112:Y$114),0)</f>
        <v>0</v>
      </c>
      <c r="Z53" s="209">
        <f>IF(SUM(wUSE!Z$112:Z$114),Z$3*wUSE!Z53/SUM(wUSE!Z$112:Z$114),0)</f>
        <v>0</v>
      </c>
      <c r="AA53" s="209">
        <f>IF(SUM(wUSE!AA$112:AA$114),AA$3*wUSE!AA53/SUM(wUSE!AA$112:AA$114),0)</f>
        <v>0</v>
      </c>
      <c r="AB53" s="209">
        <f>IF(SUM(wUSE!AB$112:AB$114),AB$3*wUSE!AB53/SUM(wUSE!AB$112:AB$114),0)</f>
        <v>0</v>
      </c>
      <c r="AC53" s="209">
        <f>IF(SUM(wUSE!AC$112:AC$114),AC$3*wUSE!AC53/SUM(wUSE!AC$112:AC$114),0)</f>
        <v>0</v>
      </c>
      <c r="AD53" s="209">
        <f>IF(SUM(wUSE!AD$112:AD$114),AD$3*wUSE!AD53/SUM(wUSE!AD$112:AD$114),0)</f>
        <v>0</v>
      </c>
      <c r="AE53" s="209">
        <f>IF(SUM(wUSE!AE$112:AE$114),AE$3*wUSE!AE53/SUM(wUSE!AE$112:AE$114),0)</f>
        <v>0</v>
      </c>
      <c r="AF53" s="209">
        <f>IF(SUM(wUSE!AF$112:AF$114),AF$3*wUSE!AF53/SUM(wUSE!AF$112:AF$114),0)</f>
        <v>0</v>
      </c>
      <c r="AG53" s="209">
        <f>IF(SUM(wUSE!AG$112:AG$114),AG$3*wUSE!AG53/SUM(wUSE!AG$112:AG$114),0)</f>
        <v>0</v>
      </c>
      <c r="AH53" s="209">
        <f>IF(SUM(wUSE!AH$112:AH$114),AH$3*wUSE!AH53/SUM(wUSE!AH$112:AH$114),0)</f>
        <v>0</v>
      </c>
      <c r="AI53" s="209">
        <f>IF(SUM(wUSE!AI$112:AI$114),AI$3*wUSE!AI53/SUM(wUSE!AI$112:AI$114),0)</f>
        <v>0</v>
      </c>
      <c r="AJ53" s="209">
        <f>IF(SUM(wUSE!AJ$112:AJ$114),AJ$3*wUSE!AJ53/SUM(wUSE!AJ$112:AJ$114),0)</f>
        <v>0</v>
      </c>
      <c r="AK53" s="209">
        <f>IF(SUM(wUSE!AK$112:AK$114),AK$3*wUSE!AK53/SUM(wUSE!AK$112:AK$114),0)</f>
        <v>0</v>
      </c>
      <c r="AL53" s="209">
        <f>IF(SUM(wUSE!AL$112:AL$114),AL$3*wUSE!AL53/SUM(wUSE!AL$112:AL$114),0)</f>
        <v>0</v>
      </c>
      <c r="AM53" s="209">
        <f>IF(SUM(wUSE!AM$112:AM$114),AM$3*wUSE!AM53/SUM(wUSE!AM$112:AM$114),0)</f>
        <v>0</v>
      </c>
      <c r="AN53" s="209">
        <f>IF(SUM(wUSE!AN$112:AN$114),AN$3*wUSE!AN53/SUM(wUSE!AN$112:AN$114),0)</f>
        <v>0</v>
      </c>
      <c r="AO53" s="209">
        <f>IF(SUM(wUSE!AO$112:AO$114),AO$3*wUSE!AO53/SUM(wUSE!AO$112:AO$114),0)</f>
        <v>0</v>
      </c>
      <c r="AP53" s="209">
        <f>IF(SUM(wUSE!AP$112:AP$114),AP$3*wUSE!AP53/SUM(wUSE!AP$112:AP$114),0)</f>
        <v>0</v>
      </c>
      <c r="AQ53" s="209">
        <f>IF(SUM(wUSE!AQ$112:AQ$114),AQ$3*wUSE!AQ53/SUM(wUSE!AQ$112:AQ$114),0)</f>
        <v>0</v>
      </c>
      <c r="AR53" s="209">
        <f>IF(SUM(wUSE!AR$112:AR$114),AR$3*wUSE!AR53/SUM(wUSE!AR$112:AR$114),0)</f>
        <v>0</v>
      </c>
      <c r="AS53" s="209">
        <f>IF(SUM(wUSE!AS$112:AS$114),AS$3*wUSE!AS53/SUM(wUSE!AS$112:AS$114),0)</f>
        <v>0</v>
      </c>
      <c r="AT53" s="209">
        <f>IF(SUM(wUSE!AT$112:AT$114),AT$3*wUSE!AT53/SUM(wUSE!AT$112:AT$114),0)</f>
        <v>0</v>
      </c>
      <c r="AU53" s="209">
        <f>IF(SUM(wUSE!AU$112:AU$114),AU$3*wUSE!AU53/SUM(wUSE!AU$112:AU$114),0)</f>
        <v>0</v>
      </c>
      <c r="AV53" s="209">
        <f>IF(SUM(wUSE!AV$112:AV$114),AV$3*wUSE!AV53/SUM(wUSE!AV$112:AV$114),0)</f>
        <v>42.76920769942155</v>
      </c>
      <c r="AW53" s="209">
        <f>IF(SUM(wUSE!AW$112:AW$114),AW$3*wUSE!AW53/SUM(wUSE!AW$112:AW$114),0)</f>
        <v>47.194589453363648</v>
      </c>
      <c r="AX53" s="209">
        <f>IF(SUM(wUSE!AX$112:AX$114),AX$3*wUSE!AX53/SUM(wUSE!AX$112:AX$114),0)</f>
        <v>0</v>
      </c>
      <c r="AY53" s="209">
        <f>IF(SUM(wUSE!AY$112:AY$114),AY$3*wUSE!AY53/SUM(wUSE!AY$112:AY$114),0)</f>
        <v>0</v>
      </c>
      <c r="AZ53" s="209">
        <f>IF(SUM(wUSE!AZ$112:AZ$114),AZ$3*wUSE!AZ53/SUM(wUSE!AZ$112:AZ$114),0)</f>
        <v>0.85657913156261678</v>
      </c>
      <c r="BA53" s="209">
        <f>IF(SUM(wUSE!BA$112:BA$114),BA$3*wUSE!BA53/SUM(wUSE!BA$112:BA$114),0)</f>
        <v>0</v>
      </c>
      <c r="BB53" s="209">
        <f>IF(SUM(wUSE!BB$112:BB$114),BB$3*wUSE!BB53/SUM(wUSE!BB$112:BB$114),0)</f>
        <v>0</v>
      </c>
      <c r="BC53" s="209">
        <f>IF(SUM(wUSE!BC$112:BC$114),BC$3*wUSE!BC53/SUM(wUSE!BC$112:BC$114),0)</f>
        <v>0</v>
      </c>
      <c r="BD53" s="209">
        <f>IF(SUM(wUSE!BD$112:BD$114),BD$3*wUSE!BD53/SUM(wUSE!BD$112:BD$114),0)</f>
        <v>0</v>
      </c>
      <c r="BE53" s="209">
        <f>IF(SUM(wUSE!BE$112:BE$114),BE$3*wUSE!BE53/SUM(wUSE!BE$112:BE$114),0)</f>
        <v>0</v>
      </c>
      <c r="BF53" s="209">
        <f>IF(SUM(wUSE!BF$112:BF$114),BF$3*wUSE!BF53/SUM(wUSE!BF$112:BF$114),0)</f>
        <v>0</v>
      </c>
      <c r="BG53" s="209">
        <f>IF(SUM(wUSE!BG$112:BG$114),BG$3*wUSE!BG53/SUM(wUSE!BG$112:BG$114),0)</f>
        <v>0</v>
      </c>
      <c r="BH53" s="209">
        <f>IF(SUM(wUSE!BH$112:BH$114),BH$3*wUSE!BH53/SUM(wUSE!BH$112:BH$114),0)</f>
        <v>0</v>
      </c>
      <c r="BI53" s="209">
        <f>IF(SUM(wUSE!BI$112:BI$114),BI$3*wUSE!BI53/SUM(wUSE!BI$112:BI$114),0)</f>
        <v>0</v>
      </c>
      <c r="BJ53" s="209">
        <f>IF(SUM(wUSE!BJ$112:BJ$114),BJ$3*wUSE!BJ53/SUM(wUSE!BJ$112:BJ$114),0)</f>
        <v>0</v>
      </c>
      <c r="BK53" s="209">
        <f>IF(SUM(wUSE!BK$112:BK$114),BK$3*wUSE!BK53/SUM(wUSE!BK$112:BK$114),0)</f>
        <v>0</v>
      </c>
      <c r="BL53" s="209">
        <f>IF(SUM(wUSE!BL$112:BL$114),BL$3*wUSE!BL53/SUM(wUSE!BL$112:BL$114),0)</f>
        <v>0</v>
      </c>
      <c r="BM53" s="209">
        <f>IF(SUM(wUSE!BM$112:BM$114),BM$3*wUSE!BM53/SUM(wUSE!BM$112:BM$114),0)</f>
        <v>0</v>
      </c>
      <c r="BN53" s="209">
        <f>IF(SUM(wUSE!BN$112:BN$114),BN$3*wUSE!BN53/SUM(wUSE!BN$112:BN$114),0)</f>
        <v>0</v>
      </c>
      <c r="BO53" s="209">
        <f>IF(SUM(wUSE!BO$112:BO$114),BO$3*wUSE!BO53/SUM(wUSE!BO$112:BO$114),0)</f>
        <v>0</v>
      </c>
      <c r="BP53" s="209">
        <f>IF(SUM(wUSE!BP$112:BP$114),BP$3*wUSE!BP53/SUM(wUSE!BP$112:BP$114),0)</f>
        <v>0</v>
      </c>
      <c r="BQ53" s="209">
        <f>IF(SUM(wUSE!BQ$112:BQ$114),BQ$3*wUSE!BQ53/SUM(wUSE!BQ$112:BQ$114),0)</f>
        <v>0</v>
      </c>
      <c r="BR53" s="209">
        <f>IF(SUM(wUSE!BR$112:BR$114),BR$3*wUSE!BR53/SUM(wUSE!BR$112:BR$114),0)</f>
        <v>0</v>
      </c>
      <c r="BS53" s="209">
        <f>IF(SUM(wUSE!BS$112:BS$114),BS$3*wUSE!BS53/SUM(wUSE!BS$112:BS$114),0)</f>
        <v>0</v>
      </c>
      <c r="BT53" s="209">
        <f>IF(SUM(wUSE!BT$112:BT$114),BT$3*wUSE!BT53/SUM(wUSE!BT$112:BT$114),0)</f>
        <v>0</v>
      </c>
      <c r="BU53" s="209">
        <f>IF(SUM(wUSE!BU$112:BU$114),BU$3*wUSE!BU53/SUM(wUSE!BU$112:BU$114),0)</f>
        <v>0</v>
      </c>
      <c r="BV53" s="209">
        <f>IF(SUM(wUSE!BV$112:BV$114),BV$3*wUSE!BV53/SUM(wUSE!BV$112:BV$114),0)</f>
        <v>0</v>
      </c>
      <c r="BW53" s="209">
        <f>IF(SUM(wUSE!BW$112:BW$114),BW$3*wUSE!BW53/SUM(wUSE!BW$112:BW$114),0)</f>
        <v>0</v>
      </c>
      <c r="BX53" s="209">
        <f>IF(SUM(wUSE!BX$112:BX$114),BX$3*wUSE!BX53/SUM(wUSE!BX$112:BX$114),0)</f>
        <v>0</v>
      </c>
      <c r="BY53" s="209">
        <f>IF(SUM(wUSE!BY$112:BY$114),BY$3*wUSE!BY53/SUM(wUSE!BY$112:BY$114),0)</f>
        <v>0</v>
      </c>
      <c r="BZ53" s="209">
        <f>IF(SUM(wUSE!BZ$112:BZ$114),BZ$3*wUSE!BZ53/SUM(wUSE!BZ$112:BZ$114),0)</f>
        <v>0.97232095035934918</v>
      </c>
      <c r="CA53" s="209">
        <f>IF(SUM(wUSE!CA$112:CA$114),CA$3*wUSE!CA53/SUM(wUSE!CA$112:CA$114),0)</f>
        <v>0</v>
      </c>
      <c r="CB53" s="209">
        <f>IF(SUM(wUSE!CB$112:CB$114),CB$3*wUSE!CB53/SUM(wUSE!CB$112:CB$114),0)</f>
        <v>0</v>
      </c>
      <c r="CC53" s="209">
        <f>IF(SUM(wUSE!CC$112:CC$114),CC$3*wUSE!CC53/SUM(wUSE!CC$112:CC$114),0)</f>
        <v>0</v>
      </c>
      <c r="CD53" s="209">
        <f>IF(SUM(wUSE!CD$112:CD$114),CD$3*wUSE!CD53/SUM(wUSE!CD$112:CD$114),0)</f>
        <v>0</v>
      </c>
      <c r="CE53" s="209">
        <f>IF(SUM(wUSE!CE$112:CE$114),CE$3*wUSE!CE53/SUM(wUSE!CE$112:CE$114),0)</f>
        <v>0</v>
      </c>
      <c r="CF53" s="209">
        <f>IF(SUM(wUSE!CF$112:CF$114),CF$3*wUSE!CF53/SUM(wUSE!CF$112:CF$114),0)</f>
        <v>0</v>
      </c>
      <c r="CG53" s="209" t="e">
        <f>IF(SUM(wUSE!CG$112:CG$114),CG$3*wUSE!CG53/SUM(wUSE!CG$112:CG$114),0)</f>
        <v>#DIV/0!</v>
      </c>
      <c r="CH53" s="209" t="e">
        <f>IF(SUM(wUSE!CH$112:CH$114),CH$3*wUSE!CH53/SUM(wUSE!CH$112:CH$114),0)</f>
        <v>#DIV/0!</v>
      </c>
      <c r="CI53" s="209" t="e">
        <f>IF(SUM(wUSE!CI$112:CI$114),CI$3*wUSE!CI53/SUM(wUSE!CI$112:CI$114),0)</f>
        <v>#DIV/0!</v>
      </c>
      <c r="CJ53" s="209" t="e">
        <f>IF(SUM(wUSE!CJ$112:CJ$114),CJ$3*wUSE!CJ53/SUM(wUSE!CJ$112:CJ$114),0)</f>
        <v>#DIV/0!</v>
      </c>
      <c r="CK53" s="209" t="e">
        <f>IF(SUM(wUSE!CK$112:CK$114),CK$3*wUSE!CK53/SUM(wUSE!CK$112:CK$114),0)</f>
        <v>#DIV/0!</v>
      </c>
      <c r="CL53" s="209" t="e">
        <f>IF(SUM(wUSE!CL$112:CL$114),CL$3*wUSE!CL53/SUM(wUSE!CL$112:CL$114),0)</f>
        <v>#DIV/0!</v>
      </c>
      <c r="CM53" s="209" t="e">
        <f>IF(SUM(wUSE!CM$112:CM$114),CM$3*wUSE!CM53/SUM(wUSE!CM$112:CM$114),0)</f>
        <v>#DIV/0!</v>
      </c>
      <c r="CN53" s="209" t="e">
        <f>IF(SUM(wUSE!CN$112:CN$114),CN$3*wUSE!CN53/SUM(wUSE!CN$112:CN$114),0)</f>
        <v>#DIV/0!</v>
      </c>
      <c r="CO53" s="209" t="e">
        <f>IF(SUM(wUSE!CO$112:CO$114),CO$3*wUSE!CO53/SUM(wUSE!CO$112:CO$114),0)</f>
        <v>#DIV/0!</v>
      </c>
      <c r="CP53" s="209" t="e">
        <f>IF(SUM(wUSE!CP$112:CP$114),CP$3*wUSE!CP53/SUM(wUSE!CP$112:CP$114),0)</f>
        <v>#DIV/0!</v>
      </c>
      <c r="CQ53" s="209" t="e">
        <f>IF(SUM(wUSE!CQ$112:CQ$114),CQ$3*wUSE!CQ53/SUM(wUSE!CQ$112:CQ$114),0)</f>
        <v>#DIV/0!</v>
      </c>
      <c r="CR53" s="209" t="e">
        <f>IF(SUM(wUSE!CR$112:CR$114),CR$3*wUSE!CR53/SUM(wUSE!CR$112:CR$114),0)</f>
        <v>#DIV/0!</v>
      </c>
      <c r="CS53" s="209" t="e">
        <f>IF(SUM(wUSE!CS$112:CS$114),CS$3*wUSE!CS53/SUM(wUSE!CS$112:CS$114),0)</f>
        <v>#DIV/0!</v>
      </c>
      <c r="CT53" s="209">
        <f>IF(SUM(wUSE!CT$112:CT$114),CT$3*wUSE!CT53/SUM(wUSE!CT$112:CT$114),0)</f>
        <v>0</v>
      </c>
      <c r="CU53" s="209">
        <f>IF(SUM(wUSE!CU$112:CU$114),CU$3*wUSE!CU53/SUM(wUSE!CU$112:CU$114),0)</f>
        <v>0</v>
      </c>
      <c r="CV53" s="209" t="e">
        <f>IF(SUM(wUSE!CV$112:CV$114),CV$3*wUSE!CV53/SUM(wUSE!CV$112:CV$114),0)</f>
        <v>#DIV/0!</v>
      </c>
      <c r="CW53" s="209" t="e">
        <f>IF(SUM(wUSE!CW$112:CW$114),CW$3*wUSE!CW53/SUM(wUSE!CW$112:CW$114),0)</f>
        <v>#DIV/0!</v>
      </c>
      <c r="CX53" s="209" t="e">
        <f>IF(SUM(wUSE!CX$112:CX$114),CX$3*wUSE!CX53/SUM(wUSE!CX$112:CX$114),0)</f>
        <v>#DIV/0!</v>
      </c>
      <c r="CY53" s="209" t="e">
        <f>IF(SUM(wUSE!CY$112:CY$114),CY$3*wUSE!CY53/SUM(wUSE!CY$112:CY$114),0)</f>
        <v>#DIV/0!</v>
      </c>
      <c r="CZ53" s="209" t="e">
        <f>IF(SUM(wUSE!CZ$112:CZ$114),CZ$3*wUSE!CZ53/SUM(wUSE!CZ$112:CZ$114),0)</f>
        <v>#DIV/0!</v>
      </c>
      <c r="DA53" s="209" t="e">
        <f>IF(SUM(wUSE!DA$112:DA$114),DA$3*wUSE!DA53/SUM(wUSE!DA$112:DA$114),0)</f>
        <v>#DIV/0!</v>
      </c>
      <c r="DB53" s="209" t="e">
        <f>IF(SUM(wUSE!DB$112:DB$114),DB$3*wUSE!DB53/SUM(wUSE!DB$112:DB$114),0)</f>
        <v>#DIV/0!</v>
      </c>
      <c r="DC53" s="198"/>
      <c r="DD53" s="199"/>
      <c r="DE53" s="199"/>
      <c r="DF53" s="199"/>
      <c r="DG53" s="199"/>
      <c r="DH53" s="199"/>
      <c r="DI53" s="199"/>
      <c r="DJ53" s="199"/>
      <c r="DK53" s="199"/>
      <c r="DL53" s="199"/>
      <c r="DM53" s="199"/>
      <c r="DN53" s="199"/>
      <c r="DO53" s="199"/>
      <c r="DP53" s="199"/>
    </row>
    <row r="54" spans="1:120" x14ac:dyDescent="0.75">
      <c r="A54" s="29"/>
      <c r="B54" s="17" t="s">
        <v>1153</v>
      </c>
      <c r="C54" s="209">
        <f>IF(SUM(wUSE!C$112:C$114),C$3*wUSE!C54/SUM(wUSE!C$112:C$114),0)</f>
        <v>0</v>
      </c>
      <c r="D54" s="209">
        <f>IF(SUM(wUSE!D$112:D$114),D$3*wUSE!D54/SUM(wUSE!D$112:D$114),0)</f>
        <v>0</v>
      </c>
      <c r="E54" s="209">
        <f>IF(SUM(wUSE!E$112:E$114),E$3*wUSE!E54/SUM(wUSE!E$112:E$114),0)</f>
        <v>0</v>
      </c>
      <c r="F54" s="209">
        <f>IF(SUM(wUSE!F$112:F$114),F$3*wUSE!F54/SUM(wUSE!F$112:F$114),0)</f>
        <v>0</v>
      </c>
      <c r="G54" s="209">
        <f>IF(SUM(wUSE!G$112:G$114),G$3*wUSE!G54/SUM(wUSE!G$112:G$114),0)</f>
        <v>0</v>
      </c>
      <c r="H54" s="209">
        <f>IF(SUM(wUSE!H$112:H$114),H$3*wUSE!H54/SUM(wUSE!H$112:H$114),0)</f>
        <v>0</v>
      </c>
      <c r="I54" s="209">
        <f>IF(SUM(wUSE!I$112:I$114),I$3*wUSE!I54/SUM(wUSE!I$112:I$114),0)</f>
        <v>0</v>
      </c>
      <c r="J54" s="209">
        <f>IF(SUM(wUSE!J$112:J$114),J$3*wUSE!J54/SUM(wUSE!J$112:J$114),0)</f>
        <v>0</v>
      </c>
      <c r="K54" s="209">
        <f>IF(SUM(wUSE!K$112:K$114),K$3*wUSE!K54/SUM(wUSE!K$112:K$114),0)</f>
        <v>0</v>
      </c>
      <c r="L54" s="209">
        <f>IF(SUM(wUSE!L$112:L$114),L$3*wUSE!L54/SUM(wUSE!L$112:L$114),0)</f>
        <v>0</v>
      </c>
      <c r="M54" s="209">
        <f>IF(SUM(wUSE!M$112:M$114),M$3*wUSE!M54/SUM(wUSE!M$112:M$114),0)</f>
        <v>0</v>
      </c>
      <c r="N54" s="209">
        <f>IF(SUM(wUSE!N$112:N$114),N$3*wUSE!N54/SUM(wUSE!N$112:N$114),0)</f>
        <v>0</v>
      </c>
      <c r="O54" s="209">
        <f>IF(SUM(wUSE!O$112:O$114),O$3*wUSE!O54/SUM(wUSE!O$112:O$114),0)</f>
        <v>0</v>
      </c>
      <c r="P54" s="209">
        <f>IF(SUM(wUSE!P$112:P$114),P$3*wUSE!P54/SUM(wUSE!P$112:P$114),0)</f>
        <v>0</v>
      </c>
      <c r="Q54" s="209">
        <f>IF(SUM(wUSE!Q$112:Q$114),Q$3*wUSE!Q54/SUM(wUSE!Q$112:Q$114),0)</f>
        <v>0</v>
      </c>
      <c r="R54" s="209">
        <f>IF(SUM(wUSE!R$112:R$114),R$3*wUSE!R54/SUM(wUSE!R$112:R$114),0)</f>
        <v>0</v>
      </c>
      <c r="S54" s="209">
        <f>IF(SUM(wUSE!S$112:S$114),S$3*wUSE!S54/SUM(wUSE!S$112:S$114),0)</f>
        <v>0</v>
      </c>
      <c r="T54" s="209">
        <f>IF(SUM(wUSE!T$112:T$114),T$3*wUSE!T54/SUM(wUSE!T$112:T$114),0)</f>
        <v>0</v>
      </c>
      <c r="U54" s="209">
        <f>IF(SUM(wUSE!U$112:U$114),U$3*wUSE!U54/SUM(wUSE!U$112:U$114),0)</f>
        <v>0</v>
      </c>
      <c r="V54" s="209">
        <f>IF(SUM(wUSE!V$112:V$114),V$3*wUSE!V54/SUM(wUSE!V$112:V$114),0)</f>
        <v>0</v>
      </c>
      <c r="W54" s="209">
        <f>IF(SUM(wUSE!W$112:W$114),W$3*wUSE!W54/SUM(wUSE!W$112:W$114),0)</f>
        <v>0</v>
      </c>
      <c r="X54" s="209">
        <f>IF(SUM(wUSE!X$112:X$114),X$3*wUSE!X54/SUM(wUSE!X$112:X$114),0)</f>
        <v>0</v>
      </c>
      <c r="Y54" s="209">
        <f>IF(SUM(wUSE!Y$112:Y$114),Y$3*wUSE!Y54/SUM(wUSE!Y$112:Y$114),0)</f>
        <v>0</v>
      </c>
      <c r="Z54" s="209">
        <f>IF(SUM(wUSE!Z$112:Z$114),Z$3*wUSE!Z54/SUM(wUSE!Z$112:Z$114),0)</f>
        <v>0</v>
      </c>
      <c r="AA54" s="209">
        <f>IF(SUM(wUSE!AA$112:AA$114),AA$3*wUSE!AA54/SUM(wUSE!AA$112:AA$114),0)</f>
        <v>0</v>
      </c>
      <c r="AB54" s="209">
        <f>IF(SUM(wUSE!AB$112:AB$114),AB$3*wUSE!AB54/SUM(wUSE!AB$112:AB$114),0)</f>
        <v>0</v>
      </c>
      <c r="AC54" s="209">
        <f>IF(SUM(wUSE!AC$112:AC$114),AC$3*wUSE!AC54/SUM(wUSE!AC$112:AC$114),0)</f>
        <v>0</v>
      </c>
      <c r="AD54" s="209">
        <f>IF(SUM(wUSE!AD$112:AD$114),AD$3*wUSE!AD54/SUM(wUSE!AD$112:AD$114),0)</f>
        <v>0</v>
      </c>
      <c r="AE54" s="209">
        <f>IF(SUM(wUSE!AE$112:AE$114),AE$3*wUSE!AE54/SUM(wUSE!AE$112:AE$114),0)</f>
        <v>0</v>
      </c>
      <c r="AF54" s="209">
        <f>IF(SUM(wUSE!AF$112:AF$114),AF$3*wUSE!AF54/SUM(wUSE!AF$112:AF$114),0)</f>
        <v>0</v>
      </c>
      <c r="AG54" s="209">
        <f>IF(SUM(wUSE!AG$112:AG$114),AG$3*wUSE!AG54/SUM(wUSE!AG$112:AG$114),0)</f>
        <v>0</v>
      </c>
      <c r="AH54" s="209">
        <f>IF(SUM(wUSE!AH$112:AH$114),AH$3*wUSE!AH54/SUM(wUSE!AH$112:AH$114),0)</f>
        <v>0</v>
      </c>
      <c r="AI54" s="209">
        <f>IF(SUM(wUSE!AI$112:AI$114),AI$3*wUSE!AI54/SUM(wUSE!AI$112:AI$114),0)</f>
        <v>0</v>
      </c>
      <c r="AJ54" s="209">
        <f>IF(SUM(wUSE!AJ$112:AJ$114),AJ$3*wUSE!AJ54/SUM(wUSE!AJ$112:AJ$114),0)</f>
        <v>0</v>
      </c>
      <c r="AK54" s="209">
        <f>IF(SUM(wUSE!AK$112:AK$114),AK$3*wUSE!AK54/SUM(wUSE!AK$112:AK$114),0)</f>
        <v>0</v>
      </c>
      <c r="AL54" s="209">
        <f>IF(SUM(wUSE!AL$112:AL$114),AL$3*wUSE!AL54/SUM(wUSE!AL$112:AL$114),0)</f>
        <v>0</v>
      </c>
      <c r="AM54" s="209">
        <f>IF(SUM(wUSE!AM$112:AM$114),AM$3*wUSE!AM54/SUM(wUSE!AM$112:AM$114),0)</f>
        <v>0</v>
      </c>
      <c r="AN54" s="209">
        <f>IF(SUM(wUSE!AN$112:AN$114),AN$3*wUSE!AN54/SUM(wUSE!AN$112:AN$114),0)</f>
        <v>0</v>
      </c>
      <c r="AO54" s="209">
        <f>IF(SUM(wUSE!AO$112:AO$114),AO$3*wUSE!AO54/SUM(wUSE!AO$112:AO$114),0)</f>
        <v>0</v>
      </c>
      <c r="AP54" s="209">
        <f>IF(SUM(wUSE!AP$112:AP$114),AP$3*wUSE!AP54/SUM(wUSE!AP$112:AP$114),0)</f>
        <v>0</v>
      </c>
      <c r="AQ54" s="209">
        <f>IF(SUM(wUSE!AQ$112:AQ$114),AQ$3*wUSE!AQ54/SUM(wUSE!AQ$112:AQ$114),0)</f>
        <v>0</v>
      </c>
      <c r="AR54" s="209">
        <f>IF(SUM(wUSE!AR$112:AR$114),AR$3*wUSE!AR54/SUM(wUSE!AR$112:AR$114),0)</f>
        <v>0</v>
      </c>
      <c r="AS54" s="209">
        <f>IF(SUM(wUSE!AS$112:AS$114),AS$3*wUSE!AS54/SUM(wUSE!AS$112:AS$114),0)</f>
        <v>0</v>
      </c>
      <c r="AT54" s="209">
        <f>IF(SUM(wUSE!AT$112:AT$114),AT$3*wUSE!AT54/SUM(wUSE!AT$112:AT$114),0)</f>
        <v>0</v>
      </c>
      <c r="AU54" s="209">
        <f>IF(SUM(wUSE!AU$112:AU$114),AU$3*wUSE!AU54/SUM(wUSE!AU$112:AU$114),0)</f>
        <v>0</v>
      </c>
      <c r="AV54" s="209">
        <f>IF(SUM(wUSE!AV$112:AV$114),AV$3*wUSE!AV54/SUM(wUSE!AV$112:AV$114),0)</f>
        <v>0</v>
      </c>
      <c r="AW54" s="209">
        <f>IF(SUM(wUSE!AW$112:AW$114),AW$3*wUSE!AW54/SUM(wUSE!AW$112:AW$114),0)</f>
        <v>0</v>
      </c>
      <c r="AX54" s="209">
        <f>IF(SUM(wUSE!AX$112:AX$114),AX$3*wUSE!AX54/SUM(wUSE!AX$112:AX$114),0)</f>
        <v>0</v>
      </c>
      <c r="AY54" s="209">
        <f>IF(SUM(wUSE!AY$112:AY$114),AY$3*wUSE!AY54/SUM(wUSE!AY$112:AY$114),0)</f>
        <v>0</v>
      </c>
      <c r="AZ54" s="209">
        <f>IF(SUM(wUSE!AZ$112:AZ$114),AZ$3*wUSE!AZ54/SUM(wUSE!AZ$112:AZ$114),0)</f>
        <v>0</v>
      </c>
      <c r="BA54" s="209">
        <f>IF(SUM(wUSE!BA$112:BA$114),BA$3*wUSE!BA54/SUM(wUSE!BA$112:BA$114),0)</f>
        <v>0</v>
      </c>
      <c r="BB54" s="209">
        <f>IF(SUM(wUSE!BB$112:BB$114),BB$3*wUSE!BB54/SUM(wUSE!BB$112:BB$114),0)</f>
        <v>0</v>
      </c>
      <c r="BC54" s="209">
        <f>IF(SUM(wUSE!BC$112:BC$114),BC$3*wUSE!BC54/SUM(wUSE!BC$112:BC$114),0)</f>
        <v>0</v>
      </c>
      <c r="BD54" s="209">
        <f>IF(SUM(wUSE!BD$112:BD$114),BD$3*wUSE!BD54/SUM(wUSE!BD$112:BD$114),0)</f>
        <v>0</v>
      </c>
      <c r="BE54" s="209">
        <f>IF(SUM(wUSE!BE$112:BE$114),BE$3*wUSE!BE54/SUM(wUSE!BE$112:BE$114),0)</f>
        <v>0</v>
      </c>
      <c r="BF54" s="209">
        <f>IF(SUM(wUSE!BF$112:BF$114),BF$3*wUSE!BF54/SUM(wUSE!BF$112:BF$114),0)</f>
        <v>0</v>
      </c>
      <c r="BG54" s="209">
        <f>IF(SUM(wUSE!BG$112:BG$114),BG$3*wUSE!BG54/SUM(wUSE!BG$112:BG$114),0)</f>
        <v>0</v>
      </c>
      <c r="BH54" s="209">
        <f>IF(SUM(wUSE!BH$112:BH$114),BH$3*wUSE!BH54/SUM(wUSE!BH$112:BH$114),0)</f>
        <v>0</v>
      </c>
      <c r="BI54" s="209">
        <f>IF(SUM(wUSE!BI$112:BI$114),BI$3*wUSE!BI54/SUM(wUSE!BI$112:BI$114),0)</f>
        <v>0</v>
      </c>
      <c r="BJ54" s="209">
        <f>IF(SUM(wUSE!BJ$112:BJ$114),BJ$3*wUSE!BJ54/SUM(wUSE!BJ$112:BJ$114),0)</f>
        <v>0</v>
      </c>
      <c r="BK54" s="209">
        <f>IF(SUM(wUSE!BK$112:BK$114),BK$3*wUSE!BK54/SUM(wUSE!BK$112:BK$114),0)</f>
        <v>0</v>
      </c>
      <c r="BL54" s="209">
        <f>IF(SUM(wUSE!BL$112:BL$114),BL$3*wUSE!BL54/SUM(wUSE!BL$112:BL$114),0)</f>
        <v>0</v>
      </c>
      <c r="BM54" s="209">
        <f>IF(SUM(wUSE!BM$112:BM$114),BM$3*wUSE!BM54/SUM(wUSE!BM$112:BM$114),0)</f>
        <v>0</v>
      </c>
      <c r="BN54" s="209">
        <f>IF(SUM(wUSE!BN$112:BN$114),BN$3*wUSE!BN54/SUM(wUSE!BN$112:BN$114),0)</f>
        <v>0</v>
      </c>
      <c r="BO54" s="209">
        <f>IF(SUM(wUSE!BO$112:BO$114),BO$3*wUSE!BO54/SUM(wUSE!BO$112:BO$114),0)</f>
        <v>0</v>
      </c>
      <c r="BP54" s="209">
        <f>IF(SUM(wUSE!BP$112:BP$114),BP$3*wUSE!BP54/SUM(wUSE!BP$112:BP$114),0)</f>
        <v>0</v>
      </c>
      <c r="BQ54" s="209">
        <f>IF(SUM(wUSE!BQ$112:BQ$114),BQ$3*wUSE!BQ54/SUM(wUSE!BQ$112:BQ$114),0)</f>
        <v>0</v>
      </c>
      <c r="BR54" s="209">
        <f>IF(SUM(wUSE!BR$112:BR$114),BR$3*wUSE!BR54/SUM(wUSE!BR$112:BR$114),0)</f>
        <v>0</v>
      </c>
      <c r="BS54" s="209">
        <f>IF(SUM(wUSE!BS$112:BS$114),BS$3*wUSE!BS54/SUM(wUSE!BS$112:BS$114),0)</f>
        <v>0</v>
      </c>
      <c r="BT54" s="209">
        <f>IF(SUM(wUSE!BT$112:BT$114),BT$3*wUSE!BT54/SUM(wUSE!BT$112:BT$114),0)</f>
        <v>0</v>
      </c>
      <c r="BU54" s="209">
        <f>IF(SUM(wUSE!BU$112:BU$114),BU$3*wUSE!BU54/SUM(wUSE!BU$112:BU$114),0)</f>
        <v>0</v>
      </c>
      <c r="BV54" s="209">
        <f>IF(SUM(wUSE!BV$112:BV$114),BV$3*wUSE!BV54/SUM(wUSE!BV$112:BV$114),0)</f>
        <v>0</v>
      </c>
      <c r="BW54" s="209">
        <f>IF(SUM(wUSE!BW$112:BW$114),BW$3*wUSE!BW54/SUM(wUSE!BW$112:BW$114),0)</f>
        <v>0</v>
      </c>
      <c r="BX54" s="209">
        <f>IF(SUM(wUSE!BX$112:BX$114),BX$3*wUSE!BX54/SUM(wUSE!BX$112:BX$114),0)</f>
        <v>0</v>
      </c>
      <c r="BY54" s="209">
        <f>IF(SUM(wUSE!BY$112:BY$114),BY$3*wUSE!BY54/SUM(wUSE!BY$112:BY$114),0)</f>
        <v>0</v>
      </c>
      <c r="BZ54" s="209">
        <f>IF(SUM(wUSE!BZ$112:BZ$114),BZ$3*wUSE!BZ54/SUM(wUSE!BZ$112:BZ$114),0)</f>
        <v>0</v>
      </c>
      <c r="CA54" s="209">
        <f>IF(SUM(wUSE!CA$112:CA$114),CA$3*wUSE!CA54/SUM(wUSE!CA$112:CA$114),0)</f>
        <v>0</v>
      </c>
      <c r="CB54" s="209">
        <f>IF(SUM(wUSE!CB$112:CB$114),CB$3*wUSE!CB54/SUM(wUSE!CB$112:CB$114),0)</f>
        <v>0</v>
      </c>
      <c r="CC54" s="209">
        <f>IF(SUM(wUSE!CC$112:CC$114),CC$3*wUSE!CC54/SUM(wUSE!CC$112:CC$114),0)</f>
        <v>0</v>
      </c>
      <c r="CD54" s="209">
        <f>IF(SUM(wUSE!CD$112:CD$114),CD$3*wUSE!CD54/SUM(wUSE!CD$112:CD$114),0)</f>
        <v>0</v>
      </c>
      <c r="CE54" s="209">
        <f>IF(SUM(wUSE!CE$112:CE$114),CE$3*wUSE!CE54/SUM(wUSE!CE$112:CE$114),0)</f>
        <v>0</v>
      </c>
      <c r="CF54" s="209">
        <f>IF(SUM(wUSE!CF$112:CF$114),CF$3*wUSE!CF54/SUM(wUSE!CF$112:CF$114),0)</f>
        <v>0</v>
      </c>
      <c r="CG54" s="209" t="e">
        <f>IF(SUM(wUSE!CG$112:CG$114),CG$3*wUSE!CG54/SUM(wUSE!CG$112:CG$114),0)</f>
        <v>#DIV/0!</v>
      </c>
      <c r="CH54" s="209" t="e">
        <f>IF(SUM(wUSE!CH$112:CH$114),CH$3*wUSE!CH54/SUM(wUSE!CH$112:CH$114),0)</f>
        <v>#DIV/0!</v>
      </c>
      <c r="CI54" s="209" t="e">
        <f>IF(SUM(wUSE!CI$112:CI$114),CI$3*wUSE!CI54/SUM(wUSE!CI$112:CI$114),0)</f>
        <v>#DIV/0!</v>
      </c>
      <c r="CJ54" s="209" t="e">
        <f>IF(SUM(wUSE!CJ$112:CJ$114),CJ$3*wUSE!CJ54/SUM(wUSE!CJ$112:CJ$114),0)</f>
        <v>#DIV/0!</v>
      </c>
      <c r="CK54" s="209" t="e">
        <f>IF(SUM(wUSE!CK$112:CK$114),CK$3*wUSE!CK54/SUM(wUSE!CK$112:CK$114),0)</f>
        <v>#DIV/0!</v>
      </c>
      <c r="CL54" s="209" t="e">
        <f>IF(SUM(wUSE!CL$112:CL$114),CL$3*wUSE!CL54/SUM(wUSE!CL$112:CL$114),0)</f>
        <v>#DIV/0!</v>
      </c>
      <c r="CM54" s="209" t="e">
        <f>IF(SUM(wUSE!CM$112:CM$114),CM$3*wUSE!CM54/SUM(wUSE!CM$112:CM$114),0)</f>
        <v>#DIV/0!</v>
      </c>
      <c r="CN54" s="209" t="e">
        <f>IF(SUM(wUSE!CN$112:CN$114),CN$3*wUSE!CN54/SUM(wUSE!CN$112:CN$114),0)</f>
        <v>#DIV/0!</v>
      </c>
      <c r="CO54" s="209" t="e">
        <f>IF(SUM(wUSE!CO$112:CO$114),CO$3*wUSE!CO54/SUM(wUSE!CO$112:CO$114),0)</f>
        <v>#DIV/0!</v>
      </c>
      <c r="CP54" s="209" t="e">
        <f>IF(SUM(wUSE!CP$112:CP$114),CP$3*wUSE!CP54/SUM(wUSE!CP$112:CP$114),0)</f>
        <v>#DIV/0!</v>
      </c>
      <c r="CQ54" s="209" t="e">
        <f>IF(SUM(wUSE!CQ$112:CQ$114),CQ$3*wUSE!CQ54/SUM(wUSE!CQ$112:CQ$114),0)</f>
        <v>#DIV/0!</v>
      </c>
      <c r="CR54" s="209" t="e">
        <f>IF(SUM(wUSE!CR$112:CR$114),CR$3*wUSE!CR54/SUM(wUSE!CR$112:CR$114),0)</f>
        <v>#DIV/0!</v>
      </c>
      <c r="CS54" s="209" t="e">
        <f>IF(SUM(wUSE!CS$112:CS$114),CS$3*wUSE!CS54/SUM(wUSE!CS$112:CS$114),0)</f>
        <v>#DIV/0!</v>
      </c>
      <c r="CT54" s="209">
        <f>IF(SUM(wUSE!CT$112:CT$114),CT$3*wUSE!CT54/SUM(wUSE!CT$112:CT$114),0)</f>
        <v>0</v>
      </c>
      <c r="CU54" s="209">
        <f>IF(SUM(wUSE!CU$112:CU$114),CU$3*wUSE!CU54/SUM(wUSE!CU$112:CU$114),0)</f>
        <v>0</v>
      </c>
      <c r="CV54" s="209" t="e">
        <f>IF(SUM(wUSE!CV$112:CV$114),CV$3*wUSE!CV54/SUM(wUSE!CV$112:CV$114),0)</f>
        <v>#DIV/0!</v>
      </c>
      <c r="CW54" s="209" t="e">
        <f>IF(SUM(wUSE!CW$112:CW$114),CW$3*wUSE!CW54/SUM(wUSE!CW$112:CW$114),0)</f>
        <v>#DIV/0!</v>
      </c>
      <c r="CX54" s="209" t="e">
        <f>IF(SUM(wUSE!CX$112:CX$114),CX$3*wUSE!CX54/SUM(wUSE!CX$112:CX$114),0)</f>
        <v>#DIV/0!</v>
      </c>
      <c r="CY54" s="209" t="e">
        <f>IF(SUM(wUSE!CY$112:CY$114),CY$3*wUSE!CY54/SUM(wUSE!CY$112:CY$114),0)</f>
        <v>#DIV/0!</v>
      </c>
      <c r="CZ54" s="209" t="e">
        <f>IF(SUM(wUSE!CZ$112:CZ$114),CZ$3*wUSE!CZ54/SUM(wUSE!CZ$112:CZ$114),0)</f>
        <v>#DIV/0!</v>
      </c>
      <c r="DA54" s="209" t="e">
        <f>IF(SUM(wUSE!DA$112:DA$114),DA$3*wUSE!DA54/SUM(wUSE!DA$112:DA$114),0)</f>
        <v>#DIV/0!</v>
      </c>
      <c r="DB54" s="209" t="e">
        <f>IF(SUM(wUSE!DB$112:DB$114),DB$3*wUSE!DB54/SUM(wUSE!DB$112:DB$114),0)</f>
        <v>#DIV/0!</v>
      </c>
      <c r="DC54" s="198"/>
      <c r="DD54" s="199"/>
      <c r="DE54" s="199"/>
      <c r="DF54" s="199"/>
      <c r="DG54" s="199"/>
      <c r="DH54" s="199"/>
      <c r="DI54" s="199"/>
      <c r="DJ54" s="199"/>
      <c r="DK54" s="199"/>
      <c r="DL54" s="199"/>
      <c r="DM54" s="199"/>
      <c r="DN54" s="199"/>
      <c r="DO54" s="199"/>
      <c r="DP54" s="199"/>
    </row>
    <row r="55" spans="1:120" x14ac:dyDescent="0.75">
      <c r="A55" s="29"/>
      <c r="B55" s="17" t="s">
        <v>146</v>
      </c>
      <c r="C55" s="209">
        <f>IF(SUM(wUSE!C$112:C$114),C$3*wUSE!C55/SUM(wUSE!C$112:C$114),0)</f>
        <v>0</v>
      </c>
      <c r="D55" s="209">
        <f>IF(SUM(wUSE!D$112:D$114),D$3*wUSE!D55/SUM(wUSE!D$112:D$114),0)</f>
        <v>0</v>
      </c>
      <c r="E55" s="209">
        <f>IF(SUM(wUSE!E$112:E$114),E$3*wUSE!E55/SUM(wUSE!E$112:E$114),0)</f>
        <v>0</v>
      </c>
      <c r="F55" s="209">
        <f>IF(SUM(wUSE!F$112:F$114),F$3*wUSE!F55/SUM(wUSE!F$112:F$114),0)</f>
        <v>0</v>
      </c>
      <c r="G55" s="209">
        <f>IF(SUM(wUSE!G$112:G$114),G$3*wUSE!G55/SUM(wUSE!G$112:G$114),0)</f>
        <v>0</v>
      </c>
      <c r="H55" s="209">
        <f>IF(SUM(wUSE!H$112:H$114),H$3*wUSE!H55/SUM(wUSE!H$112:H$114),0)</f>
        <v>0</v>
      </c>
      <c r="I55" s="209">
        <f>IF(SUM(wUSE!I$112:I$114),I$3*wUSE!I55/SUM(wUSE!I$112:I$114),0)</f>
        <v>0</v>
      </c>
      <c r="J55" s="209">
        <f>IF(SUM(wUSE!J$112:J$114),J$3*wUSE!J55/SUM(wUSE!J$112:J$114),0)</f>
        <v>0</v>
      </c>
      <c r="K55" s="209">
        <f>IF(SUM(wUSE!K$112:K$114),K$3*wUSE!K55/SUM(wUSE!K$112:K$114),0)</f>
        <v>0</v>
      </c>
      <c r="L55" s="209">
        <f>IF(SUM(wUSE!L$112:L$114),L$3*wUSE!L55/SUM(wUSE!L$112:L$114),0)</f>
        <v>0</v>
      </c>
      <c r="M55" s="209">
        <f>IF(SUM(wUSE!M$112:M$114),M$3*wUSE!M55/SUM(wUSE!M$112:M$114),0)</f>
        <v>0</v>
      </c>
      <c r="N55" s="209">
        <f>IF(SUM(wUSE!N$112:N$114),N$3*wUSE!N55/SUM(wUSE!N$112:N$114),0)</f>
        <v>0</v>
      </c>
      <c r="O55" s="209">
        <f>IF(SUM(wUSE!O$112:O$114),O$3*wUSE!O55/SUM(wUSE!O$112:O$114),0)</f>
        <v>0</v>
      </c>
      <c r="P55" s="209">
        <f>IF(SUM(wUSE!P$112:P$114),P$3*wUSE!P55/SUM(wUSE!P$112:P$114),0)</f>
        <v>0</v>
      </c>
      <c r="Q55" s="209">
        <f>IF(SUM(wUSE!Q$112:Q$114),Q$3*wUSE!Q55/SUM(wUSE!Q$112:Q$114),0)</f>
        <v>0</v>
      </c>
      <c r="R55" s="209">
        <f>IF(SUM(wUSE!R$112:R$114),R$3*wUSE!R55/SUM(wUSE!R$112:R$114),0)</f>
        <v>0</v>
      </c>
      <c r="S55" s="209">
        <f>IF(SUM(wUSE!S$112:S$114),S$3*wUSE!S55/SUM(wUSE!S$112:S$114),0)</f>
        <v>0</v>
      </c>
      <c r="T55" s="209">
        <f>IF(SUM(wUSE!T$112:T$114),T$3*wUSE!T55/SUM(wUSE!T$112:T$114),0)</f>
        <v>0</v>
      </c>
      <c r="U55" s="209">
        <f>IF(SUM(wUSE!U$112:U$114),U$3*wUSE!U55/SUM(wUSE!U$112:U$114),0)</f>
        <v>0</v>
      </c>
      <c r="V55" s="209">
        <f>IF(SUM(wUSE!V$112:V$114),V$3*wUSE!V55/SUM(wUSE!V$112:V$114),0)</f>
        <v>0</v>
      </c>
      <c r="W55" s="209">
        <f>IF(SUM(wUSE!W$112:W$114),W$3*wUSE!W55/SUM(wUSE!W$112:W$114),0)</f>
        <v>0</v>
      </c>
      <c r="X55" s="209">
        <f>IF(SUM(wUSE!X$112:X$114),X$3*wUSE!X55/SUM(wUSE!X$112:X$114),0)</f>
        <v>0</v>
      </c>
      <c r="Y55" s="209">
        <f>IF(SUM(wUSE!Y$112:Y$114),Y$3*wUSE!Y55/SUM(wUSE!Y$112:Y$114),0)</f>
        <v>0</v>
      </c>
      <c r="Z55" s="209">
        <f>IF(SUM(wUSE!Z$112:Z$114),Z$3*wUSE!Z55/SUM(wUSE!Z$112:Z$114),0)</f>
        <v>0</v>
      </c>
      <c r="AA55" s="209">
        <f>IF(SUM(wUSE!AA$112:AA$114),AA$3*wUSE!AA55/SUM(wUSE!AA$112:AA$114),0)</f>
        <v>0</v>
      </c>
      <c r="AB55" s="209">
        <f>IF(SUM(wUSE!AB$112:AB$114),AB$3*wUSE!AB55/SUM(wUSE!AB$112:AB$114),0)</f>
        <v>8.8669032493546815</v>
      </c>
      <c r="AC55" s="209">
        <f>IF(SUM(wUSE!AC$112:AC$114),AC$3*wUSE!AC55/SUM(wUSE!AC$112:AC$114),0)</f>
        <v>3.2309200051330693</v>
      </c>
      <c r="AD55" s="209">
        <f>IF(SUM(wUSE!AD$112:AD$114),AD$3*wUSE!AD55/SUM(wUSE!AD$112:AD$114),0)</f>
        <v>1.4055426147496224</v>
      </c>
      <c r="AE55" s="209">
        <f>IF(SUM(wUSE!AE$112:AE$114),AE$3*wUSE!AE55/SUM(wUSE!AE$112:AE$114),0)</f>
        <v>0.25070267979091698</v>
      </c>
      <c r="AF55" s="209">
        <f>IF(SUM(wUSE!AF$112:AF$114),AF$3*wUSE!AF55/SUM(wUSE!AF$112:AF$114),0)</f>
        <v>1.0409997682903782</v>
      </c>
      <c r="AG55" s="209">
        <f>IF(SUM(wUSE!AG$112:AG$114),AG$3*wUSE!AG55/SUM(wUSE!AG$112:AG$114),0)</f>
        <v>0.45073817456851806</v>
      </c>
      <c r="AH55" s="209">
        <f>IF(SUM(wUSE!AH$112:AH$114),AH$3*wUSE!AH55/SUM(wUSE!AH$112:AH$114),0)</f>
        <v>1.6244572038391303E-2</v>
      </c>
      <c r="AI55" s="209">
        <f>IF(SUM(wUSE!AI$112:AI$114),AI$3*wUSE!AI55/SUM(wUSE!AI$112:AI$114),0)</f>
        <v>0.11002135868986183</v>
      </c>
      <c r="AJ55" s="209">
        <f>IF(SUM(wUSE!AJ$112:AJ$114),AJ$3*wUSE!AJ55/SUM(wUSE!AJ$112:AJ$114),0)</f>
        <v>0</v>
      </c>
      <c r="AK55" s="209">
        <f>IF(SUM(wUSE!AK$112:AK$114),AK$3*wUSE!AK55/SUM(wUSE!AK$112:AK$114),0)</f>
        <v>0</v>
      </c>
      <c r="AL55" s="209">
        <f>IF(SUM(wUSE!AL$112:AL$114),AL$3*wUSE!AL55/SUM(wUSE!AL$112:AL$114),0)</f>
        <v>0</v>
      </c>
      <c r="AM55" s="209">
        <f>IF(SUM(wUSE!AM$112:AM$114),AM$3*wUSE!AM55/SUM(wUSE!AM$112:AM$114),0)</f>
        <v>1.2170223757323795</v>
      </c>
      <c r="AN55" s="209">
        <f>IF(SUM(wUSE!AN$112:AN$114),AN$3*wUSE!AN55/SUM(wUSE!AN$112:AN$114),0)</f>
        <v>0</v>
      </c>
      <c r="AO55" s="209">
        <f>IF(SUM(wUSE!AO$112:AO$114),AO$3*wUSE!AO55/SUM(wUSE!AO$112:AO$114),0)</f>
        <v>0</v>
      </c>
      <c r="AP55" s="209">
        <f>IF(SUM(wUSE!AP$112:AP$114),AP$3*wUSE!AP55/SUM(wUSE!AP$112:AP$114),0)</f>
        <v>0</v>
      </c>
      <c r="AQ55" s="209">
        <f>IF(SUM(wUSE!AQ$112:AQ$114),AQ$3*wUSE!AQ55/SUM(wUSE!AQ$112:AQ$114),0)</f>
        <v>0</v>
      </c>
      <c r="AR55" s="209">
        <f>IF(SUM(wUSE!AR$112:AR$114),AR$3*wUSE!AR55/SUM(wUSE!AR$112:AR$114),0)</f>
        <v>0</v>
      </c>
      <c r="AS55" s="209">
        <f>IF(SUM(wUSE!AS$112:AS$114),AS$3*wUSE!AS55/SUM(wUSE!AS$112:AS$114),0)</f>
        <v>0</v>
      </c>
      <c r="AT55" s="209">
        <f>IF(SUM(wUSE!AT$112:AT$114),AT$3*wUSE!AT55/SUM(wUSE!AT$112:AT$114),0)</f>
        <v>0</v>
      </c>
      <c r="AU55" s="209">
        <f>IF(SUM(wUSE!AU$112:AU$114),AU$3*wUSE!AU55/SUM(wUSE!AU$112:AU$114),0)</f>
        <v>0</v>
      </c>
      <c r="AV55" s="209">
        <f>IF(SUM(wUSE!AV$112:AV$114),AV$3*wUSE!AV55/SUM(wUSE!AV$112:AV$114),0)</f>
        <v>0</v>
      </c>
      <c r="AW55" s="209">
        <f>IF(SUM(wUSE!AW$112:AW$114),AW$3*wUSE!AW55/SUM(wUSE!AW$112:AW$114),0)</f>
        <v>0</v>
      </c>
      <c r="AX55" s="209">
        <f>IF(SUM(wUSE!AX$112:AX$114),AX$3*wUSE!AX55/SUM(wUSE!AX$112:AX$114),0)</f>
        <v>0</v>
      </c>
      <c r="AY55" s="209">
        <f>IF(SUM(wUSE!AY$112:AY$114),AY$3*wUSE!AY55/SUM(wUSE!AY$112:AY$114),0)</f>
        <v>0</v>
      </c>
      <c r="AZ55" s="209">
        <f>IF(SUM(wUSE!AZ$112:AZ$114),AZ$3*wUSE!AZ55/SUM(wUSE!AZ$112:AZ$114),0)</f>
        <v>0</v>
      </c>
      <c r="BA55" s="209">
        <f>IF(SUM(wUSE!BA$112:BA$114),BA$3*wUSE!BA55/SUM(wUSE!BA$112:BA$114),0)</f>
        <v>0</v>
      </c>
      <c r="BB55" s="209">
        <f>IF(SUM(wUSE!BB$112:BB$114),BB$3*wUSE!BB55/SUM(wUSE!BB$112:BB$114),0)</f>
        <v>0</v>
      </c>
      <c r="BC55" s="209">
        <f>IF(SUM(wUSE!BC$112:BC$114),BC$3*wUSE!BC55/SUM(wUSE!BC$112:BC$114),0)</f>
        <v>0</v>
      </c>
      <c r="BD55" s="209">
        <f>IF(SUM(wUSE!BD$112:BD$114),BD$3*wUSE!BD55/SUM(wUSE!BD$112:BD$114),0)</f>
        <v>0</v>
      </c>
      <c r="BE55" s="209">
        <f>IF(SUM(wUSE!BE$112:BE$114),BE$3*wUSE!BE55/SUM(wUSE!BE$112:BE$114),0)</f>
        <v>0</v>
      </c>
      <c r="BF55" s="209">
        <f>IF(SUM(wUSE!BF$112:BF$114),BF$3*wUSE!BF55/SUM(wUSE!BF$112:BF$114),0)</f>
        <v>0</v>
      </c>
      <c r="BG55" s="209">
        <f>IF(SUM(wUSE!BG$112:BG$114),BG$3*wUSE!BG55/SUM(wUSE!BG$112:BG$114),0)</f>
        <v>0</v>
      </c>
      <c r="BH55" s="209">
        <f>IF(SUM(wUSE!BH$112:BH$114),BH$3*wUSE!BH55/SUM(wUSE!BH$112:BH$114),0)</f>
        <v>0</v>
      </c>
      <c r="BI55" s="209">
        <f>IF(SUM(wUSE!BI$112:BI$114),BI$3*wUSE!BI55/SUM(wUSE!BI$112:BI$114),0)</f>
        <v>0</v>
      </c>
      <c r="BJ55" s="209">
        <f>IF(SUM(wUSE!BJ$112:BJ$114),BJ$3*wUSE!BJ55/SUM(wUSE!BJ$112:BJ$114),0)</f>
        <v>0</v>
      </c>
      <c r="BK55" s="209">
        <f>IF(SUM(wUSE!BK$112:BK$114),BK$3*wUSE!BK55/SUM(wUSE!BK$112:BK$114),0)</f>
        <v>0</v>
      </c>
      <c r="BL55" s="209">
        <f>IF(SUM(wUSE!BL$112:BL$114),BL$3*wUSE!BL55/SUM(wUSE!BL$112:BL$114),0)</f>
        <v>0</v>
      </c>
      <c r="BM55" s="209">
        <f>IF(SUM(wUSE!BM$112:BM$114),BM$3*wUSE!BM55/SUM(wUSE!BM$112:BM$114),0)</f>
        <v>0</v>
      </c>
      <c r="BN55" s="209">
        <f>IF(SUM(wUSE!BN$112:BN$114),BN$3*wUSE!BN55/SUM(wUSE!BN$112:BN$114),0)</f>
        <v>0</v>
      </c>
      <c r="BO55" s="209">
        <f>IF(SUM(wUSE!BO$112:BO$114),BO$3*wUSE!BO55/SUM(wUSE!BO$112:BO$114),0)</f>
        <v>0</v>
      </c>
      <c r="BP55" s="209">
        <f>IF(SUM(wUSE!BP$112:BP$114),BP$3*wUSE!BP55/SUM(wUSE!BP$112:BP$114),0)</f>
        <v>0</v>
      </c>
      <c r="BQ55" s="209">
        <f>IF(SUM(wUSE!BQ$112:BQ$114),BQ$3*wUSE!BQ55/SUM(wUSE!BQ$112:BQ$114),0)</f>
        <v>0</v>
      </c>
      <c r="BR55" s="209">
        <f>IF(SUM(wUSE!BR$112:BR$114),BR$3*wUSE!BR55/SUM(wUSE!BR$112:BR$114),0)</f>
        <v>0</v>
      </c>
      <c r="BS55" s="209">
        <f>IF(SUM(wUSE!BS$112:BS$114),BS$3*wUSE!BS55/SUM(wUSE!BS$112:BS$114),0)</f>
        <v>0</v>
      </c>
      <c r="BT55" s="209">
        <f>IF(SUM(wUSE!BT$112:BT$114),BT$3*wUSE!BT55/SUM(wUSE!BT$112:BT$114),0)</f>
        <v>0</v>
      </c>
      <c r="BU55" s="209">
        <f>IF(SUM(wUSE!BU$112:BU$114),BU$3*wUSE!BU55/SUM(wUSE!BU$112:BU$114),0)</f>
        <v>0</v>
      </c>
      <c r="BV55" s="209">
        <f>IF(SUM(wUSE!BV$112:BV$114),BV$3*wUSE!BV55/SUM(wUSE!BV$112:BV$114),0)</f>
        <v>0</v>
      </c>
      <c r="BW55" s="209">
        <f>IF(SUM(wUSE!BW$112:BW$114),BW$3*wUSE!BW55/SUM(wUSE!BW$112:BW$114),0)</f>
        <v>0</v>
      </c>
      <c r="BX55" s="209">
        <f>IF(SUM(wUSE!BX$112:BX$114),BX$3*wUSE!BX55/SUM(wUSE!BX$112:BX$114),0)</f>
        <v>0</v>
      </c>
      <c r="BY55" s="209">
        <f>IF(SUM(wUSE!BY$112:BY$114),BY$3*wUSE!BY55/SUM(wUSE!BY$112:BY$114),0)</f>
        <v>0</v>
      </c>
      <c r="BZ55" s="209">
        <f>IF(SUM(wUSE!BZ$112:BZ$114),BZ$3*wUSE!BZ55/SUM(wUSE!BZ$112:BZ$114),0)</f>
        <v>0</v>
      </c>
      <c r="CA55" s="209">
        <f>IF(SUM(wUSE!CA$112:CA$114),CA$3*wUSE!CA55/SUM(wUSE!CA$112:CA$114),0)</f>
        <v>0</v>
      </c>
      <c r="CB55" s="209">
        <f>IF(SUM(wUSE!CB$112:CB$114),CB$3*wUSE!CB55/SUM(wUSE!CB$112:CB$114),0)</f>
        <v>0</v>
      </c>
      <c r="CC55" s="209">
        <f>IF(SUM(wUSE!CC$112:CC$114),CC$3*wUSE!CC55/SUM(wUSE!CC$112:CC$114),0)</f>
        <v>0</v>
      </c>
      <c r="CD55" s="209">
        <f>IF(SUM(wUSE!CD$112:CD$114),CD$3*wUSE!CD55/SUM(wUSE!CD$112:CD$114),0)</f>
        <v>0</v>
      </c>
      <c r="CE55" s="209">
        <f>IF(SUM(wUSE!CE$112:CE$114),CE$3*wUSE!CE55/SUM(wUSE!CE$112:CE$114),0)</f>
        <v>0</v>
      </c>
      <c r="CF55" s="209">
        <f>IF(SUM(wUSE!CF$112:CF$114),CF$3*wUSE!CF55/SUM(wUSE!CF$112:CF$114),0)</f>
        <v>0</v>
      </c>
      <c r="CG55" s="209" t="e">
        <f>IF(SUM(wUSE!CG$112:CG$114),CG$3*wUSE!CG55/SUM(wUSE!CG$112:CG$114),0)</f>
        <v>#DIV/0!</v>
      </c>
      <c r="CH55" s="209" t="e">
        <f>IF(SUM(wUSE!CH$112:CH$114),CH$3*wUSE!CH55/SUM(wUSE!CH$112:CH$114),0)</f>
        <v>#DIV/0!</v>
      </c>
      <c r="CI55" s="209" t="e">
        <f>IF(SUM(wUSE!CI$112:CI$114),CI$3*wUSE!CI55/SUM(wUSE!CI$112:CI$114),0)</f>
        <v>#DIV/0!</v>
      </c>
      <c r="CJ55" s="209" t="e">
        <f>IF(SUM(wUSE!CJ$112:CJ$114),CJ$3*wUSE!CJ55/SUM(wUSE!CJ$112:CJ$114),0)</f>
        <v>#DIV/0!</v>
      </c>
      <c r="CK55" s="209" t="e">
        <f>IF(SUM(wUSE!CK$112:CK$114),CK$3*wUSE!CK55/SUM(wUSE!CK$112:CK$114),0)</f>
        <v>#DIV/0!</v>
      </c>
      <c r="CL55" s="209" t="e">
        <f>IF(SUM(wUSE!CL$112:CL$114),CL$3*wUSE!CL55/SUM(wUSE!CL$112:CL$114),0)</f>
        <v>#DIV/0!</v>
      </c>
      <c r="CM55" s="209" t="e">
        <f>IF(SUM(wUSE!CM$112:CM$114),CM$3*wUSE!CM55/SUM(wUSE!CM$112:CM$114),0)</f>
        <v>#DIV/0!</v>
      </c>
      <c r="CN55" s="209" t="e">
        <f>IF(SUM(wUSE!CN$112:CN$114),CN$3*wUSE!CN55/SUM(wUSE!CN$112:CN$114),0)</f>
        <v>#DIV/0!</v>
      </c>
      <c r="CO55" s="209" t="e">
        <f>IF(SUM(wUSE!CO$112:CO$114),CO$3*wUSE!CO55/SUM(wUSE!CO$112:CO$114),0)</f>
        <v>#DIV/0!</v>
      </c>
      <c r="CP55" s="209" t="e">
        <f>IF(SUM(wUSE!CP$112:CP$114),CP$3*wUSE!CP55/SUM(wUSE!CP$112:CP$114),0)</f>
        <v>#DIV/0!</v>
      </c>
      <c r="CQ55" s="209" t="e">
        <f>IF(SUM(wUSE!CQ$112:CQ$114),CQ$3*wUSE!CQ55/SUM(wUSE!CQ$112:CQ$114),0)</f>
        <v>#DIV/0!</v>
      </c>
      <c r="CR55" s="209" t="e">
        <f>IF(SUM(wUSE!CR$112:CR$114),CR$3*wUSE!CR55/SUM(wUSE!CR$112:CR$114),0)</f>
        <v>#DIV/0!</v>
      </c>
      <c r="CS55" s="209" t="e">
        <f>IF(SUM(wUSE!CS$112:CS$114),CS$3*wUSE!CS55/SUM(wUSE!CS$112:CS$114),0)</f>
        <v>#DIV/0!</v>
      </c>
      <c r="CT55" s="209">
        <f>IF(SUM(wUSE!CT$112:CT$114),CT$3*wUSE!CT55/SUM(wUSE!CT$112:CT$114),0)</f>
        <v>0</v>
      </c>
      <c r="CU55" s="209">
        <f>IF(SUM(wUSE!CU$112:CU$114),CU$3*wUSE!CU55/SUM(wUSE!CU$112:CU$114),0)</f>
        <v>0</v>
      </c>
      <c r="CV55" s="209" t="e">
        <f>IF(SUM(wUSE!CV$112:CV$114),CV$3*wUSE!CV55/SUM(wUSE!CV$112:CV$114),0)</f>
        <v>#DIV/0!</v>
      </c>
      <c r="CW55" s="209" t="e">
        <f>IF(SUM(wUSE!CW$112:CW$114),CW$3*wUSE!CW55/SUM(wUSE!CW$112:CW$114),0)</f>
        <v>#DIV/0!</v>
      </c>
      <c r="CX55" s="209" t="e">
        <f>IF(SUM(wUSE!CX$112:CX$114),CX$3*wUSE!CX55/SUM(wUSE!CX$112:CX$114),0)</f>
        <v>#DIV/0!</v>
      </c>
      <c r="CY55" s="209" t="e">
        <f>IF(SUM(wUSE!CY$112:CY$114),CY$3*wUSE!CY55/SUM(wUSE!CY$112:CY$114),0)</f>
        <v>#DIV/0!</v>
      </c>
      <c r="CZ55" s="209" t="e">
        <f>IF(SUM(wUSE!CZ$112:CZ$114),CZ$3*wUSE!CZ55/SUM(wUSE!CZ$112:CZ$114),0)</f>
        <v>#DIV/0!</v>
      </c>
      <c r="DA55" s="209" t="e">
        <f>IF(SUM(wUSE!DA$112:DA$114),DA$3*wUSE!DA55/SUM(wUSE!DA$112:DA$114),0)</f>
        <v>#DIV/0!</v>
      </c>
      <c r="DB55" s="209" t="e">
        <f>IF(SUM(wUSE!DB$112:DB$114),DB$3*wUSE!DB55/SUM(wUSE!DB$112:DB$114),0)</f>
        <v>#DIV/0!</v>
      </c>
      <c r="DC55" s="198"/>
      <c r="DD55" s="199"/>
      <c r="DE55" s="199"/>
      <c r="DF55" s="199"/>
      <c r="DG55" s="199"/>
      <c r="DH55" s="199"/>
      <c r="DI55" s="199"/>
      <c r="DJ55" s="199"/>
      <c r="DK55" s="199"/>
      <c r="DL55" s="199"/>
      <c r="DM55" s="199"/>
      <c r="DN55" s="199"/>
      <c r="DO55" s="199"/>
      <c r="DP55" s="199"/>
    </row>
    <row r="56" spans="1:120" x14ac:dyDescent="0.75">
      <c r="A56" s="29"/>
      <c r="B56" s="17" t="s">
        <v>143</v>
      </c>
      <c r="C56" s="209">
        <f>IF(SUM(wUSE!C$112:C$114),C$3*wUSE!C56/SUM(wUSE!C$112:C$114),0)</f>
        <v>0</v>
      </c>
      <c r="D56" s="209">
        <f>IF(SUM(wUSE!D$112:D$114),D$3*wUSE!D56/SUM(wUSE!D$112:D$114),0)</f>
        <v>0</v>
      </c>
      <c r="E56" s="209">
        <f>IF(SUM(wUSE!E$112:E$114),E$3*wUSE!E56/SUM(wUSE!E$112:E$114),0)</f>
        <v>0</v>
      </c>
      <c r="F56" s="209">
        <f>IF(SUM(wUSE!F$112:F$114),F$3*wUSE!F56/SUM(wUSE!F$112:F$114),0)</f>
        <v>0</v>
      </c>
      <c r="G56" s="209">
        <f>IF(SUM(wUSE!G$112:G$114),G$3*wUSE!G56/SUM(wUSE!G$112:G$114),0)</f>
        <v>0</v>
      </c>
      <c r="H56" s="209">
        <f>IF(SUM(wUSE!H$112:H$114),H$3*wUSE!H56/SUM(wUSE!H$112:H$114),0)</f>
        <v>0</v>
      </c>
      <c r="I56" s="209">
        <f>IF(SUM(wUSE!I$112:I$114),I$3*wUSE!I56/SUM(wUSE!I$112:I$114),0)</f>
        <v>0</v>
      </c>
      <c r="J56" s="209">
        <f>IF(SUM(wUSE!J$112:J$114),J$3*wUSE!J56/SUM(wUSE!J$112:J$114),0)</f>
        <v>0</v>
      </c>
      <c r="K56" s="209">
        <f>IF(SUM(wUSE!K$112:K$114),K$3*wUSE!K56/SUM(wUSE!K$112:K$114),0)</f>
        <v>0</v>
      </c>
      <c r="L56" s="209">
        <f>IF(SUM(wUSE!L$112:L$114),L$3*wUSE!L56/SUM(wUSE!L$112:L$114),0)</f>
        <v>0</v>
      </c>
      <c r="M56" s="209">
        <f>IF(SUM(wUSE!M$112:M$114),M$3*wUSE!M56/SUM(wUSE!M$112:M$114),0)</f>
        <v>0</v>
      </c>
      <c r="N56" s="209">
        <f>IF(SUM(wUSE!N$112:N$114),N$3*wUSE!N56/SUM(wUSE!N$112:N$114),0)</f>
        <v>0</v>
      </c>
      <c r="O56" s="209">
        <f>IF(SUM(wUSE!O$112:O$114),O$3*wUSE!O56/SUM(wUSE!O$112:O$114),0)</f>
        <v>0</v>
      </c>
      <c r="P56" s="209">
        <f>IF(SUM(wUSE!P$112:P$114),P$3*wUSE!P56/SUM(wUSE!P$112:P$114),0)</f>
        <v>0</v>
      </c>
      <c r="Q56" s="209">
        <f>IF(SUM(wUSE!Q$112:Q$114),Q$3*wUSE!Q56/SUM(wUSE!Q$112:Q$114),0)</f>
        <v>0</v>
      </c>
      <c r="R56" s="209">
        <f>IF(SUM(wUSE!R$112:R$114),R$3*wUSE!R56/SUM(wUSE!R$112:R$114),0)</f>
        <v>0</v>
      </c>
      <c r="S56" s="209">
        <f>IF(SUM(wUSE!S$112:S$114),S$3*wUSE!S56/SUM(wUSE!S$112:S$114),0)</f>
        <v>0</v>
      </c>
      <c r="T56" s="209">
        <f>IF(SUM(wUSE!T$112:T$114),T$3*wUSE!T56/SUM(wUSE!T$112:T$114),0)</f>
        <v>0</v>
      </c>
      <c r="U56" s="209">
        <f>IF(SUM(wUSE!U$112:U$114),U$3*wUSE!U56/SUM(wUSE!U$112:U$114),0)</f>
        <v>0</v>
      </c>
      <c r="V56" s="209">
        <f>IF(SUM(wUSE!V$112:V$114),V$3*wUSE!V56/SUM(wUSE!V$112:V$114),0)</f>
        <v>0</v>
      </c>
      <c r="W56" s="209">
        <f>IF(SUM(wUSE!W$112:W$114),W$3*wUSE!W56/SUM(wUSE!W$112:W$114),0)</f>
        <v>0</v>
      </c>
      <c r="X56" s="209">
        <f>IF(SUM(wUSE!X$112:X$114),X$3*wUSE!X56/SUM(wUSE!X$112:X$114),0)</f>
        <v>0</v>
      </c>
      <c r="Y56" s="209">
        <f>IF(SUM(wUSE!Y$112:Y$114),Y$3*wUSE!Y56/SUM(wUSE!Y$112:Y$114),0)</f>
        <v>0</v>
      </c>
      <c r="Z56" s="209">
        <f>IF(SUM(wUSE!Z$112:Z$114),Z$3*wUSE!Z56/SUM(wUSE!Z$112:Z$114),0)</f>
        <v>0</v>
      </c>
      <c r="AA56" s="209">
        <f>IF(SUM(wUSE!AA$112:AA$114),AA$3*wUSE!AA56/SUM(wUSE!AA$112:AA$114),0)</f>
        <v>0</v>
      </c>
      <c r="AB56" s="209">
        <f>IF(SUM(wUSE!AB$112:AB$114),AB$3*wUSE!AB56/SUM(wUSE!AB$112:AB$114),0)</f>
        <v>0</v>
      </c>
      <c r="AC56" s="209">
        <f>IF(SUM(wUSE!AC$112:AC$114),AC$3*wUSE!AC56/SUM(wUSE!AC$112:AC$114),0)</f>
        <v>0</v>
      </c>
      <c r="AD56" s="209">
        <f>IF(SUM(wUSE!AD$112:AD$114),AD$3*wUSE!AD56/SUM(wUSE!AD$112:AD$114),0)</f>
        <v>0</v>
      </c>
      <c r="AE56" s="209">
        <f>IF(SUM(wUSE!AE$112:AE$114),AE$3*wUSE!AE56/SUM(wUSE!AE$112:AE$114),0)</f>
        <v>0</v>
      </c>
      <c r="AF56" s="209">
        <f>IF(SUM(wUSE!AF$112:AF$114),AF$3*wUSE!AF56/SUM(wUSE!AF$112:AF$114),0)</f>
        <v>0</v>
      </c>
      <c r="AG56" s="209">
        <f>IF(SUM(wUSE!AG$112:AG$114),AG$3*wUSE!AG56/SUM(wUSE!AG$112:AG$114),0)</f>
        <v>0</v>
      </c>
      <c r="AH56" s="209">
        <f>IF(SUM(wUSE!AH$112:AH$114),AH$3*wUSE!AH56/SUM(wUSE!AH$112:AH$114),0)</f>
        <v>0</v>
      </c>
      <c r="AI56" s="209">
        <f>IF(SUM(wUSE!AI$112:AI$114),AI$3*wUSE!AI56/SUM(wUSE!AI$112:AI$114),0)</f>
        <v>0</v>
      </c>
      <c r="AJ56" s="209">
        <f>IF(SUM(wUSE!AJ$112:AJ$114),AJ$3*wUSE!AJ56/SUM(wUSE!AJ$112:AJ$114),0)</f>
        <v>0</v>
      </c>
      <c r="AK56" s="209">
        <f>IF(SUM(wUSE!AK$112:AK$114),AK$3*wUSE!AK56/SUM(wUSE!AK$112:AK$114),0)</f>
        <v>0</v>
      </c>
      <c r="AL56" s="209">
        <f>IF(SUM(wUSE!AL$112:AL$114),AL$3*wUSE!AL56/SUM(wUSE!AL$112:AL$114),0)</f>
        <v>0</v>
      </c>
      <c r="AM56" s="209">
        <f>IF(SUM(wUSE!AM$112:AM$114),AM$3*wUSE!AM56/SUM(wUSE!AM$112:AM$114),0)</f>
        <v>0</v>
      </c>
      <c r="AN56" s="209">
        <f>IF(SUM(wUSE!AN$112:AN$114),AN$3*wUSE!AN56/SUM(wUSE!AN$112:AN$114),0)</f>
        <v>0</v>
      </c>
      <c r="AO56" s="209">
        <f>IF(SUM(wUSE!AO$112:AO$114),AO$3*wUSE!AO56/SUM(wUSE!AO$112:AO$114),0)</f>
        <v>0</v>
      </c>
      <c r="AP56" s="209">
        <f>IF(SUM(wUSE!AP$112:AP$114),AP$3*wUSE!AP56/SUM(wUSE!AP$112:AP$114),0)</f>
        <v>0</v>
      </c>
      <c r="AQ56" s="209">
        <f>IF(SUM(wUSE!AQ$112:AQ$114),AQ$3*wUSE!AQ56/SUM(wUSE!AQ$112:AQ$114),0)</f>
        <v>0</v>
      </c>
      <c r="AR56" s="209">
        <f>IF(SUM(wUSE!AR$112:AR$114),AR$3*wUSE!AR56/SUM(wUSE!AR$112:AR$114),0)</f>
        <v>0</v>
      </c>
      <c r="AS56" s="209">
        <f>IF(SUM(wUSE!AS$112:AS$114),AS$3*wUSE!AS56/SUM(wUSE!AS$112:AS$114),0)</f>
        <v>0.22369383343874497</v>
      </c>
      <c r="AT56" s="209">
        <f>IF(SUM(wUSE!AT$112:AT$114),AT$3*wUSE!AT56/SUM(wUSE!AT$112:AT$114),0)</f>
        <v>0</v>
      </c>
      <c r="AU56" s="209">
        <f>IF(SUM(wUSE!AU$112:AU$114),AU$3*wUSE!AU56/SUM(wUSE!AU$112:AU$114),0)</f>
        <v>9.8691713565093611E-2</v>
      </c>
      <c r="AV56" s="209">
        <f>IF(SUM(wUSE!AV$112:AV$114),AV$3*wUSE!AV56/SUM(wUSE!AV$112:AV$114),0)</f>
        <v>0</v>
      </c>
      <c r="AW56" s="209">
        <f>IF(SUM(wUSE!AW$112:AW$114),AW$3*wUSE!AW56/SUM(wUSE!AW$112:AW$114),0)</f>
        <v>7.1987598282947012</v>
      </c>
      <c r="AX56" s="209">
        <f>IF(SUM(wUSE!AX$112:AX$114),AX$3*wUSE!AX56/SUM(wUSE!AX$112:AX$114),0)</f>
        <v>0</v>
      </c>
      <c r="AY56" s="209">
        <f>IF(SUM(wUSE!AY$112:AY$114),AY$3*wUSE!AY56/SUM(wUSE!AY$112:AY$114),0)</f>
        <v>2.4125224413678121</v>
      </c>
      <c r="AZ56" s="209">
        <f>IF(SUM(wUSE!AZ$112:AZ$114),AZ$3*wUSE!AZ56/SUM(wUSE!AZ$112:AZ$114),0)</f>
        <v>17.024775081336763</v>
      </c>
      <c r="BA56" s="209">
        <f>IF(SUM(wUSE!BA$112:BA$114),BA$3*wUSE!BA56/SUM(wUSE!BA$112:BA$114),0)</f>
        <v>5.6927303614810914</v>
      </c>
      <c r="BB56" s="209">
        <f>IF(SUM(wUSE!BB$112:BB$114),BB$3*wUSE!BB56/SUM(wUSE!BB$112:BB$114),0)</f>
        <v>0</v>
      </c>
      <c r="BC56" s="209">
        <f>IF(SUM(wUSE!BC$112:BC$114),BC$3*wUSE!BC56/SUM(wUSE!BC$112:BC$114),0)</f>
        <v>0</v>
      </c>
      <c r="BD56" s="209">
        <f>IF(SUM(wUSE!BD$112:BD$114),BD$3*wUSE!BD56/SUM(wUSE!BD$112:BD$114),0)</f>
        <v>0</v>
      </c>
      <c r="BE56" s="209">
        <f>IF(SUM(wUSE!BE$112:BE$114),BE$3*wUSE!BE56/SUM(wUSE!BE$112:BE$114),0)</f>
        <v>0</v>
      </c>
      <c r="BF56" s="209">
        <f>IF(SUM(wUSE!BF$112:BF$114),BF$3*wUSE!BF56/SUM(wUSE!BF$112:BF$114),0)</f>
        <v>0</v>
      </c>
      <c r="BG56" s="209">
        <f>IF(SUM(wUSE!BG$112:BG$114),BG$3*wUSE!BG56/SUM(wUSE!BG$112:BG$114),0)</f>
        <v>0</v>
      </c>
      <c r="BH56" s="209">
        <f>IF(SUM(wUSE!BH$112:BH$114),BH$3*wUSE!BH56/SUM(wUSE!BH$112:BH$114),0)</f>
        <v>0</v>
      </c>
      <c r="BI56" s="209">
        <f>IF(SUM(wUSE!BI$112:BI$114),BI$3*wUSE!BI56/SUM(wUSE!BI$112:BI$114),0)</f>
        <v>0</v>
      </c>
      <c r="BJ56" s="209">
        <f>IF(SUM(wUSE!BJ$112:BJ$114),BJ$3*wUSE!BJ56/SUM(wUSE!BJ$112:BJ$114),0)</f>
        <v>0</v>
      </c>
      <c r="BK56" s="209">
        <f>IF(SUM(wUSE!BK$112:BK$114),BK$3*wUSE!BK56/SUM(wUSE!BK$112:BK$114),0)</f>
        <v>0</v>
      </c>
      <c r="BL56" s="209">
        <f>IF(SUM(wUSE!BL$112:BL$114),BL$3*wUSE!BL56/SUM(wUSE!BL$112:BL$114),0)</f>
        <v>0</v>
      </c>
      <c r="BM56" s="209">
        <f>IF(SUM(wUSE!BM$112:BM$114),BM$3*wUSE!BM56/SUM(wUSE!BM$112:BM$114),0)</f>
        <v>0</v>
      </c>
      <c r="BN56" s="209">
        <f>IF(SUM(wUSE!BN$112:BN$114),BN$3*wUSE!BN56/SUM(wUSE!BN$112:BN$114),0)</f>
        <v>0</v>
      </c>
      <c r="BO56" s="209">
        <f>IF(SUM(wUSE!BO$112:BO$114),BO$3*wUSE!BO56/SUM(wUSE!BO$112:BO$114),0)</f>
        <v>0</v>
      </c>
      <c r="BP56" s="209">
        <f>IF(SUM(wUSE!BP$112:BP$114),BP$3*wUSE!BP56/SUM(wUSE!BP$112:BP$114),0)</f>
        <v>0</v>
      </c>
      <c r="BQ56" s="209">
        <f>IF(SUM(wUSE!BQ$112:BQ$114),BQ$3*wUSE!BQ56/SUM(wUSE!BQ$112:BQ$114),0)</f>
        <v>9.695525599050292E-3</v>
      </c>
      <c r="BR56" s="209">
        <f>IF(SUM(wUSE!BR$112:BR$114),BR$3*wUSE!BR56/SUM(wUSE!BR$112:BR$114),0)</f>
        <v>0</v>
      </c>
      <c r="BS56" s="209">
        <f>IF(SUM(wUSE!BS$112:BS$114),BS$3*wUSE!BS56/SUM(wUSE!BS$112:BS$114),0)</f>
        <v>0</v>
      </c>
      <c r="BT56" s="209">
        <f>IF(SUM(wUSE!BT$112:BT$114),BT$3*wUSE!BT56/SUM(wUSE!BT$112:BT$114),0)</f>
        <v>0</v>
      </c>
      <c r="BU56" s="209">
        <f>IF(SUM(wUSE!BU$112:BU$114),BU$3*wUSE!BU56/SUM(wUSE!BU$112:BU$114),0)</f>
        <v>0</v>
      </c>
      <c r="BV56" s="209">
        <f>IF(SUM(wUSE!BV$112:BV$114),BV$3*wUSE!BV56/SUM(wUSE!BV$112:BV$114),0)</f>
        <v>0.17581984352276761</v>
      </c>
      <c r="BW56" s="209">
        <f>IF(SUM(wUSE!BW$112:BW$114),BW$3*wUSE!BW56/SUM(wUSE!BW$112:BW$114),0)</f>
        <v>0</v>
      </c>
      <c r="BX56" s="209">
        <f>IF(SUM(wUSE!BX$112:BX$114),BX$3*wUSE!BX56/SUM(wUSE!BX$112:BX$114),0)</f>
        <v>0</v>
      </c>
      <c r="BY56" s="209">
        <f>IF(SUM(wUSE!BY$112:BY$114),BY$3*wUSE!BY56/SUM(wUSE!BY$112:BY$114),0)</f>
        <v>0</v>
      </c>
      <c r="BZ56" s="209">
        <f>IF(SUM(wUSE!BZ$112:BZ$114),BZ$3*wUSE!BZ56/SUM(wUSE!BZ$112:BZ$114),0)</f>
        <v>0.66402425334310766</v>
      </c>
      <c r="CA56" s="209">
        <f>IF(SUM(wUSE!CA$112:CA$114),CA$3*wUSE!CA56/SUM(wUSE!CA$112:CA$114),0)</f>
        <v>0.18340073571787019</v>
      </c>
      <c r="CB56" s="209">
        <f>IF(SUM(wUSE!CB$112:CB$114),CB$3*wUSE!CB56/SUM(wUSE!CB$112:CB$114),0)</f>
        <v>0</v>
      </c>
      <c r="CC56" s="209">
        <f>IF(SUM(wUSE!CC$112:CC$114),CC$3*wUSE!CC56/SUM(wUSE!CC$112:CC$114),0)</f>
        <v>0</v>
      </c>
      <c r="CD56" s="209">
        <f>IF(SUM(wUSE!CD$112:CD$114),CD$3*wUSE!CD56/SUM(wUSE!CD$112:CD$114),0)</f>
        <v>0</v>
      </c>
      <c r="CE56" s="209">
        <f>IF(SUM(wUSE!CE$112:CE$114),CE$3*wUSE!CE56/SUM(wUSE!CE$112:CE$114),0)</f>
        <v>0</v>
      </c>
      <c r="CF56" s="209">
        <f>IF(SUM(wUSE!CF$112:CF$114),CF$3*wUSE!CF56/SUM(wUSE!CF$112:CF$114),0)</f>
        <v>0</v>
      </c>
      <c r="CG56" s="209" t="e">
        <f>IF(SUM(wUSE!CG$112:CG$114),CG$3*wUSE!CG56/SUM(wUSE!CG$112:CG$114),0)</f>
        <v>#DIV/0!</v>
      </c>
      <c r="CH56" s="209" t="e">
        <f>IF(SUM(wUSE!CH$112:CH$114),CH$3*wUSE!CH56/SUM(wUSE!CH$112:CH$114),0)</f>
        <v>#DIV/0!</v>
      </c>
      <c r="CI56" s="209" t="e">
        <f>IF(SUM(wUSE!CI$112:CI$114),CI$3*wUSE!CI56/SUM(wUSE!CI$112:CI$114),0)</f>
        <v>#DIV/0!</v>
      </c>
      <c r="CJ56" s="209" t="e">
        <f>IF(SUM(wUSE!CJ$112:CJ$114),CJ$3*wUSE!CJ56/SUM(wUSE!CJ$112:CJ$114),0)</f>
        <v>#DIV/0!</v>
      </c>
      <c r="CK56" s="209" t="e">
        <f>IF(SUM(wUSE!CK$112:CK$114),CK$3*wUSE!CK56/SUM(wUSE!CK$112:CK$114),0)</f>
        <v>#DIV/0!</v>
      </c>
      <c r="CL56" s="209" t="e">
        <f>IF(SUM(wUSE!CL$112:CL$114),CL$3*wUSE!CL56/SUM(wUSE!CL$112:CL$114),0)</f>
        <v>#DIV/0!</v>
      </c>
      <c r="CM56" s="209" t="e">
        <f>IF(SUM(wUSE!CM$112:CM$114),CM$3*wUSE!CM56/SUM(wUSE!CM$112:CM$114),0)</f>
        <v>#DIV/0!</v>
      </c>
      <c r="CN56" s="209" t="e">
        <f>IF(SUM(wUSE!CN$112:CN$114),CN$3*wUSE!CN56/SUM(wUSE!CN$112:CN$114),0)</f>
        <v>#DIV/0!</v>
      </c>
      <c r="CO56" s="209" t="e">
        <f>IF(SUM(wUSE!CO$112:CO$114),CO$3*wUSE!CO56/SUM(wUSE!CO$112:CO$114),0)</f>
        <v>#DIV/0!</v>
      </c>
      <c r="CP56" s="209" t="e">
        <f>IF(SUM(wUSE!CP$112:CP$114),CP$3*wUSE!CP56/SUM(wUSE!CP$112:CP$114),0)</f>
        <v>#DIV/0!</v>
      </c>
      <c r="CQ56" s="209" t="e">
        <f>IF(SUM(wUSE!CQ$112:CQ$114),CQ$3*wUSE!CQ56/SUM(wUSE!CQ$112:CQ$114),0)</f>
        <v>#DIV/0!</v>
      </c>
      <c r="CR56" s="209" t="e">
        <f>IF(SUM(wUSE!CR$112:CR$114),CR$3*wUSE!CR56/SUM(wUSE!CR$112:CR$114),0)</f>
        <v>#DIV/0!</v>
      </c>
      <c r="CS56" s="209" t="e">
        <f>IF(SUM(wUSE!CS$112:CS$114),CS$3*wUSE!CS56/SUM(wUSE!CS$112:CS$114),0)</f>
        <v>#DIV/0!</v>
      </c>
      <c r="CT56" s="209">
        <f>IF(SUM(wUSE!CT$112:CT$114),CT$3*wUSE!CT56/SUM(wUSE!CT$112:CT$114),0)</f>
        <v>0</v>
      </c>
      <c r="CU56" s="209">
        <f>IF(SUM(wUSE!CU$112:CU$114),CU$3*wUSE!CU56/SUM(wUSE!CU$112:CU$114),0)</f>
        <v>0</v>
      </c>
      <c r="CV56" s="209" t="e">
        <f>IF(SUM(wUSE!CV$112:CV$114),CV$3*wUSE!CV56/SUM(wUSE!CV$112:CV$114),0)</f>
        <v>#DIV/0!</v>
      </c>
      <c r="CW56" s="209" t="e">
        <f>IF(SUM(wUSE!CW$112:CW$114),CW$3*wUSE!CW56/SUM(wUSE!CW$112:CW$114),0)</f>
        <v>#DIV/0!</v>
      </c>
      <c r="CX56" s="209" t="e">
        <f>IF(SUM(wUSE!CX$112:CX$114),CX$3*wUSE!CX56/SUM(wUSE!CX$112:CX$114),0)</f>
        <v>#DIV/0!</v>
      </c>
      <c r="CY56" s="209" t="e">
        <f>IF(SUM(wUSE!CY$112:CY$114),CY$3*wUSE!CY56/SUM(wUSE!CY$112:CY$114),0)</f>
        <v>#DIV/0!</v>
      </c>
      <c r="CZ56" s="209" t="e">
        <f>IF(SUM(wUSE!CZ$112:CZ$114),CZ$3*wUSE!CZ56/SUM(wUSE!CZ$112:CZ$114),0)</f>
        <v>#DIV/0!</v>
      </c>
      <c r="DA56" s="209" t="e">
        <f>IF(SUM(wUSE!DA$112:DA$114),DA$3*wUSE!DA56/SUM(wUSE!DA$112:DA$114),0)</f>
        <v>#DIV/0!</v>
      </c>
      <c r="DB56" s="209" t="e">
        <f>IF(SUM(wUSE!DB$112:DB$114),DB$3*wUSE!DB56/SUM(wUSE!DB$112:DB$114),0)</f>
        <v>#DIV/0!</v>
      </c>
      <c r="DC56" s="198"/>
      <c r="DD56" s="199"/>
      <c r="DE56" s="199"/>
      <c r="DF56" s="199"/>
      <c r="DG56" s="199"/>
      <c r="DH56" s="199"/>
      <c r="DI56" s="199"/>
      <c r="DJ56" s="199"/>
      <c r="DK56" s="199"/>
      <c r="DL56" s="199"/>
      <c r="DM56" s="199"/>
      <c r="DN56" s="199"/>
      <c r="DO56" s="199"/>
      <c r="DP56" s="199"/>
    </row>
    <row r="57" spans="1:120" x14ac:dyDescent="0.75">
      <c r="A57" s="29"/>
      <c r="B57" s="17" t="s">
        <v>1157</v>
      </c>
      <c r="C57" s="209">
        <f>IF(SUM(wUSE!C$112:C$114),C$3*wUSE!C57/SUM(wUSE!C$112:C$114),0)</f>
        <v>0</v>
      </c>
      <c r="D57" s="209">
        <f>IF(SUM(wUSE!D$112:D$114),D$3*wUSE!D57/SUM(wUSE!D$112:D$114),0)</f>
        <v>0</v>
      </c>
      <c r="E57" s="209">
        <f>IF(SUM(wUSE!E$112:E$114),E$3*wUSE!E57/SUM(wUSE!E$112:E$114),0)</f>
        <v>0</v>
      </c>
      <c r="F57" s="209">
        <f>IF(SUM(wUSE!F$112:F$114),F$3*wUSE!F57/SUM(wUSE!F$112:F$114),0)</f>
        <v>0</v>
      </c>
      <c r="G57" s="209">
        <f>IF(SUM(wUSE!G$112:G$114),G$3*wUSE!G57/SUM(wUSE!G$112:G$114),0)</f>
        <v>0</v>
      </c>
      <c r="H57" s="209">
        <f>IF(SUM(wUSE!H$112:H$114),H$3*wUSE!H57/SUM(wUSE!H$112:H$114),0)</f>
        <v>0</v>
      </c>
      <c r="I57" s="209">
        <f>IF(SUM(wUSE!I$112:I$114),I$3*wUSE!I57/SUM(wUSE!I$112:I$114),0)</f>
        <v>0</v>
      </c>
      <c r="J57" s="209">
        <f>IF(SUM(wUSE!J$112:J$114),J$3*wUSE!J57/SUM(wUSE!J$112:J$114),0)</f>
        <v>0</v>
      </c>
      <c r="K57" s="209">
        <f>IF(SUM(wUSE!K$112:K$114),K$3*wUSE!K57/SUM(wUSE!K$112:K$114),0)</f>
        <v>0</v>
      </c>
      <c r="L57" s="209">
        <f>IF(SUM(wUSE!L$112:L$114),L$3*wUSE!L57/SUM(wUSE!L$112:L$114),0)</f>
        <v>0</v>
      </c>
      <c r="M57" s="209">
        <f>IF(SUM(wUSE!M$112:M$114),M$3*wUSE!M57/SUM(wUSE!M$112:M$114),0)</f>
        <v>0</v>
      </c>
      <c r="N57" s="209">
        <f>IF(SUM(wUSE!N$112:N$114),N$3*wUSE!N57/SUM(wUSE!N$112:N$114),0)</f>
        <v>0</v>
      </c>
      <c r="O57" s="209">
        <f>IF(SUM(wUSE!O$112:O$114),O$3*wUSE!O57/SUM(wUSE!O$112:O$114),0)</f>
        <v>0</v>
      </c>
      <c r="P57" s="209">
        <f>IF(SUM(wUSE!P$112:P$114),P$3*wUSE!P57/SUM(wUSE!P$112:P$114),0)</f>
        <v>0</v>
      </c>
      <c r="Q57" s="209">
        <f>IF(SUM(wUSE!Q$112:Q$114),Q$3*wUSE!Q57/SUM(wUSE!Q$112:Q$114),0)</f>
        <v>0</v>
      </c>
      <c r="R57" s="209">
        <f>IF(SUM(wUSE!R$112:R$114),R$3*wUSE!R57/SUM(wUSE!R$112:R$114),0)</f>
        <v>0</v>
      </c>
      <c r="S57" s="209">
        <f>IF(SUM(wUSE!S$112:S$114),S$3*wUSE!S57/SUM(wUSE!S$112:S$114),0)</f>
        <v>0</v>
      </c>
      <c r="T57" s="209">
        <f>IF(SUM(wUSE!T$112:T$114),T$3*wUSE!T57/SUM(wUSE!T$112:T$114),0)</f>
        <v>0</v>
      </c>
      <c r="U57" s="209">
        <f>IF(SUM(wUSE!U$112:U$114),U$3*wUSE!U57/SUM(wUSE!U$112:U$114),0)</f>
        <v>0</v>
      </c>
      <c r="V57" s="209">
        <f>IF(SUM(wUSE!V$112:V$114),V$3*wUSE!V57/SUM(wUSE!V$112:V$114),0)</f>
        <v>0</v>
      </c>
      <c r="W57" s="209">
        <f>IF(SUM(wUSE!W$112:W$114),W$3*wUSE!W57/SUM(wUSE!W$112:W$114),0)</f>
        <v>0</v>
      </c>
      <c r="X57" s="209">
        <f>IF(SUM(wUSE!X$112:X$114),X$3*wUSE!X57/SUM(wUSE!X$112:X$114),0)</f>
        <v>0</v>
      </c>
      <c r="Y57" s="209">
        <f>IF(SUM(wUSE!Y$112:Y$114),Y$3*wUSE!Y57/SUM(wUSE!Y$112:Y$114),0)</f>
        <v>0</v>
      </c>
      <c r="Z57" s="209">
        <f>IF(SUM(wUSE!Z$112:Z$114),Z$3*wUSE!Z57/SUM(wUSE!Z$112:Z$114),0)</f>
        <v>0</v>
      </c>
      <c r="AA57" s="209">
        <f>IF(SUM(wUSE!AA$112:AA$114),AA$3*wUSE!AA57/SUM(wUSE!AA$112:AA$114),0)</f>
        <v>0</v>
      </c>
      <c r="AB57" s="209">
        <f>IF(SUM(wUSE!AB$112:AB$114),AB$3*wUSE!AB57/SUM(wUSE!AB$112:AB$114),0)</f>
        <v>0</v>
      </c>
      <c r="AC57" s="209">
        <f>IF(SUM(wUSE!AC$112:AC$114),AC$3*wUSE!AC57/SUM(wUSE!AC$112:AC$114),0)</f>
        <v>0</v>
      </c>
      <c r="AD57" s="209">
        <f>IF(SUM(wUSE!AD$112:AD$114),AD$3*wUSE!AD57/SUM(wUSE!AD$112:AD$114),0)</f>
        <v>0</v>
      </c>
      <c r="AE57" s="209">
        <f>IF(SUM(wUSE!AE$112:AE$114),AE$3*wUSE!AE57/SUM(wUSE!AE$112:AE$114),0)</f>
        <v>0</v>
      </c>
      <c r="AF57" s="209">
        <f>IF(SUM(wUSE!AF$112:AF$114),AF$3*wUSE!AF57/SUM(wUSE!AF$112:AF$114),0)</f>
        <v>0</v>
      </c>
      <c r="AG57" s="209">
        <f>IF(SUM(wUSE!AG$112:AG$114),AG$3*wUSE!AG57/SUM(wUSE!AG$112:AG$114),0)</f>
        <v>0</v>
      </c>
      <c r="AH57" s="209">
        <f>IF(SUM(wUSE!AH$112:AH$114),AH$3*wUSE!AH57/SUM(wUSE!AH$112:AH$114),0)</f>
        <v>0</v>
      </c>
      <c r="AI57" s="209">
        <f>IF(SUM(wUSE!AI$112:AI$114),AI$3*wUSE!AI57/SUM(wUSE!AI$112:AI$114),0)</f>
        <v>0</v>
      </c>
      <c r="AJ57" s="209">
        <f>IF(SUM(wUSE!AJ$112:AJ$114),AJ$3*wUSE!AJ57/SUM(wUSE!AJ$112:AJ$114),0)</f>
        <v>0</v>
      </c>
      <c r="AK57" s="209">
        <f>IF(SUM(wUSE!AK$112:AK$114),AK$3*wUSE!AK57/SUM(wUSE!AK$112:AK$114),0)</f>
        <v>0</v>
      </c>
      <c r="AL57" s="209">
        <f>IF(SUM(wUSE!AL$112:AL$114),AL$3*wUSE!AL57/SUM(wUSE!AL$112:AL$114),0)</f>
        <v>0</v>
      </c>
      <c r="AM57" s="209">
        <f>IF(SUM(wUSE!AM$112:AM$114),AM$3*wUSE!AM57/SUM(wUSE!AM$112:AM$114),0)</f>
        <v>0</v>
      </c>
      <c r="AN57" s="209">
        <f>IF(SUM(wUSE!AN$112:AN$114),AN$3*wUSE!AN57/SUM(wUSE!AN$112:AN$114),0)</f>
        <v>0</v>
      </c>
      <c r="AO57" s="209">
        <f>IF(SUM(wUSE!AO$112:AO$114),AO$3*wUSE!AO57/SUM(wUSE!AO$112:AO$114),0)</f>
        <v>0</v>
      </c>
      <c r="AP57" s="209">
        <f>IF(SUM(wUSE!AP$112:AP$114),AP$3*wUSE!AP57/SUM(wUSE!AP$112:AP$114),0)</f>
        <v>0</v>
      </c>
      <c r="AQ57" s="209">
        <f>IF(SUM(wUSE!AQ$112:AQ$114),AQ$3*wUSE!AQ57/SUM(wUSE!AQ$112:AQ$114),0)</f>
        <v>0</v>
      </c>
      <c r="AR57" s="209">
        <f>IF(SUM(wUSE!AR$112:AR$114),AR$3*wUSE!AR57/SUM(wUSE!AR$112:AR$114),0)</f>
        <v>0</v>
      </c>
      <c r="AS57" s="209">
        <f>IF(SUM(wUSE!AS$112:AS$114),AS$3*wUSE!AS57/SUM(wUSE!AS$112:AS$114),0)</f>
        <v>0</v>
      </c>
      <c r="AT57" s="209">
        <f>IF(SUM(wUSE!AT$112:AT$114),AT$3*wUSE!AT57/SUM(wUSE!AT$112:AT$114),0)</f>
        <v>0</v>
      </c>
      <c r="AU57" s="209">
        <f>IF(SUM(wUSE!AU$112:AU$114),AU$3*wUSE!AU57/SUM(wUSE!AU$112:AU$114),0)</f>
        <v>0</v>
      </c>
      <c r="AV57" s="209">
        <f>IF(SUM(wUSE!AV$112:AV$114),AV$3*wUSE!AV57/SUM(wUSE!AV$112:AV$114),0)</f>
        <v>0</v>
      </c>
      <c r="AW57" s="209">
        <f>IF(SUM(wUSE!AW$112:AW$114),AW$3*wUSE!AW57/SUM(wUSE!AW$112:AW$114),0)</f>
        <v>0</v>
      </c>
      <c r="AX57" s="209">
        <f>IF(SUM(wUSE!AX$112:AX$114),AX$3*wUSE!AX57/SUM(wUSE!AX$112:AX$114),0)</f>
        <v>0</v>
      </c>
      <c r="AY57" s="209">
        <f>IF(SUM(wUSE!AY$112:AY$114),AY$3*wUSE!AY57/SUM(wUSE!AY$112:AY$114),0)</f>
        <v>0</v>
      </c>
      <c r="AZ57" s="209">
        <f>IF(SUM(wUSE!AZ$112:AZ$114),AZ$3*wUSE!AZ57/SUM(wUSE!AZ$112:AZ$114),0)</f>
        <v>0</v>
      </c>
      <c r="BA57" s="209">
        <f>IF(SUM(wUSE!BA$112:BA$114),BA$3*wUSE!BA57/SUM(wUSE!BA$112:BA$114),0)</f>
        <v>0</v>
      </c>
      <c r="BB57" s="209">
        <f>IF(SUM(wUSE!BB$112:BB$114),BB$3*wUSE!BB57/SUM(wUSE!BB$112:BB$114),0)</f>
        <v>0</v>
      </c>
      <c r="BC57" s="209">
        <f>IF(SUM(wUSE!BC$112:BC$114),BC$3*wUSE!BC57/SUM(wUSE!BC$112:BC$114),0)</f>
        <v>0</v>
      </c>
      <c r="BD57" s="209">
        <f>IF(SUM(wUSE!BD$112:BD$114),BD$3*wUSE!BD57/SUM(wUSE!BD$112:BD$114),0)</f>
        <v>0</v>
      </c>
      <c r="BE57" s="209">
        <f>IF(SUM(wUSE!BE$112:BE$114),BE$3*wUSE!BE57/SUM(wUSE!BE$112:BE$114),0)</f>
        <v>0</v>
      </c>
      <c r="BF57" s="209">
        <f>IF(SUM(wUSE!BF$112:BF$114),BF$3*wUSE!BF57/SUM(wUSE!BF$112:BF$114),0)</f>
        <v>0</v>
      </c>
      <c r="BG57" s="209">
        <f>IF(SUM(wUSE!BG$112:BG$114),BG$3*wUSE!BG57/SUM(wUSE!BG$112:BG$114),0)</f>
        <v>0</v>
      </c>
      <c r="BH57" s="209">
        <f>IF(SUM(wUSE!BH$112:BH$114),BH$3*wUSE!BH57/SUM(wUSE!BH$112:BH$114),0)</f>
        <v>0</v>
      </c>
      <c r="BI57" s="209">
        <f>IF(SUM(wUSE!BI$112:BI$114),BI$3*wUSE!BI57/SUM(wUSE!BI$112:BI$114),0)</f>
        <v>0</v>
      </c>
      <c r="BJ57" s="209">
        <f>IF(SUM(wUSE!BJ$112:BJ$114),BJ$3*wUSE!BJ57/SUM(wUSE!BJ$112:BJ$114),0)</f>
        <v>0</v>
      </c>
      <c r="BK57" s="209">
        <f>IF(SUM(wUSE!BK$112:BK$114),BK$3*wUSE!BK57/SUM(wUSE!BK$112:BK$114),0)</f>
        <v>0</v>
      </c>
      <c r="BL57" s="209">
        <f>IF(SUM(wUSE!BL$112:BL$114),BL$3*wUSE!BL57/SUM(wUSE!BL$112:BL$114),0)</f>
        <v>0</v>
      </c>
      <c r="BM57" s="209">
        <f>IF(SUM(wUSE!BM$112:BM$114),BM$3*wUSE!BM57/SUM(wUSE!BM$112:BM$114),0)</f>
        <v>0</v>
      </c>
      <c r="BN57" s="209">
        <f>IF(SUM(wUSE!BN$112:BN$114),BN$3*wUSE!BN57/SUM(wUSE!BN$112:BN$114),0)</f>
        <v>0</v>
      </c>
      <c r="BO57" s="209">
        <f>IF(SUM(wUSE!BO$112:BO$114),BO$3*wUSE!BO57/SUM(wUSE!BO$112:BO$114),0)</f>
        <v>0</v>
      </c>
      <c r="BP57" s="209">
        <f>IF(SUM(wUSE!BP$112:BP$114),BP$3*wUSE!BP57/SUM(wUSE!BP$112:BP$114),0)</f>
        <v>0</v>
      </c>
      <c r="BQ57" s="209">
        <f>IF(SUM(wUSE!BQ$112:BQ$114),BQ$3*wUSE!BQ57/SUM(wUSE!BQ$112:BQ$114),0)</f>
        <v>0</v>
      </c>
      <c r="BR57" s="209">
        <f>IF(SUM(wUSE!BR$112:BR$114),BR$3*wUSE!BR57/SUM(wUSE!BR$112:BR$114),0)</f>
        <v>0</v>
      </c>
      <c r="BS57" s="209">
        <f>IF(SUM(wUSE!BS$112:BS$114),BS$3*wUSE!BS57/SUM(wUSE!BS$112:BS$114),0)</f>
        <v>0</v>
      </c>
      <c r="BT57" s="209">
        <f>IF(SUM(wUSE!BT$112:BT$114),BT$3*wUSE!BT57/SUM(wUSE!BT$112:BT$114),0)</f>
        <v>0</v>
      </c>
      <c r="BU57" s="209">
        <f>IF(SUM(wUSE!BU$112:BU$114),BU$3*wUSE!BU57/SUM(wUSE!BU$112:BU$114),0)</f>
        <v>0</v>
      </c>
      <c r="BV57" s="209">
        <f>IF(SUM(wUSE!BV$112:BV$114),BV$3*wUSE!BV57/SUM(wUSE!BV$112:BV$114),0)</f>
        <v>0</v>
      </c>
      <c r="BW57" s="209">
        <f>IF(SUM(wUSE!BW$112:BW$114),BW$3*wUSE!BW57/SUM(wUSE!BW$112:BW$114),0)</f>
        <v>0</v>
      </c>
      <c r="BX57" s="209">
        <f>IF(SUM(wUSE!BX$112:BX$114),BX$3*wUSE!BX57/SUM(wUSE!BX$112:BX$114),0)</f>
        <v>0</v>
      </c>
      <c r="BY57" s="209">
        <f>IF(SUM(wUSE!BY$112:BY$114),BY$3*wUSE!BY57/SUM(wUSE!BY$112:BY$114),0)</f>
        <v>0</v>
      </c>
      <c r="BZ57" s="209">
        <f>IF(SUM(wUSE!BZ$112:BZ$114),BZ$3*wUSE!BZ57/SUM(wUSE!BZ$112:BZ$114),0)</f>
        <v>0</v>
      </c>
      <c r="CA57" s="209">
        <f>IF(SUM(wUSE!CA$112:CA$114),CA$3*wUSE!CA57/SUM(wUSE!CA$112:CA$114),0)</f>
        <v>0</v>
      </c>
      <c r="CB57" s="209">
        <f>IF(SUM(wUSE!CB$112:CB$114),CB$3*wUSE!CB57/SUM(wUSE!CB$112:CB$114),0)</f>
        <v>0</v>
      </c>
      <c r="CC57" s="209">
        <f>IF(SUM(wUSE!CC$112:CC$114),CC$3*wUSE!CC57/SUM(wUSE!CC$112:CC$114),0)</f>
        <v>0</v>
      </c>
      <c r="CD57" s="209">
        <f>IF(SUM(wUSE!CD$112:CD$114),CD$3*wUSE!CD57/SUM(wUSE!CD$112:CD$114),0)</f>
        <v>0</v>
      </c>
      <c r="CE57" s="209">
        <f>IF(SUM(wUSE!CE$112:CE$114),CE$3*wUSE!CE57/SUM(wUSE!CE$112:CE$114),0)</f>
        <v>0</v>
      </c>
      <c r="CF57" s="209">
        <f>IF(SUM(wUSE!CF$112:CF$114),CF$3*wUSE!CF57/SUM(wUSE!CF$112:CF$114),0)</f>
        <v>0</v>
      </c>
      <c r="CG57" s="209" t="e">
        <f>IF(SUM(wUSE!CG$112:CG$114),CG$3*wUSE!CG57/SUM(wUSE!CG$112:CG$114),0)</f>
        <v>#DIV/0!</v>
      </c>
      <c r="CH57" s="209" t="e">
        <f>IF(SUM(wUSE!CH$112:CH$114),CH$3*wUSE!CH57/SUM(wUSE!CH$112:CH$114),0)</f>
        <v>#DIV/0!</v>
      </c>
      <c r="CI57" s="209" t="e">
        <f>IF(SUM(wUSE!CI$112:CI$114),CI$3*wUSE!CI57/SUM(wUSE!CI$112:CI$114),0)</f>
        <v>#DIV/0!</v>
      </c>
      <c r="CJ57" s="209" t="e">
        <f>IF(SUM(wUSE!CJ$112:CJ$114),CJ$3*wUSE!CJ57/SUM(wUSE!CJ$112:CJ$114),0)</f>
        <v>#DIV/0!</v>
      </c>
      <c r="CK57" s="209" t="e">
        <f>IF(SUM(wUSE!CK$112:CK$114),CK$3*wUSE!CK57/SUM(wUSE!CK$112:CK$114),0)</f>
        <v>#DIV/0!</v>
      </c>
      <c r="CL57" s="209" t="e">
        <f>IF(SUM(wUSE!CL$112:CL$114),CL$3*wUSE!CL57/SUM(wUSE!CL$112:CL$114),0)</f>
        <v>#DIV/0!</v>
      </c>
      <c r="CM57" s="209" t="e">
        <f>IF(SUM(wUSE!CM$112:CM$114),CM$3*wUSE!CM57/SUM(wUSE!CM$112:CM$114),0)</f>
        <v>#DIV/0!</v>
      </c>
      <c r="CN57" s="209" t="e">
        <f>IF(SUM(wUSE!CN$112:CN$114),CN$3*wUSE!CN57/SUM(wUSE!CN$112:CN$114),0)</f>
        <v>#DIV/0!</v>
      </c>
      <c r="CO57" s="209" t="e">
        <f>IF(SUM(wUSE!CO$112:CO$114),CO$3*wUSE!CO57/SUM(wUSE!CO$112:CO$114),0)</f>
        <v>#DIV/0!</v>
      </c>
      <c r="CP57" s="209" t="e">
        <f>IF(SUM(wUSE!CP$112:CP$114),CP$3*wUSE!CP57/SUM(wUSE!CP$112:CP$114),0)</f>
        <v>#DIV/0!</v>
      </c>
      <c r="CQ57" s="209" t="e">
        <f>IF(SUM(wUSE!CQ$112:CQ$114),CQ$3*wUSE!CQ57/SUM(wUSE!CQ$112:CQ$114),0)</f>
        <v>#DIV/0!</v>
      </c>
      <c r="CR57" s="209" t="e">
        <f>IF(SUM(wUSE!CR$112:CR$114),CR$3*wUSE!CR57/SUM(wUSE!CR$112:CR$114),0)</f>
        <v>#DIV/0!</v>
      </c>
      <c r="CS57" s="209" t="e">
        <f>IF(SUM(wUSE!CS$112:CS$114),CS$3*wUSE!CS57/SUM(wUSE!CS$112:CS$114),0)</f>
        <v>#DIV/0!</v>
      </c>
      <c r="CT57" s="209">
        <f>IF(SUM(wUSE!CT$112:CT$114),CT$3*wUSE!CT57/SUM(wUSE!CT$112:CT$114),0)</f>
        <v>0</v>
      </c>
      <c r="CU57" s="209">
        <f>IF(SUM(wUSE!CU$112:CU$114),CU$3*wUSE!CU57/SUM(wUSE!CU$112:CU$114),0)</f>
        <v>0</v>
      </c>
      <c r="CV57" s="209" t="e">
        <f>IF(SUM(wUSE!CV$112:CV$114),CV$3*wUSE!CV57/SUM(wUSE!CV$112:CV$114),0)</f>
        <v>#DIV/0!</v>
      </c>
      <c r="CW57" s="209" t="e">
        <f>IF(SUM(wUSE!CW$112:CW$114),CW$3*wUSE!CW57/SUM(wUSE!CW$112:CW$114),0)</f>
        <v>#DIV/0!</v>
      </c>
      <c r="CX57" s="209" t="e">
        <f>IF(SUM(wUSE!CX$112:CX$114),CX$3*wUSE!CX57/SUM(wUSE!CX$112:CX$114),0)</f>
        <v>#DIV/0!</v>
      </c>
      <c r="CY57" s="209" t="e">
        <f>IF(SUM(wUSE!CY$112:CY$114),CY$3*wUSE!CY57/SUM(wUSE!CY$112:CY$114),0)</f>
        <v>#DIV/0!</v>
      </c>
      <c r="CZ57" s="209" t="e">
        <f>IF(SUM(wUSE!CZ$112:CZ$114),CZ$3*wUSE!CZ57/SUM(wUSE!CZ$112:CZ$114),0)</f>
        <v>#DIV/0!</v>
      </c>
      <c r="DA57" s="209" t="e">
        <f>IF(SUM(wUSE!DA$112:DA$114),DA$3*wUSE!DA57/SUM(wUSE!DA$112:DA$114),0)</f>
        <v>#DIV/0!</v>
      </c>
      <c r="DB57" s="209" t="e">
        <f>IF(SUM(wUSE!DB$112:DB$114),DB$3*wUSE!DB57/SUM(wUSE!DB$112:DB$114),0)</f>
        <v>#DIV/0!</v>
      </c>
      <c r="DC57" s="198"/>
      <c r="DD57" s="199"/>
      <c r="DE57" s="199"/>
      <c r="DF57" s="199"/>
      <c r="DG57" s="199"/>
      <c r="DH57" s="199"/>
      <c r="DI57" s="199"/>
      <c r="DJ57" s="199"/>
      <c r="DK57" s="199"/>
      <c r="DL57" s="199"/>
      <c r="DM57" s="199"/>
      <c r="DN57" s="199"/>
      <c r="DO57" s="199"/>
      <c r="DP57" s="199"/>
    </row>
    <row r="58" spans="1:120" x14ac:dyDescent="0.75">
      <c r="A58" s="29"/>
      <c r="B58" s="17" t="s">
        <v>148</v>
      </c>
      <c r="C58" s="209">
        <f>IF(SUM(wUSE!C$112:C$114),C$3*wUSE!C58/SUM(wUSE!C$112:C$114),0)</f>
        <v>0</v>
      </c>
      <c r="D58" s="209">
        <f>IF(SUM(wUSE!D$112:D$114),D$3*wUSE!D58/SUM(wUSE!D$112:D$114),0)</f>
        <v>0</v>
      </c>
      <c r="E58" s="209">
        <f>IF(SUM(wUSE!E$112:E$114),E$3*wUSE!E58/SUM(wUSE!E$112:E$114),0)</f>
        <v>0</v>
      </c>
      <c r="F58" s="209">
        <f>IF(SUM(wUSE!F$112:F$114),F$3*wUSE!F58/SUM(wUSE!F$112:F$114),0)</f>
        <v>0</v>
      </c>
      <c r="G58" s="209">
        <f>IF(SUM(wUSE!G$112:G$114),G$3*wUSE!G58/SUM(wUSE!G$112:G$114),0)</f>
        <v>0</v>
      </c>
      <c r="H58" s="209">
        <f>IF(SUM(wUSE!H$112:H$114),H$3*wUSE!H58/SUM(wUSE!H$112:H$114),0)</f>
        <v>0</v>
      </c>
      <c r="I58" s="209">
        <f>IF(SUM(wUSE!I$112:I$114),I$3*wUSE!I58/SUM(wUSE!I$112:I$114),0)</f>
        <v>0</v>
      </c>
      <c r="J58" s="209">
        <f>IF(SUM(wUSE!J$112:J$114),J$3*wUSE!J58/SUM(wUSE!J$112:J$114),0)</f>
        <v>0</v>
      </c>
      <c r="K58" s="209">
        <f>IF(SUM(wUSE!K$112:K$114),K$3*wUSE!K58/SUM(wUSE!K$112:K$114),0)</f>
        <v>0</v>
      </c>
      <c r="L58" s="209">
        <f>IF(SUM(wUSE!L$112:L$114),L$3*wUSE!L58/SUM(wUSE!L$112:L$114),0)</f>
        <v>0</v>
      </c>
      <c r="M58" s="209">
        <f>IF(SUM(wUSE!M$112:M$114),M$3*wUSE!M58/SUM(wUSE!M$112:M$114),0)</f>
        <v>0</v>
      </c>
      <c r="N58" s="209">
        <f>IF(SUM(wUSE!N$112:N$114),N$3*wUSE!N58/SUM(wUSE!N$112:N$114),0)</f>
        <v>0</v>
      </c>
      <c r="O58" s="209">
        <f>IF(SUM(wUSE!O$112:O$114),O$3*wUSE!O58/SUM(wUSE!O$112:O$114),0)</f>
        <v>0</v>
      </c>
      <c r="P58" s="209">
        <f>IF(SUM(wUSE!P$112:P$114),P$3*wUSE!P58/SUM(wUSE!P$112:P$114),0)</f>
        <v>0</v>
      </c>
      <c r="Q58" s="209">
        <f>IF(SUM(wUSE!Q$112:Q$114),Q$3*wUSE!Q58/SUM(wUSE!Q$112:Q$114),0)</f>
        <v>0</v>
      </c>
      <c r="R58" s="209">
        <f>IF(SUM(wUSE!R$112:R$114),R$3*wUSE!R58/SUM(wUSE!R$112:R$114),0)</f>
        <v>0</v>
      </c>
      <c r="S58" s="209">
        <f>IF(SUM(wUSE!S$112:S$114),S$3*wUSE!S58/SUM(wUSE!S$112:S$114),0)</f>
        <v>0</v>
      </c>
      <c r="T58" s="209">
        <f>IF(SUM(wUSE!T$112:T$114),T$3*wUSE!T58/SUM(wUSE!T$112:T$114),0)</f>
        <v>0</v>
      </c>
      <c r="U58" s="209">
        <f>IF(SUM(wUSE!U$112:U$114),U$3*wUSE!U58/SUM(wUSE!U$112:U$114),0)</f>
        <v>0</v>
      </c>
      <c r="V58" s="209">
        <f>IF(SUM(wUSE!V$112:V$114),V$3*wUSE!V58/SUM(wUSE!V$112:V$114),0)</f>
        <v>0</v>
      </c>
      <c r="W58" s="209">
        <f>IF(SUM(wUSE!W$112:W$114),W$3*wUSE!W58/SUM(wUSE!W$112:W$114),0)</f>
        <v>0</v>
      </c>
      <c r="X58" s="209">
        <f>IF(SUM(wUSE!X$112:X$114),X$3*wUSE!X58/SUM(wUSE!X$112:X$114),0)</f>
        <v>0</v>
      </c>
      <c r="Y58" s="209">
        <f>IF(SUM(wUSE!Y$112:Y$114),Y$3*wUSE!Y58/SUM(wUSE!Y$112:Y$114),0)</f>
        <v>0</v>
      </c>
      <c r="Z58" s="209">
        <f>IF(SUM(wUSE!Z$112:Z$114),Z$3*wUSE!Z58/SUM(wUSE!Z$112:Z$114),0)</f>
        <v>0</v>
      </c>
      <c r="AA58" s="209">
        <f>IF(SUM(wUSE!AA$112:AA$114),AA$3*wUSE!AA58/SUM(wUSE!AA$112:AA$114),0)</f>
        <v>0</v>
      </c>
      <c r="AB58" s="209">
        <f>IF(SUM(wUSE!AB$112:AB$114),AB$3*wUSE!AB58/SUM(wUSE!AB$112:AB$114),0)</f>
        <v>0</v>
      </c>
      <c r="AC58" s="209">
        <f>IF(SUM(wUSE!AC$112:AC$114),AC$3*wUSE!AC58/SUM(wUSE!AC$112:AC$114),0)</f>
        <v>0</v>
      </c>
      <c r="AD58" s="209">
        <f>IF(SUM(wUSE!AD$112:AD$114),AD$3*wUSE!AD58/SUM(wUSE!AD$112:AD$114),0)</f>
        <v>0</v>
      </c>
      <c r="AE58" s="209">
        <f>IF(SUM(wUSE!AE$112:AE$114),AE$3*wUSE!AE58/SUM(wUSE!AE$112:AE$114),0)</f>
        <v>0</v>
      </c>
      <c r="AF58" s="209">
        <f>IF(SUM(wUSE!AF$112:AF$114),AF$3*wUSE!AF58/SUM(wUSE!AF$112:AF$114),0)</f>
        <v>0</v>
      </c>
      <c r="AG58" s="209">
        <f>IF(SUM(wUSE!AG$112:AG$114),AG$3*wUSE!AG58/SUM(wUSE!AG$112:AG$114),0)</f>
        <v>0</v>
      </c>
      <c r="AH58" s="209">
        <f>IF(SUM(wUSE!AH$112:AH$114),AH$3*wUSE!AH58/SUM(wUSE!AH$112:AH$114),0)</f>
        <v>0</v>
      </c>
      <c r="AI58" s="209">
        <f>IF(SUM(wUSE!AI$112:AI$114),AI$3*wUSE!AI58/SUM(wUSE!AI$112:AI$114),0)</f>
        <v>0</v>
      </c>
      <c r="AJ58" s="209">
        <f>IF(SUM(wUSE!AJ$112:AJ$114),AJ$3*wUSE!AJ58/SUM(wUSE!AJ$112:AJ$114),0)</f>
        <v>0</v>
      </c>
      <c r="AK58" s="209">
        <f>IF(SUM(wUSE!AK$112:AK$114),AK$3*wUSE!AK58/SUM(wUSE!AK$112:AK$114),0)</f>
        <v>0</v>
      </c>
      <c r="AL58" s="209">
        <f>IF(SUM(wUSE!AL$112:AL$114),AL$3*wUSE!AL58/SUM(wUSE!AL$112:AL$114),0)</f>
        <v>0</v>
      </c>
      <c r="AM58" s="209">
        <f>IF(SUM(wUSE!AM$112:AM$114),AM$3*wUSE!AM58/SUM(wUSE!AM$112:AM$114),0)</f>
        <v>0</v>
      </c>
      <c r="AN58" s="209">
        <f>IF(SUM(wUSE!AN$112:AN$114),AN$3*wUSE!AN58/SUM(wUSE!AN$112:AN$114),0)</f>
        <v>0</v>
      </c>
      <c r="AO58" s="209">
        <f>IF(SUM(wUSE!AO$112:AO$114),AO$3*wUSE!AO58/SUM(wUSE!AO$112:AO$114),0)</f>
        <v>0</v>
      </c>
      <c r="AP58" s="209">
        <f>IF(SUM(wUSE!AP$112:AP$114),AP$3*wUSE!AP58/SUM(wUSE!AP$112:AP$114),0)</f>
        <v>0</v>
      </c>
      <c r="AQ58" s="209">
        <f>IF(SUM(wUSE!AQ$112:AQ$114),AQ$3*wUSE!AQ58/SUM(wUSE!AQ$112:AQ$114),0)</f>
        <v>0</v>
      </c>
      <c r="AR58" s="209">
        <f>IF(SUM(wUSE!AR$112:AR$114),AR$3*wUSE!AR58/SUM(wUSE!AR$112:AR$114),0)</f>
        <v>0</v>
      </c>
      <c r="AS58" s="209">
        <f>IF(SUM(wUSE!AS$112:AS$114),AS$3*wUSE!AS58/SUM(wUSE!AS$112:AS$114),0)</f>
        <v>0</v>
      </c>
      <c r="AT58" s="209">
        <f>IF(SUM(wUSE!AT$112:AT$114),AT$3*wUSE!AT58/SUM(wUSE!AT$112:AT$114),0)</f>
        <v>0</v>
      </c>
      <c r="AU58" s="209">
        <f>IF(SUM(wUSE!AU$112:AU$114),AU$3*wUSE!AU58/SUM(wUSE!AU$112:AU$114),0)</f>
        <v>0</v>
      </c>
      <c r="AV58" s="209">
        <f>IF(SUM(wUSE!AV$112:AV$114),AV$3*wUSE!AV58/SUM(wUSE!AV$112:AV$114),0)</f>
        <v>0</v>
      </c>
      <c r="AW58" s="209">
        <f>IF(SUM(wUSE!AW$112:AW$114),AW$3*wUSE!AW58/SUM(wUSE!AW$112:AW$114),0)</f>
        <v>0</v>
      </c>
      <c r="AX58" s="209">
        <f>IF(SUM(wUSE!AX$112:AX$114),AX$3*wUSE!AX58/SUM(wUSE!AX$112:AX$114),0)</f>
        <v>0</v>
      </c>
      <c r="AY58" s="209">
        <f>IF(SUM(wUSE!AY$112:AY$114),AY$3*wUSE!AY58/SUM(wUSE!AY$112:AY$114),0)</f>
        <v>0</v>
      </c>
      <c r="AZ58" s="209">
        <f>IF(SUM(wUSE!AZ$112:AZ$114),AZ$3*wUSE!AZ58/SUM(wUSE!AZ$112:AZ$114),0)</f>
        <v>0</v>
      </c>
      <c r="BA58" s="209">
        <f>IF(SUM(wUSE!BA$112:BA$114),BA$3*wUSE!BA58/SUM(wUSE!BA$112:BA$114),0)</f>
        <v>0</v>
      </c>
      <c r="BB58" s="209">
        <f>IF(SUM(wUSE!BB$112:BB$114),BB$3*wUSE!BB58/SUM(wUSE!BB$112:BB$114),0)</f>
        <v>0</v>
      </c>
      <c r="BC58" s="209">
        <f>IF(SUM(wUSE!BC$112:BC$114),BC$3*wUSE!BC58/SUM(wUSE!BC$112:BC$114),0)</f>
        <v>0</v>
      </c>
      <c r="BD58" s="209">
        <f>IF(SUM(wUSE!BD$112:BD$114),BD$3*wUSE!BD58/SUM(wUSE!BD$112:BD$114),0)</f>
        <v>0</v>
      </c>
      <c r="BE58" s="209">
        <f>IF(SUM(wUSE!BE$112:BE$114),BE$3*wUSE!BE58/SUM(wUSE!BE$112:BE$114),0)</f>
        <v>0</v>
      </c>
      <c r="BF58" s="209">
        <f>IF(SUM(wUSE!BF$112:BF$114),BF$3*wUSE!BF58/SUM(wUSE!BF$112:BF$114),0)</f>
        <v>0</v>
      </c>
      <c r="BG58" s="209">
        <f>IF(SUM(wUSE!BG$112:BG$114),BG$3*wUSE!BG58/SUM(wUSE!BG$112:BG$114),0)</f>
        <v>0</v>
      </c>
      <c r="BH58" s="209">
        <f>IF(SUM(wUSE!BH$112:BH$114),BH$3*wUSE!BH58/SUM(wUSE!BH$112:BH$114),0)</f>
        <v>0</v>
      </c>
      <c r="BI58" s="209">
        <f>IF(SUM(wUSE!BI$112:BI$114),BI$3*wUSE!BI58/SUM(wUSE!BI$112:BI$114),0)</f>
        <v>0</v>
      </c>
      <c r="BJ58" s="209">
        <f>IF(SUM(wUSE!BJ$112:BJ$114),BJ$3*wUSE!BJ58/SUM(wUSE!BJ$112:BJ$114),0)</f>
        <v>0</v>
      </c>
      <c r="BK58" s="209">
        <f>IF(SUM(wUSE!BK$112:BK$114),BK$3*wUSE!BK58/SUM(wUSE!BK$112:BK$114),0)</f>
        <v>0</v>
      </c>
      <c r="BL58" s="209">
        <f>IF(SUM(wUSE!BL$112:BL$114),BL$3*wUSE!BL58/SUM(wUSE!BL$112:BL$114),0)</f>
        <v>0</v>
      </c>
      <c r="BM58" s="209">
        <f>IF(SUM(wUSE!BM$112:BM$114),BM$3*wUSE!BM58/SUM(wUSE!BM$112:BM$114),0)</f>
        <v>0</v>
      </c>
      <c r="BN58" s="209">
        <f>IF(SUM(wUSE!BN$112:BN$114),BN$3*wUSE!BN58/SUM(wUSE!BN$112:BN$114),0)</f>
        <v>0</v>
      </c>
      <c r="BO58" s="209">
        <f>IF(SUM(wUSE!BO$112:BO$114),BO$3*wUSE!BO58/SUM(wUSE!BO$112:BO$114),0)</f>
        <v>0</v>
      </c>
      <c r="BP58" s="209">
        <f>IF(SUM(wUSE!BP$112:BP$114),BP$3*wUSE!BP58/SUM(wUSE!BP$112:BP$114),0)</f>
        <v>0</v>
      </c>
      <c r="BQ58" s="209">
        <f>IF(SUM(wUSE!BQ$112:BQ$114),BQ$3*wUSE!BQ58/SUM(wUSE!BQ$112:BQ$114),0)</f>
        <v>0</v>
      </c>
      <c r="BR58" s="209">
        <f>IF(SUM(wUSE!BR$112:BR$114),BR$3*wUSE!BR58/SUM(wUSE!BR$112:BR$114),0)</f>
        <v>0</v>
      </c>
      <c r="BS58" s="209">
        <f>IF(SUM(wUSE!BS$112:BS$114),BS$3*wUSE!BS58/SUM(wUSE!BS$112:BS$114),0)</f>
        <v>0</v>
      </c>
      <c r="BT58" s="209">
        <f>IF(SUM(wUSE!BT$112:BT$114),BT$3*wUSE!BT58/SUM(wUSE!BT$112:BT$114),0)</f>
        <v>0</v>
      </c>
      <c r="BU58" s="209">
        <f>IF(SUM(wUSE!BU$112:BU$114),BU$3*wUSE!BU58/SUM(wUSE!BU$112:BU$114),0)</f>
        <v>0</v>
      </c>
      <c r="BV58" s="209">
        <f>IF(SUM(wUSE!BV$112:BV$114),BV$3*wUSE!BV58/SUM(wUSE!BV$112:BV$114),0)</f>
        <v>0</v>
      </c>
      <c r="BW58" s="209">
        <f>IF(SUM(wUSE!BW$112:BW$114),BW$3*wUSE!BW58/SUM(wUSE!BW$112:BW$114),0)</f>
        <v>0</v>
      </c>
      <c r="BX58" s="209">
        <f>IF(SUM(wUSE!BX$112:BX$114),BX$3*wUSE!BX58/SUM(wUSE!BX$112:BX$114),0)</f>
        <v>0</v>
      </c>
      <c r="BY58" s="209">
        <f>IF(SUM(wUSE!BY$112:BY$114),BY$3*wUSE!BY58/SUM(wUSE!BY$112:BY$114),0)</f>
        <v>0</v>
      </c>
      <c r="BZ58" s="209">
        <f>IF(SUM(wUSE!BZ$112:BZ$114),BZ$3*wUSE!BZ58/SUM(wUSE!BZ$112:BZ$114),0)</f>
        <v>0</v>
      </c>
      <c r="CA58" s="209">
        <f>IF(SUM(wUSE!CA$112:CA$114),CA$3*wUSE!CA58/SUM(wUSE!CA$112:CA$114),0)</f>
        <v>0</v>
      </c>
      <c r="CB58" s="209">
        <f>IF(SUM(wUSE!CB$112:CB$114),CB$3*wUSE!CB58/SUM(wUSE!CB$112:CB$114),0)</f>
        <v>0</v>
      </c>
      <c r="CC58" s="209">
        <f>IF(SUM(wUSE!CC$112:CC$114),CC$3*wUSE!CC58/SUM(wUSE!CC$112:CC$114),0)</f>
        <v>0</v>
      </c>
      <c r="CD58" s="209">
        <f>IF(SUM(wUSE!CD$112:CD$114),CD$3*wUSE!CD58/SUM(wUSE!CD$112:CD$114),0)</f>
        <v>0</v>
      </c>
      <c r="CE58" s="209">
        <f>IF(SUM(wUSE!CE$112:CE$114),CE$3*wUSE!CE58/SUM(wUSE!CE$112:CE$114),0)</f>
        <v>0</v>
      </c>
      <c r="CF58" s="209">
        <f>IF(SUM(wUSE!CF$112:CF$114),CF$3*wUSE!CF58/SUM(wUSE!CF$112:CF$114),0)</f>
        <v>0</v>
      </c>
      <c r="CG58" s="209" t="e">
        <f>IF(SUM(wUSE!CG$112:CG$114),CG$3*wUSE!CG58/SUM(wUSE!CG$112:CG$114),0)</f>
        <v>#DIV/0!</v>
      </c>
      <c r="CH58" s="209" t="e">
        <f>IF(SUM(wUSE!CH$112:CH$114),CH$3*wUSE!CH58/SUM(wUSE!CH$112:CH$114),0)</f>
        <v>#DIV/0!</v>
      </c>
      <c r="CI58" s="209" t="e">
        <f>IF(SUM(wUSE!CI$112:CI$114),CI$3*wUSE!CI58/SUM(wUSE!CI$112:CI$114),0)</f>
        <v>#DIV/0!</v>
      </c>
      <c r="CJ58" s="209" t="e">
        <f>IF(SUM(wUSE!CJ$112:CJ$114),CJ$3*wUSE!CJ58/SUM(wUSE!CJ$112:CJ$114),0)</f>
        <v>#DIV/0!</v>
      </c>
      <c r="CK58" s="209" t="e">
        <f>IF(SUM(wUSE!CK$112:CK$114),CK$3*wUSE!CK58/SUM(wUSE!CK$112:CK$114),0)</f>
        <v>#DIV/0!</v>
      </c>
      <c r="CL58" s="209" t="e">
        <f>IF(SUM(wUSE!CL$112:CL$114),CL$3*wUSE!CL58/SUM(wUSE!CL$112:CL$114),0)</f>
        <v>#DIV/0!</v>
      </c>
      <c r="CM58" s="209" t="e">
        <f>IF(SUM(wUSE!CM$112:CM$114),CM$3*wUSE!CM58/SUM(wUSE!CM$112:CM$114),0)</f>
        <v>#DIV/0!</v>
      </c>
      <c r="CN58" s="209" t="e">
        <f>IF(SUM(wUSE!CN$112:CN$114),CN$3*wUSE!CN58/SUM(wUSE!CN$112:CN$114),0)</f>
        <v>#DIV/0!</v>
      </c>
      <c r="CO58" s="209" t="e">
        <f>IF(SUM(wUSE!CO$112:CO$114),CO$3*wUSE!CO58/SUM(wUSE!CO$112:CO$114),0)</f>
        <v>#DIV/0!</v>
      </c>
      <c r="CP58" s="209" t="e">
        <f>IF(SUM(wUSE!CP$112:CP$114),CP$3*wUSE!CP58/SUM(wUSE!CP$112:CP$114),0)</f>
        <v>#DIV/0!</v>
      </c>
      <c r="CQ58" s="209" t="e">
        <f>IF(SUM(wUSE!CQ$112:CQ$114),CQ$3*wUSE!CQ58/SUM(wUSE!CQ$112:CQ$114),0)</f>
        <v>#DIV/0!</v>
      </c>
      <c r="CR58" s="209" t="e">
        <f>IF(SUM(wUSE!CR$112:CR$114),CR$3*wUSE!CR58/SUM(wUSE!CR$112:CR$114),0)</f>
        <v>#DIV/0!</v>
      </c>
      <c r="CS58" s="209" t="e">
        <f>IF(SUM(wUSE!CS$112:CS$114),CS$3*wUSE!CS58/SUM(wUSE!CS$112:CS$114),0)</f>
        <v>#DIV/0!</v>
      </c>
      <c r="CT58" s="209">
        <f>IF(SUM(wUSE!CT$112:CT$114),CT$3*wUSE!CT58/SUM(wUSE!CT$112:CT$114),0)</f>
        <v>0</v>
      </c>
      <c r="CU58" s="209">
        <f>IF(SUM(wUSE!CU$112:CU$114),CU$3*wUSE!CU58/SUM(wUSE!CU$112:CU$114),0)</f>
        <v>0</v>
      </c>
      <c r="CV58" s="209" t="e">
        <f>IF(SUM(wUSE!CV$112:CV$114),CV$3*wUSE!CV58/SUM(wUSE!CV$112:CV$114),0)</f>
        <v>#DIV/0!</v>
      </c>
      <c r="CW58" s="209" t="e">
        <f>IF(SUM(wUSE!CW$112:CW$114),CW$3*wUSE!CW58/SUM(wUSE!CW$112:CW$114),0)</f>
        <v>#DIV/0!</v>
      </c>
      <c r="CX58" s="209" t="e">
        <f>IF(SUM(wUSE!CX$112:CX$114),CX$3*wUSE!CX58/SUM(wUSE!CX$112:CX$114),0)</f>
        <v>#DIV/0!</v>
      </c>
      <c r="CY58" s="209" t="e">
        <f>IF(SUM(wUSE!CY$112:CY$114),CY$3*wUSE!CY58/SUM(wUSE!CY$112:CY$114),0)</f>
        <v>#DIV/0!</v>
      </c>
      <c r="CZ58" s="209" t="e">
        <f>IF(SUM(wUSE!CZ$112:CZ$114),CZ$3*wUSE!CZ58/SUM(wUSE!CZ$112:CZ$114),0)</f>
        <v>#DIV/0!</v>
      </c>
      <c r="DA58" s="209" t="e">
        <f>IF(SUM(wUSE!DA$112:DA$114),DA$3*wUSE!DA58/SUM(wUSE!DA$112:DA$114),0)</f>
        <v>#DIV/0!</v>
      </c>
      <c r="DB58" s="209" t="e">
        <f>IF(SUM(wUSE!DB$112:DB$114),DB$3*wUSE!DB58/SUM(wUSE!DB$112:DB$114),0)</f>
        <v>#DIV/0!</v>
      </c>
      <c r="DC58" s="198"/>
      <c r="DD58" s="199"/>
      <c r="DE58" s="199"/>
      <c r="DF58" s="199"/>
      <c r="DG58" s="199"/>
      <c r="DH58" s="199"/>
      <c r="DI58" s="199"/>
      <c r="DJ58" s="199"/>
      <c r="DK58" s="199"/>
      <c r="DL58" s="199"/>
      <c r="DM58" s="199"/>
      <c r="DN58" s="199"/>
      <c r="DO58" s="199"/>
      <c r="DP58" s="199"/>
    </row>
    <row r="59" spans="1:120" x14ac:dyDescent="0.75">
      <c r="A59" s="29"/>
      <c r="B59" s="17" t="s">
        <v>150</v>
      </c>
      <c r="C59" s="209">
        <f>IF(SUM(wUSE!C$112:C$114),C$3*wUSE!C59/SUM(wUSE!C$112:C$114),0)</f>
        <v>0</v>
      </c>
      <c r="D59" s="209">
        <f>IF(SUM(wUSE!D$112:D$114),D$3*wUSE!D59/SUM(wUSE!D$112:D$114),0)</f>
        <v>0</v>
      </c>
      <c r="E59" s="209">
        <f>IF(SUM(wUSE!E$112:E$114),E$3*wUSE!E59/SUM(wUSE!E$112:E$114),0)</f>
        <v>0</v>
      </c>
      <c r="F59" s="209">
        <f>IF(SUM(wUSE!F$112:F$114),F$3*wUSE!F59/SUM(wUSE!F$112:F$114),0)</f>
        <v>0</v>
      </c>
      <c r="G59" s="209">
        <f>IF(SUM(wUSE!G$112:G$114),G$3*wUSE!G59/SUM(wUSE!G$112:G$114),0)</f>
        <v>0</v>
      </c>
      <c r="H59" s="209">
        <f>IF(SUM(wUSE!H$112:H$114),H$3*wUSE!H59/SUM(wUSE!H$112:H$114),0)</f>
        <v>0</v>
      </c>
      <c r="I59" s="209">
        <f>IF(SUM(wUSE!I$112:I$114),I$3*wUSE!I59/SUM(wUSE!I$112:I$114),0)</f>
        <v>0</v>
      </c>
      <c r="J59" s="209">
        <f>IF(SUM(wUSE!J$112:J$114),J$3*wUSE!J59/SUM(wUSE!J$112:J$114),0)</f>
        <v>0</v>
      </c>
      <c r="K59" s="209">
        <f>IF(SUM(wUSE!K$112:K$114),K$3*wUSE!K59/SUM(wUSE!K$112:K$114),0)</f>
        <v>0</v>
      </c>
      <c r="L59" s="209">
        <f>IF(SUM(wUSE!L$112:L$114),L$3*wUSE!L59/SUM(wUSE!L$112:L$114),0)</f>
        <v>0</v>
      </c>
      <c r="M59" s="209">
        <f>IF(SUM(wUSE!M$112:M$114),M$3*wUSE!M59/SUM(wUSE!M$112:M$114),0)</f>
        <v>0</v>
      </c>
      <c r="N59" s="209">
        <f>IF(SUM(wUSE!N$112:N$114),N$3*wUSE!N59/SUM(wUSE!N$112:N$114),0)</f>
        <v>0</v>
      </c>
      <c r="O59" s="209">
        <f>IF(SUM(wUSE!O$112:O$114),O$3*wUSE!O59/SUM(wUSE!O$112:O$114),0)</f>
        <v>0</v>
      </c>
      <c r="P59" s="209">
        <f>IF(SUM(wUSE!P$112:P$114),P$3*wUSE!P59/SUM(wUSE!P$112:P$114),0)</f>
        <v>0</v>
      </c>
      <c r="Q59" s="209">
        <f>IF(SUM(wUSE!Q$112:Q$114),Q$3*wUSE!Q59/SUM(wUSE!Q$112:Q$114),0)</f>
        <v>0</v>
      </c>
      <c r="R59" s="209">
        <f>IF(SUM(wUSE!R$112:R$114),R$3*wUSE!R59/SUM(wUSE!R$112:R$114),0)</f>
        <v>0</v>
      </c>
      <c r="S59" s="209">
        <f>IF(SUM(wUSE!S$112:S$114),S$3*wUSE!S59/SUM(wUSE!S$112:S$114),0)</f>
        <v>0</v>
      </c>
      <c r="T59" s="209">
        <f>IF(SUM(wUSE!T$112:T$114),T$3*wUSE!T59/SUM(wUSE!T$112:T$114),0)</f>
        <v>0</v>
      </c>
      <c r="U59" s="209">
        <f>IF(SUM(wUSE!U$112:U$114),U$3*wUSE!U59/SUM(wUSE!U$112:U$114),0)</f>
        <v>0</v>
      </c>
      <c r="V59" s="209">
        <f>IF(SUM(wUSE!V$112:V$114),V$3*wUSE!V59/SUM(wUSE!V$112:V$114),0)</f>
        <v>0</v>
      </c>
      <c r="W59" s="209">
        <f>IF(SUM(wUSE!W$112:W$114),W$3*wUSE!W59/SUM(wUSE!W$112:W$114),0)</f>
        <v>0</v>
      </c>
      <c r="X59" s="209">
        <f>IF(SUM(wUSE!X$112:X$114),X$3*wUSE!X59/SUM(wUSE!X$112:X$114),0)</f>
        <v>0</v>
      </c>
      <c r="Y59" s="209">
        <f>IF(SUM(wUSE!Y$112:Y$114),Y$3*wUSE!Y59/SUM(wUSE!Y$112:Y$114),0)</f>
        <v>0</v>
      </c>
      <c r="Z59" s="209">
        <f>IF(SUM(wUSE!Z$112:Z$114),Z$3*wUSE!Z59/SUM(wUSE!Z$112:Z$114),0)</f>
        <v>0</v>
      </c>
      <c r="AA59" s="209">
        <f>IF(SUM(wUSE!AA$112:AA$114),AA$3*wUSE!AA59/SUM(wUSE!AA$112:AA$114),0)</f>
        <v>0</v>
      </c>
      <c r="AB59" s="209">
        <f>IF(SUM(wUSE!AB$112:AB$114),AB$3*wUSE!AB59/SUM(wUSE!AB$112:AB$114),0)</f>
        <v>0</v>
      </c>
      <c r="AC59" s="209">
        <f>IF(SUM(wUSE!AC$112:AC$114),AC$3*wUSE!AC59/SUM(wUSE!AC$112:AC$114),0)</f>
        <v>0</v>
      </c>
      <c r="AD59" s="209">
        <f>IF(SUM(wUSE!AD$112:AD$114),AD$3*wUSE!AD59/SUM(wUSE!AD$112:AD$114),0)</f>
        <v>0</v>
      </c>
      <c r="AE59" s="209">
        <f>IF(SUM(wUSE!AE$112:AE$114),AE$3*wUSE!AE59/SUM(wUSE!AE$112:AE$114),0)</f>
        <v>0</v>
      </c>
      <c r="AF59" s="209">
        <f>IF(SUM(wUSE!AF$112:AF$114),AF$3*wUSE!AF59/SUM(wUSE!AF$112:AF$114),0)</f>
        <v>0</v>
      </c>
      <c r="AG59" s="209">
        <f>IF(SUM(wUSE!AG$112:AG$114),AG$3*wUSE!AG59/SUM(wUSE!AG$112:AG$114),0)</f>
        <v>0</v>
      </c>
      <c r="AH59" s="209">
        <f>IF(SUM(wUSE!AH$112:AH$114),AH$3*wUSE!AH59/SUM(wUSE!AH$112:AH$114),0)</f>
        <v>0</v>
      </c>
      <c r="AI59" s="209">
        <f>IF(SUM(wUSE!AI$112:AI$114),AI$3*wUSE!AI59/SUM(wUSE!AI$112:AI$114),0)</f>
        <v>0</v>
      </c>
      <c r="AJ59" s="209">
        <f>IF(SUM(wUSE!AJ$112:AJ$114),AJ$3*wUSE!AJ59/SUM(wUSE!AJ$112:AJ$114),0)</f>
        <v>0</v>
      </c>
      <c r="AK59" s="209">
        <f>IF(SUM(wUSE!AK$112:AK$114),AK$3*wUSE!AK59/SUM(wUSE!AK$112:AK$114),0)</f>
        <v>0</v>
      </c>
      <c r="AL59" s="209">
        <f>IF(SUM(wUSE!AL$112:AL$114),AL$3*wUSE!AL59/SUM(wUSE!AL$112:AL$114),0)</f>
        <v>0</v>
      </c>
      <c r="AM59" s="209">
        <f>IF(SUM(wUSE!AM$112:AM$114),AM$3*wUSE!AM59/SUM(wUSE!AM$112:AM$114),0)</f>
        <v>0</v>
      </c>
      <c r="AN59" s="209">
        <f>IF(SUM(wUSE!AN$112:AN$114),AN$3*wUSE!AN59/SUM(wUSE!AN$112:AN$114),0)</f>
        <v>0</v>
      </c>
      <c r="AO59" s="209">
        <f>IF(SUM(wUSE!AO$112:AO$114),AO$3*wUSE!AO59/SUM(wUSE!AO$112:AO$114),0)</f>
        <v>0</v>
      </c>
      <c r="AP59" s="209">
        <f>IF(SUM(wUSE!AP$112:AP$114),AP$3*wUSE!AP59/SUM(wUSE!AP$112:AP$114),0)</f>
        <v>0</v>
      </c>
      <c r="AQ59" s="209">
        <f>IF(SUM(wUSE!AQ$112:AQ$114),AQ$3*wUSE!AQ59/SUM(wUSE!AQ$112:AQ$114),0)</f>
        <v>0</v>
      </c>
      <c r="AR59" s="209">
        <f>IF(SUM(wUSE!AR$112:AR$114),AR$3*wUSE!AR59/SUM(wUSE!AR$112:AR$114),0)</f>
        <v>0</v>
      </c>
      <c r="AS59" s="209">
        <f>IF(SUM(wUSE!AS$112:AS$114),AS$3*wUSE!AS59/SUM(wUSE!AS$112:AS$114),0)</f>
        <v>0</v>
      </c>
      <c r="AT59" s="209">
        <f>IF(SUM(wUSE!AT$112:AT$114),AT$3*wUSE!AT59/SUM(wUSE!AT$112:AT$114),0)</f>
        <v>0</v>
      </c>
      <c r="AU59" s="209">
        <f>IF(SUM(wUSE!AU$112:AU$114),AU$3*wUSE!AU59/SUM(wUSE!AU$112:AU$114),0)</f>
        <v>0</v>
      </c>
      <c r="AV59" s="209">
        <f>IF(SUM(wUSE!AV$112:AV$114),AV$3*wUSE!AV59/SUM(wUSE!AV$112:AV$114),0)</f>
        <v>0</v>
      </c>
      <c r="AW59" s="209">
        <f>IF(SUM(wUSE!AW$112:AW$114),AW$3*wUSE!AW59/SUM(wUSE!AW$112:AW$114),0)</f>
        <v>0</v>
      </c>
      <c r="AX59" s="209">
        <f>IF(SUM(wUSE!AX$112:AX$114),AX$3*wUSE!AX59/SUM(wUSE!AX$112:AX$114),0)</f>
        <v>0</v>
      </c>
      <c r="AY59" s="209">
        <f>IF(SUM(wUSE!AY$112:AY$114),AY$3*wUSE!AY59/SUM(wUSE!AY$112:AY$114),0)</f>
        <v>0</v>
      </c>
      <c r="AZ59" s="209">
        <f>IF(SUM(wUSE!AZ$112:AZ$114),AZ$3*wUSE!AZ59/SUM(wUSE!AZ$112:AZ$114),0)</f>
        <v>0</v>
      </c>
      <c r="BA59" s="209">
        <f>IF(SUM(wUSE!BA$112:BA$114),BA$3*wUSE!BA59/SUM(wUSE!BA$112:BA$114),0)</f>
        <v>0</v>
      </c>
      <c r="BB59" s="209">
        <f>IF(SUM(wUSE!BB$112:BB$114),BB$3*wUSE!BB59/SUM(wUSE!BB$112:BB$114),0)</f>
        <v>0</v>
      </c>
      <c r="BC59" s="209">
        <f>IF(SUM(wUSE!BC$112:BC$114),BC$3*wUSE!BC59/SUM(wUSE!BC$112:BC$114),0)</f>
        <v>0</v>
      </c>
      <c r="BD59" s="209">
        <f>IF(SUM(wUSE!BD$112:BD$114),BD$3*wUSE!BD59/SUM(wUSE!BD$112:BD$114),0)</f>
        <v>0</v>
      </c>
      <c r="BE59" s="209">
        <f>IF(SUM(wUSE!BE$112:BE$114),BE$3*wUSE!BE59/SUM(wUSE!BE$112:BE$114),0)</f>
        <v>0</v>
      </c>
      <c r="BF59" s="209">
        <f>IF(SUM(wUSE!BF$112:BF$114),BF$3*wUSE!BF59/SUM(wUSE!BF$112:BF$114),0)</f>
        <v>0</v>
      </c>
      <c r="BG59" s="209">
        <f>IF(SUM(wUSE!BG$112:BG$114),BG$3*wUSE!BG59/SUM(wUSE!BG$112:BG$114),0)</f>
        <v>0</v>
      </c>
      <c r="BH59" s="209">
        <f>IF(SUM(wUSE!BH$112:BH$114),BH$3*wUSE!BH59/SUM(wUSE!BH$112:BH$114),0)</f>
        <v>0</v>
      </c>
      <c r="BI59" s="209">
        <f>IF(SUM(wUSE!BI$112:BI$114),BI$3*wUSE!BI59/SUM(wUSE!BI$112:BI$114),0)</f>
        <v>0</v>
      </c>
      <c r="BJ59" s="209">
        <f>IF(SUM(wUSE!BJ$112:BJ$114),BJ$3*wUSE!BJ59/SUM(wUSE!BJ$112:BJ$114),0)</f>
        <v>0</v>
      </c>
      <c r="BK59" s="209">
        <f>IF(SUM(wUSE!BK$112:BK$114),BK$3*wUSE!BK59/SUM(wUSE!BK$112:BK$114),0)</f>
        <v>0</v>
      </c>
      <c r="BL59" s="209">
        <f>IF(SUM(wUSE!BL$112:BL$114),BL$3*wUSE!BL59/SUM(wUSE!BL$112:BL$114),0)</f>
        <v>0</v>
      </c>
      <c r="BM59" s="209">
        <f>IF(SUM(wUSE!BM$112:BM$114),BM$3*wUSE!BM59/SUM(wUSE!BM$112:BM$114),0)</f>
        <v>0</v>
      </c>
      <c r="BN59" s="209">
        <f>IF(SUM(wUSE!BN$112:BN$114),BN$3*wUSE!BN59/SUM(wUSE!BN$112:BN$114),0)</f>
        <v>0</v>
      </c>
      <c r="BO59" s="209">
        <f>IF(SUM(wUSE!BO$112:BO$114),BO$3*wUSE!BO59/SUM(wUSE!BO$112:BO$114),0)</f>
        <v>0</v>
      </c>
      <c r="BP59" s="209">
        <f>IF(SUM(wUSE!BP$112:BP$114),BP$3*wUSE!BP59/SUM(wUSE!BP$112:BP$114),0)</f>
        <v>0</v>
      </c>
      <c r="BQ59" s="209">
        <f>IF(SUM(wUSE!BQ$112:BQ$114),BQ$3*wUSE!BQ59/SUM(wUSE!BQ$112:BQ$114),0)</f>
        <v>0</v>
      </c>
      <c r="BR59" s="209">
        <f>IF(SUM(wUSE!BR$112:BR$114),BR$3*wUSE!BR59/SUM(wUSE!BR$112:BR$114),0)</f>
        <v>0</v>
      </c>
      <c r="BS59" s="209">
        <f>IF(SUM(wUSE!BS$112:BS$114),BS$3*wUSE!BS59/SUM(wUSE!BS$112:BS$114),0)</f>
        <v>0</v>
      </c>
      <c r="BT59" s="209">
        <f>IF(SUM(wUSE!BT$112:BT$114),BT$3*wUSE!BT59/SUM(wUSE!BT$112:BT$114),0)</f>
        <v>0</v>
      </c>
      <c r="BU59" s="209">
        <f>IF(SUM(wUSE!BU$112:BU$114),BU$3*wUSE!BU59/SUM(wUSE!BU$112:BU$114),0)</f>
        <v>0</v>
      </c>
      <c r="BV59" s="209">
        <f>IF(SUM(wUSE!BV$112:BV$114),BV$3*wUSE!BV59/SUM(wUSE!BV$112:BV$114),0)</f>
        <v>0</v>
      </c>
      <c r="BW59" s="209">
        <f>IF(SUM(wUSE!BW$112:BW$114),BW$3*wUSE!BW59/SUM(wUSE!BW$112:BW$114),0)</f>
        <v>0</v>
      </c>
      <c r="BX59" s="209">
        <f>IF(SUM(wUSE!BX$112:BX$114),BX$3*wUSE!BX59/SUM(wUSE!BX$112:BX$114),0)</f>
        <v>0</v>
      </c>
      <c r="BY59" s="209">
        <f>IF(SUM(wUSE!BY$112:BY$114),BY$3*wUSE!BY59/SUM(wUSE!BY$112:BY$114),0)</f>
        <v>0</v>
      </c>
      <c r="BZ59" s="209">
        <f>IF(SUM(wUSE!BZ$112:BZ$114),BZ$3*wUSE!BZ59/SUM(wUSE!BZ$112:BZ$114),0)</f>
        <v>0</v>
      </c>
      <c r="CA59" s="209">
        <f>IF(SUM(wUSE!CA$112:CA$114),CA$3*wUSE!CA59/SUM(wUSE!CA$112:CA$114),0)</f>
        <v>0</v>
      </c>
      <c r="CB59" s="209">
        <f>IF(SUM(wUSE!CB$112:CB$114),CB$3*wUSE!CB59/SUM(wUSE!CB$112:CB$114),0)</f>
        <v>0</v>
      </c>
      <c r="CC59" s="209">
        <f>IF(SUM(wUSE!CC$112:CC$114),CC$3*wUSE!CC59/SUM(wUSE!CC$112:CC$114),0)</f>
        <v>0</v>
      </c>
      <c r="CD59" s="209">
        <f>IF(SUM(wUSE!CD$112:CD$114),CD$3*wUSE!CD59/SUM(wUSE!CD$112:CD$114),0)</f>
        <v>0</v>
      </c>
      <c r="CE59" s="209">
        <f>IF(SUM(wUSE!CE$112:CE$114),CE$3*wUSE!CE59/SUM(wUSE!CE$112:CE$114),0)</f>
        <v>0</v>
      </c>
      <c r="CF59" s="209">
        <f>IF(SUM(wUSE!CF$112:CF$114),CF$3*wUSE!CF59/SUM(wUSE!CF$112:CF$114),0)</f>
        <v>0</v>
      </c>
      <c r="CG59" s="209" t="e">
        <f>IF(SUM(wUSE!CG$112:CG$114),CG$3*wUSE!CG59/SUM(wUSE!CG$112:CG$114),0)</f>
        <v>#DIV/0!</v>
      </c>
      <c r="CH59" s="209" t="e">
        <f>IF(SUM(wUSE!CH$112:CH$114),CH$3*wUSE!CH59/SUM(wUSE!CH$112:CH$114),0)</f>
        <v>#DIV/0!</v>
      </c>
      <c r="CI59" s="209" t="e">
        <f>IF(SUM(wUSE!CI$112:CI$114),CI$3*wUSE!CI59/SUM(wUSE!CI$112:CI$114),0)</f>
        <v>#DIV/0!</v>
      </c>
      <c r="CJ59" s="209" t="e">
        <f>IF(SUM(wUSE!CJ$112:CJ$114),CJ$3*wUSE!CJ59/SUM(wUSE!CJ$112:CJ$114),0)</f>
        <v>#DIV/0!</v>
      </c>
      <c r="CK59" s="209" t="e">
        <f>IF(SUM(wUSE!CK$112:CK$114),CK$3*wUSE!CK59/SUM(wUSE!CK$112:CK$114),0)</f>
        <v>#DIV/0!</v>
      </c>
      <c r="CL59" s="209" t="e">
        <f>IF(SUM(wUSE!CL$112:CL$114),CL$3*wUSE!CL59/SUM(wUSE!CL$112:CL$114),0)</f>
        <v>#DIV/0!</v>
      </c>
      <c r="CM59" s="209" t="e">
        <f>IF(SUM(wUSE!CM$112:CM$114),CM$3*wUSE!CM59/SUM(wUSE!CM$112:CM$114),0)</f>
        <v>#DIV/0!</v>
      </c>
      <c r="CN59" s="209" t="e">
        <f>IF(SUM(wUSE!CN$112:CN$114),CN$3*wUSE!CN59/SUM(wUSE!CN$112:CN$114),0)</f>
        <v>#DIV/0!</v>
      </c>
      <c r="CO59" s="209" t="e">
        <f>IF(SUM(wUSE!CO$112:CO$114),CO$3*wUSE!CO59/SUM(wUSE!CO$112:CO$114),0)</f>
        <v>#DIV/0!</v>
      </c>
      <c r="CP59" s="209" t="e">
        <f>IF(SUM(wUSE!CP$112:CP$114),CP$3*wUSE!CP59/SUM(wUSE!CP$112:CP$114),0)</f>
        <v>#DIV/0!</v>
      </c>
      <c r="CQ59" s="209" t="e">
        <f>IF(SUM(wUSE!CQ$112:CQ$114),CQ$3*wUSE!CQ59/SUM(wUSE!CQ$112:CQ$114),0)</f>
        <v>#DIV/0!</v>
      </c>
      <c r="CR59" s="209" t="e">
        <f>IF(SUM(wUSE!CR$112:CR$114),CR$3*wUSE!CR59/SUM(wUSE!CR$112:CR$114),0)</f>
        <v>#DIV/0!</v>
      </c>
      <c r="CS59" s="209" t="e">
        <f>IF(SUM(wUSE!CS$112:CS$114),CS$3*wUSE!CS59/SUM(wUSE!CS$112:CS$114),0)</f>
        <v>#DIV/0!</v>
      </c>
      <c r="CT59" s="209">
        <f>IF(SUM(wUSE!CT$112:CT$114),CT$3*wUSE!CT59/SUM(wUSE!CT$112:CT$114),0)</f>
        <v>0</v>
      </c>
      <c r="CU59" s="209">
        <f>IF(SUM(wUSE!CU$112:CU$114),CU$3*wUSE!CU59/SUM(wUSE!CU$112:CU$114),0)</f>
        <v>0</v>
      </c>
      <c r="CV59" s="209" t="e">
        <f>IF(SUM(wUSE!CV$112:CV$114),CV$3*wUSE!CV59/SUM(wUSE!CV$112:CV$114),0)</f>
        <v>#DIV/0!</v>
      </c>
      <c r="CW59" s="209" t="e">
        <f>IF(SUM(wUSE!CW$112:CW$114),CW$3*wUSE!CW59/SUM(wUSE!CW$112:CW$114),0)</f>
        <v>#DIV/0!</v>
      </c>
      <c r="CX59" s="209" t="e">
        <f>IF(SUM(wUSE!CX$112:CX$114),CX$3*wUSE!CX59/SUM(wUSE!CX$112:CX$114),0)</f>
        <v>#DIV/0!</v>
      </c>
      <c r="CY59" s="209" t="e">
        <f>IF(SUM(wUSE!CY$112:CY$114),CY$3*wUSE!CY59/SUM(wUSE!CY$112:CY$114),0)</f>
        <v>#DIV/0!</v>
      </c>
      <c r="CZ59" s="209" t="e">
        <f>IF(SUM(wUSE!CZ$112:CZ$114),CZ$3*wUSE!CZ59/SUM(wUSE!CZ$112:CZ$114),0)</f>
        <v>#DIV/0!</v>
      </c>
      <c r="DA59" s="209" t="e">
        <f>IF(SUM(wUSE!DA$112:DA$114),DA$3*wUSE!DA59/SUM(wUSE!DA$112:DA$114),0)</f>
        <v>#DIV/0!</v>
      </c>
      <c r="DB59" s="209" t="e">
        <f>IF(SUM(wUSE!DB$112:DB$114),DB$3*wUSE!DB59/SUM(wUSE!DB$112:DB$114),0)</f>
        <v>#DIV/0!</v>
      </c>
      <c r="DC59" s="198"/>
      <c r="DD59" s="199"/>
      <c r="DE59" s="199"/>
      <c r="DF59" s="199"/>
      <c r="DG59" s="199"/>
      <c r="DH59" s="199"/>
      <c r="DI59" s="199"/>
      <c r="DJ59" s="199"/>
      <c r="DK59" s="199"/>
      <c r="DL59" s="199"/>
      <c r="DM59" s="199"/>
      <c r="DN59" s="199"/>
      <c r="DO59" s="199"/>
      <c r="DP59" s="199"/>
    </row>
    <row r="60" spans="1:120" x14ac:dyDescent="0.75">
      <c r="A60" s="29"/>
      <c r="B60" s="17" t="s">
        <v>154</v>
      </c>
      <c r="C60" s="209">
        <f>IF(SUM(wUSE!C$112:C$114),C$3*wUSE!C60/SUM(wUSE!C$112:C$114),0)</f>
        <v>0</v>
      </c>
      <c r="D60" s="209">
        <f>IF(SUM(wUSE!D$112:D$114),D$3*wUSE!D60/SUM(wUSE!D$112:D$114),0)</f>
        <v>0</v>
      </c>
      <c r="E60" s="209">
        <f>IF(SUM(wUSE!E$112:E$114),E$3*wUSE!E60/SUM(wUSE!E$112:E$114),0)</f>
        <v>0</v>
      </c>
      <c r="F60" s="209">
        <f>IF(SUM(wUSE!F$112:F$114),F$3*wUSE!F60/SUM(wUSE!F$112:F$114),0)</f>
        <v>0</v>
      </c>
      <c r="G60" s="209">
        <f>IF(SUM(wUSE!G$112:G$114),G$3*wUSE!G60/SUM(wUSE!G$112:G$114),0)</f>
        <v>0</v>
      </c>
      <c r="H60" s="209">
        <f>IF(SUM(wUSE!H$112:H$114),H$3*wUSE!H60/SUM(wUSE!H$112:H$114),0)</f>
        <v>0</v>
      </c>
      <c r="I60" s="209">
        <f>IF(SUM(wUSE!I$112:I$114),I$3*wUSE!I60/SUM(wUSE!I$112:I$114),0)</f>
        <v>0</v>
      </c>
      <c r="J60" s="209">
        <f>IF(SUM(wUSE!J$112:J$114),J$3*wUSE!J60/SUM(wUSE!J$112:J$114),0)</f>
        <v>0</v>
      </c>
      <c r="K60" s="209">
        <f>IF(SUM(wUSE!K$112:K$114),K$3*wUSE!K60/SUM(wUSE!K$112:K$114),0)</f>
        <v>0</v>
      </c>
      <c r="L60" s="209">
        <f>IF(SUM(wUSE!L$112:L$114),L$3*wUSE!L60/SUM(wUSE!L$112:L$114),0)</f>
        <v>0</v>
      </c>
      <c r="M60" s="209">
        <f>IF(SUM(wUSE!M$112:M$114),M$3*wUSE!M60/SUM(wUSE!M$112:M$114),0)</f>
        <v>0</v>
      </c>
      <c r="N60" s="209">
        <f>IF(SUM(wUSE!N$112:N$114),N$3*wUSE!N60/SUM(wUSE!N$112:N$114),0)</f>
        <v>0</v>
      </c>
      <c r="O60" s="209">
        <f>IF(SUM(wUSE!O$112:O$114),O$3*wUSE!O60/SUM(wUSE!O$112:O$114),0)</f>
        <v>0</v>
      </c>
      <c r="P60" s="209">
        <f>IF(SUM(wUSE!P$112:P$114),P$3*wUSE!P60/SUM(wUSE!P$112:P$114),0)</f>
        <v>0</v>
      </c>
      <c r="Q60" s="209">
        <f>IF(SUM(wUSE!Q$112:Q$114),Q$3*wUSE!Q60/SUM(wUSE!Q$112:Q$114),0)</f>
        <v>0</v>
      </c>
      <c r="R60" s="209">
        <f>IF(SUM(wUSE!R$112:R$114),R$3*wUSE!R60/SUM(wUSE!R$112:R$114),0)</f>
        <v>0</v>
      </c>
      <c r="S60" s="209">
        <f>IF(SUM(wUSE!S$112:S$114),S$3*wUSE!S60/SUM(wUSE!S$112:S$114),0)</f>
        <v>0</v>
      </c>
      <c r="T60" s="209">
        <f>IF(SUM(wUSE!T$112:T$114),T$3*wUSE!T60/SUM(wUSE!T$112:T$114),0)</f>
        <v>0</v>
      </c>
      <c r="U60" s="209">
        <f>IF(SUM(wUSE!U$112:U$114),U$3*wUSE!U60/SUM(wUSE!U$112:U$114),0)</f>
        <v>0</v>
      </c>
      <c r="V60" s="209">
        <f>IF(SUM(wUSE!V$112:V$114),V$3*wUSE!V60/SUM(wUSE!V$112:V$114),0)</f>
        <v>0</v>
      </c>
      <c r="W60" s="209">
        <f>IF(SUM(wUSE!W$112:W$114),W$3*wUSE!W60/SUM(wUSE!W$112:W$114),0)</f>
        <v>0</v>
      </c>
      <c r="X60" s="209">
        <f>IF(SUM(wUSE!X$112:X$114),X$3*wUSE!X60/SUM(wUSE!X$112:X$114),0)</f>
        <v>0</v>
      </c>
      <c r="Y60" s="209">
        <f>IF(SUM(wUSE!Y$112:Y$114),Y$3*wUSE!Y60/SUM(wUSE!Y$112:Y$114),0)</f>
        <v>0</v>
      </c>
      <c r="Z60" s="209">
        <f>IF(SUM(wUSE!Z$112:Z$114),Z$3*wUSE!Z60/SUM(wUSE!Z$112:Z$114),0)</f>
        <v>0</v>
      </c>
      <c r="AA60" s="209">
        <f>IF(SUM(wUSE!AA$112:AA$114),AA$3*wUSE!AA60/SUM(wUSE!AA$112:AA$114),0)</f>
        <v>0</v>
      </c>
      <c r="AB60" s="209">
        <f>IF(SUM(wUSE!AB$112:AB$114),AB$3*wUSE!AB60/SUM(wUSE!AB$112:AB$114),0)</f>
        <v>0</v>
      </c>
      <c r="AC60" s="209">
        <f>IF(SUM(wUSE!AC$112:AC$114),AC$3*wUSE!AC60/SUM(wUSE!AC$112:AC$114),0)</f>
        <v>0</v>
      </c>
      <c r="AD60" s="209">
        <f>IF(SUM(wUSE!AD$112:AD$114),AD$3*wUSE!AD60/SUM(wUSE!AD$112:AD$114),0)</f>
        <v>0</v>
      </c>
      <c r="AE60" s="209">
        <f>IF(SUM(wUSE!AE$112:AE$114),AE$3*wUSE!AE60/SUM(wUSE!AE$112:AE$114),0)</f>
        <v>0</v>
      </c>
      <c r="AF60" s="209">
        <f>IF(SUM(wUSE!AF$112:AF$114),AF$3*wUSE!AF60/SUM(wUSE!AF$112:AF$114),0)</f>
        <v>0</v>
      </c>
      <c r="AG60" s="209">
        <f>IF(SUM(wUSE!AG$112:AG$114),AG$3*wUSE!AG60/SUM(wUSE!AG$112:AG$114),0)</f>
        <v>0</v>
      </c>
      <c r="AH60" s="209">
        <f>IF(SUM(wUSE!AH$112:AH$114),AH$3*wUSE!AH60/SUM(wUSE!AH$112:AH$114),0)</f>
        <v>0</v>
      </c>
      <c r="AI60" s="209">
        <f>IF(SUM(wUSE!AI$112:AI$114),AI$3*wUSE!AI60/SUM(wUSE!AI$112:AI$114),0)</f>
        <v>0</v>
      </c>
      <c r="AJ60" s="209">
        <f>IF(SUM(wUSE!AJ$112:AJ$114),AJ$3*wUSE!AJ60/SUM(wUSE!AJ$112:AJ$114),0)</f>
        <v>0</v>
      </c>
      <c r="AK60" s="209">
        <f>IF(SUM(wUSE!AK$112:AK$114),AK$3*wUSE!AK60/SUM(wUSE!AK$112:AK$114),0)</f>
        <v>0</v>
      </c>
      <c r="AL60" s="209">
        <f>IF(SUM(wUSE!AL$112:AL$114),AL$3*wUSE!AL60/SUM(wUSE!AL$112:AL$114),0)</f>
        <v>0</v>
      </c>
      <c r="AM60" s="209">
        <f>IF(SUM(wUSE!AM$112:AM$114),AM$3*wUSE!AM60/SUM(wUSE!AM$112:AM$114),0)</f>
        <v>0</v>
      </c>
      <c r="AN60" s="209">
        <f>IF(SUM(wUSE!AN$112:AN$114),AN$3*wUSE!AN60/SUM(wUSE!AN$112:AN$114),0)</f>
        <v>0</v>
      </c>
      <c r="AO60" s="209">
        <f>IF(SUM(wUSE!AO$112:AO$114),AO$3*wUSE!AO60/SUM(wUSE!AO$112:AO$114),0)</f>
        <v>0.14127883235394073</v>
      </c>
      <c r="AP60" s="209">
        <f>IF(SUM(wUSE!AP$112:AP$114),AP$3*wUSE!AP60/SUM(wUSE!AP$112:AP$114),0)</f>
        <v>0.13320724997558955</v>
      </c>
      <c r="AQ60" s="209">
        <f>IF(SUM(wUSE!AQ$112:AQ$114),AQ$3*wUSE!AQ60/SUM(wUSE!AQ$112:AQ$114),0)</f>
        <v>0</v>
      </c>
      <c r="AR60" s="209">
        <f>IF(SUM(wUSE!AR$112:AR$114),AR$3*wUSE!AR60/SUM(wUSE!AR$112:AR$114),0)</f>
        <v>0</v>
      </c>
      <c r="AS60" s="209">
        <f>IF(SUM(wUSE!AS$112:AS$114),AS$3*wUSE!AS60/SUM(wUSE!AS$112:AS$114),0)</f>
        <v>0</v>
      </c>
      <c r="AT60" s="209">
        <f>IF(SUM(wUSE!AT$112:AT$114),AT$3*wUSE!AT60/SUM(wUSE!AT$112:AT$114),0)</f>
        <v>0</v>
      </c>
      <c r="AU60" s="209">
        <f>IF(SUM(wUSE!AU$112:AU$114),AU$3*wUSE!AU60/SUM(wUSE!AU$112:AU$114),0)</f>
        <v>0</v>
      </c>
      <c r="AV60" s="209">
        <f>IF(SUM(wUSE!AV$112:AV$114),AV$3*wUSE!AV60/SUM(wUSE!AV$112:AV$114),0)</f>
        <v>0</v>
      </c>
      <c r="AW60" s="209">
        <f>IF(SUM(wUSE!AW$112:AW$114),AW$3*wUSE!AW60/SUM(wUSE!AW$112:AW$114),0)</f>
        <v>0</v>
      </c>
      <c r="AX60" s="209">
        <f>IF(SUM(wUSE!AX$112:AX$114),AX$3*wUSE!AX60/SUM(wUSE!AX$112:AX$114),0)</f>
        <v>0</v>
      </c>
      <c r="AY60" s="209">
        <f>IF(SUM(wUSE!AY$112:AY$114),AY$3*wUSE!AY60/SUM(wUSE!AY$112:AY$114),0)</f>
        <v>0</v>
      </c>
      <c r="AZ60" s="209">
        <f>IF(SUM(wUSE!AZ$112:AZ$114),AZ$3*wUSE!AZ60/SUM(wUSE!AZ$112:AZ$114),0)</f>
        <v>0</v>
      </c>
      <c r="BA60" s="209">
        <f>IF(SUM(wUSE!BA$112:BA$114),BA$3*wUSE!BA60/SUM(wUSE!BA$112:BA$114),0)</f>
        <v>0</v>
      </c>
      <c r="BB60" s="209">
        <f>IF(SUM(wUSE!BB$112:BB$114),BB$3*wUSE!BB60/SUM(wUSE!BB$112:BB$114),0)</f>
        <v>0</v>
      </c>
      <c r="BC60" s="209">
        <f>IF(SUM(wUSE!BC$112:BC$114),BC$3*wUSE!BC60/SUM(wUSE!BC$112:BC$114),0)</f>
        <v>78.662173461564151</v>
      </c>
      <c r="BD60" s="209">
        <f>IF(SUM(wUSE!BD$112:BD$114),BD$3*wUSE!BD60/SUM(wUSE!BD$112:BD$114),0)</f>
        <v>0</v>
      </c>
      <c r="BE60" s="209">
        <f>IF(SUM(wUSE!BE$112:BE$114),BE$3*wUSE!BE60/SUM(wUSE!BE$112:BE$114),0)</f>
        <v>0</v>
      </c>
      <c r="BF60" s="209">
        <f>IF(SUM(wUSE!BF$112:BF$114),BF$3*wUSE!BF60/SUM(wUSE!BF$112:BF$114),0)</f>
        <v>0</v>
      </c>
      <c r="BG60" s="209">
        <f>IF(SUM(wUSE!BG$112:BG$114),BG$3*wUSE!BG60/SUM(wUSE!BG$112:BG$114),0)</f>
        <v>0</v>
      </c>
      <c r="BH60" s="209">
        <f>IF(SUM(wUSE!BH$112:BH$114),BH$3*wUSE!BH60/SUM(wUSE!BH$112:BH$114),0)</f>
        <v>0</v>
      </c>
      <c r="BI60" s="209">
        <f>IF(SUM(wUSE!BI$112:BI$114),BI$3*wUSE!BI60/SUM(wUSE!BI$112:BI$114),0)</f>
        <v>0</v>
      </c>
      <c r="BJ60" s="209">
        <f>IF(SUM(wUSE!BJ$112:BJ$114),BJ$3*wUSE!BJ60/SUM(wUSE!BJ$112:BJ$114),0)</f>
        <v>0</v>
      </c>
      <c r="BK60" s="209">
        <f>IF(SUM(wUSE!BK$112:BK$114),BK$3*wUSE!BK60/SUM(wUSE!BK$112:BK$114),0)</f>
        <v>0</v>
      </c>
      <c r="BL60" s="209">
        <f>IF(SUM(wUSE!BL$112:BL$114),BL$3*wUSE!BL60/SUM(wUSE!BL$112:BL$114),0)</f>
        <v>0</v>
      </c>
      <c r="BM60" s="209">
        <f>IF(SUM(wUSE!BM$112:BM$114),BM$3*wUSE!BM60/SUM(wUSE!BM$112:BM$114),0)</f>
        <v>0</v>
      </c>
      <c r="BN60" s="209">
        <f>IF(SUM(wUSE!BN$112:BN$114),BN$3*wUSE!BN60/SUM(wUSE!BN$112:BN$114),0)</f>
        <v>0</v>
      </c>
      <c r="BO60" s="209">
        <f>IF(SUM(wUSE!BO$112:BO$114),BO$3*wUSE!BO60/SUM(wUSE!BO$112:BO$114),0)</f>
        <v>0</v>
      </c>
      <c r="BP60" s="209">
        <f>IF(SUM(wUSE!BP$112:BP$114),BP$3*wUSE!BP60/SUM(wUSE!BP$112:BP$114),0)</f>
        <v>6.8054936732988089</v>
      </c>
      <c r="BQ60" s="209">
        <f>IF(SUM(wUSE!BQ$112:BQ$114),BQ$3*wUSE!BQ60/SUM(wUSE!BQ$112:BQ$114),0)</f>
        <v>0</v>
      </c>
      <c r="BR60" s="209">
        <f>IF(SUM(wUSE!BR$112:BR$114),BR$3*wUSE!BR60/SUM(wUSE!BR$112:BR$114),0)</f>
        <v>0</v>
      </c>
      <c r="BS60" s="209">
        <f>IF(SUM(wUSE!BS$112:BS$114),BS$3*wUSE!BS60/SUM(wUSE!BS$112:BS$114),0)</f>
        <v>0.14405891857735406</v>
      </c>
      <c r="BT60" s="209">
        <f>IF(SUM(wUSE!BT$112:BT$114),BT$3*wUSE!BT60/SUM(wUSE!BT$112:BT$114),0)</f>
        <v>0</v>
      </c>
      <c r="BU60" s="209">
        <f>IF(SUM(wUSE!BU$112:BU$114),BU$3*wUSE!BU60/SUM(wUSE!BU$112:BU$114),0)</f>
        <v>0</v>
      </c>
      <c r="BV60" s="209">
        <f>IF(SUM(wUSE!BV$112:BV$114),BV$3*wUSE!BV60/SUM(wUSE!BV$112:BV$114),0)</f>
        <v>25.350436561725665</v>
      </c>
      <c r="BW60" s="209">
        <f>IF(SUM(wUSE!BW$112:BW$114),BW$3*wUSE!BW60/SUM(wUSE!BW$112:BW$114),0)</f>
        <v>0</v>
      </c>
      <c r="BX60" s="209">
        <f>IF(SUM(wUSE!BX$112:BX$114),BX$3*wUSE!BX60/SUM(wUSE!BX$112:BX$114),0)</f>
        <v>0</v>
      </c>
      <c r="BY60" s="209">
        <f>IF(SUM(wUSE!BY$112:BY$114),BY$3*wUSE!BY60/SUM(wUSE!BY$112:BY$114),0)</f>
        <v>0</v>
      </c>
      <c r="BZ60" s="209">
        <f>IF(SUM(wUSE!BZ$112:BZ$114),BZ$3*wUSE!BZ60/SUM(wUSE!BZ$112:BZ$114),0)</f>
        <v>0</v>
      </c>
      <c r="CA60" s="209">
        <f>IF(SUM(wUSE!CA$112:CA$114),CA$3*wUSE!CA60/SUM(wUSE!CA$112:CA$114),0)</f>
        <v>16.402432515778695</v>
      </c>
      <c r="CB60" s="209">
        <f>IF(SUM(wUSE!CB$112:CB$114),CB$3*wUSE!CB60/SUM(wUSE!CB$112:CB$114),0)</f>
        <v>1.6402890393316347</v>
      </c>
      <c r="CC60" s="209">
        <f>IF(SUM(wUSE!CC$112:CC$114),CC$3*wUSE!CC60/SUM(wUSE!CC$112:CC$114),0)</f>
        <v>0.53563962011543764</v>
      </c>
      <c r="CD60" s="209">
        <f>IF(SUM(wUSE!CD$112:CD$114),CD$3*wUSE!CD60/SUM(wUSE!CD$112:CD$114),0)</f>
        <v>0</v>
      </c>
      <c r="CE60" s="209">
        <f>IF(SUM(wUSE!CE$112:CE$114),CE$3*wUSE!CE60/SUM(wUSE!CE$112:CE$114),0)</f>
        <v>0</v>
      </c>
      <c r="CF60" s="209">
        <f>IF(SUM(wUSE!CF$112:CF$114),CF$3*wUSE!CF60/SUM(wUSE!CF$112:CF$114),0)</f>
        <v>0</v>
      </c>
      <c r="CG60" s="209" t="e">
        <f>IF(SUM(wUSE!CG$112:CG$114),CG$3*wUSE!CG60/SUM(wUSE!CG$112:CG$114),0)</f>
        <v>#DIV/0!</v>
      </c>
      <c r="CH60" s="209" t="e">
        <f>IF(SUM(wUSE!CH$112:CH$114),CH$3*wUSE!CH60/SUM(wUSE!CH$112:CH$114),0)</f>
        <v>#DIV/0!</v>
      </c>
      <c r="CI60" s="209" t="e">
        <f>IF(SUM(wUSE!CI$112:CI$114),CI$3*wUSE!CI60/SUM(wUSE!CI$112:CI$114),0)</f>
        <v>#DIV/0!</v>
      </c>
      <c r="CJ60" s="209" t="e">
        <f>IF(SUM(wUSE!CJ$112:CJ$114),CJ$3*wUSE!CJ60/SUM(wUSE!CJ$112:CJ$114),0)</f>
        <v>#DIV/0!</v>
      </c>
      <c r="CK60" s="209" t="e">
        <f>IF(SUM(wUSE!CK$112:CK$114),CK$3*wUSE!CK60/SUM(wUSE!CK$112:CK$114),0)</f>
        <v>#DIV/0!</v>
      </c>
      <c r="CL60" s="209" t="e">
        <f>IF(SUM(wUSE!CL$112:CL$114),CL$3*wUSE!CL60/SUM(wUSE!CL$112:CL$114),0)</f>
        <v>#DIV/0!</v>
      </c>
      <c r="CM60" s="209" t="e">
        <f>IF(SUM(wUSE!CM$112:CM$114),CM$3*wUSE!CM60/SUM(wUSE!CM$112:CM$114),0)</f>
        <v>#DIV/0!</v>
      </c>
      <c r="CN60" s="209" t="e">
        <f>IF(SUM(wUSE!CN$112:CN$114),CN$3*wUSE!CN60/SUM(wUSE!CN$112:CN$114),0)</f>
        <v>#DIV/0!</v>
      </c>
      <c r="CO60" s="209" t="e">
        <f>IF(SUM(wUSE!CO$112:CO$114),CO$3*wUSE!CO60/SUM(wUSE!CO$112:CO$114),0)</f>
        <v>#DIV/0!</v>
      </c>
      <c r="CP60" s="209" t="e">
        <f>IF(SUM(wUSE!CP$112:CP$114),CP$3*wUSE!CP60/SUM(wUSE!CP$112:CP$114),0)</f>
        <v>#DIV/0!</v>
      </c>
      <c r="CQ60" s="209" t="e">
        <f>IF(SUM(wUSE!CQ$112:CQ$114),CQ$3*wUSE!CQ60/SUM(wUSE!CQ$112:CQ$114),0)</f>
        <v>#DIV/0!</v>
      </c>
      <c r="CR60" s="209" t="e">
        <f>IF(SUM(wUSE!CR$112:CR$114),CR$3*wUSE!CR60/SUM(wUSE!CR$112:CR$114),0)</f>
        <v>#DIV/0!</v>
      </c>
      <c r="CS60" s="209" t="e">
        <f>IF(SUM(wUSE!CS$112:CS$114),CS$3*wUSE!CS60/SUM(wUSE!CS$112:CS$114),0)</f>
        <v>#DIV/0!</v>
      </c>
      <c r="CT60" s="209">
        <f>IF(SUM(wUSE!CT$112:CT$114),CT$3*wUSE!CT60/SUM(wUSE!CT$112:CT$114),0)</f>
        <v>0</v>
      </c>
      <c r="CU60" s="209">
        <f>IF(SUM(wUSE!CU$112:CU$114),CU$3*wUSE!CU60/SUM(wUSE!CU$112:CU$114),0)</f>
        <v>0</v>
      </c>
      <c r="CV60" s="209" t="e">
        <f>IF(SUM(wUSE!CV$112:CV$114),CV$3*wUSE!CV60/SUM(wUSE!CV$112:CV$114),0)</f>
        <v>#DIV/0!</v>
      </c>
      <c r="CW60" s="209" t="e">
        <f>IF(SUM(wUSE!CW$112:CW$114),CW$3*wUSE!CW60/SUM(wUSE!CW$112:CW$114),0)</f>
        <v>#DIV/0!</v>
      </c>
      <c r="CX60" s="209" t="e">
        <f>IF(SUM(wUSE!CX$112:CX$114),CX$3*wUSE!CX60/SUM(wUSE!CX$112:CX$114),0)</f>
        <v>#DIV/0!</v>
      </c>
      <c r="CY60" s="209" t="e">
        <f>IF(SUM(wUSE!CY$112:CY$114),CY$3*wUSE!CY60/SUM(wUSE!CY$112:CY$114),0)</f>
        <v>#DIV/0!</v>
      </c>
      <c r="CZ60" s="209" t="e">
        <f>IF(SUM(wUSE!CZ$112:CZ$114),CZ$3*wUSE!CZ60/SUM(wUSE!CZ$112:CZ$114),0)</f>
        <v>#DIV/0!</v>
      </c>
      <c r="DA60" s="209" t="e">
        <f>IF(SUM(wUSE!DA$112:DA$114),DA$3*wUSE!DA60/SUM(wUSE!DA$112:DA$114),0)</f>
        <v>#DIV/0!</v>
      </c>
      <c r="DB60" s="209" t="e">
        <f>IF(SUM(wUSE!DB$112:DB$114),DB$3*wUSE!DB60/SUM(wUSE!DB$112:DB$114),0)</f>
        <v>#DIV/0!</v>
      </c>
      <c r="DC60" s="198"/>
      <c r="DD60" s="199"/>
      <c r="DE60" s="199"/>
      <c r="DF60" s="199"/>
      <c r="DG60" s="199"/>
      <c r="DH60" s="199"/>
      <c r="DI60" s="199"/>
      <c r="DJ60" s="199"/>
      <c r="DK60" s="199"/>
      <c r="DL60" s="199"/>
      <c r="DM60" s="199"/>
      <c r="DN60" s="199"/>
      <c r="DO60" s="199"/>
      <c r="DP60" s="199"/>
    </row>
    <row r="61" spans="1:120" x14ac:dyDescent="0.75">
      <c r="A61" s="29"/>
      <c r="B61" s="17" t="s">
        <v>161</v>
      </c>
      <c r="C61" s="209">
        <f>IF(SUM(wUSE!C$112:C$114),C$3*wUSE!C61/SUM(wUSE!C$112:C$114),0)</f>
        <v>0</v>
      </c>
      <c r="D61" s="209">
        <f>IF(SUM(wUSE!D$112:D$114),D$3*wUSE!D61/SUM(wUSE!D$112:D$114),0)</f>
        <v>0</v>
      </c>
      <c r="E61" s="209">
        <f>IF(SUM(wUSE!E$112:E$114),E$3*wUSE!E61/SUM(wUSE!E$112:E$114),0)</f>
        <v>0</v>
      </c>
      <c r="F61" s="209">
        <f>IF(SUM(wUSE!F$112:F$114),F$3*wUSE!F61/SUM(wUSE!F$112:F$114),0)</f>
        <v>0</v>
      </c>
      <c r="G61" s="209">
        <f>IF(SUM(wUSE!G$112:G$114),G$3*wUSE!G61/SUM(wUSE!G$112:G$114),0)</f>
        <v>0</v>
      </c>
      <c r="H61" s="209">
        <f>IF(SUM(wUSE!H$112:H$114),H$3*wUSE!H61/SUM(wUSE!H$112:H$114),0)</f>
        <v>0</v>
      </c>
      <c r="I61" s="209">
        <f>IF(SUM(wUSE!I$112:I$114),I$3*wUSE!I61/SUM(wUSE!I$112:I$114),0)</f>
        <v>0</v>
      </c>
      <c r="J61" s="209">
        <f>IF(SUM(wUSE!J$112:J$114),J$3*wUSE!J61/SUM(wUSE!J$112:J$114),0)</f>
        <v>0</v>
      </c>
      <c r="K61" s="209">
        <f>IF(SUM(wUSE!K$112:K$114),K$3*wUSE!K61/SUM(wUSE!K$112:K$114),0)</f>
        <v>0</v>
      </c>
      <c r="L61" s="209">
        <f>IF(SUM(wUSE!L$112:L$114),L$3*wUSE!L61/SUM(wUSE!L$112:L$114),0)</f>
        <v>0</v>
      </c>
      <c r="M61" s="209">
        <f>IF(SUM(wUSE!M$112:M$114),M$3*wUSE!M61/SUM(wUSE!M$112:M$114),0)</f>
        <v>0</v>
      </c>
      <c r="N61" s="209">
        <f>IF(SUM(wUSE!N$112:N$114),N$3*wUSE!N61/SUM(wUSE!N$112:N$114),0)</f>
        <v>0</v>
      </c>
      <c r="O61" s="209">
        <f>IF(SUM(wUSE!O$112:O$114),O$3*wUSE!O61/SUM(wUSE!O$112:O$114),0)</f>
        <v>0</v>
      </c>
      <c r="P61" s="209">
        <f>IF(SUM(wUSE!P$112:P$114),P$3*wUSE!P61/SUM(wUSE!P$112:P$114),0)</f>
        <v>0</v>
      </c>
      <c r="Q61" s="209">
        <f>IF(SUM(wUSE!Q$112:Q$114),Q$3*wUSE!Q61/SUM(wUSE!Q$112:Q$114),0)</f>
        <v>0</v>
      </c>
      <c r="R61" s="209">
        <f>IF(SUM(wUSE!R$112:R$114),R$3*wUSE!R61/SUM(wUSE!R$112:R$114),0)</f>
        <v>0</v>
      </c>
      <c r="S61" s="209">
        <f>IF(SUM(wUSE!S$112:S$114),S$3*wUSE!S61/SUM(wUSE!S$112:S$114),0)</f>
        <v>0</v>
      </c>
      <c r="T61" s="209">
        <f>IF(SUM(wUSE!T$112:T$114),T$3*wUSE!T61/SUM(wUSE!T$112:T$114),0)</f>
        <v>0</v>
      </c>
      <c r="U61" s="209">
        <f>IF(SUM(wUSE!U$112:U$114),U$3*wUSE!U61/SUM(wUSE!U$112:U$114),0)</f>
        <v>0</v>
      </c>
      <c r="V61" s="209">
        <f>IF(SUM(wUSE!V$112:V$114),V$3*wUSE!V61/SUM(wUSE!V$112:V$114),0)</f>
        <v>0</v>
      </c>
      <c r="W61" s="209">
        <f>IF(SUM(wUSE!W$112:W$114),W$3*wUSE!W61/SUM(wUSE!W$112:W$114),0)</f>
        <v>0</v>
      </c>
      <c r="X61" s="209">
        <f>IF(SUM(wUSE!X$112:X$114),X$3*wUSE!X61/SUM(wUSE!X$112:X$114),0)</f>
        <v>0</v>
      </c>
      <c r="Y61" s="209">
        <f>IF(SUM(wUSE!Y$112:Y$114),Y$3*wUSE!Y61/SUM(wUSE!Y$112:Y$114),0)</f>
        <v>0</v>
      </c>
      <c r="Z61" s="209">
        <f>IF(SUM(wUSE!Z$112:Z$114),Z$3*wUSE!Z61/SUM(wUSE!Z$112:Z$114),0)</f>
        <v>0</v>
      </c>
      <c r="AA61" s="209">
        <f>IF(SUM(wUSE!AA$112:AA$114),AA$3*wUSE!AA61/SUM(wUSE!AA$112:AA$114),0)</f>
        <v>0</v>
      </c>
      <c r="AB61" s="209">
        <f>IF(SUM(wUSE!AB$112:AB$114),AB$3*wUSE!AB61/SUM(wUSE!AB$112:AB$114),0)</f>
        <v>0</v>
      </c>
      <c r="AC61" s="209">
        <f>IF(SUM(wUSE!AC$112:AC$114),AC$3*wUSE!AC61/SUM(wUSE!AC$112:AC$114),0)</f>
        <v>0</v>
      </c>
      <c r="AD61" s="209">
        <f>IF(SUM(wUSE!AD$112:AD$114),AD$3*wUSE!AD61/SUM(wUSE!AD$112:AD$114),0)</f>
        <v>0</v>
      </c>
      <c r="AE61" s="209">
        <f>IF(SUM(wUSE!AE$112:AE$114),AE$3*wUSE!AE61/SUM(wUSE!AE$112:AE$114),0)</f>
        <v>0</v>
      </c>
      <c r="AF61" s="209">
        <f>IF(SUM(wUSE!AF$112:AF$114),AF$3*wUSE!AF61/SUM(wUSE!AF$112:AF$114),0)</f>
        <v>0</v>
      </c>
      <c r="AG61" s="209">
        <f>IF(SUM(wUSE!AG$112:AG$114),AG$3*wUSE!AG61/SUM(wUSE!AG$112:AG$114),0)</f>
        <v>0</v>
      </c>
      <c r="AH61" s="209">
        <f>IF(SUM(wUSE!AH$112:AH$114),AH$3*wUSE!AH61/SUM(wUSE!AH$112:AH$114),0)</f>
        <v>0</v>
      </c>
      <c r="AI61" s="209">
        <f>IF(SUM(wUSE!AI$112:AI$114),AI$3*wUSE!AI61/SUM(wUSE!AI$112:AI$114),0)</f>
        <v>0</v>
      </c>
      <c r="AJ61" s="209">
        <f>IF(SUM(wUSE!AJ$112:AJ$114),AJ$3*wUSE!AJ61/SUM(wUSE!AJ$112:AJ$114),0)</f>
        <v>0</v>
      </c>
      <c r="AK61" s="209">
        <f>IF(SUM(wUSE!AK$112:AK$114),AK$3*wUSE!AK61/SUM(wUSE!AK$112:AK$114),0)</f>
        <v>0</v>
      </c>
      <c r="AL61" s="209">
        <f>IF(SUM(wUSE!AL$112:AL$114),AL$3*wUSE!AL61/SUM(wUSE!AL$112:AL$114),0)</f>
        <v>0</v>
      </c>
      <c r="AM61" s="209">
        <f>IF(SUM(wUSE!AM$112:AM$114),AM$3*wUSE!AM61/SUM(wUSE!AM$112:AM$114),0)</f>
        <v>0</v>
      </c>
      <c r="AN61" s="209">
        <f>IF(SUM(wUSE!AN$112:AN$114),AN$3*wUSE!AN61/SUM(wUSE!AN$112:AN$114),0)</f>
        <v>0</v>
      </c>
      <c r="AO61" s="209">
        <f>IF(SUM(wUSE!AO$112:AO$114),AO$3*wUSE!AO61/SUM(wUSE!AO$112:AO$114),0)</f>
        <v>0.49250856374226837</v>
      </c>
      <c r="AP61" s="209">
        <f>IF(SUM(wUSE!AP$112:AP$114),AP$3*wUSE!AP61/SUM(wUSE!AP$112:AP$114),0)</f>
        <v>0</v>
      </c>
      <c r="AQ61" s="209">
        <f>IF(SUM(wUSE!AQ$112:AQ$114),AQ$3*wUSE!AQ61/SUM(wUSE!AQ$112:AQ$114),0)</f>
        <v>0.88935700019438091</v>
      </c>
      <c r="AR61" s="209">
        <f>IF(SUM(wUSE!AR$112:AR$114),AR$3*wUSE!AR61/SUM(wUSE!AR$112:AR$114),0)</f>
        <v>0</v>
      </c>
      <c r="AS61" s="209">
        <f>IF(SUM(wUSE!AS$112:AS$114),AS$3*wUSE!AS61/SUM(wUSE!AS$112:AS$114),0)</f>
        <v>1.2179419615292637</v>
      </c>
      <c r="AT61" s="209">
        <f>IF(SUM(wUSE!AT$112:AT$114),AT$3*wUSE!AT61/SUM(wUSE!AT$112:AT$114),0)</f>
        <v>0</v>
      </c>
      <c r="AU61" s="209">
        <f>IF(SUM(wUSE!AU$112:AU$114),AU$3*wUSE!AU61/SUM(wUSE!AU$112:AU$114),0)</f>
        <v>0.56224010621866038</v>
      </c>
      <c r="AV61" s="209">
        <f>IF(SUM(wUSE!AV$112:AV$114),AV$3*wUSE!AV61/SUM(wUSE!AV$112:AV$114),0)</f>
        <v>3.3573593048827708</v>
      </c>
      <c r="AW61" s="209">
        <f>IF(SUM(wUSE!AW$112:AW$114),AW$3*wUSE!AW61/SUM(wUSE!AW$112:AW$114),0)</f>
        <v>5.2196063221480982</v>
      </c>
      <c r="AX61" s="209">
        <f>IF(SUM(wUSE!AX$112:AX$114),AX$3*wUSE!AX61/SUM(wUSE!AX$112:AX$114),0)</f>
        <v>0</v>
      </c>
      <c r="AY61" s="209">
        <f>IF(SUM(wUSE!AY$112:AY$114),AY$3*wUSE!AY61/SUM(wUSE!AY$112:AY$114),0)</f>
        <v>0.67483084879488164</v>
      </c>
      <c r="AZ61" s="209">
        <f>IF(SUM(wUSE!AZ$112:AZ$114),AZ$3*wUSE!AZ61/SUM(wUSE!AZ$112:AZ$114),0)</f>
        <v>3.7786003087732052</v>
      </c>
      <c r="BA61" s="209">
        <f>IF(SUM(wUSE!BA$112:BA$114),BA$3*wUSE!BA61/SUM(wUSE!BA$112:BA$114),0)</f>
        <v>1.0437973492602539</v>
      </c>
      <c r="BB61" s="209">
        <f>IF(SUM(wUSE!BB$112:BB$114),BB$3*wUSE!BB61/SUM(wUSE!BB$112:BB$114),0)</f>
        <v>0</v>
      </c>
      <c r="BC61" s="209">
        <f>IF(SUM(wUSE!BC$112:BC$114),BC$3*wUSE!BC61/SUM(wUSE!BC$112:BC$114),0)</f>
        <v>0.29612965102445388</v>
      </c>
      <c r="BD61" s="209">
        <f>IF(SUM(wUSE!BD$112:BD$114),BD$3*wUSE!BD61/SUM(wUSE!BD$112:BD$114),0)</f>
        <v>6.8047018505637666</v>
      </c>
      <c r="BE61" s="209">
        <f>IF(SUM(wUSE!BE$112:BE$114),BE$3*wUSE!BE61/SUM(wUSE!BE$112:BE$114),0)</f>
        <v>24.981218332568879</v>
      </c>
      <c r="BF61" s="209">
        <f>IF(SUM(wUSE!BF$112:BF$114),BF$3*wUSE!BF61/SUM(wUSE!BF$112:BF$114),0)</f>
        <v>0</v>
      </c>
      <c r="BG61" s="209">
        <f>IF(SUM(wUSE!BG$112:BG$114),BG$3*wUSE!BG61/SUM(wUSE!BG$112:BG$114),0)</f>
        <v>9.7335119675947066</v>
      </c>
      <c r="BH61" s="209">
        <f>IF(SUM(wUSE!BH$112:BH$114),BH$3*wUSE!BH61/SUM(wUSE!BH$112:BH$114),0)</f>
        <v>0.10744383246697602</v>
      </c>
      <c r="BI61" s="209">
        <f>IF(SUM(wUSE!BI$112:BI$114),BI$3*wUSE!BI61/SUM(wUSE!BI$112:BI$114),0)</f>
        <v>0</v>
      </c>
      <c r="BJ61" s="209">
        <f>IF(SUM(wUSE!BJ$112:BJ$114),BJ$3*wUSE!BJ61/SUM(wUSE!BJ$112:BJ$114),0)</f>
        <v>2.3745485123533743E-3</v>
      </c>
      <c r="BK61" s="209">
        <f>IF(SUM(wUSE!BK$112:BK$114),BK$3*wUSE!BK61/SUM(wUSE!BK$112:BK$114),0)</f>
        <v>0.22344339697759386</v>
      </c>
      <c r="BL61" s="209">
        <f>IF(SUM(wUSE!BL$112:BL$114),BL$3*wUSE!BL61/SUM(wUSE!BL$112:BL$114),0)</f>
        <v>0</v>
      </c>
      <c r="BM61" s="209">
        <f>IF(SUM(wUSE!BM$112:BM$114),BM$3*wUSE!BM61/SUM(wUSE!BM$112:BM$114),0)</f>
        <v>0.13473200391112775</v>
      </c>
      <c r="BN61" s="209">
        <f>IF(SUM(wUSE!BN$112:BN$114),BN$3*wUSE!BN61/SUM(wUSE!BN$112:BN$114),0)</f>
        <v>0.21598608194910038</v>
      </c>
      <c r="BO61" s="209">
        <f>IF(SUM(wUSE!BO$112:BO$114),BO$3*wUSE!BO61/SUM(wUSE!BO$112:BO$114),0)</f>
        <v>0.25909714435648135</v>
      </c>
      <c r="BP61" s="209">
        <f>IF(SUM(wUSE!BP$112:BP$114),BP$3*wUSE!BP61/SUM(wUSE!BP$112:BP$114),0)</f>
        <v>8.5558584877865353</v>
      </c>
      <c r="BQ61" s="209">
        <f>IF(SUM(wUSE!BQ$112:BQ$114),BQ$3*wUSE!BQ61/SUM(wUSE!BQ$112:BQ$114),0)</f>
        <v>0</v>
      </c>
      <c r="BR61" s="209">
        <f>IF(SUM(wUSE!BR$112:BR$114),BR$3*wUSE!BR61/SUM(wUSE!BR$112:BR$114),0)</f>
        <v>0</v>
      </c>
      <c r="BS61" s="209">
        <f>IF(SUM(wUSE!BS$112:BS$114),BS$3*wUSE!BS61/SUM(wUSE!BS$112:BS$114),0)</f>
        <v>0</v>
      </c>
      <c r="BT61" s="209">
        <f>IF(SUM(wUSE!BT$112:BT$114),BT$3*wUSE!BT61/SUM(wUSE!BT$112:BT$114),0)</f>
        <v>0</v>
      </c>
      <c r="BU61" s="209">
        <f>IF(SUM(wUSE!BU$112:BU$114),BU$3*wUSE!BU61/SUM(wUSE!BU$112:BU$114),0)</f>
        <v>0.51856583987699689</v>
      </c>
      <c r="BV61" s="209">
        <f>IF(SUM(wUSE!BV$112:BV$114),BV$3*wUSE!BV61/SUM(wUSE!BV$112:BV$114),0)</f>
        <v>39.705672250361971</v>
      </c>
      <c r="BW61" s="209">
        <f>IF(SUM(wUSE!BW$112:BW$114),BW$3*wUSE!BW61/SUM(wUSE!BW$112:BW$114),0)</f>
        <v>0</v>
      </c>
      <c r="BX61" s="209">
        <f>IF(SUM(wUSE!BX$112:BX$114),BX$3*wUSE!BX61/SUM(wUSE!BX$112:BX$114),0)</f>
        <v>0</v>
      </c>
      <c r="BY61" s="209">
        <f>IF(SUM(wUSE!BY$112:BY$114),BY$3*wUSE!BY61/SUM(wUSE!BY$112:BY$114),0)</f>
        <v>2.8357087052665122E-4</v>
      </c>
      <c r="BZ61" s="209">
        <f>IF(SUM(wUSE!BZ$112:BZ$114),BZ$3*wUSE!BZ61/SUM(wUSE!BZ$112:BZ$114),0)</f>
        <v>5.1866276568997636</v>
      </c>
      <c r="CA61" s="209">
        <f>IF(SUM(wUSE!CA$112:CA$114),CA$3*wUSE!CA61/SUM(wUSE!CA$112:CA$114),0)</f>
        <v>13.911826002064766</v>
      </c>
      <c r="CB61" s="209">
        <f>IF(SUM(wUSE!CB$112:CB$114),CB$3*wUSE!CB61/SUM(wUSE!CB$112:CB$114),0)</f>
        <v>0.71125985105330958</v>
      </c>
      <c r="CC61" s="209">
        <f>IF(SUM(wUSE!CC$112:CC$114),CC$3*wUSE!CC61/SUM(wUSE!CC$112:CC$114),0)</f>
        <v>0.21318089926419759</v>
      </c>
      <c r="CD61" s="209">
        <f>IF(SUM(wUSE!CD$112:CD$114),CD$3*wUSE!CD61/SUM(wUSE!CD$112:CD$114),0)</f>
        <v>0</v>
      </c>
      <c r="CE61" s="209">
        <f>IF(SUM(wUSE!CE$112:CE$114),CE$3*wUSE!CE61/SUM(wUSE!CE$112:CE$114),0)</f>
        <v>4.5932014943113775E-2</v>
      </c>
      <c r="CF61" s="209">
        <f>IF(SUM(wUSE!CF$112:CF$114),CF$3*wUSE!CF61/SUM(wUSE!CF$112:CF$114),0)</f>
        <v>0</v>
      </c>
      <c r="CG61" s="209" t="e">
        <f>IF(SUM(wUSE!CG$112:CG$114),CG$3*wUSE!CG61/SUM(wUSE!CG$112:CG$114),0)</f>
        <v>#DIV/0!</v>
      </c>
      <c r="CH61" s="209" t="e">
        <f>IF(SUM(wUSE!CH$112:CH$114),CH$3*wUSE!CH61/SUM(wUSE!CH$112:CH$114),0)</f>
        <v>#DIV/0!</v>
      </c>
      <c r="CI61" s="209" t="e">
        <f>IF(SUM(wUSE!CI$112:CI$114),CI$3*wUSE!CI61/SUM(wUSE!CI$112:CI$114),0)</f>
        <v>#DIV/0!</v>
      </c>
      <c r="CJ61" s="209" t="e">
        <f>IF(SUM(wUSE!CJ$112:CJ$114),CJ$3*wUSE!CJ61/SUM(wUSE!CJ$112:CJ$114),0)</f>
        <v>#DIV/0!</v>
      </c>
      <c r="CK61" s="209" t="e">
        <f>IF(SUM(wUSE!CK$112:CK$114),CK$3*wUSE!CK61/SUM(wUSE!CK$112:CK$114),0)</f>
        <v>#DIV/0!</v>
      </c>
      <c r="CL61" s="209" t="e">
        <f>IF(SUM(wUSE!CL$112:CL$114),CL$3*wUSE!CL61/SUM(wUSE!CL$112:CL$114),0)</f>
        <v>#DIV/0!</v>
      </c>
      <c r="CM61" s="209" t="e">
        <f>IF(SUM(wUSE!CM$112:CM$114),CM$3*wUSE!CM61/SUM(wUSE!CM$112:CM$114),0)</f>
        <v>#DIV/0!</v>
      </c>
      <c r="CN61" s="209" t="e">
        <f>IF(SUM(wUSE!CN$112:CN$114),CN$3*wUSE!CN61/SUM(wUSE!CN$112:CN$114),0)</f>
        <v>#DIV/0!</v>
      </c>
      <c r="CO61" s="209" t="e">
        <f>IF(SUM(wUSE!CO$112:CO$114),CO$3*wUSE!CO61/SUM(wUSE!CO$112:CO$114),0)</f>
        <v>#DIV/0!</v>
      </c>
      <c r="CP61" s="209" t="e">
        <f>IF(SUM(wUSE!CP$112:CP$114),CP$3*wUSE!CP61/SUM(wUSE!CP$112:CP$114),0)</f>
        <v>#DIV/0!</v>
      </c>
      <c r="CQ61" s="209" t="e">
        <f>IF(SUM(wUSE!CQ$112:CQ$114),CQ$3*wUSE!CQ61/SUM(wUSE!CQ$112:CQ$114),0)</f>
        <v>#DIV/0!</v>
      </c>
      <c r="CR61" s="209" t="e">
        <f>IF(SUM(wUSE!CR$112:CR$114),CR$3*wUSE!CR61/SUM(wUSE!CR$112:CR$114),0)</f>
        <v>#DIV/0!</v>
      </c>
      <c r="CS61" s="209" t="e">
        <f>IF(SUM(wUSE!CS$112:CS$114),CS$3*wUSE!CS61/SUM(wUSE!CS$112:CS$114),0)</f>
        <v>#DIV/0!</v>
      </c>
      <c r="CT61" s="209">
        <f>IF(SUM(wUSE!CT$112:CT$114),CT$3*wUSE!CT61/SUM(wUSE!CT$112:CT$114),0)</f>
        <v>0</v>
      </c>
      <c r="CU61" s="209">
        <f>IF(SUM(wUSE!CU$112:CU$114),CU$3*wUSE!CU61/SUM(wUSE!CU$112:CU$114),0)</f>
        <v>0</v>
      </c>
      <c r="CV61" s="209" t="e">
        <f>IF(SUM(wUSE!CV$112:CV$114),CV$3*wUSE!CV61/SUM(wUSE!CV$112:CV$114),0)</f>
        <v>#DIV/0!</v>
      </c>
      <c r="CW61" s="209" t="e">
        <f>IF(SUM(wUSE!CW$112:CW$114),CW$3*wUSE!CW61/SUM(wUSE!CW$112:CW$114),0)</f>
        <v>#DIV/0!</v>
      </c>
      <c r="CX61" s="209" t="e">
        <f>IF(SUM(wUSE!CX$112:CX$114),CX$3*wUSE!CX61/SUM(wUSE!CX$112:CX$114),0)</f>
        <v>#DIV/0!</v>
      </c>
      <c r="CY61" s="209" t="e">
        <f>IF(SUM(wUSE!CY$112:CY$114),CY$3*wUSE!CY61/SUM(wUSE!CY$112:CY$114),0)</f>
        <v>#DIV/0!</v>
      </c>
      <c r="CZ61" s="209" t="e">
        <f>IF(SUM(wUSE!CZ$112:CZ$114),CZ$3*wUSE!CZ61/SUM(wUSE!CZ$112:CZ$114),0)</f>
        <v>#DIV/0!</v>
      </c>
      <c r="DA61" s="209" t="e">
        <f>IF(SUM(wUSE!DA$112:DA$114),DA$3*wUSE!DA61/SUM(wUSE!DA$112:DA$114),0)</f>
        <v>#DIV/0!</v>
      </c>
      <c r="DB61" s="209" t="e">
        <f>IF(SUM(wUSE!DB$112:DB$114),DB$3*wUSE!DB61/SUM(wUSE!DB$112:DB$114),0)</f>
        <v>#DIV/0!</v>
      </c>
      <c r="DC61" s="198"/>
      <c r="DD61" s="199"/>
      <c r="DE61" s="199"/>
      <c r="DF61" s="199"/>
      <c r="DG61" s="199"/>
      <c r="DH61" s="199"/>
      <c r="DI61" s="199"/>
      <c r="DJ61" s="199"/>
      <c r="DK61" s="199"/>
      <c r="DL61" s="199"/>
      <c r="DM61" s="199"/>
      <c r="DN61" s="199"/>
      <c r="DO61" s="199"/>
      <c r="DP61" s="199"/>
    </row>
    <row r="62" spans="1:120" x14ac:dyDescent="0.75">
      <c r="A62" s="29"/>
      <c r="B62" s="17" t="s">
        <v>1163</v>
      </c>
      <c r="C62" s="209">
        <f>IF(SUM(wUSE!C$112:C$114),C$3*wUSE!C62/SUM(wUSE!C$112:C$114),0)</f>
        <v>0</v>
      </c>
      <c r="D62" s="209">
        <f>IF(SUM(wUSE!D$112:D$114),D$3*wUSE!D62/SUM(wUSE!D$112:D$114),0)</f>
        <v>0</v>
      </c>
      <c r="E62" s="209">
        <f>IF(SUM(wUSE!E$112:E$114),E$3*wUSE!E62/SUM(wUSE!E$112:E$114),0)</f>
        <v>0</v>
      </c>
      <c r="F62" s="209">
        <f>IF(SUM(wUSE!F$112:F$114),F$3*wUSE!F62/SUM(wUSE!F$112:F$114),0)</f>
        <v>0</v>
      </c>
      <c r="G62" s="209">
        <f>IF(SUM(wUSE!G$112:G$114),G$3*wUSE!G62/SUM(wUSE!G$112:G$114),0)</f>
        <v>0</v>
      </c>
      <c r="H62" s="209">
        <f>IF(SUM(wUSE!H$112:H$114),H$3*wUSE!H62/SUM(wUSE!H$112:H$114),0)</f>
        <v>0</v>
      </c>
      <c r="I62" s="209">
        <f>IF(SUM(wUSE!I$112:I$114),I$3*wUSE!I62/SUM(wUSE!I$112:I$114),0)</f>
        <v>0</v>
      </c>
      <c r="J62" s="209">
        <f>IF(SUM(wUSE!J$112:J$114),J$3*wUSE!J62/SUM(wUSE!J$112:J$114),0)</f>
        <v>0</v>
      </c>
      <c r="K62" s="209">
        <f>IF(SUM(wUSE!K$112:K$114),K$3*wUSE!K62/SUM(wUSE!K$112:K$114),0)</f>
        <v>0</v>
      </c>
      <c r="L62" s="209">
        <f>IF(SUM(wUSE!L$112:L$114),L$3*wUSE!L62/SUM(wUSE!L$112:L$114),0)</f>
        <v>0</v>
      </c>
      <c r="M62" s="209">
        <f>IF(SUM(wUSE!M$112:M$114),M$3*wUSE!M62/SUM(wUSE!M$112:M$114),0)</f>
        <v>0</v>
      </c>
      <c r="N62" s="209">
        <f>IF(SUM(wUSE!N$112:N$114),N$3*wUSE!N62/SUM(wUSE!N$112:N$114),0)</f>
        <v>0</v>
      </c>
      <c r="O62" s="209">
        <f>IF(SUM(wUSE!O$112:O$114),O$3*wUSE!O62/SUM(wUSE!O$112:O$114),0)</f>
        <v>0</v>
      </c>
      <c r="P62" s="209">
        <f>IF(SUM(wUSE!P$112:P$114),P$3*wUSE!P62/SUM(wUSE!P$112:P$114),0)</f>
        <v>0</v>
      </c>
      <c r="Q62" s="209">
        <f>IF(SUM(wUSE!Q$112:Q$114),Q$3*wUSE!Q62/SUM(wUSE!Q$112:Q$114),0)</f>
        <v>0</v>
      </c>
      <c r="R62" s="209">
        <f>IF(SUM(wUSE!R$112:R$114),R$3*wUSE!R62/SUM(wUSE!R$112:R$114),0)</f>
        <v>0</v>
      </c>
      <c r="S62" s="209">
        <f>IF(SUM(wUSE!S$112:S$114),S$3*wUSE!S62/SUM(wUSE!S$112:S$114),0)</f>
        <v>0</v>
      </c>
      <c r="T62" s="209">
        <f>IF(SUM(wUSE!T$112:T$114),T$3*wUSE!T62/SUM(wUSE!T$112:T$114),0)</f>
        <v>0</v>
      </c>
      <c r="U62" s="209">
        <f>IF(SUM(wUSE!U$112:U$114),U$3*wUSE!U62/SUM(wUSE!U$112:U$114),0)</f>
        <v>0</v>
      </c>
      <c r="V62" s="209">
        <f>IF(SUM(wUSE!V$112:V$114),V$3*wUSE!V62/SUM(wUSE!V$112:V$114),0)</f>
        <v>0</v>
      </c>
      <c r="W62" s="209">
        <f>IF(SUM(wUSE!W$112:W$114),W$3*wUSE!W62/SUM(wUSE!W$112:W$114),0)</f>
        <v>0</v>
      </c>
      <c r="X62" s="209">
        <f>IF(SUM(wUSE!X$112:X$114),X$3*wUSE!X62/SUM(wUSE!X$112:X$114),0)</f>
        <v>0</v>
      </c>
      <c r="Y62" s="209">
        <f>IF(SUM(wUSE!Y$112:Y$114),Y$3*wUSE!Y62/SUM(wUSE!Y$112:Y$114),0)</f>
        <v>0</v>
      </c>
      <c r="Z62" s="209">
        <f>IF(SUM(wUSE!Z$112:Z$114),Z$3*wUSE!Z62/SUM(wUSE!Z$112:Z$114),0)</f>
        <v>0</v>
      </c>
      <c r="AA62" s="209">
        <f>IF(SUM(wUSE!AA$112:AA$114),AA$3*wUSE!AA62/SUM(wUSE!AA$112:AA$114),0)</f>
        <v>0</v>
      </c>
      <c r="AB62" s="209">
        <f>IF(SUM(wUSE!AB$112:AB$114),AB$3*wUSE!AB62/SUM(wUSE!AB$112:AB$114),0)</f>
        <v>0</v>
      </c>
      <c r="AC62" s="209">
        <f>IF(SUM(wUSE!AC$112:AC$114),AC$3*wUSE!AC62/SUM(wUSE!AC$112:AC$114),0)</f>
        <v>0</v>
      </c>
      <c r="AD62" s="209">
        <f>IF(SUM(wUSE!AD$112:AD$114),AD$3*wUSE!AD62/SUM(wUSE!AD$112:AD$114),0)</f>
        <v>0</v>
      </c>
      <c r="AE62" s="209">
        <f>IF(SUM(wUSE!AE$112:AE$114),AE$3*wUSE!AE62/SUM(wUSE!AE$112:AE$114),0)</f>
        <v>0</v>
      </c>
      <c r="AF62" s="209">
        <f>IF(SUM(wUSE!AF$112:AF$114),AF$3*wUSE!AF62/SUM(wUSE!AF$112:AF$114),0)</f>
        <v>0</v>
      </c>
      <c r="AG62" s="209">
        <f>IF(SUM(wUSE!AG$112:AG$114),AG$3*wUSE!AG62/SUM(wUSE!AG$112:AG$114),0)</f>
        <v>0</v>
      </c>
      <c r="AH62" s="209">
        <f>IF(SUM(wUSE!AH$112:AH$114),AH$3*wUSE!AH62/SUM(wUSE!AH$112:AH$114),0)</f>
        <v>0</v>
      </c>
      <c r="AI62" s="209">
        <f>IF(SUM(wUSE!AI$112:AI$114),AI$3*wUSE!AI62/SUM(wUSE!AI$112:AI$114),0)</f>
        <v>0</v>
      </c>
      <c r="AJ62" s="209">
        <f>IF(SUM(wUSE!AJ$112:AJ$114),AJ$3*wUSE!AJ62/SUM(wUSE!AJ$112:AJ$114),0)</f>
        <v>0</v>
      </c>
      <c r="AK62" s="209">
        <f>IF(SUM(wUSE!AK$112:AK$114),AK$3*wUSE!AK62/SUM(wUSE!AK$112:AK$114),0)</f>
        <v>0</v>
      </c>
      <c r="AL62" s="209">
        <f>IF(SUM(wUSE!AL$112:AL$114),AL$3*wUSE!AL62/SUM(wUSE!AL$112:AL$114),0)</f>
        <v>0</v>
      </c>
      <c r="AM62" s="209">
        <f>IF(SUM(wUSE!AM$112:AM$114),AM$3*wUSE!AM62/SUM(wUSE!AM$112:AM$114),0)</f>
        <v>0</v>
      </c>
      <c r="AN62" s="209">
        <f>IF(SUM(wUSE!AN$112:AN$114),AN$3*wUSE!AN62/SUM(wUSE!AN$112:AN$114),0)</f>
        <v>0</v>
      </c>
      <c r="AO62" s="209">
        <f>IF(SUM(wUSE!AO$112:AO$114),AO$3*wUSE!AO62/SUM(wUSE!AO$112:AO$114),0)</f>
        <v>7.7863387212834742E-2</v>
      </c>
      <c r="AP62" s="209">
        <f>IF(SUM(wUSE!AP$112:AP$114),AP$3*wUSE!AP62/SUM(wUSE!AP$112:AP$114),0)</f>
        <v>0.11269896011146054</v>
      </c>
      <c r="AQ62" s="209">
        <f>IF(SUM(wUSE!AQ$112:AQ$114),AQ$3*wUSE!AQ62/SUM(wUSE!AQ$112:AQ$114),0)</f>
        <v>8.9661439452072764E-2</v>
      </c>
      <c r="AR62" s="209">
        <f>IF(SUM(wUSE!AR$112:AR$114),AR$3*wUSE!AR62/SUM(wUSE!AR$112:AR$114),0)</f>
        <v>0</v>
      </c>
      <c r="AS62" s="209">
        <f>IF(SUM(wUSE!AS$112:AS$114),AS$3*wUSE!AS62/SUM(wUSE!AS$112:AS$114),0)</f>
        <v>6.4238550474300712E-3</v>
      </c>
      <c r="AT62" s="209">
        <f>IF(SUM(wUSE!AT$112:AT$114),AT$3*wUSE!AT62/SUM(wUSE!AT$112:AT$114),0)</f>
        <v>2.0412612739490938E-3</v>
      </c>
      <c r="AU62" s="209">
        <f>IF(SUM(wUSE!AU$112:AU$114),AU$3*wUSE!AU62/SUM(wUSE!AU$112:AU$114),0)</f>
        <v>2.5308890684204192E-3</v>
      </c>
      <c r="AV62" s="209">
        <f>IF(SUM(wUSE!AV$112:AV$114),AV$3*wUSE!AV62/SUM(wUSE!AV$112:AV$114),0)</f>
        <v>6.0314972854890424E-2</v>
      </c>
      <c r="AW62" s="209">
        <f>IF(SUM(wUSE!AW$112:AW$114),AW$3*wUSE!AW62/SUM(wUSE!AW$112:AW$114),0)</f>
        <v>8.5607700375360061E-3</v>
      </c>
      <c r="AX62" s="209">
        <f>IF(SUM(wUSE!AX$112:AX$114),AX$3*wUSE!AX62/SUM(wUSE!AX$112:AX$114),0)</f>
        <v>0</v>
      </c>
      <c r="AY62" s="209">
        <f>IF(SUM(wUSE!AY$112:AY$114),AY$3*wUSE!AY62/SUM(wUSE!AY$112:AY$114),0)</f>
        <v>8.3569760533408019E-2</v>
      </c>
      <c r="AZ62" s="209">
        <f>IF(SUM(wUSE!AZ$112:AZ$114),AZ$3*wUSE!AZ62/SUM(wUSE!AZ$112:AZ$114),0)</f>
        <v>0.14413425154978959</v>
      </c>
      <c r="BA62" s="209">
        <f>IF(SUM(wUSE!BA$112:BA$114),BA$3*wUSE!BA62/SUM(wUSE!BA$112:BA$114),0)</f>
        <v>2.2359569111408358E-2</v>
      </c>
      <c r="BB62" s="209">
        <f>IF(SUM(wUSE!BB$112:BB$114),BB$3*wUSE!BB62/SUM(wUSE!BB$112:BB$114),0)</f>
        <v>0</v>
      </c>
      <c r="BC62" s="209">
        <f>IF(SUM(wUSE!BC$112:BC$114),BC$3*wUSE!BC62/SUM(wUSE!BC$112:BC$114),0)</f>
        <v>5.709738160435774E-2</v>
      </c>
      <c r="BD62" s="209">
        <f>IF(SUM(wUSE!BD$112:BD$114),BD$3*wUSE!BD62/SUM(wUSE!BD$112:BD$114),0)</f>
        <v>3.652390636626987E-2</v>
      </c>
      <c r="BE62" s="209">
        <f>IF(SUM(wUSE!BE$112:BE$114),BE$3*wUSE!BE62/SUM(wUSE!BE$112:BE$114),0)</f>
        <v>0.18584557571944935</v>
      </c>
      <c r="BF62" s="209">
        <f>IF(SUM(wUSE!BF$112:BF$114),BF$3*wUSE!BF62/SUM(wUSE!BF$112:BF$114),0)</f>
        <v>8.8188713979242452E-4</v>
      </c>
      <c r="BG62" s="209">
        <f>IF(SUM(wUSE!BG$112:BG$114),BG$3*wUSE!BG62/SUM(wUSE!BG$112:BG$114),0)</f>
        <v>0.17619021098924187</v>
      </c>
      <c r="BH62" s="209">
        <f>IF(SUM(wUSE!BH$112:BH$114),BH$3*wUSE!BH62/SUM(wUSE!BH$112:BH$114),0)</f>
        <v>7.7535515163531191E-3</v>
      </c>
      <c r="BI62" s="209">
        <f>IF(SUM(wUSE!BI$112:BI$114),BI$3*wUSE!BI62/SUM(wUSE!BI$112:BI$114),0)</f>
        <v>4.2929400269440192E-2</v>
      </c>
      <c r="BJ62" s="209">
        <f>IF(SUM(wUSE!BJ$112:BJ$114),BJ$3*wUSE!BJ62/SUM(wUSE!BJ$112:BJ$114),0)</f>
        <v>1.5450346029807197E-2</v>
      </c>
      <c r="BK62" s="209">
        <f>IF(SUM(wUSE!BK$112:BK$114),BK$3*wUSE!BK62/SUM(wUSE!BK$112:BK$114),0)</f>
        <v>1.2476418742520295E-2</v>
      </c>
      <c r="BL62" s="209">
        <f>IF(SUM(wUSE!BL$112:BL$114),BL$3*wUSE!BL62/SUM(wUSE!BL$112:BL$114),0)</f>
        <v>1.75016177521756E-2</v>
      </c>
      <c r="BM62" s="209">
        <f>IF(SUM(wUSE!BM$112:BM$114),BM$3*wUSE!BM62/SUM(wUSE!BM$112:BM$114),0)</f>
        <v>0.18007559111617344</v>
      </c>
      <c r="BN62" s="209">
        <f>IF(SUM(wUSE!BN$112:BN$114),BN$3*wUSE!BN62/SUM(wUSE!BN$112:BN$114),0)</f>
        <v>8.7297576260285351E-2</v>
      </c>
      <c r="BO62" s="209">
        <f>IF(SUM(wUSE!BO$112:BO$114),BO$3*wUSE!BO62/SUM(wUSE!BO$112:BO$114),0)</f>
        <v>0.14810904861718335</v>
      </c>
      <c r="BP62" s="209">
        <f>IF(SUM(wUSE!BP$112:BP$114),BP$3*wUSE!BP62/SUM(wUSE!BP$112:BP$114),0)</f>
        <v>8.8730911492929221E-2</v>
      </c>
      <c r="BQ62" s="209">
        <f>IF(SUM(wUSE!BQ$112:BQ$114),BQ$3*wUSE!BQ62/SUM(wUSE!BQ$112:BQ$114),0)</f>
        <v>4.5936778283026371E-2</v>
      </c>
      <c r="BR62" s="209">
        <f>IF(SUM(wUSE!BR$112:BR$114),BR$3*wUSE!BR62/SUM(wUSE!BR$112:BR$114),0)</f>
        <v>1.3686594045824374E-4</v>
      </c>
      <c r="BS62" s="209">
        <f>IF(SUM(wUSE!BS$112:BS$114),BS$3*wUSE!BS62/SUM(wUSE!BS$112:BS$114),0)</f>
        <v>0.31495776443199203</v>
      </c>
      <c r="BT62" s="209">
        <f>IF(SUM(wUSE!BT$112:BT$114),BT$3*wUSE!BT62/SUM(wUSE!BT$112:BT$114),0)</f>
        <v>5.3331877895515599E-2</v>
      </c>
      <c r="BU62" s="209">
        <f>IF(SUM(wUSE!BU$112:BU$114),BU$3*wUSE!BU62/SUM(wUSE!BU$112:BU$114),0)</f>
        <v>1.6309929618020726E-2</v>
      </c>
      <c r="BV62" s="209">
        <f>IF(SUM(wUSE!BV$112:BV$114),BV$3*wUSE!BV62/SUM(wUSE!BV$112:BV$114),0)</f>
        <v>0.71673443313283869</v>
      </c>
      <c r="BW62" s="209">
        <f>IF(SUM(wUSE!BW$112:BW$114),BW$3*wUSE!BW62/SUM(wUSE!BW$112:BW$114),0)</f>
        <v>0</v>
      </c>
      <c r="BX62" s="209">
        <f>IF(SUM(wUSE!BX$112:BX$114),BX$3*wUSE!BX62/SUM(wUSE!BX$112:BX$114),0)</f>
        <v>3.9452499904848531E-2</v>
      </c>
      <c r="BY62" s="209">
        <f>IF(SUM(wUSE!BY$112:BY$114),BY$3*wUSE!BY62/SUM(wUSE!BY$112:BY$114),0)</f>
        <v>2.3853082615286791E-2</v>
      </c>
      <c r="BZ62" s="209">
        <f>IF(SUM(wUSE!BZ$112:BZ$114),BZ$3*wUSE!BZ62/SUM(wUSE!BZ$112:BZ$114),0)</f>
        <v>1.328326878091866</v>
      </c>
      <c r="CA62" s="209">
        <f>IF(SUM(wUSE!CA$112:CA$114),CA$3*wUSE!CA62/SUM(wUSE!CA$112:CA$114),0)</f>
        <v>2.2210653441544457</v>
      </c>
      <c r="CB62" s="209">
        <f>IF(SUM(wUSE!CB$112:CB$114),CB$3*wUSE!CB62/SUM(wUSE!CB$112:CB$114),0)</f>
        <v>1.6798737495990763</v>
      </c>
      <c r="CC62" s="209">
        <f>IF(SUM(wUSE!CC$112:CC$114),CC$3*wUSE!CC62/SUM(wUSE!CC$112:CC$114),0)</f>
        <v>0.34011692263875332</v>
      </c>
      <c r="CD62" s="209">
        <f>IF(SUM(wUSE!CD$112:CD$114),CD$3*wUSE!CD62/SUM(wUSE!CD$112:CD$114),0)</f>
        <v>6.5320640664816146E-2</v>
      </c>
      <c r="CE62" s="209">
        <f>IF(SUM(wUSE!CE$112:CE$114),CE$3*wUSE!CE62/SUM(wUSE!CE$112:CE$114),0)</f>
        <v>0.11960448766718282</v>
      </c>
      <c r="CF62" s="209">
        <f>IF(SUM(wUSE!CF$112:CF$114),CF$3*wUSE!CF62/SUM(wUSE!CF$112:CF$114),0)</f>
        <v>0</v>
      </c>
      <c r="CG62" s="209" t="e">
        <f>IF(SUM(wUSE!CG$112:CG$114),CG$3*wUSE!CG62/SUM(wUSE!CG$112:CG$114),0)</f>
        <v>#DIV/0!</v>
      </c>
      <c r="CH62" s="209" t="e">
        <f>IF(SUM(wUSE!CH$112:CH$114),CH$3*wUSE!CH62/SUM(wUSE!CH$112:CH$114),0)</f>
        <v>#DIV/0!</v>
      </c>
      <c r="CI62" s="209" t="e">
        <f>IF(SUM(wUSE!CI$112:CI$114),CI$3*wUSE!CI62/SUM(wUSE!CI$112:CI$114),0)</f>
        <v>#DIV/0!</v>
      </c>
      <c r="CJ62" s="209" t="e">
        <f>IF(SUM(wUSE!CJ$112:CJ$114),CJ$3*wUSE!CJ62/SUM(wUSE!CJ$112:CJ$114),0)</f>
        <v>#DIV/0!</v>
      </c>
      <c r="CK62" s="209" t="e">
        <f>IF(SUM(wUSE!CK$112:CK$114),CK$3*wUSE!CK62/SUM(wUSE!CK$112:CK$114),0)</f>
        <v>#DIV/0!</v>
      </c>
      <c r="CL62" s="209" t="e">
        <f>IF(SUM(wUSE!CL$112:CL$114),CL$3*wUSE!CL62/SUM(wUSE!CL$112:CL$114),0)</f>
        <v>#DIV/0!</v>
      </c>
      <c r="CM62" s="209" t="e">
        <f>IF(SUM(wUSE!CM$112:CM$114),CM$3*wUSE!CM62/SUM(wUSE!CM$112:CM$114),0)</f>
        <v>#DIV/0!</v>
      </c>
      <c r="CN62" s="209" t="e">
        <f>IF(SUM(wUSE!CN$112:CN$114),CN$3*wUSE!CN62/SUM(wUSE!CN$112:CN$114),0)</f>
        <v>#DIV/0!</v>
      </c>
      <c r="CO62" s="209" t="e">
        <f>IF(SUM(wUSE!CO$112:CO$114),CO$3*wUSE!CO62/SUM(wUSE!CO$112:CO$114),0)</f>
        <v>#DIV/0!</v>
      </c>
      <c r="CP62" s="209" t="e">
        <f>IF(SUM(wUSE!CP$112:CP$114),CP$3*wUSE!CP62/SUM(wUSE!CP$112:CP$114),0)</f>
        <v>#DIV/0!</v>
      </c>
      <c r="CQ62" s="209" t="e">
        <f>IF(SUM(wUSE!CQ$112:CQ$114),CQ$3*wUSE!CQ62/SUM(wUSE!CQ$112:CQ$114),0)</f>
        <v>#DIV/0!</v>
      </c>
      <c r="CR62" s="209" t="e">
        <f>IF(SUM(wUSE!CR$112:CR$114),CR$3*wUSE!CR62/SUM(wUSE!CR$112:CR$114),0)</f>
        <v>#DIV/0!</v>
      </c>
      <c r="CS62" s="209" t="e">
        <f>IF(SUM(wUSE!CS$112:CS$114),CS$3*wUSE!CS62/SUM(wUSE!CS$112:CS$114),0)</f>
        <v>#DIV/0!</v>
      </c>
      <c r="CT62" s="209">
        <f>IF(SUM(wUSE!CT$112:CT$114),CT$3*wUSE!CT62/SUM(wUSE!CT$112:CT$114),0)</f>
        <v>0</v>
      </c>
      <c r="CU62" s="209">
        <f>IF(SUM(wUSE!CU$112:CU$114),CU$3*wUSE!CU62/SUM(wUSE!CU$112:CU$114),0)</f>
        <v>0</v>
      </c>
      <c r="CV62" s="209" t="e">
        <f>IF(SUM(wUSE!CV$112:CV$114),CV$3*wUSE!CV62/SUM(wUSE!CV$112:CV$114),0)</f>
        <v>#DIV/0!</v>
      </c>
      <c r="CW62" s="209" t="e">
        <f>IF(SUM(wUSE!CW$112:CW$114),CW$3*wUSE!CW62/SUM(wUSE!CW$112:CW$114),0)</f>
        <v>#DIV/0!</v>
      </c>
      <c r="CX62" s="209" t="e">
        <f>IF(SUM(wUSE!CX$112:CX$114),CX$3*wUSE!CX62/SUM(wUSE!CX$112:CX$114),0)</f>
        <v>#DIV/0!</v>
      </c>
      <c r="CY62" s="209" t="e">
        <f>IF(SUM(wUSE!CY$112:CY$114),CY$3*wUSE!CY62/SUM(wUSE!CY$112:CY$114),0)</f>
        <v>#DIV/0!</v>
      </c>
      <c r="CZ62" s="209" t="e">
        <f>IF(SUM(wUSE!CZ$112:CZ$114),CZ$3*wUSE!CZ62/SUM(wUSE!CZ$112:CZ$114),0)</f>
        <v>#DIV/0!</v>
      </c>
      <c r="DA62" s="209" t="e">
        <f>IF(SUM(wUSE!DA$112:DA$114),DA$3*wUSE!DA62/SUM(wUSE!DA$112:DA$114),0)</f>
        <v>#DIV/0!</v>
      </c>
      <c r="DB62" s="209" t="e">
        <f>IF(SUM(wUSE!DB$112:DB$114),DB$3*wUSE!DB62/SUM(wUSE!DB$112:DB$114),0)</f>
        <v>#DIV/0!</v>
      </c>
      <c r="DC62" s="198"/>
      <c r="DD62" s="199"/>
      <c r="DE62" s="199"/>
      <c r="DF62" s="199"/>
      <c r="DG62" s="199"/>
      <c r="DH62" s="199"/>
      <c r="DI62" s="199"/>
      <c r="DJ62" s="199"/>
      <c r="DK62" s="199"/>
      <c r="DL62" s="199"/>
      <c r="DM62" s="199"/>
      <c r="DN62" s="199"/>
      <c r="DO62" s="199"/>
      <c r="DP62" s="199"/>
    </row>
    <row r="63" spans="1:120" x14ac:dyDescent="0.75">
      <c r="A63" s="29"/>
      <c r="B63" s="17" t="s">
        <v>164</v>
      </c>
      <c r="C63" s="209">
        <f>IF(SUM(wUSE!C$112:C$114),C$3*wUSE!C63/SUM(wUSE!C$112:C$114),0)</f>
        <v>3.4831038569366167E-2</v>
      </c>
      <c r="D63" s="209">
        <f>IF(SUM(wUSE!D$112:D$114),D$3*wUSE!D63/SUM(wUSE!D$112:D$114),0)</f>
        <v>7.4557256122205012E-2</v>
      </c>
      <c r="E63" s="209">
        <f>IF(SUM(wUSE!E$112:E$114),E$3*wUSE!E63/SUM(wUSE!E$112:E$114),0)</f>
        <v>3.2129574262320789E-3</v>
      </c>
      <c r="F63" s="209">
        <f>IF(SUM(wUSE!F$112:F$114),F$3*wUSE!F63/SUM(wUSE!F$112:F$114),0)</f>
        <v>4.3398579824303389E-2</v>
      </c>
      <c r="G63" s="209">
        <f>IF(SUM(wUSE!G$112:G$114),G$3*wUSE!G63/SUM(wUSE!G$112:G$114),0)</f>
        <v>1.1551619279950371E-7</v>
      </c>
      <c r="H63" s="209">
        <f>IF(SUM(wUSE!H$112:H$114),H$3*wUSE!H63/SUM(wUSE!H$112:H$114),0)</f>
        <v>2.1098255188356486E-2</v>
      </c>
      <c r="I63" s="209">
        <f>IF(SUM(wUSE!I$112:I$114),I$3*wUSE!I63/SUM(wUSE!I$112:I$114),0)</f>
        <v>2.1919018608120209E-2</v>
      </c>
      <c r="J63" s="209">
        <f>IF(SUM(wUSE!J$112:J$114),J$3*wUSE!J63/SUM(wUSE!J$112:J$114),0)</f>
        <v>1.4116125016423982E-2</v>
      </c>
      <c r="K63" s="209">
        <f>IF(SUM(wUSE!K$112:K$114),K$3*wUSE!K63/SUM(wUSE!K$112:K$114),0)</f>
        <v>2.4727565589074043E-3</v>
      </c>
      <c r="L63" s="209">
        <f>IF(SUM(wUSE!L$112:L$114),L$3*wUSE!L63/SUM(wUSE!L$112:L$114),0)</f>
        <v>1.3769157940250586E-2</v>
      </c>
      <c r="M63" s="209">
        <f>IF(SUM(wUSE!M$112:M$114),M$3*wUSE!M63/SUM(wUSE!M$112:M$114),0)</f>
        <v>2.9903038075323851E-2</v>
      </c>
      <c r="N63" s="209">
        <f>IF(SUM(wUSE!N$112:N$114),N$3*wUSE!N63/SUM(wUSE!N$112:N$114),0)</f>
        <v>3.8973787872667115E-4</v>
      </c>
      <c r="O63" s="209">
        <f>IF(SUM(wUSE!O$112:O$114),O$3*wUSE!O63/SUM(wUSE!O$112:O$114),0)</f>
        <v>1.7976626028483812E-3</v>
      </c>
      <c r="P63" s="209">
        <f>IF(SUM(wUSE!P$112:P$114),P$3*wUSE!P63/SUM(wUSE!P$112:P$114),0)</f>
        <v>4.8108040233558268E-2</v>
      </c>
      <c r="Q63" s="209">
        <f>IF(SUM(wUSE!Q$112:Q$114),Q$3*wUSE!Q63/SUM(wUSE!Q$112:Q$114),0)</f>
        <v>8.2906233481792914E-3</v>
      </c>
      <c r="R63" s="209">
        <f>IF(SUM(wUSE!R$112:R$114),R$3*wUSE!R63/SUM(wUSE!R$112:R$114),0)</f>
        <v>3.8330167077354295E-2</v>
      </c>
      <c r="S63" s="209">
        <f>IF(SUM(wUSE!S$112:S$114),S$3*wUSE!S63/SUM(wUSE!S$112:S$114),0)</f>
        <v>1.0232366421418742E-2</v>
      </c>
      <c r="T63" s="209">
        <f>IF(SUM(wUSE!T$112:T$114),T$3*wUSE!T63/SUM(wUSE!T$112:T$114),0)</f>
        <v>3.4497596474763804E-3</v>
      </c>
      <c r="U63" s="209">
        <f>IF(SUM(wUSE!U$112:U$114),U$3*wUSE!U63/SUM(wUSE!U$112:U$114),0)</f>
        <v>0</v>
      </c>
      <c r="V63" s="209">
        <f>IF(SUM(wUSE!V$112:V$114),V$3*wUSE!V63/SUM(wUSE!V$112:V$114),0)</f>
        <v>0</v>
      </c>
      <c r="W63" s="209">
        <f>IF(SUM(wUSE!W$112:W$114),W$3*wUSE!W63/SUM(wUSE!W$112:W$114),0)</f>
        <v>0</v>
      </c>
      <c r="X63" s="209">
        <f>IF(SUM(wUSE!X$112:X$114),X$3*wUSE!X63/SUM(wUSE!X$112:X$114),0)</f>
        <v>0</v>
      </c>
      <c r="Y63" s="209">
        <f>IF(SUM(wUSE!Y$112:Y$114),Y$3*wUSE!Y63/SUM(wUSE!Y$112:Y$114),0)</f>
        <v>0</v>
      </c>
      <c r="Z63" s="209">
        <f>IF(SUM(wUSE!Z$112:Z$114),Z$3*wUSE!Z63/SUM(wUSE!Z$112:Z$114),0)</f>
        <v>0</v>
      </c>
      <c r="AA63" s="209">
        <f>IF(SUM(wUSE!AA$112:AA$114),AA$3*wUSE!AA63/SUM(wUSE!AA$112:AA$114),0)</f>
        <v>0</v>
      </c>
      <c r="AB63" s="209">
        <f>IF(SUM(wUSE!AB$112:AB$114),AB$3*wUSE!AB63/SUM(wUSE!AB$112:AB$114),0)</f>
        <v>8.2282184918760382E-2</v>
      </c>
      <c r="AC63" s="209">
        <f>IF(SUM(wUSE!AC$112:AC$114),AC$3*wUSE!AC63/SUM(wUSE!AC$112:AC$114),0)</f>
        <v>2.9981962117318624E-2</v>
      </c>
      <c r="AD63" s="209">
        <f>IF(SUM(wUSE!AD$112:AD$114),AD$3*wUSE!AD63/SUM(wUSE!AD$112:AD$114),0)</f>
        <v>1.304301108128628E-2</v>
      </c>
      <c r="AE63" s="209">
        <f>IF(SUM(wUSE!AE$112:AE$114),AE$3*wUSE!AE63/SUM(wUSE!AE$112:AE$114),0)</f>
        <v>2.3264451723533012E-3</v>
      </c>
      <c r="AF63" s="209">
        <f>IF(SUM(wUSE!AF$112:AF$114),AF$3*wUSE!AF63/SUM(wUSE!AF$112:AF$114),0)</f>
        <v>0.15727200493848198</v>
      </c>
      <c r="AG63" s="209">
        <f>IF(SUM(wUSE!AG$112:AG$114),AG$3*wUSE!AG63/SUM(wUSE!AG$112:AG$114),0)</f>
        <v>6.8096553501756932E-2</v>
      </c>
      <c r="AH63" s="209">
        <f>IF(SUM(wUSE!AH$112:AH$114),AH$3*wUSE!AH63/SUM(wUSE!AH$112:AH$114),0)</f>
        <v>2.4541949879980742E-3</v>
      </c>
      <c r="AI63" s="209">
        <f>IF(SUM(wUSE!AI$112:AI$114),AI$3*wUSE!AI63/SUM(wUSE!AI$112:AI$114),0)</f>
        <v>1.662179012357267E-2</v>
      </c>
      <c r="AJ63" s="209">
        <f>IF(SUM(wUSE!AJ$112:AJ$114),AJ$3*wUSE!AJ63/SUM(wUSE!AJ$112:AJ$114),0)</f>
        <v>0.59493532105298463</v>
      </c>
      <c r="AK63" s="209">
        <f>IF(SUM(wUSE!AK$112:AK$114),AK$3*wUSE!AK63/SUM(wUSE!AK$112:AK$114),0)</f>
        <v>0.11468158737251985</v>
      </c>
      <c r="AL63" s="209">
        <f>IF(SUM(wUSE!AL$112:AL$114),AL$3*wUSE!AL63/SUM(wUSE!AL$112:AL$114),0)</f>
        <v>3.8663743724274287E-2</v>
      </c>
      <c r="AM63" s="209">
        <f>IF(SUM(wUSE!AM$112:AM$114),AM$3*wUSE!AM63/SUM(wUSE!AM$112:AM$114),0)</f>
        <v>0.2266685330092878</v>
      </c>
      <c r="AN63" s="209">
        <f>IF(SUM(wUSE!AN$112:AN$114),AN$3*wUSE!AN63/SUM(wUSE!AN$112:AN$114),0)</f>
        <v>0</v>
      </c>
      <c r="AO63" s="209">
        <f>IF(SUM(wUSE!AO$112:AO$114),AO$3*wUSE!AO63/SUM(wUSE!AO$112:AO$114),0)</f>
        <v>10.331765410757535</v>
      </c>
      <c r="AP63" s="209">
        <f>IF(SUM(wUSE!AP$112:AP$114),AP$3*wUSE!AP63/SUM(wUSE!AP$112:AP$114),0)</f>
        <v>5.4627867549755065</v>
      </c>
      <c r="AQ63" s="209">
        <f>IF(SUM(wUSE!AQ$112:AQ$114),AQ$3*wUSE!AQ63/SUM(wUSE!AQ$112:AQ$114),0)</f>
        <v>2.3420066501147474</v>
      </c>
      <c r="AR63" s="209">
        <f>IF(SUM(wUSE!AR$112:AR$114),AR$3*wUSE!AR63/SUM(wUSE!AR$112:AR$114),0)</f>
        <v>0</v>
      </c>
      <c r="AS63" s="209">
        <f>IF(SUM(wUSE!AS$112:AS$114),AS$3*wUSE!AS63/SUM(wUSE!AS$112:AS$114),0)</f>
        <v>0.2651152804455113</v>
      </c>
      <c r="AT63" s="209">
        <f>IF(SUM(wUSE!AT$112:AT$114),AT$3*wUSE!AT63/SUM(wUSE!AT$112:AT$114),0)</f>
        <v>0.64300515333794839</v>
      </c>
      <c r="AU63" s="209">
        <f>IF(SUM(wUSE!AU$112:AU$114),AU$3*wUSE!AU63/SUM(wUSE!AU$112:AU$114),0)</f>
        <v>0.50700308794613391</v>
      </c>
      <c r="AV63" s="209">
        <f>IF(SUM(wUSE!AV$112:AV$114),AV$3*wUSE!AV63/SUM(wUSE!AV$112:AV$114),0)</f>
        <v>2.5113081053663637</v>
      </c>
      <c r="AW63" s="209">
        <f>IF(SUM(wUSE!AW$112:AW$114),AW$3*wUSE!AW63/SUM(wUSE!AW$112:AW$114),0)</f>
        <v>1.3870051618109347</v>
      </c>
      <c r="AX63" s="209">
        <f>IF(SUM(wUSE!AX$112:AX$114),AX$3*wUSE!AX63/SUM(wUSE!AX$112:AX$114),0)</f>
        <v>0</v>
      </c>
      <c r="AY63" s="209">
        <f>IF(SUM(wUSE!AY$112:AY$114),AY$3*wUSE!AY63/SUM(wUSE!AY$112:AY$114),0)</f>
        <v>1.4671686504188561</v>
      </c>
      <c r="AZ63" s="209">
        <f>IF(SUM(wUSE!AZ$112:AZ$114),AZ$3*wUSE!AZ63/SUM(wUSE!AZ$112:AZ$114),0)</f>
        <v>7.7602924054856883</v>
      </c>
      <c r="BA63" s="209">
        <f>IF(SUM(wUSE!BA$112:BA$114),BA$3*wUSE!BA63/SUM(wUSE!BA$112:BA$114),0)</f>
        <v>0.55969710708053111</v>
      </c>
      <c r="BB63" s="209">
        <f>IF(SUM(wUSE!BB$112:BB$114),BB$3*wUSE!BB63/SUM(wUSE!BB$112:BB$114),0)</f>
        <v>0</v>
      </c>
      <c r="BC63" s="209">
        <f>IF(SUM(wUSE!BC$112:BC$114),BC$3*wUSE!BC63/SUM(wUSE!BC$112:BC$114),0)</f>
        <v>0.58187103494503201</v>
      </c>
      <c r="BD63" s="209">
        <f>IF(SUM(wUSE!BD$112:BD$114),BD$3*wUSE!BD63/SUM(wUSE!BD$112:BD$114),0)</f>
        <v>0.24663215178844025</v>
      </c>
      <c r="BE63" s="209">
        <f>IF(SUM(wUSE!BE$112:BE$114),BE$3*wUSE!BE63/SUM(wUSE!BE$112:BE$114),0)</f>
        <v>0.4674729520967178</v>
      </c>
      <c r="BF63" s="209">
        <f>IF(SUM(wUSE!BF$112:BF$114),BF$3*wUSE!BF63/SUM(wUSE!BF$112:BF$114),0)</f>
        <v>7.2725632162783157E-3</v>
      </c>
      <c r="BG63" s="209">
        <f>IF(SUM(wUSE!BG$112:BG$114),BG$3*wUSE!BG63/SUM(wUSE!BG$112:BG$114),0)</f>
        <v>6.2045935447279739</v>
      </c>
      <c r="BH63" s="209">
        <f>IF(SUM(wUSE!BH$112:BH$114),BH$3*wUSE!BH63/SUM(wUSE!BH$112:BH$114),0)</f>
        <v>0.11237647507225614</v>
      </c>
      <c r="BI63" s="209">
        <f>IF(SUM(wUSE!BI$112:BI$114),BI$3*wUSE!BI63/SUM(wUSE!BI$112:BI$114),0)</f>
        <v>0.5235911115307712</v>
      </c>
      <c r="BJ63" s="209">
        <f>IF(SUM(wUSE!BJ$112:BJ$114),BJ$3*wUSE!BJ63/SUM(wUSE!BJ$112:BJ$114),0)</f>
        <v>3.755913102637698E-2</v>
      </c>
      <c r="BK63" s="209">
        <f>IF(SUM(wUSE!BK$112:BK$114),BK$3*wUSE!BK63/SUM(wUSE!BK$112:BK$114),0)</f>
        <v>13.302401430075371</v>
      </c>
      <c r="BL63" s="209">
        <f>IF(SUM(wUSE!BL$112:BL$114),BL$3*wUSE!BL63/SUM(wUSE!BL$112:BL$114),0)</f>
        <v>0.9334028915798539</v>
      </c>
      <c r="BM63" s="209">
        <f>IF(SUM(wUSE!BM$112:BM$114),BM$3*wUSE!BM63/SUM(wUSE!BM$112:BM$114),0)</f>
        <v>4.5472354206684535</v>
      </c>
      <c r="BN63" s="209">
        <f>IF(SUM(wUSE!BN$112:BN$114),BN$3*wUSE!BN63/SUM(wUSE!BN$112:BN$114),0)</f>
        <v>0.51458810896293161</v>
      </c>
      <c r="BO63" s="209">
        <f>IF(SUM(wUSE!BO$112:BO$114),BO$3*wUSE!BO63/SUM(wUSE!BO$112:BO$114),0)</f>
        <v>1.8753434091436201</v>
      </c>
      <c r="BP63" s="209">
        <f>IF(SUM(wUSE!BP$112:BP$114),BP$3*wUSE!BP63/SUM(wUSE!BP$112:BP$114),0)</f>
        <v>0.59614845986432285</v>
      </c>
      <c r="BQ63" s="209">
        <f>IF(SUM(wUSE!BQ$112:BQ$114),BQ$3*wUSE!BQ63/SUM(wUSE!BQ$112:BQ$114),0)</f>
        <v>0</v>
      </c>
      <c r="BR63" s="209">
        <f>IF(SUM(wUSE!BR$112:BR$114),BR$3*wUSE!BR63/SUM(wUSE!BR$112:BR$114),0)</f>
        <v>0.50917809207403708</v>
      </c>
      <c r="BS63" s="209">
        <f>IF(SUM(wUSE!BS$112:BS$114),BS$3*wUSE!BS63/SUM(wUSE!BS$112:BS$114),0)</f>
        <v>75.047821107644424</v>
      </c>
      <c r="BT63" s="209">
        <f>IF(SUM(wUSE!BT$112:BT$114),BT$3*wUSE!BT63/SUM(wUSE!BT$112:BT$114),0)</f>
        <v>1.6597224929687537</v>
      </c>
      <c r="BU63" s="209">
        <f>IF(SUM(wUSE!BU$112:BU$114),BU$3*wUSE!BU63/SUM(wUSE!BU$112:BU$114),0)</f>
        <v>2.8323112724430781</v>
      </c>
      <c r="BV63" s="209">
        <f>IF(SUM(wUSE!BV$112:BV$114),BV$3*wUSE!BV63/SUM(wUSE!BV$112:BV$114),0)</f>
        <v>37.609214360706154</v>
      </c>
      <c r="BW63" s="209">
        <f>IF(SUM(wUSE!BW$112:BW$114),BW$3*wUSE!BW63/SUM(wUSE!BW$112:BW$114),0)</f>
        <v>0</v>
      </c>
      <c r="BX63" s="209">
        <f>IF(SUM(wUSE!BX$112:BX$114),BX$3*wUSE!BX63/SUM(wUSE!BX$112:BX$114),0)</f>
        <v>0.2992868649660122</v>
      </c>
      <c r="BY63" s="209">
        <f>IF(SUM(wUSE!BY$112:BY$114),BY$3*wUSE!BY63/SUM(wUSE!BY$112:BY$114),0)</f>
        <v>0.45426091143954794</v>
      </c>
      <c r="BZ63" s="209">
        <f>IF(SUM(wUSE!BZ$112:BZ$114),BZ$3*wUSE!BZ63/SUM(wUSE!BZ$112:BZ$114),0)</f>
        <v>29.035846701978777</v>
      </c>
      <c r="CA63" s="209">
        <f>IF(SUM(wUSE!CA$112:CA$114),CA$3*wUSE!CA63/SUM(wUSE!CA$112:CA$114),0)</f>
        <v>35.038455666045472</v>
      </c>
      <c r="CB63" s="209">
        <f>IF(SUM(wUSE!CB$112:CB$114),CB$3*wUSE!CB63/SUM(wUSE!CB$112:CB$114),0)</f>
        <v>147.13775831805833</v>
      </c>
      <c r="CC63" s="209">
        <f>IF(SUM(wUSE!CC$112:CC$114),CC$3*wUSE!CC63/SUM(wUSE!CC$112:CC$114),0)</f>
        <v>69.698411180762633</v>
      </c>
      <c r="CD63" s="209">
        <f>IF(SUM(wUSE!CD$112:CD$114),CD$3*wUSE!CD63/SUM(wUSE!CD$112:CD$114),0)</f>
        <v>1.3955843231453853</v>
      </c>
      <c r="CE63" s="209">
        <f>IF(SUM(wUSE!CE$112:CE$114),CE$3*wUSE!CE63/SUM(wUSE!CE$112:CE$114),0)</f>
        <v>1.4114579501328826</v>
      </c>
      <c r="CF63" s="209">
        <f>IF(SUM(wUSE!CF$112:CF$114),CF$3*wUSE!CF63/SUM(wUSE!CF$112:CF$114),0)</f>
        <v>0</v>
      </c>
      <c r="CG63" s="209" t="e">
        <f>IF(SUM(wUSE!CG$112:CG$114),CG$3*wUSE!CG63/SUM(wUSE!CG$112:CG$114),0)</f>
        <v>#DIV/0!</v>
      </c>
      <c r="CH63" s="209" t="e">
        <f>IF(SUM(wUSE!CH$112:CH$114),CH$3*wUSE!CH63/SUM(wUSE!CH$112:CH$114),0)</f>
        <v>#DIV/0!</v>
      </c>
      <c r="CI63" s="209" t="e">
        <f>IF(SUM(wUSE!CI$112:CI$114),CI$3*wUSE!CI63/SUM(wUSE!CI$112:CI$114),0)</f>
        <v>#DIV/0!</v>
      </c>
      <c r="CJ63" s="209" t="e">
        <f>IF(SUM(wUSE!CJ$112:CJ$114),CJ$3*wUSE!CJ63/SUM(wUSE!CJ$112:CJ$114),0)</f>
        <v>#DIV/0!</v>
      </c>
      <c r="CK63" s="209" t="e">
        <f>IF(SUM(wUSE!CK$112:CK$114),CK$3*wUSE!CK63/SUM(wUSE!CK$112:CK$114),0)</f>
        <v>#DIV/0!</v>
      </c>
      <c r="CL63" s="209" t="e">
        <f>IF(SUM(wUSE!CL$112:CL$114),CL$3*wUSE!CL63/SUM(wUSE!CL$112:CL$114),0)</f>
        <v>#DIV/0!</v>
      </c>
      <c r="CM63" s="209" t="e">
        <f>IF(SUM(wUSE!CM$112:CM$114),CM$3*wUSE!CM63/SUM(wUSE!CM$112:CM$114),0)</f>
        <v>#DIV/0!</v>
      </c>
      <c r="CN63" s="209" t="e">
        <f>IF(SUM(wUSE!CN$112:CN$114),CN$3*wUSE!CN63/SUM(wUSE!CN$112:CN$114),0)</f>
        <v>#DIV/0!</v>
      </c>
      <c r="CO63" s="209" t="e">
        <f>IF(SUM(wUSE!CO$112:CO$114),CO$3*wUSE!CO63/SUM(wUSE!CO$112:CO$114),0)</f>
        <v>#DIV/0!</v>
      </c>
      <c r="CP63" s="209" t="e">
        <f>IF(SUM(wUSE!CP$112:CP$114),CP$3*wUSE!CP63/SUM(wUSE!CP$112:CP$114),0)</f>
        <v>#DIV/0!</v>
      </c>
      <c r="CQ63" s="209" t="e">
        <f>IF(SUM(wUSE!CQ$112:CQ$114),CQ$3*wUSE!CQ63/SUM(wUSE!CQ$112:CQ$114),0)</f>
        <v>#DIV/0!</v>
      </c>
      <c r="CR63" s="209" t="e">
        <f>IF(SUM(wUSE!CR$112:CR$114),CR$3*wUSE!CR63/SUM(wUSE!CR$112:CR$114),0)</f>
        <v>#DIV/0!</v>
      </c>
      <c r="CS63" s="209" t="e">
        <f>IF(SUM(wUSE!CS$112:CS$114),CS$3*wUSE!CS63/SUM(wUSE!CS$112:CS$114),0)</f>
        <v>#DIV/0!</v>
      </c>
      <c r="CT63" s="209">
        <f>IF(SUM(wUSE!CT$112:CT$114),CT$3*wUSE!CT63/SUM(wUSE!CT$112:CT$114),0)</f>
        <v>0</v>
      </c>
      <c r="CU63" s="209">
        <f>IF(SUM(wUSE!CU$112:CU$114),CU$3*wUSE!CU63/SUM(wUSE!CU$112:CU$114),0)</f>
        <v>0</v>
      </c>
      <c r="CV63" s="209" t="e">
        <f>IF(SUM(wUSE!CV$112:CV$114),CV$3*wUSE!CV63/SUM(wUSE!CV$112:CV$114),0)</f>
        <v>#DIV/0!</v>
      </c>
      <c r="CW63" s="209" t="e">
        <f>IF(SUM(wUSE!CW$112:CW$114),CW$3*wUSE!CW63/SUM(wUSE!CW$112:CW$114),0)</f>
        <v>#DIV/0!</v>
      </c>
      <c r="CX63" s="209" t="e">
        <f>IF(SUM(wUSE!CX$112:CX$114),CX$3*wUSE!CX63/SUM(wUSE!CX$112:CX$114),0)</f>
        <v>#DIV/0!</v>
      </c>
      <c r="CY63" s="209" t="e">
        <f>IF(SUM(wUSE!CY$112:CY$114),CY$3*wUSE!CY63/SUM(wUSE!CY$112:CY$114),0)</f>
        <v>#DIV/0!</v>
      </c>
      <c r="CZ63" s="209" t="e">
        <f>IF(SUM(wUSE!CZ$112:CZ$114),CZ$3*wUSE!CZ63/SUM(wUSE!CZ$112:CZ$114),0)</f>
        <v>#DIV/0!</v>
      </c>
      <c r="DA63" s="209" t="e">
        <f>IF(SUM(wUSE!DA$112:DA$114),DA$3*wUSE!DA63/SUM(wUSE!DA$112:DA$114),0)</f>
        <v>#DIV/0!</v>
      </c>
      <c r="DB63" s="209" t="e">
        <f>IF(SUM(wUSE!DB$112:DB$114),DB$3*wUSE!DB63/SUM(wUSE!DB$112:DB$114),0)</f>
        <v>#DIV/0!</v>
      </c>
      <c r="DC63" s="198"/>
      <c r="DD63" s="199"/>
      <c r="DE63" s="199"/>
      <c r="DF63" s="199"/>
      <c r="DG63" s="199"/>
      <c r="DH63" s="199"/>
      <c r="DI63" s="199"/>
      <c r="DJ63" s="199"/>
      <c r="DK63" s="199"/>
      <c r="DL63" s="199"/>
      <c r="DM63" s="199"/>
      <c r="DN63" s="199"/>
      <c r="DO63" s="199"/>
      <c r="DP63" s="199"/>
    </row>
    <row r="64" spans="1:120" x14ac:dyDescent="0.75">
      <c r="A64" s="29"/>
      <c r="B64" s="17" t="s">
        <v>168</v>
      </c>
      <c r="C64" s="209">
        <f>IF(SUM(wUSE!C$112:C$114),C$3*wUSE!C64/SUM(wUSE!C$112:C$114),0)</f>
        <v>1.1373048823563026</v>
      </c>
      <c r="D64" s="209">
        <f>IF(SUM(wUSE!D$112:D$114),D$3*wUSE!D64/SUM(wUSE!D$112:D$114),0)</f>
        <v>2.43444740339869</v>
      </c>
      <c r="E64" s="209">
        <f>IF(SUM(wUSE!E$112:E$114),E$3*wUSE!E64/SUM(wUSE!E$112:E$114),0)</f>
        <v>0.10490965293439364</v>
      </c>
      <c r="F64" s="209">
        <f>IF(SUM(wUSE!F$112:F$114),F$3*wUSE!F64/SUM(wUSE!F$112:F$114),0)</f>
        <v>1.4170526848694003</v>
      </c>
      <c r="G64" s="209">
        <f>IF(SUM(wUSE!G$112:G$114),G$3*wUSE!G64/SUM(wUSE!G$112:G$114),0)</f>
        <v>3.7718407333863841E-6</v>
      </c>
      <c r="H64" s="209">
        <f>IF(SUM(wUSE!H$112:H$114),H$3*wUSE!H64/SUM(wUSE!H$112:H$114),0)</f>
        <v>5.9585781206616373</v>
      </c>
      <c r="I64" s="209">
        <f>IF(SUM(wUSE!I$112:I$114),I$3*wUSE!I64/SUM(wUSE!I$112:I$114),0)</f>
        <v>6.1903784715239452</v>
      </c>
      <c r="J64" s="209">
        <f>IF(SUM(wUSE!J$112:J$114),J$3*wUSE!J64/SUM(wUSE!J$112:J$114),0)</f>
        <v>3.9866819753799985</v>
      </c>
      <c r="K64" s="209">
        <f>IF(SUM(wUSE!K$112:K$114),K$3*wUSE!K64/SUM(wUSE!K$112:K$114),0)</f>
        <v>0.69835694933482195</v>
      </c>
      <c r="L64" s="209">
        <f>IF(SUM(wUSE!L$112:L$114),L$3*wUSE!L64/SUM(wUSE!L$112:L$114),0)</f>
        <v>9.373008563793304</v>
      </c>
      <c r="M64" s="209">
        <f>IF(SUM(wUSE!M$112:M$114),M$3*wUSE!M64/SUM(wUSE!M$112:M$114),0)</f>
        <v>20.355742390325631</v>
      </c>
      <c r="N64" s="209">
        <f>IF(SUM(wUSE!N$112:N$114),N$3*wUSE!N64/SUM(wUSE!N$112:N$114),0)</f>
        <v>0.26530427574376736</v>
      </c>
      <c r="O64" s="209">
        <f>IF(SUM(wUSE!O$112:O$114),O$3*wUSE!O64/SUM(wUSE!O$112:O$114),0)</f>
        <v>0.12345379409157621</v>
      </c>
      <c r="P64" s="209">
        <f>IF(SUM(wUSE!P$112:P$114),P$3*wUSE!P64/SUM(wUSE!P$112:P$114),0)</f>
        <v>3.3038013271970397</v>
      </c>
      <c r="Q64" s="209">
        <f>IF(SUM(wUSE!Q$112:Q$114),Q$3*wUSE!Q64/SUM(wUSE!Q$112:Q$114),0)</f>
        <v>0.56935539855765982</v>
      </c>
      <c r="R64" s="209">
        <f>IF(SUM(wUSE!R$112:R$114),R$3*wUSE!R64/SUM(wUSE!R$112:R$114),0)</f>
        <v>2.6323096149219487</v>
      </c>
      <c r="S64" s="209">
        <f>IF(SUM(wUSE!S$112:S$114),S$3*wUSE!S64/SUM(wUSE!S$112:S$114),0)</f>
        <v>0.13910390317582869</v>
      </c>
      <c r="T64" s="209">
        <f>IF(SUM(wUSE!T$112:T$114),T$3*wUSE!T64/SUM(wUSE!T$112:T$114),0)</f>
        <v>4.6897756806083914E-2</v>
      </c>
      <c r="U64" s="209">
        <f>IF(SUM(wUSE!U$112:U$114),U$3*wUSE!U64/SUM(wUSE!U$112:U$114),0)</f>
        <v>0</v>
      </c>
      <c r="V64" s="209">
        <f>IF(SUM(wUSE!V$112:V$114),V$3*wUSE!V64/SUM(wUSE!V$112:V$114),0)</f>
        <v>0</v>
      </c>
      <c r="W64" s="209">
        <f>IF(SUM(wUSE!W$112:W$114),W$3*wUSE!W64/SUM(wUSE!W$112:W$114),0)</f>
        <v>0</v>
      </c>
      <c r="X64" s="209">
        <f>IF(SUM(wUSE!X$112:X$114),X$3*wUSE!X64/SUM(wUSE!X$112:X$114),0)</f>
        <v>0</v>
      </c>
      <c r="Y64" s="209">
        <f>IF(SUM(wUSE!Y$112:Y$114),Y$3*wUSE!Y64/SUM(wUSE!Y$112:Y$114),0)</f>
        <v>0</v>
      </c>
      <c r="Z64" s="209">
        <f>IF(SUM(wUSE!Z$112:Z$114),Z$3*wUSE!Z64/SUM(wUSE!Z$112:Z$114),0)</f>
        <v>0</v>
      </c>
      <c r="AA64" s="209">
        <f>IF(SUM(wUSE!AA$112:AA$114),AA$3*wUSE!AA64/SUM(wUSE!AA$112:AA$114),0)</f>
        <v>0</v>
      </c>
      <c r="AB64" s="209">
        <f>IF(SUM(wUSE!AB$112:AB$114),AB$3*wUSE!AB64/SUM(wUSE!AB$112:AB$114),0)</f>
        <v>1.1432227125569992E-2</v>
      </c>
      <c r="AC64" s="209">
        <f>IF(SUM(wUSE!AC$112:AC$114),AC$3*wUSE!AC64/SUM(wUSE!AC$112:AC$114),0)</f>
        <v>4.16567208240568E-3</v>
      </c>
      <c r="AD64" s="209">
        <f>IF(SUM(wUSE!AD$112:AD$114),AD$3*wUSE!AD64/SUM(wUSE!AD$112:AD$114),0)</f>
        <v>1.8121865046463257E-3</v>
      </c>
      <c r="AE64" s="209">
        <f>IF(SUM(wUSE!AE$112:AE$114),AE$3*wUSE!AE64/SUM(wUSE!AE$112:AE$114),0)</f>
        <v>3.2323460578724566E-4</v>
      </c>
      <c r="AF64" s="209">
        <f>IF(SUM(wUSE!AF$112:AF$114),AF$3*wUSE!AF64/SUM(wUSE!AF$112:AF$114),0)</f>
        <v>2.1419352661691572E-2</v>
      </c>
      <c r="AG64" s="209">
        <f>IF(SUM(wUSE!AG$112:AG$114),AG$3*wUSE!AG64/SUM(wUSE!AG$112:AG$114),0)</f>
        <v>9.2742767224873578E-3</v>
      </c>
      <c r="AH64" s="209">
        <f>IF(SUM(wUSE!AH$112:AH$114),AH$3*wUSE!AH64/SUM(wUSE!AH$112:AH$114),0)</f>
        <v>3.3424427932389315E-4</v>
      </c>
      <c r="AI64" s="209">
        <f>IF(SUM(wUSE!AI$112:AI$114),AI$3*wUSE!AI64/SUM(wUSE!AI$112:AI$114),0)</f>
        <v>2.2637721485440948E-3</v>
      </c>
      <c r="AJ64" s="209">
        <f>IF(SUM(wUSE!AJ$112:AJ$114),AJ$3*wUSE!AJ64/SUM(wUSE!AJ$112:AJ$114),0)</f>
        <v>0</v>
      </c>
      <c r="AK64" s="209">
        <f>IF(SUM(wUSE!AK$112:AK$114),AK$3*wUSE!AK64/SUM(wUSE!AK$112:AK$114),0)</f>
        <v>0</v>
      </c>
      <c r="AL64" s="209">
        <f>IF(SUM(wUSE!AL$112:AL$114),AL$3*wUSE!AL64/SUM(wUSE!AL$112:AL$114),0)</f>
        <v>0</v>
      </c>
      <c r="AM64" s="209">
        <f>IF(SUM(wUSE!AM$112:AM$114),AM$3*wUSE!AM64/SUM(wUSE!AM$112:AM$114),0)</f>
        <v>2.1051817827934565E-2</v>
      </c>
      <c r="AN64" s="209">
        <f>IF(SUM(wUSE!AN$112:AN$114),AN$3*wUSE!AN64/SUM(wUSE!AN$112:AN$114),0)</f>
        <v>0</v>
      </c>
      <c r="AO64" s="209">
        <f>IF(SUM(wUSE!AO$112:AO$114),AO$3*wUSE!AO64/SUM(wUSE!AO$112:AO$114),0)</f>
        <v>16.846459437903757</v>
      </c>
      <c r="AP64" s="209">
        <f>IF(SUM(wUSE!AP$112:AP$114),AP$3*wUSE!AP64/SUM(wUSE!AP$112:AP$114),0)</f>
        <v>0</v>
      </c>
      <c r="AQ64" s="209">
        <f>IF(SUM(wUSE!AQ$112:AQ$114),AQ$3*wUSE!AQ64/SUM(wUSE!AQ$112:AQ$114),0)</f>
        <v>0.19086441692311992</v>
      </c>
      <c r="AR64" s="209">
        <f>IF(SUM(wUSE!AR$112:AR$114),AR$3*wUSE!AR64/SUM(wUSE!AR$112:AR$114),0)</f>
        <v>0</v>
      </c>
      <c r="AS64" s="209">
        <f>IF(SUM(wUSE!AS$112:AS$114),AS$3*wUSE!AS64/SUM(wUSE!AS$112:AS$114),0)</f>
        <v>0.28539383943718566</v>
      </c>
      <c r="AT64" s="209">
        <f>IF(SUM(wUSE!AT$112:AT$114),AT$3*wUSE!AT64/SUM(wUSE!AT$112:AT$114),0)</f>
        <v>0.22709461614111537</v>
      </c>
      <c r="AU64" s="209">
        <f>IF(SUM(wUSE!AU$112:AU$114),AU$3*wUSE!AU64/SUM(wUSE!AU$112:AU$114),0)</f>
        <v>0.11899868702824702</v>
      </c>
      <c r="AV64" s="209">
        <f>IF(SUM(wUSE!AV$112:AV$114),AV$3*wUSE!AV64/SUM(wUSE!AV$112:AV$114),0)</f>
        <v>0.29071539432614596</v>
      </c>
      <c r="AW64" s="209">
        <f>IF(SUM(wUSE!AW$112:AW$114),AW$3*wUSE!AW64/SUM(wUSE!AW$112:AW$114),0)</f>
        <v>0.10813251302387158</v>
      </c>
      <c r="AX64" s="209">
        <f>IF(SUM(wUSE!AX$112:AX$114),AX$3*wUSE!AX64/SUM(wUSE!AX$112:AX$114),0)</f>
        <v>0.3268079137150236</v>
      </c>
      <c r="AY64" s="209">
        <f>IF(SUM(wUSE!AY$112:AY$114),AY$3*wUSE!AY64/SUM(wUSE!AY$112:AY$114),0)</f>
        <v>0.27347156368303521</v>
      </c>
      <c r="AZ64" s="209">
        <f>IF(SUM(wUSE!AZ$112:AZ$114),AZ$3*wUSE!AZ64/SUM(wUSE!AZ$112:AZ$114),0)</f>
        <v>11.098833220326178</v>
      </c>
      <c r="BA64" s="209">
        <f>IF(SUM(wUSE!BA$112:BA$114),BA$3*wUSE!BA64/SUM(wUSE!BA$112:BA$114),0)</f>
        <v>1.1196327169354177</v>
      </c>
      <c r="BB64" s="209">
        <f>IF(SUM(wUSE!BB$112:BB$114),BB$3*wUSE!BB64/SUM(wUSE!BB$112:BB$114),0)</f>
        <v>0.59596341400522967</v>
      </c>
      <c r="BC64" s="209">
        <f>IF(SUM(wUSE!BC$112:BC$114),BC$3*wUSE!BC64/SUM(wUSE!BC$112:BC$114),0)</f>
        <v>7.2041504784531227</v>
      </c>
      <c r="BD64" s="209">
        <f>IF(SUM(wUSE!BD$112:BD$114),BD$3*wUSE!BD64/SUM(wUSE!BD$112:BD$114),0)</f>
        <v>0.73462932664625136</v>
      </c>
      <c r="BE64" s="209">
        <f>IF(SUM(wUSE!BE$112:BE$114),BE$3*wUSE!BE64/SUM(wUSE!BE$112:BE$114),0)</f>
        <v>0.26591685813209537</v>
      </c>
      <c r="BF64" s="209">
        <f>IF(SUM(wUSE!BF$112:BF$114),BF$3*wUSE!BF64/SUM(wUSE!BF$112:BF$114),0)</f>
        <v>0</v>
      </c>
      <c r="BG64" s="209">
        <f>IF(SUM(wUSE!BG$112:BG$114),BG$3*wUSE!BG64/SUM(wUSE!BG$112:BG$114),0)</f>
        <v>9.7758823310113119</v>
      </c>
      <c r="BH64" s="209">
        <f>IF(SUM(wUSE!BH$112:BH$114),BH$3*wUSE!BH64/SUM(wUSE!BH$112:BH$114),0)</f>
        <v>0</v>
      </c>
      <c r="BI64" s="209">
        <f>IF(SUM(wUSE!BI$112:BI$114),BI$3*wUSE!BI64/SUM(wUSE!BI$112:BI$114),0)</f>
        <v>0</v>
      </c>
      <c r="BJ64" s="209">
        <f>IF(SUM(wUSE!BJ$112:BJ$114),BJ$3*wUSE!BJ64/SUM(wUSE!BJ$112:BJ$114),0)</f>
        <v>0</v>
      </c>
      <c r="BK64" s="209">
        <f>IF(SUM(wUSE!BK$112:BK$114),BK$3*wUSE!BK64/SUM(wUSE!BK$112:BK$114),0)</f>
        <v>5.3344576549852274</v>
      </c>
      <c r="BL64" s="209">
        <f>IF(SUM(wUSE!BL$112:BL$114),BL$3*wUSE!BL64/SUM(wUSE!BL$112:BL$114),0)</f>
        <v>0</v>
      </c>
      <c r="BM64" s="209">
        <f>IF(SUM(wUSE!BM$112:BM$114),BM$3*wUSE!BM64/SUM(wUSE!BM$112:BM$114),0)</f>
        <v>0</v>
      </c>
      <c r="BN64" s="209">
        <f>IF(SUM(wUSE!BN$112:BN$114),BN$3*wUSE!BN64/SUM(wUSE!BN$112:BN$114),0)</f>
        <v>0</v>
      </c>
      <c r="BO64" s="209">
        <f>IF(SUM(wUSE!BO$112:BO$114),BO$3*wUSE!BO64/SUM(wUSE!BO$112:BO$114),0)</f>
        <v>0</v>
      </c>
      <c r="BP64" s="209">
        <f>IF(SUM(wUSE!BP$112:BP$114),BP$3*wUSE!BP64/SUM(wUSE!BP$112:BP$114),0)</f>
        <v>0.29023634855222191</v>
      </c>
      <c r="BQ64" s="209">
        <f>IF(SUM(wUSE!BQ$112:BQ$114),BQ$3*wUSE!BQ64/SUM(wUSE!BQ$112:BQ$114),0)</f>
        <v>0</v>
      </c>
      <c r="BR64" s="209">
        <f>IF(SUM(wUSE!BR$112:BR$114),BR$3*wUSE!BR64/SUM(wUSE!BR$112:BR$114),0)</f>
        <v>0</v>
      </c>
      <c r="BS64" s="209">
        <f>IF(SUM(wUSE!BS$112:BS$114),BS$3*wUSE!BS64/SUM(wUSE!BS$112:BS$114),0)</f>
        <v>0</v>
      </c>
      <c r="BT64" s="209">
        <f>IF(SUM(wUSE!BT$112:BT$114),BT$3*wUSE!BT64/SUM(wUSE!BT$112:BT$114),0)</f>
        <v>0.30499097543567633</v>
      </c>
      <c r="BU64" s="209">
        <f>IF(SUM(wUSE!BU$112:BU$114),BU$3*wUSE!BU64/SUM(wUSE!BU$112:BU$114),0)</f>
        <v>0</v>
      </c>
      <c r="BV64" s="209">
        <f>IF(SUM(wUSE!BV$112:BV$114),BV$3*wUSE!BV64/SUM(wUSE!BV$112:BV$114),0)</f>
        <v>52.826275533352849</v>
      </c>
      <c r="BW64" s="209">
        <f>IF(SUM(wUSE!BW$112:BW$114),BW$3*wUSE!BW64/SUM(wUSE!BW$112:BW$114),0)</f>
        <v>0</v>
      </c>
      <c r="BX64" s="209">
        <f>IF(SUM(wUSE!BX$112:BX$114),BX$3*wUSE!BX64/SUM(wUSE!BX$112:BX$114),0)</f>
        <v>0</v>
      </c>
      <c r="BY64" s="209">
        <f>IF(SUM(wUSE!BY$112:BY$114),BY$3*wUSE!BY64/SUM(wUSE!BY$112:BY$114),0)</f>
        <v>0</v>
      </c>
      <c r="BZ64" s="209">
        <f>IF(SUM(wUSE!BZ$112:BZ$114),BZ$3*wUSE!BZ64/SUM(wUSE!BZ$112:BZ$114),0)</f>
        <v>7.8358252344001206E-2</v>
      </c>
      <c r="CA64" s="209">
        <f>IF(SUM(wUSE!CA$112:CA$114),CA$3*wUSE!CA64/SUM(wUSE!CA$112:CA$114),0)</f>
        <v>0</v>
      </c>
      <c r="CB64" s="209">
        <f>IF(SUM(wUSE!CB$112:CB$114),CB$3*wUSE!CB64/SUM(wUSE!CB$112:CB$114),0)</f>
        <v>0</v>
      </c>
      <c r="CC64" s="209">
        <f>IF(SUM(wUSE!CC$112:CC$114),CC$3*wUSE!CC64/SUM(wUSE!CC$112:CC$114),0)</f>
        <v>0</v>
      </c>
      <c r="CD64" s="209">
        <f>IF(SUM(wUSE!CD$112:CD$114),CD$3*wUSE!CD64/SUM(wUSE!CD$112:CD$114),0)</f>
        <v>0</v>
      </c>
      <c r="CE64" s="209">
        <f>IF(SUM(wUSE!CE$112:CE$114),CE$3*wUSE!CE64/SUM(wUSE!CE$112:CE$114),0)</f>
        <v>0</v>
      </c>
      <c r="CF64" s="209">
        <f>IF(SUM(wUSE!CF$112:CF$114),CF$3*wUSE!CF64/SUM(wUSE!CF$112:CF$114),0)</f>
        <v>0</v>
      </c>
      <c r="CG64" s="209" t="e">
        <f>IF(SUM(wUSE!CG$112:CG$114),CG$3*wUSE!CG64/SUM(wUSE!CG$112:CG$114),0)</f>
        <v>#DIV/0!</v>
      </c>
      <c r="CH64" s="209" t="e">
        <f>IF(SUM(wUSE!CH$112:CH$114),CH$3*wUSE!CH64/SUM(wUSE!CH$112:CH$114),0)</f>
        <v>#DIV/0!</v>
      </c>
      <c r="CI64" s="209" t="e">
        <f>IF(SUM(wUSE!CI$112:CI$114),CI$3*wUSE!CI64/SUM(wUSE!CI$112:CI$114),0)</f>
        <v>#DIV/0!</v>
      </c>
      <c r="CJ64" s="209" t="e">
        <f>IF(SUM(wUSE!CJ$112:CJ$114),CJ$3*wUSE!CJ64/SUM(wUSE!CJ$112:CJ$114),0)</f>
        <v>#DIV/0!</v>
      </c>
      <c r="CK64" s="209" t="e">
        <f>IF(SUM(wUSE!CK$112:CK$114),CK$3*wUSE!CK64/SUM(wUSE!CK$112:CK$114),0)</f>
        <v>#DIV/0!</v>
      </c>
      <c r="CL64" s="209" t="e">
        <f>IF(SUM(wUSE!CL$112:CL$114),CL$3*wUSE!CL64/SUM(wUSE!CL$112:CL$114),0)</f>
        <v>#DIV/0!</v>
      </c>
      <c r="CM64" s="209" t="e">
        <f>IF(SUM(wUSE!CM$112:CM$114),CM$3*wUSE!CM64/SUM(wUSE!CM$112:CM$114),0)</f>
        <v>#DIV/0!</v>
      </c>
      <c r="CN64" s="209" t="e">
        <f>IF(SUM(wUSE!CN$112:CN$114),CN$3*wUSE!CN64/SUM(wUSE!CN$112:CN$114),0)</f>
        <v>#DIV/0!</v>
      </c>
      <c r="CO64" s="209" t="e">
        <f>IF(SUM(wUSE!CO$112:CO$114),CO$3*wUSE!CO64/SUM(wUSE!CO$112:CO$114),0)</f>
        <v>#DIV/0!</v>
      </c>
      <c r="CP64" s="209" t="e">
        <f>IF(SUM(wUSE!CP$112:CP$114),CP$3*wUSE!CP64/SUM(wUSE!CP$112:CP$114),0)</f>
        <v>#DIV/0!</v>
      </c>
      <c r="CQ64" s="209" t="e">
        <f>IF(SUM(wUSE!CQ$112:CQ$114),CQ$3*wUSE!CQ64/SUM(wUSE!CQ$112:CQ$114),0)</f>
        <v>#DIV/0!</v>
      </c>
      <c r="CR64" s="209" t="e">
        <f>IF(SUM(wUSE!CR$112:CR$114),CR$3*wUSE!CR64/SUM(wUSE!CR$112:CR$114),0)</f>
        <v>#DIV/0!</v>
      </c>
      <c r="CS64" s="209" t="e">
        <f>IF(SUM(wUSE!CS$112:CS$114),CS$3*wUSE!CS64/SUM(wUSE!CS$112:CS$114),0)</f>
        <v>#DIV/0!</v>
      </c>
      <c r="CT64" s="209">
        <f>IF(SUM(wUSE!CT$112:CT$114),CT$3*wUSE!CT64/SUM(wUSE!CT$112:CT$114),0)</f>
        <v>0</v>
      </c>
      <c r="CU64" s="209">
        <f>IF(SUM(wUSE!CU$112:CU$114),CU$3*wUSE!CU64/SUM(wUSE!CU$112:CU$114),0)</f>
        <v>0</v>
      </c>
      <c r="CV64" s="209" t="e">
        <f>IF(SUM(wUSE!CV$112:CV$114),CV$3*wUSE!CV64/SUM(wUSE!CV$112:CV$114),0)</f>
        <v>#DIV/0!</v>
      </c>
      <c r="CW64" s="209" t="e">
        <f>IF(SUM(wUSE!CW$112:CW$114),CW$3*wUSE!CW64/SUM(wUSE!CW$112:CW$114),0)</f>
        <v>#DIV/0!</v>
      </c>
      <c r="CX64" s="209" t="e">
        <f>IF(SUM(wUSE!CX$112:CX$114),CX$3*wUSE!CX64/SUM(wUSE!CX$112:CX$114),0)</f>
        <v>#DIV/0!</v>
      </c>
      <c r="CY64" s="209" t="e">
        <f>IF(SUM(wUSE!CY$112:CY$114),CY$3*wUSE!CY64/SUM(wUSE!CY$112:CY$114),0)</f>
        <v>#DIV/0!</v>
      </c>
      <c r="CZ64" s="209" t="e">
        <f>IF(SUM(wUSE!CZ$112:CZ$114),CZ$3*wUSE!CZ64/SUM(wUSE!CZ$112:CZ$114),0)</f>
        <v>#DIV/0!</v>
      </c>
      <c r="DA64" s="209" t="e">
        <f>IF(SUM(wUSE!DA$112:DA$114),DA$3*wUSE!DA64/SUM(wUSE!DA$112:DA$114),0)</f>
        <v>#DIV/0!</v>
      </c>
      <c r="DB64" s="209" t="e">
        <f>IF(SUM(wUSE!DB$112:DB$114),DB$3*wUSE!DB64/SUM(wUSE!DB$112:DB$114),0)</f>
        <v>#DIV/0!</v>
      </c>
      <c r="DC64" s="198"/>
      <c r="DD64" s="199"/>
      <c r="DE64" s="199"/>
      <c r="DF64" s="199"/>
      <c r="DG64" s="199"/>
      <c r="DH64" s="199"/>
      <c r="DI64" s="199"/>
      <c r="DJ64" s="199"/>
      <c r="DK64" s="199"/>
      <c r="DL64" s="199"/>
      <c r="DM64" s="199"/>
      <c r="DN64" s="199"/>
      <c r="DO64" s="199"/>
      <c r="DP64" s="199"/>
    </row>
    <row r="65" spans="1:120" x14ac:dyDescent="0.75">
      <c r="A65" s="29"/>
      <c r="B65" s="17" t="s">
        <v>1167</v>
      </c>
      <c r="C65" s="209">
        <f>IF(SUM(wUSE!C$112:C$114),C$3*wUSE!C65/SUM(wUSE!C$112:C$114),0)</f>
        <v>0</v>
      </c>
      <c r="D65" s="209">
        <f>IF(SUM(wUSE!D$112:D$114),D$3*wUSE!D65/SUM(wUSE!D$112:D$114),0)</f>
        <v>0</v>
      </c>
      <c r="E65" s="209">
        <f>IF(SUM(wUSE!E$112:E$114),E$3*wUSE!E65/SUM(wUSE!E$112:E$114),0)</f>
        <v>0</v>
      </c>
      <c r="F65" s="209">
        <f>IF(SUM(wUSE!F$112:F$114),F$3*wUSE!F65/SUM(wUSE!F$112:F$114),0)</f>
        <v>0</v>
      </c>
      <c r="G65" s="209">
        <f>IF(SUM(wUSE!G$112:G$114),G$3*wUSE!G65/SUM(wUSE!G$112:G$114),0)</f>
        <v>0</v>
      </c>
      <c r="H65" s="209">
        <f>IF(SUM(wUSE!H$112:H$114),H$3*wUSE!H65/SUM(wUSE!H$112:H$114),0)</f>
        <v>0</v>
      </c>
      <c r="I65" s="209">
        <f>IF(SUM(wUSE!I$112:I$114),I$3*wUSE!I65/SUM(wUSE!I$112:I$114),0)</f>
        <v>0</v>
      </c>
      <c r="J65" s="209">
        <f>IF(SUM(wUSE!J$112:J$114),J$3*wUSE!J65/SUM(wUSE!J$112:J$114),0)</f>
        <v>0</v>
      </c>
      <c r="K65" s="209">
        <f>IF(SUM(wUSE!K$112:K$114),K$3*wUSE!K65/SUM(wUSE!K$112:K$114),0)</f>
        <v>0</v>
      </c>
      <c r="L65" s="209">
        <f>IF(SUM(wUSE!L$112:L$114),L$3*wUSE!L65/SUM(wUSE!L$112:L$114),0)</f>
        <v>0</v>
      </c>
      <c r="M65" s="209">
        <f>IF(SUM(wUSE!M$112:M$114),M$3*wUSE!M65/SUM(wUSE!M$112:M$114),0)</f>
        <v>0</v>
      </c>
      <c r="N65" s="209">
        <f>IF(SUM(wUSE!N$112:N$114),N$3*wUSE!N65/SUM(wUSE!N$112:N$114),0)</f>
        <v>0</v>
      </c>
      <c r="O65" s="209">
        <f>IF(SUM(wUSE!O$112:O$114),O$3*wUSE!O65/SUM(wUSE!O$112:O$114),0)</f>
        <v>0</v>
      </c>
      <c r="P65" s="209">
        <f>IF(SUM(wUSE!P$112:P$114),P$3*wUSE!P65/SUM(wUSE!P$112:P$114),0)</f>
        <v>0</v>
      </c>
      <c r="Q65" s="209">
        <f>IF(SUM(wUSE!Q$112:Q$114),Q$3*wUSE!Q65/SUM(wUSE!Q$112:Q$114),0)</f>
        <v>0</v>
      </c>
      <c r="R65" s="209">
        <f>IF(SUM(wUSE!R$112:R$114),R$3*wUSE!R65/SUM(wUSE!R$112:R$114),0)</f>
        <v>0</v>
      </c>
      <c r="S65" s="209">
        <f>IF(SUM(wUSE!S$112:S$114),S$3*wUSE!S65/SUM(wUSE!S$112:S$114),0)</f>
        <v>0</v>
      </c>
      <c r="T65" s="209">
        <f>IF(SUM(wUSE!T$112:T$114),T$3*wUSE!T65/SUM(wUSE!T$112:T$114),0)</f>
        <v>0</v>
      </c>
      <c r="U65" s="209">
        <f>IF(SUM(wUSE!U$112:U$114),U$3*wUSE!U65/SUM(wUSE!U$112:U$114),0)</f>
        <v>0</v>
      </c>
      <c r="V65" s="209">
        <f>IF(SUM(wUSE!V$112:V$114),V$3*wUSE!V65/SUM(wUSE!V$112:V$114),0)</f>
        <v>0</v>
      </c>
      <c r="W65" s="209">
        <f>IF(SUM(wUSE!W$112:W$114),W$3*wUSE!W65/SUM(wUSE!W$112:W$114),0)</f>
        <v>0</v>
      </c>
      <c r="X65" s="209">
        <f>IF(SUM(wUSE!X$112:X$114),X$3*wUSE!X65/SUM(wUSE!X$112:X$114),0)</f>
        <v>0</v>
      </c>
      <c r="Y65" s="209">
        <f>IF(SUM(wUSE!Y$112:Y$114),Y$3*wUSE!Y65/SUM(wUSE!Y$112:Y$114),0)</f>
        <v>0</v>
      </c>
      <c r="Z65" s="209">
        <f>IF(SUM(wUSE!Z$112:Z$114),Z$3*wUSE!Z65/SUM(wUSE!Z$112:Z$114),0)</f>
        <v>0</v>
      </c>
      <c r="AA65" s="209">
        <f>IF(SUM(wUSE!AA$112:AA$114),AA$3*wUSE!AA65/SUM(wUSE!AA$112:AA$114),0)</f>
        <v>0</v>
      </c>
      <c r="AB65" s="209">
        <f>IF(SUM(wUSE!AB$112:AB$114),AB$3*wUSE!AB65/SUM(wUSE!AB$112:AB$114),0)</f>
        <v>0</v>
      </c>
      <c r="AC65" s="209">
        <f>IF(SUM(wUSE!AC$112:AC$114),AC$3*wUSE!AC65/SUM(wUSE!AC$112:AC$114),0)</f>
        <v>0</v>
      </c>
      <c r="AD65" s="209">
        <f>IF(SUM(wUSE!AD$112:AD$114),AD$3*wUSE!AD65/SUM(wUSE!AD$112:AD$114),0)</f>
        <v>0</v>
      </c>
      <c r="AE65" s="209">
        <f>IF(SUM(wUSE!AE$112:AE$114),AE$3*wUSE!AE65/SUM(wUSE!AE$112:AE$114),0)</f>
        <v>0</v>
      </c>
      <c r="AF65" s="209">
        <f>IF(SUM(wUSE!AF$112:AF$114),AF$3*wUSE!AF65/SUM(wUSE!AF$112:AF$114),0)</f>
        <v>0</v>
      </c>
      <c r="AG65" s="209">
        <f>IF(SUM(wUSE!AG$112:AG$114),AG$3*wUSE!AG65/SUM(wUSE!AG$112:AG$114),0)</f>
        <v>0</v>
      </c>
      <c r="AH65" s="209">
        <f>IF(SUM(wUSE!AH$112:AH$114),AH$3*wUSE!AH65/SUM(wUSE!AH$112:AH$114),0)</f>
        <v>0</v>
      </c>
      <c r="AI65" s="209">
        <f>IF(SUM(wUSE!AI$112:AI$114),AI$3*wUSE!AI65/SUM(wUSE!AI$112:AI$114),0)</f>
        <v>0</v>
      </c>
      <c r="AJ65" s="209">
        <f>IF(SUM(wUSE!AJ$112:AJ$114),AJ$3*wUSE!AJ65/SUM(wUSE!AJ$112:AJ$114),0)</f>
        <v>0</v>
      </c>
      <c r="AK65" s="209">
        <f>IF(SUM(wUSE!AK$112:AK$114),AK$3*wUSE!AK65/SUM(wUSE!AK$112:AK$114),0)</f>
        <v>0</v>
      </c>
      <c r="AL65" s="209">
        <f>IF(SUM(wUSE!AL$112:AL$114),AL$3*wUSE!AL65/SUM(wUSE!AL$112:AL$114),0)</f>
        <v>0</v>
      </c>
      <c r="AM65" s="209">
        <f>IF(SUM(wUSE!AM$112:AM$114),AM$3*wUSE!AM65/SUM(wUSE!AM$112:AM$114),0)</f>
        <v>0</v>
      </c>
      <c r="AN65" s="209">
        <f>IF(SUM(wUSE!AN$112:AN$114),AN$3*wUSE!AN65/SUM(wUSE!AN$112:AN$114),0)</f>
        <v>0</v>
      </c>
      <c r="AO65" s="209">
        <f>IF(SUM(wUSE!AO$112:AO$114),AO$3*wUSE!AO65/SUM(wUSE!AO$112:AO$114),0)</f>
        <v>0</v>
      </c>
      <c r="AP65" s="209">
        <f>IF(SUM(wUSE!AP$112:AP$114),AP$3*wUSE!AP65/SUM(wUSE!AP$112:AP$114),0)</f>
        <v>0</v>
      </c>
      <c r="AQ65" s="209">
        <f>IF(SUM(wUSE!AQ$112:AQ$114),AQ$3*wUSE!AQ65/SUM(wUSE!AQ$112:AQ$114),0)</f>
        <v>0</v>
      </c>
      <c r="AR65" s="209">
        <f>IF(SUM(wUSE!AR$112:AR$114),AR$3*wUSE!AR65/SUM(wUSE!AR$112:AR$114),0)</f>
        <v>0</v>
      </c>
      <c r="AS65" s="209">
        <f>IF(SUM(wUSE!AS$112:AS$114),AS$3*wUSE!AS65/SUM(wUSE!AS$112:AS$114),0)</f>
        <v>0</v>
      </c>
      <c r="AT65" s="209">
        <f>IF(SUM(wUSE!AT$112:AT$114),AT$3*wUSE!AT65/SUM(wUSE!AT$112:AT$114),0)</f>
        <v>0</v>
      </c>
      <c r="AU65" s="209">
        <f>IF(SUM(wUSE!AU$112:AU$114),AU$3*wUSE!AU65/SUM(wUSE!AU$112:AU$114),0)</f>
        <v>0</v>
      </c>
      <c r="AV65" s="209">
        <f>IF(SUM(wUSE!AV$112:AV$114),AV$3*wUSE!AV65/SUM(wUSE!AV$112:AV$114),0)</f>
        <v>0</v>
      </c>
      <c r="AW65" s="209">
        <f>IF(SUM(wUSE!AW$112:AW$114),AW$3*wUSE!AW65/SUM(wUSE!AW$112:AW$114),0)</f>
        <v>0</v>
      </c>
      <c r="AX65" s="209">
        <f>IF(SUM(wUSE!AX$112:AX$114),AX$3*wUSE!AX65/SUM(wUSE!AX$112:AX$114),0)</f>
        <v>0</v>
      </c>
      <c r="AY65" s="209">
        <f>IF(SUM(wUSE!AY$112:AY$114),AY$3*wUSE!AY65/SUM(wUSE!AY$112:AY$114),0)</f>
        <v>0</v>
      </c>
      <c r="AZ65" s="209">
        <f>IF(SUM(wUSE!AZ$112:AZ$114),AZ$3*wUSE!AZ65/SUM(wUSE!AZ$112:AZ$114),0)</f>
        <v>0</v>
      </c>
      <c r="BA65" s="209">
        <f>IF(SUM(wUSE!BA$112:BA$114),BA$3*wUSE!BA65/SUM(wUSE!BA$112:BA$114),0)</f>
        <v>0</v>
      </c>
      <c r="BB65" s="209">
        <f>IF(SUM(wUSE!BB$112:BB$114),BB$3*wUSE!BB65/SUM(wUSE!BB$112:BB$114),0)</f>
        <v>0</v>
      </c>
      <c r="BC65" s="209">
        <f>IF(SUM(wUSE!BC$112:BC$114),BC$3*wUSE!BC65/SUM(wUSE!BC$112:BC$114),0)</f>
        <v>0</v>
      </c>
      <c r="BD65" s="209">
        <f>IF(SUM(wUSE!BD$112:BD$114),BD$3*wUSE!BD65/SUM(wUSE!BD$112:BD$114),0)</f>
        <v>0</v>
      </c>
      <c r="BE65" s="209">
        <f>IF(SUM(wUSE!BE$112:BE$114),BE$3*wUSE!BE65/SUM(wUSE!BE$112:BE$114),0)</f>
        <v>0</v>
      </c>
      <c r="BF65" s="209">
        <f>IF(SUM(wUSE!BF$112:BF$114),BF$3*wUSE!BF65/SUM(wUSE!BF$112:BF$114),0)</f>
        <v>0</v>
      </c>
      <c r="BG65" s="209">
        <f>IF(SUM(wUSE!BG$112:BG$114),BG$3*wUSE!BG65/SUM(wUSE!BG$112:BG$114),0)</f>
        <v>0</v>
      </c>
      <c r="BH65" s="209">
        <f>IF(SUM(wUSE!BH$112:BH$114),BH$3*wUSE!BH65/SUM(wUSE!BH$112:BH$114),0)</f>
        <v>0</v>
      </c>
      <c r="BI65" s="209">
        <f>IF(SUM(wUSE!BI$112:BI$114),BI$3*wUSE!BI65/SUM(wUSE!BI$112:BI$114),0)</f>
        <v>0</v>
      </c>
      <c r="BJ65" s="209">
        <f>IF(SUM(wUSE!BJ$112:BJ$114),BJ$3*wUSE!BJ65/SUM(wUSE!BJ$112:BJ$114),0)</f>
        <v>0</v>
      </c>
      <c r="BK65" s="209">
        <f>IF(SUM(wUSE!BK$112:BK$114),BK$3*wUSE!BK65/SUM(wUSE!BK$112:BK$114),0)</f>
        <v>0</v>
      </c>
      <c r="BL65" s="209">
        <f>IF(SUM(wUSE!BL$112:BL$114),BL$3*wUSE!BL65/SUM(wUSE!BL$112:BL$114),0)</f>
        <v>0</v>
      </c>
      <c r="BM65" s="209">
        <f>IF(SUM(wUSE!BM$112:BM$114),BM$3*wUSE!BM65/SUM(wUSE!BM$112:BM$114),0)</f>
        <v>0</v>
      </c>
      <c r="BN65" s="209">
        <f>IF(SUM(wUSE!BN$112:BN$114),BN$3*wUSE!BN65/SUM(wUSE!BN$112:BN$114),0)</f>
        <v>0</v>
      </c>
      <c r="BO65" s="209">
        <f>IF(SUM(wUSE!BO$112:BO$114),BO$3*wUSE!BO65/SUM(wUSE!BO$112:BO$114),0)</f>
        <v>0</v>
      </c>
      <c r="BP65" s="209">
        <f>IF(SUM(wUSE!BP$112:BP$114),BP$3*wUSE!BP65/SUM(wUSE!BP$112:BP$114),0)</f>
        <v>0</v>
      </c>
      <c r="BQ65" s="209">
        <f>IF(SUM(wUSE!BQ$112:BQ$114),BQ$3*wUSE!BQ65/SUM(wUSE!BQ$112:BQ$114),0)</f>
        <v>0</v>
      </c>
      <c r="BR65" s="209">
        <f>IF(SUM(wUSE!BR$112:BR$114),BR$3*wUSE!BR65/SUM(wUSE!BR$112:BR$114),0)</f>
        <v>0</v>
      </c>
      <c r="BS65" s="209">
        <f>IF(SUM(wUSE!BS$112:BS$114),BS$3*wUSE!BS65/SUM(wUSE!BS$112:BS$114),0)</f>
        <v>0</v>
      </c>
      <c r="BT65" s="209">
        <f>IF(SUM(wUSE!BT$112:BT$114),BT$3*wUSE!BT65/SUM(wUSE!BT$112:BT$114),0)</f>
        <v>0</v>
      </c>
      <c r="BU65" s="209">
        <f>IF(SUM(wUSE!BU$112:BU$114),BU$3*wUSE!BU65/SUM(wUSE!BU$112:BU$114),0)</f>
        <v>0</v>
      </c>
      <c r="BV65" s="209">
        <f>IF(SUM(wUSE!BV$112:BV$114),BV$3*wUSE!BV65/SUM(wUSE!BV$112:BV$114),0)</f>
        <v>0</v>
      </c>
      <c r="BW65" s="209">
        <f>IF(SUM(wUSE!BW$112:BW$114),BW$3*wUSE!BW65/SUM(wUSE!BW$112:BW$114),0)</f>
        <v>0</v>
      </c>
      <c r="BX65" s="209">
        <f>IF(SUM(wUSE!BX$112:BX$114),BX$3*wUSE!BX65/SUM(wUSE!BX$112:BX$114),0)</f>
        <v>0</v>
      </c>
      <c r="BY65" s="209">
        <f>IF(SUM(wUSE!BY$112:BY$114),BY$3*wUSE!BY65/SUM(wUSE!BY$112:BY$114),0)</f>
        <v>0</v>
      </c>
      <c r="BZ65" s="209">
        <f>IF(SUM(wUSE!BZ$112:BZ$114),BZ$3*wUSE!BZ65/SUM(wUSE!BZ$112:BZ$114),0)</f>
        <v>0</v>
      </c>
      <c r="CA65" s="209">
        <f>IF(SUM(wUSE!CA$112:CA$114),CA$3*wUSE!CA65/SUM(wUSE!CA$112:CA$114),0)</f>
        <v>0</v>
      </c>
      <c r="CB65" s="209">
        <f>IF(SUM(wUSE!CB$112:CB$114),CB$3*wUSE!CB65/SUM(wUSE!CB$112:CB$114),0)</f>
        <v>0</v>
      </c>
      <c r="CC65" s="209">
        <f>IF(SUM(wUSE!CC$112:CC$114),CC$3*wUSE!CC65/SUM(wUSE!CC$112:CC$114),0)</f>
        <v>0</v>
      </c>
      <c r="CD65" s="209">
        <f>IF(SUM(wUSE!CD$112:CD$114),CD$3*wUSE!CD65/SUM(wUSE!CD$112:CD$114),0)</f>
        <v>0</v>
      </c>
      <c r="CE65" s="209">
        <f>IF(SUM(wUSE!CE$112:CE$114),CE$3*wUSE!CE65/SUM(wUSE!CE$112:CE$114),0)</f>
        <v>0</v>
      </c>
      <c r="CF65" s="209">
        <f>IF(SUM(wUSE!CF$112:CF$114),CF$3*wUSE!CF65/SUM(wUSE!CF$112:CF$114),0)</f>
        <v>0</v>
      </c>
      <c r="CG65" s="209" t="e">
        <f>IF(SUM(wUSE!CG$112:CG$114),CG$3*wUSE!CG65/SUM(wUSE!CG$112:CG$114),0)</f>
        <v>#DIV/0!</v>
      </c>
      <c r="CH65" s="209" t="e">
        <f>IF(SUM(wUSE!CH$112:CH$114),CH$3*wUSE!CH65/SUM(wUSE!CH$112:CH$114),0)</f>
        <v>#DIV/0!</v>
      </c>
      <c r="CI65" s="209" t="e">
        <f>IF(SUM(wUSE!CI$112:CI$114),CI$3*wUSE!CI65/SUM(wUSE!CI$112:CI$114),0)</f>
        <v>#DIV/0!</v>
      </c>
      <c r="CJ65" s="209" t="e">
        <f>IF(SUM(wUSE!CJ$112:CJ$114),CJ$3*wUSE!CJ65/SUM(wUSE!CJ$112:CJ$114),0)</f>
        <v>#DIV/0!</v>
      </c>
      <c r="CK65" s="209" t="e">
        <f>IF(SUM(wUSE!CK$112:CK$114),CK$3*wUSE!CK65/SUM(wUSE!CK$112:CK$114),0)</f>
        <v>#DIV/0!</v>
      </c>
      <c r="CL65" s="209" t="e">
        <f>IF(SUM(wUSE!CL$112:CL$114),CL$3*wUSE!CL65/SUM(wUSE!CL$112:CL$114),0)</f>
        <v>#DIV/0!</v>
      </c>
      <c r="CM65" s="209" t="e">
        <f>IF(SUM(wUSE!CM$112:CM$114),CM$3*wUSE!CM65/SUM(wUSE!CM$112:CM$114),0)</f>
        <v>#DIV/0!</v>
      </c>
      <c r="CN65" s="209" t="e">
        <f>IF(SUM(wUSE!CN$112:CN$114),CN$3*wUSE!CN65/SUM(wUSE!CN$112:CN$114),0)</f>
        <v>#DIV/0!</v>
      </c>
      <c r="CO65" s="209" t="e">
        <f>IF(SUM(wUSE!CO$112:CO$114),CO$3*wUSE!CO65/SUM(wUSE!CO$112:CO$114),0)</f>
        <v>#DIV/0!</v>
      </c>
      <c r="CP65" s="209" t="e">
        <f>IF(SUM(wUSE!CP$112:CP$114),CP$3*wUSE!CP65/SUM(wUSE!CP$112:CP$114),0)</f>
        <v>#DIV/0!</v>
      </c>
      <c r="CQ65" s="209" t="e">
        <f>IF(SUM(wUSE!CQ$112:CQ$114),CQ$3*wUSE!CQ65/SUM(wUSE!CQ$112:CQ$114),0)</f>
        <v>#DIV/0!</v>
      </c>
      <c r="CR65" s="209" t="e">
        <f>IF(SUM(wUSE!CR$112:CR$114),CR$3*wUSE!CR65/SUM(wUSE!CR$112:CR$114),0)</f>
        <v>#DIV/0!</v>
      </c>
      <c r="CS65" s="209" t="e">
        <f>IF(SUM(wUSE!CS$112:CS$114),CS$3*wUSE!CS65/SUM(wUSE!CS$112:CS$114),0)</f>
        <v>#DIV/0!</v>
      </c>
      <c r="CT65" s="209">
        <f>IF(SUM(wUSE!CT$112:CT$114),CT$3*wUSE!CT65/SUM(wUSE!CT$112:CT$114),0)</f>
        <v>0</v>
      </c>
      <c r="CU65" s="209">
        <f>IF(SUM(wUSE!CU$112:CU$114),CU$3*wUSE!CU65/SUM(wUSE!CU$112:CU$114),0)</f>
        <v>0</v>
      </c>
      <c r="CV65" s="209" t="e">
        <f>IF(SUM(wUSE!CV$112:CV$114),CV$3*wUSE!CV65/SUM(wUSE!CV$112:CV$114),0)</f>
        <v>#DIV/0!</v>
      </c>
      <c r="CW65" s="209" t="e">
        <f>IF(SUM(wUSE!CW$112:CW$114),CW$3*wUSE!CW65/SUM(wUSE!CW$112:CW$114),0)</f>
        <v>#DIV/0!</v>
      </c>
      <c r="CX65" s="209" t="e">
        <f>IF(SUM(wUSE!CX$112:CX$114),CX$3*wUSE!CX65/SUM(wUSE!CX$112:CX$114),0)</f>
        <v>#DIV/0!</v>
      </c>
      <c r="CY65" s="209" t="e">
        <f>IF(SUM(wUSE!CY$112:CY$114),CY$3*wUSE!CY65/SUM(wUSE!CY$112:CY$114),0)</f>
        <v>#DIV/0!</v>
      </c>
      <c r="CZ65" s="209" t="e">
        <f>IF(SUM(wUSE!CZ$112:CZ$114),CZ$3*wUSE!CZ65/SUM(wUSE!CZ$112:CZ$114),0)</f>
        <v>#DIV/0!</v>
      </c>
      <c r="DA65" s="209" t="e">
        <f>IF(SUM(wUSE!DA$112:DA$114),DA$3*wUSE!DA65/SUM(wUSE!DA$112:DA$114),0)</f>
        <v>#DIV/0!</v>
      </c>
      <c r="DB65" s="209" t="e">
        <f>IF(SUM(wUSE!DB$112:DB$114),DB$3*wUSE!DB65/SUM(wUSE!DB$112:DB$114),0)</f>
        <v>#DIV/0!</v>
      </c>
      <c r="DC65" s="198"/>
      <c r="DD65" s="199"/>
      <c r="DE65" s="199"/>
      <c r="DF65" s="199"/>
      <c r="DG65" s="199"/>
      <c r="DH65" s="199"/>
      <c r="DI65" s="199"/>
      <c r="DJ65" s="199"/>
      <c r="DK65" s="199"/>
      <c r="DL65" s="199"/>
      <c r="DM65" s="199"/>
      <c r="DN65" s="199"/>
      <c r="DO65" s="199"/>
      <c r="DP65" s="199"/>
    </row>
    <row r="66" spans="1:120" x14ac:dyDescent="0.75">
      <c r="A66" s="29"/>
      <c r="B66" s="17" t="s">
        <v>1169</v>
      </c>
      <c r="C66" s="209">
        <f>IF(SUM(wUSE!C$112:C$114),C$3*wUSE!C66/SUM(wUSE!C$112:C$114),0)</f>
        <v>0</v>
      </c>
      <c r="D66" s="209">
        <f>IF(SUM(wUSE!D$112:D$114),D$3*wUSE!D66/SUM(wUSE!D$112:D$114),0)</f>
        <v>0</v>
      </c>
      <c r="E66" s="209">
        <f>IF(SUM(wUSE!E$112:E$114),E$3*wUSE!E66/SUM(wUSE!E$112:E$114),0)</f>
        <v>0</v>
      </c>
      <c r="F66" s="209">
        <f>IF(SUM(wUSE!F$112:F$114),F$3*wUSE!F66/SUM(wUSE!F$112:F$114),0)</f>
        <v>0</v>
      </c>
      <c r="G66" s="209">
        <f>IF(SUM(wUSE!G$112:G$114),G$3*wUSE!G66/SUM(wUSE!G$112:G$114),0)</f>
        <v>0</v>
      </c>
      <c r="H66" s="209">
        <f>IF(SUM(wUSE!H$112:H$114),H$3*wUSE!H66/SUM(wUSE!H$112:H$114),0)</f>
        <v>0</v>
      </c>
      <c r="I66" s="209">
        <f>IF(SUM(wUSE!I$112:I$114),I$3*wUSE!I66/SUM(wUSE!I$112:I$114),0)</f>
        <v>0</v>
      </c>
      <c r="J66" s="209">
        <f>IF(SUM(wUSE!J$112:J$114),J$3*wUSE!J66/SUM(wUSE!J$112:J$114),0)</f>
        <v>0</v>
      </c>
      <c r="K66" s="209">
        <f>IF(SUM(wUSE!K$112:K$114),K$3*wUSE!K66/SUM(wUSE!K$112:K$114),0)</f>
        <v>0</v>
      </c>
      <c r="L66" s="209">
        <f>IF(SUM(wUSE!L$112:L$114),L$3*wUSE!L66/SUM(wUSE!L$112:L$114),0)</f>
        <v>0</v>
      </c>
      <c r="M66" s="209">
        <f>IF(SUM(wUSE!M$112:M$114),M$3*wUSE!M66/SUM(wUSE!M$112:M$114),0)</f>
        <v>0</v>
      </c>
      <c r="N66" s="209">
        <f>IF(SUM(wUSE!N$112:N$114),N$3*wUSE!N66/SUM(wUSE!N$112:N$114),0)</f>
        <v>0</v>
      </c>
      <c r="O66" s="209">
        <f>IF(SUM(wUSE!O$112:O$114),O$3*wUSE!O66/SUM(wUSE!O$112:O$114),0)</f>
        <v>0</v>
      </c>
      <c r="P66" s="209">
        <f>IF(SUM(wUSE!P$112:P$114),P$3*wUSE!P66/SUM(wUSE!P$112:P$114),0)</f>
        <v>0</v>
      </c>
      <c r="Q66" s="209">
        <f>IF(SUM(wUSE!Q$112:Q$114),Q$3*wUSE!Q66/SUM(wUSE!Q$112:Q$114),0)</f>
        <v>0</v>
      </c>
      <c r="R66" s="209">
        <f>IF(SUM(wUSE!R$112:R$114),R$3*wUSE!R66/SUM(wUSE!R$112:R$114),0)</f>
        <v>0</v>
      </c>
      <c r="S66" s="209">
        <f>IF(SUM(wUSE!S$112:S$114),S$3*wUSE!S66/SUM(wUSE!S$112:S$114),0)</f>
        <v>0</v>
      </c>
      <c r="T66" s="209">
        <f>IF(SUM(wUSE!T$112:T$114),T$3*wUSE!T66/SUM(wUSE!T$112:T$114),0)</f>
        <v>0</v>
      </c>
      <c r="U66" s="209">
        <f>IF(SUM(wUSE!U$112:U$114),U$3*wUSE!U66/SUM(wUSE!U$112:U$114),0)</f>
        <v>0</v>
      </c>
      <c r="V66" s="209">
        <f>IF(SUM(wUSE!V$112:V$114),V$3*wUSE!V66/SUM(wUSE!V$112:V$114),0)</f>
        <v>0</v>
      </c>
      <c r="W66" s="209">
        <f>IF(SUM(wUSE!W$112:W$114),W$3*wUSE!W66/SUM(wUSE!W$112:W$114),0)</f>
        <v>0</v>
      </c>
      <c r="X66" s="209">
        <f>IF(SUM(wUSE!X$112:X$114),X$3*wUSE!X66/SUM(wUSE!X$112:X$114),0)</f>
        <v>0</v>
      </c>
      <c r="Y66" s="209">
        <f>IF(SUM(wUSE!Y$112:Y$114),Y$3*wUSE!Y66/SUM(wUSE!Y$112:Y$114),0)</f>
        <v>0</v>
      </c>
      <c r="Z66" s="209">
        <f>IF(SUM(wUSE!Z$112:Z$114),Z$3*wUSE!Z66/SUM(wUSE!Z$112:Z$114),0)</f>
        <v>0</v>
      </c>
      <c r="AA66" s="209">
        <f>IF(SUM(wUSE!AA$112:AA$114),AA$3*wUSE!AA66/SUM(wUSE!AA$112:AA$114),0)</f>
        <v>0</v>
      </c>
      <c r="AB66" s="209">
        <f>IF(SUM(wUSE!AB$112:AB$114),AB$3*wUSE!AB66/SUM(wUSE!AB$112:AB$114),0)</f>
        <v>0</v>
      </c>
      <c r="AC66" s="209">
        <f>IF(SUM(wUSE!AC$112:AC$114),AC$3*wUSE!AC66/SUM(wUSE!AC$112:AC$114),0)</f>
        <v>0</v>
      </c>
      <c r="AD66" s="209">
        <f>IF(SUM(wUSE!AD$112:AD$114),AD$3*wUSE!AD66/SUM(wUSE!AD$112:AD$114),0)</f>
        <v>0</v>
      </c>
      <c r="AE66" s="209">
        <f>IF(SUM(wUSE!AE$112:AE$114),AE$3*wUSE!AE66/SUM(wUSE!AE$112:AE$114),0)</f>
        <v>0</v>
      </c>
      <c r="AF66" s="209">
        <f>IF(SUM(wUSE!AF$112:AF$114),AF$3*wUSE!AF66/SUM(wUSE!AF$112:AF$114),0)</f>
        <v>0</v>
      </c>
      <c r="AG66" s="209">
        <f>IF(SUM(wUSE!AG$112:AG$114),AG$3*wUSE!AG66/SUM(wUSE!AG$112:AG$114),0)</f>
        <v>0</v>
      </c>
      <c r="AH66" s="209">
        <f>IF(SUM(wUSE!AH$112:AH$114),AH$3*wUSE!AH66/SUM(wUSE!AH$112:AH$114),0)</f>
        <v>0</v>
      </c>
      <c r="AI66" s="209">
        <f>IF(SUM(wUSE!AI$112:AI$114),AI$3*wUSE!AI66/SUM(wUSE!AI$112:AI$114),0)</f>
        <v>0</v>
      </c>
      <c r="AJ66" s="209">
        <f>IF(SUM(wUSE!AJ$112:AJ$114),AJ$3*wUSE!AJ66/SUM(wUSE!AJ$112:AJ$114),0)</f>
        <v>0</v>
      </c>
      <c r="AK66" s="209">
        <f>IF(SUM(wUSE!AK$112:AK$114),AK$3*wUSE!AK66/SUM(wUSE!AK$112:AK$114),0)</f>
        <v>0</v>
      </c>
      <c r="AL66" s="209">
        <f>IF(SUM(wUSE!AL$112:AL$114),AL$3*wUSE!AL66/SUM(wUSE!AL$112:AL$114),0)</f>
        <v>0</v>
      </c>
      <c r="AM66" s="209">
        <f>IF(SUM(wUSE!AM$112:AM$114),AM$3*wUSE!AM66/SUM(wUSE!AM$112:AM$114),0)</f>
        <v>0</v>
      </c>
      <c r="AN66" s="209">
        <f>IF(SUM(wUSE!AN$112:AN$114),AN$3*wUSE!AN66/SUM(wUSE!AN$112:AN$114),0)</f>
        <v>0</v>
      </c>
      <c r="AO66" s="209">
        <f>IF(SUM(wUSE!AO$112:AO$114),AO$3*wUSE!AO66/SUM(wUSE!AO$112:AO$114),0)</f>
        <v>0</v>
      </c>
      <c r="AP66" s="209">
        <f>IF(SUM(wUSE!AP$112:AP$114),AP$3*wUSE!AP66/SUM(wUSE!AP$112:AP$114),0)</f>
        <v>0</v>
      </c>
      <c r="AQ66" s="209">
        <f>IF(SUM(wUSE!AQ$112:AQ$114),AQ$3*wUSE!AQ66/SUM(wUSE!AQ$112:AQ$114),0)</f>
        <v>0</v>
      </c>
      <c r="AR66" s="209">
        <f>IF(SUM(wUSE!AR$112:AR$114),AR$3*wUSE!AR66/SUM(wUSE!AR$112:AR$114),0)</f>
        <v>0</v>
      </c>
      <c r="AS66" s="209">
        <f>IF(SUM(wUSE!AS$112:AS$114),AS$3*wUSE!AS66/SUM(wUSE!AS$112:AS$114),0)</f>
        <v>4.2931279782808938E-2</v>
      </c>
      <c r="AT66" s="209">
        <f>IF(SUM(wUSE!AT$112:AT$114),AT$3*wUSE!AT66/SUM(wUSE!AT$112:AT$114),0)</f>
        <v>0</v>
      </c>
      <c r="AU66" s="209">
        <f>IF(SUM(wUSE!AU$112:AU$114),AU$3*wUSE!AU66/SUM(wUSE!AU$112:AU$114),0)</f>
        <v>0.14486895845040468</v>
      </c>
      <c r="AV66" s="209">
        <f>IF(SUM(wUSE!AV$112:AV$114),AV$3*wUSE!AV66/SUM(wUSE!AV$112:AV$114),0)</f>
        <v>0</v>
      </c>
      <c r="AW66" s="209">
        <f>IF(SUM(wUSE!AW$112:AW$114),AW$3*wUSE!AW66/SUM(wUSE!AW$112:AW$114),0)</f>
        <v>0</v>
      </c>
      <c r="AX66" s="209">
        <f>IF(SUM(wUSE!AX$112:AX$114),AX$3*wUSE!AX66/SUM(wUSE!AX$112:AX$114),0)</f>
        <v>0</v>
      </c>
      <c r="AY66" s="209">
        <f>IF(SUM(wUSE!AY$112:AY$114),AY$3*wUSE!AY66/SUM(wUSE!AY$112:AY$114),0)</f>
        <v>0.5519727754224335</v>
      </c>
      <c r="AZ66" s="209">
        <f>IF(SUM(wUSE!AZ$112:AZ$114),AZ$3*wUSE!AZ66/SUM(wUSE!AZ$112:AZ$114),0)</f>
        <v>6.1922518292062954</v>
      </c>
      <c r="BA66" s="209">
        <f>IF(SUM(wUSE!BA$112:BA$114),BA$3*wUSE!BA66/SUM(wUSE!BA$112:BA$114),0)</f>
        <v>2.5237601961433165</v>
      </c>
      <c r="BB66" s="209">
        <f>IF(SUM(wUSE!BB$112:BB$114),BB$3*wUSE!BB66/SUM(wUSE!BB$112:BB$114),0)</f>
        <v>0</v>
      </c>
      <c r="BC66" s="209">
        <f>IF(SUM(wUSE!BC$112:BC$114),BC$3*wUSE!BC66/SUM(wUSE!BC$112:BC$114),0)</f>
        <v>0.54656054101428997</v>
      </c>
      <c r="BD66" s="209">
        <f>IF(SUM(wUSE!BD$112:BD$114),BD$3*wUSE!BD66/SUM(wUSE!BD$112:BD$114),0)</f>
        <v>4.9469869670941264</v>
      </c>
      <c r="BE66" s="209">
        <f>IF(SUM(wUSE!BE$112:BE$114),BE$3*wUSE!BE66/SUM(wUSE!BE$112:BE$114),0)</f>
        <v>0.85084830437807746</v>
      </c>
      <c r="BF66" s="209">
        <f>IF(SUM(wUSE!BF$112:BF$114),BF$3*wUSE!BF66/SUM(wUSE!BF$112:BF$114),0)</f>
        <v>0</v>
      </c>
      <c r="BG66" s="209">
        <f>IF(SUM(wUSE!BG$112:BG$114),BG$3*wUSE!BG66/SUM(wUSE!BG$112:BG$114),0)</f>
        <v>57.764210941217812</v>
      </c>
      <c r="BH66" s="209">
        <f>IF(SUM(wUSE!BH$112:BH$114),BH$3*wUSE!BH66/SUM(wUSE!BH$112:BH$114),0)</f>
        <v>9.0706821901157114E-2</v>
      </c>
      <c r="BI66" s="209">
        <f>IF(SUM(wUSE!BI$112:BI$114),BI$3*wUSE!BI66/SUM(wUSE!BI$112:BI$114),0)</f>
        <v>21.735495111957484</v>
      </c>
      <c r="BJ66" s="209">
        <f>IF(SUM(wUSE!BJ$112:BJ$114),BJ$3*wUSE!BJ66/SUM(wUSE!BJ$112:BJ$114),0)</f>
        <v>0</v>
      </c>
      <c r="BK66" s="209">
        <f>IF(SUM(wUSE!BK$112:BK$114),BK$3*wUSE!BK66/SUM(wUSE!BK$112:BK$114),0)</f>
        <v>3.7116482703253513</v>
      </c>
      <c r="BL66" s="209">
        <f>IF(SUM(wUSE!BL$112:BL$114),BL$3*wUSE!BL66/SUM(wUSE!BL$112:BL$114),0)</f>
        <v>0</v>
      </c>
      <c r="BM66" s="209">
        <f>IF(SUM(wUSE!BM$112:BM$114),BM$3*wUSE!BM66/SUM(wUSE!BM$112:BM$114),0)</f>
        <v>1.6636638849048833E-2</v>
      </c>
      <c r="BN66" s="209">
        <f>IF(SUM(wUSE!BN$112:BN$114),BN$3*wUSE!BN66/SUM(wUSE!BN$112:BN$114),0)</f>
        <v>4.1354616048016091</v>
      </c>
      <c r="BO66" s="209">
        <f>IF(SUM(wUSE!BO$112:BO$114),BO$3*wUSE!BO66/SUM(wUSE!BO$112:BO$114),0)</f>
        <v>0</v>
      </c>
      <c r="BP66" s="209">
        <f>IF(SUM(wUSE!BP$112:BP$114),BP$3*wUSE!BP66/SUM(wUSE!BP$112:BP$114),0)</f>
        <v>0.65163702409945867</v>
      </c>
      <c r="BQ66" s="209">
        <f>IF(SUM(wUSE!BQ$112:BQ$114),BQ$3*wUSE!BQ66/SUM(wUSE!BQ$112:BQ$114),0)</f>
        <v>3.9765391417128364</v>
      </c>
      <c r="BR66" s="209">
        <f>IF(SUM(wUSE!BR$112:BR$114),BR$3*wUSE!BR66/SUM(wUSE!BR$112:BR$114),0)</f>
        <v>0</v>
      </c>
      <c r="BS66" s="209">
        <f>IF(SUM(wUSE!BS$112:BS$114),BS$3*wUSE!BS66/SUM(wUSE!BS$112:BS$114),0)</f>
        <v>0</v>
      </c>
      <c r="BT66" s="209">
        <f>IF(SUM(wUSE!BT$112:BT$114),BT$3*wUSE!BT66/SUM(wUSE!BT$112:BT$114),0)</f>
        <v>0.69446435197205147</v>
      </c>
      <c r="BU66" s="209">
        <f>IF(SUM(wUSE!BU$112:BU$114),BU$3*wUSE!BU66/SUM(wUSE!BU$112:BU$114),0)</f>
        <v>0</v>
      </c>
      <c r="BV66" s="209">
        <f>IF(SUM(wUSE!BV$112:BV$114),BV$3*wUSE!BV66/SUM(wUSE!BV$112:BV$114),0)</f>
        <v>52.491551024004494</v>
      </c>
      <c r="BW66" s="209">
        <f>IF(SUM(wUSE!BW$112:BW$114),BW$3*wUSE!BW66/SUM(wUSE!BW$112:BW$114),0)</f>
        <v>0</v>
      </c>
      <c r="BX66" s="209">
        <f>IF(SUM(wUSE!BX$112:BX$114),BX$3*wUSE!BX66/SUM(wUSE!BX$112:BX$114),0)</f>
        <v>5.6316111004202307</v>
      </c>
      <c r="BY66" s="209">
        <f>IF(SUM(wUSE!BY$112:BY$114),BY$3*wUSE!BY66/SUM(wUSE!BY$112:BY$114),0)</f>
        <v>2.9423892188740535</v>
      </c>
      <c r="BZ66" s="209">
        <f>IF(SUM(wUSE!BZ$112:BZ$114),BZ$3*wUSE!BZ66/SUM(wUSE!BZ$112:BZ$114),0)</f>
        <v>3.9535535498203966</v>
      </c>
      <c r="CA66" s="209">
        <f>IF(SUM(wUSE!CA$112:CA$114),CA$3*wUSE!CA66/SUM(wUSE!CA$112:CA$114),0)</f>
        <v>5.938172400759683</v>
      </c>
      <c r="CB66" s="209">
        <f>IF(SUM(wUSE!CB$112:CB$114),CB$3*wUSE!CB66/SUM(wUSE!CB$112:CB$114),0)</f>
        <v>43.463505288449518</v>
      </c>
      <c r="CC66" s="209">
        <f>IF(SUM(wUSE!CC$112:CC$114),CC$3*wUSE!CC66/SUM(wUSE!CC$112:CC$114),0)</f>
        <v>0</v>
      </c>
      <c r="CD66" s="209">
        <f>IF(SUM(wUSE!CD$112:CD$114),CD$3*wUSE!CD66/SUM(wUSE!CD$112:CD$114),0)</f>
        <v>0</v>
      </c>
      <c r="CE66" s="209">
        <f>IF(SUM(wUSE!CE$112:CE$114),CE$3*wUSE!CE66/SUM(wUSE!CE$112:CE$114),0)</f>
        <v>0</v>
      </c>
      <c r="CF66" s="209">
        <f>IF(SUM(wUSE!CF$112:CF$114),CF$3*wUSE!CF66/SUM(wUSE!CF$112:CF$114),0)</f>
        <v>0</v>
      </c>
      <c r="CG66" s="209" t="e">
        <f>IF(SUM(wUSE!CG$112:CG$114),CG$3*wUSE!CG66/SUM(wUSE!CG$112:CG$114),0)</f>
        <v>#DIV/0!</v>
      </c>
      <c r="CH66" s="209" t="e">
        <f>IF(SUM(wUSE!CH$112:CH$114),CH$3*wUSE!CH66/SUM(wUSE!CH$112:CH$114),0)</f>
        <v>#DIV/0!</v>
      </c>
      <c r="CI66" s="209" t="e">
        <f>IF(SUM(wUSE!CI$112:CI$114),CI$3*wUSE!CI66/SUM(wUSE!CI$112:CI$114),0)</f>
        <v>#DIV/0!</v>
      </c>
      <c r="CJ66" s="209" t="e">
        <f>IF(SUM(wUSE!CJ$112:CJ$114),CJ$3*wUSE!CJ66/SUM(wUSE!CJ$112:CJ$114),0)</f>
        <v>#DIV/0!</v>
      </c>
      <c r="CK66" s="209" t="e">
        <f>IF(SUM(wUSE!CK$112:CK$114),CK$3*wUSE!CK66/SUM(wUSE!CK$112:CK$114),0)</f>
        <v>#DIV/0!</v>
      </c>
      <c r="CL66" s="209" t="e">
        <f>IF(SUM(wUSE!CL$112:CL$114),CL$3*wUSE!CL66/SUM(wUSE!CL$112:CL$114),0)</f>
        <v>#DIV/0!</v>
      </c>
      <c r="CM66" s="209" t="e">
        <f>IF(SUM(wUSE!CM$112:CM$114),CM$3*wUSE!CM66/SUM(wUSE!CM$112:CM$114),0)</f>
        <v>#DIV/0!</v>
      </c>
      <c r="CN66" s="209" t="e">
        <f>IF(SUM(wUSE!CN$112:CN$114),CN$3*wUSE!CN66/SUM(wUSE!CN$112:CN$114),0)</f>
        <v>#DIV/0!</v>
      </c>
      <c r="CO66" s="209" t="e">
        <f>IF(SUM(wUSE!CO$112:CO$114),CO$3*wUSE!CO66/SUM(wUSE!CO$112:CO$114),0)</f>
        <v>#DIV/0!</v>
      </c>
      <c r="CP66" s="209" t="e">
        <f>IF(SUM(wUSE!CP$112:CP$114),CP$3*wUSE!CP66/SUM(wUSE!CP$112:CP$114),0)</f>
        <v>#DIV/0!</v>
      </c>
      <c r="CQ66" s="209" t="e">
        <f>IF(SUM(wUSE!CQ$112:CQ$114),CQ$3*wUSE!CQ66/SUM(wUSE!CQ$112:CQ$114),0)</f>
        <v>#DIV/0!</v>
      </c>
      <c r="CR66" s="209" t="e">
        <f>IF(SUM(wUSE!CR$112:CR$114),CR$3*wUSE!CR66/SUM(wUSE!CR$112:CR$114),0)</f>
        <v>#DIV/0!</v>
      </c>
      <c r="CS66" s="209" t="e">
        <f>IF(SUM(wUSE!CS$112:CS$114),CS$3*wUSE!CS66/SUM(wUSE!CS$112:CS$114),0)</f>
        <v>#DIV/0!</v>
      </c>
      <c r="CT66" s="209">
        <f>IF(SUM(wUSE!CT$112:CT$114),CT$3*wUSE!CT66/SUM(wUSE!CT$112:CT$114),0)</f>
        <v>0</v>
      </c>
      <c r="CU66" s="209">
        <f>IF(SUM(wUSE!CU$112:CU$114),CU$3*wUSE!CU66/SUM(wUSE!CU$112:CU$114),0)</f>
        <v>0</v>
      </c>
      <c r="CV66" s="209" t="e">
        <f>IF(SUM(wUSE!CV$112:CV$114),CV$3*wUSE!CV66/SUM(wUSE!CV$112:CV$114),0)</f>
        <v>#DIV/0!</v>
      </c>
      <c r="CW66" s="209" t="e">
        <f>IF(SUM(wUSE!CW$112:CW$114),CW$3*wUSE!CW66/SUM(wUSE!CW$112:CW$114),0)</f>
        <v>#DIV/0!</v>
      </c>
      <c r="CX66" s="209" t="e">
        <f>IF(SUM(wUSE!CX$112:CX$114),CX$3*wUSE!CX66/SUM(wUSE!CX$112:CX$114),0)</f>
        <v>#DIV/0!</v>
      </c>
      <c r="CY66" s="209" t="e">
        <f>IF(SUM(wUSE!CY$112:CY$114),CY$3*wUSE!CY66/SUM(wUSE!CY$112:CY$114),0)</f>
        <v>#DIV/0!</v>
      </c>
      <c r="CZ66" s="209" t="e">
        <f>IF(SUM(wUSE!CZ$112:CZ$114),CZ$3*wUSE!CZ66/SUM(wUSE!CZ$112:CZ$114),0)</f>
        <v>#DIV/0!</v>
      </c>
      <c r="DA66" s="209" t="e">
        <f>IF(SUM(wUSE!DA$112:DA$114),DA$3*wUSE!DA66/SUM(wUSE!DA$112:DA$114),0)</f>
        <v>#DIV/0!</v>
      </c>
      <c r="DB66" s="209" t="e">
        <f>IF(SUM(wUSE!DB$112:DB$114),DB$3*wUSE!DB66/SUM(wUSE!DB$112:DB$114),0)</f>
        <v>#DIV/0!</v>
      </c>
      <c r="DC66" s="198"/>
      <c r="DD66" s="199"/>
      <c r="DE66" s="199"/>
      <c r="DF66" s="199"/>
      <c r="DG66" s="199"/>
      <c r="DH66" s="199"/>
      <c r="DI66" s="199"/>
      <c r="DJ66" s="199"/>
      <c r="DK66" s="199"/>
      <c r="DL66" s="199"/>
      <c r="DM66" s="199"/>
      <c r="DN66" s="199"/>
      <c r="DO66" s="199"/>
      <c r="DP66" s="199"/>
    </row>
    <row r="67" spans="1:120" x14ac:dyDescent="0.75">
      <c r="A67" s="29"/>
      <c r="B67" s="17" t="s">
        <v>170</v>
      </c>
      <c r="C67" s="209">
        <f>IF(SUM(wUSE!C$112:C$114),C$3*wUSE!C67/SUM(wUSE!C$112:C$114),0)</f>
        <v>0</v>
      </c>
      <c r="D67" s="209">
        <f>IF(SUM(wUSE!D$112:D$114),D$3*wUSE!D67/SUM(wUSE!D$112:D$114),0)</f>
        <v>0</v>
      </c>
      <c r="E67" s="209">
        <f>IF(SUM(wUSE!E$112:E$114),E$3*wUSE!E67/SUM(wUSE!E$112:E$114),0)</f>
        <v>0</v>
      </c>
      <c r="F67" s="209">
        <f>IF(SUM(wUSE!F$112:F$114),F$3*wUSE!F67/SUM(wUSE!F$112:F$114),0)</f>
        <v>0</v>
      </c>
      <c r="G67" s="209">
        <f>IF(SUM(wUSE!G$112:G$114),G$3*wUSE!G67/SUM(wUSE!G$112:G$114),0)</f>
        <v>0</v>
      </c>
      <c r="H67" s="209">
        <f>IF(SUM(wUSE!H$112:H$114),H$3*wUSE!H67/SUM(wUSE!H$112:H$114),0)</f>
        <v>0</v>
      </c>
      <c r="I67" s="209">
        <f>IF(SUM(wUSE!I$112:I$114),I$3*wUSE!I67/SUM(wUSE!I$112:I$114),0)</f>
        <v>0</v>
      </c>
      <c r="J67" s="209">
        <f>IF(SUM(wUSE!J$112:J$114),J$3*wUSE!J67/SUM(wUSE!J$112:J$114),0)</f>
        <v>0</v>
      </c>
      <c r="K67" s="209">
        <f>IF(SUM(wUSE!K$112:K$114),K$3*wUSE!K67/SUM(wUSE!K$112:K$114),0)</f>
        <v>0</v>
      </c>
      <c r="L67" s="209">
        <f>IF(SUM(wUSE!L$112:L$114),L$3*wUSE!L67/SUM(wUSE!L$112:L$114),0)</f>
        <v>0</v>
      </c>
      <c r="M67" s="209">
        <f>IF(SUM(wUSE!M$112:M$114),M$3*wUSE!M67/SUM(wUSE!M$112:M$114),0)</f>
        <v>0</v>
      </c>
      <c r="N67" s="209">
        <f>IF(SUM(wUSE!N$112:N$114),N$3*wUSE!N67/SUM(wUSE!N$112:N$114),0)</f>
        <v>0</v>
      </c>
      <c r="O67" s="209">
        <f>IF(SUM(wUSE!O$112:O$114),O$3*wUSE!O67/SUM(wUSE!O$112:O$114),0)</f>
        <v>0</v>
      </c>
      <c r="P67" s="209">
        <f>IF(SUM(wUSE!P$112:P$114),P$3*wUSE!P67/SUM(wUSE!P$112:P$114),0)</f>
        <v>0</v>
      </c>
      <c r="Q67" s="209">
        <f>IF(SUM(wUSE!Q$112:Q$114),Q$3*wUSE!Q67/SUM(wUSE!Q$112:Q$114),0)</f>
        <v>0</v>
      </c>
      <c r="R67" s="209">
        <f>IF(SUM(wUSE!R$112:R$114),R$3*wUSE!R67/SUM(wUSE!R$112:R$114),0)</f>
        <v>0</v>
      </c>
      <c r="S67" s="209">
        <f>IF(SUM(wUSE!S$112:S$114),S$3*wUSE!S67/SUM(wUSE!S$112:S$114),0)</f>
        <v>0</v>
      </c>
      <c r="T67" s="209">
        <f>IF(SUM(wUSE!T$112:T$114),T$3*wUSE!T67/SUM(wUSE!T$112:T$114),0)</f>
        <v>0</v>
      </c>
      <c r="U67" s="209">
        <f>IF(SUM(wUSE!U$112:U$114),U$3*wUSE!U67/SUM(wUSE!U$112:U$114),0)</f>
        <v>0</v>
      </c>
      <c r="V67" s="209">
        <f>IF(SUM(wUSE!V$112:V$114),V$3*wUSE!V67/SUM(wUSE!V$112:V$114),0)</f>
        <v>0</v>
      </c>
      <c r="W67" s="209">
        <f>IF(SUM(wUSE!W$112:W$114),W$3*wUSE!W67/SUM(wUSE!W$112:W$114),0)</f>
        <v>0</v>
      </c>
      <c r="X67" s="209">
        <f>IF(SUM(wUSE!X$112:X$114),X$3*wUSE!X67/SUM(wUSE!X$112:X$114),0)</f>
        <v>0</v>
      </c>
      <c r="Y67" s="209">
        <f>IF(SUM(wUSE!Y$112:Y$114),Y$3*wUSE!Y67/SUM(wUSE!Y$112:Y$114),0)</f>
        <v>0</v>
      </c>
      <c r="Z67" s="209">
        <f>IF(SUM(wUSE!Z$112:Z$114),Z$3*wUSE!Z67/SUM(wUSE!Z$112:Z$114),0)</f>
        <v>0</v>
      </c>
      <c r="AA67" s="209">
        <f>IF(SUM(wUSE!AA$112:AA$114),AA$3*wUSE!AA67/SUM(wUSE!AA$112:AA$114),0)</f>
        <v>0</v>
      </c>
      <c r="AB67" s="209">
        <f>IF(SUM(wUSE!AB$112:AB$114),AB$3*wUSE!AB67/SUM(wUSE!AB$112:AB$114),0)</f>
        <v>0</v>
      </c>
      <c r="AC67" s="209">
        <f>IF(SUM(wUSE!AC$112:AC$114),AC$3*wUSE!AC67/SUM(wUSE!AC$112:AC$114),0)</f>
        <v>0</v>
      </c>
      <c r="AD67" s="209">
        <f>IF(SUM(wUSE!AD$112:AD$114),AD$3*wUSE!AD67/SUM(wUSE!AD$112:AD$114),0)</f>
        <v>0</v>
      </c>
      <c r="AE67" s="209">
        <f>IF(SUM(wUSE!AE$112:AE$114),AE$3*wUSE!AE67/SUM(wUSE!AE$112:AE$114),0)</f>
        <v>0</v>
      </c>
      <c r="AF67" s="209">
        <f>IF(SUM(wUSE!AF$112:AF$114),AF$3*wUSE!AF67/SUM(wUSE!AF$112:AF$114),0)</f>
        <v>0</v>
      </c>
      <c r="AG67" s="209">
        <f>IF(SUM(wUSE!AG$112:AG$114),AG$3*wUSE!AG67/SUM(wUSE!AG$112:AG$114),0)</f>
        <v>0</v>
      </c>
      <c r="AH67" s="209">
        <f>IF(SUM(wUSE!AH$112:AH$114),AH$3*wUSE!AH67/SUM(wUSE!AH$112:AH$114),0)</f>
        <v>0</v>
      </c>
      <c r="AI67" s="209">
        <f>IF(SUM(wUSE!AI$112:AI$114),AI$3*wUSE!AI67/SUM(wUSE!AI$112:AI$114),0)</f>
        <v>0</v>
      </c>
      <c r="AJ67" s="209">
        <f>IF(SUM(wUSE!AJ$112:AJ$114),AJ$3*wUSE!AJ67/SUM(wUSE!AJ$112:AJ$114),0)</f>
        <v>0</v>
      </c>
      <c r="AK67" s="209">
        <f>IF(SUM(wUSE!AK$112:AK$114),AK$3*wUSE!AK67/SUM(wUSE!AK$112:AK$114),0)</f>
        <v>0</v>
      </c>
      <c r="AL67" s="209">
        <f>IF(SUM(wUSE!AL$112:AL$114),AL$3*wUSE!AL67/SUM(wUSE!AL$112:AL$114),0)</f>
        <v>0</v>
      </c>
      <c r="AM67" s="209">
        <f>IF(SUM(wUSE!AM$112:AM$114),AM$3*wUSE!AM67/SUM(wUSE!AM$112:AM$114),0)</f>
        <v>0</v>
      </c>
      <c r="AN67" s="209">
        <f>IF(SUM(wUSE!AN$112:AN$114),AN$3*wUSE!AN67/SUM(wUSE!AN$112:AN$114),0)</f>
        <v>0</v>
      </c>
      <c r="AO67" s="209">
        <f>IF(SUM(wUSE!AO$112:AO$114),AO$3*wUSE!AO67/SUM(wUSE!AO$112:AO$114),0)</f>
        <v>0</v>
      </c>
      <c r="AP67" s="209">
        <f>IF(SUM(wUSE!AP$112:AP$114),AP$3*wUSE!AP67/SUM(wUSE!AP$112:AP$114),0)</f>
        <v>0</v>
      </c>
      <c r="AQ67" s="209">
        <f>IF(SUM(wUSE!AQ$112:AQ$114),AQ$3*wUSE!AQ67/SUM(wUSE!AQ$112:AQ$114),0)</f>
        <v>0</v>
      </c>
      <c r="AR67" s="209">
        <f>IF(SUM(wUSE!AR$112:AR$114),AR$3*wUSE!AR67/SUM(wUSE!AR$112:AR$114),0)</f>
        <v>0</v>
      </c>
      <c r="AS67" s="209">
        <f>IF(SUM(wUSE!AS$112:AS$114),AS$3*wUSE!AS67/SUM(wUSE!AS$112:AS$114),0)</f>
        <v>0</v>
      </c>
      <c r="AT67" s="209">
        <f>IF(SUM(wUSE!AT$112:AT$114),AT$3*wUSE!AT67/SUM(wUSE!AT$112:AT$114),0)</f>
        <v>0</v>
      </c>
      <c r="AU67" s="209">
        <f>IF(SUM(wUSE!AU$112:AU$114),AU$3*wUSE!AU67/SUM(wUSE!AU$112:AU$114),0)</f>
        <v>0</v>
      </c>
      <c r="AV67" s="209">
        <f>IF(SUM(wUSE!AV$112:AV$114),AV$3*wUSE!AV67/SUM(wUSE!AV$112:AV$114),0)</f>
        <v>0</v>
      </c>
      <c r="AW67" s="209">
        <f>IF(SUM(wUSE!AW$112:AW$114),AW$3*wUSE!AW67/SUM(wUSE!AW$112:AW$114),0)</f>
        <v>0</v>
      </c>
      <c r="AX67" s="209">
        <f>IF(SUM(wUSE!AX$112:AX$114),AX$3*wUSE!AX67/SUM(wUSE!AX$112:AX$114),0)</f>
        <v>0</v>
      </c>
      <c r="AY67" s="209">
        <f>IF(SUM(wUSE!AY$112:AY$114),AY$3*wUSE!AY67/SUM(wUSE!AY$112:AY$114),0)</f>
        <v>0</v>
      </c>
      <c r="AZ67" s="209">
        <f>IF(SUM(wUSE!AZ$112:AZ$114),AZ$3*wUSE!AZ67/SUM(wUSE!AZ$112:AZ$114),0)</f>
        <v>0</v>
      </c>
      <c r="BA67" s="209">
        <f>IF(SUM(wUSE!BA$112:BA$114),BA$3*wUSE!BA67/SUM(wUSE!BA$112:BA$114),0)</f>
        <v>0</v>
      </c>
      <c r="BB67" s="209">
        <f>IF(SUM(wUSE!BB$112:BB$114),BB$3*wUSE!BB67/SUM(wUSE!BB$112:BB$114),0)</f>
        <v>0</v>
      </c>
      <c r="BC67" s="209">
        <f>IF(SUM(wUSE!BC$112:BC$114),BC$3*wUSE!BC67/SUM(wUSE!BC$112:BC$114),0)</f>
        <v>0</v>
      </c>
      <c r="BD67" s="209">
        <f>IF(SUM(wUSE!BD$112:BD$114),BD$3*wUSE!BD67/SUM(wUSE!BD$112:BD$114),0)</f>
        <v>0</v>
      </c>
      <c r="BE67" s="209">
        <f>IF(SUM(wUSE!BE$112:BE$114),BE$3*wUSE!BE67/SUM(wUSE!BE$112:BE$114),0)</f>
        <v>0</v>
      </c>
      <c r="BF67" s="209">
        <f>IF(SUM(wUSE!BF$112:BF$114),BF$3*wUSE!BF67/SUM(wUSE!BF$112:BF$114),0)</f>
        <v>0</v>
      </c>
      <c r="BG67" s="209">
        <f>IF(SUM(wUSE!BG$112:BG$114),BG$3*wUSE!BG67/SUM(wUSE!BG$112:BG$114),0)</f>
        <v>0</v>
      </c>
      <c r="BH67" s="209">
        <f>IF(SUM(wUSE!BH$112:BH$114),BH$3*wUSE!BH67/SUM(wUSE!BH$112:BH$114),0)</f>
        <v>0</v>
      </c>
      <c r="BI67" s="209">
        <f>IF(SUM(wUSE!BI$112:BI$114),BI$3*wUSE!BI67/SUM(wUSE!BI$112:BI$114),0)</f>
        <v>0</v>
      </c>
      <c r="BJ67" s="209">
        <f>IF(SUM(wUSE!BJ$112:BJ$114),BJ$3*wUSE!BJ67/SUM(wUSE!BJ$112:BJ$114),0)</f>
        <v>0</v>
      </c>
      <c r="BK67" s="209">
        <f>IF(SUM(wUSE!BK$112:BK$114),BK$3*wUSE!BK67/SUM(wUSE!BK$112:BK$114),0)</f>
        <v>0</v>
      </c>
      <c r="BL67" s="209">
        <f>IF(SUM(wUSE!BL$112:BL$114),BL$3*wUSE!BL67/SUM(wUSE!BL$112:BL$114),0)</f>
        <v>0</v>
      </c>
      <c r="BM67" s="209">
        <f>IF(SUM(wUSE!BM$112:BM$114),BM$3*wUSE!BM67/SUM(wUSE!BM$112:BM$114),0)</f>
        <v>0</v>
      </c>
      <c r="BN67" s="209">
        <f>IF(SUM(wUSE!BN$112:BN$114),BN$3*wUSE!BN67/SUM(wUSE!BN$112:BN$114),0)</f>
        <v>0</v>
      </c>
      <c r="BO67" s="209">
        <f>IF(SUM(wUSE!BO$112:BO$114),BO$3*wUSE!BO67/SUM(wUSE!BO$112:BO$114),0)</f>
        <v>0</v>
      </c>
      <c r="BP67" s="209">
        <f>IF(SUM(wUSE!BP$112:BP$114),BP$3*wUSE!BP67/SUM(wUSE!BP$112:BP$114),0)</f>
        <v>0</v>
      </c>
      <c r="BQ67" s="209">
        <f>IF(SUM(wUSE!BQ$112:BQ$114),BQ$3*wUSE!BQ67/SUM(wUSE!BQ$112:BQ$114),0)</f>
        <v>0</v>
      </c>
      <c r="BR67" s="209">
        <f>IF(SUM(wUSE!BR$112:BR$114),BR$3*wUSE!BR67/SUM(wUSE!BR$112:BR$114),0)</f>
        <v>0</v>
      </c>
      <c r="BS67" s="209">
        <f>IF(SUM(wUSE!BS$112:BS$114),BS$3*wUSE!BS67/SUM(wUSE!BS$112:BS$114),0)</f>
        <v>0</v>
      </c>
      <c r="BT67" s="209">
        <f>IF(SUM(wUSE!BT$112:BT$114),BT$3*wUSE!BT67/SUM(wUSE!BT$112:BT$114),0)</f>
        <v>0</v>
      </c>
      <c r="BU67" s="209">
        <f>IF(SUM(wUSE!BU$112:BU$114),BU$3*wUSE!BU67/SUM(wUSE!BU$112:BU$114),0)</f>
        <v>0</v>
      </c>
      <c r="BV67" s="209">
        <f>IF(SUM(wUSE!BV$112:BV$114),BV$3*wUSE!BV67/SUM(wUSE!BV$112:BV$114),0)</f>
        <v>51.602366911631215</v>
      </c>
      <c r="BW67" s="209">
        <f>IF(SUM(wUSE!BW$112:BW$114),BW$3*wUSE!BW67/SUM(wUSE!BW$112:BW$114),0)</f>
        <v>0</v>
      </c>
      <c r="BX67" s="209">
        <f>IF(SUM(wUSE!BX$112:BX$114),BX$3*wUSE!BX67/SUM(wUSE!BX$112:BX$114),0)</f>
        <v>0</v>
      </c>
      <c r="BY67" s="209">
        <f>IF(SUM(wUSE!BY$112:BY$114),BY$3*wUSE!BY67/SUM(wUSE!BY$112:BY$114),0)</f>
        <v>0</v>
      </c>
      <c r="BZ67" s="209">
        <f>IF(SUM(wUSE!BZ$112:BZ$114),BZ$3*wUSE!BZ67/SUM(wUSE!BZ$112:BZ$114),0)</f>
        <v>0</v>
      </c>
      <c r="CA67" s="209">
        <f>IF(SUM(wUSE!CA$112:CA$114),CA$3*wUSE!CA67/SUM(wUSE!CA$112:CA$114),0)</f>
        <v>0</v>
      </c>
      <c r="CB67" s="209">
        <f>IF(SUM(wUSE!CB$112:CB$114),CB$3*wUSE!CB67/SUM(wUSE!CB$112:CB$114),0)</f>
        <v>0</v>
      </c>
      <c r="CC67" s="209">
        <f>IF(SUM(wUSE!CC$112:CC$114),CC$3*wUSE!CC67/SUM(wUSE!CC$112:CC$114),0)</f>
        <v>0</v>
      </c>
      <c r="CD67" s="209">
        <f>IF(SUM(wUSE!CD$112:CD$114),CD$3*wUSE!CD67/SUM(wUSE!CD$112:CD$114),0)</f>
        <v>0</v>
      </c>
      <c r="CE67" s="209">
        <f>IF(SUM(wUSE!CE$112:CE$114),CE$3*wUSE!CE67/SUM(wUSE!CE$112:CE$114),0)</f>
        <v>0</v>
      </c>
      <c r="CF67" s="209">
        <f>IF(SUM(wUSE!CF$112:CF$114),CF$3*wUSE!CF67/SUM(wUSE!CF$112:CF$114),0)</f>
        <v>0</v>
      </c>
      <c r="CG67" s="209" t="e">
        <f>IF(SUM(wUSE!CG$112:CG$114),CG$3*wUSE!CG67/SUM(wUSE!CG$112:CG$114),0)</f>
        <v>#DIV/0!</v>
      </c>
      <c r="CH67" s="209" t="e">
        <f>IF(SUM(wUSE!CH$112:CH$114),CH$3*wUSE!CH67/SUM(wUSE!CH$112:CH$114),0)</f>
        <v>#DIV/0!</v>
      </c>
      <c r="CI67" s="209" t="e">
        <f>IF(SUM(wUSE!CI$112:CI$114),CI$3*wUSE!CI67/SUM(wUSE!CI$112:CI$114),0)</f>
        <v>#DIV/0!</v>
      </c>
      <c r="CJ67" s="209" t="e">
        <f>IF(SUM(wUSE!CJ$112:CJ$114),CJ$3*wUSE!CJ67/SUM(wUSE!CJ$112:CJ$114),0)</f>
        <v>#DIV/0!</v>
      </c>
      <c r="CK67" s="209" t="e">
        <f>IF(SUM(wUSE!CK$112:CK$114),CK$3*wUSE!CK67/SUM(wUSE!CK$112:CK$114),0)</f>
        <v>#DIV/0!</v>
      </c>
      <c r="CL67" s="209" t="e">
        <f>IF(SUM(wUSE!CL$112:CL$114),CL$3*wUSE!CL67/SUM(wUSE!CL$112:CL$114),0)</f>
        <v>#DIV/0!</v>
      </c>
      <c r="CM67" s="209" t="e">
        <f>IF(SUM(wUSE!CM$112:CM$114),CM$3*wUSE!CM67/SUM(wUSE!CM$112:CM$114),0)</f>
        <v>#DIV/0!</v>
      </c>
      <c r="CN67" s="209" t="e">
        <f>IF(SUM(wUSE!CN$112:CN$114),CN$3*wUSE!CN67/SUM(wUSE!CN$112:CN$114),0)</f>
        <v>#DIV/0!</v>
      </c>
      <c r="CO67" s="209" t="e">
        <f>IF(SUM(wUSE!CO$112:CO$114),CO$3*wUSE!CO67/SUM(wUSE!CO$112:CO$114),0)</f>
        <v>#DIV/0!</v>
      </c>
      <c r="CP67" s="209" t="e">
        <f>IF(SUM(wUSE!CP$112:CP$114),CP$3*wUSE!CP67/SUM(wUSE!CP$112:CP$114),0)</f>
        <v>#DIV/0!</v>
      </c>
      <c r="CQ67" s="209" t="e">
        <f>IF(SUM(wUSE!CQ$112:CQ$114),CQ$3*wUSE!CQ67/SUM(wUSE!CQ$112:CQ$114),0)</f>
        <v>#DIV/0!</v>
      </c>
      <c r="CR67" s="209" t="e">
        <f>IF(SUM(wUSE!CR$112:CR$114),CR$3*wUSE!CR67/SUM(wUSE!CR$112:CR$114),0)</f>
        <v>#DIV/0!</v>
      </c>
      <c r="CS67" s="209" t="e">
        <f>IF(SUM(wUSE!CS$112:CS$114),CS$3*wUSE!CS67/SUM(wUSE!CS$112:CS$114),0)</f>
        <v>#DIV/0!</v>
      </c>
      <c r="CT67" s="209">
        <f>IF(SUM(wUSE!CT$112:CT$114),CT$3*wUSE!CT67/SUM(wUSE!CT$112:CT$114),0)</f>
        <v>0</v>
      </c>
      <c r="CU67" s="209">
        <f>IF(SUM(wUSE!CU$112:CU$114),CU$3*wUSE!CU67/SUM(wUSE!CU$112:CU$114),0)</f>
        <v>0</v>
      </c>
      <c r="CV67" s="209" t="e">
        <f>IF(SUM(wUSE!CV$112:CV$114),CV$3*wUSE!CV67/SUM(wUSE!CV$112:CV$114),0)</f>
        <v>#DIV/0!</v>
      </c>
      <c r="CW67" s="209" t="e">
        <f>IF(SUM(wUSE!CW$112:CW$114),CW$3*wUSE!CW67/SUM(wUSE!CW$112:CW$114),0)</f>
        <v>#DIV/0!</v>
      </c>
      <c r="CX67" s="209" t="e">
        <f>IF(SUM(wUSE!CX$112:CX$114),CX$3*wUSE!CX67/SUM(wUSE!CX$112:CX$114),0)</f>
        <v>#DIV/0!</v>
      </c>
      <c r="CY67" s="209" t="e">
        <f>IF(SUM(wUSE!CY$112:CY$114),CY$3*wUSE!CY67/SUM(wUSE!CY$112:CY$114),0)</f>
        <v>#DIV/0!</v>
      </c>
      <c r="CZ67" s="209" t="e">
        <f>IF(SUM(wUSE!CZ$112:CZ$114),CZ$3*wUSE!CZ67/SUM(wUSE!CZ$112:CZ$114),0)</f>
        <v>#DIV/0!</v>
      </c>
      <c r="DA67" s="209" t="e">
        <f>IF(SUM(wUSE!DA$112:DA$114),DA$3*wUSE!DA67/SUM(wUSE!DA$112:DA$114),0)</f>
        <v>#DIV/0!</v>
      </c>
      <c r="DB67" s="209" t="e">
        <f>IF(SUM(wUSE!DB$112:DB$114),DB$3*wUSE!DB67/SUM(wUSE!DB$112:DB$114),0)</f>
        <v>#DIV/0!</v>
      </c>
      <c r="DC67" s="198"/>
      <c r="DD67" s="199"/>
      <c r="DE67" s="199"/>
      <c r="DF67" s="199"/>
      <c r="DG67" s="199"/>
      <c r="DH67" s="199"/>
      <c r="DI67" s="199"/>
      <c r="DJ67" s="199"/>
      <c r="DK67" s="199"/>
      <c r="DL67" s="199"/>
      <c r="DM67" s="199"/>
      <c r="DN67" s="199"/>
      <c r="DO67" s="199"/>
      <c r="DP67" s="199"/>
    </row>
    <row r="68" spans="1:120" x14ac:dyDescent="0.75">
      <c r="A68" s="29"/>
      <c r="B68" s="17" t="s">
        <v>1174</v>
      </c>
      <c r="C68" s="209">
        <f>IF(SUM(wUSE!C$112:C$114),C$3*wUSE!C68/SUM(wUSE!C$112:C$114),0)</f>
        <v>0</v>
      </c>
      <c r="D68" s="209">
        <f>IF(SUM(wUSE!D$112:D$114),D$3*wUSE!D68/SUM(wUSE!D$112:D$114),0)</f>
        <v>0</v>
      </c>
      <c r="E68" s="209">
        <f>IF(SUM(wUSE!E$112:E$114),E$3*wUSE!E68/SUM(wUSE!E$112:E$114),0)</f>
        <v>0</v>
      </c>
      <c r="F68" s="209">
        <f>IF(SUM(wUSE!F$112:F$114),F$3*wUSE!F68/SUM(wUSE!F$112:F$114),0)</f>
        <v>0</v>
      </c>
      <c r="G68" s="209">
        <f>IF(SUM(wUSE!G$112:G$114),G$3*wUSE!G68/SUM(wUSE!G$112:G$114),0)</f>
        <v>0</v>
      </c>
      <c r="H68" s="209">
        <f>IF(SUM(wUSE!H$112:H$114),H$3*wUSE!H68/SUM(wUSE!H$112:H$114),0)</f>
        <v>0</v>
      </c>
      <c r="I68" s="209">
        <f>IF(SUM(wUSE!I$112:I$114),I$3*wUSE!I68/SUM(wUSE!I$112:I$114),0)</f>
        <v>0</v>
      </c>
      <c r="J68" s="209">
        <f>IF(SUM(wUSE!J$112:J$114),J$3*wUSE!J68/SUM(wUSE!J$112:J$114),0)</f>
        <v>0</v>
      </c>
      <c r="K68" s="209">
        <f>IF(SUM(wUSE!K$112:K$114),K$3*wUSE!K68/SUM(wUSE!K$112:K$114),0)</f>
        <v>0</v>
      </c>
      <c r="L68" s="209">
        <f>IF(SUM(wUSE!L$112:L$114),L$3*wUSE!L68/SUM(wUSE!L$112:L$114),0)</f>
        <v>0</v>
      </c>
      <c r="M68" s="209">
        <f>IF(SUM(wUSE!M$112:M$114),M$3*wUSE!M68/SUM(wUSE!M$112:M$114),0)</f>
        <v>0</v>
      </c>
      <c r="N68" s="209">
        <f>IF(SUM(wUSE!N$112:N$114),N$3*wUSE!N68/SUM(wUSE!N$112:N$114),0)</f>
        <v>0</v>
      </c>
      <c r="O68" s="209">
        <f>IF(SUM(wUSE!O$112:O$114),O$3*wUSE!O68/SUM(wUSE!O$112:O$114),0)</f>
        <v>0</v>
      </c>
      <c r="P68" s="209">
        <f>IF(SUM(wUSE!P$112:P$114),P$3*wUSE!P68/SUM(wUSE!P$112:P$114),0)</f>
        <v>0</v>
      </c>
      <c r="Q68" s="209">
        <f>IF(SUM(wUSE!Q$112:Q$114),Q$3*wUSE!Q68/SUM(wUSE!Q$112:Q$114),0)</f>
        <v>0</v>
      </c>
      <c r="R68" s="209">
        <f>IF(SUM(wUSE!R$112:R$114),R$3*wUSE!R68/SUM(wUSE!R$112:R$114),0)</f>
        <v>0</v>
      </c>
      <c r="S68" s="209">
        <f>IF(SUM(wUSE!S$112:S$114),S$3*wUSE!S68/SUM(wUSE!S$112:S$114),0)</f>
        <v>0</v>
      </c>
      <c r="T68" s="209">
        <f>IF(SUM(wUSE!T$112:T$114),T$3*wUSE!T68/SUM(wUSE!T$112:T$114),0)</f>
        <v>0</v>
      </c>
      <c r="U68" s="209">
        <f>IF(SUM(wUSE!U$112:U$114),U$3*wUSE!U68/SUM(wUSE!U$112:U$114),0)</f>
        <v>0</v>
      </c>
      <c r="V68" s="209">
        <f>IF(SUM(wUSE!V$112:V$114),V$3*wUSE!V68/SUM(wUSE!V$112:V$114),0)</f>
        <v>0</v>
      </c>
      <c r="W68" s="209">
        <f>IF(SUM(wUSE!W$112:W$114),W$3*wUSE!W68/SUM(wUSE!W$112:W$114),0)</f>
        <v>0</v>
      </c>
      <c r="X68" s="209">
        <f>IF(SUM(wUSE!X$112:X$114),X$3*wUSE!X68/SUM(wUSE!X$112:X$114),0)</f>
        <v>0</v>
      </c>
      <c r="Y68" s="209">
        <f>IF(SUM(wUSE!Y$112:Y$114),Y$3*wUSE!Y68/SUM(wUSE!Y$112:Y$114),0)</f>
        <v>0</v>
      </c>
      <c r="Z68" s="209">
        <f>IF(SUM(wUSE!Z$112:Z$114),Z$3*wUSE!Z68/SUM(wUSE!Z$112:Z$114),0)</f>
        <v>0</v>
      </c>
      <c r="AA68" s="209">
        <f>IF(SUM(wUSE!AA$112:AA$114),AA$3*wUSE!AA68/SUM(wUSE!AA$112:AA$114),0)</f>
        <v>0</v>
      </c>
      <c r="AB68" s="209">
        <f>IF(SUM(wUSE!AB$112:AB$114),AB$3*wUSE!AB68/SUM(wUSE!AB$112:AB$114),0)</f>
        <v>0</v>
      </c>
      <c r="AC68" s="209">
        <f>IF(SUM(wUSE!AC$112:AC$114),AC$3*wUSE!AC68/SUM(wUSE!AC$112:AC$114),0)</f>
        <v>0</v>
      </c>
      <c r="AD68" s="209">
        <f>IF(SUM(wUSE!AD$112:AD$114),AD$3*wUSE!AD68/SUM(wUSE!AD$112:AD$114),0)</f>
        <v>0</v>
      </c>
      <c r="AE68" s="209">
        <f>IF(SUM(wUSE!AE$112:AE$114),AE$3*wUSE!AE68/SUM(wUSE!AE$112:AE$114),0)</f>
        <v>0</v>
      </c>
      <c r="AF68" s="209">
        <f>IF(SUM(wUSE!AF$112:AF$114),AF$3*wUSE!AF68/SUM(wUSE!AF$112:AF$114),0)</f>
        <v>0</v>
      </c>
      <c r="AG68" s="209">
        <f>IF(SUM(wUSE!AG$112:AG$114),AG$3*wUSE!AG68/SUM(wUSE!AG$112:AG$114),0)</f>
        <v>0</v>
      </c>
      <c r="AH68" s="209">
        <f>IF(SUM(wUSE!AH$112:AH$114),AH$3*wUSE!AH68/SUM(wUSE!AH$112:AH$114),0)</f>
        <v>0</v>
      </c>
      <c r="AI68" s="209">
        <f>IF(SUM(wUSE!AI$112:AI$114),AI$3*wUSE!AI68/SUM(wUSE!AI$112:AI$114),0)</f>
        <v>0</v>
      </c>
      <c r="AJ68" s="209">
        <f>IF(SUM(wUSE!AJ$112:AJ$114),AJ$3*wUSE!AJ68/SUM(wUSE!AJ$112:AJ$114),0)</f>
        <v>0</v>
      </c>
      <c r="AK68" s="209">
        <f>IF(SUM(wUSE!AK$112:AK$114),AK$3*wUSE!AK68/SUM(wUSE!AK$112:AK$114),0)</f>
        <v>0</v>
      </c>
      <c r="AL68" s="209">
        <f>IF(SUM(wUSE!AL$112:AL$114),AL$3*wUSE!AL68/SUM(wUSE!AL$112:AL$114),0)</f>
        <v>0</v>
      </c>
      <c r="AM68" s="209">
        <f>IF(SUM(wUSE!AM$112:AM$114),AM$3*wUSE!AM68/SUM(wUSE!AM$112:AM$114),0)</f>
        <v>0</v>
      </c>
      <c r="AN68" s="209">
        <f>IF(SUM(wUSE!AN$112:AN$114),AN$3*wUSE!AN68/SUM(wUSE!AN$112:AN$114),0)</f>
        <v>0</v>
      </c>
      <c r="AO68" s="209">
        <f>IF(SUM(wUSE!AO$112:AO$114),AO$3*wUSE!AO68/SUM(wUSE!AO$112:AO$114),0)</f>
        <v>0</v>
      </c>
      <c r="AP68" s="209">
        <f>IF(SUM(wUSE!AP$112:AP$114),AP$3*wUSE!AP68/SUM(wUSE!AP$112:AP$114),0)</f>
        <v>0</v>
      </c>
      <c r="AQ68" s="209">
        <f>IF(SUM(wUSE!AQ$112:AQ$114),AQ$3*wUSE!AQ68/SUM(wUSE!AQ$112:AQ$114),0)</f>
        <v>0</v>
      </c>
      <c r="AR68" s="209">
        <f>IF(SUM(wUSE!AR$112:AR$114),AR$3*wUSE!AR68/SUM(wUSE!AR$112:AR$114),0)</f>
        <v>0</v>
      </c>
      <c r="AS68" s="209">
        <f>IF(SUM(wUSE!AS$112:AS$114),AS$3*wUSE!AS68/SUM(wUSE!AS$112:AS$114),0)</f>
        <v>0.58645670631719493</v>
      </c>
      <c r="AT68" s="209">
        <f>IF(SUM(wUSE!AT$112:AT$114),AT$3*wUSE!AT68/SUM(wUSE!AT$112:AT$114),0)</f>
        <v>0</v>
      </c>
      <c r="AU68" s="209">
        <f>IF(SUM(wUSE!AU$112:AU$114),AU$3*wUSE!AU68/SUM(wUSE!AU$112:AU$114),0)</f>
        <v>0</v>
      </c>
      <c r="AV68" s="209">
        <f>IF(SUM(wUSE!AV$112:AV$114),AV$3*wUSE!AV68/SUM(wUSE!AV$112:AV$114),0)</f>
        <v>0</v>
      </c>
      <c r="AW68" s="209">
        <f>IF(SUM(wUSE!AW$112:AW$114),AW$3*wUSE!AW68/SUM(wUSE!AW$112:AW$114),0)</f>
        <v>0</v>
      </c>
      <c r="AX68" s="209">
        <f>IF(SUM(wUSE!AX$112:AX$114),AX$3*wUSE!AX68/SUM(wUSE!AX$112:AX$114),0)</f>
        <v>0</v>
      </c>
      <c r="AY68" s="209">
        <f>IF(SUM(wUSE!AY$112:AY$114),AY$3*wUSE!AY68/SUM(wUSE!AY$112:AY$114),0)</f>
        <v>0</v>
      </c>
      <c r="AZ68" s="209">
        <f>IF(SUM(wUSE!AZ$112:AZ$114),AZ$3*wUSE!AZ68/SUM(wUSE!AZ$112:AZ$114),0)</f>
        <v>0</v>
      </c>
      <c r="BA68" s="209">
        <f>IF(SUM(wUSE!BA$112:BA$114),BA$3*wUSE!BA68/SUM(wUSE!BA$112:BA$114),0)</f>
        <v>0</v>
      </c>
      <c r="BB68" s="209">
        <f>IF(SUM(wUSE!BB$112:BB$114),BB$3*wUSE!BB68/SUM(wUSE!BB$112:BB$114),0)</f>
        <v>0</v>
      </c>
      <c r="BC68" s="209">
        <f>IF(SUM(wUSE!BC$112:BC$114),BC$3*wUSE!BC68/SUM(wUSE!BC$112:BC$114),0)</f>
        <v>0</v>
      </c>
      <c r="BD68" s="209">
        <f>IF(SUM(wUSE!BD$112:BD$114),BD$3*wUSE!BD68/SUM(wUSE!BD$112:BD$114),0)</f>
        <v>0</v>
      </c>
      <c r="BE68" s="209">
        <f>IF(SUM(wUSE!BE$112:BE$114),BE$3*wUSE!BE68/SUM(wUSE!BE$112:BE$114),0)</f>
        <v>0</v>
      </c>
      <c r="BF68" s="209">
        <f>IF(SUM(wUSE!BF$112:BF$114),BF$3*wUSE!BF68/SUM(wUSE!BF$112:BF$114),0)</f>
        <v>0</v>
      </c>
      <c r="BG68" s="209">
        <f>IF(SUM(wUSE!BG$112:BG$114),BG$3*wUSE!BG68/SUM(wUSE!BG$112:BG$114),0)</f>
        <v>0</v>
      </c>
      <c r="BH68" s="209">
        <f>IF(SUM(wUSE!BH$112:BH$114),BH$3*wUSE!BH68/SUM(wUSE!BH$112:BH$114),0)</f>
        <v>0</v>
      </c>
      <c r="BI68" s="209">
        <f>IF(SUM(wUSE!BI$112:BI$114),BI$3*wUSE!BI68/SUM(wUSE!BI$112:BI$114),0)</f>
        <v>0</v>
      </c>
      <c r="BJ68" s="209">
        <f>IF(SUM(wUSE!BJ$112:BJ$114),BJ$3*wUSE!BJ68/SUM(wUSE!BJ$112:BJ$114),0)</f>
        <v>0</v>
      </c>
      <c r="BK68" s="209">
        <f>IF(SUM(wUSE!BK$112:BK$114),BK$3*wUSE!BK68/SUM(wUSE!BK$112:BK$114),0)</f>
        <v>0</v>
      </c>
      <c r="BL68" s="209">
        <f>IF(SUM(wUSE!BL$112:BL$114),BL$3*wUSE!BL68/SUM(wUSE!BL$112:BL$114),0)</f>
        <v>0</v>
      </c>
      <c r="BM68" s="209">
        <f>IF(SUM(wUSE!BM$112:BM$114),BM$3*wUSE!BM68/SUM(wUSE!BM$112:BM$114),0)</f>
        <v>0</v>
      </c>
      <c r="BN68" s="209">
        <f>IF(SUM(wUSE!BN$112:BN$114),BN$3*wUSE!BN68/SUM(wUSE!BN$112:BN$114),0)</f>
        <v>0</v>
      </c>
      <c r="BO68" s="209">
        <f>IF(SUM(wUSE!BO$112:BO$114),BO$3*wUSE!BO68/SUM(wUSE!BO$112:BO$114),0)</f>
        <v>0</v>
      </c>
      <c r="BP68" s="209">
        <f>IF(SUM(wUSE!BP$112:BP$114),BP$3*wUSE!BP68/SUM(wUSE!BP$112:BP$114),0)</f>
        <v>0</v>
      </c>
      <c r="BQ68" s="209">
        <f>IF(SUM(wUSE!BQ$112:BQ$114),BQ$3*wUSE!BQ68/SUM(wUSE!BQ$112:BQ$114),0)</f>
        <v>0</v>
      </c>
      <c r="BR68" s="209">
        <f>IF(SUM(wUSE!BR$112:BR$114),BR$3*wUSE!BR68/SUM(wUSE!BR$112:BR$114),0)</f>
        <v>0</v>
      </c>
      <c r="BS68" s="209">
        <f>IF(SUM(wUSE!BS$112:BS$114),BS$3*wUSE!BS68/SUM(wUSE!BS$112:BS$114),0)</f>
        <v>9.8732199296419481</v>
      </c>
      <c r="BT68" s="209">
        <f>IF(SUM(wUSE!BT$112:BT$114),BT$3*wUSE!BT68/SUM(wUSE!BT$112:BT$114),0)</f>
        <v>0</v>
      </c>
      <c r="BU68" s="209">
        <f>IF(SUM(wUSE!BU$112:BU$114),BU$3*wUSE!BU68/SUM(wUSE!BU$112:BU$114),0)</f>
        <v>0</v>
      </c>
      <c r="BV68" s="209">
        <f>IF(SUM(wUSE!BV$112:BV$114),BV$3*wUSE!BV68/SUM(wUSE!BV$112:BV$114),0)</f>
        <v>205.18984874429356</v>
      </c>
      <c r="BW68" s="209">
        <f>IF(SUM(wUSE!BW$112:BW$114),BW$3*wUSE!BW68/SUM(wUSE!BW$112:BW$114),0)</f>
        <v>0</v>
      </c>
      <c r="BX68" s="209">
        <f>IF(SUM(wUSE!BX$112:BX$114),BX$3*wUSE!BX68/SUM(wUSE!BX$112:BX$114),0)</f>
        <v>0</v>
      </c>
      <c r="BY68" s="209">
        <f>IF(SUM(wUSE!BY$112:BY$114),BY$3*wUSE!BY68/SUM(wUSE!BY$112:BY$114),0)</f>
        <v>0</v>
      </c>
      <c r="BZ68" s="209">
        <f>IF(SUM(wUSE!BZ$112:BZ$114),BZ$3*wUSE!BZ68/SUM(wUSE!BZ$112:BZ$114),0)</f>
        <v>8.3239634915308017E-2</v>
      </c>
      <c r="CA68" s="209">
        <f>IF(SUM(wUSE!CA$112:CA$114),CA$3*wUSE!CA68/SUM(wUSE!CA$112:CA$114),0)</f>
        <v>10.678850228393275</v>
      </c>
      <c r="CB68" s="209">
        <f>IF(SUM(wUSE!CB$112:CB$114),CB$3*wUSE!CB68/SUM(wUSE!CB$112:CB$114),0)</f>
        <v>0</v>
      </c>
      <c r="CC68" s="209">
        <f>IF(SUM(wUSE!CC$112:CC$114),CC$3*wUSE!CC68/SUM(wUSE!CC$112:CC$114),0)</f>
        <v>0</v>
      </c>
      <c r="CD68" s="209">
        <f>IF(SUM(wUSE!CD$112:CD$114),CD$3*wUSE!CD68/SUM(wUSE!CD$112:CD$114),0)</f>
        <v>0</v>
      </c>
      <c r="CE68" s="209">
        <f>IF(SUM(wUSE!CE$112:CE$114),CE$3*wUSE!CE68/SUM(wUSE!CE$112:CE$114),0)</f>
        <v>0</v>
      </c>
      <c r="CF68" s="209">
        <f>IF(SUM(wUSE!CF$112:CF$114),CF$3*wUSE!CF68/SUM(wUSE!CF$112:CF$114),0)</f>
        <v>0</v>
      </c>
      <c r="CG68" s="209" t="e">
        <f>IF(SUM(wUSE!CG$112:CG$114),CG$3*wUSE!CG68/SUM(wUSE!CG$112:CG$114),0)</f>
        <v>#DIV/0!</v>
      </c>
      <c r="CH68" s="209" t="e">
        <f>IF(SUM(wUSE!CH$112:CH$114),CH$3*wUSE!CH68/SUM(wUSE!CH$112:CH$114),0)</f>
        <v>#DIV/0!</v>
      </c>
      <c r="CI68" s="209" t="e">
        <f>IF(SUM(wUSE!CI$112:CI$114),CI$3*wUSE!CI68/SUM(wUSE!CI$112:CI$114),0)</f>
        <v>#DIV/0!</v>
      </c>
      <c r="CJ68" s="209" t="e">
        <f>IF(SUM(wUSE!CJ$112:CJ$114),CJ$3*wUSE!CJ68/SUM(wUSE!CJ$112:CJ$114),0)</f>
        <v>#DIV/0!</v>
      </c>
      <c r="CK68" s="209" t="e">
        <f>IF(SUM(wUSE!CK$112:CK$114),CK$3*wUSE!CK68/SUM(wUSE!CK$112:CK$114),0)</f>
        <v>#DIV/0!</v>
      </c>
      <c r="CL68" s="209" t="e">
        <f>IF(SUM(wUSE!CL$112:CL$114),CL$3*wUSE!CL68/SUM(wUSE!CL$112:CL$114),0)</f>
        <v>#DIV/0!</v>
      </c>
      <c r="CM68" s="209" t="e">
        <f>IF(SUM(wUSE!CM$112:CM$114),CM$3*wUSE!CM68/SUM(wUSE!CM$112:CM$114),0)</f>
        <v>#DIV/0!</v>
      </c>
      <c r="CN68" s="209" t="e">
        <f>IF(SUM(wUSE!CN$112:CN$114),CN$3*wUSE!CN68/SUM(wUSE!CN$112:CN$114),0)</f>
        <v>#DIV/0!</v>
      </c>
      <c r="CO68" s="209" t="e">
        <f>IF(SUM(wUSE!CO$112:CO$114),CO$3*wUSE!CO68/SUM(wUSE!CO$112:CO$114),0)</f>
        <v>#DIV/0!</v>
      </c>
      <c r="CP68" s="209" t="e">
        <f>IF(SUM(wUSE!CP$112:CP$114),CP$3*wUSE!CP68/SUM(wUSE!CP$112:CP$114),0)</f>
        <v>#DIV/0!</v>
      </c>
      <c r="CQ68" s="209" t="e">
        <f>IF(SUM(wUSE!CQ$112:CQ$114),CQ$3*wUSE!CQ68/SUM(wUSE!CQ$112:CQ$114),0)</f>
        <v>#DIV/0!</v>
      </c>
      <c r="CR68" s="209" t="e">
        <f>IF(SUM(wUSE!CR$112:CR$114),CR$3*wUSE!CR68/SUM(wUSE!CR$112:CR$114),0)</f>
        <v>#DIV/0!</v>
      </c>
      <c r="CS68" s="209" t="e">
        <f>IF(SUM(wUSE!CS$112:CS$114),CS$3*wUSE!CS68/SUM(wUSE!CS$112:CS$114),0)</f>
        <v>#DIV/0!</v>
      </c>
      <c r="CT68" s="209">
        <f>IF(SUM(wUSE!CT$112:CT$114),CT$3*wUSE!CT68/SUM(wUSE!CT$112:CT$114),0)</f>
        <v>0</v>
      </c>
      <c r="CU68" s="209">
        <f>IF(SUM(wUSE!CU$112:CU$114),CU$3*wUSE!CU68/SUM(wUSE!CU$112:CU$114),0)</f>
        <v>0</v>
      </c>
      <c r="CV68" s="209" t="e">
        <f>IF(SUM(wUSE!CV$112:CV$114),CV$3*wUSE!CV68/SUM(wUSE!CV$112:CV$114),0)</f>
        <v>#DIV/0!</v>
      </c>
      <c r="CW68" s="209" t="e">
        <f>IF(SUM(wUSE!CW$112:CW$114),CW$3*wUSE!CW68/SUM(wUSE!CW$112:CW$114),0)</f>
        <v>#DIV/0!</v>
      </c>
      <c r="CX68" s="209" t="e">
        <f>IF(SUM(wUSE!CX$112:CX$114),CX$3*wUSE!CX68/SUM(wUSE!CX$112:CX$114),0)</f>
        <v>#DIV/0!</v>
      </c>
      <c r="CY68" s="209" t="e">
        <f>IF(SUM(wUSE!CY$112:CY$114),CY$3*wUSE!CY68/SUM(wUSE!CY$112:CY$114),0)</f>
        <v>#DIV/0!</v>
      </c>
      <c r="CZ68" s="209" t="e">
        <f>IF(SUM(wUSE!CZ$112:CZ$114),CZ$3*wUSE!CZ68/SUM(wUSE!CZ$112:CZ$114),0)</f>
        <v>#DIV/0!</v>
      </c>
      <c r="DA68" s="209" t="e">
        <f>IF(SUM(wUSE!DA$112:DA$114),DA$3*wUSE!DA68/SUM(wUSE!DA$112:DA$114),0)</f>
        <v>#DIV/0!</v>
      </c>
      <c r="DB68" s="209" t="e">
        <f>IF(SUM(wUSE!DB$112:DB$114),DB$3*wUSE!DB68/SUM(wUSE!DB$112:DB$114),0)</f>
        <v>#DIV/0!</v>
      </c>
      <c r="DC68" s="198"/>
      <c r="DD68" s="199"/>
      <c r="DE68" s="199"/>
      <c r="DF68" s="199"/>
      <c r="DG68" s="199"/>
      <c r="DH68" s="199"/>
      <c r="DI68" s="199"/>
      <c r="DJ68" s="199"/>
      <c r="DK68" s="199"/>
      <c r="DL68" s="199"/>
      <c r="DM68" s="199"/>
      <c r="DN68" s="199"/>
      <c r="DO68" s="199"/>
      <c r="DP68" s="199"/>
    </row>
    <row r="69" spans="1:120" x14ac:dyDescent="0.75">
      <c r="A69" s="29"/>
      <c r="B69" s="17" t="s">
        <v>1177</v>
      </c>
      <c r="C69" s="209">
        <f>IF(SUM(wUSE!C$112:C$114),C$3*wUSE!C69/SUM(wUSE!C$112:C$114),0)</f>
        <v>0</v>
      </c>
      <c r="D69" s="209">
        <f>IF(SUM(wUSE!D$112:D$114),D$3*wUSE!D69/SUM(wUSE!D$112:D$114),0)</f>
        <v>0</v>
      </c>
      <c r="E69" s="209">
        <f>IF(SUM(wUSE!E$112:E$114),E$3*wUSE!E69/SUM(wUSE!E$112:E$114),0)</f>
        <v>0</v>
      </c>
      <c r="F69" s="209">
        <f>IF(SUM(wUSE!F$112:F$114),F$3*wUSE!F69/SUM(wUSE!F$112:F$114),0)</f>
        <v>0</v>
      </c>
      <c r="G69" s="209">
        <f>IF(SUM(wUSE!G$112:G$114),G$3*wUSE!G69/SUM(wUSE!G$112:G$114),0)</f>
        <v>0</v>
      </c>
      <c r="H69" s="209">
        <f>IF(SUM(wUSE!H$112:H$114),H$3*wUSE!H69/SUM(wUSE!H$112:H$114),0)</f>
        <v>0</v>
      </c>
      <c r="I69" s="209">
        <f>IF(SUM(wUSE!I$112:I$114),I$3*wUSE!I69/SUM(wUSE!I$112:I$114),0)</f>
        <v>0</v>
      </c>
      <c r="J69" s="209">
        <f>IF(SUM(wUSE!J$112:J$114),J$3*wUSE!J69/SUM(wUSE!J$112:J$114),0)</f>
        <v>0</v>
      </c>
      <c r="K69" s="209">
        <f>IF(SUM(wUSE!K$112:K$114),K$3*wUSE!K69/SUM(wUSE!K$112:K$114),0)</f>
        <v>0</v>
      </c>
      <c r="L69" s="209">
        <f>IF(SUM(wUSE!L$112:L$114),L$3*wUSE!L69/SUM(wUSE!L$112:L$114),0)</f>
        <v>0</v>
      </c>
      <c r="M69" s="209">
        <f>IF(SUM(wUSE!M$112:M$114),M$3*wUSE!M69/SUM(wUSE!M$112:M$114),0)</f>
        <v>0</v>
      </c>
      <c r="N69" s="209">
        <f>IF(SUM(wUSE!N$112:N$114),N$3*wUSE!N69/SUM(wUSE!N$112:N$114),0)</f>
        <v>0</v>
      </c>
      <c r="O69" s="209">
        <f>IF(SUM(wUSE!O$112:O$114),O$3*wUSE!O69/SUM(wUSE!O$112:O$114),0)</f>
        <v>0</v>
      </c>
      <c r="P69" s="209">
        <f>IF(SUM(wUSE!P$112:P$114),P$3*wUSE!P69/SUM(wUSE!P$112:P$114),0)</f>
        <v>0</v>
      </c>
      <c r="Q69" s="209">
        <f>IF(SUM(wUSE!Q$112:Q$114),Q$3*wUSE!Q69/SUM(wUSE!Q$112:Q$114),0)</f>
        <v>0</v>
      </c>
      <c r="R69" s="209">
        <f>IF(SUM(wUSE!R$112:R$114),R$3*wUSE!R69/SUM(wUSE!R$112:R$114),0)</f>
        <v>0</v>
      </c>
      <c r="S69" s="209">
        <f>IF(SUM(wUSE!S$112:S$114),S$3*wUSE!S69/SUM(wUSE!S$112:S$114),0)</f>
        <v>0</v>
      </c>
      <c r="T69" s="209">
        <f>IF(SUM(wUSE!T$112:T$114),T$3*wUSE!T69/SUM(wUSE!T$112:T$114),0)</f>
        <v>0</v>
      </c>
      <c r="U69" s="209">
        <f>IF(SUM(wUSE!U$112:U$114),U$3*wUSE!U69/SUM(wUSE!U$112:U$114),0)</f>
        <v>0</v>
      </c>
      <c r="V69" s="209">
        <f>IF(SUM(wUSE!V$112:V$114),V$3*wUSE!V69/SUM(wUSE!V$112:V$114),0)</f>
        <v>0</v>
      </c>
      <c r="W69" s="209">
        <f>IF(SUM(wUSE!W$112:W$114),W$3*wUSE!W69/SUM(wUSE!W$112:W$114),0)</f>
        <v>0</v>
      </c>
      <c r="X69" s="209">
        <f>IF(SUM(wUSE!X$112:X$114),X$3*wUSE!X69/SUM(wUSE!X$112:X$114),0)</f>
        <v>0</v>
      </c>
      <c r="Y69" s="209">
        <f>IF(SUM(wUSE!Y$112:Y$114),Y$3*wUSE!Y69/SUM(wUSE!Y$112:Y$114),0)</f>
        <v>0</v>
      </c>
      <c r="Z69" s="209">
        <f>IF(SUM(wUSE!Z$112:Z$114),Z$3*wUSE!Z69/SUM(wUSE!Z$112:Z$114),0)</f>
        <v>0</v>
      </c>
      <c r="AA69" s="209">
        <f>IF(SUM(wUSE!AA$112:AA$114),AA$3*wUSE!AA69/SUM(wUSE!AA$112:AA$114),0)</f>
        <v>0</v>
      </c>
      <c r="AB69" s="209">
        <f>IF(SUM(wUSE!AB$112:AB$114),AB$3*wUSE!AB69/SUM(wUSE!AB$112:AB$114),0)</f>
        <v>0</v>
      </c>
      <c r="AC69" s="209">
        <f>IF(SUM(wUSE!AC$112:AC$114),AC$3*wUSE!AC69/SUM(wUSE!AC$112:AC$114),0)</f>
        <v>0</v>
      </c>
      <c r="AD69" s="209">
        <f>IF(SUM(wUSE!AD$112:AD$114),AD$3*wUSE!AD69/SUM(wUSE!AD$112:AD$114),0)</f>
        <v>0</v>
      </c>
      <c r="AE69" s="209">
        <f>IF(SUM(wUSE!AE$112:AE$114),AE$3*wUSE!AE69/SUM(wUSE!AE$112:AE$114),0)</f>
        <v>0</v>
      </c>
      <c r="AF69" s="209">
        <f>IF(SUM(wUSE!AF$112:AF$114),AF$3*wUSE!AF69/SUM(wUSE!AF$112:AF$114),0)</f>
        <v>0</v>
      </c>
      <c r="AG69" s="209">
        <f>IF(SUM(wUSE!AG$112:AG$114),AG$3*wUSE!AG69/SUM(wUSE!AG$112:AG$114),0)</f>
        <v>0</v>
      </c>
      <c r="AH69" s="209">
        <f>IF(SUM(wUSE!AH$112:AH$114),AH$3*wUSE!AH69/SUM(wUSE!AH$112:AH$114),0)</f>
        <v>0</v>
      </c>
      <c r="AI69" s="209">
        <f>IF(SUM(wUSE!AI$112:AI$114),AI$3*wUSE!AI69/SUM(wUSE!AI$112:AI$114),0)</f>
        <v>0</v>
      </c>
      <c r="AJ69" s="209">
        <f>IF(SUM(wUSE!AJ$112:AJ$114),AJ$3*wUSE!AJ69/SUM(wUSE!AJ$112:AJ$114),0)</f>
        <v>0</v>
      </c>
      <c r="AK69" s="209">
        <f>IF(SUM(wUSE!AK$112:AK$114),AK$3*wUSE!AK69/SUM(wUSE!AK$112:AK$114),0)</f>
        <v>0</v>
      </c>
      <c r="AL69" s="209">
        <f>IF(SUM(wUSE!AL$112:AL$114),AL$3*wUSE!AL69/SUM(wUSE!AL$112:AL$114),0)</f>
        <v>0</v>
      </c>
      <c r="AM69" s="209">
        <f>IF(SUM(wUSE!AM$112:AM$114),AM$3*wUSE!AM69/SUM(wUSE!AM$112:AM$114),0)</f>
        <v>0</v>
      </c>
      <c r="AN69" s="209">
        <f>IF(SUM(wUSE!AN$112:AN$114),AN$3*wUSE!AN69/SUM(wUSE!AN$112:AN$114),0)</f>
        <v>0</v>
      </c>
      <c r="AO69" s="209">
        <f>IF(SUM(wUSE!AO$112:AO$114),AO$3*wUSE!AO69/SUM(wUSE!AO$112:AO$114),0)</f>
        <v>0</v>
      </c>
      <c r="AP69" s="209">
        <f>IF(SUM(wUSE!AP$112:AP$114),AP$3*wUSE!AP69/SUM(wUSE!AP$112:AP$114),0)</f>
        <v>0</v>
      </c>
      <c r="AQ69" s="209">
        <f>IF(SUM(wUSE!AQ$112:AQ$114),AQ$3*wUSE!AQ69/SUM(wUSE!AQ$112:AQ$114),0)</f>
        <v>0</v>
      </c>
      <c r="AR69" s="209">
        <f>IF(SUM(wUSE!AR$112:AR$114),AR$3*wUSE!AR69/SUM(wUSE!AR$112:AR$114),0)</f>
        <v>0</v>
      </c>
      <c r="AS69" s="209">
        <f>IF(SUM(wUSE!AS$112:AS$114),AS$3*wUSE!AS69/SUM(wUSE!AS$112:AS$114),0)</f>
        <v>0</v>
      </c>
      <c r="AT69" s="209">
        <f>IF(SUM(wUSE!AT$112:AT$114),AT$3*wUSE!AT69/SUM(wUSE!AT$112:AT$114),0)</f>
        <v>0</v>
      </c>
      <c r="AU69" s="209">
        <f>IF(SUM(wUSE!AU$112:AU$114),AU$3*wUSE!AU69/SUM(wUSE!AU$112:AU$114),0)</f>
        <v>0</v>
      </c>
      <c r="AV69" s="209">
        <f>IF(SUM(wUSE!AV$112:AV$114),AV$3*wUSE!AV69/SUM(wUSE!AV$112:AV$114),0)</f>
        <v>0</v>
      </c>
      <c r="AW69" s="209">
        <f>IF(SUM(wUSE!AW$112:AW$114),AW$3*wUSE!AW69/SUM(wUSE!AW$112:AW$114),0)</f>
        <v>0</v>
      </c>
      <c r="AX69" s="209">
        <f>IF(SUM(wUSE!AX$112:AX$114),AX$3*wUSE!AX69/SUM(wUSE!AX$112:AX$114),0)</f>
        <v>0</v>
      </c>
      <c r="AY69" s="209">
        <f>IF(SUM(wUSE!AY$112:AY$114),AY$3*wUSE!AY69/SUM(wUSE!AY$112:AY$114),0)</f>
        <v>0</v>
      </c>
      <c r="AZ69" s="209">
        <f>IF(SUM(wUSE!AZ$112:AZ$114),AZ$3*wUSE!AZ69/SUM(wUSE!AZ$112:AZ$114),0)</f>
        <v>0</v>
      </c>
      <c r="BA69" s="209">
        <f>IF(SUM(wUSE!BA$112:BA$114),BA$3*wUSE!BA69/SUM(wUSE!BA$112:BA$114),0)</f>
        <v>0</v>
      </c>
      <c r="BB69" s="209">
        <f>IF(SUM(wUSE!BB$112:BB$114),BB$3*wUSE!BB69/SUM(wUSE!BB$112:BB$114),0)</f>
        <v>0</v>
      </c>
      <c r="BC69" s="209">
        <f>IF(SUM(wUSE!BC$112:BC$114),BC$3*wUSE!BC69/SUM(wUSE!BC$112:BC$114),0)</f>
        <v>0</v>
      </c>
      <c r="BD69" s="209">
        <f>IF(SUM(wUSE!BD$112:BD$114),BD$3*wUSE!BD69/SUM(wUSE!BD$112:BD$114),0)</f>
        <v>0</v>
      </c>
      <c r="BE69" s="209">
        <f>IF(SUM(wUSE!BE$112:BE$114),BE$3*wUSE!BE69/SUM(wUSE!BE$112:BE$114),0)</f>
        <v>0</v>
      </c>
      <c r="BF69" s="209">
        <f>IF(SUM(wUSE!BF$112:BF$114),BF$3*wUSE!BF69/SUM(wUSE!BF$112:BF$114),0)</f>
        <v>0</v>
      </c>
      <c r="BG69" s="209">
        <f>IF(SUM(wUSE!BG$112:BG$114),BG$3*wUSE!BG69/SUM(wUSE!BG$112:BG$114),0)</f>
        <v>0</v>
      </c>
      <c r="BH69" s="209">
        <f>IF(SUM(wUSE!BH$112:BH$114),BH$3*wUSE!BH69/SUM(wUSE!BH$112:BH$114),0)</f>
        <v>0</v>
      </c>
      <c r="BI69" s="209">
        <f>IF(SUM(wUSE!BI$112:BI$114),BI$3*wUSE!BI69/SUM(wUSE!BI$112:BI$114),0)</f>
        <v>0</v>
      </c>
      <c r="BJ69" s="209">
        <f>IF(SUM(wUSE!BJ$112:BJ$114),BJ$3*wUSE!BJ69/SUM(wUSE!BJ$112:BJ$114),0)</f>
        <v>0</v>
      </c>
      <c r="BK69" s="209">
        <f>IF(SUM(wUSE!BK$112:BK$114),BK$3*wUSE!BK69/SUM(wUSE!BK$112:BK$114),0)</f>
        <v>0</v>
      </c>
      <c r="BL69" s="209">
        <f>IF(SUM(wUSE!BL$112:BL$114),BL$3*wUSE!BL69/SUM(wUSE!BL$112:BL$114),0)</f>
        <v>0</v>
      </c>
      <c r="BM69" s="209">
        <f>IF(SUM(wUSE!BM$112:BM$114),BM$3*wUSE!BM69/SUM(wUSE!BM$112:BM$114),0)</f>
        <v>0</v>
      </c>
      <c r="BN69" s="209">
        <f>IF(SUM(wUSE!BN$112:BN$114),BN$3*wUSE!BN69/SUM(wUSE!BN$112:BN$114),0)</f>
        <v>0</v>
      </c>
      <c r="BO69" s="209">
        <f>IF(SUM(wUSE!BO$112:BO$114),BO$3*wUSE!BO69/SUM(wUSE!BO$112:BO$114),0)</f>
        <v>0</v>
      </c>
      <c r="BP69" s="209">
        <f>IF(SUM(wUSE!BP$112:BP$114),BP$3*wUSE!BP69/SUM(wUSE!BP$112:BP$114),0)</f>
        <v>0</v>
      </c>
      <c r="BQ69" s="209">
        <f>IF(SUM(wUSE!BQ$112:BQ$114),BQ$3*wUSE!BQ69/SUM(wUSE!BQ$112:BQ$114),0)</f>
        <v>0</v>
      </c>
      <c r="BR69" s="209">
        <f>IF(SUM(wUSE!BR$112:BR$114),BR$3*wUSE!BR69/SUM(wUSE!BR$112:BR$114),0)</f>
        <v>0</v>
      </c>
      <c r="BS69" s="209">
        <f>IF(SUM(wUSE!BS$112:BS$114),BS$3*wUSE!BS69/SUM(wUSE!BS$112:BS$114),0)</f>
        <v>0</v>
      </c>
      <c r="BT69" s="209">
        <f>IF(SUM(wUSE!BT$112:BT$114),BT$3*wUSE!BT69/SUM(wUSE!BT$112:BT$114),0)</f>
        <v>0</v>
      </c>
      <c r="BU69" s="209">
        <f>IF(SUM(wUSE!BU$112:BU$114),BU$3*wUSE!BU69/SUM(wUSE!BU$112:BU$114),0)</f>
        <v>0</v>
      </c>
      <c r="BV69" s="209">
        <f>IF(SUM(wUSE!BV$112:BV$114),BV$3*wUSE!BV69/SUM(wUSE!BV$112:BV$114),0)</f>
        <v>80.655786066244957</v>
      </c>
      <c r="BW69" s="209">
        <f>IF(SUM(wUSE!BW$112:BW$114),BW$3*wUSE!BW69/SUM(wUSE!BW$112:BW$114),0)</f>
        <v>0</v>
      </c>
      <c r="BX69" s="209">
        <f>IF(SUM(wUSE!BX$112:BX$114),BX$3*wUSE!BX69/SUM(wUSE!BX$112:BX$114),0)</f>
        <v>0</v>
      </c>
      <c r="BY69" s="209">
        <f>IF(SUM(wUSE!BY$112:BY$114),BY$3*wUSE!BY69/SUM(wUSE!BY$112:BY$114),0)</f>
        <v>0</v>
      </c>
      <c r="BZ69" s="209">
        <f>IF(SUM(wUSE!BZ$112:BZ$114),BZ$3*wUSE!BZ69/SUM(wUSE!BZ$112:BZ$114),0)</f>
        <v>0.47576473991228568</v>
      </c>
      <c r="CA69" s="209">
        <f>IF(SUM(wUSE!CA$112:CA$114),CA$3*wUSE!CA69/SUM(wUSE!CA$112:CA$114),0)</f>
        <v>0</v>
      </c>
      <c r="CB69" s="209">
        <f>IF(SUM(wUSE!CB$112:CB$114),CB$3*wUSE!CB69/SUM(wUSE!CB$112:CB$114),0)</f>
        <v>0</v>
      </c>
      <c r="CC69" s="209">
        <f>IF(SUM(wUSE!CC$112:CC$114),CC$3*wUSE!CC69/SUM(wUSE!CC$112:CC$114),0)</f>
        <v>0</v>
      </c>
      <c r="CD69" s="209">
        <f>IF(SUM(wUSE!CD$112:CD$114),CD$3*wUSE!CD69/SUM(wUSE!CD$112:CD$114),0)</f>
        <v>0</v>
      </c>
      <c r="CE69" s="209">
        <f>IF(SUM(wUSE!CE$112:CE$114),CE$3*wUSE!CE69/SUM(wUSE!CE$112:CE$114),0)</f>
        <v>0</v>
      </c>
      <c r="CF69" s="209">
        <f>IF(SUM(wUSE!CF$112:CF$114),CF$3*wUSE!CF69/SUM(wUSE!CF$112:CF$114),0)</f>
        <v>0</v>
      </c>
      <c r="CG69" s="209" t="e">
        <f>IF(SUM(wUSE!CG$112:CG$114),CG$3*wUSE!CG69/SUM(wUSE!CG$112:CG$114),0)</f>
        <v>#DIV/0!</v>
      </c>
      <c r="CH69" s="209" t="e">
        <f>IF(SUM(wUSE!CH$112:CH$114),CH$3*wUSE!CH69/SUM(wUSE!CH$112:CH$114),0)</f>
        <v>#DIV/0!</v>
      </c>
      <c r="CI69" s="209" t="e">
        <f>IF(SUM(wUSE!CI$112:CI$114),CI$3*wUSE!CI69/SUM(wUSE!CI$112:CI$114),0)</f>
        <v>#DIV/0!</v>
      </c>
      <c r="CJ69" s="209" t="e">
        <f>IF(SUM(wUSE!CJ$112:CJ$114),CJ$3*wUSE!CJ69/SUM(wUSE!CJ$112:CJ$114),0)</f>
        <v>#DIV/0!</v>
      </c>
      <c r="CK69" s="209" t="e">
        <f>IF(SUM(wUSE!CK$112:CK$114),CK$3*wUSE!CK69/SUM(wUSE!CK$112:CK$114),0)</f>
        <v>#DIV/0!</v>
      </c>
      <c r="CL69" s="209" t="e">
        <f>IF(SUM(wUSE!CL$112:CL$114),CL$3*wUSE!CL69/SUM(wUSE!CL$112:CL$114),0)</f>
        <v>#DIV/0!</v>
      </c>
      <c r="CM69" s="209" t="e">
        <f>IF(SUM(wUSE!CM$112:CM$114),CM$3*wUSE!CM69/SUM(wUSE!CM$112:CM$114),0)</f>
        <v>#DIV/0!</v>
      </c>
      <c r="CN69" s="209" t="e">
        <f>IF(SUM(wUSE!CN$112:CN$114),CN$3*wUSE!CN69/SUM(wUSE!CN$112:CN$114),0)</f>
        <v>#DIV/0!</v>
      </c>
      <c r="CO69" s="209" t="e">
        <f>IF(SUM(wUSE!CO$112:CO$114),CO$3*wUSE!CO69/SUM(wUSE!CO$112:CO$114),0)</f>
        <v>#DIV/0!</v>
      </c>
      <c r="CP69" s="209" t="e">
        <f>IF(SUM(wUSE!CP$112:CP$114),CP$3*wUSE!CP69/SUM(wUSE!CP$112:CP$114),0)</f>
        <v>#DIV/0!</v>
      </c>
      <c r="CQ69" s="209" t="e">
        <f>IF(SUM(wUSE!CQ$112:CQ$114),CQ$3*wUSE!CQ69/SUM(wUSE!CQ$112:CQ$114),0)</f>
        <v>#DIV/0!</v>
      </c>
      <c r="CR69" s="209" t="e">
        <f>IF(SUM(wUSE!CR$112:CR$114),CR$3*wUSE!CR69/SUM(wUSE!CR$112:CR$114),0)</f>
        <v>#DIV/0!</v>
      </c>
      <c r="CS69" s="209" t="e">
        <f>IF(SUM(wUSE!CS$112:CS$114),CS$3*wUSE!CS69/SUM(wUSE!CS$112:CS$114),0)</f>
        <v>#DIV/0!</v>
      </c>
      <c r="CT69" s="209">
        <f>IF(SUM(wUSE!CT$112:CT$114),CT$3*wUSE!CT69/SUM(wUSE!CT$112:CT$114),0)</f>
        <v>0</v>
      </c>
      <c r="CU69" s="209">
        <f>IF(SUM(wUSE!CU$112:CU$114),CU$3*wUSE!CU69/SUM(wUSE!CU$112:CU$114),0)</f>
        <v>0</v>
      </c>
      <c r="CV69" s="209" t="e">
        <f>IF(SUM(wUSE!CV$112:CV$114),CV$3*wUSE!CV69/SUM(wUSE!CV$112:CV$114),0)</f>
        <v>#DIV/0!</v>
      </c>
      <c r="CW69" s="209" t="e">
        <f>IF(SUM(wUSE!CW$112:CW$114),CW$3*wUSE!CW69/SUM(wUSE!CW$112:CW$114),0)</f>
        <v>#DIV/0!</v>
      </c>
      <c r="CX69" s="209" t="e">
        <f>IF(SUM(wUSE!CX$112:CX$114),CX$3*wUSE!CX69/SUM(wUSE!CX$112:CX$114),0)</f>
        <v>#DIV/0!</v>
      </c>
      <c r="CY69" s="209" t="e">
        <f>IF(SUM(wUSE!CY$112:CY$114),CY$3*wUSE!CY69/SUM(wUSE!CY$112:CY$114),0)</f>
        <v>#DIV/0!</v>
      </c>
      <c r="CZ69" s="209" t="e">
        <f>IF(SUM(wUSE!CZ$112:CZ$114),CZ$3*wUSE!CZ69/SUM(wUSE!CZ$112:CZ$114),0)</f>
        <v>#DIV/0!</v>
      </c>
      <c r="DA69" s="209" t="e">
        <f>IF(SUM(wUSE!DA$112:DA$114),DA$3*wUSE!DA69/SUM(wUSE!DA$112:DA$114),0)</f>
        <v>#DIV/0!</v>
      </c>
      <c r="DB69" s="209" t="e">
        <f>IF(SUM(wUSE!DB$112:DB$114),DB$3*wUSE!DB69/SUM(wUSE!DB$112:DB$114),0)</f>
        <v>#DIV/0!</v>
      </c>
      <c r="DC69" s="198"/>
      <c r="DD69" s="199"/>
      <c r="DE69" s="199"/>
      <c r="DF69" s="199"/>
      <c r="DG69" s="199"/>
      <c r="DH69" s="199"/>
      <c r="DI69" s="199"/>
      <c r="DJ69" s="199"/>
      <c r="DK69" s="199"/>
      <c r="DL69" s="199"/>
      <c r="DM69" s="199"/>
      <c r="DN69" s="199"/>
      <c r="DO69" s="199"/>
      <c r="DP69" s="199"/>
    </row>
    <row r="70" spans="1:120" x14ac:dyDescent="0.75">
      <c r="A70" s="29"/>
      <c r="B70" s="17" t="s">
        <v>172</v>
      </c>
      <c r="C70" s="209">
        <f>IF(SUM(wUSE!C$112:C$114),C$3*wUSE!C70/SUM(wUSE!C$112:C$114),0)</f>
        <v>0</v>
      </c>
      <c r="D70" s="209">
        <f>IF(SUM(wUSE!D$112:D$114),D$3*wUSE!D70/SUM(wUSE!D$112:D$114),0)</f>
        <v>0</v>
      </c>
      <c r="E70" s="209">
        <f>IF(SUM(wUSE!E$112:E$114),E$3*wUSE!E70/SUM(wUSE!E$112:E$114),0)</f>
        <v>0</v>
      </c>
      <c r="F70" s="209">
        <f>IF(SUM(wUSE!F$112:F$114),F$3*wUSE!F70/SUM(wUSE!F$112:F$114),0)</f>
        <v>0</v>
      </c>
      <c r="G70" s="209">
        <f>IF(SUM(wUSE!G$112:G$114),G$3*wUSE!G70/SUM(wUSE!G$112:G$114),0)</f>
        <v>0</v>
      </c>
      <c r="H70" s="209">
        <f>IF(SUM(wUSE!H$112:H$114),H$3*wUSE!H70/SUM(wUSE!H$112:H$114),0)</f>
        <v>0</v>
      </c>
      <c r="I70" s="209">
        <f>IF(SUM(wUSE!I$112:I$114),I$3*wUSE!I70/SUM(wUSE!I$112:I$114),0)</f>
        <v>0</v>
      </c>
      <c r="J70" s="209">
        <f>IF(SUM(wUSE!J$112:J$114),J$3*wUSE!J70/SUM(wUSE!J$112:J$114),0)</f>
        <v>0</v>
      </c>
      <c r="K70" s="209">
        <f>IF(SUM(wUSE!K$112:K$114),K$3*wUSE!K70/SUM(wUSE!K$112:K$114),0)</f>
        <v>0</v>
      </c>
      <c r="L70" s="209">
        <f>IF(SUM(wUSE!L$112:L$114),L$3*wUSE!L70/SUM(wUSE!L$112:L$114),0)</f>
        <v>0</v>
      </c>
      <c r="M70" s="209">
        <f>IF(SUM(wUSE!M$112:M$114),M$3*wUSE!M70/SUM(wUSE!M$112:M$114),0)</f>
        <v>0</v>
      </c>
      <c r="N70" s="209">
        <f>IF(SUM(wUSE!N$112:N$114),N$3*wUSE!N70/SUM(wUSE!N$112:N$114),0)</f>
        <v>0</v>
      </c>
      <c r="O70" s="209">
        <f>IF(SUM(wUSE!O$112:O$114),O$3*wUSE!O70/SUM(wUSE!O$112:O$114),0)</f>
        <v>0</v>
      </c>
      <c r="P70" s="209">
        <f>IF(SUM(wUSE!P$112:P$114),P$3*wUSE!P70/SUM(wUSE!P$112:P$114),0)</f>
        <v>0</v>
      </c>
      <c r="Q70" s="209">
        <f>IF(SUM(wUSE!Q$112:Q$114),Q$3*wUSE!Q70/SUM(wUSE!Q$112:Q$114),0)</f>
        <v>0</v>
      </c>
      <c r="R70" s="209">
        <f>IF(SUM(wUSE!R$112:R$114),R$3*wUSE!R70/SUM(wUSE!R$112:R$114),0)</f>
        <v>0</v>
      </c>
      <c r="S70" s="209">
        <f>IF(SUM(wUSE!S$112:S$114),S$3*wUSE!S70/SUM(wUSE!S$112:S$114),0)</f>
        <v>0</v>
      </c>
      <c r="T70" s="209">
        <f>IF(SUM(wUSE!T$112:T$114),T$3*wUSE!T70/SUM(wUSE!T$112:T$114),0)</f>
        <v>0</v>
      </c>
      <c r="U70" s="209">
        <f>IF(SUM(wUSE!U$112:U$114),U$3*wUSE!U70/SUM(wUSE!U$112:U$114),0)</f>
        <v>0</v>
      </c>
      <c r="V70" s="209">
        <f>IF(SUM(wUSE!V$112:V$114),V$3*wUSE!V70/SUM(wUSE!V$112:V$114),0)</f>
        <v>0</v>
      </c>
      <c r="W70" s="209">
        <f>IF(SUM(wUSE!W$112:W$114),W$3*wUSE!W70/SUM(wUSE!W$112:W$114),0)</f>
        <v>0</v>
      </c>
      <c r="X70" s="209">
        <f>IF(SUM(wUSE!X$112:X$114),X$3*wUSE!X70/SUM(wUSE!X$112:X$114),0)</f>
        <v>0</v>
      </c>
      <c r="Y70" s="209">
        <f>IF(SUM(wUSE!Y$112:Y$114),Y$3*wUSE!Y70/SUM(wUSE!Y$112:Y$114),0)</f>
        <v>0</v>
      </c>
      <c r="Z70" s="209">
        <f>IF(SUM(wUSE!Z$112:Z$114),Z$3*wUSE!Z70/SUM(wUSE!Z$112:Z$114),0)</f>
        <v>0</v>
      </c>
      <c r="AA70" s="209">
        <f>IF(SUM(wUSE!AA$112:AA$114),AA$3*wUSE!AA70/SUM(wUSE!AA$112:AA$114),0)</f>
        <v>0</v>
      </c>
      <c r="AB70" s="209">
        <f>IF(SUM(wUSE!AB$112:AB$114),AB$3*wUSE!AB70/SUM(wUSE!AB$112:AB$114),0)</f>
        <v>0</v>
      </c>
      <c r="AC70" s="209">
        <f>IF(SUM(wUSE!AC$112:AC$114),AC$3*wUSE!AC70/SUM(wUSE!AC$112:AC$114),0)</f>
        <v>0</v>
      </c>
      <c r="AD70" s="209">
        <f>IF(SUM(wUSE!AD$112:AD$114),AD$3*wUSE!AD70/SUM(wUSE!AD$112:AD$114),0)</f>
        <v>0</v>
      </c>
      <c r="AE70" s="209">
        <f>IF(SUM(wUSE!AE$112:AE$114),AE$3*wUSE!AE70/SUM(wUSE!AE$112:AE$114),0)</f>
        <v>0</v>
      </c>
      <c r="AF70" s="209">
        <f>IF(SUM(wUSE!AF$112:AF$114),AF$3*wUSE!AF70/SUM(wUSE!AF$112:AF$114),0)</f>
        <v>0</v>
      </c>
      <c r="AG70" s="209">
        <f>IF(SUM(wUSE!AG$112:AG$114),AG$3*wUSE!AG70/SUM(wUSE!AG$112:AG$114),0)</f>
        <v>0</v>
      </c>
      <c r="AH70" s="209">
        <f>IF(SUM(wUSE!AH$112:AH$114),AH$3*wUSE!AH70/SUM(wUSE!AH$112:AH$114),0)</f>
        <v>0</v>
      </c>
      <c r="AI70" s="209">
        <f>IF(SUM(wUSE!AI$112:AI$114),AI$3*wUSE!AI70/SUM(wUSE!AI$112:AI$114),0)</f>
        <v>0</v>
      </c>
      <c r="AJ70" s="209">
        <f>IF(SUM(wUSE!AJ$112:AJ$114),AJ$3*wUSE!AJ70/SUM(wUSE!AJ$112:AJ$114),0)</f>
        <v>0</v>
      </c>
      <c r="AK70" s="209">
        <f>IF(SUM(wUSE!AK$112:AK$114),AK$3*wUSE!AK70/SUM(wUSE!AK$112:AK$114),0)</f>
        <v>0</v>
      </c>
      <c r="AL70" s="209">
        <f>IF(SUM(wUSE!AL$112:AL$114),AL$3*wUSE!AL70/SUM(wUSE!AL$112:AL$114),0)</f>
        <v>0</v>
      </c>
      <c r="AM70" s="209">
        <f>IF(SUM(wUSE!AM$112:AM$114),AM$3*wUSE!AM70/SUM(wUSE!AM$112:AM$114),0)</f>
        <v>0</v>
      </c>
      <c r="AN70" s="209">
        <f>IF(SUM(wUSE!AN$112:AN$114),AN$3*wUSE!AN70/SUM(wUSE!AN$112:AN$114),0)</f>
        <v>0</v>
      </c>
      <c r="AO70" s="209">
        <f>IF(SUM(wUSE!AO$112:AO$114),AO$3*wUSE!AO70/SUM(wUSE!AO$112:AO$114),0)</f>
        <v>0.25574855466847352</v>
      </c>
      <c r="AP70" s="209">
        <f>IF(SUM(wUSE!AP$112:AP$114),AP$3*wUSE!AP70/SUM(wUSE!AP$112:AP$114),0)</f>
        <v>0</v>
      </c>
      <c r="AQ70" s="209">
        <f>IF(SUM(wUSE!AQ$112:AQ$114),AQ$3*wUSE!AQ70/SUM(wUSE!AQ$112:AQ$114),0)</f>
        <v>0</v>
      </c>
      <c r="AR70" s="209">
        <f>IF(SUM(wUSE!AR$112:AR$114),AR$3*wUSE!AR70/SUM(wUSE!AR$112:AR$114),0)</f>
        <v>0</v>
      </c>
      <c r="AS70" s="209">
        <f>IF(SUM(wUSE!AS$112:AS$114),AS$3*wUSE!AS70/SUM(wUSE!AS$112:AS$114),0)</f>
        <v>0</v>
      </c>
      <c r="AT70" s="209">
        <f>IF(SUM(wUSE!AT$112:AT$114),AT$3*wUSE!AT70/SUM(wUSE!AT$112:AT$114),0)</f>
        <v>0</v>
      </c>
      <c r="AU70" s="209">
        <f>IF(SUM(wUSE!AU$112:AU$114),AU$3*wUSE!AU70/SUM(wUSE!AU$112:AU$114),0)</f>
        <v>0</v>
      </c>
      <c r="AV70" s="209">
        <f>IF(SUM(wUSE!AV$112:AV$114),AV$3*wUSE!AV70/SUM(wUSE!AV$112:AV$114),0)</f>
        <v>0</v>
      </c>
      <c r="AW70" s="209">
        <f>IF(SUM(wUSE!AW$112:AW$114),AW$3*wUSE!AW70/SUM(wUSE!AW$112:AW$114),0)</f>
        <v>0</v>
      </c>
      <c r="AX70" s="209">
        <f>IF(SUM(wUSE!AX$112:AX$114),AX$3*wUSE!AX70/SUM(wUSE!AX$112:AX$114),0)</f>
        <v>0</v>
      </c>
      <c r="AY70" s="209">
        <f>IF(SUM(wUSE!AY$112:AY$114),AY$3*wUSE!AY70/SUM(wUSE!AY$112:AY$114),0)</f>
        <v>0</v>
      </c>
      <c r="AZ70" s="209">
        <f>IF(SUM(wUSE!AZ$112:AZ$114),AZ$3*wUSE!AZ70/SUM(wUSE!AZ$112:AZ$114),0)</f>
        <v>0</v>
      </c>
      <c r="BA70" s="209">
        <f>IF(SUM(wUSE!BA$112:BA$114),BA$3*wUSE!BA70/SUM(wUSE!BA$112:BA$114),0)</f>
        <v>0</v>
      </c>
      <c r="BB70" s="209">
        <f>IF(SUM(wUSE!BB$112:BB$114),BB$3*wUSE!BB70/SUM(wUSE!BB$112:BB$114),0)</f>
        <v>0</v>
      </c>
      <c r="BC70" s="209">
        <f>IF(SUM(wUSE!BC$112:BC$114),BC$3*wUSE!BC70/SUM(wUSE!BC$112:BC$114),0)</f>
        <v>0</v>
      </c>
      <c r="BD70" s="209">
        <f>IF(SUM(wUSE!BD$112:BD$114),BD$3*wUSE!BD70/SUM(wUSE!BD$112:BD$114),0)</f>
        <v>0</v>
      </c>
      <c r="BE70" s="209">
        <f>IF(SUM(wUSE!BE$112:BE$114),BE$3*wUSE!BE70/SUM(wUSE!BE$112:BE$114),0)</f>
        <v>0</v>
      </c>
      <c r="BF70" s="209">
        <f>IF(SUM(wUSE!BF$112:BF$114),BF$3*wUSE!BF70/SUM(wUSE!BF$112:BF$114),0)</f>
        <v>0</v>
      </c>
      <c r="BG70" s="209">
        <f>IF(SUM(wUSE!BG$112:BG$114),BG$3*wUSE!BG70/SUM(wUSE!BG$112:BG$114),0)</f>
        <v>0</v>
      </c>
      <c r="BH70" s="209">
        <f>IF(SUM(wUSE!BH$112:BH$114),BH$3*wUSE!BH70/SUM(wUSE!BH$112:BH$114),0)</f>
        <v>0</v>
      </c>
      <c r="BI70" s="209">
        <f>IF(SUM(wUSE!BI$112:BI$114),BI$3*wUSE!BI70/SUM(wUSE!BI$112:BI$114),0)</f>
        <v>0</v>
      </c>
      <c r="BJ70" s="209">
        <f>IF(SUM(wUSE!BJ$112:BJ$114),BJ$3*wUSE!BJ70/SUM(wUSE!BJ$112:BJ$114),0)</f>
        <v>0</v>
      </c>
      <c r="BK70" s="209">
        <f>IF(SUM(wUSE!BK$112:BK$114),BK$3*wUSE!BK70/SUM(wUSE!BK$112:BK$114),0)</f>
        <v>11.776925498832357</v>
      </c>
      <c r="BL70" s="209">
        <f>IF(SUM(wUSE!BL$112:BL$114),BL$3*wUSE!BL70/SUM(wUSE!BL$112:BL$114),0)</f>
        <v>0</v>
      </c>
      <c r="BM70" s="209">
        <f>IF(SUM(wUSE!BM$112:BM$114),BM$3*wUSE!BM70/SUM(wUSE!BM$112:BM$114),0)</f>
        <v>95.529666986848369</v>
      </c>
      <c r="BN70" s="209">
        <f>IF(SUM(wUSE!BN$112:BN$114),BN$3*wUSE!BN70/SUM(wUSE!BN$112:BN$114),0)</f>
        <v>0</v>
      </c>
      <c r="BO70" s="209">
        <f>IF(SUM(wUSE!BO$112:BO$114),BO$3*wUSE!BO70/SUM(wUSE!BO$112:BO$114),0)</f>
        <v>1.5087108170691015</v>
      </c>
      <c r="BP70" s="209">
        <f>IF(SUM(wUSE!BP$112:BP$114),BP$3*wUSE!BP70/SUM(wUSE!BP$112:BP$114),0)</f>
        <v>4.8498148244332316E-2</v>
      </c>
      <c r="BQ70" s="209">
        <f>IF(SUM(wUSE!BQ$112:BQ$114),BQ$3*wUSE!BQ70/SUM(wUSE!BQ$112:BQ$114),0)</f>
        <v>0.44718987176572755</v>
      </c>
      <c r="BR70" s="209">
        <f>IF(SUM(wUSE!BR$112:BR$114),BR$3*wUSE!BR70/SUM(wUSE!BR$112:BR$114),0)</f>
        <v>0</v>
      </c>
      <c r="BS70" s="209">
        <f>IF(SUM(wUSE!BS$112:BS$114),BS$3*wUSE!BS70/SUM(wUSE!BS$112:BS$114),0)</f>
        <v>10.215974377657734</v>
      </c>
      <c r="BT70" s="209">
        <f>IF(SUM(wUSE!BT$112:BT$114),BT$3*wUSE!BT70/SUM(wUSE!BT$112:BT$114),0)</f>
        <v>0</v>
      </c>
      <c r="BU70" s="209">
        <f>IF(SUM(wUSE!BU$112:BU$114),BU$3*wUSE!BU70/SUM(wUSE!BU$112:BU$114),0)</f>
        <v>0</v>
      </c>
      <c r="BV70" s="209">
        <f>IF(SUM(wUSE!BV$112:BV$114),BV$3*wUSE!BV70/SUM(wUSE!BV$112:BV$114),0)</f>
        <v>338.21775856682535</v>
      </c>
      <c r="BW70" s="209">
        <f>IF(SUM(wUSE!BW$112:BW$114),BW$3*wUSE!BW70/SUM(wUSE!BW$112:BW$114),0)</f>
        <v>0</v>
      </c>
      <c r="BX70" s="209">
        <f>IF(SUM(wUSE!BX$112:BX$114),BX$3*wUSE!BX70/SUM(wUSE!BX$112:BX$114),0)</f>
        <v>0</v>
      </c>
      <c r="BY70" s="209">
        <f>IF(SUM(wUSE!BY$112:BY$114),BY$3*wUSE!BY70/SUM(wUSE!BY$112:BY$114),0)</f>
        <v>0</v>
      </c>
      <c r="BZ70" s="209">
        <f>IF(SUM(wUSE!BZ$112:BZ$114),BZ$3*wUSE!BZ70/SUM(wUSE!BZ$112:BZ$114),0)</f>
        <v>0.15693887144181951</v>
      </c>
      <c r="CA70" s="209">
        <f>IF(SUM(wUSE!CA$112:CA$114),CA$3*wUSE!CA70/SUM(wUSE!CA$112:CA$114),0)</f>
        <v>0</v>
      </c>
      <c r="CB70" s="209">
        <f>IF(SUM(wUSE!CB$112:CB$114),CB$3*wUSE!CB70/SUM(wUSE!CB$112:CB$114),0)</f>
        <v>0</v>
      </c>
      <c r="CC70" s="209">
        <f>IF(SUM(wUSE!CC$112:CC$114),CC$3*wUSE!CC70/SUM(wUSE!CC$112:CC$114),0)</f>
        <v>0</v>
      </c>
      <c r="CD70" s="209">
        <f>IF(SUM(wUSE!CD$112:CD$114),CD$3*wUSE!CD70/SUM(wUSE!CD$112:CD$114),0)</f>
        <v>0</v>
      </c>
      <c r="CE70" s="209">
        <f>IF(SUM(wUSE!CE$112:CE$114),CE$3*wUSE!CE70/SUM(wUSE!CE$112:CE$114),0)</f>
        <v>0</v>
      </c>
      <c r="CF70" s="209">
        <f>IF(SUM(wUSE!CF$112:CF$114),CF$3*wUSE!CF70/SUM(wUSE!CF$112:CF$114),0)</f>
        <v>0</v>
      </c>
      <c r="CG70" s="209" t="e">
        <f>IF(SUM(wUSE!CG$112:CG$114),CG$3*wUSE!CG70/SUM(wUSE!CG$112:CG$114),0)</f>
        <v>#DIV/0!</v>
      </c>
      <c r="CH70" s="209" t="e">
        <f>IF(SUM(wUSE!CH$112:CH$114),CH$3*wUSE!CH70/SUM(wUSE!CH$112:CH$114),0)</f>
        <v>#DIV/0!</v>
      </c>
      <c r="CI70" s="209" t="e">
        <f>IF(SUM(wUSE!CI$112:CI$114),CI$3*wUSE!CI70/SUM(wUSE!CI$112:CI$114),0)</f>
        <v>#DIV/0!</v>
      </c>
      <c r="CJ70" s="209" t="e">
        <f>IF(SUM(wUSE!CJ$112:CJ$114),CJ$3*wUSE!CJ70/SUM(wUSE!CJ$112:CJ$114),0)</f>
        <v>#DIV/0!</v>
      </c>
      <c r="CK70" s="209" t="e">
        <f>IF(SUM(wUSE!CK$112:CK$114),CK$3*wUSE!CK70/SUM(wUSE!CK$112:CK$114),0)</f>
        <v>#DIV/0!</v>
      </c>
      <c r="CL70" s="209" t="e">
        <f>IF(SUM(wUSE!CL$112:CL$114),CL$3*wUSE!CL70/SUM(wUSE!CL$112:CL$114),0)</f>
        <v>#DIV/0!</v>
      </c>
      <c r="CM70" s="209" t="e">
        <f>IF(SUM(wUSE!CM$112:CM$114),CM$3*wUSE!CM70/SUM(wUSE!CM$112:CM$114),0)</f>
        <v>#DIV/0!</v>
      </c>
      <c r="CN70" s="209" t="e">
        <f>IF(SUM(wUSE!CN$112:CN$114),CN$3*wUSE!CN70/SUM(wUSE!CN$112:CN$114),0)</f>
        <v>#DIV/0!</v>
      </c>
      <c r="CO70" s="209" t="e">
        <f>IF(SUM(wUSE!CO$112:CO$114),CO$3*wUSE!CO70/SUM(wUSE!CO$112:CO$114),0)</f>
        <v>#DIV/0!</v>
      </c>
      <c r="CP70" s="209" t="e">
        <f>IF(SUM(wUSE!CP$112:CP$114),CP$3*wUSE!CP70/SUM(wUSE!CP$112:CP$114),0)</f>
        <v>#DIV/0!</v>
      </c>
      <c r="CQ70" s="209" t="e">
        <f>IF(SUM(wUSE!CQ$112:CQ$114),CQ$3*wUSE!CQ70/SUM(wUSE!CQ$112:CQ$114),0)</f>
        <v>#DIV/0!</v>
      </c>
      <c r="CR70" s="209" t="e">
        <f>IF(SUM(wUSE!CR$112:CR$114),CR$3*wUSE!CR70/SUM(wUSE!CR$112:CR$114),0)</f>
        <v>#DIV/0!</v>
      </c>
      <c r="CS70" s="209" t="e">
        <f>IF(SUM(wUSE!CS$112:CS$114),CS$3*wUSE!CS70/SUM(wUSE!CS$112:CS$114),0)</f>
        <v>#DIV/0!</v>
      </c>
      <c r="CT70" s="209">
        <f>IF(SUM(wUSE!CT$112:CT$114),CT$3*wUSE!CT70/SUM(wUSE!CT$112:CT$114),0)</f>
        <v>0</v>
      </c>
      <c r="CU70" s="209">
        <f>IF(SUM(wUSE!CU$112:CU$114),CU$3*wUSE!CU70/SUM(wUSE!CU$112:CU$114),0)</f>
        <v>0</v>
      </c>
      <c r="CV70" s="209" t="e">
        <f>IF(SUM(wUSE!CV$112:CV$114),CV$3*wUSE!CV70/SUM(wUSE!CV$112:CV$114),0)</f>
        <v>#DIV/0!</v>
      </c>
      <c r="CW70" s="209" t="e">
        <f>IF(SUM(wUSE!CW$112:CW$114),CW$3*wUSE!CW70/SUM(wUSE!CW$112:CW$114),0)</f>
        <v>#DIV/0!</v>
      </c>
      <c r="CX70" s="209" t="e">
        <f>IF(SUM(wUSE!CX$112:CX$114),CX$3*wUSE!CX70/SUM(wUSE!CX$112:CX$114),0)</f>
        <v>#DIV/0!</v>
      </c>
      <c r="CY70" s="209" t="e">
        <f>IF(SUM(wUSE!CY$112:CY$114),CY$3*wUSE!CY70/SUM(wUSE!CY$112:CY$114),0)</f>
        <v>#DIV/0!</v>
      </c>
      <c r="CZ70" s="209" t="e">
        <f>IF(SUM(wUSE!CZ$112:CZ$114),CZ$3*wUSE!CZ70/SUM(wUSE!CZ$112:CZ$114),0)</f>
        <v>#DIV/0!</v>
      </c>
      <c r="DA70" s="209" t="e">
        <f>IF(SUM(wUSE!DA$112:DA$114),DA$3*wUSE!DA70/SUM(wUSE!DA$112:DA$114),0)</f>
        <v>#DIV/0!</v>
      </c>
      <c r="DB70" s="209" t="e">
        <f>IF(SUM(wUSE!DB$112:DB$114),DB$3*wUSE!DB70/SUM(wUSE!DB$112:DB$114),0)</f>
        <v>#DIV/0!</v>
      </c>
      <c r="DC70" s="198"/>
      <c r="DD70" s="199"/>
      <c r="DE70" s="199"/>
      <c r="DF70" s="199"/>
      <c r="DG70" s="199"/>
      <c r="DH70" s="199"/>
      <c r="DI70" s="199"/>
      <c r="DJ70" s="199"/>
      <c r="DK70" s="199"/>
      <c r="DL70" s="199"/>
      <c r="DM70" s="199"/>
      <c r="DN70" s="199"/>
      <c r="DO70" s="199"/>
      <c r="DP70" s="199"/>
    </row>
    <row r="71" spans="1:120" x14ac:dyDescent="0.75">
      <c r="A71" s="29"/>
      <c r="B71" s="17" t="s">
        <v>174</v>
      </c>
      <c r="C71" s="209">
        <f>IF(SUM(wUSE!C$112:C$114),C$3*wUSE!C71/SUM(wUSE!C$112:C$114),0)</f>
        <v>0</v>
      </c>
      <c r="D71" s="209">
        <f>IF(SUM(wUSE!D$112:D$114),D$3*wUSE!D71/SUM(wUSE!D$112:D$114),0)</f>
        <v>0</v>
      </c>
      <c r="E71" s="209">
        <f>IF(SUM(wUSE!E$112:E$114),E$3*wUSE!E71/SUM(wUSE!E$112:E$114),0)</f>
        <v>0</v>
      </c>
      <c r="F71" s="209">
        <f>IF(SUM(wUSE!F$112:F$114),F$3*wUSE!F71/SUM(wUSE!F$112:F$114),0)</f>
        <v>0</v>
      </c>
      <c r="G71" s="209">
        <f>IF(SUM(wUSE!G$112:G$114),G$3*wUSE!G71/SUM(wUSE!G$112:G$114),0)</f>
        <v>0</v>
      </c>
      <c r="H71" s="209">
        <f>IF(SUM(wUSE!H$112:H$114),H$3*wUSE!H71/SUM(wUSE!H$112:H$114),0)</f>
        <v>0</v>
      </c>
      <c r="I71" s="209">
        <f>IF(SUM(wUSE!I$112:I$114),I$3*wUSE!I71/SUM(wUSE!I$112:I$114),0)</f>
        <v>0</v>
      </c>
      <c r="J71" s="209">
        <f>IF(SUM(wUSE!J$112:J$114),J$3*wUSE!J71/SUM(wUSE!J$112:J$114),0)</f>
        <v>0</v>
      </c>
      <c r="K71" s="209">
        <f>IF(SUM(wUSE!K$112:K$114),K$3*wUSE!K71/SUM(wUSE!K$112:K$114),0)</f>
        <v>0</v>
      </c>
      <c r="L71" s="209">
        <f>IF(SUM(wUSE!L$112:L$114),L$3*wUSE!L71/SUM(wUSE!L$112:L$114),0)</f>
        <v>0</v>
      </c>
      <c r="M71" s="209">
        <f>IF(SUM(wUSE!M$112:M$114),M$3*wUSE!M71/SUM(wUSE!M$112:M$114),0)</f>
        <v>0</v>
      </c>
      <c r="N71" s="209">
        <f>IF(SUM(wUSE!N$112:N$114),N$3*wUSE!N71/SUM(wUSE!N$112:N$114),0)</f>
        <v>0</v>
      </c>
      <c r="O71" s="209">
        <f>IF(SUM(wUSE!O$112:O$114),O$3*wUSE!O71/SUM(wUSE!O$112:O$114),0)</f>
        <v>0</v>
      </c>
      <c r="P71" s="209">
        <f>IF(SUM(wUSE!P$112:P$114),P$3*wUSE!P71/SUM(wUSE!P$112:P$114),0)</f>
        <v>0</v>
      </c>
      <c r="Q71" s="209">
        <f>IF(SUM(wUSE!Q$112:Q$114),Q$3*wUSE!Q71/SUM(wUSE!Q$112:Q$114),0)</f>
        <v>0</v>
      </c>
      <c r="R71" s="209">
        <f>IF(SUM(wUSE!R$112:R$114),R$3*wUSE!R71/SUM(wUSE!R$112:R$114),0)</f>
        <v>0</v>
      </c>
      <c r="S71" s="209">
        <f>IF(SUM(wUSE!S$112:S$114),S$3*wUSE!S71/SUM(wUSE!S$112:S$114),0)</f>
        <v>0</v>
      </c>
      <c r="T71" s="209">
        <f>IF(SUM(wUSE!T$112:T$114),T$3*wUSE!T71/SUM(wUSE!T$112:T$114),0)</f>
        <v>0</v>
      </c>
      <c r="U71" s="209">
        <f>IF(SUM(wUSE!U$112:U$114),U$3*wUSE!U71/SUM(wUSE!U$112:U$114),0)</f>
        <v>0</v>
      </c>
      <c r="V71" s="209">
        <f>IF(SUM(wUSE!V$112:V$114),V$3*wUSE!V71/SUM(wUSE!V$112:V$114),0)</f>
        <v>0</v>
      </c>
      <c r="W71" s="209">
        <f>IF(SUM(wUSE!W$112:W$114),W$3*wUSE!W71/SUM(wUSE!W$112:W$114),0)</f>
        <v>0</v>
      </c>
      <c r="X71" s="209">
        <f>IF(SUM(wUSE!X$112:X$114),X$3*wUSE!X71/SUM(wUSE!X$112:X$114),0)</f>
        <v>0</v>
      </c>
      <c r="Y71" s="209">
        <f>IF(SUM(wUSE!Y$112:Y$114),Y$3*wUSE!Y71/SUM(wUSE!Y$112:Y$114),0)</f>
        <v>0</v>
      </c>
      <c r="Z71" s="209">
        <f>IF(SUM(wUSE!Z$112:Z$114),Z$3*wUSE!Z71/SUM(wUSE!Z$112:Z$114),0)</f>
        <v>0</v>
      </c>
      <c r="AA71" s="209">
        <f>IF(SUM(wUSE!AA$112:AA$114),AA$3*wUSE!AA71/SUM(wUSE!AA$112:AA$114),0)</f>
        <v>0</v>
      </c>
      <c r="AB71" s="209">
        <f>IF(SUM(wUSE!AB$112:AB$114),AB$3*wUSE!AB71/SUM(wUSE!AB$112:AB$114),0)</f>
        <v>0</v>
      </c>
      <c r="AC71" s="209">
        <f>IF(SUM(wUSE!AC$112:AC$114),AC$3*wUSE!AC71/SUM(wUSE!AC$112:AC$114),0)</f>
        <v>0</v>
      </c>
      <c r="AD71" s="209">
        <f>IF(SUM(wUSE!AD$112:AD$114),AD$3*wUSE!AD71/SUM(wUSE!AD$112:AD$114),0)</f>
        <v>0</v>
      </c>
      <c r="AE71" s="209">
        <f>IF(SUM(wUSE!AE$112:AE$114),AE$3*wUSE!AE71/SUM(wUSE!AE$112:AE$114),0)</f>
        <v>0</v>
      </c>
      <c r="AF71" s="209">
        <f>IF(SUM(wUSE!AF$112:AF$114),AF$3*wUSE!AF71/SUM(wUSE!AF$112:AF$114),0)</f>
        <v>0</v>
      </c>
      <c r="AG71" s="209">
        <f>IF(SUM(wUSE!AG$112:AG$114),AG$3*wUSE!AG71/SUM(wUSE!AG$112:AG$114),0)</f>
        <v>0</v>
      </c>
      <c r="AH71" s="209">
        <f>IF(SUM(wUSE!AH$112:AH$114),AH$3*wUSE!AH71/SUM(wUSE!AH$112:AH$114),0)</f>
        <v>0</v>
      </c>
      <c r="AI71" s="209">
        <f>IF(SUM(wUSE!AI$112:AI$114),AI$3*wUSE!AI71/SUM(wUSE!AI$112:AI$114),0)</f>
        <v>0</v>
      </c>
      <c r="AJ71" s="209">
        <f>IF(SUM(wUSE!AJ$112:AJ$114),AJ$3*wUSE!AJ71/SUM(wUSE!AJ$112:AJ$114),0)</f>
        <v>0</v>
      </c>
      <c r="AK71" s="209">
        <f>IF(SUM(wUSE!AK$112:AK$114),AK$3*wUSE!AK71/SUM(wUSE!AK$112:AK$114),0)</f>
        <v>0</v>
      </c>
      <c r="AL71" s="209">
        <f>IF(SUM(wUSE!AL$112:AL$114),AL$3*wUSE!AL71/SUM(wUSE!AL$112:AL$114),0)</f>
        <v>0</v>
      </c>
      <c r="AM71" s="209">
        <f>IF(SUM(wUSE!AM$112:AM$114),AM$3*wUSE!AM71/SUM(wUSE!AM$112:AM$114),0)</f>
        <v>0</v>
      </c>
      <c r="AN71" s="209">
        <f>IF(SUM(wUSE!AN$112:AN$114),AN$3*wUSE!AN71/SUM(wUSE!AN$112:AN$114),0)</f>
        <v>0</v>
      </c>
      <c r="AO71" s="209">
        <f>IF(SUM(wUSE!AO$112:AO$114),AO$3*wUSE!AO71/SUM(wUSE!AO$112:AO$114),0)</f>
        <v>0.14802327231938489</v>
      </c>
      <c r="AP71" s="209">
        <f>IF(SUM(wUSE!AP$112:AP$114),AP$3*wUSE!AP71/SUM(wUSE!AP$112:AP$114),0)</f>
        <v>3.5570433971707574E-2</v>
      </c>
      <c r="AQ71" s="209">
        <f>IF(SUM(wUSE!AQ$112:AQ$114),AQ$3*wUSE!AQ71/SUM(wUSE!AQ$112:AQ$114),0)</f>
        <v>0.27989116199640329</v>
      </c>
      <c r="AR71" s="209">
        <f>IF(SUM(wUSE!AR$112:AR$114),AR$3*wUSE!AR71/SUM(wUSE!AR$112:AR$114),0)</f>
        <v>0</v>
      </c>
      <c r="AS71" s="209">
        <f>IF(SUM(wUSE!AS$112:AS$114),AS$3*wUSE!AS71/SUM(wUSE!AS$112:AS$114),0)</f>
        <v>6.2309135958280755E-2</v>
      </c>
      <c r="AT71" s="209">
        <f>IF(SUM(wUSE!AT$112:AT$114),AT$3*wUSE!AT71/SUM(wUSE!AT$112:AT$114),0)</f>
        <v>0</v>
      </c>
      <c r="AU71" s="209">
        <f>IF(SUM(wUSE!AU$112:AU$114),AU$3*wUSE!AU71/SUM(wUSE!AU$112:AU$114),0)</f>
        <v>0</v>
      </c>
      <c r="AV71" s="209">
        <f>IF(SUM(wUSE!AV$112:AV$114),AV$3*wUSE!AV71/SUM(wUSE!AV$112:AV$114),0)</f>
        <v>0.56393822717396302</v>
      </c>
      <c r="AW71" s="209">
        <f>IF(SUM(wUSE!AW$112:AW$114),AW$3*wUSE!AW71/SUM(wUSE!AW$112:AW$114),0)</f>
        <v>5.4878920530987176E-3</v>
      </c>
      <c r="AX71" s="209">
        <f>IF(SUM(wUSE!AX$112:AX$114),AX$3*wUSE!AX71/SUM(wUSE!AX$112:AX$114),0)</f>
        <v>0</v>
      </c>
      <c r="AY71" s="209">
        <f>IF(SUM(wUSE!AY$112:AY$114),AY$3*wUSE!AY71/SUM(wUSE!AY$112:AY$114),0)</f>
        <v>0.6654444205319261</v>
      </c>
      <c r="AZ71" s="209">
        <f>IF(SUM(wUSE!AZ$112:AZ$114),AZ$3*wUSE!AZ71/SUM(wUSE!AZ$112:AZ$114),0)</f>
        <v>2.5535591194915126</v>
      </c>
      <c r="BA71" s="209">
        <f>IF(SUM(wUSE!BA$112:BA$114),BA$3*wUSE!BA71/SUM(wUSE!BA$112:BA$114),0)</f>
        <v>8.7815679995350941E-3</v>
      </c>
      <c r="BB71" s="209">
        <f>IF(SUM(wUSE!BB$112:BB$114),BB$3*wUSE!BB71/SUM(wUSE!BB$112:BB$114),0)</f>
        <v>0.67493916803705756</v>
      </c>
      <c r="BC71" s="209">
        <f>IF(SUM(wUSE!BC$112:BC$114),BC$3*wUSE!BC71/SUM(wUSE!BC$112:BC$114),0)</f>
        <v>0.40998687947590334</v>
      </c>
      <c r="BD71" s="209">
        <f>IF(SUM(wUSE!BD$112:BD$114),BD$3*wUSE!BD71/SUM(wUSE!BD$112:BD$114),0)</f>
        <v>0.18398571185169982</v>
      </c>
      <c r="BE71" s="209">
        <f>IF(SUM(wUSE!BE$112:BE$114),BE$3*wUSE!BE71/SUM(wUSE!BE$112:BE$114),0)</f>
        <v>0.15338794744601167</v>
      </c>
      <c r="BF71" s="209">
        <f>IF(SUM(wUSE!BF$112:BF$114),BF$3*wUSE!BF71/SUM(wUSE!BF$112:BF$114),0)</f>
        <v>5.1803429017847017E-3</v>
      </c>
      <c r="BG71" s="209">
        <f>IF(SUM(wUSE!BG$112:BG$114),BG$3*wUSE!BG71/SUM(wUSE!BG$112:BG$114),0)</f>
        <v>1.4984447907396408</v>
      </c>
      <c r="BH71" s="209">
        <f>IF(SUM(wUSE!BH$112:BH$114),BH$3*wUSE!BH71/SUM(wUSE!BH$112:BH$114),0)</f>
        <v>1.6078913792287818E-3</v>
      </c>
      <c r="BI71" s="209">
        <f>IF(SUM(wUSE!BI$112:BI$114),BI$3*wUSE!BI71/SUM(wUSE!BI$112:BI$114),0)</f>
        <v>3.3358108528688313E-2</v>
      </c>
      <c r="BJ71" s="209">
        <f>IF(SUM(wUSE!BJ$112:BJ$114),BJ$3*wUSE!BJ71/SUM(wUSE!BJ$112:BJ$114),0)</f>
        <v>1.2804471835656199E-4</v>
      </c>
      <c r="BK71" s="209">
        <f>IF(SUM(wUSE!BK$112:BK$114),BK$3*wUSE!BK71/SUM(wUSE!BK$112:BK$114),0)</f>
        <v>6.5307167882895839E-2</v>
      </c>
      <c r="BL71" s="209">
        <f>IF(SUM(wUSE!BL$112:BL$114),BL$3*wUSE!BL71/SUM(wUSE!BL$112:BL$114),0)</f>
        <v>0.17566379439289481</v>
      </c>
      <c r="BM71" s="209">
        <f>IF(SUM(wUSE!BM$112:BM$114),BM$3*wUSE!BM71/SUM(wUSE!BM$112:BM$114),0)</f>
        <v>0.86493947079498168</v>
      </c>
      <c r="BN71" s="209">
        <f>IF(SUM(wUSE!BN$112:BN$114),BN$3*wUSE!BN71/SUM(wUSE!BN$112:BN$114),0)</f>
        <v>0</v>
      </c>
      <c r="BO71" s="209">
        <f>IF(SUM(wUSE!BO$112:BO$114),BO$3*wUSE!BO71/SUM(wUSE!BO$112:BO$114),0)</f>
        <v>0</v>
      </c>
      <c r="BP71" s="209">
        <f>IF(SUM(wUSE!BP$112:BP$114),BP$3*wUSE!BP71/SUM(wUSE!BP$112:BP$114),0)</f>
        <v>6.3230895852954661E-2</v>
      </c>
      <c r="BQ71" s="209">
        <f>IF(SUM(wUSE!BQ$112:BQ$114),BQ$3*wUSE!BQ71/SUM(wUSE!BQ$112:BQ$114),0)</f>
        <v>0</v>
      </c>
      <c r="BR71" s="209">
        <f>IF(SUM(wUSE!BR$112:BR$114),BR$3*wUSE!BR71/SUM(wUSE!BR$112:BR$114),0)</f>
        <v>5.7375505213255074E-2</v>
      </c>
      <c r="BS71" s="209">
        <f>IF(SUM(wUSE!BS$112:BS$114),BS$3*wUSE!BS71/SUM(wUSE!BS$112:BS$114),0)</f>
        <v>0.80248060627430917</v>
      </c>
      <c r="BT71" s="209">
        <f>IF(SUM(wUSE!BT$112:BT$114),BT$3*wUSE!BT71/SUM(wUSE!BT$112:BT$114),0)</f>
        <v>1.7515342374951979</v>
      </c>
      <c r="BU71" s="209">
        <f>IF(SUM(wUSE!BU$112:BU$114),BU$3*wUSE!BU71/SUM(wUSE!BU$112:BU$114),0)</f>
        <v>4.2656159759126714E-3</v>
      </c>
      <c r="BV71" s="209">
        <f>IF(SUM(wUSE!BV$112:BV$114),BV$3*wUSE!BV71/SUM(wUSE!BV$112:BV$114),0)</f>
        <v>19.390429330602554</v>
      </c>
      <c r="BW71" s="209">
        <f>IF(SUM(wUSE!BW$112:BW$114),BW$3*wUSE!BW71/SUM(wUSE!BW$112:BW$114),0)</f>
        <v>0</v>
      </c>
      <c r="BX71" s="209">
        <f>IF(SUM(wUSE!BX$112:BX$114),BX$3*wUSE!BX71/SUM(wUSE!BX$112:BX$114),0)</f>
        <v>3.6793950247370608</v>
      </c>
      <c r="BY71" s="209">
        <f>IF(SUM(wUSE!BY$112:BY$114),BY$3*wUSE!BY71/SUM(wUSE!BY$112:BY$114),0)</f>
        <v>1.8003295828415214E-3</v>
      </c>
      <c r="BZ71" s="209">
        <f>IF(SUM(wUSE!BZ$112:BZ$114),BZ$3*wUSE!BZ71/SUM(wUSE!BZ$112:BZ$114),0)</f>
        <v>7.0591577236228726</v>
      </c>
      <c r="CA71" s="209">
        <f>IF(SUM(wUSE!CA$112:CA$114),CA$3*wUSE!CA71/SUM(wUSE!CA$112:CA$114),0)</f>
        <v>2.1895308932315607</v>
      </c>
      <c r="CB71" s="209">
        <f>IF(SUM(wUSE!CB$112:CB$114),CB$3*wUSE!CB71/SUM(wUSE!CB$112:CB$114),0)</f>
        <v>0.35508974556296691</v>
      </c>
      <c r="CC71" s="209">
        <f>IF(SUM(wUSE!CC$112:CC$114),CC$3*wUSE!CC71/SUM(wUSE!CC$112:CC$114),0)</f>
        <v>1.9742930869484893E-2</v>
      </c>
      <c r="CD71" s="209">
        <f>IF(SUM(wUSE!CD$112:CD$114),CD$3*wUSE!CD71/SUM(wUSE!CD$112:CD$114),0)</f>
        <v>2.4226910085376526E-2</v>
      </c>
      <c r="CE71" s="209">
        <f>IF(SUM(wUSE!CE$112:CE$114),CE$3*wUSE!CE71/SUM(wUSE!CE$112:CE$114),0)</f>
        <v>3.5994431074304077E-2</v>
      </c>
      <c r="CF71" s="209">
        <f>IF(SUM(wUSE!CF$112:CF$114),CF$3*wUSE!CF71/SUM(wUSE!CF$112:CF$114),0)</f>
        <v>0</v>
      </c>
      <c r="CG71" s="209" t="e">
        <f>IF(SUM(wUSE!CG$112:CG$114),CG$3*wUSE!CG71/SUM(wUSE!CG$112:CG$114),0)</f>
        <v>#DIV/0!</v>
      </c>
      <c r="CH71" s="209" t="e">
        <f>IF(SUM(wUSE!CH$112:CH$114),CH$3*wUSE!CH71/SUM(wUSE!CH$112:CH$114),0)</f>
        <v>#DIV/0!</v>
      </c>
      <c r="CI71" s="209" t="e">
        <f>IF(SUM(wUSE!CI$112:CI$114),CI$3*wUSE!CI71/SUM(wUSE!CI$112:CI$114),0)</f>
        <v>#DIV/0!</v>
      </c>
      <c r="CJ71" s="209" t="e">
        <f>IF(SUM(wUSE!CJ$112:CJ$114),CJ$3*wUSE!CJ71/SUM(wUSE!CJ$112:CJ$114),0)</f>
        <v>#DIV/0!</v>
      </c>
      <c r="CK71" s="209" t="e">
        <f>IF(SUM(wUSE!CK$112:CK$114),CK$3*wUSE!CK71/SUM(wUSE!CK$112:CK$114),0)</f>
        <v>#DIV/0!</v>
      </c>
      <c r="CL71" s="209" t="e">
        <f>IF(SUM(wUSE!CL$112:CL$114),CL$3*wUSE!CL71/SUM(wUSE!CL$112:CL$114),0)</f>
        <v>#DIV/0!</v>
      </c>
      <c r="CM71" s="209" t="e">
        <f>IF(SUM(wUSE!CM$112:CM$114),CM$3*wUSE!CM71/SUM(wUSE!CM$112:CM$114),0)</f>
        <v>#DIV/0!</v>
      </c>
      <c r="CN71" s="209" t="e">
        <f>IF(SUM(wUSE!CN$112:CN$114),CN$3*wUSE!CN71/SUM(wUSE!CN$112:CN$114),0)</f>
        <v>#DIV/0!</v>
      </c>
      <c r="CO71" s="209" t="e">
        <f>IF(SUM(wUSE!CO$112:CO$114),CO$3*wUSE!CO71/SUM(wUSE!CO$112:CO$114),0)</f>
        <v>#DIV/0!</v>
      </c>
      <c r="CP71" s="209" t="e">
        <f>IF(SUM(wUSE!CP$112:CP$114),CP$3*wUSE!CP71/SUM(wUSE!CP$112:CP$114),0)</f>
        <v>#DIV/0!</v>
      </c>
      <c r="CQ71" s="209" t="e">
        <f>IF(SUM(wUSE!CQ$112:CQ$114),CQ$3*wUSE!CQ71/SUM(wUSE!CQ$112:CQ$114),0)</f>
        <v>#DIV/0!</v>
      </c>
      <c r="CR71" s="209" t="e">
        <f>IF(SUM(wUSE!CR$112:CR$114),CR$3*wUSE!CR71/SUM(wUSE!CR$112:CR$114),0)</f>
        <v>#DIV/0!</v>
      </c>
      <c r="CS71" s="209" t="e">
        <f>IF(SUM(wUSE!CS$112:CS$114),CS$3*wUSE!CS71/SUM(wUSE!CS$112:CS$114),0)</f>
        <v>#DIV/0!</v>
      </c>
      <c r="CT71" s="209">
        <f>IF(SUM(wUSE!CT$112:CT$114),CT$3*wUSE!CT71/SUM(wUSE!CT$112:CT$114),0)</f>
        <v>0</v>
      </c>
      <c r="CU71" s="209">
        <f>IF(SUM(wUSE!CU$112:CU$114),CU$3*wUSE!CU71/SUM(wUSE!CU$112:CU$114),0)</f>
        <v>0</v>
      </c>
      <c r="CV71" s="209" t="e">
        <f>IF(SUM(wUSE!CV$112:CV$114),CV$3*wUSE!CV71/SUM(wUSE!CV$112:CV$114),0)</f>
        <v>#DIV/0!</v>
      </c>
      <c r="CW71" s="209" t="e">
        <f>IF(SUM(wUSE!CW$112:CW$114),CW$3*wUSE!CW71/SUM(wUSE!CW$112:CW$114),0)</f>
        <v>#DIV/0!</v>
      </c>
      <c r="CX71" s="209" t="e">
        <f>IF(SUM(wUSE!CX$112:CX$114),CX$3*wUSE!CX71/SUM(wUSE!CX$112:CX$114),0)</f>
        <v>#DIV/0!</v>
      </c>
      <c r="CY71" s="209" t="e">
        <f>IF(SUM(wUSE!CY$112:CY$114),CY$3*wUSE!CY71/SUM(wUSE!CY$112:CY$114),0)</f>
        <v>#DIV/0!</v>
      </c>
      <c r="CZ71" s="209" t="e">
        <f>IF(SUM(wUSE!CZ$112:CZ$114),CZ$3*wUSE!CZ71/SUM(wUSE!CZ$112:CZ$114),0)</f>
        <v>#DIV/0!</v>
      </c>
      <c r="DA71" s="209" t="e">
        <f>IF(SUM(wUSE!DA$112:DA$114),DA$3*wUSE!DA71/SUM(wUSE!DA$112:DA$114),0)</f>
        <v>#DIV/0!</v>
      </c>
      <c r="DB71" s="209" t="e">
        <f>IF(SUM(wUSE!DB$112:DB$114),DB$3*wUSE!DB71/SUM(wUSE!DB$112:DB$114),0)</f>
        <v>#DIV/0!</v>
      </c>
      <c r="DC71" s="198"/>
      <c r="DD71" s="199"/>
      <c r="DE71" s="199"/>
      <c r="DF71" s="199"/>
      <c r="DG71" s="199"/>
      <c r="DH71" s="199"/>
      <c r="DI71" s="199"/>
      <c r="DJ71" s="199"/>
      <c r="DK71" s="199"/>
      <c r="DL71" s="199"/>
      <c r="DM71" s="199"/>
      <c r="DN71" s="199"/>
      <c r="DO71" s="199"/>
      <c r="DP71" s="199"/>
    </row>
    <row r="72" spans="1:120" x14ac:dyDescent="0.75">
      <c r="A72" s="29"/>
      <c r="B72" s="17" t="s">
        <v>177</v>
      </c>
      <c r="C72" s="209">
        <f>IF(SUM(wUSE!C$112:C$114),C$3*wUSE!C72/SUM(wUSE!C$112:C$114),0)</f>
        <v>0</v>
      </c>
      <c r="D72" s="209">
        <f>IF(SUM(wUSE!D$112:D$114),D$3*wUSE!D72/SUM(wUSE!D$112:D$114),0)</f>
        <v>0</v>
      </c>
      <c r="E72" s="209">
        <f>IF(SUM(wUSE!E$112:E$114),E$3*wUSE!E72/SUM(wUSE!E$112:E$114),0)</f>
        <v>0</v>
      </c>
      <c r="F72" s="209">
        <f>IF(SUM(wUSE!F$112:F$114),F$3*wUSE!F72/SUM(wUSE!F$112:F$114),0)</f>
        <v>0</v>
      </c>
      <c r="G72" s="209">
        <f>IF(SUM(wUSE!G$112:G$114),G$3*wUSE!G72/SUM(wUSE!G$112:G$114),0)</f>
        <v>0</v>
      </c>
      <c r="H72" s="209">
        <f>IF(SUM(wUSE!H$112:H$114),H$3*wUSE!H72/SUM(wUSE!H$112:H$114),0)</f>
        <v>0</v>
      </c>
      <c r="I72" s="209">
        <f>IF(SUM(wUSE!I$112:I$114),I$3*wUSE!I72/SUM(wUSE!I$112:I$114),0)</f>
        <v>0</v>
      </c>
      <c r="J72" s="209">
        <f>IF(SUM(wUSE!J$112:J$114),J$3*wUSE!J72/SUM(wUSE!J$112:J$114),0)</f>
        <v>0</v>
      </c>
      <c r="K72" s="209">
        <f>IF(SUM(wUSE!K$112:K$114),K$3*wUSE!K72/SUM(wUSE!K$112:K$114),0)</f>
        <v>0</v>
      </c>
      <c r="L72" s="209">
        <f>IF(SUM(wUSE!L$112:L$114),L$3*wUSE!L72/SUM(wUSE!L$112:L$114),0)</f>
        <v>0</v>
      </c>
      <c r="M72" s="209">
        <f>IF(SUM(wUSE!M$112:M$114),M$3*wUSE!M72/SUM(wUSE!M$112:M$114),0)</f>
        <v>0</v>
      </c>
      <c r="N72" s="209">
        <f>IF(SUM(wUSE!N$112:N$114),N$3*wUSE!N72/SUM(wUSE!N$112:N$114),0)</f>
        <v>0</v>
      </c>
      <c r="O72" s="209">
        <f>IF(SUM(wUSE!O$112:O$114),O$3*wUSE!O72/SUM(wUSE!O$112:O$114),0)</f>
        <v>0</v>
      </c>
      <c r="P72" s="209">
        <f>IF(SUM(wUSE!P$112:P$114),P$3*wUSE!P72/SUM(wUSE!P$112:P$114),0)</f>
        <v>0</v>
      </c>
      <c r="Q72" s="209">
        <f>IF(SUM(wUSE!Q$112:Q$114),Q$3*wUSE!Q72/SUM(wUSE!Q$112:Q$114),0)</f>
        <v>0</v>
      </c>
      <c r="R72" s="209">
        <f>IF(SUM(wUSE!R$112:R$114),R$3*wUSE!R72/SUM(wUSE!R$112:R$114),0)</f>
        <v>0</v>
      </c>
      <c r="S72" s="209">
        <f>IF(SUM(wUSE!S$112:S$114),S$3*wUSE!S72/SUM(wUSE!S$112:S$114),0)</f>
        <v>0</v>
      </c>
      <c r="T72" s="209">
        <f>IF(SUM(wUSE!T$112:T$114),T$3*wUSE!T72/SUM(wUSE!T$112:T$114),0)</f>
        <v>0</v>
      </c>
      <c r="U72" s="209">
        <f>IF(SUM(wUSE!U$112:U$114),U$3*wUSE!U72/SUM(wUSE!U$112:U$114),0)</f>
        <v>0</v>
      </c>
      <c r="V72" s="209">
        <f>IF(SUM(wUSE!V$112:V$114),V$3*wUSE!V72/SUM(wUSE!V$112:V$114),0)</f>
        <v>0</v>
      </c>
      <c r="W72" s="209">
        <f>IF(SUM(wUSE!W$112:W$114),W$3*wUSE!W72/SUM(wUSE!W$112:W$114),0)</f>
        <v>0</v>
      </c>
      <c r="X72" s="209">
        <f>IF(SUM(wUSE!X$112:X$114),X$3*wUSE!X72/SUM(wUSE!X$112:X$114),0)</f>
        <v>0</v>
      </c>
      <c r="Y72" s="209">
        <f>IF(SUM(wUSE!Y$112:Y$114),Y$3*wUSE!Y72/SUM(wUSE!Y$112:Y$114),0)</f>
        <v>0</v>
      </c>
      <c r="Z72" s="209">
        <f>IF(SUM(wUSE!Z$112:Z$114),Z$3*wUSE!Z72/SUM(wUSE!Z$112:Z$114),0)</f>
        <v>0</v>
      </c>
      <c r="AA72" s="209">
        <f>IF(SUM(wUSE!AA$112:AA$114),AA$3*wUSE!AA72/SUM(wUSE!AA$112:AA$114),0)</f>
        <v>0</v>
      </c>
      <c r="AB72" s="209">
        <f>IF(SUM(wUSE!AB$112:AB$114),AB$3*wUSE!AB72/SUM(wUSE!AB$112:AB$114),0)</f>
        <v>0</v>
      </c>
      <c r="AC72" s="209">
        <f>IF(SUM(wUSE!AC$112:AC$114),AC$3*wUSE!AC72/SUM(wUSE!AC$112:AC$114),0)</f>
        <v>0</v>
      </c>
      <c r="AD72" s="209">
        <f>IF(SUM(wUSE!AD$112:AD$114),AD$3*wUSE!AD72/SUM(wUSE!AD$112:AD$114),0)</f>
        <v>0</v>
      </c>
      <c r="AE72" s="209">
        <f>IF(SUM(wUSE!AE$112:AE$114),AE$3*wUSE!AE72/SUM(wUSE!AE$112:AE$114),0)</f>
        <v>0</v>
      </c>
      <c r="AF72" s="209">
        <f>IF(SUM(wUSE!AF$112:AF$114),AF$3*wUSE!AF72/SUM(wUSE!AF$112:AF$114),0)</f>
        <v>0</v>
      </c>
      <c r="AG72" s="209">
        <f>IF(SUM(wUSE!AG$112:AG$114),AG$3*wUSE!AG72/SUM(wUSE!AG$112:AG$114),0)</f>
        <v>0</v>
      </c>
      <c r="AH72" s="209">
        <f>IF(SUM(wUSE!AH$112:AH$114),AH$3*wUSE!AH72/SUM(wUSE!AH$112:AH$114),0)</f>
        <v>0</v>
      </c>
      <c r="AI72" s="209">
        <f>IF(SUM(wUSE!AI$112:AI$114),AI$3*wUSE!AI72/SUM(wUSE!AI$112:AI$114),0)</f>
        <v>0</v>
      </c>
      <c r="AJ72" s="209">
        <f>IF(SUM(wUSE!AJ$112:AJ$114),AJ$3*wUSE!AJ72/SUM(wUSE!AJ$112:AJ$114),0)</f>
        <v>0</v>
      </c>
      <c r="AK72" s="209">
        <f>IF(SUM(wUSE!AK$112:AK$114),AK$3*wUSE!AK72/SUM(wUSE!AK$112:AK$114),0)</f>
        <v>0</v>
      </c>
      <c r="AL72" s="209">
        <f>IF(SUM(wUSE!AL$112:AL$114),AL$3*wUSE!AL72/SUM(wUSE!AL$112:AL$114),0)</f>
        <v>0</v>
      </c>
      <c r="AM72" s="209">
        <f>IF(SUM(wUSE!AM$112:AM$114),AM$3*wUSE!AM72/SUM(wUSE!AM$112:AM$114),0)</f>
        <v>0</v>
      </c>
      <c r="AN72" s="209">
        <f>IF(SUM(wUSE!AN$112:AN$114),AN$3*wUSE!AN72/SUM(wUSE!AN$112:AN$114),0)</f>
        <v>0</v>
      </c>
      <c r="AO72" s="209">
        <f>IF(SUM(wUSE!AO$112:AO$114),AO$3*wUSE!AO72/SUM(wUSE!AO$112:AO$114),0)</f>
        <v>3.8932942915509437E-2</v>
      </c>
      <c r="AP72" s="209">
        <f>IF(SUM(wUSE!AP$112:AP$114),AP$3*wUSE!AP72/SUM(wUSE!AP$112:AP$114),0)</f>
        <v>0</v>
      </c>
      <c r="AQ72" s="209">
        <f>IF(SUM(wUSE!AQ$112:AQ$114),AQ$3*wUSE!AQ72/SUM(wUSE!AQ$112:AQ$114),0)</f>
        <v>0</v>
      </c>
      <c r="AR72" s="209">
        <f>IF(SUM(wUSE!AR$112:AR$114),AR$3*wUSE!AR72/SUM(wUSE!AR$112:AR$114),0)</f>
        <v>0</v>
      </c>
      <c r="AS72" s="209">
        <f>IF(SUM(wUSE!AS$112:AS$114),AS$3*wUSE!AS72/SUM(wUSE!AS$112:AS$114),0)</f>
        <v>0.13085387548888724</v>
      </c>
      <c r="AT72" s="209">
        <f>IF(SUM(wUSE!AT$112:AT$114),AT$3*wUSE!AT72/SUM(wUSE!AT$112:AT$114),0)</f>
        <v>0</v>
      </c>
      <c r="AU72" s="209">
        <f>IF(SUM(wUSE!AU$112:AU$114),AU$3*wUSE!AU72/SUM(wUSE!AU$112:AU$114),0)</f>
        <v>0</v>
      </c>
      <c r="AV72" s="209">
        <f>IF(SUM(wUSE!AV$112:AV$114),AV$3*wUSE!AV72/SUM(wUSE!AV$112:AV$114),0)</f>
        <v>0.13073007399910871</v>
      </c>
      <c r="AW72" s="209">
        <f>IF(SUM(wUSE!AW$112:AW$114),AW$3*wUSE!AW72/SUM(wUSE!AW$112:AW$114),0)</f>
        <v>0</v>
      </c>
      <c r="AX72" s="209">
        <f>IF(SUM(wUSE!AX$112:AX$114),AX$3*wUSE!AX72/SUM(wUSE!AX$112:AX$114),0)</f>
        <v>0</v>
      </c>
      <c r="AY72" s="209">
        <f>IF(SUM(wUSE!AY$112:AY$114),AY$3*wUSE!AY72/SUM(wUSE!AY$112:AY$114),0)</f>
        <v>0.11230954575221502</v>
      </c>
      <c r="AZ72" s="209">
        <f>IF(SUM(wUSE!AZ$112:AZ$114),AZ$3*wUSE!AZ72/SUM(wUSE!AZ$112:AZ$114),0)</f>
        <v>3.7569349380148609E-2</v>
      </c>
      <c r="BA72" s="209">
        <f>IF(SUM(wUSE!BA$112:BA$114),BA$3*wUSE!BA72/SUM(wUSE!BA$112:BA$114),0)</f>
        <v>9.9600969359943635E-3</v>
      </c>
      <c r="BB72" s="209">
        <f>IF(SUM(wUSE!BB$112:BB$114),BB$3*wUSE!BB72/SUM(wUSE!BB$112:BB$114),0)</f>
        <v>0</v>
      </c>
      <c r="BC72" s="209">
        <f>IF(SUM(wUSE!BC$112:BC$114),BC$3*wUSE!BC72/SUM(wUSE!BC$112:BC$114),0)</f>
        <v>0.6541243829361616</v>
      </c>
      <c r="BD72" s="209">
        <f>IF(SUM(wUSE!BD$112:BD$114),BD$3*wUSE!BD72/SUM(wUSE!BD$112:BD$114),0)</f>
        <v>2.148395187748208E-3</v>
      </c>
      <c r="BE72" s="209">
        <f>IF(SUM(wUSE!BE$112:BE$114),BE$3*wUSE!BE72/SUM(wUSE!BE$112:BE$114),0)</f>
        <v>1.0308582674195571E-2</v>
      </c>
      <c r="BF72" s="209">
        <f>IF(SUM(wUSE!BF$112:BF$114),BF$3*wUSE!BF72/SUM(wUSE!BF$112:BF$114),0)</f>
        <v>0</v>
      </c>
      <c r="BG72" s="209">
        <f>IF(SUM(wUSE!BG$112:BG$114),BG$3*wUSE!BG72/SUM(wUSE!BG$112:BG$114),0)</f>
        <v>1.6443136773240459</v>
      </c>
      <c r="BH72" s="209">
        <f>IF(SUM(wUSE!BH$112:BH$114),BH$3*wUSE!BH72/SUM(wUSE!BH$112:BH$114),0)</f>
        <v>4.9725629280359646E-2</v>
      </c>
      <c r="BI72" s="209">
        <f>IF(SUM(wUSE!BI$112:BI$114),BI$3*wUSE!BI72/SUM(wUSE!BI$112:BI$114),0)</f>
        <v>1.2447151005843054E-3</v>
      </c>
      <c r="BJ72" s="209">
        <f>IF(SUM(wUSE!BJ$112:BJ$114),BJ$3*wUSE!BJ72/SUM(wUSE!BJ$112:BJ$114),0)</f>
        <v>0</v>
      </c>
      <c r="BK72" s="209">
        <f>IF(SUM(wUSE!BK$112:BK$114),BK$3*wUSE!BK72/SUM(wUSE!BK$112:BK$114),0)</f>
        <v>1.0579182647385449E-2</v>
      </c>
      <c r="BL72" s="209">
        <f>IF(SUM(wUSE!BL$112:BL$114),BL$3*wUSE!BL72/SUM(wUSE!BL$112:BL$114),0)</f>
        <v>0</v>
      </c>
      <c r="BM72" s="209">
        <f>IF(SUM(wUSE!BM$112:BM$114),BM$3*wUSE!BM72/SUM(wUSE!BM$112:BM$114),0)</f>
        <v>0.63021505795556088</v>
      </c>
      <c r="BN72" s="209">
        <f>IF(SUM(wUSE!BN$112:BN$114),BN$3*wUSE!BN72/SUM(wUSE!BN$112:BN$114),0)</f>
        <v>9.9664777299276572E-2</v>
      </c>
      <c r="BO72" s="209">
        <f>IF(SUM(wUSE!BO$112:BO$114),BO$3*wUSE!BO72/SUM(wUSE!BO$112:BO$114),0)</f>
        <v>0.44847804859347201</v>
      </c>
      <c r="BP72" s="209">
        <f>IF(SUM(wUSE!BP$112:BP$114),BP$3*wUSE!BP72/SUM(wUSE!BP$112:BP$114),0)</f>
        <v>4.2491615492615967E-3</v>
      </c>
      <c r="BQ72" s="209">
        <f>IF(SUM(wUSE!BQ$112:BQ$114),BQ$3*wUSE!BQ72/SUM(wUSE!BQ$112:BQ$114),0)</f>
        <v>0</v>
      </c>
      <c r="BR72" s="209">
        <f>IF(SUM(wUSE!BR$112:BR$114),BR$3*wUSE!BR72/SUM(wUSE!BR$112:BR$114),0)</f>
        <v>0</v>
      </c>
      <c r="BS72" s="209">
        <f>IF(SUM(wUSE!BS$112:BS$114),BS$3*wUSE!BS72/SUM(wUSE!BS$112:BS$114),0)</f>
        <v>9.4653945607826181E-2</v>
      </c>
      <c r="BT72" s="209">
        <f>IF(SUM(wUSE!BT$112:BT$114),BT$3*wUSE!BT72/SUM(wUSE!BT$112:BT$114),0)</f>
        <v>1.1323586122063793</v>
      </c>
      <c r="BU72" s="209">
        <f>IF(SUM(wUSE!BU$112:BU$114),BU$3*wUSE!BU72/SUM(wUSE!BU$112:BU$114),0)</f>
        <v>0.37962727825420339</v>
      </c>
      <c r="BV72" s="209">
        <f>IF(SUM(wUSE!BV$112:BV$114),BV$3*wUSE!BV72/SUM(wUSE!BV$112:BV$114),0)</f>
        <v>3.9774330942331191</v>
      </c>
      <c r="BW72" s="209">
        <f>IF(SUM(wUSE!BW$112:BW$114),BW$3*wUSE!BW72/SUM(wUSE!BW$112:BW$114),0)</f>
        <v>0</v>
      </c>
      <c r="BX72" s="209">
        <f>IF(SUM(wUSE!BX$112:BX$114),BX$3*wUSE!BX72/SUM(wUSE!BX$112:BX$114),0)</f>
        <v>3.5593920811996487</v>
      </c>
      <c r="BY72" s="209">
        <f>IF(SUM(wUSE!BY$112:BY$114),BY$3*wUSE!BY72/SUM(wUSE!BY$112:BY$114),0)</f>
        <v>1.4097754733517704E-2</v>
      </c>
      <c r="BZ72" s="209">
        <f>IF(SUM(wUSE!BZ$112:BZ$114),BZ$3*wUSE!BZ72/SUM(wUSE!BZ$112:BZ$114),0)</f>
        <v>1.8922827979887495</v>
      </c>
      <c r="CA72" s="209">
        <f>IF(SUM(wUSE!CA$112:CA$114),CA$3*wUSE!CA72/SUM(wUSE!CA$112:CA$114),0)</f>
        <v>4.4755226081355861</v>
      </c>
      <c r="CB72" s="209">
        <f>IF(SUM(wUSE!CB$112:CB$114),CB$3*wUSE!CB72/SUM(wUSE!CB$112:CB$114),0)</f>
        <v>1.8889248749350556</v>
      </c>
      <c r="CC72" s="209">
        <f>IF(SUM(wUSE!CC$112:CC$114),CC$3*wUSE!CC72/SUM(wUSE!CC$112:CC$114),0)</f>
        <v>9.158238677308235E-2</v>
      </c>
      <c r="CD72" s="209">
        <f>IF(SUM(wUSE!CD$112:CD$114),CD$3*wUSE!CD72/SUM(wUSE!CD$112:CD$114),0)</f>
        <v>0.67820481513565711</v>
      </c>
      <c r="CE72" s="209">
        <f>IF(SUM(wUSE!CE$112:CE$114),CE$3*wUSE!CE72/SUM(wUSE!CE$112:CE$114),0)</f>
        <v>0</v>
      </c>
      <c r="CF72" s="209">
        <f>IF(SUM(wUSE!CF$112:CF$114),CF$3*wUSE!CF72/SUM(wUSE!CF$112:CF$114),0)</f>
        <v>0</v>
      </c>
      <c r="CG72" s="209" t="e">
        <f>IF(SUM(wUSE!CG$112:CG$114),CG$3*wUSE!CG72/SUM(wUSE!CG$112:CG$114),0)</f>
        <v>#DIV/0!</v>
      </c>
      <c r="CH72" s="209" t="e">
        <f>IF(SUM(wUSE!CH$112:CH$114),CH$3*wUSE!CH72/SUM(wUSE!CH$112:CH$114),0)</f>
        <v>#DIV/0!</v>
      </c>
      <c r="CI72" s="209" t="e">
        <f>IF(SUM(wUSE!CI$112:CI$114),CI$3*wUSE!CI72/SUM(wUSE!CI$112:CI$114),0)</f>
        <v>#DIV/0!</v>
      </c>
      <c r="CJ72" s="209" t="e">
        <f>IF(SUM(wUSE!CJ$112:CJ$114),CJ$3*wUSE!CJ72/SUM(wUSE!CJ$112:CJ$114),0)</f>
        <v>#DIV/0!</v>
      </c>
      <c r="CK72" s="209" t="e">
        <f>IF(SUM(wUSE!CK$112:CK$114),CK$3*wUSE!CK72/SUM(wUSE!CK$112:CK$114),0)</f>
        <v>#DIV/0!</v>
      </c>
      <c r="CL72" s="209" t="e">
        <f>IF(SUM(wUSE!CL$112:CL$114),CL$3*wUSE!CL72/SUM(wUSE!CL$112:CL$114),0)</f>
        <v>#DIV/0!</v>
      </c>
      <c r="CM72" s="209" t="e">
        <f>IF(SUM(wUSE!CM$112:CM$114),CM$3*wUSE!CM72/SUM(wUSE!CM$112:CM$114),0)</f>
        <v>#DIV/0!</v>
      </c>
      <c r="CN72" s="209" t="e">
        <f>IF(SUM(wUSE!CN$112:CN$114),CN$3*wUSE!CN72/SUM(wUSE!CN$112:CN$114),0)</f>
        <v>#DIV/0!</v>
      </c>
      <c r="CO72" s="209" t="e">
        <f>IF(SUM(wUSE!CO$112:CO$114),CO$3*wUSE!CO72/SUM(wUSE!CO$112:CO$114),0)</f>
        <v>#DIV/0!</v>
      </c>
      <c r="CP72" s="209" t="e">
        <f>IF(SUM(wUSE!CP$112:CP$114),CP$3*wUSE!CP72/SUM(wUSE!CP$112:CP$114),0)</f>
        <v>#DIV/0!</v>
      </c>
      <c r="CQ72" s="209" t="e">
        <f>IF(SUM(wUSE!CQ$112:CQ$114),CQ$3*wUSE!CQ72/SUM(wUSE!CQ$112:CQ$114),0)</f>
        <v>#DIV/0!</v>
      </c>
      <c r="CR72" s="209" t="e">
        <f>IF(SUM(wUSE!CR$112:CR$114),CR$3*wUSE!CR72/SUM(wUSE!CR$112:CR$114),0)</f>
        <v>#DIV/0!</v>
      </c>
      <c r="CS72" s="209" t="e">
        <f>IF(SUM(wUSE!CS$112:CS$114),CS$3*wUSE!CS72/SUM(wUSE!CS$112:CS$114),0)</f>
        <v>#DIV/0!</v>
      </c>
      <c r="CT72" s="209">
        <f>IF(SUM(wUSE!CT$112:CT$114),CT$3*wUSE!CT72/SUM(wUSE!CT$112:CT$114),0)</f>
        <v>0</v>
      </c>
      <c r="CU72" s="209">
        <f>IF(SUM(wUSE!CU$112:CU$114),CU$3*wUSE!CU72/SUM(wUSE!CU$112:CU$114),0)</f>
        <v>0</v>
      </c>
      <c r="CV72" s="209" t="e">
        <f>IF(SUM(wUSE!CV$112:CV$114),CV$3*wUSE!CV72/SUM(wUSE!CV$112:CV$114),0)</f>
        <v>#DIV/0!</v>
      </c>
      <c r="CW72" s="209" t="e">
        <f>IF(SUM(wUSE!CW$112:CW$114),CW$3*wUSE!CW72/SUM(wUSE!CW$112:CW$114),0)</f>
        <v>#DIV/0!</v>
      </c>
      <c r="CX72" s="209" t="e">
        <f>IF(SUM(wUSE!CX$112:CX$114),CX$3*wUSE!CX72/SUM(wUSE!CX$112:CX$114),0)</f>
        <v>#DIV/0!</v>
      </c>
      <c r="CY72" s="209" t="e">
        <f>IF(SUM(wUSE!CY$112:CY$114),CY$3*wUSE!CY72/SUM(wUSE!CY$112:CY$114),0)</f>
        <v>#DIV/0!</v>
      </c>
      <c r="CZ72" s="209" t="e">
        <f>IF(SUM(wUSE!CZ$112:CZ$114),CZ$3*wUSE!CZ72/SUM(wUSE!CZ$112:CZ$114),0)</f>
        <v>#DIV/0!</v>
      </c>
      <c r="DA72" s="209" t="e">
        <f>IF(SUM(wUSE!DA$112:DA$114),DA$3*wUSE!DA72/SUM(wUSE!DA$112:DA$114),0)</f>
        <v>#DIV/0!</v>
      </c>
      <c r="DB72" s="209" t="e">
        <f>IF(SUM(wUSE!DB$112:DB$114),DB$3*wUSE!DB72/SUM(wUSE!DB$112:DB$114),0)</f>
        <v>#DIV/0!</v>
      </c>
      <c r="DC72" s="198"/>
      <c r="DD72" s="199"/>
      <c r="DE72" s="199"/>
      <c r="DF72" s="199"/>
      <c r="DG72" s="199"/>
      <c r="DH72" s="199"/>
      <c r="DI72" s="199"/>
      <c r="DJ72" s="199"/>
      <c r="DK72" s="199"/>
      <c r="DL72" s="199"/>
      <c r="DM72" s="199"/>
      <c r="DN72" s="199"/>
      <c r="DO72" s="199"/>
      <c r="DP72" s="199"/>
    </row>
    <row r="73" spans="1:120" x14ac:dyDescent="0.75">
      <c r="A73" s="29"/>
      <c r="B73" s="17" t="s">
        <v>1184</v>
      </c>
      <c r="C73" s="209">
        <f>IF(SUM(wUSE!C$112:C$114),C$3*wUSE!C73/SUM(wUSE!C$112:C$114),0)</f>
        <v>0</v>
      </c>
      <c r="D73" s="209">
        <f>IF(SUM(wUSE!D$112:D$114),D$3*wUSE!D73/SUM(wUSE!D$112:D$114),0)</f>
        <v>0</v>
      </c>
      <c r="E73" s="209">
        <f>IF(SUM(wUSE!E$112:E$114),E$3*wUSE!E73/SUM(wUSE!E$112:E$114),0)</f>
        <v>0</v>
      </c>
      <c r="F73" s="209">
        <f>IF(SUM(wUSE!F$112:F$114),F$3*wUSE!F73/SUM(wUSE!F$112:F$114),0)</f>
        <v>0</v>
      </c>
      <c r="G73" s="209">
        <f>IF(SUM(wUSE!G$112:G$114),G$3*wUSE!G73/SUM(wUSE!G$112:G$114),0)</f>
        <v>0</v>
      </c>
      <c r="H73" s="209">
        <f>IF(SUM(wUSE!H$112:H$114),H$3*wUSE!H73/SUM(wUSE!H$112:H$114),0)</f>
        <v>0</v>
      </c>
      <c r="I73" s="209">
        <f>IF(SUM(wUSE!I$112:I$114),I$3*wUSE!I73/SUM(wUSE!I$112:I$114),0)</f>
        <v>0</v>
      </c>
      <c r="J73" s="209">
        <f>IF(SUM(wUSE!J$112:J$114),J$3*wUSE!J73/SUM(wUSE!J$112:J$114),0)</f>
        <v>0</v>
      </c>
      <c r="K73" s="209">
        <f>IF(SUM(wUSE!K$112:K$114),K$3*wUSE!K73/SUM(wUSE!K$112:K$114),0)</f>
        <v>0</v>
      </c>
      <c r="L73" s="209">
        <f>IF(SUM(wUSE!L$112:L$114),L$3*wUSE!L73/SUM(wUSE!L$112:L$114),0)</f>
        <v>0</v>
      </c>
      <c r="M73" s="209">
        <f>IF(SUM(wUSE!M$112:M$114),M$3*wUSE!M73/SUM(wUSE!M$112:M$114),0)</f>
        <v>0</v>
      </c>
      <c r="N73" s="209">
        <f>IF(SUM(wUSE!N$112:N$114),N$3*wUSE!N73/SUM(wUSE!N$112:N$114),0)</f>
        <v>0</v>
      </c>
      <c r="O73" s="209">
        <f>IF(SUM(wUSE!O$112:O$114),O$3*wUSE!O73/SUM(wUSE!O$112:O$114),0)</f>
        <v>0</v>
      </c>
      <c r="P73" s="209">
        <f>IF(SUM(wUSE!P$112:P$114),P$3*wUSE!P73/SUM(wUSE!P$112:P$114),0)</f>
        <v>0</v>
      </c>
      <c r="Q73" s="209">
        <f>IF(SUM(wUSE!Q$112:Q$114),Q$3*wUSE!Q73/SUM(wUSE!Q$112:Q$114),0)</f>
        <v>0</v>
      </c>
      <c r="R73" s="209">
        <f>IF(SUM(wUSE!R$112:R$114),R$3*wUSE!R73/SUM(wUSE!R$112:R$114),0)</f>
        <v>0</v>
      </c>
      <c r="S73" s="209">
        <f>IF(SUM(wUSE!S$112:S$114),S$3*wUSE!S73/SUM(wUSE!S$112:S$114),0)</f>
        <v>0</v>
      </c>
      <c r="T73" s="209">
        <f>IF(SUM(wUSE!T$112:T$114),T$3*wUSE!T73/SUM(wUSE!T$112:T$114),0)</f>
        <v>0</v>
      </c>
      <c r="U73" s="209">
        <f>IF(SUM(wUSE!U$112:U$114),U$3*wUSE!U73/SUM(wUSE!U$112:U$114),0)</f>
        <v>0</v>
      </c>
      <c r="V73" s="209">
        <f>IF(SUM(wUSE!V$112:V$114),V$3*wUSE!V73/SUM(wUSE!V$112:V$114),0)</f>
        <v>0</v>
      </c>
      <c r="W73" s="209">
        <f>IF(SUM(wUSE!W$112:W$114),W$3*wUSE!W73/SUM(wUSE!W$112:W$114),0)</f>
        <v>0</v>
      </c>
      <c r="X73" s="209">
        <f>IF(SUM(wUSE!X$112:X$114),X$3*wUSE!X73/SUM(wUSE!X$112:X$114),0)</f>
        <v>0</v>
      </c>
      <c r="Y73" s="209">
        <f>IF(SUM(wUSE!Y$112:Y$114),Y$3*wUSE!Y73/SUM(wUSE!Y$112:Y$114),0)</f>
        <v>0</v>
      </c>
      <c r="Z73" s="209">
        <f>IF(SUM(wUSE!Z$112:Z$114),Z$3*wUSE!Z73/SUM(wUSE!Z$112:Z$114),0)</f>
        <v>0</v>
      </c>
      <c r="AA73" s="209">
        <f>IF(SUM(wUSE!AA$112:AA$114),AA$3*wUSE!AA73/SUM(wUSE!AA$112:AA$114),0)</f>
        <v>0</v>
      </c>
      <c r="AB73" s="209">
        <f>IF(SUM(wUSE!AB$112:AB$114),AB$3*wUSE!AB73/SUM(wUSE!AB$112:AB$114),0)</f>
        <v>0</v>
      </c>
      <c r="AC73" s="209">
        <f>IF(SUM(wUSE!AC$112:AC$114),AC$3*wUSE!AC73/SUM(wUSE!AC$112:AC$114),0)</f>
        <v>0</v>
      </c>
      <c r="AD73" s="209">
        <f>IF(SUM(wUSE!AD$112:AD$114),AD$3*wUSE!AD73/SUM(wUSE!AD$112:AD$114),0)</f>
        <v>0</v>
      </c>
      <c r="AE73" s="209">
        <f>IF(SUM(wUSE!AE$112:AE$114),AE$3*wUSE!AE73/SUM(wUSE!AE$112:AE$114),0)</f>
        <v>0</v>
      </c>
      <c r="AF73" s="209">
        <f>IF(SUM(wUSE!AF$112:AF$114),AF$3*wUSE!AF73/SUM(wUSE!AF$112:AF$114),0)</f>
        <v>0</v>
      </c>
      <c r="AG73" s="209">
        <f>IF(SUM(wUSE!AG$112:AG$114),AG$3*wUSE!AG73/SUM(wUSE!AG$112:AG$114),0)</f>
        <v>0</v>
      </c>
      <c r="AH73" s="209">
        <f>IF(SUM(wUSE!AH$112:AH$114),AH$3*wUSE!AH73/SUM(wUSE!AH$112:AH$114),0)</f>
        <v>0</v>
      </c>
      <c r="AI73" s="209">
        <f>IF(SUM(wUSE!AI$112:AI$114),AI$3*wUSE!AI73/SUM(wUSE!AI$112:AI$114),0)</f>
        <v>0</v>
      </c>
      <c r="AJ73" s="209">
        <f>IF(SUM(wUSE!AJ$112:AJ$114),AJ$3*wUSE!AJ73/SUM(wUSE!AJ$112:AJ$114),0)</f>
        <v>0</v>
      </c>
      <c r="AK73" s="209">
        <f>IF(SUM(wUSE!AK$112:AK$114),AK$3*wUSE!AK73/SUM(wUSE!AK$112:AK$114),0)</f>
        <v>0</v>
      </c>
      <c r="AL73" s="209">
        <f>IF(SUM(wUSE!AL$112:AL$114),AL$3*wUSE!AL73/SUM(wUSE!AL$112:AL$114),0)</f>
        <v>0</v>
      </c>
      <c r="AM73" s="209">
        <f>IF(SUM(wUSE!AM$112:AM$114),AM$3*wUSE!AM73/SUM(wUSE!AM$112:AM$114),0)</f>
        <v>0</v>
      </c>
      <c r="AN73" s="209">
        <f>IF(SUM(wUSE!AN$112:AN$114),AN$3*wUSE!AN73/SUM(wUSE!AN$112:AN$114),0)</f>
        <v>0</v>
      </c>
      <c r="AO73" s="209">
        <f>IF(SUM(wUSE!AO$112:AO$114),AO$3*wUSE!AO73/SUM(wUSE!AO$112:AO$114),0)</f>
        <v>0</v>
      </c>
      <c r="AP73" s="209">
        <f>IF(SUM(wUSE!AP$112:AP$114),AP$3*wUSE!AP73/SUM(wUSE!AP$112:AP$114),0)</f>
        <v>0</v>
      </c>
      <c r="AQ73" s="209">
        <f>IF(SUM(wUSE!AQ$112:AQ$114),AQ$3*wUSE!AQ73/SUM(wUSE!AQ$112:AQ$114),0)</f>
        <v>0</v>
      </c>
      <c r="AR73" s="209">
        <f>IF(SUM(wUSE!AR$112:AR$114),AR$3*wUSE!AR73/SUM(wUSE!AR$112:AR$114),0)</f>
        <v>0</v>
      </c>
      <c r="AS73" s="209">
        <f>IF(SUM(wUSE!AS$112:AS$114),AS$3*wUSE!AS73/SUM(wUSE!AS$112:AS$114),0)</f>
        <v>0</v>
      </c>
      <c r="AT73" s="209">
        <f>IF(SUM(wUSE!AT$112:AT$114),AT$3*wUSE!AT73/SUM(wUSE!AT$112:AT$114),0)</f>
        <v>0</v>
      </c>
      <c r="AU73" s="209">
        <f>IF(SUM(wUSE!AU$112:AU$114),AU$3*wUSE!AU73/SUM(wUSE!AU$112:AU$114),0)</f>
        <v>0</v>
      </c>
      <c r="AV73" s="209">
        <f>IF(SUM(wUSE!AV$112:AV$114),AV$3*wUSE!AV73/SUM(wUSE!AV$112:AV$114),0)</f>
        <v>0</v>
      </c>
      <c r="AW73" s="209">
        <f>IF(SUM(wUSE!AW$112:AW$114),AW$3*wUSE!AW73/SUM(wUSE!AW$112:AW$114),0)</f>
        <v>0</v>
      </c>
      <c r="AX73" s="209">
        <f>IF(SUM(wUSE!AX$112:AX$114),AX$3*wUSE!AX73/SUM(wUSE!AX$112:AX$114),0)</f>
        <v>0</v>
      </c>
      <c r="AY73" s="209">
        <f>IF(SUM(wUSE!AY$112:AY$114),AY$3*wUSE!AY73/SUM(wUSE!AY$112:AY$114),0)</f>
        <v>0</v>
      </c>
      <c r="AZ73" s="209">
        <f>IF(SUM(wUSE!AZ$112:AZ$114),AZ$3*wUSE!AZ73/SUM(wUSE!AZ$112:AZ$114),0)</f>
        <v>0</v>
      </c>
      <c r="BA73" s="209">
        <f>IF(SUM(wUSE!BA$112:BA$114),BA$3*wUSE!BA73/SUM(wUSE!BA$112:BA$114),0)</f>
        <v>0</v>
      </c>
      <c r="BB73" s="209">
        <f>IF(SUM(wUSE!BB$112:BB$114),BB$3*wUSE!BB73/SUM(wUSE!BB$112:BB$114),0)</f>
        <v>0</v>
      </c>
      <c r="BC73" s="209">
        <f>IF(SUM(wUSE!BC$112:BC$114),BC$3*wUSE!BC73/SUM(wUSE!BC$112:BC$114),0)</f>
        <v>0</v>
      </c>
      <c r="BD73" s="209">
        <f>IF(SUM(wUSE!BD$112:BD$114),BD$3*wUSE!BD73/SUM(wUSE!BD$112:BD$114),0)</f>
        <v>0</v>
      </c>
      <c r="BE73" s="209">
        <f>IF(SUM(wUSE!BE$112:BE$114),BE$3*wUSE!BE73/SUM(wUSE!BE$112:BE$114),0)</f>
        <v>0</v>
      </c>
      <c r="BF73" s="209">
        <f>IF(SUM(wUSE!BF$112:BF$114),BF$3*wUSE!BF73/SUM(wUSE!BF$112:BF$114),0)</f>
        <v>0</v>
      </c>
      <c r="BG73" s="209">
        <f>IF(SUM(wUSE!BG$112:BG$114),BG$3*wUSE!BG73/SUM(wUSE!BG$112:BG$114),0)</f>
        <v>0</v>
      </c>
      <c r="BH73" s="209">
        <f>IF(SUM(wUSE!BH$112:BH$114),BH$3*wUSE!BH73/SUM(wUSE!BH$112:BH$114),0)</f>
        <v>0</v>
      </c>
      <c r="BI73" s="209">
        <f>IF(SUM(wUSE!BI$112:BI$114),BI$3*wUSE!BI73/SUM(wUSE!BI$112:BI$114),0)</f>
        <v>0</v>
      </c>
      <c r="BJ73" s="209">
        <f>IF(SUM(wUSE!BJ$112:BJ$114),BJ$3*wUSE!BJ73/SUM(wUSE!BJ$112:BJ$114),0)</f>
        <v>0</v>
      </c>
      <c r="BK73" s="209">
        <f>IF(SUM(wUSE!BK$112:BK$114),BK$3*wUSE!BK73/SUM(wUSE!BK$112:BK$114),0)</f>
        <v>0</v>
      </c>
      <c r="BL73" s="209">
        <f>IF(SUM(wUSE!BL$112:BL$114),BL$3*wUSE!BL73/SUM(wUSE!BL$112:BL$114),0)</f>
        <v>0</v>
      </c>
      <c r="BM73" s="209">
        <f>IF(SUM(wUSE!BM$112:BM$114),BM$3*wUSE!BM73/SUM(wUSE!BM$112:BM$114),0)</f>
        <v>0</v>
      </c>
      <c r="BN73" s="209">
        <f>IF(SUM(wUSE!BN$112:BN$114),BN$3*wUSE!BN73/SUM(wUSE!BN$112:BN$114),0)</f>
        <v>0</v>
      </c>
      <c r="BO73" s="209">
        <f>IF(SUM(wUSE!BO$112:BO$114),BO$3*wUSE!BO73/SUM(wUSE!BO$112:BO$114),0)</f>
        <v>0</v>
      </c>
      <c r="BP73" s="209">
        <f>IF(SUM(wUSE!BP$112:BP$114),BP$3*wUSE!BP73/SUM(wUSE!BP$112:BP$114),0)</f>
        <v>0</v>
      </c>
      <c r="BQ73" s="209">
        <f>IF(SUM(wUSE!BQ$112:BQ$114),BQ$3*wUSE!BQ73/SUM(wUSE!BQ$112:BQ$114),0)</f>
        <v>0</v>
      </c>
      <c r="BR73" s="209">
        <f>IF(SUM(wUSE!BR$112:BR$114),BR$3*wUSE!BR73/SUM(wUSE!BR$112:BR$114),0)</f>
        <v>0</v>
      </c>
      <c r="BS73" s="209">
        <f>IF(SUM(wUSE!BS$112:BS$114),BS$3*wUSE!BS73/SUM(wUSE!BS$112:BS$114),0)</f>
        <v>0</v>
      </c>
      <c r="BT73" s="209">
        <f>IF(SUM(wUSE!BT$112:BT$114),BT$3*wUSE!BT73/SUM(wUSE!BT$112:BT$114),0)</f>
        <v>0</v>
      </c>
      <c r="BU73" s="209">
        <f>IF(SUM(wUSE!BU$112:BU$114),BU$3*wUSE!BU73/SUM(wUSE!BU$112:BU$114),0)</f>
        <v>0</v>
      </c>
      <c r="BV73" s="209">
        <f>IF(SUM(wUSE!BV$112:BV$114),BV$3*wUSE!BV73/SUM(wUSE!BV$112:BV$114),0)</f>
        <v>0</v>
      </c>
      <c r="BW73" s="209">
        <f>IF(SUM(wUSE!BW$112:BW$114),BW$3*wUSE!BW73/SUM(wUSE!BW$112:BW$114),0)</f>
        <v>0</v>
      </c>
      <c r="BX73" s="209">
        <f>IF(SUM(wUSE!BX$112:BX$114),BX$3*wUSE!BX73/SUM(wUSE!BX$112:BX$114),0)</f>
        <v>0</v>
      </c>
      <c r="BY73" s="209">
        <f>IF(SUM(wUSE!BY$112:BY$114),BY$3*wUSE!BY73/SUM(wUSE!BY$112:BY$114),0)</f>
        <v>0</v>
      </c>
      <c r="BZ73" s="209">
        <f>IF(SUM(wUSE!BZ$112:BZ$114),BZ$3*wUSE!BZ73/SUM(wUSE!BZ$112:BZ$114),0)</f>
        <v>0</v>
      </c>
      <c r="CA73" s="209">
        <f>IF(SUM(wUSE!CA$112:CA$114),CA$3*wUSE!CA73/SUM(wUSE!CA$112:CA$114),0)</f>
        <v>0</v>
      </c>
      <c r="CB73" s="209">
        <f>IF(SUM(wUSE!CB$112:CB$114),CB$3*wUSE!CB73/SUM(wUSE!CB$112:CB$114),0)</f>
        <v>0</v>
      </c>
      <c r="CC73" s="209">
        <f>IF(SUM(wUSE!CC$112:CC$114),CC$3*wUSE!CC73/SUM(wUSE!CC$112:CC$114),0)</f>
        <v>0</v>
      </c>
      <c r="CD73" s="209">
        <f>IF(SUM(wUSE!CD$112:CD$114),CD$3*wUSE!CD73/SUM(wUSE!CD$112:CD$114),0)</f>
        <v>0</v>
      </c>
      <c r="CE73" s="209">
        <f>IF(SUM(wUSE!CE$112:CE$114),CE$3*wUSE!CE73/SUM(wUSE!CE$112:CE$114),0)</f>
        <v>0</v>
      </c>
      <c r="CF73" s="209">
        <f>IF(SUM(wUSE!CF$112:CF$114),CF$3*wUSE!CF73/SUM(wUSE!CF$112:CF$114),0)</f>
        <v>0</v>
      </c>
      <c r="CG73" s="209" t="e">
        <f>IF(SUM(wUSE!CG$112:CG$114),CG$3*wUSE!CG73/SUM(wUSE!CG$112:CG$114),0)</f>
        <v>#DIV/0!</v>
      </c>
      <c r="CH73" s="209" t="e">
        <f>IF(SUM(wUSE!CH$112:CH$114),CH$3*wUSE!CH73/SUM(wUSE!CH$112:CH$114),0)</f>
        <v>#DIV/0!</v>
      </c>
      <c r="CI73" s="209" t="e">
        <f>IF(SUM(wUSE!CI$112:CI$114),CI$3*wUSE!CI73/SUM(wUSE!CI$112:CI$114),0)</f>
        <v>#DIV/0!</v>
      </c>
      <c r="CJ73" s="209" t="e">
        <f>IF(SUM(wUSE!CJ$112:CJ$114),CJ$3*wUSE!CJ73/SUM(wUSE!CJ$112:CJ$114),0)</f>
        <v>#DIV/0!</v>
      </c>
      <c r="CK73" s="209" t="e">
        <f>IF(SUM(wUSE!CK$112:CK$114),CK$3*wUSE!CK73/SUM(wUSE!CK$112:CK$114),0)</f>
        <v>#DIV/0!</v>
      </c>
      <c r="CL73" s="209" t="e">
        <f>IF(SUM(wUSE!CL$112:CL$114),CL$3*wUSE!CL73/SUM(wUSE!CL$112:CL$114),0)</f>
        <v>#DIV/0!</v>
      </c>
      <c r="CM73" s="209" t="e">
        <f>IF(SUM(wUSE!CM$112:CM$114),CM$3*wUSE!CM73/SUM(wUSE!CM$112:CM$114),0)</f>
        <v>#DIV/0!</v>
      </c>
      <c r="CN73" s="209" t="e">
        <f>IF(SUM(wUSE!CN$112:CN$114),CN$3*wUSE!CN73/SUM(wUSE!CN$112:CN$114),0)</f>
        <v>#DIV/0!</v>
      </c>
      <c r="CO73" s="209" t="e">
        <f>IF(SUM(wUSE!CO$112:CO$114),CO$3*wUSE!CO73/SUM(wUSE!CO$112:CO$114),0)</f>
        <v>#DIV/0!</v>
      </c>
      <c r="CP73" s="209" t="e">
        <f>IF(SUM(wUSE!CP$112:CP$114),CP$3*wUSE!CP73/SUM(wUSE!CP$112:CP$114),0)</f>
        <v>#DIV/0!</v>
      </c>
      <c r="CQ73" s="209" t="e">
        <f>IF(SUM(wUSE!CQ$112:CQ$114),CQ$3*wUSE!CQ73/SUM(wUSE!CQ$112:CQ$114),0)</f>
        <v>#DIV/0!</v>
      </c>
      <c r="CR73" s="209" t="e">
        <f>IF(SUM(wUSE!CR$112:CR$114),CR$3*wUSE!CR73/SUM(wUSE!CR$112:CR$114),0)</f>
        <v>#DIV/0!</v>
      </c>
      <c r="CS73" s="209" t="e">
        <f>IF(SUM(wUSE!CS$112:CS$114),CS$3*wUSE!CS73/SUM(wUSE!CS$112:CS$114),0)</f>
        <v>#DIV/0!</v>
      </c>
      <c r="CT73" s="209">
        <f>IF(SUM(wUSE!CT$112:CT$114),CT$3*wUSE!CT73/SUM(wUSE!CT$112:CT$114),0)</f>
        <v>0</v>
      </c>
      <c r="CU73" s="209">
        <f>IF(SUM(wUSE!CU$112:CU$114),CU$3*wUSE!CU73/SUM(wUSE!CU$112:CU$114),0)</f>
        <v>0</v>
      </c>
      <c r="CV73" s="209" t="e">
        <f>IF(SUM(wUSE!CV$112:CV$114),CV$3*wUSE!CV73/SUM(wUSE!CV$112:CV$114),0)</f>
        <v>#DIV/0!</v>
      </c>
      <c r="CW73" s="209" t="e">
        <f>IF(SUM(wUSE!CW$112:CW$114),CW$3*wUSE!CW73/SUM(wUSE!CW$112:CW$114),0)</f>
        <v>#DIV/0!</v>
      </c>
      <c r="CX73" s="209" t="e">
        <f>IF(SUM(wUSE!CX$112:CX$114),CX$3*wUSE!CX73/SUM(wUSE!CX$112:CX$114),0)</f>
        <v>#DIV/0!</v>
      </c>
      <c r="CY73" s="209" t="e">
        <f>IF(SUM(wUSE!CY$112:CY$114),CY$3*wUSE!CY73/SUM(wUSE!CY$112:CY$114),0)</f>
        <v>#DIV/0!</v>
      </c>
      <c r="CZ73" s="209" t="e">
        <f>IF(SUM(wUSE!CZ$112:CZ$114),CZ$3*wUSE!CZ73/SUM(wUSE!CZ$112:CZ$114),0)</f>
        <v>#DIV/0!</v>
      </c>
      <c r="DA73" s="209" t="e">
        <f>IF(SUM(wUSE!DA$112:DA$114),DA$3*wUSE!DA73/SUM(wUSE!DA$112:DA$114),0)</f>
        <v>#DIV/0!</v>
      </c>
      <c r="DB73" s="209" t="e">
        <f>IF(SUM(wUSE!DB$112:DB$114),DB$3*wUSE!DB73/SUM(wUSE!DB$112:DB$114),0)</f>
        <v>#DIV/0!</v>
      </c>
      <c r="DC73" s="198"/>
      <c r="DD73" s="199"/>
      <c r="DE73" s="199"/>
      <c r="DF73" s="199"/>
      <c r="DG73" s="199"/>
      <c r="DH73" s="199"/>
      <c r="DI73" s="199"/>
      <c r="DJ73" s="199"/>
      <c r="DK73" s="199"/>
      <c r="DL73" s="199"/>
      <c r="DM73" s="199"/>
      <c r="DN73" s="199"/>
      <c r="DO73" s="199"/>
      <c r="DP73" s="199"/>
    </row>
    <row r="74" spans="1:120" x14ac:dyDescent="0.75">
      <c r="A74" s="29"/>
      <c r="B74" s="17" t="s">
        <v>179</v>
      </c>
      <c r="C74" s="209">
        <f>IF(SUM(wUSE!C$112:C$114),C$3*wUSE!C74/SUM(wUSE!C$112:C$114),0)</f>
        <v>0</v>
      </c>
      <c r="D74" s="209">
        <f>IF(SUM(wUSE!D$112:D$114),D$3*wUSE!D74/SUM(wUSE!D$112:D$114),0)</f>
        <v>0</v>
      </c>
      <c r="E74" s="209">
        <f>IF(SUM(wUSE!E$112:E$114),E$3*wUSE!E74/SUM(wUSE!E$112:E$114),0)</f>
        <v>0</v>
      </c>
      <c r="F74" s="209">
        <f>IF(SUM(wUSE!F$112:F$114),F$3*wUSE!F74/SUM(wUSE!F$112:F$114),0)</f>
        <v>0</v>
      </c>
      <c r="G74" s="209">
        <f>IF(SUM(wUSE!G$112:G$114),G$3*wUSE!G74/SUM(wUSE!G$112:G$114),0)</f>
        <v>0</v>
      </c>
      <c r="H74" s="209">
        <f>IF(SUM(wUSE!H$112:H$114),H$3*wUSE!H74/SUM(wUSE!H$112:H$114),0)</f>
        <v>0</v>
      </c>
      <c r="I74" s="209">
        <f>IF(SUM(wUSE!I$112:I$114),I$3*wUSE!I74/SUM(wUSE!I$112:I$114),0)</f>
        <v>0</v>
      </c>
      <c r="J74" s="209">
        <f>IF(SUM(wUSE!J$112:J$114),J$3*wUSE!J74/SUM(wUSE!J$112:J$114),0)</f>
        <v>0</v>
      </c>
      <c r="K74" s="209">
        <f>IF(SUM(wUSE!K$112:K$114),K$3*wUSE!K74/SUM(wUSE!K$112:K$114),0)</f>
        <v>0</v>
      </c>
      <c r="L74" s="209">
        <f>IF(SUM(wUSE!L$112:L$114),L$3*wUSE!L74/SUM(wUSE!L$112:L$114),0)</f>
        <v>0</v>
      </c>
      <c r="M74" s="209">
        <f>IF(SUM(wUSE!M$112:M$114),M$3*wUSE!M74/SUM(wUSE!M$112:M$114),0)</f>
        <v>0</v>
      </c>
      <c r="N74" s="209">
        <f>IF(SUM(wUSE!N$112:N$114),N$3*wUSE!N74/SUM(wUSE!N$112:N$114),0)</f>
        <v>0</v>
      </c>
      <c r="O74" s="209">
        <f>IF(SUM(wUSE!O$112:O$114),O$3*wUSE!O74/SUM(wUSE!O$112:O$114),0)</f>
        <v>0</v>
      </c>
      <c r="P74" s="209">
        <f>IF(SUM(wUSE!P$112:P$114),P$3*wUSE!P74/SUM(wUSE!P$112:P$114),0)</f>
        <v>0</v>
      </c>
      <c r="Q74" s="209">
        <f>IF(SUM(wUSE!Q$112:Q$114),Q$3*wUSE!Q74/SUM(wUSE!Q$112:Q$114),0)</f>
        <v>0</v>
      </c>
      <c r="R74" s="209">
        <f>IF(SUM(wUSE!R$112:R$114),R$3*wUSE!R74/SUM(wUSE!R$112:R$114),0)</f>
        <v>0</v>
      </c>
      <c r="S74" s="209">
        <f>IF(SUM(wUSE!S$112:S$114),S$3*wUSE!S74/SUM(wUSE!S$112:S$114),0)</f>
        <v>0</v>
      </c>
      <c r="T74" s="209">
        <f>IF(SUM(wUSE!T$112:T$114),T$3*wUSE!T74/SUM(wUSE!T$112:T$114),0)</f>
        <v>0</v>
      </c>
      <c r="U74" s="209">
        <f>IF(SUM(wUSE!U$112:U$114),U$3*wUSE!U74/SUM(wUSE!U$112:U$114),0)</f>
        <v>0</v>
      </c>
      <c r="V74" s="209">
        <f>IF(SUM(wUSE!V$112:V$114),V$3*wUSE!V74/SUM(wUSE!V$112:V$114),0)</f>
        <v>0</v>
      </c>
      <c r="W74" s="209">
        <f>IF(SUM(wUSE!W$112:W$114),W$3*wUSE!W74/SUM(wUSE!W$112:W$114),0)</f>
        <v>0</v>
      </c>
      <c r="X74" s="209">
        <f>IF(SUM(wUSE!X$112:X$114),X$3*wUSE!X74/SUM(wUSE!X$112:X$114),0)</f>
        <v>0</v>
      </c>
      <c r="Y74" s="209">
        <f>IF(SUM(wUSE!Y$112:Y$114),Y$3*wUSE!Y74/SUM(wUSE!Y$112:Y$114),0)</f>
        <v>0</v>
      </c>
      <c r="Z74" s="209">
        <f>IF(SUM(wUSE!Z$112:Z$114),Z$3*wUSE!Z74/SUM(wUSE!Z$112:Z$114),0)</f>
        <v>0</v>
      </c>
      <c r="AA74" s="209">
        <f>IF(SUM(wUSE!AA$112:AA$114),AA$3*wUSE!AA74/SUM(wUSE!AA$112:AA$114),0)</f>
        <v>0</v>
      </c>
      <c r="AB74" s="209">
        <f>IF(SUM(wUSE!AB$112:AB$114),AB$3*wUSE!AB74/SUM(wUSE!AB$112:AB$114),0)</f>
        <v>0</v>
      </c>
      <c r="AC74" s="209">
        <f>IF(SUM(wUSE!AC$112:AC$114),AC$3*wUSE!AC74/SUM(wUSE!AC$112:AC$114),0)</f>
        <v>0</v>
      </c>
      <c r="AD74" s="209">
        <f>IF(SUM(wUSE!AD$112:AD$114),AD$3*wUSE!AD74/SUM(wUSE!AD$112:AD$114),0)</f>
        <v>0</v>
      </c>
      <c r="AE74" s="209">
        <f>IF(SUM(wUSE!AE$112:AE$114),AE$3*wUSE!AE74/SUM(wUSE!AE$112:AE$114),0)</f>
        <v>0</v>
      </c>
      <c r="AF74" s="209">
        <f>IF(SUM(wUSE!AF$112:AF$114),AF$3*wUSE!AF74/SUM(wUSE!AF$112:AF$114),0)</f>
        <v>0</v>
      </c>
      <c r="AG74" s="209">
        <f>IF(SUM(wUSE!AG$112:AG$114),AG$3*wUSE!AG74/SUM(wUSE!AG$112:AG$114),0)</f>
        <v>0</v>
      </c>
      <c r="AH74" s="209">
        <f>IF(SUM(wUSE!AH$112:AH$114),AH$3*wUSE!AH74/SUM(wUSE!AH$112:AH$114),0)</f>
        <v>0</v>
      </c>
      <c r="AI74" s="209">
        <f>IF(SUM(wUSE!AI$112:AI$114),AI$3*wUSE!AI74/SUM(wUSE!AI$112:AI$114),0)</f>
        <v>0</v>
      </c>
      <c r="AJ74" s="209">
        <f>IF(SUM(wUSE!AJ$112:AJ$114),AJ$3*wUSE!AJ74/SUM(wUSE!AJ$112:AJ$114),0)</f>
        <v>0</v>
      </c>
      <c r="AK74" s="209">
        <f>IF(SUM(wUSE!AK$112:AK$114),AK$3*wUSE!AK74/SUM(wUSE!AK$112:AK$114),0)</f>
        <v>0</v>
      </c>
      <c r="AL74" s="209">
        <f>IF(SUM(wUSE!AL$112:AL$114),AL$3*wUSE!AL74/SUM(wUSE!AL$112:AL$114),0)</f>
        <v>0</v>
      </c>
      <c r="AM74" s="209">
        <f>IF(SUM(wUSE!AM$112:AM$114),AM$3*wUSE!AM74/SUM(wUSE!AM$112:AM$114),0)</f>
        <v>0</v>
      </c>
      <c r="AN74" s="209">
        <f>IF(SUM(wUSE!AN$112:AN$114),AN$3*wUSE!AN74/SUM(wUSE!AN$112:AN$114),0)</f>
        <v>0</v>
      </c>
      <c r="AO74" s="209">
        <f>IF(SUM(wUSE!AO$112:AO$114),AO$3*wUSE!AO74/SUM(wUSE!AO$112:AO$114),0)</f>
        <v>0</v>
      </c>
      <c r="AP74" s="209">
        <f>IF(SUM(wUSE!AP$112:AP$114),AP$3*wUSE!AP74/SUM(wUSE!AP$112:AP$114),0)</f>
        <v>0</v>
      </c>
      <c r="AQ74" s="209">
        <f>IF(SUM(wUSE!AQ$112:AQ$114),AQ$3*wUSE!AQ74/SUM(wUSE!AQ$112:AQ$114),0)</f>
        <v>0</v>
      </c>
      <c r="AR74" s="209">
        <f>IF(SUM(wUSE!AR$112:AR$114),AR$3*wUSE!AR74/SUM(wUSE!AR$112:AR$114),0)</f>
        <v>0</v>
      </c>
      <c r="AS74" s="209">
        <f>IF(SUM(wUSE!AS$112:AS$114),AS$3*wUSE!AS74/SUM(wUSE!AS$112:AS$114),0)</f>
        <v>0</v>
      </c>
      <c r="AT74" s="209">
        <f>IF(SUM(wUSE!AT$112:AT$114),AT$3*wUSE!AT74/SUM(wUSE!AT$112:AT$114),0)</f>
        <v>0</v>
      </c>
      <c r="AU74" s="209">
        <f>IF(SUM(wUSE!AU$112:AU$114),AU$3*wUSE!AU74/SUM(wUSE!AU$112:AU$114),0)</f>
        <v>0</v>
      </c>
      <c r="AV74" s="209">
        <f>IF(SUM(wUSE!AV$112:AV$114),AV$3*wUSE!AV74/SUM(wUSE!AV$112:AV$114),0)</f>
        <v>0</v>
      </c>
      <c r="AW74" s="209">
        <f>IF(SUM(wUSE!AW$112:AW$114),AW$3*wUSE!AW74/SUM(wUSE!AW$112:AW$114),0)</f>
        <v>0</v>
      </c>
      <c r="AX74" s="209">
        <f>IF(SUM(wUSE!AX$112:AX$114),AX$3*wUSE!AX74/SUM(wUSE!AX$112:AX$114),0)</f>
        <v>0</v>
      </c>
      <c r="AY74" s="209">
        <f>IF(SUM(wUSE!AY$112:AY$114),AY$3*wUSE!AY74/SUM(wUSE!AY$112:AY$114),0)</f>
        <v>0</v>
      </c>
      <c r="AZ74" s="209">
        <f>IF(SUM(wUSE!AZ$112:AZ$114),AZ$3*wUSE!AZ74/SUM(wUSE!AZ$112:AZ$114),0)</f>
        <v>0</v>
      </c>
      <c r="BA74" s="209">
        <f>IF(SUM(wUSE!BA$112:BA$114),BA$3*wUSE!BA74/SUM(wUSE!BA$112:BA$114),0)</f>
        <v>0</v>
      </c>
      <c r="BB74" s="209">
        <f>IF(SUM(wUSE!BB$112:BB$114),BB$3*wUSE!BB74/SUM(wUSE!BB$112:BB$114),0)</f>
        <v>0</v>
      </c>
      <c r="BC74" s="209">
        <f>IF(SUM(wUSE!BC$112:BC$114),BC$3*wUSE!BC74/SUM(wUSE!BC$112:BC$114),0)</f>
        <v>0</v>
      </c>
      <c r="BD74" s="209">
        <f>IF(SUM(wUSE!BD$112:BD$114),BD$3*wUSE!BD74/SUM(wUSE!BD$112:BD$114),0)</f>
        <v>0</v>
      </c>
      <c r="BE74" s="209">
        <f>IF(SUM(wUSE!BE$112:BE$114),BE$3*wUSE!BE74/SUM(wUSE!BE$112:BE$114),0)</f>
        <v>0</v>
      </c>
      <c r="BF74" s="209">
        <f>IF(SUM(wUSE!BF$112:BF$114),BF$3*wUSE!BF74/SUM(wUSE!BF$112:BF$114),0)</f>
        <v>0</v>
      </c>
      <c r="BG74" s="209">
        <f>IF(SUM(wUSE!BG$112:BG$114),BG$3*wUSE!BG74/SUM(wUSE!BG$112:BG$114),0)</f>
        <v>0</v>
      </c>
      <c r="BH74" s="209">
        <f>IF(SUM(wUSE!BH$112:BH$114),BH$3*wUSE!BH74/SUM(wUSE!BH$112:BH$114),0)</f>
        <v>0</v>
      </c>
      <c r="BI74" s="209">
        <f>IF(SUM(wUSE!BI$112:BI$114),BI$3*wUSE!BI74/SUM(wUSE!BI$112:BI$114),0)</f>
        <v>0</v>
      </c>
      <c r="BJ74" s="209">
        <f>IF(SUM(wUSE!BJ$112:BJ$114),BJ$3*wUSE!BJ74/SUM(wUSE!BJ$112:BJ$114),0)</f>
        <v>0</v>
      </c>
      <c r="BK74" s="209">
        <f>IF(SUM(wUSE!BK$112:BK$114),BK$3*wUSE!BK74/SUM(wUSE!BK$112:BK$114),0)</f>
        <v>0</v>
      </c>
      <c r="BL74" s="209">
        <f>IF(SUM(wUSE!BL$112:BL$114),BL$3*wUSE!BL74/SUM(wUSE!BL$112:BL$114),0)</f>
        <v>0</v>
      </c>
      <c r="BM74" s="209">
        <f>IF(SUM(wUSE!BM$112:BM$114),BM$3*wUSE!BM74/SUM(wUSE!BM$112:BM$114),0)</f>
        <v>0</v>
      </c>
      <c r="BN74" s="209">
        <f>IF(SUM(wUSE!BN$112:BN$114),BN$3*wUSE!BN74/SUM(wUSE!BN$112:BN$114),0)</f>
        <v>0</v>
      </c>
      <c r="BO74" s="209">
        <f>IF(SUM(wUSE!BO$112:BO$114),BO$3*wUSE!BO74/SUM(wUSE!BO$112:BO$114),0)</f>
        <v>0</v>
      </c>
      <c r="BP74" s="209">
        <f>IF(SUM(wUSE!BP$112:BP$114),BP$3*wUSE!BP74/SUM(wUSE!BP$112:BP$114),0)</f>
        <v>0</v>
      </c>
      <c r="BQ74" s="209">
        <f>IF(SUM(wUSE!BQ$112:BQ$114),BQ$3*wUSE!BQ74/SUM(wUSE!BQ$112:BQ$114),0)</f>
        <v>0</v>
      </c>
      <c r="BR74" s="209">
        <f>IF(SUM(wUSE!BR$112:BR$114),BR$3*wUSE!BR74/SUM(wUSE!BR$112:BR$114),0)</f>
        <v>0</v>
      </c>
      <c r="BS74" s="209">
        <f>IF(SUM(wUSE!BS$112:BS$114),BS$3*wUSE!BS74/SUM(wUSE!BS$112:BS$114),0)</f>
        <v>0</v>
      </c>
      <c r="BT74" s="209">
        <f>IF(SUM(wUSE!BT$112:BT$114),BT$3*wUSE!BT74/SUM(wUSE!BT$112:BT$114),0)</f>
        <v>0</v>
      </c>
      <c r="BU74" s="209">
        <f>IF(SUM(wUSE!BU$112:BU$114),BU$3*wUSE!BU74/SUM(wUSE!BU$112:BU$114),0)</f>
        <v>0</v>
      </c>
      <c r="BV74" s="209">
        <f>IF(SUM(wUSE!BV$112:BV$114),BV$3*wUSE!BV74/SUM(wUSE!BV$112:BV$114),0)</f>
        <v>0</v>
      </c>
      <c r="BW74" s="209">
        <f>IF(SUM(wUSE!BW$112:BW$114),BW$3*wUSE!BW74/SUM(wUSE!BW$112:BW$114),0)</f>
        <v>0</v>
      </c>
      <c r="BX74" s="209">
        <f>IF(SUM(wUSE!BX$112:BX$114),BX$3*wUSE!BX74/SUM(wUSE!BX$112:BX$114),0)</f>
        <v>0</v>
      </c>
      <c r="BY74" s="209">
        <f>IF(SUM(wUSE!BY$112:BY$114),BY$3*wUSE!BY74/SUM(wUSE!BY$112:BY$114),0)</f>
        <v>0</v>
      </c>
      <c r="BZ74" s="209">
        <f>IF(SUM(wUSE!BZ$112:BZ$114),BZ$3*wUSE!BZ74/SUM(wUSE!BZ$112:BZ$114),0)</f>
        <v>0</v>
      </c>
      <c r="CA74" s="209">
        <f>IF(SUM(wUSE!CA$112:CA$114),CA$3*wUSE!CA74/SUM(wUSE!CA$112:CA$114),0)</f>
        <v>0</v>
      </c>
      <c r="CB74" s="209">
        <f>IF(SUM(wUSE!CB$112:CB$114),CB$3*wUSE!CB74/SUM(wUSE!CB$112:CB$114),0)</f>
        <v>0</v>
      </c>
      <c r="CC74" s="209">
        <f>IF(SUM(wUSE!CC$112:CC$114),CC$3*wUSE!CC74/SUM(wUSE!CC$112:CC$114),0)</f>
        <v>0</v>
      </c>
      <c r="CD74" s="209">
        <f>IF(SUM(wUSE!CD$112:CD$114),CD$3*wUSE!CD74/SUM(wUSE!CD$112:CD$114),0)</f>
        <v>0</v>
      </c>
      <c r="CE74" s="209">
        <f>IF(SUM(wUSE!CE$112:CE$114),CE$3*wUSE!CE74/SUM(wUSE!CE$112:CE$114),0)</f>
        <v>0</v>
      </c>
      <c r="CF74" s="209">
        <f>IF(SUM(wUSE!CF$112:CF$114),CF$3*wUSE!CF74/SUM(wUSE!CF$112:CF$114),0)</f>
        <v>0</v>
      </c>
      <c r="CG74" s="209" t="e">
        <f>IF(SUM(wUSE!CG$112:CG$114),CG$3*wUSE!CG74/SUM(wUSE!CG$112:CG$114),0)</f>
        <v>#DIV/0!</v>
      </c>
      <c r="CH74" s="209" t="e">
        <f>IF(SUM(wUSE!CH$112:CH$114),CH$3*wUSE!CH74/SUM(wUSE!CH$112:CH$114),0)</f>
        <v>#DIV/0!</v>
      </c>
      <c r="CI74" s="209" t="e">
        <f>IF(SUM(wUSE!CI$112:CI$114),CI$3*wUSE!CI74/SUM(wUSE!CI$112:CI$114),0)</f>
        <v>#DIV/0!</v>
      </c>
      <c r="CJ74" s="209" t="e">
        <f>IF(SUM(wUSE!CJ$112:CJ$114),CJ$3*wUSE!CJ74/SUM(wUSE!CJ$112:CJ$114),0)</f>
        <v>#DIV/0!</v>
      </c>
      <c r="CK74" s="209" t="e">
        <f>IF(SUM(wUSE!CK$112:CK$114),CK$3*wUSE!CK74/SUM(wUSE!CK$112:CK$114),0)</f>
        <v>#DIV/0!</v>
      </c>
      <c r="CL74" s="209" t="e">
        <f>IF(SUM(wUSE!CL$112:CL$114),CL$3*wUSE!CL74/SUM(wUSE!CL$112:CL$114),0)</f>
        <v>#DIV/0!</v>
      </c>
      <c r="CM74" s="209" t="e">
        <f>IF(SUM(wUSE!CM$112:CM$114),CM$3*wUSE!CM74/SUM(wUSE!CM$112:CM$114),0)</f>
        <v>#DIV/0!</v>
      </c>
      <c r="CN74" s="209" t="e">
        <f>IF(SUM(wUSE!CN$112:CN$114),CN$3*wUSE!CN74/SUM(wUSE!CN$112:CN$114),0)</f>
        <v>#DIV/0!</v>
      </c>
      <c r="CO74" s="209" t="e">
        <f>IF(SUM(wUSE!CO$112:CO$114),CO$3*wUSE!CO74/SUM(wUSE!CO$112:CO$114),0)</f>
        <v>#DIV/0!</v>
      </c>
      <c r="CP74" s="209" t="e">
        <f>IF(SUM(wUSE!CP$112:CP$114),CP$3*wUSE!CP74/SUM(wUSE!CP$112:CP$114),0)</f>
        <v>#DIV/0!</v>
      </c>
      <c r="CQ74" s="209" t="e">
        <f>IF(SUM(wUSE!CQ$112:CQ$114),CQ$3*wUSE!CQ74/SUM(wUSE!CQ$112:CQ$114),0)</f>
        <v>#DIV/0!</v>
      </c>
      <c r="CR74" s="209" t="e">
        <f>IF(SUM(wUSE!CR$112:CR$114),CR$3*wUSE!CR74/SUM(wUSE!CR$112:CR$114),0)</f>
        <v>#DIV/0!</v>
      </c>
      <c r="CS74" s="209" t="e">
        <f>IF(SUM(wUSE!CS$112:CS$114),CS$3*wUSE!CS74/SUM(wUSE!CS$112:CS$114),0)</f>
        <v>#DIV/0!</v>
      </c>
      <c r="CT74" s="209">
        <f>IF(SUM(wUSE!CT$112:CT$114),CT$3*wUSE!CT74/SUM(wUSE!CT$112:CT$114),0)</f>
        <v>0</v>
      </c>
      <c r="CU74" s="209">
        <f>IF(SUM(wUSE!CU$112:CU$114),CU$3*wUSE!CU74/SUM(wUSE!CU$112:CU$114),0)</f>
        <v>0</v>
      </c>
      <c r="CV74" s="209" t="e">
        <f>IF(SUM(wUSE!CV$112:CV$114),CV$3*wUSE!CV74/SUM(wUSE!CV$112:CV$114),0)</f>
        <v>#DIV/0!</v>
      </c>
      <c r="CW74" s="209" t="e">
        <f>IF(SUM(wUSE!CW$112:CW$114),CW$3*wUSE!CW74/SUM(wUSE!CW$112:CW$114),0)</f>
        <v>#DIV/0!</v>
      </c>
      <c r="CX74" s="209" t="e">
        <f>IF(SUM(wUSE!CX$112:CX$114),CX$3*wUSE!CX74/SUM(wUSE!CX$112:CX$114),0)</f>
        <v>#DIV/0!</v>
      </c>
      <c r="CY74" s="209" t="e">
        <f>IF(SUM(wUSE!CY$112:CY$114),CY$3*wUSE!CY74/SUM(wUSE!CY$112:CY$114),0)</f>
        <v>#DIV/0!</v>
      </c>
      <c r="CZ74" s="209" t="e">
        <f>IF(SUM(wUSE!CZ$112:CZ$114),CZ$3*wUSE!CZ74/SUM(wUSE!CZ$112:CZ$114),0)</f>
        <v>#DIV/0!</v>
      </c>
      <c r="DA74" s="209" t="e">
        <f>IF(SUM(wUSE!DA$112:DA$114),DA$3*wUSE!DA74/SUM(wUSE!DA$112:DA$114),0)</f>
        <v>#DIV/0!</v>
      </c>
      <c r="DB74" s="209" t="e">
        <f>IF(SUM(wUSE!DB$112:DB$114),DB$3*wUSE!DB74/SUM(wUSE!DB$112:DB$114),0)</f>
        <v>#DIV/0!</v>
      </c>
      <c r="DC74" s="198"/>
      <c r="DD74" s="199"/>
      <c r="DE74" s="199"/>
      <c r="DF74" s="199"/>
      <c r="DG74" s="199"/>
      <c r="DH74" s="199"/>
      <c r="DI74" s="199"/>
      <c r="DJ74" s="199"/>
      <c r="DK74" s="199"/>
      <c r="DL74" s="199"/>
      <c r="DM74" s="199"/>
      <c r="DN74" s="199"/>
      <c r="DO74" s="199"/>
      <c r="DP74" s="199"/>
    </row>
    <row r="75" spans="1:120" x14ac:dyDescent="0.75">
      <c r="A75" s="29"/>
      <c r="B75" s="17" t="s">
        <v>1187</v>
      </c>
      <c r="C75" s="209">
        <f>IF(SUM(wUSE!C$112:C$114),C$3*wUSE!C75/SUM(wUSE!C$112:C$114),0)</f>
        <v>0</v>
      </c>
      <c r="D75" s="209">
        <f>IF(SUM(wUSE!D$112:D$114),D$3*wUSE!D75/SUM(wUSE!D$112:D$114),0)</f>
        <v>0</v>
      </c>
      <c r="E75" s="209">
        <f>IF(SUM(wUSE!E$112:E$114),E$3*wUSE!E75/SUM(wUSE!E$112:E$114),0)</f>
        <v>0</v>
      </c>
      <c r="F75" s="209">
        <f>IF(SUM(wUSE!F$112:F$114),F$3*wUSE!F75/SUM(wUSE!F$112:F$114),0)</f>
        <v>0</v>
      </c>
      <c r="G75" s="209">
        <f>IF(SUM(wUSE!G$112:G$114),G$3*wUSE!G75/SUM(wUSE!G$112:G$114),0)</f>
        <v>0</v>
      </c>
      <c r="H75" s="209">
        <f>IF(SUM(wUSE!H$112:H$114),H$3*wUSE!H75/SUM(wUSE!H$112:H$114),0)</f>
        <v>0</v>
      </c>
      <c r="I75" s="209">
        <f>IF(SUM(wUSE!I$112:I$114),I$3*wUSE!I75/SUM(wUSE!I$112:I$114),0)</f>
        <v>0</v>
      </c>
      <c r="J75" s="209">
        <f>IF(SUM(wUSE!J$112:J$114),J$3*wUSE!J75/SUM(wUSE!J$112:J$114),0)</f>
        <v>0</v>
      </c>
      <c r="K75" s="209">
        <f>IF(SUM(wUSE!K$112:K$114),K$3*wUSE!K75/SUM(wUSE!K$112:K$114),0)</f>
        <v>0</v>
      </c>
      <c r="L75" s="209">
        <f>IF(SUM(wUSE!L$112:L$114),L$3*wUSE!L75/SUM(wUSE!L$112:L$114),0)</f>
        <v>0</v>
      </c>
      <c r="M75" s="209">
        <f>IF(SUM(wUSE!M$112:M$114),M$3*wUSE!M75/SUM(wUSE!M$112:M$114),0)</f>
        <v>0</v>
      </c>
      <c r="N75" s="209">
        <f>IF(SUM(wUSE!N$112:N$114),N$3*wUSE!N75/SUM(wUSE!N$112:N$114),0)</f>
        <v>0</v>
      </c>
      <c r="O75" s="209">
        <f>IF(SUM(wUSE!O$112:O$114),O$3*wUSE!O75/SUM(wUSE!O$112:O$114),0)</f>
        <v>0</v>
      </c>
      <c r="P75" s="209">
        <f>IF(SUM(wUSE!P$112:P$114),P$3*wUSE!P75/SUM(wUSE!P$112:P$114),0)</f>
        <v>0</v>
      </c>
      <c r="Q75" s="209">
        <f>IF(SUM(wUSE!Q$112:Q$114),Q$3*wUSE!Q75/SUM(wUSE!Q$112:Q$114),0)</f>
        <v>0</v>
      </c>
      <c r="R75" s="209">
        <f>IF(SUM(wUSE!R$112:R$114),R$3*wUSE!R75/SUM(wUSE!R$112:R$114),0)</f>
        <v>0</v>
      </c>
      <c r="S75" s="209">
        <f>IF(SUM(wUSE!S$112:S$114),S$3*wUSE!S75/SUM(wUSE!S$112:S$114),0)</f>
        <v>0</v>
      </c>
      <c r="T75" s="209">
        <f>IF(SUM(wUSE!T$112:T$114),T$3*wUSE!T75/SUM(wUSE!T$112:T$114),0)</f>
        <v>0</v>
      </c>
      <c r="U75" s="209">
        <f>IF(SUM(wUSE!U$112:U$114),U$3*wUSE!U75/SUM(wUSE!U$112:U$114),0)</f>
        <v>0</v>
      </c>
      <c r="V75" s="209">
        <f>IF(SUM(wUSE!V$112:V$114),V$3*wUSE!V75/SUM(wUSE!V$112:V$114),0)</f>
        <v>0</v>
      </c>
      <c r="W75" s="209">
        <f>IF(SUM(wUSE!W$112:W$114),W$3*wUSE!W75/SUM(wUSE!W$112:W$114),0)</f>
        <v>0</v>
      </c>
      <c r="X75" s="209">
        <f>IF(SUM(wUSE!X$112:X$114),X$3*wUSE!X75/SUM(wUSE!X$112:X$114),0)</f>
        <v>0</v>
      </c>
      <c r="Y75" s="209">
        <f>IF(SUM(wUSE!Y$112:Y$114),Y$3*wUSE!Y75/SUM(wUSE!Y$112:Y$114),0)</f>
        <v>0</v>
      </c>
      <c r="Z75" s="209">
        <f>IF(SUM(wUSE!Z$112:Z$114),Z$3*wUSE!Z75/SUM(wUSE!Z$112:Z$114),0)</f>
        <v>0</v>
      </c>
      <c r="AA75" s="209">
        <f>IF(SUM(wUSE!AA$112:AA$114),AA$3*wUSE!AA75/SUM(wUSE!AA$112:AA$114),0)</f>
        <v>0</v>
      </c>
      <c r="AB75" s="209">
        <f>IF(SUM(wUSE!AB$112:AB$114),AB$3*wUSE!AB75/SUM(wUSE!AB$112:AB$114),0)</f>
        <v>0</v>
      </c>
      <c r="AC75" s="209">
        <f>IF(SUM(wUSE!AC$112:AC$114),AC$3*wUSE!AC75/SUM(wUSE!AC$112:AC$114),0)</f>
        <v>0</v>
      </c>
      <c r="AD75" s="209">
        <f>IF(SUM(wUSE!AD$112:AD$114),AD$3*wUSE!AD75/SUM(wUSE!AD$112:AD$114),0)</f>
        <v>0</v>
      </c>
      <c r="AE75" s="209">
        <f>IF(SUM(wUSE!AE$112:AE$114),AE$3*wUSE!AE75/SUM(wUSE!AE$112:AE$114),0)</f>
        <v>0</v>
      </c>
      <c r="AF75" s="209">
        <f>IF(SUM(wUSE!AF$112:AF$114),AF$3*wUSE!AF75/SUM(wUSE!AF$112:AF$114),0)</f>
        <v>0</v>
      </c>
      <c r="AG75" s="209">
        <f>IF(SUM(wUSE!AG$112:AG$114),AG$3*wUSE!AG75/SUM(wUSE!AG$112:AG$114),0)</f>
        <v>0</v>
      </c>
      <c r="AH75" s="209">
        <f>IF(SUM(wUSE!AH$112:AH$114),AH$3*wUSE!AH75/SUM(wUSE!AH$112:AH$114),0)</f>
        <v>0</v>
      </c>
      <c r="AI75" s="209">
        <f>IF(SUM(wUSE!AI$112:AI$114),AI$3*wUSE!AI75/SUM(wUSE!AI$112:AI$114),0)</f>
        <v>0</v>
      </c>
      <c r="AJ75" s="209">
        <f>IF(SUM(wUSE!AJ$112:AJ$114),AJ$3*wUSE!AJ75/SUM(wUSE!AJ$112:AJ$114),0)</f>
        <v>0</v>
      </c>
      <c r="AK75" s="209">
        <f>IF(SUM(wUSE!AK$112:AK$114),AK$3*wUSE!AK75/SUM(wUSE!AK$112:AK$114),0)</f>
        <v>0</v>
      </c>
      <c r="AL75" s="209">
        <f>IF(SUM(wUSE!AL$112:AL$114),AL$3*wUSE!AL75/SUM(wUSE!AL$112:AL$114),0)</f>
        <v>0</v>
      </c>
      <c r="AM75" s="209">
        <f>IF(SUM(wUSE!AM$112:AM$114),AM$3*wUSE!AM75/SUM(wUSE!AM$112:AM$114),0)</f>
        <v>0</v>
      </c>
      <c r="AN75" s="209">
        <f>IF(SUM(wUSE!AN$112:AN$114),AN$3*wUSE!AN75/SUM(wUSE!AN$112:AN$114),0)</f>
        <v>0</v>
      </c>
      <c r="AO75" s="209">
        <f>IF(SUM(wUSE!AO$112:AO$114),AO$3*wUSE!AO75/SUM(wUSE!AO$112:AO$114),0)</f>
        <v>0.13101872970073603</v>
      </c>
      <c r="AP75" s="209">
        <f>IF(SUM(wUSE!AP$112:AP$114),AP$3*wUSE!AP75/SUM(wUSE!AP$112:AP$114),0)</f>
        <v>0.1053603881655039</v>
      </c>
      <c r="AQ75" s="209">
        <f>IF(SUM(wUSE!AQ$112:AQ$114),AQ$3*wUSE!AQ75/SUM(wUSE!AQ$112:AQ$114),0)</f>
        <v>9.7092297250734629E-3</v>
      </c>
      <c r="AR75" s="209">
        <f>IF(SUM(wUSE!AR$112:AR$114),AR$3*wUSE!AR75/SUM(wUSE!AR$112:AR$114),0)</f>
        <v>0</v>
      </c>
      <c r="AS75" s="209">
        <f>IF(SUM(wUSE!AS$112:AS$114),AS$3*wUSE!AS75/SUM(wUSE!AS$112:AS$114),0)</f>
        <v>3.8776330814314845E-3</v>
      </c>
      <c r="AT75" s="209">
        <f>IF(SUM(wUSE!AT$112:AT$114),AT$3*wUSE!AT75/SUM(wUSE!AT$112:AT$114),0)</f>
        <v>0</v>
      </c>
      <c r="AU75" s="209">
        <f>IF(SUM(wUSE!AU$112:AU$114),AU$3*wUSE!AU75/SUM(wUSE!AU$112:AU$114),0)</f>
        <v>2.3115808272593023E-2</v>
      </c>
      <c r="AV75" s="209">
        <f>IF(SUM(wUSE!AV$112:AV$114),AV$3*wUSE!AV75/SUM(wUSE!AV$112:AV$114),0)</f>
        <v>8.6756619703533336E-2</v>
      </c>
      <c r="AW75" s="209">
        <f>IF(SUM(wUSE!AW$112:AW$114),AW$3*wUSE!AW75/SUM(wUSE!AW$112:AW$114),0)</f>
        <v>1.0206714498314385E-2</v>
      </c>
      <c r="AX75" s="209">
        <f>IF(SUM(wUSE!AX$112:AX$114),AX$3*wUSE!AX75/SUM(wUSE!AX$112:AX$114),0)</f>
        <v>0</v>
      </c>
      <c r="AY75" s="209">
        <f>IF(SUM(wUSE!AY$112:AY$114),AY$3*wUSE!AY75/SUM(wUSE!AY$112:AY$114),0)</f>
        <v>0.18127640398813152</v>
      </c>
      <c r="AZ75" s="209">
        <f>IF(SUM(wUSE!AZ$112:AZ$114),AZ$3*wUSE!AZ75/SUM(wUSE!AZ$112:AZ$114),0)</f>
        <v>0.27909876472717493</v>
      </c>
      <c r="BA75" s="209">
        <f>IF(SUM(wUSE!BA$112:BA$114),BA$3*wUSE!BA75/SUM(wUSE!BA$112:BA$114),0)</f>
        <v>7.7715761572715147E-2</v>
      </c>
      <c r="BB75" s="209">
        <f>IF(SUM(wUSE!BB$112:BB$114),BB$3*wUSE!BB75/SUM(wUSE!BB$112:BB$114),0)</f>
        <v>1.890520998574878E-2</v>
      </c>
      <c r="BC75" s="209">
        <f>IF(SUM(wUSE!BC$112:BC$114),BC$3*wUSE!BC75/SUM(wUSE!BC$112:BC$114),0)</f>
        <v>1.8748195500325047</v>
      </c>
      <c r="BD75" s="209">
        <f>IF(SUM(wUSE!BD$112:BD$114),BD$3*wUSE!BD75/SUM(wUSE!BD$112:BD$114),0)</f>
        <v>2.058948382510677E-2</v>
      </c>
      <c r="BE75" s="209">
        <f>IF(SUM(wUSE!BE$112:BE$114),BE$3*wUSE!BE75/SUM(wUSE!BE$112:BE$114),0)</f>
        <v>4.1069079020108624E-2</v>
      </c>
      <c r="BF75" s="209">
        <f>IF(SUM(wUSE!BF$112:BF$114),BF$3*wUSE!BF75/SUM(wUSE!BF$112:BF$114),0)</f>
        <v>6.6202434901814168E-3</v>
      </c>
      <c r="BG75" s="209">
        <f>IF(SUM(wUSE!BG$112:BG$114),BG$3*wUSE!BG75/SUM(wUSE!BG$112:BG$114),0)</f>
        <v>0.20412079160364166</v>
      </c>
      <c r="BH75" s="209">
        <f>IF(SUM(wUSE!BH$112:BH$114),BH$3*wUSE!BH75/SUM(wUSE!BH$112:BH$114),0)</f>
        <v>9.7376134322073302E-2</v>
      </c>
      <c r="BI75" s="209">
        <f>IF(SUM(wUSE!BI$112:BI$114),BI$3*wUSE!BI75/SUM(wUSE!BI$112:BI$114),0)</f>
        <v>1.7422160700667488E-2</v>
      </c>
      <c r="BJ75" s="209">
        <f>IF(SUM(wUSE!BJ$112:BJ$114),BJ$3*wUSE!BJ75/SUM(wUSE!BJ$112:BJ$114),0)</f>
        <v>2.9710853959429178E-3</v>
      </c>
      <c r="BK75" s="209">
        <f>IF(SUM(wUSE!BK$112:BK$114),BK$3*wUSE!BK75/SUM(wUSE!BK$112:BK$114),0)</f>
        <v>3.3411565198975139E-2</v>
      </c>
      <c r="BL75" s="209">
        <f>IF(SUM(wUSE!BL$112:BL$114),BL$3*wUSE!BL75/SUM(wUSE!BL$112:BL$114),0)</f>
        <v>1.938425962613668E-5</v>
      </c>
      <c r="BM75" s="209">
        <f>IF(SUM(wUSE!BM$112:BM$114),BM$3*wUSE!BM75/SUM(wUSE!BM$112:BM$114),0)</f>
        <v>0.22791030160283934</v>
      </c>
      <c r="BN75" s="209">
        <f>IF(SUM(wUSE!BN$112:BN$114),BN$3*wUSE!BN75/SUM(wUSE!BN$112:BN$114),0)</f>
        <v>9.7624039941639693E-2</v>
      </c>
      <c r="BO75" s="209">
        <f>IF(SUM(wUSE!BO$112:BO$114),BO$3*wUSE!BO75/SUM(wUSE!BO$112:BO$114),0)</f>
        <v>0</v>
      </c>
      <c r="BP75" s="209">
        <f>IF(SUM(wUSE!BP$112:BP$114),BP$3*wUSE!BP75/SUM(wUSE!BP$112:BP$114),0)</f>
        <v>1.180355280818921E-3</v>
      </c>
      <c r="BQ75" s="209">
        <f>IF(SUM(wUSE!BQ$112:BQ$114),BQ$3*wUSE!BQ75/SUM(wUSE!BQ$112:BQ$114),0)</f>
        <v>0</v>
      </c>
      <c r="BR75" s="209">
        <f>IF(SUM(wUSE!BR$112:BR$114),BR$3*wUSE!BR75/SUM(wUSE!BR$112:BR$114),0)</f>
        <v>1.7876709202957846E-3</v>
      </c>
      <c r="BS75" s="209">
        <f>IF(SUM(wUSE!BS$112:BS$114),BS$3*wUSE!BS75/SUM(wUSE!BS$112:BS$114),0)</f>
        <v>12.321278101340717</v>
      </c>
      <c r="BT75" s="209">
        <f>IF(SUM(wUSE!BT$112:BT$114),BT$3*wUSE!BT75/SUM(wUSE!BT$112:BT$114),0)</f>
        <v>1.6007604957898448E-3</v>
      </c>
      <c r="BU75" s="209">
        <f>IF(SUM(wUSE!BU$112:BU$114),BU$3*wUSE!BU75/SUM(wUSE!BU$112:BU$114),0)</f>
        <v>1.6042382687929076E-2</v>
      </c>
      <c r="BV75" s="209">
        <f>IF(SUM(wUSE!BV$112:BV$114),BV$3*wUSE!BV75/SUM(wUSE!BV$112:BV$114),0)</f>
        <v>0.54097194139937776</v>
      </c>
      <c r="BW75" s="209">
        <f>IF(SUM(wUSE!BW$112:BW$114),BW$3*wUSE!BW75/SUM(wUSE!BW$112:BW$114),0)</f>
        <v>0</v>
      </c>
      <c r="BX75" s="209">
        <f>IF(SUM(wUSE!BX$112:BX$114),BX$3*wUSE!BX75/SUM(wUSE!BX$112:BX$114),0)</f>
        <v>1.984020841338904E-2</v>
      </c>
      <c r="BY75" s="209">
        <f>IF(SUM(wUSE!BY$112:BY$114),BY$3*wUSE!BY75/SUM(wUSE!BY$112:BY$114),0)</f>
        <v>2.1531029996760879E-2</v>
      </c>
      <c r="BZ75" s="209">
        <f>IF(SUM(wUSE!BZ$112:BZ$114),BZ$3*wUSE!BZ75/SUM(wUSE!BZ$112:BZ$114),0)</f>
        <v>0.61917021626254609</v>
      </c>
      <c r="CA75" s="209">
        <f>IF(SUM(wUSE!CA$112:CA$114),CA$3*wUSE!CA75/SUM(wUSE!CA$112:CA$114),0)</f>
        <v>0.86751319107227509</v>
      </c>
      <c r="CB75" s="209">
        <f>IF(SUM(wUSE!CB$112:CB$114),CB$3*wUSE!CB75/SUM(wUSE!CB$112:CB$114),0)</f>
        <v>1.4210684389163951E-2</v>
      </c>
      <c r="CC75" s="209">
        <f>IF(SUM(wUSE!CC$112:CC$114),CC$3*wUSE!CC75/SUM(wUSE!CC$112:CC$114),0)</f>
        <v>0.20520600490912091</v>
      </c>
      <c r="CD75" s="209">
        <f>IF(SUM(wUSE!CD$112:CD$114),CD$3*wUSE!CD75/SUM(wUSE!CD$112:CD$114),0)</f>
        <v>2.589914789815563</v>
      </c>
      <c r="CE75" s="209">
        <f>IF(SUM(wUSE!CE$112:CE$114),CE$3*wUSE!CE75/SUM(wUSE!CE$112:CE$114),0)</f>
        <v>1.1329898942893556E-2</v>
      </c>
      <c r="CF75" s="209">
        <f>IF(SUM(wUSE!CF$112:CF$114),CF$3*wUSE!CF75/SUM(wUSE!CF$112:CF$114),0)</f>
        <v>0</v>
      </c>
      <c r="CG75" s="209" t="e">
        <f>IF(SUM(wUSE!CG$112:CG$114),CG$3*wUSE!CG75/SUM(wUSE!CG$112:CG$114),0)</f>
        <v>#DIV/0!</v>
      </c>
      <c r="CH75" s="209" t="e">
        <f>IF(SUM(wUSE!CH$112:CH$114),CH$3*wUSE!CH75/SUM(wUSE!CH$112:CH$114),0)</f>
        <v>#DIV/0!</v>
      </c>
      <c r="CI75" s="209" t="e">
        <f>IF(SUM(wUSE!CI$112:CI$114),CI$3*wUSE!CI75/SUM(wUSE!CI$112:CI$114),0)</f>
        <v>#DIV/0!</v>
      </c>
      <c r="CJ75" s="209" t="e">
        <f>IF(SUM(wUSE!CJ$112:CJ$114),CJ$3*wUSE!CJ75/SUM(wUSE!CJ$112:CJ$114),0)</f>
        <v>#DIV/0!</v>
      </c>
      <c r="CK75" s="209" t="e">
        <f>IF(SUM(wUSE!CK$112:CK$114),CK$3*wUSE!CK75/SUM(wUSE!CK$112:CK$114),0)</f>
        <v>#DIV/0!</v>
      </c>
      <c r="CL75" s="209" t="e">
        <f>IF(SUM(wUSE!CL$112:CL$114),CL$3*wUSE!CL75/SUM(wUSE!CL$112:CL$114),0)</f>
        <v>#DIV/0!</v>
      </c>
      <c r="CM75" s="209" t="e">
        <f>IF(SUM(wUSE!CM$112:CM$114),CM$3*wUSE!CM75/SUM(wUSE!CM$112:CM$114),0)</f>
        <v>#DIV/0!</v>
      </c>
      <c r="CN75" s="209" t="e">
        <f>IF(SUM(wUSE!CN$112:CN$114),CN$3*wUSE!CN75/SUM(wUSE!CN$112:CN$114),0)</f>
        <v>#DIV/0!</v>
      </c>
      <c r="CO75" s="209" t="e">
        <f>IF(SUM(wUSE!CO$112:CO$114),CO$3*wUSE!CO75/SUM(wUSE!CO$112:CO$114),0)</f>
        <v>#DIV/0!</v>
      </c>
      <c r="CP75" s="209" t="e">
        <f>IF(SUM(wUSE!CP$112:CP$114),CP$3*wUSE!CP75/SUM(wUSE!CP$112:CP$114),0)</f>
        <v>#DIV/0!</v>
      </c>
      <c r="CQ75" s="209" t="e">
        <f>IF(SUM(wUSE!CQ$112:CQ$114),CQ$3*wUSE!CQ75/SUM(wUSE!CQ$112:CQ$114),0)</f>
        <v>#DIV/0!</v>
      </c>
      <c r="CR75" s="209" t="e">
        <f>IF(SUM(wUSE!CR$112:CR$114),CR$3*wUSE!CR75/SUM(wUSE!CR$112:CR$114),0)</f>
        <v>#DIV/0!</v>
      </c>
      <c r="CS75" s="209" t="e">
        <f>IF(SUM(wUSE!CS$112:CS$114),CS$3*wUSE!CS75/SUM(wUSE!CS$112:CS$114),0)</f>
        <v>#DIV/0!</v>
      </c>
      <c r="CT75" s="209">
        <f>IF(SUM(wUSE!CT$112:CT$114),CT$3*wUSE!CT75/SUM(wUSE!CT$112:CT$114),0)</f>
        <v>0</v>
      </c>
      <c r="CU75" s="209">
        <f>IF(SUM(wUSE!CU$112:CU$114),CU$3*wUSE!CU75/SUM(wUSE!CU$112:CU$114),0)</f>
        <v>0</v>
      </c>
      <c r="CV75" s="209" t="e">
        <f>IF(SUM(wUSE!CV$112:CV$114),CV$3*wUSE!CV75/SUM(wUSE!CV$112:CV$114),0)</f>
        <v>#DIV/0!</v>
      </c>
      <c r="CW75" s="209" t="e">
        <f>IF(SUM(wUSE!CW$112:CW$114),CW$3*wUSE!CW75/SUM(wUSE!CW$112:CW$114),0)</f>
        <v>#DIV/0!</v>
      </c>
      <c r="CX75" s="209" t="e">
        <f>IF(SUM(wUSE!CX$112:CX$114),CX$3*wUSE!CX75/SUM(wUSE!CX$112:CX$114),0)</f>
        <v>#DIV/0!</v>
      </c>
      <c r="CY75" s="209" t="e">
        <f>IF(SUM(wUSE!CY$112:CY$114),CY$3*wUSE!CY75/SUM(wUSE!CY$112:CY$114),0)</f>
        <v>#DIV/0!</v>
      </c>
      <c r="CZ75" s="209" t="e">
        <f>IF(SUM(wUSE!CZ$112:CZ$114),CZ$3*wUSE!CZ75/SUM(wUSE!CZ$112:CZ$114),0)</f>
        <v>#DIV/0!</v>
      </c>
      <c r="DA75" s="209" t="e">
        <f>IF(SUM(wUSE!DA$112:DA$114),DA$3*wUSE!DA75/SUM(wUSE!DA$112:DA$114),0)</f>
        <v>#DIV/0!</v>
      </c>
      <c r="DB75" s="209" t="e">
        <f>IF(SUM(wUSE!DB$112:DB$114),DB$3*wUSE!DB75/SUM(wUSE!DB$112:DB$114),0)</f>
        <v>#DIV/0!</v>
      </c>
      <c r="DC75" s="198"/>
      <c r="DD75" s="199"/>
      <c r="DE75" s="199"/>
      <c r="DF75" s="199"/>
      <c r="DG75" s="199"/>
      <c r="DH75" s="199"/>
      <c r="DI75" s="199"/>
      <c r="DJ75" s="199"/>
      <c r="DK75" s="199"/>
      <c r="DL75" s="199"/>
      <c r="DM75" s="199"/>
      <c r="DN75" s="199"/>
      <c r="DO75" s="199"/>
      <c r="DP75" s="199"/>
    </row>
    <row r="76" spans="1:120" x14ac:dyDescent="0.75">
      <c r="A76" s="29"/>
      <c r="B76" s="17" t="s">
        <v>182</v>
      </c>
      <c r="C76" s="209">
        <f>IF(SUM(wUSE!C$112:C$114),C$3*wUSE!C76/SUM(wUSE!C$112:C$114),0)</f>
        <v>0</v>
      </c>
      <c r="D76" s="209">
        <f>IF(SUM(wUSE!D$112:D$114),D$3*wUSE!D76/SUM(wUSE!D$112:D$114),0)</f>
        <v>0</v>
      </c>
      <c r="E76" s="209">
        <f>IF(SUM(wUSE!E$112:E$114),E$3*wUSE!E76/SUM(wUSE!E$112:E$114),0)</f>
        <v>0</v>
      </c>
      <c r="F76" s="209">
        <f>IF(SUM(wUSE!F$112:F$114),F$3*wUSE!F76/SUM(wUSE!F$112:F$114),0)</f>
        <v>0</v>
      </c>
      <c r="G76" s="209">
        <f>IF(SUM(wUSE!G$112:G$114),G$3*wUSE!G76/SUM(wUSE!G$112:G$114),0)</f>
        <v>0</v>
      </c>
      <c r="H76" s="209">
        <f>IF(SUM(wUSE!H$112:H$114),H$3*wUSE!H76/SUM(wUSE!H$112:H$114),0)</f>
        <v>0</v>
      </c>
      <c r="I76" s="209">
        <f>IF(SUM(wUSE!I$112:I$114),I$3*wUSE!I76/SUM(wUSE!I$112:I$114),0)</f>
        <v>0</v>
      </c>
      <c r="J76" s="209">
        <f>IF(SUM(wUSE!J$112:J$114),J$3*wUSE!J76/SUM(wUSE!J$112:J$114),0)</f>
        <v>0</v>
      </c>
      <c r="K76" s="209">
        <f>IF(SUM(wUSE!K$112:K$114),K$3*wUSE!K76/SUM(wUSE!K$112:K$114),0)</f>
        <v>0</v>
      </c>
      <c r="L76" s="209">
        <f>IF(SUM(wUSE!L$112:L$114),L$3*wUSE!L76/SUM(wUSE!L$112:L$114),0)</f>
        <v>0</v>
      </c>
      <c r="M76" s="209">
        <f>IF(SUM(wUSE!M$112:M$114),M$3*wUSE!M76/SUM(wUSE!M$112:M$114),0)</f>
        <v>0</v>
      </c>
      <c r="N76" s="209">
        <f>IF(SUM(wUSE!N$112:N$114),N$3*wUSE!N76/SUM(wUSE!N$112:N$114),0)</f>
        <v>0</v>
      </c>
      <c r="O76" s="209">
        <f>IF(SUM(wUSE!O$112:O$114),O$3*wUSE!O76/SUM(wUSE!O$112:O$114),0)</f>
        <v>0</v>
      </c>
      <c r="P76" s="209">
        <f>IF(SUM(wUSE!P$112:P$114),P$3*wUSE!P76/SUM(wUSE!P$112:P$114),0)</f>
        <v>0</v>
      </c>
      <c r="Q76" s="209">
        <f>IF(SUM(wUSE!Q$112:Q$114),Q$3*wUSE!Q76/SUM(wUSE!Q$112:Q$114),0)</f>
        <v>0</v>
      </c>
      <c r="R76" s="209">
        <f>IF(SUM(wUSE!R$112:R$114),R$3*wUSE!R76/SUM(wUSE!R$112:R$114),0)</f>
        <v>0</v>
      </c>
      <c r="S76" s="209">
        <f>IF(SUM(wUSE!S$112:S$114),S$3*wUSE!S76/SUM(wUSE!S$112:S$114),0)</f>
        <v>0</v>
      </c>
      <c r="T76" s="209">
        <f>IF(SUM(wUSE!T$112:T$114),T$3*wUSE!T76/SUM(wUSE!T$112:T$114),0)</f>
        <v>0</v>
      </c>
      <c r="U76" s="209">
        <f>IF(SUM(wUSE!U$112:U$114),U$3*wUSE!U76/SUM(wUSE!U$112:U$114),0)</f>
        <v>0</v>
      </c>
      <c r="V76" s="209">
        <f>IF(SUM(wUSE!V$112:V$114),V$3*wUSE!V76/SUM(wUSE!V$112:V$114),0)</f>
        <v>0</v>
      </c>
      <c r="W76" s="209">
        <f>IF(SUM(wUSE!W$112:W$114),W$3*wUSE!W76/SUM(wUSE!W$112:W$114),0)</f>
        <v>0</v>
      </c>
      <c r="X76" s="209">
        <f>IF(SUM(wUSE!X$112:X$114),X$3*wUSE!X76/SUM(wUSE!X$112:X$114),0)</f>
        <v>0</v>
      </c>
      <c r="Y76" s="209">
        <f>IF(SUM(wUSE!Y$112:Y$114),Y$3*wUSE!Y76/SUM(wUSE!Y$112:Y$114),0)</f>
        <v>0</v>
      </c>
      <c r="Z76" s="209">
        <f>IF(SUM(wUSE!Z$112:Z$114),Z$3*wUSE!Z76/SUM(wUSE!Z$112:Z$114),0)</f>
        <v>0</v>
      </c>
      <c r="AA76" s="209">
        <f>IF(SUM(wUSE!AA$112:AA$114),AA$3*wUSE!AA76/SUM(wUSE!AA$112:AA$114),0)</f>
        <v>0</v>
      </c>
      <c r="AB76" s="209">
        <f>IF(SUM(wUSE!AB$112:AB$114),AB$3*wUSE!AB76/SUM(wUSE!AB$112:AB$114),0)</f>
        <v>0</v>
      </c>
      <c r="AC76" s="209">
        <f>IF(SUM(wUSE!AC$112:AC$114),AC$3*wUSE!AC76/SUM(wUSE!AC$112:AC$114),0)</f>
        <v>0</v>
      </c>
      <c r="AD76" s="209">
        <f>IF(SUM(wUSE!AD$112:AD$114),AD$3*wUSE!AD76/SUM(wUSE!AD$112:AD$114),0)</f>
        <v>0</v>
      </c>
      <c r="AE76" s="209">
        <f>IF(SUM(wUSE!AE$112:AE$114),AE$3*wUSE!AE76/SUM(wUSE!AE$112:AE$114),0)</f>
        <v>0</v>
      </c>
      <c r="AF76" s="209">
        <f>IF(SUM(wUSE!AF$112:AF$114),AF$3*wUSE!AF76/SUM(wUSE!AF$112:AF$114),0)</f>
        <v>0</v>
      </c>
      <c r="AG76" s="209">
        <f>IF(SUM(wUSE!AG$112:AG$114),AG$3*wUSE!AG76/SUM(wUSE!AG$112:AG$114),0)</f>
        <v>0</v>
      </c>
      <c r="AH76" s="209">
        <f>IF(SUM(wUSE!AH$112:AH$114),AH$3*wUSE!AH76/SUM(wUSE!AH$112:AH$114),0)</f>
        <v>0</v>
      </c>
      <c r="AI76" s="209">
        <f>IF(SUM(wUSE!AI$112:AI$114),AI$3*wUSE!AI76/SUM(wUSE!AI$112:AI$114),0)</f>
        <v>0</v>
      </c>
      <c r="AJ76" s="209">
        <f>IF(SUM(wUSE!AJ$112:AJ$114),AJ$3*wUSE!AJ76/SUM(wUSE!AJ$112:AJ$114),0)</f>
        <v>0</v>
      </c>
      <c r="AK76" s="209">
        <f>IF(SUM(wUSE!AK$112:AK$114),AK$3*wUSE!AK76/SUM(wUSE!AK$112:AK$114),0)</f>
        <v>0</v>
      </c>
      <c r="AL76" s="209">
        <f>IF(SUM(wUSE!AL$112:AL$114),AL$3*wUSE!AL76/SUM(wUSE!AL$112:AL$114),0)</f>
        <v>0</v>
      </c>
      <c r="AM76" s="209">
        <f>IF(SUM(wUSE!AM$112:AM$114),AM$3*wUSE!AM76/SUM(wUSE!AM$112:AM$114),0)</f>
        <v>0</v>
      </c>
      <c r="AN76" s="209">
        <f>IF(SUM(wUSE!AN$112:AN$114),AN$3*wUSE!AN76/SUM(wUSE!AN$112:AN$114),0)</f>
        <v>0</v>
      </c>
      <c r="AO76" s="209">
        <f>IF(SUM(wUSE!AO$112:AO$114),AO$3*wUSE!AO76/SUM(wUSE!AO$112:AO$114),0)</f>
        <v>2.5359917844964284</v>
      </c>
      <c r="AP76" s="209">
        <f>IF(SUM(wUSE!AP$112:AP$114),AP$3*wUSE!AP76/SUM(wUSE!AP$112:AP$114),0)</f>
        <v>0.80411097633995376</v>
      </c>
      <c r="AQ76" s="209">
        <f>IF(SUM(wUSE!AQ$112:AQ$114),AQ$3*wUSE!AQ76/SUM(wUSE!AQ$112:AQ$114),0)</f>
        <v>0.97292544936518566</v>
      </c>
      <c r="AR76" s="209">
        <f>IF(SUM(wUSE!AR$112:AR$114),AR$3*wUSE!AR76/SUM(wUSE!AR$112:AR$114),0)</f>
        <v>0</v>
      </c>
      <c r="AS76" s="209">
        <f>IF(SUM(wUSE!AS$112:AS$114),AS$3*wUSE!AS76/SUM(wUSE!AS$112:AS$114),0)</f>
        <v>0.54997253578094485</v>
      </c>
      <c r="AT76" s="209">
        <f>IF(SUM(wUSE!AT$112:AT$114),AT$3*wUSE!AT76/SUM(wUSE!AT$112:AT$114),0)</f>
        <v>6.5827730447530703E-3</v>
      </c>
      <c r="AU76" s="209">
        <f>IF(SUM(wUSE!AU$112:AU$114),AU$3*wUSE!AU76/SUM(wUSE!AU$112:AU$114),0)</f>
        <v>0.25846043474989577</v>
      </c>
      <c r="AV76" s="209">
        <f>IF(SUM(wUSE!AV$112:AV$114),AV$3*wUSE!AV76/SUM(wUSE!AV$112:AV$114),0)</f>
        <v>19.358689788545803</v>
      </c>
      <c r="AW76" s="209">
        <f>IF(SUM(wUSE!AW$112:AW$114),AW$3*wUSE!AW76/SUM(wUSE!AW$112:AW$114),0)</f>
        <v>3.6826449717615901</v>
      </c>
      <c r="AX76" s="209">
        <f>IF(SUM(wUSE!AX$112:AX$114),AX$3*wUSE!AX76/SUM(wUSE!AX$112:AX$114),0)</f>
        <v>0</v>
      </c>
      <c r="AY76" s="209">
        <f>IF(SUM(wUSE!AY$112:AY$114),AY$3*wUSE!AY76/SUM(wUSE!AY$112:AY$114),0)</f>
        <v>4.4315828873814329</v>
      </c>
      <c r="AZ76" s="209">
        <f>IF(SUM(wUSE!AZ$112:AZ$114),AZ$3*wUSE!AZ76/SUM(wUSE!AZ$112:AZ$114),0)</f>
        <v>3.6534572865815349</v>
      </c>
      <c r="BA76" s="209">
        <f>IF(SUM(wUSE!BA$112:BA$114),BA$3*wUSE!BA76/SUM(wUSE!BA$112:BA$114),0)</f>
        <v>1.1798754578900725</v>
      </c>
      <c r="BB76" s="209">
        <f>IF(SUM(wUSE!BB$112:BB$114),BB$3*wUSE!BB76/SUM(wUSE!BB$112:BB$114),0)</f>
        <v>0.23576431013884033</v>
      </c>
      <c r="BC76" s="209">
        <f>IF(SUM(wUSE!BC$112:BC$114),BC$3*wUSE!BC76/SUM(wUSE!BC$112:BC$114),0)</f>
        <v>2.3297532615681509</v>
      </c>
      <c r="BD76" s="209">
        <f>IF(SUM(wUSE!BD$112:BD$114),BD$3*wUSE!BD76/SUM(wUSE!BD$112:BD$114),0)</f>
        <v>0.59027494417333748</v>
      </c>
      <c r="BE76" s="209">
        <f>IF(SUM(wUSE!BE$112:BE$114),BE$3*wUSE!BE76/SUM(wUSE!BE$112:BE$114),0)</f>
        <v>0.86565394088090575</v>
      </c>
      <c r="BF76" s="209">
        <f>IF(SUM(wUSE!BF$112:BF$114),BF$3*wUSE!BF76/SUM(wUSE!BF$112:BF$114),0)</f>
        <v>8.9169341469761288E-3</v>
      </c>
      <c r="BG76" s="209">
        <f>IF(SUM(wUSE!BG$112:BG$114),BG$3*wUSE!BG76/SUM(wUSE!BG$112:BG$114),0)</f>
        <v>9.8498214348539914</v>
      </c>
      <c r="BH76" s="209">
        <f>IF(SUM(wUSE!BH$112:BH$114),BH$3*wUSE!BH76/SUM(wUSE!BH$112:BH$114),0)</f>
        <v>1.0982853303106295</v>
      </c>
      <c r="BI76" s="209">
        <f>IF(SUM(wUSE!BI$112:BI$114),BI$3*wUSE!BI76/SUM(wUSE!BI$112:BI$114),0)</f>
        <v>2.8067900230973657</v>
      </c>
      <c r="BJ76" s="209">
        <f>IF(SUM(wUSE!BJ$112:BJ$114),BJ$3*wUSE!BJ76/SUM(wUSE!BJ$112:BJ$114),0)</f>
        <v>5.2212703469086214E-2</v>
      </c>
      <c r="BK76" s="209">
        <f>IF(SUM(wUSE!BK$112:BK$114),BK$3*wUSE!BK76/SUM(wUSE!BK$112:BK$114),0)</f>
        <v>10.489696910400548</v>
      </c>
      <c r="BL76" s="209">
        <f>IF(SUM(wUSE!BL$112:BL$114),BL$3*wUSE!BL76/SUM(wUSE!BL$112:BL$114),0)</f>
        <v>6.5046616223369904</v>
      </c>
      <c r="BM76" s="209">
        <f>IF(SUM(wUSE!BM$112:BM$114),BM$3*wUSE!BM76/SUM(wUSE!BM$112:BM$114),0)</f>
        <v>6.7603119460610355</v>
      </c>
      <c r="BN76" s="209">
        <f>IF(SUM(wUSE!BN$112:BN$114),BN$3*wUSE!BN76/SUM(wUSE!BN$112:BN$114),0)</f>
        <v>0.96941168194726246</v>
      </c>
      <c r="BO76" s="209">
        <f>IF(SUM(wUSE!BO$112:BO$114),BO$3*wUSE!BO76/SUM(wUSE!BO$112:BO$114),0)</f>
        <v>1.5156102173174075</v>
      </c>
      <c r="BP76" s="209">
        <f>IF(SUM(wUSE!BP$112:BP$114),BP$3*wUSE!BP76/SUM(wUSE!BP$112:BP$114),0)</f>
        <v>4.3898036552076893E-2</v>
      </c>
      <c r="BQ76" s="209">
        <f>IF(SUM(wUSE!BQ$112:BQ$114),BQ$3*wUSE!BQ76/SUM(wUSE!BQ$112:BQ$114),0)</f>
        <v>2.9405695244582297</v>
      </c>
      <c r="BR76" s="209">
        <f>IF(SUM(wUSE!BR$112:BR$114),BR$3*wUSE!BR76/SUM(wUSE!BR$112:BR$114),0)</f>
        <v>2.2504948182203162E-3</v>
      </c>
      <c r="BS76" s="209">
        <f>IF(SUM(wUSE!BS$112:BS$114),BS$3*wUSE!BS76/SUM(wUSE!BS$112:BS$114),0)</f>
        <v>11.783212095961041</v>
      </c>
      <c r="BT76" s="209">
        <f>IF(SUM(wUSE!BT$112:BT$114),BT$3*wUSE!BT76/SUM(wUSE!BT$112:BT$114),0)</f>
        <v>9.0387653405335016</v>
      </c>
      <c r="BU76" s="209">
        <f>IF(SUM(wUSE!BU$112:BU$114),BU$3*wUSE!BU76/SUM(wUSE!BU$112:BU$114),0)</f>
        <v>2.9614176366207681E-2</v>
      </c>
      <c r="BV76" s="209">
        <f>IF(SUM(wUSE!BV$112:BV$114),BV$3*wUSE!BV76/SUM(wUSE!BV$112:BV$114),0)</f>
        <v>27.168353734518007</v>
      </c>
      <c r="BW76" s="209">
        <f>IF(SUM(wUSE!BW$112:BW$114),BW$3*wUSE!BW76/SUM(wUSE!BW$112:BW$114),0)</f>
        <v>0</v>
      </c>
      <c r="BX76" s="209">
        <f>IF(SUM(wUSE!BX$112:BX$114),BX$3*wUSE!BX76/SUM(wUSE!BX$112:BX$114),0)</f>
        <v>0.31136510183065808</v>
      </c>
      <c r="BY76" s="209">
        <f>IF(SUM(wUSE!BY$112:BY$114),BY$3*wUSE!BY76/SUM(wUSE!BY$112:BY$114),0)</f>
        <v>0.16951474633663333</v>
      </c>
      <c r="BZ76" s="209">
        <f>IF(SUM(wUSE!BZ$112:BZ$114),BZ$3*wUSE!BZ76/SUM(wUSE!BZ$112:BZ$114),0)</f>
        <v>8.4583443629817108</v>
      </c>
      <c r="CA76" s="209">
        <f>IF(SUM(wUSE!CA$112:CA$114),CA$3*wUSE!CA76/SUM(wUSE!CA$112:CA$114),0)</f>
        <v>25.084041444026038</v>
      </c>
      <c r="CB76" s="209">
        <f>IF(SUM(wUSE!CB$112:CB$114),CB$3*wUSE!CB76/SUM(wUSE!CB$112:CB$114),0)</f>
        <v>0.64823068115471782</v>
      </c>
      <c r="CC76" s="209">
        <f>IF(SUM(wUSE!CC$112:CC$114),CC$3*wUSE!CC76/SUM(wUSE!CC$112:CC$114),0)</f>
        <v>0.47927583067833762</v>
      </c>
      <c r="CD76" s="209">
        <f>IF(SUM(wUSE!CD$112:CD$114),CD$3*wUSE!CD76/SUM(wUSE!CD$112:CD$114),0)</f>
        <v>0.49491572231941872</v>
      </c>
      <c r="CE76" s="209">
        <f>IF(SUM(wUSE!CE$112:CE$114),CE$3*wUSE!CE76/SUM(wUSE!CE$112:CE$114),0)</f>
        <v>0.37517431457401251</v>
      </c>
      <c r="CF76" s="209">
        <f>IF(SUM(wUSE!CF$112:CF$114),CF$3*wUSE!CF76/SUM(wUSE!CF$112:CF$114),0)</f>
        <v>0</v>
      </c>
      <c r="CG76" s="209" t="e">
        <f>IF(SUM(wUSE!CG$112:CG$114),CG$3*wUSE!CG76/SUM(wUSE!CG$112:CG$114),0)</f>
        <v>#DIV/0!</v>
      </c>
      <c r="CH76" s="209" t="e">
        <f>IF(SUM(wUSE!CH$112:CH$114),CH$3*wUSE!CH76/SUM(wUSE!CH$112:CH$114),0)</f>
        <v>#DIV/0!</v>
      </c>
      <c r="CI76" s="209" t="e">
        <f>IF(SUM(wUSE!CI$112:CI$114),CI$3*wUSE!CI76/SUM(wUSE!CI$112:CI$114),0)</f>
        <v>#DIV/0!</v>
      </c>
      <c r="CJ76" s="209" t="e">
        <f>IF(SUM(wUSE!CJ$112:CJ$114),CJ$3*wUSE!CJ76/SUM(wUSE!CJ$112:CJ$114),0)</f>
        <v>#DIV/0!</v>
      </c>
      <c r="CK76" s="209" t="e">
        <f>IF(SUM(wUSE!CK$112:CK$114),CK$3*wUSE!CK76/SUM(wUSE!CK$112:CK$114),0)</f>
        <v>#DIV/0!</v>
      </c>
      <c r="CL76" s="209" t="e">
        <f>IF(SUM(wUSE!CL$112:CL$114),CL$3*wUSE!CL76/SUM(wUSE!CL$112:CL$114),0)</f>
        <v>#DIV/0!</v>
      </c>
      <c r="CM76" s="209" t="e">
        <f>IF(SUM(wUSE!CM$112:CM$114),CM$3*wUSE!CM76/SUM(wUSE!CM$112:CM$114),0)</f>
        <v>#DIV/0!</v>
      </c>
      <c r="CN76" s="209" t="e">
        <f>IF(SUM(wUSE!CN$112:CN$114),CN$3*wUSE!CN76/SUM(wUSE!CN$112:CN$114),0)</f>
        <v>#DIV/0!</v>
      </c>
      <c r="CO76" s="209" t="e">
        <f>IF(SUM(wUSE!CO$112:CO$114),CO$3*wUSE!CO76/SUM(wUSE!CO$112:CO$114),0)</f>
        <v>#DIV/0!</v>
      </c>
      <c r="CP76" s="209" t="e">
        <f>IF(SUM(wUSE!CP$112:CP$114),CP$3*wUSE!CP76/SUM(wUSE!CP$112:CP$114),0)</f>
        <v>#DIV/0!</v>
      </c>
      <c r="CQ76" s="209" t="e">
        <f>IF(SUM(wUSE!CQ$112:CQ$114),CQ$3*wUSE!CQ76/SUM(wUSE!CQ$112:CQ$114),0)</f>
        <v>#DIV/0!</v>
      </c>
      <c r="CR76" s="209" t="e">
        <f>IF(SUM(wUSE!CR$112:CR$114),CR$3*wUSE!CR76/SUM(wUSE!CR$112:CR$114),0)</f>
        <v>#DIV/0!</v>
      </c>
      <c r="CS76" s="209" t="e">
        <f>IF(SUM(wUSE!CS$112:CS$114),CS$3*wUSE!CS76/SUM(wUSE!CS$112:CS$114),0)</f>
        <v>#DIV/0!</v>
      </c>
      <c r="CT76" s="209">
        <f>IF(SUM(wUSE!CT$112:CT$114),CT$3*wUSE!CT76/SUM(wUSE!CT$112:CT$114),0)</f>
        <v>0</v>
      </c>
      <c r="CU76" s="209">
        <f>IF(SUM(wUSE!CU$112:CU$114),CU$3*wUSE!CU76/SUM(wUSE!CU$112:CU$114),0)</f>
        <v>0</v>
      </c>
      <c r="CV76" s="209" t="e">
        <f>IF(SUM(wUSE!CV$112:CV$114),CV$3*wUSE!CV76/SUM(wUSE!CV$112:CV$114),0)</f>
        <v>#DIV/0!</v>
      </c>
      <c r="CW76" s="209" t="e">
        <f>IF(SUM(wUSE!CW$112:CW$114),CW$3*wUSE!CW76/SUM(wUSE!CW$112:CW$114),0)</f>
        <v>#DIV/0!</v>
      </c>
      <c r="CX76" s="209" t="e">
        <f>IF(SUM(wUSE!CX$112:CX$114),CX$3*wUSE!CX76/SUM(wUSE!CX$112:CX$114),0)</f>
        <v>#DIV/0!</v>
      </c>
      <c r="CY76" s="209" t="e">
        <f>IF(SUM(wUSE!CY$112:CY$114),CY$3*wUSE!CY76/SUM(wUSE!CY$112:CY$114),0)</f>
        <v>#DIV/0!</v>
      </c>
      <c r="CZ76" s="209" t="e">
        <f>IF(SUM(wUSE!CZ$112:CZ$114),CZ$3*wUSE!CZ76/SUM(wUSE!CZ$112:CZ$114),0)</f>
        <v>#DIV/0!</v>
      </c>
      <c r="DA76" s="209" t="e">
        <f>IF(SUM(wUSE!DA$112:DA$114),DA$3*wUSE!DA76/SUM(wUSE!DA$112:DA$114),0)</f>
        <v>#DIV/0!</v>
      </c>
      <c r="DB76" s="209" t="e">
        <f>IF(SUM(wUSE!DB$112:DB$114),DB$3*wUSE!DB76/SUM(wUSE!DB$112:DB$114),0)</f>
        <v>#DIV/0!</v>
      </c>
      <c r="DC76" s="198"/>
      <c r="DD76" s="199"/>
      <c r="DE76" s="199"/>
      <c r="DF76" s="199"/>
      <c r="DG76" s="199"/>
      <c r="DH76" s="199"/>
      <c r="DI76" s="199"/>
      <c r="DJ76" s="199"/>
      <c r="DK76" s="199"/>
      <c r="DL76" s="199"/>
      <c r="DM76" s="199"/>
      <c r="DN76" s="199"/>
      <c r="DO76" s="199"/>
      <c r="DP76" s="199"/>
    </row>
    <row r="77" spans="1:120" x14ac:dyDescent="0.75">
      <c r="A77" s="29"/>
      <c r="B77" s="17" t="s">
        <v>184</v>
      </c>
      <c r="C77" s="209">
        <f>IF(SUM(wUSE!C$112:C$114),C$3*wUSE!C77/SUM(wUSE!C$112:C$114),0)</f>
        <v>0</v>
      </c>
      <c r="D77" s="209">
        <f>IF(SUM(wUSE!D$112:D$114),D$3*wUSE!D77/SUM(wUSE!D$112:D$114),0)</f>
        <v>0</v>
      </c>
      <c r="E77" s="209">
        <f>IF(SUM(wUSE!E$112:E$114),E$3*wUSE!E77/SUM(wUSE!E$112:E$114),0)</f>
        <v>0</v>
      </c>
      <c r="F77" s="209">
        <f>IF(SUM(wUSE!F$112:F$114),F$3*wUSE!F77/SUM(wUSE!F$112:F$114),0)</f>
        <v>0</v>
      </c>
      <c r="G77" s="209">
        <f>IF(SUM(wUSE!G$112:G$114),G$3*wUSE!G77/SUM(wUSE!G$112:G$114),0)</f>
        <v>0</v>
      </c>
      <c r="H77" s="209">
        <f>IF(SUM(wUSE!H$112:H$114),H$3*wUSE!H77/SUM(wUSE!H$112:H$114),0)</f>
        <v>0</v>
      </c>
      <c r="I77" s="209">
        <f>IF(SUM(wUSE!I$112:I$114),I$3*wUSE!I77/SUM(wUSE!I$112:I$114),0)</f>
        <v>0</v>
      </c>
      <c r="J77" s="209">
        <f>IF(SUM(wUSE!J$112:J$114),J$3*wUSE!J77/SUM(wUSE!J$112:J$114),0)</f>
        <v>0</v>
      </c>
      <c r="K77" s="209">
        <f>IF(SUM(wUSE!K$112:K$114),K$3*wUSE!K77/SUM(wUSE!K$112:K$114),0)</f>
        <v>0</v>
      </c>
      <c r="L77" s="209">
        <f>IF(SUM(wUSE!L$112:L$114),L$3*wUSE!L77/SUM(wUSE!L$112:L$114),0)</f>
        <v>0</v>
      </c>
      <c r="M77" s="209">
        <f>IF(SUM(wUSE!M$112:M$114),M$3*wUSE!M77/SUM(wUSE!M$112:M$114),0)</f>
        <v>0</v>
      </c>
      <c r="N77" s="209">
        <f>IF(SUM(wUSE!N$112:N$114),N$3*wUSE!N77/SUM(wUSE!N$112:N$114),0)</f>
        <v>0</v>
      </c>
      <c r="O77" s="209">
        <f>IF(SUM(wUSE!O$112:O$114),O$3*wUSE!O77/SUM(wUSE!O$112:O$114),0)</f>
        <v>0</v>
      </c>
      <c r="P77" s="209">
        <f>IF(SUM(wUSE!P$112:P$114),P$3*wUSE!P77/SUM(wUSE!P$112:P$114),0)</f>
        <v>0</v>
      </c>
      <c r="Q77" s="209">
        <f>IF(SUM(wUSE!Q$112:Q$114),Q$3*wUSE!Q77/SUM(wUSE!Q$112:Q$114),0)</f>
        <v>0</v>
      </c>
      <c r="R77" s="209">
        <f>IF(SUM(wUSE!R$112:R$114),R$3*wUSE!R77/SUM(wUSE!R$112:R$114),0)</f>
        <v>0</v>
      </c>
      <c r="S77" s="209">
        <f>IF(SUM(wUSE!S$112:S$114),S$3*wUSE!S77/SUM(wUSE!S$112:S$114),0)</f>
        <v>0</v>
      </c>
      <c r="T77" s="209">
        <f>IF(SUM(wUSE!T$112:T$114),T$3*wUSE!T77/SUM(wUSE!T$112:T$114),0)</f>
        <v>0</v>
      </c>
      <c r="U77" s="209">
        <f>IF(SUM(wUSE!U$112:U$114),U$3*wUSE!U77/SUM(wUSE!U$112:U$114),0)</f>
        <v>0</v>
      </c>
      <c r="V77" s="209">
        <f>IF(SUM(wUSE!V$112:V$114),V$3*wUSE!V77/SUM(wUSE!V$112:V$114),0)</f>
        <v>0</v>
      </c>
      <c r="W77" s="209">
        <f>IF(SUM(wUSE!W$112:W$114),W$3*wUSE!W77/SUM(wUSE!W$112:W$114),0)</f>
        <v>0</v>
      </c>
      <c r="X77" s="209">
        <f>IF(SUM(wUSE!X$112:X$114),X$3*wUSE!X77/SUM(wUSE!X$112:X$114),0)</f>
        <v>0</v>
      </c>
      <c r="Y77" s="209">
        <f>IF(SUM(wUSE!Y$112:Y$114),Y$3*wUSE!Y77/SUM(wUSE!Y$112:Y$114),0)</f>
        <v>0</v>
      </c>
      <c r="Z77" s="209">
        <f>IF(SUM(wUSE!Z$112:Z$114),Z$3*wUSE!Z77/SUM(wUSE!Z$112:Z$114),0)</f>
        <v>0</v>
      </c>
      <c r="AA77" s="209">
        <f>IF(SUM(wUSE!AA$112:AA$114),AA$3*wUSE!AA77/SUM(wUSE!AA$112:AA$114),0)</f>
        <v>0</v>
      </c>
      <c r="AB77" s="209">
        <f>IF(SUM(wUSE!AB$112:AB$114),AB$3*wUSE!AB77/SUM(wUSE!AB$112:AB$114),0)</f>
        <v>0</v>
      </c>
      <c r="AC77" s="209">
        <f>IF(SUM(wUSE!AC$112:AC$114),AC$3*wUSE!AC77/SUM(wUSE!AC$112:AC$114),0)</f>
        <v>0</v>
      </c>
      <c r="AD77" s="209">
        <f>IF(SUM(wUSE!AD$112:AD$114),AD$3*wUSE!AD77/SUM(wUSE!AD$112:AD$114),0)</f>
        <v>0</v>
      </c>
      <c r="AE77" s="209">
        <f>IF(SUM(wUSE!AE$112:AE$114),AE$3*wUSE!AE77/SUM(wUSE!AE$112:AE$114),0)</f>
        <v>0</v>
      </c>
      <c r="AF77" s="209">
        <f>IF(SUM(wUSE!AF$112:AF$114),AF$3*wUSE!AF77/SUM(wUSE!AF$112:AF$114),0)</f>
        <v>0</v>
      </c>
      <c r="AG77" s="209">
        <f>IF(SUM(wUSE!AG$112:AG$114),AG$3*wUSE!AG77/SUM(wUSE!AG$112:AG$114),0)</f>
        <v>0</v>
      </c>
      <c r="AH77" s="209">
        <f>IF(SUM(wUSE!AH$112:AH$114),AH$3*wUSE!AH77/SUM(wUSE!AH$112:AH$114),0)</f>
        <v>0</v>
      </c>
      <c r="AI77" s="209">
        <f>IF(SUM(wUSE!AI$112:AI$114),AI$3*wUSE!AI77/SUM(wUSE!AI$112:AI$114),0)</f>
        <v>0</v>
      </c>
      <c r="AJ77" s="209">
        <f>IF(SUM(wUSE!AJ$112:AJ$114),AJ$3*wUSE!AJ77/SUM(wUSE!AJ$112:AJ$114),0)</f>
        <v>0</v>
      </c>
      <c r="AK77" s="209">
        <f>IF(SUM(wUSE!AK$112:AK$114),AK$3*wUSE!AK77/SUM(wUSE!AK$112:AK$114),0)</f>
        <v>0</v>
      </c>
      <c r="AL77" s="209">
        <f>IF(SUM(wUSE!AL$112:AL$114),AL$3*wUSE!AL77/SUM(wUSE!AL$112:AL$114),0)</f>
        <v>0</v>
      </c>
      <c r="AM77" s="209">
        <f>IF(SUM(wUSE!AM$112:AM$114),AM$3*wUSE!AM77/SUM(wUSE!AM$112:AM$114),0)</f>
        <v>0</v>
      </c>
      <c r="AN77" s="209">
        <f>IF(SUM(wUSE!AN$112:AN$114),AN$3*wUSE!AN77/SUM(wUSE!AN$112:AN$114),0)</f>
        <v>0</v>
      </c>
      <c r="AO77" s="209">
        <f>IF(SUM(wUSE!AO$112:AO$114),AO$3*wUSE!AO77/SUM(wUSE!AO$112:AO$114),0)</f>
        <v>5.9917292296255753E-2</v>
      </c>
      <c r="AP77" s="209">
        <f>IF(SUM(wUSE!AP$112:AP$114),AP$3*wUSE!AP77/SUM(wUSE!AP$112:AP$114),0)</f>
        <v>8.7482370156049136E-2</v>
      </c>
      <c r="AQ77" s="209">
        <f>IF(SUM(wUSE!AQ$112:AQ$114),AQ$3*wUSE!AQ77/SUM(wUSE!AQ$112:AQ$114),0)</f>
        <v>1.4374581099538264</v>
      </c>
      <c r="AR77" s="209">
        <f>IF(SUM(wUSE!AR$112:AR$114),AR$3*wUSE!AR77/SUM(wUSE!AR$112:AR$114),0)</f>
        <v>0</v>
      </c>
      <c r="AS77" s="209">
        <f>IF(SUM(wUSE!AS$112:AS$114),AS$3*wUSE!AS77/SUM(wUSE!AS$112:AS$114),0)</f>
        <v>0</v>
      </c>
      <c r="AT77" s="209">
        <f>IF(SUM(wUSE!AT$112:AT$114),AT$3*wUSE!AT77/SUM(wUSE!AT$112:AT$114),0)</f>
        <v>2.0865480737466438E-5</v>
      </c>
      <c r="AU77" s="209">
        <f>IF(SUM(wUSE!AU$112:AU$114),AU$3*wUSE!AU77/SUM(wUSE!AU$112:AU$114),0)</f>
        <v>6.2665225765357019E-2</v>
      </c>
      <c r="AV77" s="209">
        <f>IF(SUM(wUSE!AV$112:AV$114),AV$3*wUSE!AV77/SUM(wUSE!AV$112:AV$114),0)</f>
        <v>0.65868806461950524</v>
      </c>
      <c r="AW77" s="209">
        <f>IF(SUM(wUSE!AW$112:AW$114),AW$3*wUSE!AW77/SUM(wUSE!AW$112:AW$114),0)</f>
        <v>0.6756410292269418</v>
      </c>
      <c r="AX77" s="209">
        <f>IF(SUM(wUSE!AX$112:AX$114),AX$3*wUSE!AX77/SUM(wUSE!AX$112:AX$114),0)</f>
        <v>0</v>
      </c>
      <c r="AY77" s="209">
        <f>IF(SUM(wUSE!AY$112:AY$114),AY$3*wUSE!AY77/SUM(wUSE!AY$112:AY$114),0)</f>
        <v>0.18418070801910028</v>
      </c>
      <c r="AZ77" s="209">
        <f>IF(SUM(wUSE!AZ$112:AZ$114),AZ$3*wUSE!AZ77/SUM(wUSE!AZ$112:AZ$114),0)</f>
        <v>1.9088475401937466</v>
      </c>
      <c r="BA77" s="209">
        <f>IF(SUM(wUSE!BA$112:BA$114),BA$3*wUSE!BA77/SUM(wUSE!BA$112:BA$114),0)</f>
        <v>0.52504515016377928</v>
      </c>
      <c r="BB77" s="209">
        <f>IF(SUM(wUSE!BB$112:BB$114),BB$3*wUSE!BB77/SUM(wUSE!BB$112:BB$114),0)</f>
        <v>6.784778791835846E-3</v>
      </c>
      <c r="BC77" s="209">
        <f>IF(SUM(wUSE!BC$112:BC$114),BC$3*wUSE!BC77/SUM(wUSE!BC$112:BC$114),0)</f>
        <v>0.28056411837149903</v>
      </c>
      <c r="BD77" s="209">
        <f>IF(SUM(wUSE!BD$112:BD$114),BD$3*wUSE!BD77/SUM(wUSE!BD$112:BD$114),0)</f>
        <v>6.070236767326103E-2</v>
      </c>
      <c r="BE77" s="209">
        <f>IF(SUM(wUSE!BE$112:BE$114),BE$3*wUSE!BE77/SUM(wUSE!BE$112:BE$114),0)</f>
        <v>0.10946434897061055</v>
      </c>
      <c r="BF77" s="209">
        <f>IF(SUM(wUSE!BF$112:BF$114),BF$3*wUSE!BF77/SUM(wUSE!BF$112:BF$114),0)</f>
        <v>2.1264533120287136E-3</v>
      </c>
      <c r="BG77" s="209">
        <f>IF(SUM(wUSE!BG$112:BG$114),BG$3*wUSE!BG77/SUM(wUSE!BG$112:BG$114),0)</f>
        <v>1.4419186141674607</v>
      </c>
      <c r="BH77" s="209">
        <f>IF(SUM(wUSE!BH$112:BH$114),BH$3*wUSE!BH77/SUM(wUSE!BH$112:BH$114),0)</f>
        <v>4.235027129910765E-2</v>
      </c>
      <c r="BI77" s="209">
        <f>IF(SUM(wUSE!BI$112:BI$114),BI$3*wUSE!BI77/SUM(wUSE!BI$112:BI$114),0)</f>
        <v>0.32433981598547834</v>
      </c>
      <c r="BJ77" s="209">
        <f>IF(SUM(wUSE!BJ$112:BJ$114),BJ$3*wUSE!BJ77/SUM(wUSE!BJ$112:BJ$114),0)</f>
        <v>2.6311520044643554E-2</v>
      </c>
      <c r="BK77" s="209">
        <f>IF(SUM(wUSE!BK$112:BK$114),BK$3*wUSE!BK77/SUM(wUSE!BK$112:BK$114),0)</f>
        <v>4.3404560300886246E-3</v>
      </c>
      <c r="BL77" s="209">
        <f>IF(SUM(wUSE!BL$112:BL$114),BL$3*wUSE!BL77/SUM(wUSE!BL$112:BL$114),0)</f>
        <v>5.8596206821225245E-3</v>
      </c>
      <c r="BM77" s="209">
        <f>IF(SUM(wUSE!BM$112:BM$114),BM$3*wUSE!BM77/SUM(wUSE!BM$112:BM$114),0)</f>
        <v>0.19825784252444806</v>
      </c>
      <c r="BN77" s="209">
        <f>IF(SUM(wUSE!BN$112:BN$114),BN$3*wUSE!BN77/SUM(wUSE!BN$112:BN$114),0)</f>
        <v>0.19715606383769554</v>
      </c>
      <c r="BO77" s="209">
        <f>IF(SUM(wUSE!BO$112:BO$114),BO$3*wUSE!BO77/SUM(wUSE!BO$112:BO$114),0)</f>
        <v>2.8316465480968188E-2</v>
      </c>
      <c r="BP77" s="209">
        <f>IF(SUM(wUSE!BP$112:BP$114),BP$3*wUSE!BP77/SUM(wUSE!BP$112:BP$114),0)</f>
        <v>0.14807670103105997</v>
      </c>
      <c r="BQ77" s="209">
        <f>IF(SUM(wUSE!BQ$112:BQ$114),BQ$3*wUSE!BQ77/SUM(wUSE!BQ$112:BQ$114),0)</f>
        <v>0</v>
      </c>
      <c r="BR77" s="209">
        <f>IF(SUM(wUSE!BR$112:BR$114),BR$3*wUSE!BR77/SUM(wUSE!BR$112:BR$114),0)</f>
        <v>2.3481058087964049E-4</v>
      </c>
      <c r="BS77" s="209">
        <f>IF(SUM(wUSE!BS$112:BS$114),BS$3*wUSE!BS77/SUM(wUSE!BS$112:BS$114),0)</f>
        <v>0</v>
      </c>
      <c r="BT77" s="209">
        <f>IF(SUM(wUSE!BT$112:BT$114),BT$3*wUSE!BT77/SUM(wUSE!BT$112:BT$114),0)</f>
        <v>0.38537014033957806</v>
      </c>
      <c r="BU77" s="209">
        <f>IF(SUM(wUSE!BU$112:BU$114),BU$3*wUSE!BU77/SUM(wUSE!BU$112:BU$114),0)</f>
        <v>1.628692936484975E-2</v>
      </c>
      <c r="BV77" s="209">
        <f>IF(SUM(wUSE!BV$112:BV$114),BV$3*wUSE!BV77/SUM(wUSE!BV$112:BV$114),0)</f>
        <v>2.1137948676554736</v>
      </c>
      <c r="BW77" s="209">
        <f>IF(SUM(wUSE!BW$112:BW$114),BW$3*wUSE!BW77/SUM(wUSE!BW$112:BW$114),0)</f>
        <v>0</v>
      </c>
      <c r="BX77" s="209">
        <f>IF(SUM(wUSE!BX$112:BX$114),BX$3*wUSE!BX77/SUM(wUSE!BX$112:BX$114),0)</f>
        <v>5.2879293428082071E-2</v>
      </c>
      <c r="BY77" s="209">
        <f>IF(SUM(wUSE!BY$112:BY$114),BY$3*wUSE!BY77/SUM(wUSE!BY$112:BY$114),0)</f>
        <v>4.8364818333927251E-2</v>
      </c>
      <c r="BZ77" s="209">
        <f>IF(SUM(wUSE!BZ$112:BZ$114),BZ$3*wUSE!BZ77/SUM(wUSE!BZ$112:BZ$114),0)</f>
        <v>0.70371666372208119</v>
      </c>
      <c r="CA77" s="209">
        <f>IF(SUM(wUSE!CA$112:CA$114),CA$3*wUSE!CA77/SUM(wUSE!CA$112:CA$114),0)</f>
        <v>2.3830679893739153</v>
      </c>
      <c r="CB77" s="209">
        <f>IF(SUM(wUSE!CB$112:CB$114),CB$3*wUSE!CB77/SUM(wUSE!CB$112:CB$114),0)</f>
        <v>0.38484468181316955</v>
      </c>
      <c r="CC77" s="209">
        <f>IF(SUM(wUSE!CC$112:CC$114),CC$3*wUSE!CC77/SUM(wUSE!CC$112:CC$114),0)</f>
        <v>1.2354777389362468E-2</v>
      </c>
      <c r="CD77" s="209">
        <f>IF(SUM(wUSE!CD$112:CD$114),CD$3*wUSE!CD77/SUM(wUSE!CD$112:CD$114),0)</f>
        <v>3.9889008135408433E-3</v>
      </c>
      <c r="CE77" s="209">
        <f>IF(SUM(wUSE!CE$112:CE$114),CE$3*wUSE!CE77/SUM(wUSE!CE$112:CE$114),0)</f>
        <v>0.32245126046870232</v>
      </c>
      <c r="CF77" s="209">
        <f>IF(SUM(wUSE!CF$112:CF$114),CF$3*wUSE!CF77/SUM(wUSE!CF$112:CF$114),0)</f>
        <v>0</v>
      </c>
      <c r="CG77" s="209" t="e">
        <f>IF(SUM(wUSE!CG$112:CG$114),CG$3*wUSE!CG77/SUM(wUSE!CG$112:CG$114),0)</f>
        <v>#DIV/0!</v>
      </c>
      <c r="CH77" s="209" t="e">
        <f>IF(SUM(wUSE!CH$112:CH$114),CH$3*wUSE!CH77/SUM(wUSE!CH$112:CH$114),0)</f>
        <v>#DIV/0!</v>
      </c>
      <c r="CI77" s="209" t="e">
        <f>IF(SUM(wUSE!CI$112:CI$114),CI$3*wUSE!CI77/SUM(wUSE!CI$112:CI$114),0)</f>
        <v>#DIV/0!</v>
      </c>
      <c r="CJ77" s="209" t="e">
        <f>IF(SUM(wUSE!CJ$112:CJ$114),CJ$3*wUSE!CJ77/SUM(wUSE!CJ$112:CJ$114),0)</f>
        <v>#DIV/0!</v>
      </c>
      <c r="CK77" s="209" t="e">
        <f>IF(SUM(wUSE!CK$112:CK$114),CK$3*wUSE!CK77/SUM(wUSE!CK$112:CK$114),0)</f>
        <v>#DIV/0!</v>
      </c>
      <c r="CL77" s="209" t="e">
        <f>IF(SUM(wUSE!CL$112:CL$114),CL$3*wUSE!CL77/SUM(wUSE!CL$112:CL$114),0)</f>
        <v>#DIV/0!</v>
      </c>
      <c r="CM77" s="209" t="e">
        <f>IF(SUM(wUSE!CM$112:CM$114),CM$3*wUSE!CM77/SUM(wUSE!CM$112:CM$114),0)</f>
        <v>#DIV/0!</v>
      </c>
      <c r="CN77" s="209" t="e">
        <f>IF(SUM(wUSE!CN$112:CN$114),CN$3*wUSE!CN77/SUM(wUSE!CN$112:CN$114),0)</f>
        <v>#DIV/0!</v>
      </c>
      <c r="CO77" s="209" t="e">
        <f>IF(SUM(wUSE!CO$112:CO$114),CO$3*wUSE!CO77/SUM(wUSE!CO$112:CO$114),0)</f>
        <v>#DIV/0!</v>
      </c>
      <c r="CP77" s="209" t="e">
        <f>IF(SUM(wUSE!CP$112:CP$114),CP$3*wUSE!CP77/SUM(wUSE!CP$112:CP$114),0)</f>
        <v>#DIV/0!</v>
      </c>
      <c r="CQ77" s="209" t="e">
        <f>IF(SUM(wUSE!CQ$112:CQ$114),CQ$3*wUSE!CQ77/SUM(wUSE!CQ$112:CQ$114),0)</f>
        <v>#DIV/0!</v>
      </c>
      <c r="CR77" s="209" t="e">
        <f>IF(SUM(wUSE!CR$112:CR$114),CR$3*wUSE!CR77/SUM(wUSE!CR$112:CR$114),0)</f>
        <v>#DIV/0!</v>
      </c>
      <c r="CS77" s="209" t="e">
        <f>IF(SUM(wUSE!CS$112:CS$114),CS$3*wUSE!CS77/SUM(wUSE!CS$112:CS$114),0)</f>
        <v>#DIV/0!</v>
      </c>
      <c r="CT77" s="209">
        <f>IF(SUM(wUSE!CT$112:CT$114),CT$3*wUSE!CT77/SUM(wUSE!CT$112:CT$114),0)</f>
        <v>0</v>
      </c>
      <c r="CU77" s="209">
        <f>IF(SUM(wUSE!CU$112:CU$114),CU$3*wUSE!CU77/SUM(wUSE!CU$112:CU$114),0)</f>
        <v>0</v>
      </c>
      <c r="CV77" s="209" t="e">
        <f>IF(SUM(wUSE!CV$112:CV$114),CV$3*wUSE!CV77/SUM(wUSE!CV$112:CV$114),0)</f>
        <v>#DIV/0!</v>
      </c>
      <c r="CW77" s="209" t="e">
        <f>IF(SUM(wUSE!CW$112:CW$114),CW$3*wUSE!CW77/SUM(wUSE!CW$112:CW$114),0)</f>
        <v>#DIV/0!</v>
      </c>
      <c r="CX77" s="209" t="e">
        <f>IF(SUM(wUSE!CX$112:CX$114),CX$3*wUSE!CX77/SUM(wUSE!CX$112:CX$114),0)</f>
        <v>#DIV/0!</v>
      </c>
      <c r="CY77" s="209" t="e">
        <f>IF(SUM(wUSE!CY$112:CY$114),CY$3*wUSE!CY77/SUM(wUSE!CY$112:CY$114),0)</f>
        <v>#DIV/0!</v>
      </c>
      <c r="CZ77" s="209" t="e">
        <f>IF(SUM(wUSE!CZ$112:CZ$114),CZ$3*wUSE!CZ77/SUM(wUSE!CZ$112:CZ$114),0)</f>
        <v>#DIV/0!</v>
      </c>
      <c r="DA77" s="209" t="e">
        <f>IF(SUM(wUSE!DA$112:DA$114),DA$3*wUSE!DA77/SUM(wUSE!DA$112:DA$114),0)</f>
        <v>#DIV/0!</v>
      </c>
      <c r="DB77" s="209" t="e">
        <f>IF(SUM(wUSE!DB$112:DB$114),DB$3*wUSE!DB77/SUM(wUSE!DB$112:DB$114),0)</f>
        <v>#DIV/0!</v>
      </c>
      <c r="DC77" s="198"/>
      <c r="DD77" s="199"/>
      <c r="DE77" s="199"/>
      <c r="DF77" s="199"/>
      <c r="DG77" s="199"/>
      <c r="DH77" s="199"/>
      <c r="DI77" s="199"/>
      <c r="DJ77" s="199"/>
      <c r="DK77" s="199"/>
      <c r="DL77" s="199"/>
      <c r="DM77" s="199"/>
      <c r="DN77" s="199"/>
      <c r="DO77" s="199"/>
      <c r="DP77" s="199"/>
    </row>
    <row r="78" spans="1:120" x14ac:dyDescent="0.75">
      <c r="A78" s="29"/>
      <c r="B78" s="17" t="s">
        <v>1192</v>
      </c>
      <c r="C78" s="209">
        <f>IF(SUM(wUSE!C$112:C$114),C$3*wUSE!C78/SUM(wUSE!C$112:C$114),0)</f>
        <v>0</v>
      </c>
      <c r="D78" s="209">
        <f>IF(SUM(wUSE!D$112:D$114),D$3*wUSE!D78/SUM(wUSE!D$112:D$114),0)</f>
        <v>0</v>
      </c>
      <c r="E78" s="209">
        <f>IF(SUM(wUSE!E$112:E$114),E$3*wUSE!E78/SUM(wUSE!E$112:E$114),0)</f>
        <v>0</v>
      </c>
      <c r="F78" s="209">
        <f>IF(SUM(wUSE!F$112:F$114),F$3*wUSE!F78/SUM(wUSE!F$112:F$114),0)</f>
        <v>0</v>
      </c>
      <c r="G78" s="209">
        <f>IF(SUM(wUSE!G$112:G$114),G$3*wUSE!G78/SUM(wUSE!G$112:G$114),0)</f>
        <v>0</v>
      </c>
      <c r="H78" s="209">
        <f>IF(SUM(wUSE!H$112:H$114),H$3*wUSE!H78/SUM(wUSE!H$112:H$114),0)</f>
        <v>0</v>
      </c>
      <c r="I78" s="209">
        <f>IF(SUM(wUSE!I$112:I$114),I$3*wUSE!I78/SUM(wUSE!I$112:I$114),0)</f>
        <v>0</v>
      </c>
      <c r="J78" s="209">
        <f>IF(SUM(wUSE!J$112:J$114),J$3*wUSE!J78/SUM(wUSE!J$112:J$114),0)</f>
        <v>0</v>
      </c>
      <c r="K78" s="209">
        <f>IF(SUM(wUSE!K$112:K$114),K$3*wUSE!K78/SUM(wUSE!K$112:K$114),0)</f>
        <v>0</v>
      </c>
      <c r="L78" s="209">
        <f>IF(SUM(wUSE!L$112:L$114),L$3*wUSE!L78/SUM(wUSE!L$112:L$114),0)</f>
        <v>0</v>
      </c>
      <c r="M78" s="209">
        <f>IF(SUM(wUSE!M$112:M$114),M$3*wUSE!M78/SUM(wUSE!M$112:M$114),0)</f>
        <v>0</v>
      </c>
      <c r="N78" s="209">
        <f>IF(SUM(wUSE!N$112:N$114),N$3*wUSE!N78/SUM(wUSE!N$112:N$114),0)</f>
        <v>0</v>
      </c>
      <c r="O78" s="209">
        <f>IF(SUM(wUSE!O$112:O$114),O$3*wUSE!O78/SUM(wUSE!O$112:O$114),0)</f>
        <v>0</v>
      </c>
      <c r="P78" s="209">
        <f>IF(SUM(wUSE!P$112:P$114),P$3*wUSE!P78/SUM(wUSE!P$112:P$114),0)</f>
        <v>0</v>
      </c>
      <c r="Q78" s="209">
        <f>IF(SUM(wUSE!Q$112:Q$114),Q$3*wUSE!Q78/SUM(wUSE!Q$112:Q$114),0)</f>
        <v>0</v>
      </c>
      <c r="R78" s="209">
        <f>IF(SUM(wUSE!R$112:R$114),R$3*wUSE!R78/SUM(wUSE!R$112:R$114),0)</f>
        <v>0</v>
      </c>
      <c r="S78" s="209">
        <f>IF(SUM(wUSE!S$112:S$114),S$3*wUSE!S78/SUM(wUSE!S$112:S$114),0)</f>
        <v>0</v>
      </c>
      <c r="T78" s="209">
        <f>IF(SUM(wUSE!T$112:T$114),T$3*wUSE!T78/SUM(wUSE!T$112:T$114),0)</f>
        <v>0</v>
      </c>
      <c r="U78" s="209">
        <f>IF(SUM(wUSE!U$112:U$114),U$3*wUSE!U78/SUM(wUSE!U$112:U$114),0)</f>
        <v>0</v>
      </c>
      <c r="V78" s="209">
        <f>IF(SUM(wUSE!V$112:V$114),V$3*wUSE!V78/SUM(wUSE!V$112:V$114),0)</f>
        <v>0</v>
      </c>
      <c r="W78" s="209">
        <f>IF(SUM(wUSE!W$112:W$114),W$3*wUSE!W78/SUM(wUSE!W$112:W$114),0)</f>
        <v>0</v>
      </c>
      <c r="X78" s="209">
        <f>IF(SUM(wUSE!X$112:X$114),X$3*wUSE!X78/SUM(wUSE!X$112:X$114),0)</f>
        <v>0</v>
      </c>
      <c r="Y78" s="209">
        <f>IF(SUM(wUSE!Y$112:Y$114),Y$3*wUSE!Y78/SUM(wUSE!Y$112:Y$114),0)</f>
        <v>0</v>
      </c>
      <c r="Z78" s="209">
        <f>IF(SUM(wUSE!Z$112:Z$114),Z$3*wUSE!Z78/SUM(wUSE!Z$112:Z$114),0)</f>
        <v>0</v>
      </c>
      <c r="AA78" s="209">
        <f>IF(SUM(wUSE!AA$112:AA$114),AA$3*wUSE!AA78/SUM(wUSE!AA$112:AA$114),0)</f>
        <v>0</v>
      </c>
      <c r="AB78" s="209">
        <f>IF(SUM(wUSE!AB$112:AB$114),AB$3*wUSE!AB78/SUM(wUSE!AB$112:AB$114),0)</f>
        <v>0</v>
      </c>
      <c r="AC78" s="209">
        <f>IF(SUM(wUSE!AC$112:AC$114),AC$3*wUSE!AC78/SUM(wUSE!AC$112:AC$114),0)</f>
        <v>0</v>
      </c>
      <c r="AD78" s="209">
        <f>IF(SUM(wUSE!AD$112:AD$114),AD$3*wUSE!AD78/SUM(wUSE!AD$112:AD$114),0)</f>
        <v>0</v>
      </c>
      <c r="AE78" s="209">
        <f>IF(SUM(wUSE!AE$112:AE$114),AE$3*wUSE!AE78/SUM(wUSE!AE$112:AE$114),0)</f>
        <v>0</v>
      </c>
      <c r="AF78" s="209">
        <f>IF(SUM(wUSE!AF$112:AF$114),AF$3*wUSE!AF78/SUM(wUSE!AF$112:AF$114),0)</f>
        <v>0</v>
      </c>
      <c r="AG78" s="209">
        <f>IF(SUM(wUSE!AG$112:AG$114),AG$3*wUSE!AG78/SUM(wUSE!AG$112:AG$114),0)</f>
        <v>0</v>
      </c>
      <c r="AH78" s="209">
        <f>IF(SUM(wUSE!AH$112:AH$114),AH$3*wUSE!AH78/SUM(wUSE!AH$112:AH$114),0)</f>
        <v>0</v>
      </c>
      <c r="AI78" s="209">
        <f>IF(SUM(wUSE!AI$112:AI$114),AI$3*wUSE!AI78/SUM(wUSE!AI$112:AI$114),0)</f>
        <v>0</v>
      </c>
      <c r="AJ78" s="209">
        <f>IF(SUM(wUSE!AJ$112:AJ$114),AJ$3*wUSE!AJ78/SUM(wUSE!AJ$112:AJ$114),0)</f>
        <v>0</v>
      </c>
      <c r="AK78" s="209">
        <f>IF(SUM(wUSE!AK$112:AK$114),AK$3*wUSE!AK78/SUM(wUSE!AK$112:AK$114),0)</f>
        <v>0</v>
      </c>
      <c r="AL78" s="209">
        <f>IF(SUM(wUSE!AL$112:AL$114),AL$3*wUSE!AL78/SUM(wUSE!AL$112:AL$114),0)</f>
        <v>0</v>
      </c>
      <c r="AM78" s="209">
        <f>IF(SUM(wUSE!AM$112:AM$114),AM$3*wUSE!AM78/SUM(wUSE!AM$112:AM$114),0)</f>
        <v>0</v>
      </c>
      <c r="AN78" s="209">
        <f>IF(SUM(wUSE!AN$112:AN$114),AN$3*wUSE!AN78/SUM(wUSE!AN$112:AN$114),0)</f>
        <v>0</v>
      </c>
      <c r="AO78" s="209">
        <f>IF(SUM(wUSE!AO$112:AO$114),AO$3*wUSE!AO78/SUM(wUSE!AO$112:AO$114),0)</f>
        <v>1.4719029423281502E-2</v>
      </c>
      <c r="AP78" s="209">
        <f>IF(SUM(wUSE!AP$112:AP$114),AP$3*wUSE!AP78/SUM(wUSE!AP$112:AP$114),0)</f>
        <v>1.3414594021719559E-2</v>
      </c>
      <c r="AQ78" s="209">
        <f>IF(SUM(wUSE!AQ$112:AQ$114),AQ$3*wUSE!AQ78/SUM(wUSE!AQ$112:AQ$114),0)</f>
        <v>0.31355380161064678</v>
      </c>
      <c r="AR78" s="209">
        <f>IF(SUM(wUSE!AR$112:AR$114),AR$3*wUSE!AR78/SUM(wUSE!AR$112:AR$114),0)</f>
        <v>0</v>
      </c>
      <c r="AS78" s="209">
        <f>IF(SUM(wUSE!AS$112:AS$114),AS$3*wUSE!AS78/SUM(wUSE!AS$112:AS$114),0)</f>
        <v>0</v>
      </c>
      <c r="AT78" s="209">
        <f>IF(SUM(wUSE!AT$112:AT$114),AT$3*wUSE!AT78/SUM(wUSE!AT$112:AT$114),0)</f>
        <v>4.6096168929354028E-6</v>
      </c>
      <c r="AU78" s="209">
        <f>IF(SUM(wUSE!AU$112:AU$114),AU$3*wUSE!AU78/SUM(wUSE!AU$112:AU$114),0)</f>
        <v>1.5207872036555639E-2</v>
      </c>
      <c r="AV78" s="209">
        <f>IF(SUM(wUSE!AV$112:AV$114),AV$3*wUSE!AV78/SUM(wUSE!AV$112:AV$114),0)</f>
        <v>0.14613694716258169</v>
      </c>
      <c r="AW78" s="209">
        <f>IF(SUM(wUSE!AW$112:AW$114),AW$3*wUSE!AW78/SUM(wUSE!AW$112:AW$114),0)</f>
        <v>0.14878629489631898</v>
      </c>
      <c r="AX78" s="209">
        <f>IF(SUM(wUSE!AX$112:AX$114),AX$3*wUSE!AX78/SUM(wUSE!AX$112:AX$114),0)</f>
        <v>0</v>
      </c>
      <c r="AY78" s="209">
        <f>IF(SUM(wUSE!AY$112:AY$114),AY$3*wUSE!AY78/SUM(wUSE!AY$112:AY$114),0)</f>
        <v>5.3497352225804144E-2</v>
      </c>
      <c r="AZ78" s="209">
        <f>IF(SUM(wUSE!AZ$112:AZ$114),AZ$3*wUSE!AZ78/SUM(wUSE!AZ$112:AZ$114),0)</f>
        <v>0.43407781351610625</v>
      </c>
      <c r="BA78" s="209">
        <f>IF(SUM(wUSE!BA$112:BA$114),BA$3*wUSE!BA78/SUM(wUSE!BA$112:BA$114),0)</f>
        <v>0.11434135292805936</v>
      </c>
      <c r="BB78" s="209">
        <f>IF(SUM(wUSE!BB$112:BB$114),BB$3*wUSE!BB78/SUM(wUSE!BB$112:BB$114),0)</f>
        <v>0</v>
      </c>
      <c r="BC78" s="209">
        <f>IF(SUM(wUSE!BC$112:BC$114),BC$3*wUSE!BC78/SUM(wUSE!BC$112:BC$114),0)</f>
        <v>6.1776955464822078E-2</v>
      </c>
      <c r="BD78" s="209">
        <f>IF(SUM(wUSE!BD$112:BD$114),BD$3*wUSE!BD78/SUM(wUSE!BD$112:BD$114),0)</f>
        <v>1.3705764250317951E-2</v>
      </c>
      <c r="BE78" s="209">
        <f>IF(SUM(wUSE!BE$112:BE$114),BE$3*wUSE!BE78/SUM(wUSE!BE$112:BE$114),0)</f>
        <v>2.4078690042534424E-2</v>
      </c>
      <c r="BF78" s="209">
        <f>IF(SUM(wUSE!BF$112:BF$114),BF$3*wUSE!BF78/SUM(wUSE!BF$112:BF$114),0)</f>
        <v>4.6536117781599849E-4</v>
      </c>
      <c r="BG78" s="209">
        <f>IF(SUM(wUSE!BG$112:BG$114),BG$3*wUSE!BG78/SUM(wUSE!BG$112:BG$114),0)</f>
        <v>0.2822709724836146</v>
      </c>
      <c r="BH78" s="209">
        <f>IF(SUM(wUSE!BH$112:BH$114),BH$3*wUSE!BH78/SUM(wUSE!BH$112:BH$114),0)</f>
        <v>9.213549989782353E-3</v>
      </c>
      <c r="BI78" s="209">
        <f>IF(SUM(wUSE!BI$112:BI$114),BI$3*wUSE!BI78/SUM(wUSE!BI$112:BI$114),0)</f>
        <v>7.0895692422529591E-2</v>
      </c>
      <c r="BJ78" s="209">
        <f>IF(SUM(wUSE!BJ$112:BJ$114),BJ$3*wUSE!BJ78/SUM(wUSE!BJ$112:BJ$114),0)</f>
        <v>5.8460019090336417E-3</v>
      </c>
      <c r="BK78" s="209">
        <f>IF(SUM(wUSE!BK$112:BK$114),BK$3*wUSE!BK78/SUM(wUSE!BK$112:BK$114),0)</f>
        <v>9.5324442119506983E-4</v>
      </c>
      <c r="BL78" s="209">
        <f>IF(SUM(wUSE!BL$112:BL$114),BL$3*wUSE!BL78/SUM(wUSE!BL$112:BL$114),0)</f>
        <v>1.2895401558038308E-3</v>
      </c>
      <c r="BM78" s="209">
        <f>IF(SUM(wUSE!BM$112:BM$114),BM$3*wUSE!BM78/SUM(wUSE!BM$112:BM$114),0)</f>
        <v>3.1851493086678964E-2</v>
      </c>
      <c r="BN78" s="209">
        <f>IF(SUM(wUSE!BN$112:BN$114),BN$3*wUSE!BN78/SUM(wUSE!BN$112:BN$114),0)</f>
        <v>4.311897623419271E-2</v>
      </c>
      <c r="BO78" s="209">
        <f>IF(SUM(wUSE!BO$112:BO$114),BO$3*wUSE!BO78/SUM(wUSE!BO$112:BO$114),0)</f>
        <v>0</v>
      </c>
      <c r="BP78" s="209">
        <f>IF(SUM(wUSE!BP$112:BP$114),BP$3*wUSE!BP78/SUM(wUSE!BP$112:BP$114),0)</f>
        <v>3.3987368521381206E-2</v>
      </c>
      <c r="BQ78" s="209">
        <f>IF(SUM(wUSE!BQ$112:BQ$114),BQ$3*wUSE!BQ78/SUM(wUSE!BQ$112:BQ$114),0)</f>
        <v>0</v>
      </c>
      <c r="BR78" s="209">
        <f>IF(SUM(wUSE!BR$112:BR$114),BR$3*wUSE!BR78/SUM(wUSE!BR$112:BR$114),0)</f>
        <v>5.0776651313327588E-5</v>
      </c>
      <c r="BS78" s="209">
        <f>IF(SUM(wUSE!BS$112:BS$114),BS$3*wUSE!BS78/SUM(wUSE!BS$112:BS$114),0)</f>
        <v>0</v>
      </c>
      <c r="BT78" s="209">
        <f>IF(SUM(wUSE!BT$112:BT$114),BT$3*wUSE!BT78/SUM(wUSE!BT$112:BT$114),0)</f>
        <v>8.342268326477692E-2</v>
      </c>
      <c r="BU78" s="209">
        <f>IF(SUM(wUSE!BU$112:BU$114),BU$3*wUSE!BU78/SUM(wUSE!BU$112:BU$114),0)</f>
        <v>3.5527213845054514E-3</v>
      </c>
      <c r="BV78" s="209">
        <f>IF(SUM(wUSE!BV$112:BV$114),BV$3*wUSE!BV78/SUM(wUSE!BV$112:BV$114),0)</f>
        <v>0.36376906730541297</v>
      </c>
      <c r="BW78" s="209">
        <f>IF(SUM(wUSE!BW$112:BW$114),BW$3*wUSE!BW78/SUM(wUSE!BW$112:BW$114),0)</f>
        <v>0</v>
      </c>
      <c r="BX78" s="209">
        <f>IF(SUM(wUSE!BX$112:BX$114),BX$3*wUSE!BX78/SUM(wUSE!BX$112:BX$114),0)</f>
        <v>6.0848919075742764E-3</v>
      </c>
      <c r="BY78" s="209">
        <f>IF(SUM(wUSE!BY$112:BY$114),BY$3*wUSE!BY78/SUM(wUSE!BY$112:BY$114),0)</f>
        <v>1.0518261846082504E-2</v>
      </c>
      <c r="BZ78" s="209">
        <f>IF(SUM(wUSE!BZ$112:BZ$114),BZ$3*wUSE!BZ78/SUM(wUSE!BZ$112:BZ$114),0)</f>
        <v>0.11446574099947859</v>
      </c>
      <c r="CA78" s="209">
        <f>IF(SUM(wUSE!CA$112:CA$114),CA$3*wUSE!CA78/SUM(wUSE!CA$112:CA$114),0)</f>
        <v>0.51885691742813111</v>
      </c>
      <c r="CB78" s="209">
        <f>IF(SUM(wUSE!CB$112:CB$114),CB$3*wUSE!CB78/SUM(wUSE!CB$112:CB$114),0)</f>
        <v>8.3890445250394477E-2</v>
      </c>
      <c r="CC78" s="209">
        <f>IF(SUM(wUSE!CC$112:CC$114),CC$3*wUSE!CC78/SUM(wUSE!CC$112:CC$114),0)</f>
        <v>2.6975781490008715E-3</v>
      </c>
      <c r="CD78" s="209">
        <f>IF(SUM(wUSE!CD$112:CD$114),CD$3*wUSE!CD78/SUM(wUSE!CD$112:CD$114),0)</f>
        <v>8.6620964716437293E-4</v>
      </c>
      <c r="CE78" s="209">
        <f>IF(SUM(wUSE!CE$112:CE$114),CE$3*wUSE!CE78/SUM(wUSE!CE$112:CE$114),0)</f>
        <v>7.0016067001367088E-2</v>
      </c>
      <c r="CF78" s="209">
        <f>IF(SUM(wUSE!CF$112:CF$114),CF$3*wUSE!CF78/SUM(wUSE!CF$112:CF$114),0)</f>
        <v>0</v>
      </c>
      <c r="CG78" s="209" t="e">
        <f>IF(SUM(wUSE!CG$112:CG$114),CG$3*wUSE!CG78/SUM(wUSE!CG$112:CG$114),0)</f>
        <v>#DIV/0!</v>
      </c>
      <c r="CH78" s="209" t="e">
        <f>IF(SUM(wUSE!CH$112:CH$114),CH$3*wUSE!CH78/SUM(wUSE!CH$112:CH$114),0)</f>
        <v>#DIV/0!</v>
      </c>
      <c r="CI78" s="209" t="e">
        <f>IF(SUM(wUSE!CI$112:CI$114),CI$3*wUSE!CI78/SUM(wUSE!CI$112:CI$114),0)</f>
        <v>#DIV/0!</v>
      </c>
      <c r="CJ78" s="209" t="e">
        <f>IF(SUM(wUSE!CJ$112:CJ$114),CJ$3*wUSE!CJ78/SUM(wUSE!CJ$112:CJ$114),0)</f>
        <v>#DIV/0!</v>
      </c>
      <c r="CK78" s="209" t="e">
        <f>IF(SUM(wUSE!CK$112:CK$114),CK$3*wUSE!CK78/SUM(wUSE!CK$112:CK$114),0)</f>
        <v>#DIV/0!</v>
      </c>
      <c r="CL78" s="209" t="e">
        <f>IF(SUM(wUSE!CL$112:CL$114),CL$3*wUSE!CL78/SUM(wUSE!CL$112:CL$114),0)</f>
        <v>#DIV/0!</v>
      </c>
      <c r="CM78" s="209" t="e">
        <f>IF(SUM(wUSE!CM$112:CM$114),CM$3*wUSE!CM78/SUM(wUSE!CM$112:CM$114),0)</f>
        <v>#DIV/0!</v>
      </c>
      <c r="CN78" s="209" t="e">
        <f>IF(SUM(wUSE!CN$112:CN$114),CN$3*wUSE!CN78/SUM(wUSE!CN$112:CN$114),0)</f>
        <v>#DIV/0!</v>
      </c>
      <c r="CO78" s="209" t="e">
        <f>IF(SUM(wUSE!CO$112:CO$114),CO$3*wUSE!CO78/SUM(wUSE!CO$112:CO$114),0)</f>
        <v>#DIV/0!</v>
      </c>
      <c r="CP78" s="209" t="e">
        <f>IF(SUM(wUSE!CP$112:CP$114),CP$3*wUSE!CP78/SUM(wUSE!CP$112:CP$114),0)</f>
        <v>#DIV/0!</v>
      </c>
      <c r="CQ78" s="209" t="e">
        <f>IF(SUM(wUSE!CQ$112:CQ$114),CQ$3*wUSE!CQ78/SUM(wUSE!CQ$112:CQ$114),0)</f>
        <v>#DIV/0!</v>
      </c>
      <c r="CR78" s="209" t="e">
        <f>IF(SUM(wUSE!CR$112:CR$114),CR$3*wUSE!CR78/SUM(wUSE!CR$112:CR$114),0)</f>
        <v>#DIV/0!</v>
      </c>
      <c r="CS78" s="209" t="e">
        <f>IF(SUM(wUSE!CS$112:CS$114),CS$3*wUSE!CS78/SUM(wUSE!CS$112:CS$114),0)</f>
        <v>#DIV/0!</v>
      </c>
      <c r="CT78" s="209">
        <f>IF(SUM(wUSE!CT$112:CT$114),CT$3*wUSE!CT78/SUM(wUSE!CT$112:CT$114),0)</f>
        <v>0</v>
      </c>
      <c r="CU78" s="209">
        <f>IF(SUM(wUSE!CU$112:CU$114),CU$3*wUSE!CU78/SUM(wUSE!CU$112:CU$114),0)</f>
        <v>0</v>
      </c>
      <c r="CV78" s="209" t="e">
        <f>IF(SUM(wUSE!CV$112:CV$114),CV$3*wUSE!CV78/SUM(wUSE!CV$112:CV$114),0)</f>
        <v>#DIV/0!</v>
      </c>
      <c r="CW78" s="209" t="e">
        <f>IF(SUM(wUSE!CW$112:CW$114),CW$3*wUSE!CW78/SUM(wUSE!CW$112:CW$114),0)</f>
        <v>#DIV/0!</v>
      </c>
      <c r="CX78" s="209" t="e">
        <f>IF(SUM(wUSE!CX$112:CX$114),CX$3*wUSE!CX78/SUM(wUSE!CX$112:CX$114),0)</f>
        <v>#DIV/0!</v>
      </c>
      <c r="CY78" s="209" t="e">
        <f>IF(SUM(wUSE!CY$112:CY$114),CY$3*wUSE!CY78/SUM(wUSE!CY$112:CY$114),0)</f>
        <v>#DIV/0!</v>
      </c>
      <c r="CZ78" s="209" t="e">
        <f>IF(SUM(wUSE!CZ$112:CZ$114),CZ$3*wUSE!CZ78/SUM(wUSE!CZ$112:CZ$114),0)</f>
        <v>#DIV/0!</v>
      </c>
      <c r="DA78" s="209" t="e">
        <f>IF(SUM(wUSE!DA$112:DA$114),DA$3*wUSE!DA78/SUM(wUSE!DA$112:DA$114),0)</f>
        <v>#DIV/0!</v>
      </c>
      <c r="DB78" s="209" t="e">
        <f>IF(SUM(wUSE!DB$112:DB$114),DB$3*wUSE!DB78/SUM(wUSE!DB$112:DB$114),0)</f>
        <v>#DIV/0!</v>
      </c>
      <c r="DC78" s="198"/>
      <c r="DD78" s="199"/>
      <c r="DE78" s="199"/>
      <c r="DF78" s="199"/>
      <c r="DG78" s="199"/>
      <c r="DH78" s="199"/>
      <c r="DI78" s="199"/>
      <c r="DJ78" s="199"/>
      <c r="DK78" s="199"/>
      <c r="DL78" s="199"/>
      <c r="DM78" s="199"/>
      <c r="DN78" s="199"/>
      <c r="DO78" s="199"/>
      <c r="DP78" s="199"/>
    </row>
    <row r="79" spans="1:120" x14ac:dyDescent="0.75">
      <c r="A79" s="29"/>
      <c r="B79" s="17" t="s">
        <v>186</v>
      </c>
      <c r="C79" s="209">
        <f>IF(SUM(wUSE!C$112:C$114),C$3*wUSE!C79/SUM(wUSE!C$112:C$114),0)</f>
        <v>0</v>
      </c>
      <c r="D79" s="209">
        <f>IF(SUM(wUSE!D$112:D$114),D$3*wUSE!D79/SUM(wUSE!D$112:D$114),0)</f>
        <v>0</v>
      </c>
      <c r="E79" s="209">
        <f>IF(SUM(wUSE!E$112:E$114),E$3*wUSE!E79/SUM(wUSE!E$112:E$114),0)</f>
        <v>0</v>
      </c>
      <c r="F79" s="209">
        <f>IF(SUM(wUSE!F$112:F$114),F$3*wUSE!F79/SUM(wUSE!F$112:F$114),0)</f>
        <v>0</v>
      </c>
      <c r="G79" s="209">
        <f>IF(SUM(wUSE!G$112:G$114),G$3*wUSE!G79/SUM(wUSE!G$112:G$114),0)</f>
        <v>0</v>
      </c>
      <c r="H79" s="209">
        <f>IF(SUM(wUSE!H$112:H$114),H$3*wUSE!H79/SUM(wUSE!H$112:H$114),0)</f>
        <v>0</v>
      </c>
      <c r="I79" s="209">
        <f>IF(SUM(wUSE!I$112:I$114),I$3*wUSE!I79/SUM(wUSE!I$112:I$114),0)</f>
        <v>0</v>
      </c>
      <c r="J79" s="209">
        <f>IF(SUM(wUSE!J$112:J$114),J$3*wUSE!J79/SUM(wUSE!J$112:J$114),0)</f>
        <v>0</v>
      </c>
      <c r="K79" s="209">
        <f>IF(SUM(wUSE!K$112:K$114),K$3*wUSE!K79/SUM(wUSE!K$112:K$114),0)</f>
        <v>0</v>
      </c>
      <c r="L79" s="209">
        <f>IF(SUM(wUSE!L$112:L$114),L$3*wUSE!L79/SUM(wUSE!L$112:L$114),0)</f>
        <v>0</v>
      </c>
      <c r="M79" s="209">
        <f>IF(SUM(wUSE!M$112:M$114),M$3*wUSE!M79/SUM(wUSE!M$112:M$114),0)</f>
        <v>0</v>
      </c>
      <c r="N79" s="209">
        <f>IF(SUM(wUSE!N$112:N$114),N$3*wUSE!N79/SUM(wUSE!N$112:N$114),0)</f>
        <v>0</v>
      </c>
      <c r="O79" s="209">
        <f>IF(SUM(wUSE!O$112:O$114),O$3*wUSE!O79/SUM(wUSE!O$112:O$114),0)</f>
        <v>0</v>
      </c>
      <c r="P79" s="209">
        <f>IF(SUM(wUSE!P$112:P$114),P$3*wUSE!P79/SUM(wUSE!P$112:P$114),0)</f>
        <v>0</v>
      </c>
      <c r="Q79" s="209">
        <f>IF(SUM(wUSE!Q$112:Q$114),Q$3*wUSE!Q79/SUM(wUSE!Q$112:Q$114),0)</f>
        <v>0</v>
      </c>
      <c r="R79" s="209">
        <f>IF(SUM(wUSE!R$112:R$114),R$3*wUSE!R79/SUM(wUSE!R$112:R$114),0)</f>
        <v>0</v>
      </c>
      <c r="S79" s="209">
        <f>IF(SUM(wUSE!S$112:S$114),S$3*wUSE!S79/SUM(wUSE!S$112:S$114),0)</f>
        <v>0</v>
      </c>
      <c r="T79" s="209">
        <f>IF(SUM(wUSE!T$112:T$114),T$3*wUSE!T79/SUM(wUSE!T$112:T$114),0)</f>
        <v>0</v>
      </c>
      <c r="U79" s="209">
        <f>IF(SUM(wUSE!U$112:U$114),U$3*wUSE!U79/SUM(wUSE!U$112:U$114),0)</f>
        <v>0</v>
      </c>
      <c r="V79" s="209">
        <f>IF(SUM(wUSE!V$112:V$114),V$3*wUSE!V79/SUM(wUSE!V$112:V$114),0)</f>
        <v>0</v>
      </c>
      <c r="W79" s="209">
        <f>IF(SUM(wUSE!W$112:W$114),W$3*wUSE!W79/SUM(wUSE!W$112:W$114),0)</f>
        <v>0</v>
      </c>
      <c r="X79" s="209">
        <f>IF(SUM(wUSE!X$112:X$114),X$3*wUSE!X79/SUM(wUSE!X$112:X$114),0)</f>
        <v>0</v>
      </c>
      <c r="Y79" s="209">
        <f>IF(SUM(wUSE!Y$112:Y$114),Y$3*wUSE!Y79/SUM(wUSE!Y$112:Y$114),0)</f>
        <v>0</v>
      </c>
      <c r="Z79" s="209">
        <f>IF(SUM(wUSE!Z$112:Z$114),Z$3*wUSE!Z79/SUM(wUSE!Z$112:Z$114),0)</f>
        <v>0</v>
      </c>
      <c r="AA79" s="209">
        <f>IF(SUM(wUSE!AA$112:AA$114),AA$3*wUSE!AA79/SUM(wUSE!AA$112:AA$114),0)</f>
        <v>0</v>
      </c>
      <c r="AB79" s="209">
        <f>IF(SUM(wUSE!AB$112:AB$114),AB$3*wUSE!AB79/SUM(wUSE!AB$112:AB$114),0)</f>
        <v>0</v>
      </c>
      <c r="AC79" s="209">
        <f>IF(SUM(wUSE!AC$112:AC$114),AC$3*wUSE!AC79/SUM(wUSE!AC$112:AC$114),0)</f>
        <v>0</v>
      </c>
      <c r="AD79" s="209">
        <f>IF(SUM(wUSE!AD$112:AD$114),AD$3*wUSE!AD79/SUM(wUSE!AD$112:AD$114),0)</f>
        <v>0</v>
      </c>
      <c r="AE79" s="209">
        <f>IF(SUM(wUSE!AE$112:AE$114),AE$3*wUSE!AE79/SUM(wUSE!AE$112:AE$114),0)</f>
        <v>0</v>
      </c>
      <c r="AF79" s="209">
        <f>IF(SUM(wUSE!AF$112:AF$114),AF$3*wUSE!AF79/SUM(wUSE!AF$112:AF$114),0)</f>
        <v>0</v>
      </c>
      <c r="AG79" s="209">
        <f>IF(SUM(wUSE!AG$112:AG$114),AG$3*wUSE!AG79/SUM(wUSE!AG$112:AG$114),0)</f>
        <v>0</v>
      </c>
      <c r="AH79" s="209">
        <f>IF(SUM(wUSE!AH$112:AH$114),AH$3*wUSE!AH79/SUM(wUSE!AH$112:AH$114),0)</f>
        <v>0</v>
      </c>
      <c r="AI79" s="209">
        <f>IF(SUM(wUSE!AI$112:AI$114),AI$3*wUSE!AI79/SUM(wUSE!AI$112:AI$114),0)</f>
        <v>0</v>
      </c>
      <c r="AJ79" s="209">
        <f>IF(SUM(wUSE!AJ$112:AJ$114),AJ$3*wUSE!AJ79/SUM(wUSE!AJ$112:AJ$114),0)</f>
        <v>0</v>
      </c>
      <c r="AK79" s="209">
        <f>IF(SUM(wUSE!AK$112:AK$114),AK$3*wUSE!AK79/SUM(wUSE!AK$112:AK$114),0)</f>
        <v>0</v>
      </c>
      <c r="AL79" s="209">
        <f>IF(SUM(wUSE!AL$112:AL$114),AL$3*wUSE!AL79/SUM(wUSE!AL$112:AL$114),0)</f>
        <v>0</v>
      </c>
      <c r="AM79" s="209">
        <f>IF(SUM(wUSE!AM$112:AM$114),AM$3*wUSE!AM79/SUM(wUSE!AM$112:AM$114),0)</f>
        <v>0</v>
      </c>
      <c r="AN79" s="209">
        <f>IF(SUM(wUSE!AN$112:AN$114),AN$3*wUSE!AN79/SUM(wUSE!AN$112:AN$114),0)</f>
        <v>0</v>
      </c>
      <c r="AO79" s="209">
        <f>IF(SUM(wUSE!AO$112:AO$114),AO$3*wUSE!AO79/SUM(wUSE!AO$112:AO$114),0)</f>
        <v>0.97280127546125494</v>
      </c>
      <c r="AP79" s="209">
        <f>IF(SUM(wUSE!AP$112:AP$114),AP$3*wUSE!AP79/SUM(wUSE!AP$112:AP$114),0)</f>
        <v>29.931691247404956</v>
      </c>
      <c r="AQ79" s="209">
        <f>IF(SUM(wUSE!AQ$112:AQ$114),AQ$3*wUSE!AQ79/SUM(wUSE!AQ$112:AQ$114),0)</f>
        <v>0</v>
      </c>
      <c r="AR79" s="209">
        <f>IF(SUM(wUSE!AR$112:AR$114),AR$3*wUSE!AR79/SUM(wUSE!AR$112:AR$114),0)</f>
        <v>0</v>
      </c>
      <c r="AS79" s="209">
        <f>IF(SUM(wUSE!AS$112:AS$114),AS$3*wUSE!AS79/SUM(wUSE!AS$112:AS$114),0)</f>
        <v>0.11021525204083014</v>
      </c>
      <c r="AT79" s="209">
        <f>IF(SUM(wUSE!AT$112:AT$114),AT$3*wUSE!AT79/SUM(wUSE!AT$112:AT$114),0)</f>
        <v>0</v>
      </c>
      <c r="AU79" s="209">
        <f>IF(SUM(wUSE!AU$112:AU$114),AU$3*wUSE!AU79/SUM(wUSE!AU$112:AU$114),0)</f>
        <v>9.612157549389258E-2</v>
      </c>
      <c r="AV79" s="209">
        <f>IF(SUM(wUSE!AV$112:AV$114),AV$3*wUSE!AV79/SUM(wUSE!AV$112:AV$114),0)</f>
        <v>0.85344605667543616</v>
      </c>
      <c r="AW79" s="209">
        <f>IF(SUM(wUSE!AW$112:AW$114),AW$3*wUSE!AW79/SUM(wUSE!AW$112:AW$114),0)</f>
        <v>1.0316498930035838</v>
      </c>
      <c r="AX79" s="209">
        <f>IF(SUM(wUSE!AX$112:AX$114),AX$3*wUSE!AX79/SUM(wUSE!AX$112:AX$114),0)</f>
        <v>0</v>
      </c>
      <c r="AY79" s="209">
        <f>IF(SUM(wUSE!AY$112:AY$114),AY$3*wUSE!AY79/SUM(wUSE!AY$112:AY$114),0)</f>
        <v>0.4061580536281314</v>
      </c>
      <c r="AZ79" s="209">
        <f>IF(SUM(wUSE!AZ$112:AZ$114),AZ$3*wUSE!AZ79/SUM(wUSE!AZ$112:AZ$114),0)</f>
        <v>0.69845399121655827</v>
      </c>
      <c r="BA79" s="209">
        <f>IF(SUM(wUSE!BA$112:BA$114),BA$3*wUSE!BA79/SUM(wUSE!BA$112:BA$114),0)</f>
        <v>0.53990978681525703</v>
      </c>
      <c r="BB79" s="209">
        <f>IF(SUM(wUSE!BB$112:BB$114),BB$3*wUSE!BB79/SUM(wUSE!BB$112:BB$114),0)</f>
        <v>0</v>
      </c>
      <c r="BC79" s="209">
        <f>IF(SUM(wUSE!BC$112:BC$114),BC$3*wUSE!BC79/SUM(wUSE!BC$112:BC$114),0)</f>
        <v>1.7047856518733824E-3</v>
      </c>
      <c r="BD79" s="209">
        <f>IF(SUM(wUSE!BD$112:BD$114),BD$3*wUSE!BD79/SUM(wUSE!BD$112:BD$114),0)</f>
        <v>0.38194547266564738</v>
      </c>
      <c r="BE79" s="209">
        <f>IF(SUM(wUSE!BE$112:BE$114),BE$3*wUSE!BE79/SUM(wUSE!BE$112:BE$114),0)</f>
        <v>0.20165301316464035</v>
      </c>
      <c r="BF79" s="209">
        <f>IF(SUM(wUSE!BF$112:BF$114),BF$3*wUSE!BF79/SUM(wUSE!BF$112:BF$114),0)</f>
        <v>0</v>
      </c>
      <c r="BG79" s="209">
        <f>IF(SUM(wUSE!BG$112:BG$114),BG$3*wUSE!BG79/SUM(wUSE!BG$112:BG$114),0)</f>
        <v>2.0855526898694765</v>
      </c>
      <c r="BH79" s="209">
        <f>IF(SUM(wUSE!BH$112:BH$114),BH$3*wUSE!BH79/SUM(wUSE!BH$112:BH$114),0)</f>
        <v>0.18215745246973863</v>
      </c>
      <c r="BI79" s="209">
        <f>IF(SUM(wUSE!BI$112:BI$114),BI$3*wUSE!BI79/SUM(wUSE!BI$112:BI$114),0)</f>
        <v>8.4697498623052744E-2</v>
      </c>
      <c r="BJ79" s="209">
        <f>IF(SUM(wUSE!BJ$112:BJ$114),BJ$3*wUSE!BJ79/SUM(wUSE!BJ$112:BJ$114),0)</f>
        <v>4.874587440679691E-4</v>
      </c>
      <c r="BK79" s="209">
        <f>IF(SUM(wUSE!BK$112:BK$114),BK$3*wUSE!BK79/SUM(wUSE!BK$112:BK$114),0)</f>
        <v>0</v>
      </c>
      <c r="BL79" s="209">
        <f>IF(SUM(wUSE!BL$112:BL$114),BL$3*wUSE!BL79/SUM(wUSE!BL$112:BL$114),0)</f>
        <v>1.0148386376490106</v>
      </c>
      <c r="BM79" s="209">
        <f>IF(SUM(wUSE!BM$112:BM$114),BM$3*wUSE!BM79/SUM(wUSE!BM$112:BM$114),0)</f>
        <v>0.59460089888786127</v>
      </c>
      <c r="BN79" s="209">
        <f>IF(SUM(wUSE!BN$112:BN$114),BN$3*wUSE!BN79/SUM(wUSE!BN$112:BN$114),0)</f>
        <v>3.1285653122676026E-2</v>
      </c>
      <c r="BO79" s="209">
        <f>IF(SUM(wUSE!BO$112:BO$114),BO$3*wUSE!BO79/SUM(wUSE!BO$112:BO$114),0)</f>
        <v>3.2293341640265684E-2</v>
      </c>
      <c r="BP79" s="209">
        <f>IF(SUM(wUSE!BP$112:BP$114),BP$3*wUSE!BP79/SUM(wUSE!BP$112:BP$114),0)</f>
        <v>3.6493896773681998E-2</v>
      </c>
      <c r="BQ79" s="209">
        <f>IF(SUM(wUSE!BQ$112:BQ$114),BQ$3*wUSE!BQ79/SUM(wUSE!BQ$112:BQ$114),0)</f>
        <v>1.1694580944953696</v>
      </c>
      <c r="BR79" s="209">
        <f>IF(SUM(wUSE!BR$112:BR$114),BR$3*wUSE!BR79/SUM(wUSE!BR$112:BR$114),0)</f>
        <v>0</v>
      </c>
      <c r="BS79" s="209">
        <f>IF(SUM(wUSE!BS$112:BS$114),BS$3*wUSE!BS79/SUM(wUSE!BS$112:BS$114),0)</f>
        <v>0.59321535876196896</v>
      </c>
      <c r="BT79" s="209">
        <f>IF(SUM(wUSE!BT$112:BT$114),BT$3*wUSE!BT79/SUM(wUSE!BT$112:BT$114),0)</f>
        <v>3.1833244142554028E-2</v>
      </c>
      <c r="BU79" s="209">
        <f>IF(SUM(wUSE!BU$112:BU$114),BU$3*wUSE!BU79/SUM(wUSE!BU$112:BU$114),0)</f>
        <v>0.13193297090888009</v>
      </c>
      <c r="BV79" s="209">
        <f>IF(SUM(wUSE!BV$112:BV$114),BV$3*wUSE!BV79/SUM(wUSE!BV$112:BV$114),0)</f>
        <v>19.436284988368861</v>
      </c>
      <c r="BW79" s="209">
        <f>IF(SUM(wUSE!BW$112:BW$114),BW$3*wUSE!BW79/SUM(wUSE!BW$112:BW$114),0)</f>
        <v>0</v>
      </c>
      <c r="BX79" s="209">
        <f>IF(SUM(wUSE!BX$112:BX$114),BX$3*wUSE!BX79/SUM(wUSE!BX$112:BX$114),0)</f>
        <v>0.10813839889590855</v>
      </c>
      <c r="BY79" s="209">
        <f>IF(SUM(wUSE!BY$112:BY$114),BY$3*wUSE!BY79/SUM(wUSE!BY$112:BY$114),0)</f>
        <v>6.1881847300666086E-2</v>
      </c>
      <c r="BZ79" s="209">
        <f>IF(SUM(wUSE!BZ$112:BZ$114),BZ$3*wUSE!BZ79/SUM(wUSE!BZ$112:BZ$114),0)</f>
        <v>3.1515151746166374</v>
      </c>
      <c r="CA79" s="209">
        <f>IF(SUM(wUSE!CA$112:CA$114),CA$3*wUSE!CA79/SUM(wUSE!CA$112:CA$114),0)</f>
        <v>6.3627507826786731</v>
      </c>
      <c r="CB79" s="209">
        <f>IF(SUM(wUSE!CB$112:CB$114),CB$3*wUSE!CB79/SUM(wUSE!CB$112:CB$114),0)</f>
        <v>1.8241628981204712</v>
      </c>
      <c r="CC79" s="209">
        <f>IF(SUM(wUSE!CC$112:CC$114),CC$3*wUSE!CC79/SUM(wUSE!CC$112:CC$114),0)</f>
        <v>0</v>
      </c>
      <c r="CD79" s="209">
        <f>IF(SUM(wUSE!CD$112:CD$114),CD$3*wUSE!CD79/SUM(wUSE!CD$112:CD$114),0)</f>
        <v>7.7518617897732844E-2</v>
      </c>
      <c r="CE79" s="209">
        <f>IF(SUM(wUSE!CE$112:CE$114),CE$3*wUSE!CE79/SUM(wUSE!CE$112:CE$114),0)</f>
        <v>0.13885764963459363</v>
      </c>
      <c r="CF79" s="209">
        <f>IF(SUM(wUSE!CF$112:CF$114),CF$3*wUSE!CF79/SUM(wUSE!CF$112:CF$114),0)</f>
        <v>0</v>
      </c>
      <c r="CG79" s="209" t="e">
        <f>IF(SUM(wUSE!CG$112:CG$114),CG$3*wUSE!CG79/SUM(wUSE!CG$112:CG$114),0)</f>
        <v>#DIV/0!</v>
      </c>
      <c r="CH79" s="209" t="e">
        <f>IF(SUM(wUSE!CH$112:CH$114),CH$3*wUSE!CH79/SUM(wUSE!CH$112:CH$114),0)</f>
        <v>#DIV/0!</v>
      </c>
      <c r="CI79" s="209" t="e">
        <f>IF(SUM(wUSE!CI$112:CI$114),CI$3*wUSE!CI79/SUM(wUSE!CI$112:CI$114),0)</f>
        <v>#DIV/0!</v>
      </c>
      <c r="CJ79" s="209" t="e">
        <f>IF(SUM(wUSE!CJ$112:CJ$114),CJ$3*wUSE!CJ79/SUM(wUSE!CJ$112:CJ$114),0)</f>
        <v>#DIV/0!</v>
      </c>
      <c r="CK79" s="209" t="e">
        <f>IF(SUM(wUSE!CK$112:CK$114),CK$3*wUSE!CK79/SUM(wUSE!CK$112:CK$114),0)</f>
        <v>#DIV/0!</v>
      </c>
      <c r="CL79" s="209" t="e">
        <f>IF(SUM(wUSE!CL$112:CL$114),CL$3*wUSE!CL79/SUM(wUSE!CL$112:CL$114),0)</f>
        <v>#DIV/0!</v>
      </c>
      <c r="CM79" s="209" t="e">
        <f>IF(SUM(wUSE!CM$112:CM$114),CM$3*wUSE!CM79/SUM(wUSE!CM$112:CM$114),0)</f>
        <v>#DIV/0!</v>
      </c>
      <c r="CN79" s="209" t="e">
        <f>IF(SUM(wUSE!CN$112:CN$114),CN$3*wUSE!CN79/SUM(wUSE!CN$112:CN$114),0)</f>
        <v>#DIV/0!</v>
      </c>
      <c r="CO79" s="209" t="e">
        <f>IF(SUM(wUSE!CO$112:CO$114),CO$3*wUSE!CO79/SUM(wUSE!CO$112:CO$114),0)</f>
        <v>#DIV/0!</v>
      </c>
      <c r="CP79" s="209" t="e">
        <f>IF(SUM(wUSE!CP$112:CP$114),CP$3*wUSE!CP79/SUM(wUSE!CP$112:CP$114),0)</f>
        <v>#DIV/0!</v>
      </c>
      <c r="CQ79" s="209" t="e">
        <f>IF(SUM(wUSE!CQ$112:CQ$114),CQ$3*wUSE!CQ79/SUM(wUSE!CQ$112:CQ$114),0)</f>
        <v>#DIV/0!</v>
      </c>
      <c r="CR79" s="209" t="e">
        <f>IF(SUM(wUSE!CR$112:CR$114),CR$3*wUSE!CR79/SUM(wUSE!CR$112:CR$114),0)</f>
        <v>#DIV/0!</v>
      </c>
      <c r="CS79" s="209" t="e">
        <f>IF(SUM(wUSE!CS$112:CS$114),CS$3*wUSE!CS79/SUM(wUSE!CS$112:CS$114),0)</f>
        <v>#DIV/0!</v>
      </c>
      <c r="CT79" s="209">
        <f>IF(SUM(wUSE!CT$112:CT$114),CT$3*wUSE!CT79/SUM(wUSE!CT$112:CT$114),0)</f>
        <v>0</v>
      </c>
      <c r="CU79" s="209">
        <f>IF(SUM(wUSE!CU$112:CU$114),CU$3*wUSE!CU79/SUM(wUSE!CU$112:CU$114),0)</f>
        <v>0</v>
      </c>
      <c r="CV79" s="209" t="e">
        <f>IF(SUM(wUSE!CV$112:CV$114),CV$3*wUSE!CV79/SUM(wUSE!CV$112:CV$114),0)</f>
        <v>#DIV/0!</v>
      </c>
      <c r="CW79" s="209" t="e">
        <f>IF(SUM(wUSE!CW$112:CW$114),CW$3*wUSE!CW79/SUM(wUSE!CW$112:CW$114),0)</f>
        <v>#DIV/0!</v>
      </c>
      <c r="CX79" s="209" t="e">
        <f>IF(SUM(wUSE!CX$112:CX$114),CX$3*wUSE!CX79/SUM(wUSE!CX$112:CX$114),0)</f>
        <v>#DIV/0!</v>
      </c>
      <c r="CY79" s="209" t="e">
        <f>IF(SUM(wUSE!CY$112:CY$114),CY$3*wUSE!CY79/SUM(wUSE!CY$112:CY$114),0)</f>
        <v>#DIV/0!</v>
      </c>
      <c r="CZ79" s="209" t="e">
        <f>IF(SUM(wUSE!CZ$112:CZ$114),CZ$3*wUSE!CZ79/SUM(wUSE!CZ$112:CZ$114),0)</f>
        <v>#DIV/0!</v>
      </c>
      <c r="DA79" s="209" t="e">
        <f>IF(SUM(wUSE!DA$112:DA$114),DA$3*wUSE!DA79/SUM(wUSE!DA$112:DA$114),0)</f>
        <v>#DIV/0!</v>
      </c>
      <c r="DB79" s="209" t="e">
        <f>IF(SUM(wUSE!DB$112:DB$114),DB$3*wUSE!DB79/SUM(wUSE!DB$112:DB$114),0)</f>
        <v>#DIV/0!</v>
      </c>
      <c r="DC79" s="198"/>
      <c r="DD79" s="199"/>
      <c r="DE79" s="199"/>
      <c r="DF79" s="199"/>
      <c r="DG79" s="199"/>
      <c r="DH79" s="199"/>
      <c r="DI79" s="199"/>
      <c r="DJ79" s="199"/>
      <c r="DK79" s="199"/>
      <c r="DL79" s="199"/>
      <c r="DM79" s="199"/>
      <c r="DN79" s="199"/>
      <c r="DO79" s="199"/>
      <c r="DP79" s="199"/>
    </row>
    <row r="80" spans="1:120" x14ac:dyDescent="0.75">
      <c r="A80" s="29"/>
      <c r="B80" s="17" t="s">
        <v>1196</v>
      </c>
      <c r="C80" s="209">
        <f>IF(SUM(wUSE!C$112:C$114),C$3*wUSE!C80/SUM(wUSE!C$112:C$114),0)</f>
        <v>0</v>
      </c>
      <c r="D80" s="209">
        <f>IF(SUM(wUSE!D$112:D$114),D$3*wUSE!D80/SUM(wUSE!D$112:D$114),0)</f>
        <v>0</v>
      </c>
      <c r="E80" s="209">
        <f>IF(SUM(wUSE!E$112:E$114),E$3*wUSE!E80/SUM(wUSE!E$112:E$114),0)</f>
        <v>0</v>
      </c>
      <c r="F80" s="209">
        <f>IF(SUM(wUSE!F$112:F$114),F$3*wUSE!F80/SUM(wUSE!F$112:F$114),0)</f>
        <v>0</v>
      </c>
      <c r="G80" s="209">
        <f>IF(SUM(wUSE!G$112:G$114),G$3*wUSE!G80/SUM(wUSE!G$112:G$114),0)</f>
        <v>0</v>
      </c>
      <c r="H80" s="209">
        <f>IF(SUM(wUSE!H$112:H$114),H$3*wUSE!H80/SUM(wUSE!H$112:H$114),0)</f>
        <v>0</v>
      </c>
      <c r="I80" s="209">
        <f>IF(SUM(wUSE!I$112:I$114),I$3*wUSE!I80/SUM(wUSE!I$112:I$114),0)</f>
        <v>0</v>
      </c>
      <c r="J80" s="209">
        <f>IF(SUM(wUSE!J$112:J$114),J$3*wUSE!J80/SUM(wUSE!J$112:J$114),0)</f>
        <v>0</v>
      </c>
      <c r="K80" s="209">
        <f>IF(SUM(wUSE!K$112:K$114),K$3*wUSE!K80/SUM(wUSE!K$112:K$114),0)</f>
        <v>0</v>
      </c>
      <c r="L80" s="209">
        <f>IF(SUM(wUSE!L$112:L$114),L$3*wUSE!L80/SUM(wUSE!L$112:L$114),0)</f>
        <v>0</v>
      </c>
      <c r="M80" s="209">
        <f>IF(SUM(wUSE!M$112:M$114),M$3*wUSE!M80/SUM(wUSE!M$112:M$114),0)</f>
        <v>0</v>
      </c>
      <c r="N80" s="209">
        <f>IF(SUM(wUSE!N$112:N$114),N$3*wUSE!N80/SUM(wUSE!N$112:N$114),0)</f>
        <v>0</v>
      </c>
      <c r="O80" s="209">
        <f>IF(SUM(wUSE!O$112:O$114),O$3*wUSE!O80/SUM(wUSE!O$112:O$114),0)</f>
        <v>0</v>
      </c>
      <c r="P80" s="209">
        <f>IF(SUM(wUSE!P$112:P$114),P$3*wUSE!P80/SUM(wUSE!P$112:P$114),0)</f>
        <v>0</v>
      </c>
      <c r="Q80" s="209">
        <f>IF(SUM(wUSE!Q$112:Q$114),Q$3*wUSE!Q80/SUM(wUSE!Q$112:Q$114),0)</f>
        <v>0</v>
      </c>
      <c r="R80" s="209">
        <f>IF(SUM(wUSE!R$112:R$114),R$3*wUSE!R80/SUM(wUSE!R$112:R$114),0)</f>
        <v>0</v>
      </c>
      <c r="S80" s="209">
        <f>IF(SUM(wUSE!S$112:S$114),S$3*wUSE!S80/SUM(wUSE!S$112:S$114),0)</f>
        <v>0</v>
      </c>
      <c r="T80" s="209">
        <f>IF(SUM(wUSE!T$112:T$114),T$3*wUSE!T80/SUM(wUSE!T$112:T$114),0)</f>
        <v>0</v>
      </c>
      <c r="U80" s="209">
        <f>IF(SUM(wUSE!U$112:U$114),U$3*wUSE!U80/SUM(wUSE!U$112:U$114),0)</f>
        <v>0</v>
      </c>
      <c r="V80" s="209">
        <f>IF(SUM(wUSE!V$112:V$114),V$3*wUSE!V80/SUM(wUSE!V$112:V$114),0)</f>
        <v>0</v>
      </c>
      <c r="W80" s="209">
        <f>IF(SUM(wUSE!W$112:W$114),W$3*wUSE!W80/SUM(wUSE!W$112:W$114),0)</f>
        <v>0</v>
      </c>
      <c r="X80" s="209">
        <f>IF(SUM(wUSE!X$112:X$114),X$3*wUSE!X80/SUM(wUSE!X$112:X$114),0)</f>
        <v>0</v>
      </c>
      <c r="Y80" s="209">
        <f>IF(SUM(wUSE!Y$112:Y$114),Y$3*wUSE!Y80/SUM(wUSE!Y$112:Y$114),0)</f>
        <v>0</v>
      </c>
      <c r="Z80" s="209">
        <f>IF(SUM(wUSE!Z$112:Z$114),Z$3*wUSE!Z80/SUM(wUSE!Z$112:Z$114),0)</f>
        <v>0</v>
      </c>
      <c r="AA80" s="209">
        <f>IF(SUM(wUSE!AA$112:AA$114),AA$3*wUSE!AA80/SUM(wUSE!AA$112:AA$114),0)</f>
        <v>0</v>
      </c>
      <c r="AB80" s="209">
        <f>IF(SUM(wUSE!AB$112:AB$114),AB$3*wUSE!AB80/SUM(wUSE!AB$112:AB$114),0)</f>
        <v>0</v>
      </c>
      <c r="AC80" s="209">
        <f>IF(SUM(wUSE!AC$112:AC$114),AC$3*wUSE!AC80/SUM(wUSE!AC$112:AC$114),0)</f>
        <v>0</v>
      </c>
      <c r="AD80" s="209">
        <f>IF(SUM(wUSE!AD$112:AD$114),AD$3*wUSE!AD80/SUM(wUSE!AD$112:AD$114),0)</f>
        <v>0</v>
      </c>
      <c r="AE80" s="209">
        <f>IF(SUM(wUSE!AE$112:AE$114),AE$3*wUSE!AE80/SUM(wUSE!AE$112:AE$114),0)</f>
        <v>0</v>
      </c>
      <c r="AF80" s="209">
        <f>IF(SUM(wUSE!AF$112:AF$114),AF$3*wUSE!AF80/SUM(wUSE!AF$112:AF$114),0)</f>
        <v>0</v>
      </c>
      <c r="AG80" s="209">
        <f>IF(SUM(wUSE!AG$112:AG$114),AG$3*wUSE!AG80/SUM(wUSE!AG$112:AG$114),0)</f>
        <v>0</v>
      </c>
      <c r="AH80" s="209">
        <f>IF(SUM(wUSE!AH$112:AH$114),AH$3*wUSE!AH80/SUM(wUSE!AH$112:AH$114),0)</f>
        <v>0</v>
      </c>
      <c r="AI80" s="209">
        <f>IF(SUM(wUSE!AI$112:AI$114),AI$3*wUSE!AI80/SUM(wUSE!AI$112:AI$114),0)</f>
        <v>0</v>
      </c>
      <c r="AJ80" s="209">
        <f>IF(SUM(wUSE!AJ$112:AJ$114),AJ$3*wUSE!AJ80/SUM(wUSE!AJ$112:AJ$114),0)</f>
        <v>0</v>
      </c>
      <c r="AK80" s="209">
        <f>IF(SUM(wUSE!AK$112:AK$114),AK$3*wUSE!AK80/SUM(wUSE!AK$112:AK$114),0)</f>
        <v>0</v>
      </c>
      <c r="AL80" s="209">
        <f>IF(SUM(wUSE!AL$112:AL$114),AL$3*wUSE!AL80/SUM(wUSE!AL$112:AL$114),0)</f>
        <v>0</v>
      </c>
      <c r="AM80" s="209">
        <f>IF(SUM(wUSE!AM$112:AM$114),AM$3*wUSE!AM80/SUM(wUSE!AM$112:AM$114),0)</f>
        <v>0</v>
      </c>
      <c r="AN80" s="209">
        <f>IF(SUM(wUSE!AN$112:AN$114),AN$3*wUSE!AN80/SUM(wUSE!AN$112:AN$114),0)</f>
        <v>0</v>
      </c>
      <c r="AO80" s="209">
        <f>IF(SUM(wUSE!AO$112:AO$114),AO$3*wUSE!AO80/SUM(wUSE!AO$112:AO$114),0)</f>
        <v>0</v>
      </c>
      <c r="AP80" s="209">
        <f>IF(SUM(wUSE!AP$112:AP$114),AP$3*wUSE!AP80/SUM(wUSE!AP$112:AP$114),0)</f>
        <v>0</v>
      </c>
      <c r="AQ80" s="209">
        <f>IF(SUM(wUSE!AQ$112:AQ$114),AQ$3*wUSE!AQ80/SUM(wUSE!AQ$112:AQ$114),0)</f>
        <v>0</v>
      </c>
      <c r="AR80" s="209">
        <f>IF(SUM(wUSE!AR$112:AR$114),AR$3*wUSE!AR80/SUM(wUSE!AR$112:AR$114),0)</f>
        <v>0</v>
      </c>
      <c r="AS80" s="209">
        <f>IF(SUM(wUSE!AS$112:AS$114),AS$3*wUSE!AS80/SUM(wUSE!AS$112:AS$114),0)</f>
        <v>0</v>
      </c>
      <c r="AT80" s="209">
        <f>IF(SUM(wUSE!AT$112:AT$114),AT$3*wUSE!AT80/SUM(wUSE!AT$112:AT$114),0)</f>
        <v>0</v>
      </c>
      <c r="AU80" s="209">
        <f>IF(SUM(wUSE!AU$112:AU$114),AU$3*wUSE!AU80/SUM(wUSE!AU$112:AU$114),0)</f>
        <v>0</v>
      </c>
      <c r="AV80" s="209">
        <f>IF(SUM(wUSE!AV$112:AV$114),AV$3*wUSE!AV80/SUM(wUSE!AV$112:AV$114),0)</f>
        <v>0</v>
      </c>
      <c r="AW80" s="209">
        <f>IF(SUM(wUSE!AW$112:AW$114),AW$3*wUSE!AW80/SUM(wUSE!AW$112:AW$114),0)</f>
        <v>0</v>
      </c>
      <c r="AX80" s="209">
        <f>IF(SUM(wUSE!AX$112:AX$114),AX$3*wUSE!AX80/SUM(wUSE!AX$112:AX$114),0)</f>
        <v>0</v>
      </c>
      <c r="AY80" s="209">
        <f>IF(SUM(wUSE!AY$112:AY$114),AY$3*wUSE!AY80/SUM(wUSE!AY$112:AY$114),0)</f>
        <v>0</v>
      </c>
      <c r="AZ80" s="209">
        <f>IF(SUM(wUSE!AZ$112:AZ$114),AZ$3*wUSE!AZ80/SUM(wUSE!AZ$112:AZ$114),0)</f>
        <v>0</v>
      </c>
      <c r="BA80" s="209">
        <f>IF(SUM(wUSE!BA$112:BA$114),BA$3*wUSE!BA80/SUM(wUSE!BA$112:BA$114),0)</f>
        <v>0</v>
      </c>
      <c r="BB80" s="209">
        <f>IF(SUM(wUSE!BB$112:BB$114),BB$3*wUSE!BB80/SUM(wUSE!BB$112:BB$114),0)</f>
        <v>0</v>
      </c>
      <c r="BC80" s="209">
        <f>IF(SUM(wUSE!BC$112:BC$114),BC$3*wUSE!BC80/SUM(wUSE!BC$112:BC$114),0)</f>
        <v>0</v>
      </c>
      <c r="BD80" s="209">
        <f>IF(SUM(wUSE!BD$112:BD$114),BD$3*wUSE!BD80/SUM(wUSE!BD$112:BD$114),0)</f>
        <v>0</v>
      </c>
      <c r="BE80" s="209">
        <f>IF(SUM(wUSE!BE$112:BE$114),BE$3*wUSE!BE80/SUM(wUSE!BE$112:BE$114),0)</f>
        <v>0</v>
      </c>
      <c r="BF80" s="209">
        <f>IF(SUM(wUSE!BF$112:BF$114),BF$3*wUSE!BF80/SUM(wUSE!BF$112:BF$114),0)</f>
        <v>0</v>
      </c>
      <c r="BG80" s="209">
        <f>IF(SUM(wUSE!BG$112:BG$114),BG$3*wUSE!BG80/SUM(wUSE!BG$112:BG$114),0)</f>
        <v>0</v>
      </c>
      <c r="BH80" s="209">
        <f>IF(SUM(wUSE!BH$112:BH$114),BH$3*wUSE!BH80/SUM(wUSE!BH$112:BH$114),0)</f>
        <v>0</v>
      </c>
      <c r="BI80" s="209">
        <f>IF(SUM(wUSE!BI$112:BI$114),BI$3*wUSE!BI80/SUM(wUSE!BI$112:BI$114),0)</f>
        <v>0</v>
      </c>
      <c r="BJ80" s="209">
        <f>IF(SUM(wUSE!BJ$112:BJ$114),BJ$3*wUSE!BJ80/SUM(wUSE!BJ$112:BJ$114),0)</f>
        <v>0</v>
      </c>
      <c r="BK80" s="209">
        <f>IF(SUM(wUSE!BK$112:BK$114),BK$3*wUSE!BK80/SUM(wUSE!BK$112:BK$114),0)</f>
        <v>0</v>
      </c>
      <c r="BL80" s="209">
        <f>IF(SUM(wUSE!BL$112:BL$114),BL$3*wUSE!BL80/SUM(wUSE!BL$112:BL$114),0)</f>
        <v>0</v>
      </c>
      <c r="BM80" s="209">
        <f>IF(SUM(wUSE!BM$112:BM$114),BM$3*wUSE!BM80/SUM(wUSE!BM$112:BM$114),0)</f>
        <v>0</v>
      </c>
      <c r="BN80" s="209">
        <f>IF(SUM(wUSE!BN$112:BN$114),BN$3*wUSE!BN80/SUM(wUSE!BN$112:BN$114),0)</f>
        <v>0</v>
      </c>
      <c r="BO80" s="209">
        <f>IF(SUM(wUSE!BO$112:BO$114),BO$3*wUSE!BO80/SUM(wUSE!BO$112:BO$114),0)</f>
        <v>0</v>
      </c>
      <c r="BP80" s="209">
        <f>IF(SUM(wUSE!BP$112:BP$114),BP$3*wUSE!BP80/SUM(wUSE!BP$112:BP$114),0)</f>
        <v>0</v>
      </c>
      <c r="BQ80" s="209">
        <f>IF(SUM(wUSE!BQ$112:BQ$114),BQ$3*wUSE!BQ80/SUM(wUSE!BQ$112:BQ$114),0)</f>
        <v>0</v>
      </c>
      <c r="BR80" s="209">
        <f>IF(SUM(wUSE!BR$112:BR$114),BR$3*wUSE!BR80/SUM(wUSE!BR$112:BR$114),0)</f>
        <v>0</v>
      </c>
      <c r="BS80" s="209">
        <f>IF(SUM(wUSE!BS$112:BS$114),BS$3*wUSE!BS80/SUM(wUSE!BS$112:BS$114),0)</f>
        <v>0</v>
      </c>
      <c r="BT80" s="209">
        <f>IF(SUM(wUSE!BT$112:BT$114),BT$3*wUSE!BT80/SUM(wUSE!BT$112:BT$114),0)</f>
        <v>0</v>
      </c>
      <c r="BU80" s="209">
        <f>IF(SUM(wUSE!BU$112:BU$114),BU$3*wUSE!BU80/SUM(wUSE!BU$112:BU$114),0)</f>
        <v>0</v>
      </c>
      <c r="BV80" s="209">
        <f>IF(SUM(wUSE!BV$112:BV$114),BV$3*wUSE!BV80/SUM(wUSE!BV$112:BV$114),0)</f>
        <v>0</v>
      </c>
      <c r="BW80" s="209">
        <f>IF(SUM(wUSE!BW$112:BW$114),BW$3*wUSE!BW80/SUM(wUSE!BW$112:BW$114),0)</f>
        <v>0</v>
      </c>
      <c r="BX80" s="209">
        <f>IF(SUM(wUSE!BX$112:BX$114),BX$3*wUSE!BX80/SUM(wUSE!BX$112:BX$114),0)</f>
        <v>0</v>
      </c>
      <c r="BY80" s="209">
        <f>IF(SUM(wUSE!BY$112:BY$114),BY$3*wUSE!BY80/SUM(wUSE!BY$112:BY$114),0)</f>
        <v>0</v>
      </c>
      <c r="BZ80" s="209">
        <f>IF(SUM(wUSE!BZ$112:BZ$114),BZ$3*wUSE!BZ80/SUM(wUSE!BZ$112:BZ$114),0)</f>
        <v>0</v>
      </c>
      <c r="CA80" s="209">
        <f>IF(SUM(wUSE!CA$112:CA$114),CA$3*wUSE!CA80/SUM(wUSE!CA$112:CA$114),0)</f>
        <v>0</v>
      </c>
      <c r="CB80" s="209">
        <f>IF(SUM(wUSE!CB$112:CB$114),CB$3*wUSE!CB80/SUM(wUSE!CB$112:CB$114),0)</f>
        <v>0</v>
      </c>
      <c r="CC80" s="209">
        <f>IF(SUM(wUSE!CC$112:CC$114),CC$3*wUSE!CC80/SUM(wUSE!CC$112:CC$114),0)</f>
        <v>0</v>
      </c>
      <c r="CD80" s="209">
        <f>IF(SUM(wUSE!CD$112:CD$114),CD$3*wUSE!CD80/SUM(wUSE!CD$112:CD$114),0)</f>
        <v>0</v>
      </c>
      <c r="CE80" s="209">
        <f>IF(SUM(wUSE!CE$112:CE$114),CE$3*wUSE!CE80/SUM(wUSE!CE$112:CE$114),0)</f>
        <v>0</v>
      </c>
      <c r="CF80" s="209">
        <f>IF(SUM(wUSE!CF$112:CF$114),CF$3*wUSE!CF80/SUM(wUSE!CF$112:CF$114),0)</f>
        <v>0</v>
      </c>
      <c r="CG80" s="209" t="e">
        <f>IF(SUM(wUSE!CG$112:CG$114),CG$3*wUSE!CG80/SUM(wUSE!CG$112:CG$114),0)</f>
        <v>#DIV/0!</v>
      </c>
      <c r="CH80" s="209" t="e">
        <f>IF(SUM(wUSE!CH$112:CH$114),CH$3*wUSE!CH80/SUM(wUSE!CH$112:CH$114),0)</f>
        <v>#DIV/0!</v>
      </c>
      <c r="CI80" s="209" t="e">
        <f>IF(SUM(wUSE!CI$112:CI$114),CI$3*wUSE!CI80/SUM(wUSE!CI$112:CI$114),0)</f>
        <v>#DIV/0!</v>
      </c>
      <c r="CJ80" s="209" t="e">
        <f>IF(SUM(wUSE!CJ$112:CJ$114),CJ$3*wUSE!CJ80/SUM(wUSE!CJ$112:CJ$114),0)</f>
        <v>#DIV/0!</v>
      </c>
      <c r="CK80" s="209" t="e">
        <f>IF(SUM(wUSE!CK$112:CK$114),CK$3*wUSE!CK80/SUM(wUSE!CK$112:CK$114),0)</f>
        <v>#DIV/0!</v>
      </c>
      <c r="CL80" s="209" t="e">
        <f>IF(SUM(wUSE!CL$112:CL$114),CL$3*wUSE!CL80/SUM(wUSE!CL$112:CL$114),0)</f>
        <v>#DIV/0!</v>
      </c>
      <c r="CM80" s="209" t="e">
        <f>IF(SUM(wUSE!CM$112:CM$114),CM$3*wUSE!CM80/SUM(wUSE!CM$112:CM$114),0)</f>
        <v>#DIV/0!</v>
      </c>
      <c r="CN80" s="209" t="e">
        <f>IF(SUM(wUSE!CN$112:CN$114),CN$3*wUSE!CN80/SUM(wUSE!CN$112:CN$114),0)</f>
        <v>#DIV/0!</v>
      </c>
      <c r="CO80" s="209" t="e">
        <f>IF(SUM(wUSE!CO$112:CO$114),CO$3*wUSE!CO80/SUM(wUSE!CO$112:CO$114),0)</f>
        <v>#DIV/0!</v>
      </c>
      <c r="CP80" s="209" t="e">
        <f>IF(SUM(wUSE!CP$112:CP$114),CP$3*wUSE!CP80/SUM(wUSE!CP$112:CP$114),0)</f>
        <v>#DIV/0!</v>
      </c>
      <c r="CQ80" s="209" t="e">
        <f>IF(SUM(wUSE!CQ$112:CQ$114),CQ$3*wUSE!CQ80/SUM(wUSE!CQ$112:CQ$114),0)</f>
        <v>#DIV/0!</v>
      </c>
      <c r="CR80" s="209" t="e">
        <f>IF(SUM(wUSE!CR$112:CR$114),CR$3*wUSE!CR80/SUM(wUSE!CR$112:CR$114),0)</f>
        <v>#DIV/0!</v>
      </c>
      <c r="CS80" s="209" t="e">
        <f>IF(SUM(wUSE!CS$112:CS$114),CS$3*wUSE!CS80/SUM(wUSE!CS$112:CS$114),0)</f>
        <v>#DIV/0!</v>
      </c>
      <c r="CT80" s="209">
        <f>IF(SUM(wUSE!CT$112:CT$114),CT$3*wUSE!CT80/SUM(wUSE!CT$112:CT$114),0)</f>
        <v>0</v>
      </c>
      <c r="CU80" s="209">
        <f>IF(SUM(wUSE!CU$112:CU$114),CU$3*wUSE!CU80/SUM(wUSE!CU$112:CU$114),0)</f>
        <v>0</v>
      </c>
      <c r="CV80" s="209" t="e">
        <f>IF(SUM(wUSE!CV$112:CV$114),CV$3*wUSE!CV80/SUM(wUSE!CV$112:CV$114),0)</f>
        <v>#DIV/0!</v>
      </c>
      <c r="CW80" s="209" t="e">
        <f>IF(SUM(wUSE!CW$112:CW$114),CW$3*wUSE!CW80/SUM(wUSE!CW$112:CW$114),0)</f>
        <v>#DIV/0!</v>
      </c>
      <c r="CX80" s="209" t="e">
        <f>IF(SUM(wUSE!CX$112:CX$114),CX$3*wUSE!CX80/SUM(wUSE!CX$112:CX$114),0)</f>
        <v>#DIV/0!</v>
      </c>
      <c r="CY80" s="209" t="e">
        <f>IF(SUM(wUSE!CY$112:CY$114),CY$3*wUSE!CY80/SUM(wUSE!CY$112:CY$114),0)</f>
        <v>#DIV/0!</v>
      </c>
      <c r="CZ80" s="209" t="e">
        <f>IF(SUM(wUSE!CZ$112:CZ$114),CZ$3*wUSE!CZ80/SUM(wUSE!CZ$112:CZ$114),0)</f>
        <v>#DIV/0!</v>
      </c>
      <c r="DA80" s="209" t="e">
        <f>IF(SUM(wUSE!DA$112:DA$114),DA$3*wUSE!DA80/SUM(wUSE!DA$112:DA$114),0)</f>
        <v>#DIV/0!</v>
      </c>
      <c r="DB80" s="209" t="e">
        <f>IF(SUM(wUSE!DB$112:DB$114),DB$3*wUSE!DB80/SUM(wUSE!DB$112:DB$114),0)</f>
        <v>#DIV/0!</v>
      </c>
      <c r="DC80" s="198"/>
      <c r="DD80" s="199"/>
      <c r="DE80" s="199"/>
      <c r="DF80" s="199"/>
      <c r="DG80" s="199"/>
      <c r="DH80" s="199"/>
      <c r="DI80" s="199"/>
      <c r="DJ80" s="199"/>
      <c r="DK80" s="199"/>
      <c r="DL80" s="199"/>
      <c r="DM80" s="199"/>
      <c r="DN80" s="199"/>
      <c r="DO80" s="199"/>
      <c r="DP80" s="199"/>
    </row>
    <row r="81" spans="1:120" x14ac:dyDescent="0.75">
      <c r="A81" s="29"/>
      <c r="B81" s="17" t="s">
        <v>1199</v>
      </c>
      <c r="C81" s="209">
        <f>IF(SUM(wUSE!C$112:C$114),C$3*wUSE!C81/SUM(wUSE!C$112:C$114),0)</f>
        <v>0</v>
      </c>
      <c r="D81" s="209">
        <f>IF(SUM(wUSE!D$112:D$114),D$3*wUSE!D81/SUM(wUSE!D$112:D$114),0)</f>
        <v>0</v>
      </c>
      <c r="E81" s="209">
        <f>IF(SUM(wUSE!E$112:E$114),E$3*wUSE!E81/SUM(wUSE!E$112:E$114),0)</f>
        <v>0</v>
      </c>
      <c r="F81" s="209">
        <f>IF(SUM(wUSE!F$112:F$114),F$3*wUSE!F81/SUM(wUSE!F$112:F$114),0)</f>
        <v>0</v>
      </c>
      <c r="G81" s="209">
        <f>IF(SUM(wUSE!G$112:G$114),G$3*wUSE!G81/SUM(wUSE!G$112:G$114),0)</f>
        <v>0</v>
      </c>
      <c r="H81" s="209">
        <f>IF(SUM(wUSE!H$112:H$114),H$3*wUSE!H81/SUM(wUSE!H$112:H$114),0)</f>
        <v>0</v>
      </c>
      <c r="I81" s="209">
        <f>IF(SUM(wUSE!I$112:I$114),I$3*wUSE!I81/SUM(wUSE!I$112:I$114),0)</f>
        <v>0</v>
      </c>
      <c r="J81" s="209">
        <f>IF(SUM(wUSE!J$112:J$114),J$3*wUSE!J81/SUM(wUSE!J$112:J$114),0)</f>
        <v>0</v>
      </c>
      <c r="K81" s="209">
        <f>IF(SUM(wUSE!K$112:K$114),K$3*wUSE!K81/SUM(wUSE!K$112:K$114),0)</f>
        <v>0</v>
      </c>
      <c r="L81" s="209">
        <f>IF(SUM(wUSE!L$112:L$114),L$3*wUSE!L81/SUM(wUSE!L$112:L$114),0)</f>
        <v>0</v>
      </c>
      <c r="M81" s="209">
        <f>IF(SUM(wUSE!M$112:M$114),M$3*wUSE!M81/SUM(wUSE!M$112:M$114),0)</f>
        <v>0</v>
      </c>
      <c r="N81" s="209">
        <f>IF(SUM(wUSE!N$112:N$114),N$3*wUSE!N81/SUM(wUSE!N$112:N$114),0)</f>
        <v>0</v>
      </c>
      <c r="O81" s="209">
        <f>IF(SUM(wUSE!O$112:O$114),O$3*wUSE!O81/SUM(wUSE!O$112:O$114),0)</f>
        <v>0</v>
      </c>
      <c r="P81" s="209">
        <f>IF(SUM(wUSE!P$112:P$114),P$3*wUSE!P81/SUM(wUSE!P$112:P$114),0)</f>
        <v>0</v>
      </c>
      <c r="Q81" s="209">
        <f>IF(SUM(wUSE!Q$112:Q$114),Q$3*wUSE!Q81/SUM(wUSE!Q$112:Q$114),0)</f>
        <v>0</v>
      </c>
      <c r="R81" s="209">
        <f>IF(SUM(wUSE!R$112:R$114),R$3*wUSE!R81/SUM(wUSE!R$112:R$114),0)</f>
        <v>0</v>
      </c>
      <c r="S81" s="209">
        <f>IF(SUM(wUSE!S$112:S$114),S$3*wUSE!S81/SUM(wUSE!S$112:S$114),0)</f>
        <v>0</v>
      </c>
      <c r="T81" s="209">
        <f>IF(SUM(wUSE!T$112:T$114),T$3*wUSE!T81/SUM(wUSE!T$112:T$114),0)</f>
        <v>0</v>
      </c>
      <c r="U81" s="209">
        <f>IF(SUM(wUSE!U$112:U$114),U$3*wUSE!U81/SUM(wUSE!U$112:U$114),0)</f>
        <v>0</v>
      </c>
      <c r="V81" s="209">
        <f>IF(SUM(wUSE!V$112:V$114),V$3*wUSE!V81/SUM(wUSE!V$112:V$114),0)</f>
        <v>0</v>
      </c>
      <c r="W81" s="209">
        <f>IF(SUM(wUSE!W$112:W$114),W$3*wUSE!W81/SUM(wUSE!W$112:W$114),0)</f>
        <v>0</v>
      </c>
      <c r="X81" s="209">
        <f>IF(SUM(wUSE!X$112:X$114),X$3*wUSE!X81/SUM(wUSE!X$112:X$114),0)</f>
        <v>0</v>
      </c>
      <c r="Y81" s="209">
        <f>IF(SUM(wUSE!Y$112:Y$114),Y$3*wUSE!Y81/SUM(wUSE!Y$112:Y$114),0)</f>
        <v>0</v>
      </c>
      <c r="Z81" s="209">
        <f>IF(SUM(wUSE!Z$112:Z$114),Z$3*wUSE!Z81/SUM(wUSE!Z$112:Z$114),0)</f>
        <v>0</v>
      </c>
      <c r="AA81" s="209">
        <f>IF(SUM(wUSE!AA$112:AA$114),AA$3*wUSE!AA81/SUM(wUSE!AA$112:AA$114),0)</f>
        <v>0</v>
      </c>
      <c r="AB81" s="209">
        <f>IF(SUM(wUSE!AB$112:AB$114),AB$3*wUSE!AB81/SUM(wUSE!AB$112:AB$114),0)</f>
        <v>0</v>
      </c>
      <c r="AC81" s="209">
        <f>IF(SUM(wUSE!AC$112:AC$114),AC$3*wUSE!AC81/SUM(wUSE!AC$112:AC$114),0)</f>
        <v>0</v>
      </c>
      <c r="AD81" s="209">
        <f>IF(SUM(wUSE!AD$112:AD$114),AD$3*wUSE!AD81/SUM(wUSE!AD$112:AD$114),0)</f>
        <v>0</v>
      </c>
      <c r="AE81" s="209">
        <f>IF(SUM(wUSE!AE$112:AE$114),AE$3*wUSE!AE81/SUM(wUSE!AE$112:AE$114),0)</f>
        <v>0</v>
      </c>
      <c r="AF81" s="209">
        <f>IF(SUM(wUSE!AF$112:AF$114),AF$3*wUSE!AF81/SUM(wUSE!AF$112:AF$114),0)</f>
        <v>0</v>
      </c>
      <c r="AG81" s="209">
        <f>IF(SUM(wUSE!AG$112:AG$114),AG$3*wUSE!AG81/SUM(wUSE!AG$112:AG$114),0)</f>
        <v>0</v>
      </c>
      <c r="AH81" s="209">
        <f>IF(SUM(wUSE!AH$112:AH$114),AH$3*wUSE!AH81/SUM(wUSE!AH$112:AH$114),0)</f>
        <v>0</v>
      </c>
      <c r="AI81" s="209">
        <f>IF(SUM(wUSE!AI$112:AI$114),AI$3*wUSE!AI81/SUM(wUSE!AI$112:AI$114),0)</f>
        <v>0</v>
      </c>
      <c r="AJ81" s="209">
        <f>IF(SUM(wUSE!AJ$112:AJ$114),AJ$3*wUSE!AJ81/SUM(wUSE!AJ$112:AJ$114),0)</f>
        <v>4.7629771189762325E-2</v>
      </c>
      <c r="AK81" s="209">
        <f>IF(SUM(wUSE!AK$112:AK$114),AK$3*wUSE!AK81/SUM(wUSE!AK$112:AK$114),0)</f>
        <v>9.1812631943992314E-3</v>
      </c>
      <c r="AL81" s="209">
        <f>IF(SUM(wUSE!AL$112:AL$114),AL$3*wUSE!AL81/SUM(wUSE!AL$112:AL$114),0)</f>
        <v>3.0953705415698229E-3</v>
      </c>
      <c r="AM81" s="209">
        <f>IF(SUM(wUSE!AM$112:AM$114),AM$3*wUSE!AM81/SUM(wUSE!AM$112:AM$114),0)</f>
        <v>3.5228422287590641E-2</v>
      </c>
      <c r="AN81" s="209">
        <f>IF(SUM(wUSE!AN$112:AN$114),AN$3*wUSE!AN81/SUM(wUSE!AN$112:AN$114),0)</f>
        <v>0</v>
      </c>
      <c r="AO81" s="209">
        <f>IF(SUM(wUSE!AO$112:AO$114),AO$3*wUSE!AO81/SUM(wUSE!AO$112:AO$114),0)</f>
        <v>0.10965543357440971</v>
      </c>
      <c r="AP81" s="209">
        <f>IF(SUM(wUSE!AP$112:AP$114),AP$3*wUSE!AP81/SUM(wUSE!AP$112:AP$114),0)</f>
        <v>2.5638284555730402</v>
      </c>
      <c r="AQ81" s="209">
        <f>IF(SUM(wUSE!AQ$112:AQ$114),AQ$3*wUSE!AQ81/SUM(wUSE!AQ$112:AQ$114),0)</f>
        <v>3.3589132125566606E-2</v>
      </c>
      <c r="AR81" s="209">
        <f>IF(SUM(wUSE!AR$112:AR$114),AR$3*wUSE!AR81/SUM(wUSE!AR$112:AR$114),0)</f>
        <v>0</v>
      </c>
      <c r="AS81" s="209">
        <f>IF(SUM(wUSE!AS$112:AS$114),AS$3*wUSE!AS81/SUM(wUSE!AS$112:AS$114),0)</f>
        <v>4.6552713117942873E-2</v>
      </c>
      <c r="AT81" s="209">
        <f>IF(SUM(wUSE!AT$112:AT$114),AT$3*wUSE!AT81/SUM(wUSE!AT$112:AT$114),0)</f>
        <v>0</v>
      </c>
      <c r="AU81" s="209">
        <f>IF(SUM(wUSE!AU$112:AU$114),AU$3*wUSE!AU81/SUM(wUSE!AU$112:AU$114),0)</f>
        <v>8.7010256739578337E-2</v>
      </c>
      <c r="AV81" s="209">
        <f>IF(SUM(wUSE!AV$112:AV$114),AV$3*wUSE!AV81/SUM(wUSE!AV$112:AV$114),0)</f>
        <v>1.1801518564468449</v>
      </c>
      <c r="AW81" s="209">
        <f>IF(SUM(wUSE!AW$112:AW$114),AW$3*wUSE!AW81/SUM(wUSE!AW$112:AW$114),0)</f>
        <v>2.0968090628343591E-2</v>
      </c>
      <c r="AX81" s="209">
        <f>IF(SUM(wUSE!AX$112:AX$114),AX$3*wUSE!AX81/SUM(wUSE!AX$112:AX$114),0)</f>
        <v>0</v>
      </c>
      <c r="AY81" s="209">
        <f>IF(SUM(wUSE!AY$112:AY$114),AY$3*wUSE!AY81/SUM(wUSE!AY$112:AY$114),0)</f>
        <v>0.49829173330844712</v>
      </c>
      <c r="AZ81" s="209">
        <f>IF(SUM(wUSE!AZ$112:AZ$114),AZ$3*wUSE!AZ81/SUM(wUSE!AZ$112:AZ$114),0)</f>
        <v>0.92353850887371935</v>
      </c>
      <c r="BA81" s="209">
        <f>IF(SUM(wUSE!BA$112:BA$114),BA$3*wUSE!BA81/SUM(wUSE!BA$112:BA$114),0)</f>
        <v>0.31412084647016802</v>
      </c>
      <c r="BB81" s="209">
        <f>IF(SUM(wUSE!BB$112:BB$114),BB$3*wUSE!BB81/SUM(wUSE!BB$112:BB$114),0)</f>
        <v>0.1686801845358456</v>
      </c>
      <c r="BC81" s="209">
        <f>IF(SUM(wUSE!BC$112:BC$114),BC$3*wUSE!BC81/SUM(wUSE!BC$112:BC$114),0)</f>
        <v>0.18081196458373519</v>
      </c>
      <c r="BD81" s="209">
        <f>IF(SUM(wUSE!BD$112:BD$114),BD$3*wUSE!BD81/SUM(wUSE!BD$112:BD$114),0)</f>
        <v>3.633497763583439E-2</v>
      </c>
      <c r="BE81" s="209">
        <f>IF(SUM(wUSE!BE$112:BE$114),BE$3*wUSE!BE81/SUM(wUSE!BE$112:BE$114),0)</f>
        <v>0.18879275299024451</v>
      </c>
      <c r="BF81" s="209">
        <f>IF(SUM(wUSE!BF$112:BF$114),BF$3*wUSE!BF81/SUM(wUSE!BF$112:BF$114),0)</f>
        <v>0</v>
      </c>
      <c r="BG81" s="209">
        <f>IF(SUM(wUSE!BG$112:BG$114),BG$3*wUSE!BG81/SUM(wUSE!BG$112:BG$114),0)</f>
        <v>2.9355500873274378</v>
      </c>
      <c r="BH81" s="209">
        <f>IF(SUM(wUSE!BH$112:BH$114),BH$3*wUSE!BH81/SUM(wUSE!BH$112:BH$114),0)</f>
        <v>5.9627465621481759E-2</v>
      </c>
      <c r="BI81" s="209">
        <f>IF(SUM(wUSE!BI$112:BI$114),BI$3*wUSE!BI81/SUM(wUSE!BI$112:BI$114),0)</f>
        <v>0.20069195760199801</v>
      </c>
      <c r="BJ81" s="209">
        <f>IF(SUM(wUSE!BJ$112:BJ$114),BJ$3*wUSE!BJ81/SUM(wUSE!BJ$112:BJ$114),0)</f>
        <v>0.10526950390253181</v>
      </c>
      <c r="BK81" s="209">
        <f>IF(SUM(wUSE!BK$112:BK$114),BK$3*wUSE!BK81/SUM(wUSE!BK$112:BK$114),0)</f>
        <v>6.3084328338103039E-3</v>
      </c>
      <c r="BL81" s="209">
        <f>IF(SUM(wUSE!BL$112:BL$114),BL$3*wUSE!BL81/SUM(wUSE!BL$112:BL$114),0)</f>
        <v>1.7004761078669731E-2</v>
      </c>
      <c r="BM81" s="209">
        <f>IF(SUM(wUSE!BM$112:BM$114),BM$3*wUSE!BM81/SUM(wUSE!BM$112:BM$114),0)</f>
        <v>0.90939490921035493</v>
      </c>
      <c r="BN81" s="209">
        <f>IF(SUM(wUSE!BN$112:BN$114),BN$3*wUSE!BN81/SUM(wUSE!BN$112:BN$114),0)</f>
        <v>0.14158600770430821</v>
      </c>
      <c r="BO81" s="209">
        <f>IF(SUM(wUSE!BO$112:BO$114),BO$3*wUSE!BO81/SUM(wUSE!BO$112:BO$114),0)</f>
        <v>0.1543240529393041</v>
      </c>
      <c r="BP81" s="209">
        <f>IF(SUM(wUSE!BP$112:BP$114),BP$3*wUSE!BP81/SUM(wUSE!BP$112:BP$114),0)</f>
        <v>0.50439403526997106</v>
      </c>
      <c r="BQ81" s="209">
        <f>IF(SUM(wUSE!BQ$112:BQ$114),BQ$3*wUSE!BQ81/SUM(wUSE!BQ$112:BQ$114),0)</f>
        <v>0</v>
      </c>
      <c r="BR81" s="209">
        <f>IF(SUM(wUSE!BR$112:BR$114),BR$3*wUSE!BR81/SUM(wUSE!BR$112:BR$114),0)</f>
        <v>2.3011250661474046E-3</v>
      </c>
      <c r="BS81" s="209">
        <f>IF(SUM(wUSE!BS$112:BS$114),BS$3*wUSE!BS81/SUM(wUSE!BS$112:BS$114),0)</f>
        <v>1.5997263362333332</v>
      </c>
      <c r="BT81" s="209">
        <f>IF(SUM(wUSE!BT$112:BT$114),BT$3*wUSE!BT81/SUM(wUSE!BT$112:BT$114),0)</f>
        <v>2.8656130797274307E-2</v>
      </c>
      <c r="BU81" s="209">
        <f>IF(SUM(wUSE!BU$112:BU$114),BU$3*wUSE!BU81/SUM(wUSE!BU$112:BU$114),0)</f>
        <v>0.62355774244989393</v>
      </c>
      <c r="BV81" s="209">
        <f>IF(SUM(wUSE!BV$112:BV$114),BV$3*wUSE!BV81/SUM(wUSE!BV$112:BV$114),0)</f>
        <v>2.1381280609465909</v>
      </c>
      <c r="BW81" s="209">
        <f>IF(SUM(wUSE!BW$112:BW$114),BW$3*wUSE!BW81/SUM(wUSE!BW$112:BW$114),0)</f>
        <v>0</v>
      </c>
      <c r="BX81" s="209">
        <f>IF(SUM(wUSE!BX$112:BX$114),BX$3*wUSE!BX81/SUM(wUSE!BX$112:BX$114),0)</f>
        <v>0.91372102244658404</v>
      </c>
      <c r="BY81" s="209">
        <f>IF(SUM(wUSE!BY$112:BY$114),BY$3*wUSE!BY81/SUM(wUSE!BY$112:BY$114),0)</f>
        <v>0.14109061005608056</v>
      </c>
      <c r="BZ81" s="209">
        <f>IF(SUM(wUSE!BZ$112:BZ$114),BZ$3*wUSE!BZ81/SUM(wUSE!BZ$112:BZ$114),0)</f>
        <v>7.5139008752108625</v>
      </c>
      <c r="CA81" s="209">
        <f>IF(SUM(wUSE!CA$112:CA$114),CA$3*wUSE!CA81/SUM(wUSE!CA$112:CA$114),0)</f>
        <v>8.6405851016066091</v>
      </c>
      <c r="CB81" s="209">
        <f>IF(SUM(wUSE!CB$112:CB$114),CB$3*wUSE!CB81/SUM(wUSE!CB$112:CB$114),0)</f>
        <v>24.148732027692436</v>
      </c>
      <c r="CC81" s="209">
        <f>IF(SUM(wUSE!CC$112:CC$114),CC$3*wUSE!CC81/SUM(wUSE!CC$112:CC$114),0)</f>
        <v>0.14417324655101024</v>
      </c>
      <c r="CD81" s="209">
        <f>IF(SUM(wUSE!CD$112:CD$114),CD$3*wUSE!CD81/SUM(wUSE!CD$112:CD$114),0)</f>
        <v>9.9746128329482625E-2</v>
      </c>
      <c r="CE81" s="209">
        <f>IF(SUM(wUSE!CE$112:CE$114),CE$3*wUSE!CE81/SUM(wUSE!CE$112:CE$114),0)</f>
        <v>0.28183045496962411</v>
      </c>
      <c r="CF81" s="209">
        <f>IF(SUM(wUSE!CF$112:CF$114),CF$3*wUSE!CF81/SUM(wUSE!CF$112:CF$114),0)</f>
        <v>0</v>
      </c>
      <c r="CG81" s="209" t="e">
        <f>IF(SUM(wUSE!CG$112:CG$114),CG$3*wUSE!CG81/SUM(wUSE!CG$112:CG$114),0)</f>
        <v>#DIV/0!</v>
      </c>
      <c r="CH81" s="209" t="e">
        <f>IF(SUM(wUSE!CH$112:CH$114),CH$3*wUSE!CH81/SUM(wUSE!CH$112:CH$114),0)</f>
        <v>#DIV/0!</v>
      </c>
      <c r="CI81" s="209" t="e">
        <f>IF(SUM(wUSE!CI$112:CI$114),CI$3*wUSE!CI81/SUM(wUSE!CI$112:CI$114),0)</f>
        <v>#DIV/0!</v>
      </c>
      <c r="CJ81" s="209" t="e">
        <f>IF(SUM(wUSE!CJ$112:CJ$114),CJ$3*wUSE!CJ81/SUM(wUSE!CJ$112:CJ$114),0)</f>
        <v>#DIV/0!</v>
      </c>
      <c r="CK81" s="209" t="e">
        <f>IF(SUM(wUSE!CK$112:CK$114),CK$3*wUSE!CK81/SUM(wUSE!CK$112:CK$114),0)</f>
        <v>#DIV/0!</v>
      </c>
      <c r="CL81" s="209" t="e">
        <f>IF(SUM(wUSE!CL$112:CL$114),CL$3*wUSE!CL81/SUM(wUSE!CL$112:CL$114),0)</f>
        <v>#DIV/0!</v>
      </c>
      <c r="CM81" s="209" t="e">
        <f>IF(SUM(wUSE!CM$112:CM$114),CM$3*wUSE!CM81/SUM(wUSE!CM$112:CM$114),0)</f>
        <v>#DIV/0!</v>
      </c>
      <c r="CN81" s="209" t="e">
        <f>IF(SUM(wUSE!CN$112:CN$114),CN$3*wUSE!CN81/SUM(wUSE!CN$112:CN$114),0)</f>
        <v>#DIV/0!</v>
      </c>
      <c r="CO81" s="209" t="e">
        <f>IF(SUM(wUSE!CO$112:CO$114),CO$3*wUSE!CO81/SUM(wUSE!CO$112:CO$114),0)</f>
        <v>#DIV/0!</v>
      </c>
      <c r="CP81" s="209" t="e">
        <f>IF(SUM(wUSE!CP$112:CP$114),CP$3*wUSE!CP81/SUM(wUSE!CP$112:CP$114),0)</f>
        <v>#DIV/0!</v>
      </c>
      <c r="CQ81" s="209" t="e">
        <f>IF(SUM(wUSE!CQ$112:CQ$114),CQ$3*wUSE!CQ81/SUM(wUSE!CQ$112:CQ$114),0)</f>
        <v>#DIV/0!</v>
      </c>
      <c r="CR81" s="209" t="e">
        <f>IF(SUM(wUSE!CR$112:CR$114),CR$3*wUSE!CR81/SUM(wUSE!CR$112:CR$114),0)</f>
        <v>#DIV/0!</v>
      </c>
      <c r="CS81" s="209" t="e">
        <f>IF(SUM(wUSE!CS$112:CS$114),CS$3*wUSE!CS81/SUM(wUSE!CS$112:CS$114),0)</f>
        <v>#DIV/0!</v>
      </c>
      <c r="CT81" s="209">
        <f>IF(SUM(wUSE!CT$112:CT$114),CT$3*wUSE!CT81/SUM(wUSE!CT$112:CT$114),0)</f>
        <v>0</v>
      </c>
      <c r="CU81" s="209">
        <f>IF(SUM(wUSE!CU$112:CU$114),CU$3*wUSE!CU81/SUM(wUSE!CU$112:CU$114),0)</f>
        <v>0</v>
      </c>
      <c r="CV81" s="209" t="e">
        <f>IF(SUM(wUSE!CV$112:CV$114),CV$3*wUSE!CV81/SUM(wUSE!CV$112:CV$114),0)</f>
        <v>#DIV/0!</v>
      </c>
      <c r="CW81" s="209" t="e">
        <f>IF(SUM(wUSE!CW$112:CW$114),CW$3*wUSE!CW81/SUM(wUSE!CW$112:CW$114),0)</f>
        <v>#DIV/0!</v>
      </c>
      <c r="CX81" s="209" t="e">
        <f>IF(SUM(wUSE!CX$112:CX$114),CX$3*wUSE!CX81/SUM(wUSE!CX$112:CX$114),0)</f>
        <v>#DIV/0!</v>
      </c>
      <c r="CY81" s="209" t="e">
        <f>IF(SUM(wUSE!CY$112:CY$114),CY$3*wUSE!CY81/SUM(wUSE!CY$112:CY$114),0)</f>
        <v>#DIV/0!</v>
      </c>
      <c r="CZ81" s="209" t="e">
        <f>IF(SUM(wUSE!CZ$112:CZ$114),CZ$3*wUSE!CZ81/SUM(wUSE!CZ$112:CZ$114),0)</f>
        <v>#DIV/0!</v>
      </c>
      <c r="DA81" s="209" t="e">
        <f>IF(SUM(wUSE!DA$112:DA$114),DA$3*wUSE!DA81/SUM(wUSE!DA$112:DA$114),0)</f>
        <v>#DIV/0!</v>
      </c>
      <c r="DB81" s="209" t="e">
        <f>IF(SUM(wUSE!DB$112:DB$114),DB$3*wUSE!DB81/SUM(wUSE!DB$112:DB$114),0)</f>
        <v>#DIV/0!</v>
      </c>
      <c r="DC81" s="198"/>
      <c r="DD81" s="199"/>
      <c r="DE81" s="199"/>
      <c r="DF81" s="199"/>
      <c r="DG81" s="199"/>
      <c r="DH81" s="199"/>
      <c r="DI81" s="199"/>
      <c r="DJ81" s="199"/>
      <c r="DK81" s="199"/>
      <c r="DL81" s="199"/>
      <c r="DM81" s="199"/>
      <c r="DN81" s="199"/>
      <c r="DO81" s="199"/>
      <c r="DP81" s="199"/>
    </row>
    <row r="82" spans="1:120" x14ac:dyDescent="0.75">
      <c r="A82" s="29"/>
      <c r="B82" s="17" t="s">
        <v>1202</v>
      </c>
      <c r="C82" s="209">
        <f>IF(SUM(wUSE!C$112:C$114),C$3*wUSE!C82/SUM(wUSE!C$112:C$114),0)</f>
        <v>0</v>
      </c>
      <c r="D82" s="209">
        <f>IF(SUM(wUSE!D$112:D$114),D$3*wUSE!D82/SUM(wUSE!D$112:D$114),0)</f>
        <v>0</v>
      </c>
      <c r="E82" s="209">
        <f>IF(SUM(wUSE!E$112:E$114),E$3*wUSE!E82/SUM(wUSE!E$112:E$114),0)</f>
        <v>0</v>
      </c>
      <c r="F82" s="209">
        <f>IF(SUM(wUSE!F$112:F$114),F$3*wUSE!F82/SUM(wUSE!F$112:F$114),0)</f>
        <v>0</v>
      </c>
      <c r="G82" s="209">
        <f>IF(SUM(wUSE!G$112:G$114),G$3*wUSE!G82/SUM(wUSE!G$112:G$114),0)</f>
        <v>0</v>
      </c>
      <c r="H82" s="209">
        <f>IF(SUM(wUSE!H$112:H$114),H$3*wUSE!H82/SUM(wUSE!H$112:H$114),0)</f>
        <v>0</v>
      </c>
      <c r="I82" s="209">
        <f>IF(SUM(wUSE!I$112:I$114),I$3*wUSE!I82/SUM(wUSE!I$112:I$114),0)</f>
        <v>0</v>
      </c>
      <c r="J82" s="209">
        <f>IF(SUM(wUSE!J$112:J$114),J$3*wUSE!J82/SUM(wUSE!J$112:J$114),0)</f>
        <v>0</v>
      </c>
      <c r="K82" s="209">
        <f>IF(SUM(wUSE!K$112:K$114),K$3*wUSE!K82/SUM(wUSE!K$112:K$114),0)</f>
        <v>0</v>
      </c>
      <c r="L82" s="209">
        <f>IF(SUM(wUSE!L$112:L$114),L$3*wUSE!L82/SUM(wUSE!L$112:L$114),0)</f>
        <v>0</v>
      </c>
      <c r="M82" s="209">
        <f>IF(SUM(wUSE!M$112:M$114),M$3*wUSE!M82/SUM(wUSE!M$112:M$114),0)</f>
        <v>0</v>
      </c>
      <c r="N82" s="209">
        <f>IF(SUM(wUSE!N$112:N$114),N$3*wUSE!N82/SUM(wUSE!N$112:N$114),0)</f>
        <v>0</v>
      </c>
      <c r="O82" s="209">
        <f>IF(SUM(wUSE!O$112:O$114),O$3*wUSE!O82/SUM(wUSE!O$112:O$114),0)</f>
        <v>0</v>
      </c>
      <c r="P82" s="209">
        <f>IF(SUM(wUSE!P$112:P$114),P$3*wUSE!P82/SUM(wUSE!P$112:P$114),0)</f>
        <v>0</v>
      </c>
      <c r="Q82" s="209">
        <f>IF(SUM(wUSE!Q$112:Q$114),Q$3*wUSE!Q82/SUM(wUSE!Q$112:Q$114),0)</f>
        <v>0</v>
      </c>
      <c r="R82" s="209">
        <f>IF(SUM(wUSE!R$112:R$114),R$3*wUSE!R82/SUM(wUSE!R$112:R$114),0)</f>
        <v>0</v>
      </c>
      <c r="S82" s="209">
        <f>IF(SUM(wUSE!S$112:S$114),S$3*wUSE!S82/SUM(wUSE!S$112:S$114),0)</f>
        <v>0</v>
      </c>
      <c r="T82" s="209">
        <f>IF(SUM(wUSE!T$112:T$114),T$3*wUSE!T82/SUM(wUSE!T$112:T$114),0)</f>
        <v>0</v>
      </c>
      <c r="U82" s="209">
        <f>IF(SUM(wUSE!U$112:U$114),U$3*wUSE!U82/SUM(wUSE!U$112:U$114),0)</f>
        <v>0</v>
      </c>
      <c r="V82" s="209">
        <f>IF(SUM(wUSE!V$112:V$114),V$3*wUSE!V82/SUM(wUSE!V$112:V$114),0)</f>
        <v>0</v>
      </c>
      <c r="W82" s="209">
        <f>IF(SUM(wUSE!W$112:W$114),W$3*wUSE!W82/SUM(wUSE!W$112:W$114),0)</f>
        <v>0</v>
      </c>
      <c r="X82" s="209">
        <f>IF(SUM(wUSE!X$112:X$114),X$3*wUSE!X82/SUM(wUSE!X$112:X$114),0)</f>
        <v>0</v>
      </c>
      <c r="Y82" s="209">
        <f>IF(SUM(wUSE!Y$112:Y$114),Y$3*wUSE!Y82/SUM(wUSE!Y$112:Y$114),0)</f>
        <v>0</v>
      </c>
      <c r="Z82" s="209">
        <f>IF(SUM(wUSE!Z$112:Z$114),Z$3*wUSE!Z82/SUM(wUSE!Z$112:Z$114),0)</f>
        <v>0</v>
      </c>
      <c r="AA82" s="209">
        <f>IF(SUM(wUSE!AA$112:AA$114),AA$3*wUSE!AA82/SUM(wUSE!AA$112:AA$114),0)</f>
        <v>0</v>
      </c>
      <c r="AB82" s="209">
        <f>IF(SUM(wUSE!AB$112:AB$114),AB$3*wUSE!AB82/SUM(wUSE!AB$112:AB$114),0)</f>
        <v>0</v>
      </c>
      <c r="AC82" s="209">
        <f>IF(SUM(wUSE!AC$112:AC$114),AC$3*wUSE!AC82/SUM(wUSE!AC$112:AC$114),0)</f>
        <v>0</v>
      </c>
      <c r="AD82" s="209">
        <f>IF(SUM(wUSE!AD$112:AD$114),AD$3*wUSE!AD82/SUM(wUSE!AD$112:AD$114),0)</f>
        <v>0</v>
      </c>
      <c r="AE82" s="209">
        <f>IF(SUM(wUSE!AE$112:AE$114),AE$3*wUSE!AE82/SUM(wUSE!AE$112:AE$114),0)</f>
        <v>0</v>
      </c>
      <c r="AF82" s="209">
        <f>IF(SUM(wUSE!AF$112:AF$114),AF$3*wUSE!AF82/SUM(wUSE!AF$112:AF$114),0)</f>
        <v>0</v>
      </c>
      <c r="AG82" s="209">
        <f>IF(SUM(wUSE!AG$112:AG$114),AG$3*wUSE!AG82/SUM(wUSE!AG$112:AG$114),0)</f>
        <v>0</v>
      </c>
      <c r="AH82" s="209">
        <f>IF(SUM(wUSE!AH$112:AH$114),AH$3*wUSE!AH82/SUM(wUSE!AH$112:AH$114),0)</f>
        <v>0</v>
      </c>
      <c r="AI82" s="209">
        <f>IF(SUM(wUSE!AI$112:AI$114),AI$3*wUSE!AI82/SUM(wUSE!AI$112:AI$114),0)</f>
        <v>0</v>
      </c>
      <c r="AJ82" s="209">
        <f>IF(SUM(wUSE!AJ$112:AJ$114),AJ$3*wUSE!AJ82/SUM(wUSE!AJ$112:AJ$114),0)</f>
        <v>0</v>
      </c>
      <c r="AK82" s="209">
        <f>IF(SUM(wUSE!AK$112:AK$114),AK$3*wUSE!AK82/SUM(wUSE!AK$112:AK$114),0)</f>
        <v>0</v>
      </c>
      <c r="AL82" s="209">
        <f>IF(SUM(wUSE!AL$112:AL$114),AL$3*wUSE!AL82/SUM(wUSE!AL$112:AL$114),0)</f>
        <v>0</v>
      </c>
      <c r="AM82" s="209">
        <f>IF(SUM(wUSE!AM$112:AM$114),AM$3*wUSE!AM82/SUM(wUSE!AM$112:AM$114),0)</f>
        <v>0</v>
      </c>
      <c r="AN82" s="209">
        <f>IF(SUM(wUSE!AN$112:AN$114),AN$3*wUSE!AN82/SUM(wUSE!AN$112:AN$114),0)</f>
        <v>0</v>
      </c>
      <c r="AO82" s="209">
        <f>IF(SUM(wUSE!AO$112:AO$114),AO$3*wUSE!AO82/SUM(wUSE!AO$112:AO$114),0)</f>
        <v>0</v>
      </c>
      <c r="AP82" s="209">
        <f>IF(SUM(wUSE!AP$112:AP$114),AP$3*wUSE!AP82/SUM(wUSE!AP$112:AP$114),0)</f>
        <v>0</v>
      </c>
      <c r="AQ82" s="209">
        <f>IF(SUM(wUSE!AQ$112:AQ$114),AQ$3*wUSE!AQ82/SUM(wUSE!AQ$112:AQ$114),0)</f>
        <v>0</v>
      </c>
      <c r="AR82" s="209">
        <f>IF(SUM(wUSE!AR$112:AR$114),AR$3*wUSE!AR82/SUM(wUSE!AR$112:AR$114),0)</f>
        <v>0</v>
      </c>
      <c r="AS82" s="209">
        <f>IF(SUM(wUSE!AS$112:AS$114),AS$3*wUSE!AS82/SUM(wUSE!AS$112:AS$114),0)</f>
        <v>0</v>
      </c>
      <c r="AT82" s="209">
        <f>IF(SUM(wUSE!AT$112:AT$114),AT$3*wUSE!AT82/SUM(wUSE!AT$112:AT$114),0)</f>
        <v>0</v>
      </c>
      <c r="AU82" s="209">
        <f>IF(SUM(wUSE!AU$112:AU$114),AU$3*wUSE!AU82/SUM(wUSE!AU$112:AU$114),0)</f>
        <v>0</v>
      </c>
      <c r="AV82" s="209">
        <f>IF(SUM(wUSE!AV$112:AV$114),AV$3*wUSE!AV82/SUM(wUSE!AV$112:AV$114),0)</f>
        <v>0</v>
      </c>
      <c r="AW82" s="209">
        <f>IF(SUM(wUSE!AW$112:AW$114),AW$3*wUSE!AW82/SUM(wUSE!AW$112:AW$114),0)</f>
        <v>0</v>
      </c>
      <c r="AX82" s="209">
        <f>IF(SUM(wUSE!AX$112:AX$114),AX$3*wUSE!AX82/SUM(wUSE!AX$112:AX$114),0)</f>
        <v>0</v>
      </c>
      <c r="AY82" s="209">
        <f>IF(SUM(wUSE!AY$112:AY$114),AY$3*wUSE!AY82/SUM(wUSE!AY$112:AY$114),0)</f>
        <v>0</v>
      </c>
      <c r="AZ82" s="209">
        <f>IF(SUM(wUSE!AZ$112:AZ$114),AZ$3*wUSE!AZ82/SUM(wUSE!AZ$112:AZ$114),0)</f>
        <v>0</v>
      </c>
      <c r="BA82" s="209">
        <f>IF(SUM(wUSE!BA$112:BA$114),BA$3*wUSE!BA82/SUM(wUSE!BA$112:BA$114),0)</f>
        <v>0</v>
      </c>
      <c r="BB82" s="209">
        <f>IF(SUM(wUSE!BB$112:BB$114),BB$3*wUSE!BB82/SUM(wUSE!BB$112:BB$114),0)</f>
        <v>0</v>
      </c>
      <c r="BC82" s="209">
        <f>IF(SUM(wUSE!BC$112:BC$114),BC$3*wUSE!BC82/SUM(wUSE!BC$112:BC$114),0)</f>
        <v>0</v>
      </c>
      <c r="BD82" s="209">
        <f>IF(SUM(wUSE!BD$112:BD$114),BD$3*wUSE!BD82/SUM(wUSE!BD$112:BD$114),0)</f>
        <v>0</v>
      </c>
      <c r="BE82" s="209">
        <f>IF(SUM(wUSE!BE$112:BE$114),BE$3*wUSE!BE82/SUM(wUSE!BE$112:BE$114),0)</f>
        <v>0</v>
      </c>
      <c r="BF82" s="209">
        <f>IF(SUM(wUSE!BF$112:BF$114),BF$3*wUSE!BF82/SUM(wUSE!BF$112:BF$114),0)</f>
        <v>0</v>
      </c>
      <c r="BG82" s="209">
        <f>IF(SUM(wUSE!BG$112:BG$114),BG$3*wUSE!BG82/SUM(wUSE!BG$112:BG$114),0)</f>
        <v>0</v>
      </c>
      <c r="BH82" s="209">
        <f>IF(SUM(wUSE!BH$112:BH$114),BH$3*wUSE!BH82/SUM(wUSE!BH$112:BH$114),0)</f>
        <v>0</v>
      </c>
      <c r="BI82" s="209">
        <f>IF(SUM(wUSE!BI$112:BI$114),BI$3*wUSE!BI82/SUM(wUSE!BI$112:BI$114),0)</f>
        <v>0</v>
      </c>
      <c r="BJ82" s="209">
        <f>IF(SUM(wUSE!BJ$112:BJ$114),BJ$3*wUSE!BJ82/SUM(wUSE!BJ$112:BJ$114),0)</f>
        <v>0</v>
      </c>
      <c r="BK82" s="209">
        <f>IF(SUM(wUSE!BK$112:BK$114),BK$3*wUSE!BK82/SUM(wUSE!BK$112:BK$114),0)</f>
        <v>0</v>
      </c>
      <c r="BL82" s="209">
        <f>IF(SUM(wUSE!BL$112:BL$114),BL$3*wUSE!BL82/SUM(wUSE!BL$112:BL$114),0)</f>
        <v>0</v>
      </c>
      <c r="BM82" s="209">
        <f>IF(SUM(wUSE!BM$112:BM$114),BM$3*wUSE!BM82/SUM(wUSE!BM$112:BM$114),0)</f>
        <v>0</v>
      </c>
      <c r="BN82" s="209">
        <f>IF(SUM(wUSE!BN$112:BN$114),BN$3*wUSE!BN82/SUM(wUSE!BN$112:BN$114),0)</f>
        <v>0</v>
      </c>
      <c r="BO82" s="209">
        <f>IF(SUM(wUSE!BO$112:BO$114),BO$3*wUSE!BO82/SUM(wUSE!BO$112:BO$114),0)</f>
        <v>0</v>
      </c>
      <c r="BP82" s="209">
        <f>IF(SUM(wUSE!BP$112:BP$114),BP$3*wUSE!BP82/SUM(wUSE!BP$112:BP$114),0)</f>
        <v>0</v>
      </c>
      <c r="BQ82" s="209">
        <f>IF(SUM(wUSE!BQ$112:BQ$114),BQ$3*wUSE!BQ82/SUM(wUSE!BQ$112:BQ$114),0)</f>
        <v>0</v>
      </c>
      <c r="BR82" s="209">
        <f>IF(SUM(wUSE!BR$112:BR$114),BR$3*wUSE!BR82/SUM(wUSE!BR$112:BR$114),0)</f>
        <v>0</v>
      </c>
      <c r="BS82" s="209">
        <f>IF(SUM(wUSE!BS$112:BS$114),BS$3*wUSE!BS82/SUM(wUSE!BS$112:BS$114),0)</f>
        <v>0</v>
      </c>
      <c r="BT82" s="209">
        <f>IF(SUM(wUSE!BT$112:BT$114),BT$3*wUSE!BT82/SUM(wUSE!BT$112:BT$114),0)</f>
        <v>0</v>
      </c>
      <c r="BU82" s="209">
        <f>IF(SUM(wUSE!BU$112:BU$114),BU$3*wUSE!BU82/SUM(wUSE!BU$112:BU$114),0)</f>
        <v>0</v>
      </c>
      <c r="BV82" s="209">
        <f>IF(SUM(wUSE!BV$112:BV$114),BV$3*wUSE!BV82/SUM(wUSE!BV$112:BV$114),0)</f>
        <v>0</v>
      </c>
      <c r="BW82" s="209">
        <f>IF(SUM(wUSE!BW$112:BW$114),BW$3*wUSE!BW82/SUM(wUSE!BW$112:BW$114),0)</f>
        <v>0</v>
      </c>
      <c r="BX82" s="209">
        <f>IF(SUM(wUSE!BX$112:BX$114),BX$3*wUSE!BX82/SUM(wUSE!BX$112:BX$114),0)</f>
        <v>0</v>
      </c>
      <c r="BY82" s="209">
        <f>IF(SUM(wUSE!BY$112:BY$114),BY$3*wUSE!BY82/SUM(wUSE!BY$112:BY$114),0)</f>
        <v>0</v>
      </c>
      <c r="BZ82" s="209">
        <f>IF(SUM(wUSE!BZ$112:BZ$114),BZ$3*wUSE!BZ82/SUM(wUSE!BZ$112:BZ$114),0)</f>
        <v>0</v>
      </c>
      <c r="CA82" s="209">
        <f>IF(SUM(wUSE!CA$112:CA$114),CA$3*wUSE!CA82/SUM(wUSE!CA$112:CA$114),0)</f>
        <v>0</v>
      </c>
      <c r="CB82" s="209">
        <f>IF(SUM(wUSE!CB$112:CB$114),CB$3*wUSE!CB82/SUM(wUSE!CB$112:CB$114),0)</f>
        <v>0</v>
      </c>
      <c r="CC82" s="209">
        <f>IF(SUM(wUSE!CC$112:CC$114),CC$3*wUSE!CC82/SUM(wUSE!CC$112:CC$114),0)</f>
        <v>0</v>
      </c>
      <c r="CD82" s="209">
        <f>IF(SUM(wUSE!CD$112:CD$114),CD$3*wUSE!CD82/SUM(wUSE!CD$112:CD$114),0)</f>
        <v>0</v>
      </c>
      <c r="CE82" s="209">
        <f>IF(SUM(wUSE!CE$112:CE$114),CE$3*wUSE!CE82/SUM(wUSE!CE$112:CE$114),0)</f>
        <v>0</v>
      </c>
      <c r="CF82" s="209">
        <f>IF(SUM(wUSE!CF$112:CF$114),CF$3*wUSE!CF82/SUM(wUSE!CF$112:CF$114),0)</f>
        <v>0</v>
      </c>
      <c r="CG82" s="209" t="e">
        <f>IF(SUM(wUSE!CG$112:CG$114),CG$3*wUSE!CG82/SUM(wUSE!CG$112:CG$114),0)</f>
        <v>#DIV/0!</v>
      </c>
      <c r="CH82" s="209" t="e">
        <f>IF(SUM(wUSE!CH$112:CH$114),CH$3*wUSE!CH82/SUM(wUSE!CH$112:CH$114),0)</f>
        <v>#DIV/0!</v>
      </c>
      <c r="CI82" s="209" t="e">
        <f>IF(SUM(wUSE!CI$112:CI$114),CI$3*wUSE!CI82/SUM(wUSE!CI$112:CI$114),0)</f>
        <v>#DIV/0!</v>
      </c>
      <c r="CJ82" s="209" t="e">
        <f>IF(SUM(wUSE!CJ$112:CJ$114),CJ$3*wUSE!CJ82/SUM(wUSE!CJ$112:CJ$114),0)</f>
        <v>#DIV/0!</v>
      </c>
      <c r="CK82" s="209" t="e">
        <f>IF(SUM(wUSE!CK$112:CK$114),CK$3*wUSE!CK82/SUM(wUSE!CK$112:CK$114),0)</f>
        <v>#DIV/0!</v>
      </c>
      <c r="CL82" s="209" t="e">
        <f>IF(SUM(wUSE!CL$112:CL$114),CL$3*wUSE!CL82/SUM(wUSE!CL$112:CL$114),0)</f>
        <v>#DIV/0!</v>
      </c>
      <c r="CM82" s="209" t="e">
        <f>IF(SUM(wUSE!CM$112:CM$114),CM$3*wUSE!CM82/SUM(wUSE!CM$112:CM$114),0)</f>
        <v>#DIV/0!</v>
      </c>
      <c r="CN82" s="209" t="e">
        <f>IF(SUM(wUSE!CN$112:CN$114),CN$3*wUSE!CN82/SUM(wUSE!CN$112:CN$114),0)</f>
        <v>#DIV/0!</v>
      </c>
      <c r="CO82" s="209" t="e">
        <f>IF(SUM(wUSE!CO$112:CO$114),CO$3*wUSE!CO82/SUM(wUSE!CO$112:CO$114),0)</f>
        <v>#DIV/0!</v>
      </c>
      <c r="CP82" s="209" t="e">
        <f>IF(SUM(wUSE!CP$112:CP$114),CP$3*wUSE!CP82/SUM(wUSE!CP$112:CP$114),0)</f>
        <v>#DIV/0!</v>
      </c>
      <c r="CQ82" s="209" t="e">
        <f>IF(SUM(wUSE!CQ$112:CQ$114),CQ$3*wUSE!CQ82/SUM(wUSE!CQ$112:CQ$114),0)</f>
        <v>#DIV/0!</v>
      </c>
      <c r="CR82" s="209" t="e">
        <f>IF(SUM(wUSE!CR$112:CR$114),CR$3*wUSE!CR82/SUM(wUSE!CR$112:CR$114),0)</f>
        <v>#DIV/0!</v>
      </c>
      <c r="CS82" s="209" t="e">
        <f>IF(SUM(wUSE!CS$112:CS$114),CS$3*wUSE!CS82/SUM(wUSE!CS$112:CS$114),0)</f>
        <v>#DIV/0!</v>
      </c>
      <c r="CT82" s="209">
        <f>IF(SUM(wUSE!CT$112:CT$114),CT$3*wUSE!CT82/SUM(wUSE!CT$112:CT$114),0)</f>
        <v>0</v>
      </c>
      <c r="CU82" s="209">
        <f>IF(SUM(wUSE!CU$112:CU$114),CU$3*wUSE!CU82/SUM(wUSE!CU$112:CU$114),0)</f>
        <v>0</v>
      </c>
      <c r="CV82" s="209" t="e">
        <f>IF(SUM(wUSE!CV$112:CV$114),CV$3*wUSE!CV82/SUM(wUSE!CV$112:CV$114),0)</f>
        <v>#DIV/0!</v>
      </c>
      <c r="CW82" s="209" t="e">
        <f>IF(SUM(wUSE!CW$112:CW$114),CW$3*wUSE!CW82/SUM(wUSE!CW$112:CW$114),0)</f>
        <v>#DIV/0!</v>
      </c>
      <c r="CX82" s="209" t="e">
        <f>IF(SUM(wUSE!CX$112:CX$114),CX$3*wUSE!CX82/SUM(wUSE!CX$112:CX$114),0)</f>
        <v>#DIV/0!</v>
      </c>
      <c r="CY82" s="209" t="e">
        <f>IF(SUM(wUSE!CY$112:CY$114),CY$3*wUSE!CY82/SUM(wUSE!CY$112:CY$114),0)</f>
        <v>#DIV/0!</v>
      </c>
      <c r="CZ82" s="209" t="e">
        <f>IF(SUM(wUSE!CZ$112:CZ$114),CZ$3*wUSE!CZ82/SUM(wUSE!CZ$112:CZ$114),0)</f>
        <v>#DIV/0!</v>
      </c>
      <c r="DA82" s="209" t="e">
        <f>IF(SUM(wUSE!DA$112:DA$114),DA$3*wUSE!DA82/SUM(wUSE!DA$112:DA$114),0)</f>
        <v>#DIV/0!</v>
      </c>
      <c r="DB82" s="209" t="e">
        <f>IF(SUM(wUSE!DB$112:DB$114),DB$3*wUSE!DB82/SUM(wUSE!DB$112:DB$114),0)</f>
        <v>#DIV/0!</v>
      </c>
      <c r="DC82" s="198"/>
      <c r="DD82" s="199"/>
      <c r="DE82" s="199"/>
      <c r="DF82" s="199"/>
      <c r="DG82" s="199"/>
      <c r="DH82" s="199"/>
      <c r="DI82" s="199"/>
      <c r="DJ82" s="199"/>
      <c r="DK82" s="199"/>
      <c r="DL82" s="199"/>
      <c r="DM82" s="199"/>
      <c r="DN82" s="199"/>
      <c r="DO82" s="199"/>
      <c r="DP82" s="199"/>
    </row>
    <row r="83" spans="1:120" x14ac:dyDescent="0.75">
      <c r="A83" s="29"/>
      <c r="B83" s="17" t="s">
        <v>1205</v>
      </c>
      <c r="C83" s="209">
        <f>IF(SUM(wUSE!C$112:C$114),C$3*wUSE!C83/SUM(wUSE!C$112:C$114),0)</f>
        <v>0</v>
      </c>
      <c r="D83" s="209">
        <f>IF(SUM(wUSE!D$112:D$114),D$3*wUSE!D83/SUM(wUSE!D$112:D$114),0)</f>
        <v>0</v>
      </c>
      <c r="E83" s="209">
        <f>IF(SUM(wUSE!E$112:E$114),E$3*wUSE!E83/SUM(wUSE!E$112:E$114),0)</f>
        <v>0</v>
      </c>
      <c r="F83" s="209">
        <f>IF(SUM(wUSE!F$112:F$114),F$3*wUSE!F83/SUM(wUSE!F$112:F$114),0)</f>
        <v>0</v>
      </c>
      <c r="G83" s="209">
        <f>IF(SUM(wUSE!G$112:G$114),G$3*wUSE!G83/SUM(wUSE!G$112:G$114),0)</f>
        <v>0</v>
      </c>
      <c r="H83" s="209">
        <f>IF(SUM(wUSE!H$112:H$114),H$3*wUSE!H83/SUM(wUSE!H$112:H$114),0)</f>
        <v>0</v>
      </c>
      <c r="I83" s="209">
        <f>IF(SUM(wUSE!I$112:I$114),I$3*wUSE!I83/SUM(wUSE!I$112:I$114),0)</f>
        <v>0</v>
      </c>
      <c r="J83" s="209">
        <f>IF(SUM(wUSE!J$112:J$114),J$3*wUSE!J83/SUM(wUSE!J$112:J$114),0)</f>
        <v>0</v>
      </c>
      <c r="K83" s="209">
        <f>IF(SUM(wUSE!K$112:K$114),K$3*wUSE!K83/SUM(wUSE!K$112:K$114),0)</f>
        <v>0</v>
      </c>
      <c r="L83" s="209">
        <f>IF(SUM(wUSE!L$112:L$114),L$3*wUSE!L83/SUM(wUSE!L$112:L$114),0)</f>
        <v>0</v>
      </c>
      <c r="M83" s="209">
        <f>IF(SUM(wUSE!M$112:M$114),M$3*wUSE!M83/SUM(wUSE!M$112:M$114),0)</f>
        <v>0</v>
      </c>
      <c r="N83" s="209">
        <f>IF(SUM(wUSE!N$112:N$114),N$3*wUSE!N83/SUM(wUSE!N$112:N$114),0)</f>
        <v>0</v>
      </c>
      <c r="O83" s="209">
        <f>IF(SUM(wUSE!O$112:O$114),O$3*wUSE!O83/SUM(wUSE!O$112:O$114),0)</f>
        <v>0</v>
      </c>
      <c r="P83" s="209">
        <f>IF(SUM(wUSE!P$112:P$114),P$3*wUSE!P83/SUM(wUSE!P$112:P$114),0)</f>
        <v>0</v>
      </c>
      <c r="Q83" s="209">
        <f>IF(SUM(wUSE!Q$112:Q$114),Q$3*wUSE!Q83/SUM(wUSE!Q$112:Q$114),0)</f>
        <v>0</v>
      </c>
      <c r="R83" s="209">
        <f>IF(SUM(wUSE!R$112:R$114),R$3*wUSE!R83/SUM(wUSE!R$112:R$114),0)</f>
        <v>0</v>
      </c>
      <c r="S83" s="209">
        <f>IF(SUM(wUSE!S$112:S$114),S$3*wUSE!S83/SUM(wUSE!S$112:S$114),0)</f>
        <v>0</v>
      </c>
      <c r="T83" s="209">
        <f>IF(SUM(wUSE!T$112:T$114),T$3*wUSE!T83/SUM(wUSE!T$112:T$114),0)</f>
        <v>0</v>
      </c>
      <c r="U83" s="209">
        <f>IF(SUM(wUSE!U$112:U$114),U$3*wUSE!U83/SUM(wUSE!U$112:U$114),0)</f>
        <v>0</v>
      </c>
      <c r="V83" s="209">
        <f>IF(SUM(wUSE!V$112:V$114),V$3*wUSE!V83/SUM(wUSE!V$112:V$114),0)</f>
        <v>0</v>
      </c>
      <c r="W83" s="209">
        <f>IF(SUM(wUSE!W$112:W$114),W$3*wUSE!W83/SUM(wUSE!W$112:W$114),0)</f>
        <v>0</v>
      </c>
      <c r="X83" s="209">
        <f>IF(SUM(wUSE!X$112:X$114),X$3*wUSE!X83/SUM(wUSE!X$112:X$114),0)</f>
        <v>0</v>
      </c>
      <c r="Y83" s="209">
        <f>IF(SUM(wUSE!Y$112:Y$114),Y$3*wUSE!Y83/SUM(wUSE!Y$112:Y$114),0)</f>
        <v>0</v>
      </c>
      <c r="Z83" s="209">
        <f>IF(SUM(wUSE!Z$112:Z$114),Z$3*wUSE!Z83/SUM(wUSE!Z$112:Z$114),0)</f>
        <v>0</v>
      </c>
      <c r="AA83" s="209">
        <f>IF(SUM(wUSE!AA$112:AA$114),AA$3*wUSE!AA83/SUM(wUSE!AA$112:AA$114),0)</f>
        <v>0</v>
      </c>
      <c r="AB83" s="209">
        <f>IF(SUM(wUSE!AB$112:AB$114),AB$3*wUSE!AB83/SUM(wUSE!AB$112:AB$114),0)</f>
        <v>0</v>
      </c>
      <c r="AC83" s="209">
        <f>IF(SUM(wUSE!AC$112:AC$114),AC$3*wUSE!AC83/SUM(wUSE!AC$112:AC$114),0)</f>
        <v>0</v>
      </c>
      <c r="AD83" s="209">
        <f>IF(SUM(wUSE!AD$112:AD$114),AD$3*wUSE!AD83/SUM(wUSE!AD$112:AD$114),0)</f>
        <v>0</v>
      </c>
      <c r="AE83" s="209">
        <f>IF(SUM(wUSE!AE$112:AE$114),AE$3*wUSE!AE83/SUM(wUSE!AE$112:AE$114),0)</f>
        <v>0</v>
      </c>
      <c r="AF83" s="209">
        <f>IF(SUM(wUSE!AF$112:AF$114),AF$3*wUSE!AF83/SUM(wUSE!AF$112:AF$114),0)</f>
        <v>0</v>
      </c>
      <c r="AG83" s="209">
        <f>IF(SUM(wUSE!AG$112:AG$114),AG$3*wUSE!AG83/SUM(wUSE!AG$112:AG$114),0)</f>
        <v>0</v>
      </c>
      <c r="AH83" s="209">
        <f>IF(SUM(wUSE!AH$112:AH$114),AH$3*wUSE!AH83/SUM(wUSE!AH$112:AH$114),0)</f>
        <v>0</v>
      </c>
      <c r="AI83" s="209">
        <f>IF(SUM(wUSE!AI$112:AI$114),AI$3*wUSE!AI83/SUM(wUSE!AI$112:AI$114),0)</f>
        <v>0</v>
      </c>
      <c r="AJ83" s="209">
        <f>IF(SUM(wUSE!AJ$112:AJ$114),AJ$3*wUSE!AJ83/SUM(wUSE!AJ$112:AJ$114),0)</f>
        <v>0</v>
      </c>
      <c r="AK83" s="209">
        <f>IF(SUM(wUSE!AK$112:AK$114),AK$3*wUSE!AK83/SUM(wUSE!AK$112:AK$114),0)</f>
        <v>0</v>
      </c>
      <c r="AL83" s="209">
        <f>IF(SUM(wUSE!AL$112:AL$114),AL$3*wUSE!AL83/SUM(wUSE!AL$112:AL$114),0)</f>
        <v>0</v>
      </c>
      <c r="AM83" s="209">
        <f>IF(SUM(wUSE!AM$112:AM$114),AM$3*wUSE!AM83/SUM(wUSE!AM$112:AM$114),0)</f>
        <v>0</v>
      </c>
      <c r="AN83" s="209">
        <f>IF(SUM(wUSE!AN$112:AN$114),AN$3*wUSE!AN83/SUM(wUSE!AN$112:AN$114),0)</f>
        <v>0</v>
      </c>
      <c r="AO83" s="209">
        <f>IF(SUM(wUSE!AO$112:AO$114),AO$3*wUSE!AO83/SUM(wUSE!AO$112:AO$114),0)</f>
        <v>0</v>
      </c>
      <c r="AP83" s="209">
        <f>IF(SUM(wUSE!AP$112:AP$114),AP$3*wUSE!AP83/SUM(wUSE!AP$112:AP$114),0)</f>
        <v>0</v>
      </c>
      <c r="AQ83" s="209">
        <f>IF(SUM(wUSE!AQ$112:AQ$114),AQ$3*wUSE!AQ83/SUM(wUSE!AQ$112:AQ$114),0)</f>
        <v>0</v>
      </c>
      <c r="AR83" s="209">
        <f>IF(SUM(wUSE!AR$112:AR$114),AR$3*wUSE!AR83/SUM(wUSE!AR$112:AR$114),0)</f>
        <v>0</v>
      </c>
      <c r="AS83" s="209">
        <f>IF(SUM(wUSE!AS$112:AS$114),AS$3*wUSE!AS83/SUM(wUSE!AS$112:AS$114),0)</f>
        <v>0</v>
      </c>
      <c r="AT83" s="209">
        <f>IF(SUM(wUSE!AT$112:AT$114),AT$3*wUSE!AT83/SUM(wUSE!AT$112:AT$114),0)</f>
        <v>0</v>
      </c>
      <c r="AU83" s="209">
        <f>IF(SUM(wUSE!AU$112:AU$114),AU$3*wUSE!AU83/SUM(wUSE!AU$112:AU$114),0)</f>
        <v>0</v>
      </c>
      <c r="AV83" s="209">
        <f>IF(SUM(wUSE!AV$112:AV$114),AV$3*wUSE!AV83/SUM(wUSE!AV$112:AV$114),0)</f>
        <v>0</v>
      </c>
      <c r="AW83" s="209">
        <f>IF(SUM(wUSE!AW$112:AW$114),AW$3*wUSE!AW83/SUM(wUSE!AW$112:AW$114),0)</f>
        <v>0</v>
      </c>
      <c r="AX83" s="209">
        <f>IF(SUM(wUSE!AX$112:AX$114),AX$3*wUSE!AX83/SUM(wUSE!AX$112:AX$114),0)</f>
        <v>0</v>
      </c>
      <c r="AY83" s="209">
        <f>IF(SUM(wUSE!AY$112:AY$114),AY$3*wUSE!AY83/SUM(wUSE!AY$112:AY$114),0)</f>
        <v>0</v>
      </c>
      <c r="AZ83" s="209">
        <f>IF(SUM(wUSE!AZ$112:AZ$114),AZ$3*wUSE!AZ83/SUM(wUSE!AZ$112:AZ$114),0)</f>
        <v>0</v>
      </c>
      <c r="BA83" s="209">
        <f>IF(SUM(wUSE!BA$112:BA$114),BA$3*wUSE!BA83/SUM(wUSE!BA$112:BA$114),0)</f>
        <v>0</v>
      </c>
      <c r="BB83" s="209">
        <f>IF(SUM(wUSE!BB$112:BB$114),BB$3*wUSE!BB83/SUM(wUSE!BB$112:BB$114),0)</f>
        <v>0</v>
      </c>
      <c r="BC83" s="209">
        <f>IF(SUM(wUSE!BC$112:BC$114),BC$3*wUSE!BC83/SUM(wUSE!BC$112:BC$114),0)</f>
        <v>0</v>
      </c>
      <c r="BD83" s="209">
        <f>IF(SUM(wUSE!BD$112:BD$114),BD$3*wUSE!BD83/SUM(wUSE!BD$112:BD$114),0)</f>
        <v>0</v>
      </c>
      <c r="BE83" s="209">
        <f>IF(SUM(wUSE!BE$112:BE$114),BE$3*wUSE!BE83/SUM(wUSE!BE$112:BE$114),0)</f>
        <v>0</v>
      </c>
      <c r="BF83" s="209">
        <f>IF(SUM(wUSE!BF$112:BF$114),BF$3*wUSE!BF83/SUM(wUSE!BF$112:BF$114),0)</f>
        <v>0</v>
      </c>
      <c r="BG83" s="209">
        <f>IF(SUM(wUSE!BG$112:BG$114),BG$3*wUSE!BG83/SUM(wUSE!BG$112:BG$114),0)</f>
        <v>0</v>
      </c>
      <c r="BH83" s="209">
        <f>IF(SUM(wUSE!BH$112:BH$114),BH$3*wUSE!BH83/SUM(wUSE!BH$112:BH$114),0)</f>
        <v>0</v>
      </c>
      <c r="BI83" s="209">
        <f>IF(SUM(wUSE!BI$112:BI$114),BI$3*wUSE!BI83/SUM(wUSE!BI$112:BI$114),0)</f>
        <v>0</v>
      </c>
      <c r="BJ83" s="209">
        <f>IF(SUM(wUSE!BJ$112:BJ$114),BJ$3*wUSE!BJ83/SUM(wUSE!BJ$112:BJ$114),0)</f>
        <v>0</v>
      </c>
      <c r="BK83" s="209">
        <f>IF(SUM(wUSE!BK$112:BK$114),BK$3*wUSE!BK83/SUM(wUSE!BK$112:BK$114),0)</f>
        <v>0</v>
      </c>
      <c r="BL83" s="209">
        <f>IF(SUM(wUSE!BL$112:BL$114),BL$3*wUSE!BL83/SUM(wUSE!BL$112:BL$114),0)</f>
        <v>0</v>
      </c>
      <c r="BM83" s="209">
        <f>IF(SUM(wUSE!BM$112:BM$114),BM$3*wUSE!BM83/SUM(wUSE!BM$112:BM$114),0)</f>
        <v>0</v>
      </c>
      <c r="BN83" s="209">
        <f>IF(SUM(wUSE!BN$112:BN$114),BN$3*wUSE!BN83/SUM(wUSE!BN$112:BN$114),0)</f>
        <v>0</v>
      </c>
      <c r="BO83" s="209">
        <f>IF(SUM(wUSE!BO$112:BO$114),BO$3*wUSE!BO83/SUM(wUSE!BO$112:BO$114),0)</f>
        <v>0</v>
      </c>
      <c r="BP83" s="209">
        <f>IF(SUM(wUSE!BP$112:BP$114),BP$3*wUSE!BP83/SUM(wUSE!BP$112:BP$114),0)</f>
        <v>0</v>
      </c>
      <c r="BQ83" s="209">
        <f>IF(SUM(wUSE!BQ$112:BQ$114),BQ$3*wUSE!BQ83/SUM(wUSE!BQ$112:BQ$114),0)</f>
        <v>0</v>
      </c>
      <c r="BR83" s="209">
        <f>IF(SUM(wUSE!BR$112:BR$114),BR$3*wUSE!BR83/SUM(wUSE!BR$112:BR$114),0)</f>
        <v>0</v>
      </c>
      <c r="BS83" s="209">
        <f>IF(SUM(wUSE!BS$112:BS$114),BS$3*wUSE!BS83/SUM(wUSE!BS$112:BS$114),0)</f>
        <v>0</v>
      </c>
      <c r="BT83" s="209">
        <f>IF(SUM(wUSE!BT$112:BT$114),BT$3*wUSE!BT83/SUM(wUSE!BT$112:BT$114),0)</f>
        <v>0</v>
      </c>
      <c r="BU83" s="209">
        <f>IF(SUM(wUSE!BU$112:BU$114),BU$3*wUSE!BU83/SUM(wUSE!BU$112:BU$114),0)</f>
        <v>0</v>
      </c>
      <c r="BV83" s="209">
        <f>IF(SUM(wUSE!BV$112:BV$114),BV$3*wUSE!BV83/SUM(wUSE!BV$112:BV$114),0)</f>
        <v>0</v>
      </c>
      <c r="BW83" s="209">
        <f>IF(SUM(wUSE!BW$112:BW$114),BW$3*wUSE!BW83/SUM(wUSE!BW$112:BW$114),0)</f>
        <v>0</v>
      </c>
      <c r="BX83" s="209">
        <f>IF(SUM(wUSE!BX$112:BX$114),BX$3*wUSE!BX83/SUM(wUSE!BX$112:BX$114),0)</f>
        <v>0</v>
      </c>
      <c r="BY83" s="209">
        <f>IF(SUM(wUSE!BY$112:BY$114),BY$3*wUSE!BY83/SUM(wUSE!BY$112:BY$114),0)</f>
        <v>0</v>
      </c>
      <c r="BZ83" s="209">
        <f>IF(SUM(wUSE!BZ$112:BZ$114),BZ$3*wUSE!BZ83/SUM(wUSE!BZ$112:BZ$114),0)</f>
        <v>0</v>
      </c>
      <c r="CA83" s="209">
        <f>IF(SUM(wUSE!CA$112:CA$114),CA$3*wUSE!CA83/SUM(wUSE!CA$112:CA$114),0)</f>
        <v>0</v>
      </c>
      <c r="CB83" s="209">
        <f>IF(SUM(wUSE!CB$112:CB$114),CB$3*wUSE!CB83/SUM(wUSE!CB$112:CB$114),0)</f>
        <v>0</v>
      </c>
      <c r="CC83" s="209">
        <f>IF(SUM(wUSE!CC$112:CC$114),CC$3*wUSE!CC83/SUM(wUSE!CC$112:CC$114),0)</f>
        <v>0</v>
      </c>
      <c r="CD83" s="209">
        <f>IF(SUM(wUSE!CD$112:CD$114),CD$3*wUSE!CD83/SUM(wUSE!CD$112:CD$114),0)</f>
        <v>0</v>
      </c>
      <c r="CE83" s="209">
        <f>IF(SUM(wUSE!CE$112:CE$114),CE$3*wUSE!CE83/SUM(wUSE!CE$112:CE$114),0)</f>
        <v>0</v>
      </c>
      <c r="CF83" s="209">
        <f>IF(SUM(wUSE!CF$112:CF$114),CF$3*wUSE!CF83/SUM(wUSE!CF$112:CF$114),0)</f>
        <v>0</v>
      </c>
      <c r="CG83" s="209" t="e">
        <f>IF(SUM(wUSE!CG$112:CG$114),CG$3*wUSE!CG83/SUM(wUSE!CG$112:CG$114),0)</f>
        <v>#DIV/0!</v>
      </c>
      <c r="CH83" s="209" t="e">
        <f>IF(SUM(wUSE!CH$112:CH$114),CH$3*wUSE!CH83/SUM(wUSE!CH$112:CH$114),0)</f>
        <v>#DIV/0!</v>
      </c>
      <c r="CI83" s="209" t="e">
        <f>IF(SUM(wUSE!CI$112:CI$114),CI$3*wUSE!CI83/SUM(wUSE!CI$112:CI$114),0)</f>
        <v>#DIV/0!</v>
      </c>
      <c r="CJ83" s="209" t="e">
        <f>IF(SUM(wUSE!CJ$112:CJ$114),CJ$3*wUSE!CJ83/SUM(wUSE!CJ$112:CJ$114),0)</f>
        <v>#DIV/0!</v>
      </c>
      <c r="CK83" s="209" t="e">
        <f>IF(SUM(wUSE!CK$112:CK$114),CK$3*wUSE!CK83/SUM(wUSE!CK$112:CK$114),0)</f>
        <v>#DIV/0!</v>
      </c>
      <c r="CL83" s="209" t="e">
        <f>IF(SUM(wUSE!CL$112:CL$114),CL$3*wUSE!CL83/SUM(wUSE!CL$112:CL$114),0)</f>
        <v>#DIV/0!</v>
      </c>
      <c r="CM83" s="209" t="e">
        <f>IF(SUM(wUSE!CM$112:CM$114),CM$3*wUSE!CM83/SUM(wUSE!CM$112:CM$114),0)</f>
        <v>#DIV/0!</v>
      </c>
      <c r="CN83" s="209" t="e">
        <f>IF(SUM(wUSE!CN$112:CN$114),CN$3*wUSE!CN83/SUM(wUSE!CN$112:CN$114),0)</f>
        <v>#DIV/0!</v>
      </c>
      <c r="CO83" s="209" t="e">
        <f>IF(SUM(wUSE!CO$112:CO$114),CO$3*wUSE!CO83/SUM(wUSE!CO$112:CO$114),0)</f>
        <v>#DIV/0!</v>
      </c>
      <c r="CP83" s="209" t="e">
        <f>IF(SUM(wUSE!CP$112:CP$114),CP$3*wUSE!CP83/SUM(wUSE!CP$112:CP$114),0)</f>
        <v>#DIV/0!</v>
      </c>
      <c r="CQ83" s="209" t="e">
        <f>IF(SUM(wUSE!CQ$112:CQ$114),CQ$3*wUSE!CQ83/SUM(wUSE!CQ$112:CQ$114),0)</f>
        <v>#DIV/0!</v>
      </c>
      <c r="CR83" s="209" t="e">
        <f>IF(SUM(wUSE!CR$112:CR$114),CR$3*wUSE!CR83/SUM(wUSE!CR$112:CR$114),0)</f>
        <v>#DIV/0!</v>
      </c>
      <c r="CS83" s="209" t="e">
        <f>IF(SUM(wUSE!CS$112:CS$114),CS$3*wUSE!CS83/SUM(wUSE!CS$112:CS$114),0)</f>
        <v>#DIV/0!</v>
      </c>
      <c r="CT83" s="209">
        <f>IF(SUM(wUSE!CT$112:CT$114),CT$3*wUSE!CT83/SUM(wUSE!CT$112:CT$114),0)</f>
        <v>0</v>
      </c>
      <c r="CU83" s="209">
        <f>IF(SUM(wUSE!CU$112:CU$114),CU$3*wUSE!CU83/SUM(wUSE!CU$112:CU$114),0)</f>
        <v>0</v>
      </c>
      <c r="CV83" s="209" t="e">
        <f>IF(SUM(wUSE!CV$112:CV$114),CV$3*wUSE!CV83/SUM(wUSE!CV$112:CV$114),0)</f>
        <v>#DIV/0!</v>
      </c>
      <c r="CW83" s="209" t="e">
        <f>IF(SUM(wUSE!CW$112:CW$114),CW$3*wUSE!CW83/SUM(wUSE!CW$112:CW$114),0)</f>
        <v>#DIV/0!</v>
      </c>
      <c r="CX83" s="209" t="e">
        <f>IF(SUM(wUSE!CX$112:CX$114),CX$3*wUSE!CX83/SUM(wUSE!CX$112:CX$114),0)</f>
        <v>#DIV/0!</v>
      </c>
      <c r="CY83" s="209" t="e">
        <f>IF(SUM(wUSE!CY$112:CY$114),CY$3*wUSE!CY83/SUM(wUSE!CY$112:CY$114),0)</f>
        <v>#DIV/0!</v>
      </c>
      <c r="CZ83" s="209" t="e">
        <f>IF(SUM(wUSE!CZ$112:CZ$114),CZ$3*wUSE!CZ83/SUM(wUSE!CZ$112:CZ$114),0)</f>
        <v>#DIV/0!</v>
      </c>
      <c r="DA83" s="209" t="e">
        <f>IF(SUM(wUSE!DA$112:DA$114),DA$3*wUSE!DA83/SUM(wUSE!DA$112:DA$114),0)</f>
        <v>#DIV/0!</v>
      </c>
      <c r="DB83" s="209" t="e">
        <f>IF(SUM(wUSE!DB$112:DB$114),DB$3*wUSE!DB83/SUM(wUSE!DB$112:DB$114),0)</f>
        <v>#DIV/0!</v>
      </c>
      <c r="DC83" s="198"/>
      <c r="DD83" s="199"/>
      <c r="DE83" s="199"/>
      <c r="DF83" s="199"/>
      <c r="DG83" s="199"/>
      <c r="DH83" s="199"/>
      <c r="DI83" s="199"/>
      <c r="DJ83" s="199"/>
      <c r="DK83" s="199"/>
      <c r="DL83" s="199"/>
      <c r="DM83" s="199"/>
      <c r="DN83" s="199"/>
      <c r="DO83" s="199"/>
      <c r="DP83" s="199"/>
    </row>
    <row r="84" spans="1:120" x14ac:dyDescent="0.75">
      <c r="A84" s="29"/>
      <c r="B84" s="17" t="s">
        <v>1208</v>
      </c>
      <c r="C84" s="209">
        <f>IF(SUM(wUSE!C$112:C$114),C$3*wUSE!C84/SUM(wUSE!C$112:C$114),0)</f>
        <v>0</v>
      </c>
      <c r="D84" s="209">
        <f>IF(SUM(wUSE!D$112:D$114),D$3*wUSE!D84/SUM(wUSE!D$112:D$114),0)</f>
        <v>0</v>
      </c>
      <c r="E84" s="209">
        <f>IF(SUM(wUSE!E$112:E$114),E$3*wUSE!E84/SUM(wUSE!E$112:E$114),0)</f>
        <v>0</v>
      </c>
      <c r="F84" s="209">
        <f>IF(SUM(wUSE!F$112:F$114),F$3*wUSE!F84/SUM(wUSE!F$112:F$114),0)</f>
        <v>0</v>
      </c>
      <c r="G84" s="209">
        <f>IF(SUM(wUSE!G$112:G$114),G$3*wUSE!G84/SUM(wUSE!G$112:G$114),0)</f>
        <v>0</v>
      </c>
      <c r="H84" s="209">
        <f>IF(SUM(wUSE!H$112:H$114),H$3*wUSE!H84/SUM(wUSE!H$112:H$114),0)</f>
        <v>0</v>
      </c>
      <c r="I84" s="209">
        <f>IF(SUM(wUSE!I$112:I$114),I$3*wUSE!I84/SUM(wUSE!I$112:I$114),0)</f>
        <v>0</v>
      </c>
      <c r="J84" s="209">
        <f>IF(SUM(wUSE!J$112:J$114),J$3*wUSE!J84/SUM(wUSE!J$112:J$114),0)</f>
        <v>0</v>
      </c>
      <c r="K84" s="209">
        <f>IF(SUM(wUSE!K$112:K$114),K$3*wUSE!K84/SUM(wUSE!K$112:K$114),0)</f>
        <v>0</v>
      </c>
      <c r="L84" s="209">
        <f>IF(SUM(wUSE!L$112:L$114),L$3*wUSE!L84/SUM(wUSE!L$112:L$114),0)</f>
        <v>0</v>
      </c>
      <c r="M84" s="209">
        <f>IF(SUM(wUSE!M$112:M$114),M$3*wUSE!M84/SUM(wUSE!M$112:M$114),0)</f>
        <v>0</v>
      </c>
      <c r="N84" s="209">
        <f>IF(SUM(wUSE!N$112:N$114),N$3*wUSE!N84/SUM(wUSE!N$112:N$114),0)</f>
        <v>0</v>
      </c>
      <c r="O84" s="209">
        <f>IF(SUM(wUSE!O$112:O$114),O$3*wUSE!O84/SUM(wUSE!O$112:O$114),0)</f>
        <v>0</v>
      </c>
      <c r="P84" s="209">
        <f>IF(SUM(wUSE!P$112:P$114),P$3*wUSE!P84/SUM(wUSE!P$112:P$114),0)</f>
        <v>0</v>
      </c>
      <c r="Q84" s="209">
        <f>IF(SUM(wUSE!Q$112:Q$114),Q$3*wUSE!Q84/SUM(wUSE!Q$112:Q$114),0)</f>
        <v>0</v>
      </c>
      <c r="R84" s="209">
        <f>IF(SUM(wUSE!R$112:R$114),R$3*wUSE!R84/SUM(wUSE!R$112:R$114),0)</f>
        <v>0</v>
      </c>
      <c r="S84" s="209">
        <f>IF(SUM(wUSE!S$112:S$114),S$3*wUSE!S84/SUM(wUSE!S$112:S$114),0)</f>
        <v>0</v>
      </c>
      <c r="T84" s="209">
        <f>IF(SUM(wUSE!T$112:T$114),T$3*wUSE!T84/SUM(wUSE!T$112:T$114),0)</f>
        <v>0</v>
      </c>
      <c r="U84" s="209">
        <f>IF(SUM(wUSE!U$112:U$114),U$3*wUSE!U84/SUM(wUSE!U$112:U$114),0)</f>
        <v>0</v>
      </c>
      <c r="V84" s="209">
        <f>IF(SUM(wUSE!V$112:V$114),V$3*wUSE!V84/SUM(wUSE!V$112:V$114),0)</f>
        <v>0</v>
      </c>
      <c r="W84" s="209">
        <f>IF(SUM(wUSE!W$112:W$114),W$3*wUSE!W84/SUM(wUSE!W$112:W$114),0)</f>
        <v>0</v>
      </c>
      <c r="X84" s="209">
        <f>IF(SUM(wUSE!X$112:X$114),X$3*wUSE!X84/SUM(wUSE!X$112:X$114),0)</f>
        <v>0</v>
      </c>
      <c r="Y84" s="209">
        <f>IF(SUM(wUSE!Y$112:Y$114),Y$3*wUSE!Y84/SUM(wUSE!Y$112:Y$114),0)</f>
        <v>0</v>
      </c>
      <c r="Z84" s="209">
        <f>IF(SUM(wUSE!Z$112:Z$114),Z$3*wUSE!Z84/SUM(wUSE!Z$112:Z$114),0)</f>
        <v>0</v>
      </c>
      <c r="AA84" s="209">
        <f>IF(SUM(wUSE!AA$112:AA$114),AA$3*wUSE!AA84/SUM(wUSE!AA$112:AA$114),0)</f>
        <v>0</v>
      </c>
      <c r="AB84" s="209">
        <f>IF(SUM(wUSE!AB$112:AB$114),AB$3*wUSE!AB84/SUM(wUSE!AB$112:AB$114),0)</f>
        <v>0</v>
      </c>
      <c r="AC84" s="209">
        <f>IF(SUM(wUSE!AC$112:AC$114),AC$3*wUSE!AC84/SUM(wUSE!AC$112:AC$114),0)</f>
        <v>0</v>
      </c>
      <c r="AD84" s="209">
        <f>IF(SUM(wUSE!AD$112:AD$114),AD$3*wUSE!AD84/SUM(wUSE!AD$112:AD$114),0)</f>
        <v>0</v>
      </c>
      <c r="AE84" s="209">
        <f>IF(SUM(wUSE!AE$112:AE$114),AE$3*wUSE!AE84/SUM(wUSE!AE$112:AE$114),0)</f>
        <v>0</v>
      </c>
      <c r="AF84" s="209">
        <f>IF(SUM(wUSE!AF$112:AF$114),AF$3*wUSE!AF84/SUM(wUSE!AF$112:AF$114),0)</f>
        <v>0</v>
      </c>
      <c r="AG84" s="209">
        <f>IF(SUM(wUSE!AG$112:AG$114),AG$3*wUSE!AG84/SUM(wUSE!AG$112:AG$114),0)</f>
        <v>0</v>
      </c>
      <c r="AH84" s="209">
        <f>IF(SUM(wUSE!AH$112:AH$114),AH$3*wUSE!AH84/SUM(wUSE!AH$112:AH$114),0)</f>
        <v>0</v>
      </c>
      <c r="AI84" s="209">
        <f>IF(SUM(wUSE!AI$112:AI$114),AI$3*wUSE!AI84/SUM(wUSE!AI$112:AI$114),0)</f>
        <v>0</v>
      </c>
      <c r="AJ84" s="209">
        <f>IF(SUM(wUSE!AJ$112:AJ$114),AJ$3*wUSE!AJ84/SUM(wUSE!AJ$112:AJ$114),0)</f>
        <v>0</v>
      </c>
      <c r="AK84" s="209">
        <f>IF(SUM(wUSE!AK$112:AK$114),AK$3*wUSE!AK84/SUM(wUSE!AK$112:AK$114),0)</f>
        <v>0</v>
      </c>
      <c r="AL84" s="209">
        <f>IF(SUM(wUSE!AL$112:AL$114),AL$3*wUSE!AL84/SUM(wUSE!AL$112:AL$114),0)</f>
        <v>0</v>
      </c>
      <c r="AM84" s="209">
        <f>IF(SUM(wUSE!AM$112:AM$114),AM$3*wUSE!AM84/SUM(wUSE!AM$112:AM$114),0)</f>
        <v>0</v>
      </c>
      <c r="AN84" s="209">
        <f>IF(SUM(wUSE!AN$112:AN$114),AN$3*wUSE!AN84/SUM(wUSE!AN$112:AN$114),0)</f>
        <v>0</v>
      </c>
      <c r="AO84" s="209">
        <f>IF(SUM(wUSE!AO$112:AO$114),AO$3*wUSE!AO84/SUM(wUSE!AO$112:AO$114),0)</f>
        <v>0</v>
      </c>
      <c r="AP84" s="209">
        <f>IF(SUM(wUSE!AP$112:AP$114),AP$3*wUSE!AP84/SUM(wUSE!AP$112:AP$114),0)</f>
        <v>0</v>
      </c>
      <c r="AQ84" s="209">
        <f>IF(SUM(wUSE!AQ$112:AQ$114),AQ$3*wUSE!AQ84/SUM(wUSE!AQ$112:AQ$114),0)</f>
        <v>0</v>
      </c>
      <c r="AR84" s="209">
        <f>IF(SUM(wUSE!AR$112:AR$114),AR$3*wUSE!AR84/SUM(wUSE!AR$112:AR$114),0)</f>
        <v>0</v>
      </c>
      <c r="AS84" s="209">
        <f>IF(SUM(wUSE!AS$112:AS$114),AS$3*wUSE!AS84/SUM(wUSE!AS$112:AS$114),0)</f>
        <v>0</v>
      </c>
      <c r="AT84" s="209">
        <f>IF(SUM(wUSE!AT$112:AT$114),AT$3*wUSE!AT84/SUM(wUSE!AT$112:AT$114),0)</f>
        <v>0</v>
      </c>
      <c r="AU84" s="209">
        <f>IF(SUM(wUSE!AU$112:AU$114),AU$3*wUSE!AU84/SUM(wUSE!AU$112:AU$114),0)</f>
        <v>0</v>
      </c>
      <c r="AV84" s="209">
        <f>IF(SUM(wUSE!AV$112:AV$114),AV$3*wUSE!AV84/SUM(wUSE!AV$112:AV$114),0)</f>
        <v>0</v>
      </c>
      <c r="AW84" s="209">
        <f>IF(SUM(wUSE!AW$112:AW$114),AW$3*wUSE!AW84/SUM(wUSE!AW$112:AW$114),0)</f>
        <v>0</v>
      </c>
      <c r="AX84" s="209">
        <f>IF(SUM(wUSE!AX$112:AX$114),AX$3*wUSE!AX84/SUM(wUSE!AX$112:AX$114),0)</f>
        <v>0</v>
      </c>
      <c r="AY84" s="209">
        <f>IF(SUM(wUSE!AY$112:AY$114),AY$3*wUSE!AY84/SUM(wUSE!AY$112:AY$114),0)</f>
        <v>0</v>
      </c>
      <c r="AZ84" s="209">
        <f>IF(SUM(wUSE!AZ$112:AZ$114),AZ$3*wUSE!AZ84/SUM(wUSE!AZ$112:AZ$114),0)</f>
        <v>0</v>
      </c>
      <c r="BA84" s="209">
        <f>IF(SUM(wUSE!BA$112:BA$114),BA$3*wUSE!BA84/SUM(wUSE!BA$112:BA$114),0)</f>
        <v>0</v>
      </c>
      <c r="BB84" s="209">
        <f>IF(SUM(wUSE!BB$112:BB$114),BB$3*wUSE!BB84/SUM(wUSE!BB$112:BB$114),0)</f>
        <v>0</v>
      </c>
      <c r="BC84" s="209">
        <f>IF(SUM(wUSE!BC$112:BC$114),BC$3*wUSE!BC84/SUM(wUSE!BC$112:BC$114),0)</f>
        <v>0</v>
      </c>
      <c r="BD84" s="209">
        <f>IF(SUM(wUSE!BD$112:BD$114),BD$3*wUSE!BD84/SUM(wUSE!BD$112:BD$114),0)</f>
        <v>0</v>
      </c>
      <c r="BE84" s="209">
        <f>IF(SUM(wUSE!BE$112:BE$114),BE$3*wUSE!BE84/SUM(wUSE!BE$112:BE$114),0)</f>
        <v>0</v>
      </c>
      <c r="BF84" s="209">
        <f>IF(SUM(wUSE!BF$112:BF$114),BF$3*wUSE!BF84/SUM(wUSE!BF$112:BF$114),0)</f>
        <v>0</v>
      </c>
      <c r="BG84" s="209">
        <f>IF(SUM(wUSE!BG$112:BG$114),BG$3*wUSE!BG84/SUM(wUSE!BG$112:BG$114),0)</f>
        <v>0</v>
      </c>
      <c r="BH84" s="209">
        <f>IF(SUM(wUSE!BH$112:BH$114),BH$3*wUSE!BH84/SUM(wUSE!BH$112:BH$114),0)</f>
        <v>0</v>
      </c>
      <c r="BI84" s="209">
        <f>IF(SUM(wUSE!BI$112:BI$114),BI$3*wUSE!BI84/SUM(wUSE!BI$112:BI$114),0)</f>
        <v>0</v>
      </c>
      <c r="BJ84" s="209">
        <f>IF(SUM(wUSE!BJ$112:BJ$114),BJ$3*wUSE!BJ84/SUM(wUSE!BJ$112:BJ$114),0)</f>
        <v>0</v>
      </c>
      <c r="BK84" s="209">
        <f>IF(SUM(wUSE!BK$112:BK$114),BK$3*wUSE!BK84/SUM(wUSE!BK$112:BK$114),0)</f>
        <v>0</v>
      </c>
      <c r="BL84" s="209">
        <f>IF(SUM(wUSE!BL$112:BL$114),BL$3*wUSE!BL84/SUM(wUSE!BL$112:BL$114),0)</f>
        <v>0</v>
      </c>
      <c r="BM84" s="209">
        <f>IF(SUM(wUSE!BM$112:BM$114),BM$3*wUSE!BM84/SUM(wUSE!BM$112:BM$114),0)</f>
        <v>0</v>
      </c>
      <c r="BN84" s="209">
        <f>IF(SUM(wUSE!BN$112:BN$114),BN$3*wUSE!BN84/SUM(wUSE!BN$112:BN$114),0)</f>
        <v>0</v>
      </c>
      <c r="BO84" s="209">
        <f>IF(SUM(wUSE!BO$112:BO$114),BO$3*wUSE!BO84/SUM(wUSE!BO$112:BO$114),0)</f>
        <v>0</v>
      </c>
      <c r="BP84" s="209">
        <f>IF(SUM(wUSE!BP$112:BP$114),BP$3*wUSE!BP84/SUM(wUSE!BP$112:BP$114),0)</f>
        <v>0</v>
      </c>
      <c r="BQ84" s="209">
        <f>IF(SUM(wUSE!BQ$112:BQ$114),BQ$3*wUSE!BQ84/SUM(wUSE!BQ$112:BQ$114),0)</f>
        <v>0</v>
      </c>
      <c r="BR84" s="209">
        <f>IF(SUM(wUSE!BR$112:BR$114),BR$3*wUSE!BR84/SUM(wUSE!BR$112:BR$114),0)</f>
        <v>0</v>
      </c>
      <c r="BS84" s="209">
        <f>IF(SUM(wUSE!BS$112:BS$114),BS$3*wUSE!BS84/SUM(wUSE!BS$112:BS$114),0)</f>
        <v>0</v>
      </c>
      <c r="BT84" s="209">
        <f>IF(SUM(wUSE!BT$112:BT$114),BT$3*wUSE!BT84/SUM(wUSE!BT$112:BT$114),0)</f>
        <v>0</v>
      </c>
      <c r="BU84" s="209">
        <f>IF(SUM(wUSE!BU$112:BU$114),BU$3*wUSE!BU84/SUM(wUSE!BU$112:BU$114),0)</f>
        <v>0</v>
      </c>
      <c r="BV84" s="209">
        <f>IF(SUM(wUSE!BV$112:BV$114),BV$3*wUSE!BV84/SUM(wUSE!BV$112:BV$114),0)</f>
        <v>0</v>
      </c>
      <c r="BW84" s="209">
        <f>IF(SUM(wUSE!BW$112:BW$114),BW$3*wUSE!BW84/SUM(wUSE!BW$112:BW$114),0)</f>
        <v>0</v>
      </c>
      <c r="BX84" s="209">
        <f>IF(SUM(wUSE!BX$112:BX$114),BX$3*wUSE!BX84/SUM(wUSE!BX$112:BX$114),0)</f>
        <v>0</v>
      </c>
      <c r="BY84" s="209">
        <f>IF(SUM(wUSE!BY$112:BY$114),BY$3*wUSE!BY84/SUM(wUSE!BY$112:BY$114),0)</f>
        <v>0</v>
      </c>
      <c r="BZ84" s="209">
        <f>IF(SUM(wUSE!BZ$112:BZ$114),BZ$3*wUSE!BZ84/SUM(wUSE!BZ$112:BZ$114),0)</f>
        <v>0</v>
      </c>
      <c r="CA84" s="209">
        <f>IF(SUM(wUSE!CA$112:CA$114),CA$3*wUSE!CA84/SUM(wUSE!CA$112:CA$114),0)</f>
        <v>0</v>
      </c>
      <c r="CB84" s="209">
        <f>IF(SUM(wUSE!CB$112:CB$114),CB$3*wUSE!CB84/SUM(wUSE!CB$112:CB$114),0)</f>
        <v>0</v>
      </c>
      <c r="CC84" s="209">
        <f>IF(SUM(wUSE!CC$112:CC$114),CC$3*wUSE!CC84/SUM(wUSE!CC$112:CC$114),0)</f>
        <v>0</v>
      </c>
      <c r="CD84" s="209">
        <f>IF(SUM(wUSE!CD$112:CD$114),CD$3*wUSE!CD84/SUM(wUSE!CD$112:CD$114),0)</f>
        <v>0</v>
      </c>
      <c r="CE84" s="209">
        <f>IF(SUM(wUSE!CE$112:CE$114),CE$3*wUSE!CE84/SUM(wUSE!CE$112:CE$114),0)</f>
        <v>0</v>
      </c>
      <c r="CF84" s="209">
        <f>IF(SUM(wUSE!CF$112:CF$114),CF$3*wUSE!CF84/SUM(wUSE!CF$112:CF$114),0)</f>
        <v>0</v>
      </c>
      <c r="CG84" s="209" t="e">
        <f>IF(SUM(wUSE!CG$112:CG$114),CG$3*wUSE!CG84/SUM(wUSE!CG$112:CG$114),0)</f>
        <v>#DIV/0!</v>
      </c>
      <c r="CH84" s="209" t="e">
        <f>IF(SUM(wUSE!CH$112:CH$114),CH$3*wUSE!CH84/SUM(wUSE!CH$112:CH$114),0)</f>
        <v>#DIV/0!</v>
      </c>
      <c r="CI84" s="209" t="e">
        <f>IF(SUM(wUSE!CI$112:CI$114),CI$3*wUSE!CI84/SUM(wUSE!CI$112:CI$114),0)</f>
        <v>#DIV/0!</v>
      </c>
      <c r="CJ84" s="209" t="e">
        <f>IF(SUM(wUSE!CJ$112:CJ$114),CJ$3*wUSE!CJ84/SUM(wUSE!CJ$112:CJ$114),0)</f>
        <v>#DIV/0!</v>
      </c>
      <c r="CK84" s="209" t="e">
        <f>IF(SUM(wUSE!CK$112:CK$114),CK$3*wUSE!CK84/SUM(wUSE!CK$112:CK$114),0)</f>
        <v>#DIV/0!</v>
      </c>
      <c r="CL84" s="209" t="e">
        <f>IF(SUM(wUSE!CL$112:CL$114),CL$3*wUSE!CL84/SUM(wUSE!CL$112:CL$114),0)</f>
        <v>#DIV/0!</v>
      </c>
      <c r="CM84" s="209" t="e">
        <f>IF(SUM(wUSE!CM$112:CM$114),CM$3*wUSE!CM84/SUM(wUSE!CM$112:CM$114),0)</f>
        <v>#DIV/0!</v>
      </c>
      <c r="CN84" s="209" t="e">
        <f>IF(SUM(wUSE!CN$112:CN$114),CN$3*wUSE!CN84/SUM(wUSE!CN$112:CN$114),0)</f>
        <v>#DIV/0!</v>
      </c>
      <c r="CO84" s="209" t="e">
        <f>IF(SUM(wUSE!CO$112:CO$114),CO$3*wUSE!CO84/SUM(wUSE!CO$112:CO$114),0)</f>
        <v>#DIV/0!</v>
      </c>
      <c r="CP84" s="209" t="e">
        <f>IF(SUM(wUSE!CP$112:CP$114),CP$3*wUSE!CP84/SUM(wUSE!CP$112:CP$114),0)</f>
        <v>#DIV/0!</v>
      </c>
      <c r="CQ84" s="209" t="e">
        <f>IF(SUM(wUSE!CQ$112:CQ$114),CQ$3*wUSE!CQ84/SUM(wUSE!CQ$112:CQ$114),0)</f>
        <v>#DIV/0!</v>
      </c>
      <c r="CR84" s="209" t="e">
        <f>IF(SUM(wUSE!CR$112:CR$114),CR$3*wUSE!CR84/SUM(wUSE!CR$112:CR$114),0)</f>
        <v>#DIV/0!</v>
      </c>
      <c r="CS84" s="209" t="e">
        <f>IF(SUM(wUSE!CS$112:CS$114),CS$3*wUSE!CS84/SUM(wUSE!CS$112:CS$114),0)</f>
        <v>#DIV/0!</v>
      </c>
      <c r="CT84" s="209">
        <f>IF(SUM(wUSE!CT$112:CT$114),CT$3*wUSE!CT84/SUM(wUSE!CT$112:CT$114),0)</f>
        <v>0</v>
      </c>
      <c r="CU84" s="209">
        <f>IF(SUM(wUSE!CU$112:CU$114),CU$3*wUSE!CU84/SUM(wUSE!CU$112:CU$114),0)</f>
        <v>0</v>
      </c>
      <c r="CV84" s="209" t="e">
        <f>IF(SUM(wUSE!CV$112:CV$114),CV$3*wUSE!CV84/SUM(wUSE!CV$112:CV$114),0)</f>
        <v>#DIV/0!</v>
      </c>
      <c r="CW84" s="209" t="e">
        <f>IF(SUM(wUSE!CW$112:CW$114),CW$3*wUSE!CW84/SUM(wUSE!CW$112:CW$114),0)</f>
        <v>#DIV/0!</v>
      </c>
      <c r="CX84" s="209" t="e">
        <f>IF(SUM(wUSE!CX$112:CX$114),CX$3*wUSE!CX84/SUM(wUSE!CX$112:CX$114),0)</f>
        <v>#DIV/0!</v>
      </c>
      <c r="CY84" s="209" t="e">
        <f>IF(SUM(wUSE!CY$112:CY$114),CY$3*wUSE!CY84/SUM(wUSE!CY$112:CY$114),0)</f>
        <v>#DIV/0!</v>
      </c>
      <c r="CZ84" s="209" t="e">
        <f>IF(SUM(wUSE!CZ$112:CZ$114),CZ$3*wUSE!CZ84/SUM(wUSE!CZ$112:CZ$114),0)</f>
        <v>#DIV/0!</v>
      </c>
      <c r="DA84" s="209" t="e">
        <f>IF(SUM(wUSE!DA$112:DA$114),DA$3*wUSE!DA84/SUM(wUSE!DA$112:DA$114),0)</f>
        <v>#DIV/0!</v>
      </c>
      <c r="DB84" s="209" t="e">
        <f>IF(SUM(wUSE!DB$112:DB$114),DB$3*wUSE!DB84/SUM(wUSE!DB$112:DB$114),0)</f>
        <v>#DIV/0!</v>
      </c>
      <c r="DC84" s="198"/>
      <c r="DD84" s="199"/>
      <c r="DE84" s="199"/>
      <c r="DF84" s="199"/>
      <c r="DG84" s="199"/>
      <c r="DH84" s="199"/>
      <c r="DI84" s="199"/>
      <c r="DJ84" s="199"/>
      <c r="DK84" s="199"/>
      <c r="DL84" s="199"/>
      <c r="DM84" s="199"/>
      <c r="DN84" s="199"/>
      <c r="DO84" s="199"/>
      <c r="DP84" s="199"/>
    </row>
    <row r="85" spans="1:120" x14ac:dyDescent="0.75">
      <c r="A85" s="29"/>
      <c r="B85" s="17" t="s">
        <v>1211</v>
      </c>
      <c r="C85" s="209">
        <f>IF(SUM(wUSE!C$112:C$114),C$3*wUSE!C85/SUM(wUSE!C$112:C$114),0)</f>
        <v>0</v>
      </c>
      <c r="D85" s="209">
        <f>IF(SUM(wUSE!D$112:D$114),D$3*wUSE!D85/SUM(wUSE!D$112:D$114),0)</f>
        <v>0</v>
      </c>
      <c r="E85" s="209">
        <f>IF(SUM(wUSE!E$112:E$114),E$3*wUSE!E85/SUM(wUSE!E$112:E$114),0)</f>
        <v>0</v>
      </c>
      <c r="F85" s="209">
        <f>IF(SUM(wUSE!F$112:F$114),F$3*wUSE!F85/SUM(wUSE!F$112:F$114),0)</f>
        <v>0</v>
      </c>
      <c r="G85" s="209">
        <f>IF(SUM(wUSE!G$112:G$114),G$3*wUSE!G85/SUM(wUSE!G$112:G$114),0)</f>
        <v>0</v>
      </c>
      <c r="H85" s="209">
        <f>IF(SUM(wUSE!H$112:H$114),H$3*wUSE!H85/SUM(wUSE!H$112:H$114),0)</f>
        <v>0</v>
      </c>
      <c r="I85" s="209">
        <f>IF(SUM(wUSE!I$112:I$114),I$3*wUSE!I85/SUM(wUSE!I$112:I$114),0)</f>
        <v>0</v>
      </c>
      <c r="J85" s="209">
        <f>IF(SUM(wUSE!J$112:J$114),J$3*wUSE!J85/SUM(wUSE!J$112:J$114),0)</f>
        <v>0</v>
      </c>
      <c r="K85" s="209">
        <f>IF(SUM(wUSE!K$112:K$114),K$3*wUSE!K85/SUM(wUSE!K$112:K$114),0)</f>
        <v>0</v>
      </c>
      <c r="L85" s="209">
        <f>IF(SUM(wUSE!L$112:L$114),L$3*wUSE!L85/SUM(wUSE!L$112:L$114),0)</f>
        <v>0</v>
      </c>
      <c r="M85" s="209">
        <f>IF(SUM(wUSE!M$112:M$114),M$3*wUSE!M85/SUM(wUSE!M$112:M$114),0)</f>
        <v>0</v>
      </c>
      <c r="N85" s="209">
        <f>IF(SUM(wUSE!N$112:N$114),N$3*wUSE!N85/SUM(wUSE!N$112:N$114),0)</f>
        <v>0</v>
      </c>
      <c r="O85" s="209">
        <f>IF(SUM(wUSE!O$112:O$114),O$3*wUSE!O85/SUM(wUSE!O$112:O$114),0)</f>
        <v>0</v>
      </c>
      <c r="P85" s="209">
        <f>IF(SUM(wUSE!P$112:P$114),P$3*wUSE!P85/SUM(wUSE!P$112:P$114),0)</f>
        <v>0</v>
      </c>
      <c r="Q85" s="209">
        <f>IF(SUM(wUSE!Q$112:Q$114),Q$3*wUSE!Q85/SUM(wUSE!Q$112:Q$114),0)</f>
        <v>0</v>
      </c>
      <c r="R85" s="209">
        <f>IF(SUM(wUSE!R$112:R$114),R$3*wUSE!R85/SUM(wUSE!R$112:R$114),0)</f>
        <v>0</v>
      </c>
      <c r="S85" s="209">
        <f>IF(SUM(wUSE!S$112:S$114),S$3*wUSE!S85/SUM(wUSE!S$112:S$114),0)</f>
        <v>0</v>
      </c>
      <c r="T85" s="209">
        <f>IF(SUM(wUSE!T$112:T$114),T$3*wUSE!T85/SUM(wUSE!T$112:T$114),0)</f>
        <v>0</v>
      </c>
      <c r="U85" s="209">
        <f>IF(SUM(wUSE!U$112:U$114),U$3*wUSE!U85/SUM(wUSE!U$112:U$114),0)</f>
        <v>0</v>
      </c>
      <c r="V85" s="209">
        <f>IF(SUM(wUSE!V$112:V$114),V$3*wUSE!V85/SUM(wUSE!V$112:V$114),0)</f>
        <v>0</v>
      </c>
      <c r="W85" s="209">
        <f>IF(SUM(wUSE!W$112:W$114),W$3*wUSE!W85/SUM(wUSE!W$112:W$114),0)</f>
        <v>0</v>
      </c>
      <c r="X85" s="209">
        <f>IF(SUM(wUSE!X$112:X$114),X$3*wUSE!X85/SUM(wUSE!X$112:X$114),0)</f>
        <v>0</v>
      </c>
      <c r="Y85" s="209">
        <f>IF(SUM(wUSE!Y$112:Y$114),Y$3*wUSE!Y85/SUM(wUSE!Y$112:Y$114),0)</f>
        <v>0</v>
      </c>
      <c r="Z85" s="209">
        <f>IF(SUM(wUSE!Z$112:Z$114),Z$3*wUSE!Z85/SUM(wUSE!Z$112:Z$114),0)</f>
        <v>0</v>
      </c>
      <c r="AA85" s="209">
        <f>IF(SUM(wUSE!AA$112:AA$114),AA$3*wUSE!AA85/SUM(wUSE!AA$112:AA$114),0)</f>
        <v>0</v>
      </c>
      <c r="AB85" s="209">
        <f>IF(SUM(wUSE!AB$112:AB$114),AB$3*wUSE!AB85/SUM(wUSE!AB$112:AB$114),0)</f>
        <v>0</v>
      </c>
      <c r="AC85" s="209">
        <f>IF(SUM(wUSE!AC$112:AC$114),AC$3*wUSE!AC85/SUM(wUSE!AC$112:AC$114),0)</f>
        <v>0</v>
      </c>
      <c r="AD85" s="209">
        <f>IF(SUM(wUSE!AD$112:AD$114),AD$3*wUSE!AD85/SUM(wUSE!AD$112:AD$114),0)</f>
        <v>0</v>
      </c>
      <c r="AE85" s="209">
        <f>IF(SUM(wUSE!AE$112:AE$114),AE$3*wUSE!AE85/SUM(wUSE!AE$112:AE$114),0)</f>
        <v>0</v>
      </c>
      <c r="AF85" s="209">
        <f>IF(SUM(wUSE!AF$112:AF$114),AF$3*wUSE!AF85/SUM(wUSE!AF$112:AF$114),0)</f>
        <v>0</v>
      </c>
      <c r="AG85" s="209">
        <f>IF(SUM(wUSE!AG$112:AG$114),AG$3*wUSE!AG85/SUM(wUSE!AG$112:AG$114),0)</f>
        <v>0</v>
      </c>
      <c r="AH85" s="209">
        <f>IF(SUM(wUSE!AH$112:AH$114),AH$3*wUSE!AH85/SUM(wUSE!AH$112:AH$114),0)</f>
        <v>0</v>
      </c>
      <c r="AI85" s="209">
        <f>IF(SUM(wUSE!AI$112:AI$114),AI$3*wUSE!AI85/SUM(wUSE!AI$112:AI$114),0)</f>
        <v>0</v>
      </c>
      <c r="AJ85" s="209">
        <f>IF(SUM(wUSE!AJ$112:AJ$114),AJ$3*wUSE!AJ85/SUM(wUSE!AJ$112:AJ$114),0)</f>
        <v>0</v>
      </c>
      <c r="AK85" s="209">
        <f>IF(SUM(wUSE!AK$112:AK$114),AK$3*wUSE!AK85/SUM(wUSE!AK$112:AK$114),0)</f>
        <v>0</v>
      </c>
      <c r="AL85" s="209">
        <f>IF(SUM(wUSE!AL$112:AL$114),AL$3*wUSE!AL85/SUM(wUSE!AL$112:AL$114),0)</f>
        <v>0</v>
      </c>
      <c r="AM85" s="209">
        <f>IF(SUM(wUSE!AM$112:AM$114),AM$3*wUSE!AM85/SUM(wUSE!AM$112:AM$114),0)</f>
        <v>0</v>
      </c>
      <c r="AN85" s="209">
        <f>IF(SUM(wUSE!AN$112:AN$114),AN$3*wUSE!AN85/SUM(wUSE!AN$112:AN$114),0)</f>
        <v>0</v>
      </c>
      <c r="AO85" s="209">
        <f>IF(SUM(wUSE!AO$112:AO$114),AO$3*wUSE!AO85/SUM(wUSE!AO$112:AO$114),0)</f>
        <v>0.59652768928217204</v>
      </c>
      <c r="AP85" s="209">
        <f>IF(SUM(wUSE!AP$112:AP$114),AP$3*wUSE!AP85/SUM(wUSE!AP$112:AP$114),0)</f>
        <v>0.2643883792230492</v>
      </c>
      <c r="AQ85" s="209">
        <f>IF(SUM(wUSE!AQ$112:AQ$114),AQ$3*wUSE!AQ85/SUM(wUSE!AQ$112:AQ$114),0)</f>
        <v>1.6694430799707669</v>
      </c>
      <c r="AR85" s="209">
        <f>IF(SUM(wUSE!AR$112:AR$114),AR$3*wUSE!AR85/SUM(wUSE!AR$112:AR$114),0)</f>
        <v>0</v>
      </c>
      <c r="AS85" s="209">
        <f>IF(SUM(wUSE!AS$112:AS$114),AS$3*wUSE!AS85/SUM(wUSE!AS$112:AS$114),0)</f>
        <v>0.1066811220556612</v>
      </c>
      <c r="AT85" s="209">
        <f>IF(SUM(wUSE!AT$112:AT$114),AT$3*wUSE!AT85/SUM(wUSE!AT$112:AT$114),0)</f>
        <v>0</v>
      </c>
      <c r="AU85" s="209">
        <f>IF(SUM(wUSE!AU$112:AU$114),AU$3*wUSE!AU85/SUM(wUSE!AU$112:AU$114),0)</f>
        <v>5.8166747485762935E-2</v>
      </c>
      <c r="AV85" s="209">
        <f>IF(SUM(wUSE!AV$112:AV$114),AV$3*wUSE!AV85/SUM(wUSE!AV$112:AV$114),0)</f>
        <v>4.8426492260062464</v>
      </c>
      <c r="AW85" s="209">
        <f>IF(SUM(wUSE!AW$112:AW$114),AW$3*wUSE!AW85/SUM(wUSE!AW$112:AW$114),0)</f>
        <v>0.41291935836249788</v>
      </c>
      <c r="AX85" s="209">
        <f>IF(SUM(wUSE!AX$112:AX$114),AX$3*wUSE!AX85/SUM(wUSE!AX$112:AX$114),0)</f>
        <v>0</v>
      </c>
      <c r="AY85" s="209">
        <f>IF(SUM(wUSE!AY$112:AY$114),AY$3*wUSE!AY85/SUM(wUSE!AY$112:AY$114),0)</f>
        <v>1.2561053204485171</v>
      </c>
      <c r="AZ85" s="209">
        <f>IF(SUM(wUSE!AZ$112:AZ$114),AZ$3*wUSE!AZ85/SUM(wUSE!AZ$112:AZ$114),0)</f>
        <v>0.9464935621055105</v>
      </c>
      <c r="BA85" s="209">
        <f>IF(SUM(wUSE!BA$112:BA$114),BA$3*wUSE!BA85/SUM(wUSE!BA$112:BA$114),0)</f>
        <v>0.43279876885195617</v>
      </c>
      <c r="BB85" s="209">
        <f>IF(SUM(wUSE!BB$112:BB$114),BB$3*wUSE!BB85/SUM(wUSE!BB$112:BB$114),0)</f>
        <v>1.427176748280992E-2</v>
      </c>
      <c r="BC85" s="209">
        <f>IF(SUM(wUSE!BC$112:BC$114),BC$3*wUSE!BC85/SUM(wUSE!BC$112:BC$114),0)</f>
        <v>2.2463952597062362</v>
      </c>
      <c r="BD85" s="209">
        <f>IF(SUM(wUSE!BD$112:BD$114),BD$3*wUSE!BD85/SUM(wUSE!BD$112:BD$114),0)</f>
        <v>0.73004580515491924</v>
      </c>
      <c r="BE85" s="209">
        <f>IF(SUM(wUSE!BE$112:BE$114),BE$3*wUSE!BE85/SUM(wUSE!BE$112:BE$114),0)</f>
        <v>0.97941485364947778</v>
      </c>
      <c r="BF85" s="209">
        <f>IF(SUM(wUSE!BF$112:BF$114),BF$3*wUSE!BF85/SUM(wUSE!BF$112:BF$114),0)</f>
        <v>8.6556598701231727E-3</v>
      </c>
      <c r="BG85" s="209">
        <f>IF(SUM(wUSE!BG$112:BG$114),BG$3*wUSE!BG85/SUM(wUSE!BG$112:BG$114),0)</f>
        <v>2.7731324109777047</v>
      </c>
      <c r="BH85" s="209">
        <f>IF(SUM(wUSE!BH$112:BH$114),BH$3*wUSE!BH85/SUM(wUSE!BH$112:BH$114),0)</f>
        <v>9.6582073517531355E-2</v>
      </c>
      <c r="BI85" s="209">
        <f>IF(SUM(wUSE!BI$112:BI$114),BI$3*wUSE!BI85/SUM(wUSE!BI$112:BI$114),0)</f>
        <v>0.251049320600577</v>
      </c>
      <c r="BJ85" s="209">
        <f>IF(SUM(wUSE!BJ$112:BJ$114),BJ$3*wUSE!BJ85/SUM(wUSE!BJ$112:BJ$114),0)</f>
        <v>0.10847536886177471</v>
      </c>
      <c r="BK85" s="209">
        <f>IF(SUM(wUSE!BK$112:BK$114),BK$3*wUSE!BK85/SUM(wUSE!BK$112:BK$114),0)</f>
        <v>1.4769982140281296E-2</v>
      </c>
      <c r="BL85" s="209">
        <f>IF(SUM(wUSE!BL$112:BL$114),BL$3*wUSE!BL85/SUM(wUSE!BL$112:BL$114),0)</f>
        <v>0.33770205267008069</v>
      </c>
      <c r="BM85" s="209">
        <f>IF(SUM(wUSE!BM$112:BM$114),BM$3*wUSE!BM85/SUM(wUSE!BM$112:BM$114),0)</f>
        <v>2.1463728777926061</v>
      </c>
      <c r="BN85" s="209">
        <f>IF(SUM(wUSE!BN$112:BN$114),BN$3*wUSE!BN85/SUM(wUSE!BN$112:BN$114),0)</f>
        <v>0.74141383476064415</v>
      </c>
      <c r="BO85" s="209">
        <f>IF(SUM(wUSE!BO$112:BO$114),BO$3*wUSE!BO85/SUM(wUSE!BO$112:BO$114),0)</f>
        <v>3.2084785940262976E-2</v>
      </c>
      <c r="BP85" s="209">
        <f>IF(SUM(wUSE!BP$112:BP$114),BP$3*wUSE!BP85/SUM(wUSE!BP$112:BP$114),0)</f>
        <v>0.16663381597936203</v>
      </c>
      <c r="BQ85" s="209">
        <f>IF(SUM(wUSE!BQ$112:BQ$114),BQ$3*wUSE!BQ85/SUM(wUSE!BQ$112:BQ$114),0)</f>
        <v>0</v>
      </c>
      <c r="BR85" s="209">
        <f>IF(SUM(wUSE!BR$112:BR$114),BR$3*wUSE!BR85/SUM(wUSE!BR$112:BR$114),0)</f>
        <v>3.8753609090343721E-3</v>
      </c>
      <c r="BS85" s="209">
        <f>IF(SUM(wUSE!BS$112:BS$114),BS$3*wUSE!BS85/SUM(wUSE!BS$112:BS$114),0)</f>
        <v>0.82665519387827957</v>
      </c>
      <c r="BT85" s="209">
        <f>IF(SUM(wUSE!BT$112:BT$114),BT$3*wUSE!BT85/SUM(wUSE!BT$112:BT$114),0)</f>
        <v>0.23498936255673639</v>
      </c>
      <c r="BU85" s="209">
        <f>IF(SUM(wUSE!BU$112:BU$114),BU$3*wUSE!BU85/SUM(wUSE!BU$112:BU$114),0)</f>
        <v>0.19693904572684323</v>
      </c>
      <c r="BV85" s="209">
        <f>IF(SUM(wUSE!BV$112:BV$114),BV$3*wUSE!BV85/SUM(wUSE!BV$112:BV$114),0)</f>
        <v>16.690824413578575</v>
      </c>
      <c r="BW85" s="209">
        <f>IF(SUM(wUSE!BW$112:BW$114),BW$3*wUSE!BW85/SUM(wUSE!BW$112:BW$114),0)</f>
        <v>0</v>
      </c>
      <c r="BX85" s="209">
        <f>IF(SUM(wUSE!BX$112:BX$114),BX$3*wUSE!BX85/SUM(wUSE!BX$112:BX$114),0)</f>
        <v>1.5011176509980202</v>
      </c>
      <c r="BY85" s="209">
        <f>IF(SUM(wUSE!BY$112:BY$114),BY$3*wUSE!BY85/SUM(wUSE!BY$112:BY$114),0)</f>
        <v>0.89422695263085494</v>
      </c>
      <c r="BZ85" s="209">
        <f>IF(SUM(wUSE!BZ$112:BZ$114),BZ$3*wUSE!BZ85/SUM(wUSE!BZ$112:BZ$114),0)</f>
        <v>104.88643337975968</v>
      </c>
      <c r="CA85" s="209">
        <f>IF(SUM(wUSE!CA$112:CA$114),CA$3*wUSE!CA85/SUM(wUSE!CA$112:CA$114),0)</f>
        <v>104.24623183797939</v>
      </c>
      <c r="CB85" s="209">
        <f>IF(SUM(wUSE!CB$112:CB$114),CB$3*wUSE!CB85/SUM(wUSE!CB$112:CB$114),0)</f>
        <v>42.26080377314446</v>
      </c>
      <c r="CC85" s="209">
        <f>IF(SUM(wUSE!CC$112:CC$114),CC$3*wUSE!CC85/SUM(wUSE!CC$112:CC$114),0)</f>
        <v>5.5953039436243142</v>
      </c>
      <c r="CD85" s="209">
        <f>IF(SUM(wUSE!CD$112:CD$114),CD$3*wUSE!CD85/SUM(wUSE!CD$112:CD$114),0)</f>
        <v>15.073184958575091</v>
      </c>
      <c r="CE85" s="209">
        <f>IF(SUM(wUSE!CE$112:CE$114),CE$3*wUSE!CE85/SUM(wUSE!CE$112:CE$114),0)</f>
        <v>0.16976870273735087</v>
      </c>
      <c r="CF85" s="209">
        <f>IF(SUM(wUSE!CF$112:CF$114),CF$3*wUSE!CF85/SUM(wUSE!CF$112:CF$114),0)</f>
        <v>0</v>
      </c>
      <c r="CG85" s="209" t="e">
        <f>IF(SUM(wUSE!CG$112:CG$114),CG$3*wUSE!CG85/SUM(wUSE!CG$112:CG$114),0)</f>
        <v>#DIV/0!</v>
      </c>
      <c r="CH85" s="209" t="e">
        <f>IF(SUM(wUSE!CH$112:CH$114),CH$3*wUSE!CH85/SUM(wUSE!CH$112:CH$114),0)</f>
        <v>#DIV/0!</v>
      </c>
      <c r="CI85" s="209" t="e">
        <f>IF(SUM(wUSE!CI$112:CI$114),CI$3*wUSE!CI85/SUM(wUSE!CI$112:CI$114),0)</f>
        <v>#DIV/0!</v>
      </c>
      <c r="CJ85" s="209" t="e">
        <f>IF(SUM(wUSE!CJ$112:CJ$114),CJ$3*wUSE!CJ85/SUM(wUSE!CJ$112:CJ$114),0)</f>
        <v>#DIV/0!</v>
      </c>
      <c r="CK85" s="209" t="e">
        <f>IF(SUM(wUSE!CK$112:CK$114),CK$3*wUSE!CK85/SUM(wUSE!CK$112:CK$114),0)</f>
        <v>#DIV/0!</v>
      </c>
      <c r="CL85" s="209" t="e">
        <f>IF(SUM(wUSE!CL$112:CL$114),CL$3*wUSE!CL85/SUM(wUSE!CL$112:CL$114),0)</f>
        <v>#DIV/0!</v>
      </c>
      <c r="CM85" s="209" t="e">
        <f>IF(SUM(wUSE!CM$112:CM$114),CM$3*wUSE!CM85/SUM(wUSE!CM$112:CM$114),0)</f>
        <v>#DIV/0!</v>
      </c>
      <c r="CN85" s="209" t="e">
        <f>IF(SUM(wUSE!CN$112:CN$114),CN$3*wUSE!CN85/SUM(wUSE!CN$112:CN$114),0)</f>
        <v>#DIV/0!</v>
      </c>
      <c r="CO85" s="209" t="e">
        <f>IF(SUM(wUSE!CO$112:CO$114),CO$3*wUSE!CO85/SUM(wUSE!CO$112:CO$114),0)</f>
        <v>#DIV/0!</v>
      </c>
      <c r="CP85" s="209" t="e">
        <f>IF(SUM(wUSE!CP$112:CP$114),CP$3*wUSE!CP85/SUM(wUSE!CP$112:CP$114),0)</f>
        <v>#DIV/0!</v>
      </c>
      <c r="CQ85" s="209" t="e">
        <f>IF(SUM(wUSE!CQ$112:CQ$114),CQ$3*wUSE!CQ85/SUM(wUSE!CQ$112:CQ$114),0)</f>
        <v>#DIV/0!</v>
      </c>
      <c r="CR85" s="209" t="e">
        <f>IF(SUM(wUSE!CR$112:CR$114),CR$3*wUSE!CR85/SUM(wUSE!CR$112:CR$114),0)</f>
        <v>#DIV/0!</v>
      </c>
      <c r="CS85" s="209" t="e">
        <f>IF(SUM(wUSE!CS$112:CS$114),CS$3*wUSE!CS85/SUM(wUSE!CS$112:CS$114),0)</f>
        <v>#DIV/0!</v>
      </c>
      <c r="CT85" s="209">
        <f>IF(SUM(wUSE!CT$112:CT$114),CT$3*wUSE!CT85/SUM(wUSE!CT$112:CT$114),0)</f>
        <v>0</v>
      </c>
      <c r="CU85" s="209">
        <f>IF(SUM(wUSE!CU$112:CU$114),CU$3*wUSE!CU85/SUM(wUSE!CU$112:CU$114),0)</f>
        <v>0</v>
      </c>
      <c r="CV85" s="209" t="e">
        <f>IF(SUM(wUSE!CV$112:CV$114),CV$3*wUSE!CV85/SUM(wUSE!CV$112:CV$114),0)</f>
        <v>#DIV/0!</v>
      </c>
      <c r="CW85" s="209" t="e">
        <f>IF(SUM(wUSE!CW$112:CW$114),CW$3*wUSE!CW85/SUM(wUSE!CW$112:CW$114),0)</f>
        <v>#DIV/0!</v>
      </c>
      <c r="CX85" s="209" t="e">
        <f>IF(SUM(wUSE!CX$112:CX$114),CX$3*wUSE!CX85/SUM(wUSE!CX$112:CX$114),0)</f>
        <v>#DIV/0!</v>
      </c>
      <c r="CY85" s="209" t="e">
        <f>IF(SUM(wUSE!CY$112:CY$114),CY$3*wUSE!CY85/SUM(wUSE!CY$112:CY$114),0)</f>
        <v>#DIV/0!</v>
      </c>
      <c r="CZ85" s="209" t="e">
        <f>IF(SUM(wUSE!CZ$112:CZ$114),CZ$3*wUSE!CZ85/SUM(wUSE!CZ$112:CZ$114),0)</f>
        <v>#DIV/0!</v>
      </c>
      <c r="DA85" s="209" t="e">
        <f>IF(SUM(wUSE!DA$112:DA$114),DA$3*wUSE!DA85/SUM(wUSE!DA$112:DA$114),0)</f>
        <v>#DIV/0!</v>
      </c>
      <c r="DB85" s="209" t="e">
        <f>IF(SUM(wUSE!DB$112:DB$114),DB$3*wUSE!DB85/SUM(wUSE!DB$112:DB$114),0)</f>
        <v>#DIV/0!</v>
      </c>
      <c r="DC85" s="198"/>
      <c r="DD85" s="199"/>
      <c r="DE85" s="199"/>
      <c r="DF85" s="199"/>
      <c r="DG85" s="199"/>
      <c r="DH85" s="199"/>
      <c r="DI85" s="199"/>
      <c r="DJ85" s="199"/>
      <c r="DK85" s="199"/>
      <c r="DL85" s="199"/>
      <c r="DM85" s="199"/>
      <c r="DN85" s="199"/>
      <c r="DO85" s="199"/>
      <c r="DP85" s="199"/>
    </row>
    <row r="86" spans="1:120" x14ac:dyDescent="0.75">
      <c r="A86" s="29"/>
      <c r="B86" s="17" t="s">
        <v>1214</v>
      </c>
      <c r="C86" s="209">
        <f>IF(SUM(wUSE!C$112:C$114),C$3*wUSE!C86/SUM(wUSE!C$112:C$114),0)</f>
        <v>0</v>
      </c>
      <c r="D86" s="209">
        <f>IF(SUM(wUSE!D$112:D$114),D$3*wUSE!D86/SUM(wUSE!D$112:D$114),0)</f>
        <v>0</v>
      </c>
      <c r="E86" s="209">
        <f>IF(SUM(wUSE!E$112:E$114),E$3*wUSE!E86/SUM(wUSE!E$112:E$114),0)</f>
        <v>0</v>
      </c>
      <c r="F86" s="209">
        <f>IF(SUM(wUSE!F$112:F$114),F$3*wUSE!F86/SUM(wUSE!F$112:F$114),0)</f>
        <v>0</v>
      </c>
      <c r="G86" s="209">
        <f>IF(SUM(wUSE!G$112:G$114),G$3*wUSE!G86/SUM(wUSE!G$112:G$114),0)</f>
        <v>0</v>
      </c>
      <c r="H86" s="209">
        <f>IF(SUM(wUSE!H$112:H$114),H$3*wUSE!H86/SUM(wUSE!H$112:H$114),0)</f>
        <v>0</v>
      </c>
      <c r="I86" s="209">
        <f>IF(SUM(wUSE!I$112:I$114),I$3*wUSE!I86/SUM(wUSE!I$112:I$114),0)</f>
        <v>0</v>
      </c>
      <c r="J86" s="209">
        <f>IF(SUM(wUSE!J$112:J$114),J$3*wUSE!J86/SUM(wUSE!J$112:J$114),0)</f>
        <v>0</v>
      </c>
      <c r="K86" s="209">
        <f>IF(SUM(wUSE!K$112:K$114),K$3*wUSE!K86/SUM(wUSE!K$112:K$114),0)</f>
        <v>0</v>
      </c>
      <c r="L86" s="209">
        <f>IF(SUM(wUSE!L$112:L$114),L$3*wUSE!L86/SUM(wUSE!L$112:L$114),0)</f>
        <v>0</v>
      </c>
      <c r="M86" s="209">
        <f>IF(SUM(wUSE!M$112:M$114),M$3*wUSE!M86/SUM(wUSE!M$112:M$114),0)</f>
        <v>0</v>
      </c>
      <c r="N86" s="209">
        <f>IF(SUM(wUSE!N$112:N$114),N$3*wUSE!N86/SUM(wUSE!N$112:N$114),0)</f>
        <v>0</v>
      </c>
      <c r="O86" s="209">
        <f>IF(SUM(wUSE!O$112:O$114),O$3*wUSE!O86/SUM(wUSE!O$112:O$114),0)</f>
        <v>0</v>
      </c>
      <c r="P86" s="209">
        <f>IF(SUM(wUSE!P$112:P$114),P$3*wUSE!P86/SUM(wUSE!P$112:P$114),0)</f>
        <v>0</v>
      </c>
      <c r="Q86" s="209">
        <f>IF(SUM(wUSE!Q$112:Q$114),Q$3*wUSE!Q86/SUM(wUSE!Q$112:Q$114),0)</f>
        <v>0</v>
      </c>
      <c r="R86" s="209">
        <f>IF(SUM(wUSE!R$112:R$114),R$3*wUSE!R86/SUM(wUSE!R$112:R$114),0)</f>
        <v>0</v>
      </c>
      <c r="S86" s="209">
        <f>IF(SUM(wUSE!S$112:S$114),S$3*wUSE!S86/SUM(wUSE!S$112:S$114),0)</f>
        <v>0</v>
      </c>
      <c r="T86" s="209">
        <f>IF(SUM(wUSE!T$112:T$114),T$3*wUSE!T86/SUM(wUSE!T$112:T$114),0)</f>
        <v>0</v>
      </c>
      <c r="U86" s="209">
        <f>IF(SUM(wUSE!U$112:U$114),U$3*wUSE!U86/SUM(wUSE!U$112:U$114),0)</f>
        <v>0</v>
      </c>
      <c r="V86" s="209">
        <f>IF(SUM(wUSE!V$112:V$114),V$3*wUSE!V86/SUM(wUSE!V$112:V$114),0)</f>
        <v>0</v>
      </c>
      <c r="W86" s="209">
        <f>IF(SUM(wUSE!W$112:W$114),W$3*wUSE!W86/SUM(wUSE!W$112:W$114),0)</f>
        <v>0</v>
      </c>
      <c r="X86" s="209">
        <f>IF(SUM(wUSE!X$112:X$114),X$3*wUSE!X86/SUM(wUSE!X$112:X$114),0)</f>
        <v>0</v>
      </c>
      <c r="Y86" s="209">
        <f>IF(SUM(wUSE!Y$112:Y$114),Y$3*wUSE!Y86/SUM(wUSE!Y$112:Y$114),0)</f>
        <v>0</v>
      </c>
      <c r="Z86" s="209">
        <f>IF(SUM(wUSE!Z$112:Z$114),Z$3*wUSE!Z86/SUM(wUSE!Z$112:Z$114),0)</f>
        <v>0</v>
      </c>
      <c r="AA86" s="209">
        <f>IF(SUM(wUSE!AA$112:AA$114),AA$3*wUSE!AA86/SUM(wUSE!AA$112:AA$114),0)</f>
        <v>0</v>
      </c>
      <c r="AB86" s="209">
        <f>IF(SUM(wUSE!AB$112:AB$114),AB$3*wUSE!AB86/SUM(wUSE!AB$112:AB$114),0)</f>
        <v>0</v>
      </c>
      <c r="AC86" s="209">
        <f>IF(SUM(wUSE!AC$112:AC$114),AC$3*wUSE!AC86/SUM(wUSE!AC$112:AC$114),0)</f>
        <v>0</v>
      </c>
      <c r="AD86" s="209">
        <f>IF(SUM(wUSE!AD$112:AD$114),AD$3*wUSE!AD86/SUM(wUSE!AD$112:AD$114),0)</f>
        <v>0</v>
      </c>
      <c r="AE86" s="209">
        <f>IF(SUM(wUSE!AE$112:AE$114),AE$3*wUSE!AE86/SUM(wUSE!AE$112:AE$114),0)</f>
        <v>0</v>
      </c>
      <c r="AF86" s="209">
        <f>IF(SUM(wUSE!AF$112:AF$114),AF$3*wUSE!AF86/SUM(wUSE!AF$112:AF$114),0)</f>
        <v>0</v>
      </c>
      <c r="AG86" s="209">
        <f>IF(SUM(wUSE!AG$112:AG$114),AG$3*wUSE!AG86/SUM(wUSE!AG$112:AG$114),0)</f>
        <v>0</v>
      </c>
      <c r="AH86" s="209">
        <f>IF(SUM(wUSE!AH$112:AH$114),AH$3*wUSE!AH86/SUM(wUSE!AH$112:AH$114),0)</f>
        <v>0</v>
      </c>
      <c r="AI86" s="209">
        <f>IF(SUM(wUSE!AI$112:AI$114),AI$3*wUSE!AI86/SUM(wUSE!AI$112:AI$114),0)</f>
        <v>0</v>
      </c>
      <c r="AJ86" s="209">
        <f>IF(SUM(wUSE!AJ$112:AJ$114),AJ$3*wUSE!AJ86/SUM(wUSE!AJ$112:AJ$114),0)</f>
        <v>0</v>
      </c>
      <c r="AK86" s="209">
        <f>IF(SUM(wUSE!AK$112:AK$114),AK$3*wUSE!AK86/SUM(wUSE!AK$112:AK$114),0)</f>
        <v>0</v>
      </c>
      <c r="AL86" s="209">
        <f>IF(SUM(wUSE!AL$112:AL$114),AL$3*wUSE!AL86/SUM(wUSE!AL$112:AL$114),0)</f>
        <v>0</v>
      </c>
      <c r="AM86" s="209">
        <f>IF(SUM(wUSE!AM$112:AM$114),AM$3*wUSE!AM86/SUM(wUSE!AM$112:AM$114),0)</f>
        <v>0</v>
      </c>
      <c r="AN86" s="209">
        <f>IF(SUM(wUSE!AN$112:AN$114),AN$3*wUSE!AN86/SUM(wUSE!AN$112:AN$114),0)</f>
        <v>0</v>
      </c>
      <c r="AO86" s="209">
        <f>IF(SUM(wUSE!AO$112:AO$114),AO$3*wUSE!AO86/SUM(wUSE!AO$112:AO$114),0)</f>
        <v>0.31888501785055917</v>
      </c>
      <c r="AP86" s="209">
        <f>IF(SUM(wUSE!AP$112:AP$114),AP$3*wUSE!AP86/SUM(wUSE!AP$112:AP$114),0)</f>
        <v>0</v>
      </c>
      <c r="AQ86" s="209">
        <f>IF(SUM(wUSE!AQ$112:AQ$114),AQ$3*wUSE!AQ86/SUM(wUSE!AQ$112:AQ$114),0)</f>
        <v>0.6365364362735435</v>
      </c>
      <c r="AR86" s="209">
        <f>IF(SUM(wUSE!AR$112:AR$114),AR$3*wUSE!AR86/SUM(wUSE!AR$112:AR$114),0)</f>
        <v>0</v>
      </c>
      <c r="AS86" s="209">
        <f>IF(SUM(wUSE!AS$112:AS$114),AS$3*wUSE!AS86/SUM(wUSE!AS$112:AS$114),0)</f>
        <v>0</v>
      </c>
      <c r="AT86" s="209">
        <f>IF(SUM(wUSE!AT$112:AT$114),AT$3*wUSE!AT86/SUM(wUSE!AT$112:AT$114),0)</f>
        <v>0</v>
      </c>
      <c r="AU86" s="209">
        <f>IF(SUM(wUSE!AU$112:AU$114),AU$3*wUSE!AU86/SUM(wUSE!AU$112:AU$114),0)</f>
        <v>0</v>
      </c>
      <c r="AV86" s="209">
        <f>IF(SUM(wUSE!AV$112:AV$114),AV$3*wUSE!AV86/SUM(wUSE!AV$112:AV$114),0)</f>
        <v>0.72745420047529918</v>
      </c>
      <c r="AW86" s="209">
        <f>IF(SUM(wUSE!AW$112:AW$114),AW$3*wUSE!AW86/SUM(wUSE!AW$112:AW$114),0)</f>
        <v>0</v>
      </c>
      <c r="AX86" s="209">
        <f>IF(SUM(wUSE!AX$112:AX$114),AX$3*wUSE!AX86/SUM(wUSE!AX$112:AX$114),0)</f>
        <v>0</v>
      </c>
      <c r="AY86" s="209">
        <f>IF(SUM(wUSE!AY$112:AY$114),AY$3*wUSE!AY86/SUM(wUSE!AY$112:AY$114),0)</f>
        <v>0.18885600190170063</v>
      </c>
      <c r="AZ86" s="209">
        <f>IF(SUM(wUSE!AZ$112:AZ$114),AZ$3*wUSE!AZ86/SUM(wUSE!AZ$112:AZ$114),0)</f>
        <v>1.4158286039594079</v>
      </c>
      <c r="BA86" s="209">
        <f>IF(SUM(wUSE!BA$112:BA$114),BA$3*wUSE!BA86/SUM(wUSE!BA$112:BA$114),0)</f>
        <v>0.19101570906346552</v>
      </c>
      <c r="BB86" s="209">
        <f>IF(SUM(wUSE!BB$112:BB$114),BB$3*wUSE!BB86/SUM(wUSE!BB$112:BB$114),0)</f>
        <v>0</v>
      </c>
      <c r="BC86" s="209">
        <f>IF(SUM(wUSE!BC$112:BC$114),BC$3*wUSE!BC86/SUM(wUSE!BC$112:BC$114),0)</f>
        <v>2.2943961626448059</v>
      </c>
      <c r="BD86" s="209">
        <f>IF(SUM(wUSE!BD$112:BD$114),BD$3*wUSE!BD86/SUM(wUSE!BD$112:BD$114),0)</f>
        <v>0</v>
      </c>
      <c r="BE86" s="209">
        <f>IF(SUM(wUSE!BE$112:BE$114),BE$3*wUSE!BE86/SUM(wUSE!BE$112:BE$114),0)</f>
        <v>0</v>
      </c>
      <c r="BF86" s="209">
        <f>IF(SUM(wUSE!BF$112:BF$114),BF$3*wUSE!BF86/SUM(wUSE!BF$112:BF$114),0)</f>
        <v>0</v>
      </c>
      <c r="BG86" s="209">
        <f>IF(SUM(wUSE!BG$112:BG$114),BG$3*wUSE!BG86/SUM(wUSE!BG$112:BG$114),0)</f>
        <v>0</v>
      </c>
      <c r="BH86" s="209">
        <f>IF(SUM(wUSE!BH$112:BH$114),BH$3*wUSE!BH86/SUM(wUSE!BH$112:BH$114),0)</f>
        <v>0.12345732324884541</v>
      </c>
      <c r="BI86" s="209">
        <f>IF(SUM(wUSE!BI$112:BI$114),BI$3*wUSE!BI86/SUM(wUSE!BI$112:BI$114),0)</f>
        <v>0.97554489072069295</v>
      </c>
      <c r="BJ86" s="209">
        <f>IF(SUM(wUSE!BJ$112:BJ$114),BJ$3*wUSE!BJ86/SUM(wUSE!BJ$112:BJ$114),0)</f>
        <v>0.33430018310132997</v>
      </c>
      <c r="BK86" s="209">
        <f>IF(SUM(wUSE!BK$112:BK$114),BK$3*wUSE!BK86/SUM(wUSE!BK$112:BK$114),0)</f>
        <v>0</v>
      </c>
      <c r="BL86" s="209">
        <f>IF(SUM(wUSE!BL$112:BL$114),BL$3*wUSE!BL86/SUM(wUSE!BL$112:BL$114),0)</f>
        <v>0</v>
      </c>
      <c r="BM86" s="209">
        <f>IF(SUM(wUSE!BM$112:BM$114),BM$3*wUSE!BM86/SUM(wUSE!BM$112:BM$114),0)</f>
        <v>5.0254857885293922E-2</v>
      </c>
      <c r="BN86" s="209">
        <f>IF(SUM(wUSE!BN$112:BN$114),BN$3*wUSE!BN86/SUM(wUSE!BN$112:BN$114),0)</f>
        <v>0.63331696536059057</v>
      </c>
      <c r="BO86" s="209">
        <f>IF(SUM(wUSE!BO$112:BO$114),BO$3*wUSE!BO86/SUM(wUSE!BO$112:BO$114),0)</f>
        <v>1.8123355327434154</v>
      </c>
      <c r="BP86" s="209">
        <f>IF(SUM(wUSE!BP$112:BP$114),BP$3*wUSE!BP86/SUM(wUSE!BP$112:BP$114),0)</f>
        <v>1.9528402393475482E-2</v>
      </c>
      <c r="BQ86" s="209">
        <f>IF(SUM(wUSE!BQ$112:BQ$114),BQ$3*wUSE!BQ86/SUM(wUSE!BQ$112:BQ$114),0)</f>
        <v>0</v>
      </c>
      <c r="BR86" s="209">
        <f>IF(SUM(wUSE!BR$112:BR$114),BR$3*wUSE!BR86/SUM(wUSE!BR$112:BR$114),0)</f>
        <v>2.5372053575122172E-3</v>
      </c>
      <c r="BS86" s="209">
        <f>IF(SUM(wUSE!BS$112:BS$114),BS$3*wUSE!BS86/SUM(wUSE!BS$112:BS$114),0)</f>
        <v>0.3799214798378685</v>
      </c>
      <c r="BT86" s="209">
        <f>IF(SUM(wUSE!BT$112:BT$114),BT$3*wUSE!BT86/SUM(wUSE!BT$112:BT$114),0)</f>
        <v>7.782931097907772E-3</v>
      </c>
      <c r="BU86" s="209">
        <f>IF(SUM(wUSE!BU$112:BU$114),BU$3*wUSE!BU86/SUM(wUSE!BU$112:BU$114),0)</f>
        <v>0</v>
      </c>
      <c r="BV86" s="209">
        <f>IF(SUM(wUSE!BV$112:BV$114),BV$3*wUSE!BV86/SUM(wUSE!BV$112:BV$114),0)</f>
        <v>3.814175173013008</v>
      </c>
      <c r="BW86" s="209">
        <f>IF(SUM(wUSE!BW$112:BW$114),BW$3*wUSE!BW86/SUM(wUSE!BW$112:BW$114),0)</f>
        <v>0</v>
      </c>
      <c r="BX86" s="209">
        <f>IF(SUM(wUSE!BX$112:BX$114),BX$3*wUSE!BX86/SUM(wUSE!BX$112:BX$114),0)</f>
        <v>7.9786803765000774E-2</v>
      </c>
      <c r="BY86" s="209">
        <f>IF(SUM(wUSE!BY$112:BY$114),BY$3*wUSE!BY86/SUM(wUSE!BY$112:BY$114),0)</f>
        <v>3.7638314458995147E-2</v>
      </c>
      <c r="BZ86" s="209">
        <f>IF(SUM(wUSE!BZ$112:BZ$114),BZ$3*wUSE!BZ86/SUM(wUSE!BZ$112:BZ$114),0)</f>
        <v>10.694466830803488</v>
      </c>
      <c r="CA86" s="209">
        <f>IF(SUM(wUSE!CA$112:CA$114),CA$3*wUSE!CA86/SUM(wUSE!CA$112:CA$114),0)</f>
        <v>6.8061396215461549</v>
      </c>
      <c r="CB86" s="209">
        <f>IF(SUM(wUSE!CB$112:CB$114),CB$3*wUSE!CB86/SUM(wUSE!CB$112:CB$114),0)</f>
        <v>3.6673240310128246</v>
      </c>
      <c r="CC86" s="209">
        <f>IF(SUM(wUSE!CC$112:CC$114),CC$3*wUSE!CC86/SUM(wUSE!CC$112:CC$114),0)</f>
        <v>3.4326929894557532</v>
      </c>
      <c r="CD86" s="209">
        <f>IF(SUM(wUSE!CD$112:CD$114),CD$3*wUSE!CD86/SUM(wUSE!CD$112:CD$114),0)</f>
        <v>0.35603481039462875</v>
      </c>
      <c r="CE86" s="209">
        <f>IF(SUM(wUSE!CE$112:CE$114),CE$3*wUSE!CE86/SUM(wUSE!CE$112:CE$114),0)</f>
        <v>8.6770397913711508E-2</v>
      </c>
      <c r="CF86" s="209">
        <f>IF(SUM(wUSE!CF$112:CF$114),CF$3*wUSE!CF86/SUM(wUSE!CF$112:CF$114),0)</f>
        <v>0</v>
      </c>
      <c r="CG86" s="209" t="e">
        <f>IF(SUM(wUSE!CG$112:CG$114),CG$3*wUSE!CG86/SUM(wUSE!CG$112:CG$114),0)</f>
        <v>#DIV/0!</v>
      </c>
      <c r="CH86" s="209" t="e">
        <f>IF(SUM(wUSE!CH$112:CH$114),CH$3*wUSE!CH86/SUM(wUSE!CH$112:CH$114),0)</f>
        <v>#DIV/0!</v>
      </c>
      <c r="CI86" s="209" t="e">
        <f>IF(SUM(wUSE!CI$112:CI$114),CI$3*wUSE!CI86/SUM(wUSE!CI$112:CI$114),0)</f>
        <v>#DIV/0!</v>
      </c>
      <c r="CJ86" s="209" t="e">
        <f>IF(SUM(wUSE!CJ$112:CJ$114),CJ$3*wUSE!CJ86/SUM(wUSE!CJ$112:CJ$114),0)</f>
        <v>#DIV/0!</v>
      </c>
      <c r="CK86" s="209" t="e">
        <f>IF(SUM(wUSE!CK$112:CK$114),CK$3*wUSE!CK86/SUM(wUSE!CK$112:CK$114),0)</f>
        <v>#DIV/0!</v>
      </c>
      <c r="CL86" s="209" t="e">
        <f>IF(SUM(wUSE!CL$112:CL$114),CL$3*wUSE!CL86/SUM(wUSE!CL$112:CL$114),0)</f>
        <v>#DIV/0!</v>
      </c>
      <c r="CM86" s="209" t="e">
        <f>IF(SUM(wUSE!CM$112:CM$114),CM$3*wUSE!CM86/SUM(wUSE!CM$112:CM$114),0)</f>
        <v>#DIV/0!</v>
      </c>
      <c r="CN86" s="209" t="e">
        <f>IF(SUM(wUSE!CN$112:CN$114),CN$3*wUSE!CN86/SUM(wUSE!CN$112:CN$114),0)</f>
        <v>#DIV/0!</v>
      </c>
      <c r="CO86" s="209" t="e">
        <f>IF(SUM(wUSE!CO$112:CO$114),CO$3*wUSE!CO86/SUM(wUSE!CO$112:CO$114),0)</f>
        <v>#DIV/0!</v>
      </c>
      <c r="CP86" s="209" t="e">
        <f>IF(SUM(wUSE!CP$112:CP$114),CP$3*wUSE!CP86/SUM(wUSE!CP$112:CP$114),0)</f>
        <v>#DIV/0!</v>
      </c>
      <c r="CQ86" s="209" t="e">
        <f>IF(SUM(wUSE!CQ$112:CQ$114),CQ$3*wUSE!CQ86/SUM(wUSE!CQ$112:CQ$114),0)</f>
        <v>#DIV/0!</v>
      </c>
      <c r="CR86" s="209" t="e">
        <f>IF(SUM(wUSE!CR$112:CR$114),CR$3*wUSE!CR86/SUM(wUSE!CR$112:CR$114),0)</f>
        <v>#DIV/0!</v>
      </c>
      <c r="CS86" s="209" t="e">
        <f>IF(SUM(wUSE!CS$112:CS$114),CS$3*wUSE!CS86/SUM(wUSE!CS$112:CS$114),0)</f>
        <v>#DIV/0!</v>
      </c>
      <c r="CT86" s="209">
        <f>IF(SUM(wUSE!CT$112:CT$114),CT$3*wUSE!CT86/SUM(wUSE!CT$112:CT$114),0)</f>
        <v>0</v>
      </c>
      <c r="CU86" s="209">
        <f>IF(SUM(wUSE!CU$112:CU$114),CU$3*wUSE!CU86/SUM(wUSE!CU$112:CU$114),0)</f>
        <v>0</v>
      </c>
      <c r="CV86" s="209" t="e">
        <f>IF(SUM(wUSE!CV$112:CV$114),CV$3*wUSE!CV86/SUM(wUSE!CV$112:CV$114),0)</f>
        <v>#DIV/0!</v>
      </c>
      <c r="CW86" s="209" t="e">
        <f>IF(SUM(wUSE!CW$112:CW$114),CW$3*wUSE!CW86/SUM(wUSE!CW$112:CW$114),0)</f>
        <v>#DIV/0!</v>
      </c>
      <c r="CX86" s="209" t="e">
        <f>IF(SUM(wUSE!CX$112:CX$114),CX$3*wUSE!CX86/SUM(wUSE!CX$112:CX$114),0)</f>
        <v>#DIV/0!</v>
      </c>
      <c r="CY86" s="209" t="e">
        <f>IF(SUM(wUSE!CY$112:CY$114),CY$3*wUSE!CY86/SUM(wUSE!CY$112:CY$114),0)</f>
        <v>#DIV/0!</v>
      </c>
      <c r="CZ86" s="209" t="e">
        <f>IF(SUM(wUSE!CZ$112:CZ$114),CZ$3*wUSE!CZ86/SUM(wUSE!CZ$112:CZ$114),0)</f>
        <v>#DIV/0!</v>
      </c>
      <c r="DA86" s="209" t="e">
        <f>IF(SUM(wUSE!DA$112:DA$114),DA$3*wUSE!DA86/SUM(wUSE!DA$112:DA$114),0)</f>
        <v>#DIV/0!</v>
      </c>
      <c r="DB86" s="209" t="e">
        <f>IF(SUM(wUSE!DB$112:DB$114),DB$3*wUSE!DB86/SUM(wUSE!DB$112:DB$114),0)</f>
        <v>#DIV/0!</v>
      </c>
      <c r="DC86" s="198"/>
      <c r="DD86" s="199"/>
      <c r="DE86" s="199"/>
      <c r="DF86" s="199"/>
      <c r="DG86" s="199"/>
      <c r="DH86" s="199"/>
      <c r="DI86" s="199"/>
      <c r="DJ86" s="199"/>
      <c r="DK86" s="199"/>
      <c r="DL86" s="199"/>
      <c r="DM86" s="199"/>
      <c r="DN86" s="199"/>
      <c r="DO86" s="199"/>
      <c r="DP86" s="199"/>
    </row>
    <row r="87" spans="1:120" x14ac:dyDescent="0.75">
      <c r="A87" s="29"/>
      <c r="B87" s="17" t="s">
        <v>1217</v>
      </c>
      <c r="C87" s="209">
        <f>IF(SUM(wUSE!C$112:C$114),C$3*wUSE!C87/SUM(wUSE!C$112:C$114),0)</f>
        <v>0</v>
      </c>
      <c r="D87" s="209">
        <f>IF(SUM(wUSE!D$112:D$114),D$3*wUSE!D87/SUM(wUSE!D$112:D$114),0)</f>
        <v>0</v>
      </c>
      <c r="E87" s="209">
        <f>IF(SUM(wUSE!E$112:E$114),E$3*wUSE!E87/SUM(wUSE!E$112:E$114),0)</f>
        <v>0</v>
      </c>
      <c r="F87" s="209">
        <f>IF(SUM(wUSE!F$112:F$114),F$3*wUSE!F87/SUM(wUSE!F$112:F$114),0)</f>
        <v>0</v>
      </c>
      <c r="G87" s="209">
        <f>IF(SUM(wUSE!G$112:G$114),G$3*wUSE!G87/SUM(wUSE!G$112:G$114),0)</f>
        <v>0</v>
      </c>
      <c r="H87" s="209">
        <f>IF(SUM(wUSE!H$112:H$114),H$3*wUSE!H87/SUM(wUSE!H$112:H$114),0)</f>
        <v>0</v>
      </c>
      <c r="I87" s="209">
        <f>IF(SUM(wUSE!I$112:I$114),I$3*wUSE!I87/SUM(wUSE!I$112:I$114),0)</f>
        <v>0</v>
      </c>
      <c r="J87" s="209">
        <f>IF(SUM(wUSE!J$112:J$114),J$3*wUSE!J87/SUM(wUSE!J$112:J$114),0)</f>
        <v>0</v>
      </c>
      <c r="K87" s="209">
        <f>IF(SUM(wUSE!K$112:K$114),K$3*wUSE!K87/SUM(wUSE!K$112:K$114),0)</f>
        <v>0</v>
      </c>
      <c r="L87" s="209">
        <f>IF(SUM(wUSE!L$112:L$114),L$3*wUSE!L87/SUM(wUSE!L$112:L$114),0)</f>
        <v>0</v>
      </c>
      <c r="M87" s="209">
        <f>IF(SUM(wUSE!M$112:M$114),M$3*wUSE!M87/SUM(wUSE!M$112:M$114),0)</f>
        <v>0</v>
      </c>
      <c r="N87" s="209">
        <f>IF(SUM(wUSE!N$112:N$114),N$3*wUSE!N87/SUM(wUSE!N$112:N$114),0)</f>
        <v>0</v>
      </c>
      <c r="O87" s="209">
        <f>IF(SUM(wUSE!O$112:O$114),O$3*wUSE!O87/SUM(wUSE!O$112:O$114),0)</f>
        <v>0</v>
      </c>
      <c r="P87" s="209">
        <f>IF(SUM(wUSE!P$112:P$114),P$3*wUSE!P87/SUM(wUSE!P$112:P$114),0)</f>
        <v>0</v>
      </c>
      <c r="Q87" s="209">
        <f>IF(SUM(wUSE!Q$112:Q$114),Q$3*wUSE!Q87/SUM(wUSE!Q$112:Q$114),0)</f>
        <v>0</v>
      </c>
      <c r="R87" s="209">
        <f>IF(SUM(wUSE!R$112:R$114),R$3*wUSE!R87/SUM(wUSE!R$112:R$114),0)</f>
        <v>0</v>
      </c>
      <c r="S87" s="209">
        <f>IF(SUM(wUSE!S$112:S$114),S$3*wUSE!S87/SUM(wUSE!S$112:S$114),0)</f>
        <v>0</v>
      </c>
      <c r="T87" s="209">
        <f>IF(SUM(wUSE!T$112:T$114),T$3*wUSE!T87/SUM(wUSE!T$112:T$114),0)</f>
        <v>0</v>
      </c>
      <c r="U87" s="209">
        <f>IF(SUM(wUSE!U$112:U$114),U$3*wUSE!U87/SUM(wUSE!U$112:U$114),0)</f>
        <v>0</v>
      </c>
      <c r="V87" s="209">
        <f>IF(SUM(wUSE!V$112:V$114),V$3*wUSE!V87/SUM(wUSE!V$112:V$114),0)</f>
        <v>0</v>
      </c>
      <c r="W87" s="209">
        <f>IF(SUM(wUSE!W$112:W$114),W$3*wUSE!W87/SUM(wUSE!W$112:W$114),0)</f>
        <v>0</v>
      </c>
      <c r="X87" s="209">
        <f>IF(SUM(wUSE!X$112:X$114),X$3*wUSE!X87/SUM(wUSE!X$112:X$114),0)</f>
        <v>0</v>
      </c>
      <c r="Y87" s="209">
        <f>IF(SUM(wUSE!Y$112:Y$114),Y$3*wUSE!Y87/SUM(wUSE!Y$112:Y$114),0)</f>
        <v>0</v>
      </c>
      <c r="Z87" s="209">
        <f>IF(SUM(wUSE!Z$112:Z$114),Z$3*wUSE!Z87/SUM(wUSE!Z$112:Z$114),0)</f>
        <v>0</v>
      </c>
      <c r="AA87" s="209">
        <f>IF(SUM(wUSE!AA$112:AA$114),AA$3*wUSE!AA87/SUM(wUSE!AA$112:AA$114),0)</f>
        <v>0</v>
      </c>
      <c r="AB87" s="209">
        <f>IF(SUM(wUSE!AB$112:AB$114),AB$3*wUSE!AB87/SUM(wUSE!AB$112:AB$114),0)</f>
        <v>0</v>
      </c>
      <c r="AC87" s="209">
        <f>IF(SUM(wUSE!AC$112:AC$114),AC$3*wUSE!AC87/SUM(wUSE!AC$112:AC$114),0)</f>
        <v>0</v>
      </c>
      <c r="AD87" s="209">
        <f>IF(SUM(wUSE!AD$112:AD$114),AD$3*wUSE!AD87/SUM(wUSE!AD$112:AD$114),0)</f>
        <v>0</v>
      </c>
      <c r="AE87" s="209">
        <f>IF(SUM(wUSE!AE$112:AE$114),AE$3*wUSE!AE87/SUM(wUSE!AE$112:AE$114),0)</f>
        <v>0</v>
      </c>
      <c r="AF87" s="209">
        <f>IF(SUM(wUSE!AF$112:AF$114),AF$3*wUSE!AF87/SUM(wUSE!AF$112:AF$114),0)</f>
        <v>0</v>
      </c>
      <c r="AG87" s="209">
        <f>IF(SUM(wUSE!AG$112:AG$114),AG$3*wUSE!AG87/SUM(wUSE!AG$112:AG$114),0)</f>
        <v>0</v>
      </c>
      <c r="AH87" s="209">
        <f>IF(SUM(wUSE!AH$112:AH$114),AH$3*wUSE!AH87/SUM(wUSE!AH$112:AH$114),0)</f>
        <v>0</v>
      </c>
      <c r="AI87" s="209">
        <f>IF(SUM(wUSE!AI$112:AI$114),AI$3*wUSE!AI87/SUM(wUSE!AI$112:AI$114),0)</f>
        <v>0</v>
      </c>
      <c r="AJ87" s="209">
        <f>IF(SUM(wUSE!AJ$112:AJ$114),AJ$3*wUSE!AJ87/SUM(wUSE!AJ$112:AJ$114),0)</f>
        <v>0</v>
      </c>
      <c r="AK87" s="209">
        <f>IF(SUM(wUSE!AK$112:AK$114),AK$3*wUSE!AK87/SUM(wUSE!AK$112:AK$114),0)</f>
        <v>0</v>
      </c>
      <c r="AL87" s="209">
        <f>IF(SUM(wUSE!AL$112:AL$114),AL$3*wUSE!AL87/SUM(wUSE!AL$112:AL$114),0)</f>
        <v>0</v>
      </c>
      <c r="AM87" s="209">
        <f>IF(SUM(wUSE!AM$112:AM$114),AM$3*wUSE!AM87/SUM(wUSE!AM$112:AM$114),0)</f>
        <v>0</v>
      </c>
      <c r="AN87" s="209">
        <f>IF(SUM(wUSE!AN$112:AN$114),AN$3*wUSE!AN87/SUM(wUSE!AN$112:AN$114),0)</f>
        <v>0</v>
      </c>
      <c r="AO87" s="209">
        <f>IF(SUM(wUSE!AO$112:AO$114),AO$3*wUSE!AO87/SUM(wUSE!AO$112:AO$114),0)</f>
        <v>0.18056864397055564</v>
      </c>
      <c r="AP87" s="209">
        <f>IF(SUM(wUSE!AP$112:AP$114),AP$3*wUSE!AP87/SUM(wUSE!AP$112:AP$114),0)</f>
        <v>0</v>
      </c>
      <c r="AQ87" s="209">
        <f>IF(SUM(wUSE!AQ$112:AQ$114),AQ$3*wUSE!AQ87/SUM(wUSE!AQ$112:AQ$114),0)</f>
        <v>3.0306954264036866E-2</v>
      </c>
      <c r="AR87" s="209">
        <f>IF(SUM(wUSE!AR$112:AR$114),AR$3*wUSE!AR87/SUM(wUSE!AR$112:AR$114),0)</f>
        <v>0</v>
      </c>
      <c r="AS87" s="209">
        <f>IF(SUM(wUSE!AS$112:AS$114),AS$3*wUSE!AS87/SUM(wUSE!AS$112:AS$114),0)</f>
        <v>0</v>
      </c>
      <c r="AT87" s="209">
        <f>IF(SUM(wUSE!AT$112:AT$114),AT$3*wUSE!AT87/SUM(wUSE!AT$112:AT$114),0)</f>
        <v>0</v>
      </c>
      <c r="AU87" s="209">
        <f>IF(SUM(wUSE!AU$112:AU$114),AU$3*wUSE!AU87/SUM(wUSE!AU$112:AU$114),0)</f>
        <v>0</v>
      </c>
      <c r="AV87" s="209">
        <f>IF(SUM(wUSE!AV$112:AV$114),AV$3*wUSE!AV87/SUM(wUSE!AV$112:AV$114),0)</f>
        <v>0.21761793513162478</v>
      </c>
      <c r="AW87" s="209">
        <f>IF(SUM(wUSE!AW$112:AW$114),AW$3*wUSE!AW87/SUM(wUSE!AW$112:AW$114),0)</f>
        <v>0</v>
      </c>
      <c r="AX87" s="209">
        <f>IF(SUM(wUSE!AX$112:AX$114),AX$3*wUSE!AX87/SUM(wUSE!AX$112:AX$114),0)</f>
        <v>0</v>
      </c>
      <c r="AY87" s="209">
        <f>IF(SUM(wUSE!AY$112:AY$114),AY$3*wUSE!AY87/SUM(wUSE!AY$112:AY$114),0)</f>
        <v>0.11220615681745</v>
      </c>
      <c r="AZ87" s="209">
        <f>IF(SUM(wUSE!AZ$112:AZ$114),AZ$3*wUSE!AZ87/SUM(wUSE!AZ$112:AZ$114),0)</f>
        <v>0.68397282451158459</v>
      </c>
      <c r="BA87" s="209">
        <f>IF(SUM(wUSE!BA$112:BA$114),BA$3*wUSE!BA87/SUM(wUSE!BA$112:BA$114),0)</f>
        <v>6.3402097354398487E-2</v>
      </c>
      <c r="BB87" s="209">
        <f>IF(SUM(wUSE!BB$112:BB$114),BB$3*wUSE!BB87/SUM(wUSE!BB$112:BB$114),0)</f>
        <v>1.4316921483456766E-2</v>
      </c>
      <c r="BC87" s="209">
        <f>IF(SUM(wUSE!BC$112:BC$114),BC$3*wUSE!BC87/SUM(wUSE!BC$112:BC$114),0)</f>
        <v>1.1894736208312999</v>
      </c>
      <c r="BD87" s="209">
        <f>IF(SUM(wUSE!BD$112:BD$114),BD$3*wUSE!BD87/SUM(wUSE!BD$112:BD$114),0)</f>
        <v>0</v>
      </c>
      <c r="BE87" s="209">
        <f>IF(SUM(wUSE!BE$112:BE$114),BE$3*wUSE!BE87/SUM(wUSE!BE$112:BE$114),0)</f>
        <v>0</v>
      </c>
      <c r="BF87" s="209">
        <f>IF(SUM(wUSE!BF$112:BF$114),BF$3*wUSE!BF87/SUM(wUSE!BF$112:BF$114),0)</f>
        <v>0</v>
      </c>
      <c r="BG87" s="209">
        <f>IF(SUM(wUSE!BG$112:BG$114),BG$3*wUSE!BG87/SUM(wUSE!BG$112:BG$114),0)</f>
        <v>0</v>
      </c>
      <c r="BH87" s="209">
        <f>IF(SUM(wUSE!BH$112:BH$114),BH$3*wUSE!BH87/SUM(wUSE!BH$112:BH$114),0)</f>
        <v>7.3613624392834184E-2</v>
      </c>
      <c r="BI87" s="209">
        <f>IF(SUM(wUSE!BI$112:BI$114),BI$3*wUSE!BI87/SUM(wUSE!BI$112:BI$114),0)</f>
        <v>0.57999991642766813</v>
      </c>
      <c r="BJ87" s="209">
        <f>IF(SUM(wUSE!BJ$112:BJ$114),BJ$3*wUSE!BJ87/SUM(wUSE!BJ$112:BJ$114),0)</f>
        <v>3.4140969835872108E-2</v>
      </c>
      <c r="BK87" s="209">
        <f>IF(SUM(wUSE!BK$112:BK$114),BK$3*wUSE!BK87/SUM(wUSE!BK$112:BK$114),0)</f>
        <v>0</v>
      </c>
      <c r="BL87" s="209">
        <f>IF(SUM(wUSE!BL$112:BL$114),BL$3*wUSE!BL87/SUM(wUSE!BL$112:BL$114),0)</f>
        <v>0</v>
      </c>
      <c r="BM87" s="209">
        <f>IF(SUM(wUSE!BM$112:BM$114),BM$3*wUSE!BM87/SUM(wUSE!BM$112:BM$114),0)</f>
        <v>2.9355268619864674E-2</v>
      </c>
      <c r="BN87" s="209">
        <f>IF(SUM(wUSE!BN$112:BN$114),BN$3*wUSE!BN87/SUM(wUSE!BN$112:BN$114),0)</f>
        <v>0.37384696262442757</v>
      </c>
      <c r="BO87" s="209">
        <f>IF(SUM(wUSE!BO$112:BO$114),BO$3*wUSE!BO87/SUM(wUSE!BO$112:BO$114),0)</f>
        <v>0.26186926028343738</v>
      </c>
      <c r="BP87" s="209">
        <f>IF(SUM(wUSE!BP$112:BP$114),BP$3*wUSE!BP87/SUM(wUSE!BP$112:BP$114),0)</f>
        <v>1.0773876034524199E-2</v>
      </c>
      <c r="BQ87" s="209">
        <f>IF(SUM(wUSE!BQ$112:BQ$114),BQ$3*wUSE!BQ87/SUM(wUSE!BQ$112:BQ$114),0)</f>
        <v>0</v>
      </c>
      <c r="BR87" s="209">
        <f>IF(SUM(wUSE!BR$112:BR$114),BR$3*wUSE!BR87/SUM(wUSE!BR$112:BR$114),0)</f>
        <v>1.4093363052173533E-3</v>
      </c>
      <c r="BS87" s="209">
        <f>IF(SUM(wUSE!BS$112:BS$114),BS$3*wUSE!BS87/SUM(wUSE!BS$112:BS$114),0)</f>
        <v>0.22608340373621916</v>
      </c>
      <c r="BT87" s="209">
        <f>IF(SUM(wUSE!BT$112:BT$114),BT$3*wUSE!BT87/SUM(wUSE!BT$112:BT$114),0)</f>
        <v>3.0470211171409077E-3</v>
      </c>
      <c r="BU87" s="209">
        <f>IF(SUM(wUSE!BU$112:BU$114),BU$3*wUSE!BU87/SUM(wUSE!BU$112:BU$114),0)</f>
        <v>0</v>
      </c>
      <c r="BV87" s="209">
        <f>IF(SUM(wUSE!BV$112:BV$114),BV$3*wUSE!BV87/SUM(wUSE!BV$112:BV$114),0)</f>
        <v>1.9461015185822033</v>
      </c>
      <c r="BW87" s="209">
        <f>IF(SUM(wUSE!BW$112:BW$114),BW$3*wUSE!BW87/SUM(wUSE!BW$112:BW$114),0)</f>
        <v>0</v>
      </c>
      <c r="BX87" s="209">
        <f>IF(SUM(wUSE!BX$112:BX$114),BX$3*wUSE!BX87/SUM(wUSE!BX$112:BX$114),0)</f>
        <v>4.5199759578134741E-2</v>
      </c>
      <c r="BY87" s="209">
        <f>IF(SUM(wUSE!BY$112:BY$114),BY$3*wUSE!BY87/SUM(wUSE!BY$112:BY$114),0)</f>
        <v>2.0927590186493854E-2</v>
      </c>
      <c r="BZ87" s="209">
        <f>IF(SUM(wUSE!BZ$112:BZ$114),BZ$3*wUSE!BZ87/SUM(wUSE!BZ$112:BZ$114),0)</f>
        <v>6.0085274623034435</v>
      </c>
      <c r="CA87" s="209">
        <f>IF(SUM(wUSE!CA$112:CA$114),CA$3*wUSE!CA87/SUM(wUSE!CA$112:CA$114),0)</f>
        <v>1.8476432147842234</v>
      </c>
      <c r="CB87" s="209">
        <f>IF(SUM(wUSE!CB$112:CB$114),CB$3*wUSE!CB87/SUM(wUSE!CB$112:CB$114),0)</f>
        <v>0.96410072355402487</v>
      </c>
      <c r="CC87" s="209">
        <f>IF(SUM(wUSE!CC$112:CC$114),CC$3*wUSE!CC87/SUM(wUSE!CC$112:CC$114),0)</f>
        <v>20.705141382200029</v>
      </c>
      <c r="CD87" s="209">
        <f>IF(SUM(wUSE!CD$112:CD$114),CD$3*wUSE!CD87/SUM(wUSE!CD$112:CD$114),0)</f>
        <v>0.20482831400347196</v>
      </c>
      <c r="CE87" s="209">
        <f>IF(SUM(wUSE!CE$112:CE$114),CE$3*wUSE!CE87/SUM(wUSE!CE$112:CE$114),0)</f>
        <v>3.1823081949923504E-2</v>
      </c>
      <c r="CF87" s="209">
        <f>IF(SUM(wUSE!CF$112:CF$114),CF$3*wUSE!CF87/SUM(wUSE!CF$112:CF$114),0)</f>
        <v>0</v>
      </c>
      <c r="CG87" s="209" t="e">
        <f>IF(SUM(wUSE!CG$112:CG$114),CG$3*wUSE!CG87/SUM(wUSE!CG$112:CG$114),0)</f>
        <v>#DIV/0!</v>
      </c>
      <c r="CH87" s="209" t="e">
        <f>IF(SUM(wUSE!CH$112:CH$114),CH$3*wUSE!CH87/SUM(wUSE!CH$112:CH$114),0)</f>
        <v>#DIV/0!</v>
      </c>
      <c r="CI87" s="209" t="e">
        <f>IF(SUM(wUSE!CI$112:CI$114),CI$3*wUSE!CI87/SUM(wUSE!CI$112:CI$114),0)</f>
        <v>#DIV/0!</v>
      </c>
      <c r="CJ87" s="209" t="e">
        <f>IF(SUM(wUSE!CJ$112:CJ$114),CJ$3*wUSE!CJ87/SUM(wUSE!CJ$112:CJ$114),0)</f>
        <v>#DIV/0!</v>
      </c>
      <c r="CK87" s="209" t="e">
        <f>IF(SUM(wUSE!CK$112:CK$114),CK$3*wUSE!CK87/SUM(wUSE!CK$112:CK$114),0)</f>
        <v>#DIV/0!</v>
      </c>
      <c r="CL87" s="209" t="e">
        <f>IF(SUM(wUSE!CL$112:CL$114),CL$3*wUSE!CL87/SUM(wUSE!CL$112:CL$114),0)</f>
        <v>#DIV/0!</v>
      </c>
      <c r="CM87" s="209" t="e">
        <f>IF(SUM(wUSE!CM$112:CM$114),CM$3*wUSE!CM87/SUM(wUSE!CM$112:CM$114),0)</f>
        <v>#DIV/0!</v>
      </c>
      <c r="CN87" s="209" t="e">
        <f>IF(SUM(wUSE!CN$112:CN$114),CN$3*wUSE!CN87/SUM(wUSE!CN$112:CN$114),0)</f>
        <v>#DIV/0!</v>
      </c>
      <c r="CO87" s="209" t="e">
        <f>IF(SUM(wUSE!CO$112:CO$114),CO$3*wUSE!CO87/SUM(wUSE!CO$112:CO$114),0)</f>
        <v>#DIV/0!</v>
      </c>
      <c r="CP87" s="209" t="e">
        <f>IF(SUM(wUSE!CP$112:CP$114),CP$3*wUSE!CP87/SUM(wUSE!CP$112:CP$114),0)</f>
        <v>#DIV/0!</v>
      </c>
      <c r="CQ87" s="209" t="e">
        <f>IF(SUM(wUSE!CQ$112:CQ$114),CQ$3*wUSE!CQ87/SUM(wUSE!CQ$112:CQ$114),0)</f>
        <v>#DIV/0!</v>
      </c>
      <c r="CR87" s="209" t="e">
        <f>IF(SUM(wUSE!CR$112:CR$114),CR$3*wUSE!CR87/SUM(wUSE!CR$112:CR$114),0)</f>
        <v>#DIV/0!</v>
      </c>
      <c r="CS87" s="209" t="e">
        <f>IF(SUM(wUSE!CS$112:CS$114),CS$3*wUSE!CS87/SUM(wUSE!CS$112:CS$114),0)</f>
        <v>#DIV/0!</v>
      </c>
      <c r="CT87" s="209">
        <f>IF(SUM(wUSE!CT$112:CT$114),CT$3*wUSE!CT87/SUM(wUSE!CT$112:CT$114),0)</f>
        <v>0</v>
      </c>
      <c r="CU87" s="209">
        <f>IF(SUM(wUSE!CU$112:CU$114),CU$3*wUSE!CU87/SUM(wUSE!CU$112:CU$114),0)</f>
        <v>0</v>
      </c>
      <c r="CV87" s="209" t="e">
        <f>IF(SUM(wUSE!CV$112:CV$114),CV$3*wUSE!CV87/SUM(wUSE!CV$112:CV$114),0)</f>
        <v>#DIV/0!</v>
      </c>
      <c r="CW87" s="209" t="e">
        <f>IF(SUM(wUSE!CW$112:CW$114),CW$3*wUSE!CW87/SUM(wUSE!CW$112:CW$114),0)</f>
        <v>#DIV/0!</v>
      </c>
      <c r="CX87" s="209" t="e">
        <f>IF(SUM(wUSE!CX$112:CX$114),CX$3*wUSE!CX87/SUM(wUSE!CX$112:CX$114),0)</f>
        <v>#DIV/0!</v>
      </c>
      <c r="CY87" s="209" t="e">
        <f>IF(SUM(wUSE!CY$112:CY$114),CY$3*wUSE!CY87/SUM(wUSE!CY$112:CY$114),0)</f>
        <v>#DIV/0!</v>
      </c>
      <c r="CZ87" s="209" t="e">
        <f>IF(SUM(wUSE!CZ$112:CZ$114),CZ$3*wUSE!CZ87/SUM(wUSE!CZ$112:CZ$114),0)</f>
        <v>#DIV/0!</v>
      </c>
      <c r="DA87" s="209" t="e">
        <f>IF(SUM(wUSE!DA$112:DA$114),DA$3*wUSE!DA87/SUM(wUSE!DA$112:DA$114),0)</f>
        <v>#DIV/0!</v>
      </c>
      <c r="DB87" s="209" t="e">
        <f>IF(SUM(wUSE!DB$112:DB$114),DB$3*wUSE!DB87/SUM(wUSE!DB$112:DB$114),0)</f>
        <v>#DIV/0!</v>
      </c>
      <c r="DC87" s="198"/>
      <c r="DD87" s="199"/>
      <c r="DE87" s="199"/>
      <c r="DF87" s="199"/>
      <c r="DG87" s="199"/>
      <c r="DH87" s="199"/>
      <c r="DI87" s="199"/>
      <c r="DJ87" s="199"/>
      <c r="DK87" s="199"/>
      <c r="DL87" s="199"/>
      <c r="DM87" s="199"/>
      <c r="DN87" s="199"/>
      <c r="DO87" s="199"/>
      <c r="DP87" s="199"/>
    </row>
    <row r="88" spans="1:120" x14ac:dyDescent="0.75">
      <c r="A88" s="29"/>
      <c r="B88" s="17" t="s">
        <v>1220</v>
      </c>
      <c r="C88" s="209">
        <f>IF(SUM(wUSE!C$112:C$114),C$3*wUSE!C88/SUM(wUSE!C$112:C$114),0)</f>
        <v>0</v>
      </c>
      <c r="D88" s="209">
        <f>IF(SUM(wUSE!D$112:D$114),D$3*wUSE!D88/SUM(wUSE!D$112:D$114),0)</f>
        <v>0</v>
      </c>
      <c r="E88" s="209">
        <f>IF(SUM(wUSE!E$112:E$114),E$3*wUSE!E88/SUM(wUSE!E$112:E$114),0)</f>
        <v>0</v>
      </c>
      <c r="F88" s="209">
        <f>IF(SUM(wUSE!F$112:F$114),F$3*wUSE!F88/SUM(wUSE!F$112:F$114),0)</f>
        <v>0</v>
      </c>
      <c r="G88" s="209">
        <f>IF(SUM(wUSE!G$112:G$114),G$3*wUSE!G88/SUM(wUSE!G$112:G$114),0)</f>
        <v>0</v>
      </c>
      <c r="H88" s="209">
        <f>IF(SUM(wUSE!H$112:H$114),H$3*wUSE!H88/SUM(wUSE!H$112:H$114),0)</f>
        <v>0</v>
      </c>
      <c r="I88" s="209">
        <f>IF(SUM(wUSE!I$112:I$114),I$3*wUSE!I88/SUM(wUSE!I$112:I$114),0)</f>
        <v>0</v>
      </c>
      <c r="J88" s="209">
        <f>IF(SUM(wUSE!J$112:J$114),J$3*wUSE!J88/SUM(wUSE!J$112:J$114),0)</f>
        <v>0</v>
      </c>
      <c r="K88" s="209">
        <f>IF(SUM(wUSE!K$112:K$114),K$3*wUSE!K88/SUM(wUSE!K$112:K$114),0)</f>
        <v>0</v>
      </c>
      <c r="L88" s="209">
        <f>IF(SUM(wUSE!L$112:L$114),L$3*wUSE!L88/SUM(wUSE!L$112:L$114),0)</f>
        <v>0</v>
      </c>
      <c r="M88" s="209">
        <f>IF(SUM(wUSE!M$112:M$114),M$3*wUSE!M88/SUM(wUSE!M$112:M$114),0)</f>
        <v>0</v>
      </c>
      <c r="N88" s="209">
        <f>IF(SUM(wUSE!N$112:N$114),N$3*wUSE!N88/SUM(wUSE!N$112:N$114),0)</f>
        <v>0</v>
      </c>
      <c r="O88" s="209">
        <f>IF(SUM(wUSE!O$112:O$114),O$3*wUSE!O88/SUM(wUSE!O$112:O$114),0)</f>
        <v>0</v>
      </c>
      <c r="P88" s="209">
        <f>IF(SUM(wUSE!P$112:P$114),P$3*wUSE!P88/SUM(wUSE!P$112:P$114),0)</f>
        <v>0</v>
      </c>
      <c r="Q88" s="209">
        <f>IF(SUM(wUSE!Q$112:Q$114),Q$3*wUSE!Q88/SUM(wUSE!Q$112:Q$114),0)</f>
        <v>0</v>
      </c>
      <c r="R88" s="209">
        <f>IF(SUM(wUSE!R$112:R$114),R$3*wUSE!R88/SUM(wUSE!R$112:R$114),0)</f>
        <v>0</v>
      </c>
      <c r="S88" s="209">
        <f>IF(SUM(wUSE!S$112:S$114),S$3*wUSE!S88/SUM(wUSE!S$112:S$114),0)</f>
        <v>0</v>
      </c>
      <c r="T88" s="209">
        <f>IF(SUM(wUSE!T$112:T$114),T$3*wUSE!T88/SUM(wUSE!T$112:T$114),0)</f>
        <v>0</v>
      </c>
      <c r="U88" s="209">
        <f>IF(SUM(wUSE!U$112:U$114),U$3*wUSE!U88/SUM(wUSE!U$112:U$114),0)</f>
        <v>0</v>
      </c>
      <c r="V88" s="209">
        <f>IF(SUM(wUSE!V$112:V$114),V$3*wUSE!V88/SUM(wUSE!V$112:V$114),0)</f>
        <v>0</v>
      </c>
      <c r="W88" s="209">
        <f>IF(SUM(wUSE!W$112:W$114),W$3*wUSE!W88/SUM(wUSE!W$112:W$114),0)</f>
        <v>0</v>
      </c>
      <c r="X88" s="209">
        <f>IF(SUM(wUSE!X$112:X$114),X$3*wUSE!X88/SUM(wUSE!X$112:X$114),0)</f>
        <v>0</v>
      </c>
      <c r="Y88" s="209">
        <f>IF(SUM(wUSE!Y$112:Y$114),Y$3*wUSE!Y88/SUM(wUSE!Y$112:Y$114),0)</f>
        <v>0</v>
      </c>
      <c r="Z88" s="209">
        <f>IF(SUM(wUSE!Z$112:Z$114),Z$3*wUSE!Z88/SUM(wUSE!Z$112:Z$114),0)</f>
        <v>0</v>
      </c>
      <c r="AA88" s="209">
        <f>IF(SUM(wUSE!AA$112:AA$114),AA$3*wUSE!AA88/SUM(wUSE!AA$112:AA$114),0)</f>
        <v>0</v>
      </c>
      <c r="AB88" s="209">
        <f>IF(SUM(wUSE!AB$112:AB$114),AB$3*wUSE!AB88/SUM(wUSE!AB$112:AB$114),0)</f>
        <v>0</v>
      </c>
      <c r="AC88" s="209">
        <f>IF(SUM(wUSE!AC$112:AC$114),AC$3*wUSE!AC88/SUM(wUSE!AC$112:AC$114),0)</f>
        <v>0</v>
      </c>
      <c r="AD88" s="209">
        <f>IF(SUM(wUSE!AD$112:AD$114),AD$3*wUSE!AD88/SUM(wUSE!AD$112:AD$114),0)</f>
        <v>0</v>
      </c>
      <c r="AE88" s="209">
        <f>IF(SUM(wUSE!AE$112:AE$114),AE$3*wUSE!AE88/SUM(wUSE!AE$112:AE$114),0)</f>
        <v>0</v>
      </c>
      <c r="AF88" s="209">
        <f>IF(SUM(wUSE!AF$112:AF$114),AF$3*wUSE!AF88/SUM(wUSE!AF$112:AF$114),0)</f>
        <v>0</v>
      </c>
      <c r="AG88" s="209">
        <f>IF(SUM(wUSE!AG$112:AG$114),AG$3*wUSE!AG88/SUM(wUSE!AG$112:AG$114),0)</f>
        <v>0</v>
      </c>
      <c r="AH88" s="209">
        <f>IF(SUM(wUSE!AH$112:AH$114),AH$3*wUSE!AH88/SUM(wUSE!AH$112:AH$114),0)</f>
        <v>0</v>
      </c>
      <c r="AI88" s="209">
        <f>IF(SUM(wUSE!AI$112:AI$114),AI$3*wUSE!AI88/SUM(wUSE!AI$112:AI$114),0)</f>
        <v>0</v>
      </c>
      <c r="AJ88" s="209">
        <f>IF(SUM(wUSE!AJ$112:AJ$114),AJ$3*wUSE!AJ88/SUM(wUSE!AJ$112:AJ$114),0)</f>
        <v>0</v>
      </c>
      <c r="AK88" s="209">
        <f>IF(SUM(wUSE!AK$112:AK$114),AK$3*wUSE!AK88/SUM(wUSE!AK$112:AK$114),0)</f>
        <v>0</v>
      </c>
      <c r="AL88" s="209">
        <f>IF(SUM(wUSE!AL$112:AL$114),AL$3*wUSE!AL88/SUM(wUSE!AL$112:AL$114),0)</f>
        <v>0</v>
      </c>
      <c r="AM88" s="209">
        <f>IF(SUM(wUSE!AM$112:AM$114),AM$3*wUSE!AM88/SUM(wUSE!AM$112:AM$114),0)</f>
        <v>0</v>
      </c>
      <c r="AN88" s="209">
        <f>IF(SUM(wUSE!AN$112:AN$114),AN$3*wUSE!AN88/SUM(wUSE!AN$112:AN$114),0)</f>
        <v>0</v>
      </c>
      <c r="AO88" s="209">
        <f>IF(SUM(wUSE!AO$112:AO$114),AO$3*wUSE!AO88/SUM(wUSE!AO$112:AO$114),0)</f>
        <v>7.1883984308662831E-3</v>
      </c>
      <c r="AP88" s="209">
        <f>IF(SUM(wUSE!AP$112:AP$114),AP$3*wUSE!AP88/SUM(wUSE!AP$112:AP$114),0)</f>
        <v>2.3869664058034014E-2</v>
      </c>
      <c r="AQ88" s="209">
        <f>IF(SUM(wUSE!AQ$112:AQ$114),AQ$3*wUSE!AQ88/SUM(wUSE!AQ$112:AQ$114),0)</f>
        <v>0</v>
      </c>
      <c r="AR88" s="209">
        <f>IF(SUM(wUSE!AR$112:AR$114),AR$3*wUSE!AR88/SUM(wUSE!AR$112:AR$114),0)</f>
        <v>0</v>
      </c>
      <c r="AS88" s="209">
        <f>IF(SUM(wUSE!AS$112:AS$114),AS$3*wUSE!AS88/SUM(wUSE!AS$112:AS$114),0)</f>
        <v>1.351970834533529E-2</v>
      </c>
      <c r="AT88" s="209">
        <f>IF(SUM(wUSE!AT$112:AT$114),AT$3*wUSE!AT88/SUM(wUSE!AT$112:AT$114),0)</f>
        <v>7.9652007528263939E-4</v>
      </c>
      <c r="AU88" s="209">
        <f>IF(SUM(wUSE!AU$112:AU$114),AU$3*wUSE!AU88/SUM(wUSE!AU$112:AU$114),0)</f>
        <v>2.840750459611148E-4</v>
      </c>
      <c r="AV88" s="209">
        <f>IF(SUM(wUSE!AV$112:AV$114),AV$3*wUSE!AV88/SUM(wUSE!AV$112:AV$114),0)</f>
        <v>1.6106972993260697E-2</v>
      </c>
      <c r="AW88" s="209">
        <f>IF(SUM(wUSE!AW$112:AW$114),AW$3*wUSE!AW88/SUM(wUSE!AW$112:AW$114),0)</f>
        <v>4.7403995412082234E-3</v>
      </c>
      <c r="AX88" s="209">
        <f>IF(SUM(wUSE!AX$112:AX$114),AX$3*wUSE!AX88/SUM(wUSE!AX$112:AX$114),0)</f>
        <v>0</v>
      </c>
      <c r="AY88" s="209">
        <f>IF(SUM(wUSE!AY$112:AY$114),AY$3*wUSE!AY88/SUM(wUSE!AY$112:AY$114),0)</f>
        <v>6.3640257482269785E-2</v>
      </c>
      <c r="AZ88" s="209">
        <f>IF(SUM(wUSE!AZ$112:AZ$114),AZ$3*wUSE!AZ88/SUM(wUSE!AZ$112:AZ$114),0)</f>
        <v>4.4797503440395195E-2</v>
      </c>
      <c r="BA88" s="209">
        <f>IF(SUM(wUSE!BA$112:BA$114),BA$3*wUSE!BA88/SUM(wUSE!BA$112:BA$114),0)</f>
        <v>2.2431037866453992E-3</v>
      </c>
      <c r="BB88" s="209">
        <f>IF(SUM(wUSE!BB$112:BB$114),BB$3*wUSE!BB88/SUM(wUSE!BB$112:BB$114),0)</f>
        <v>6.977016531837194E-3</v>
      </c>
      <c r="BC88" s="209">
        <f>IF(SUM(wUSE!BC$112:BC$114),BC$3*wUSE!BC88/SUM(wUSE!BC$112:BC$114),0)</f>
        <v>7.0913879106086264E-2</v>
      </c>
      <c r="BD88" s="209">
        <f>IF(SUM(wUSE!BD$112:BD$114),BD$3*wUSE!BD88/SUM(wUSE!BD$112:BD$114),0)</f>
        <v>0.22384369287557823</v>
      </c>
      <c r="BE88" s="209">
        <f>IF(SUM(wUSE!BE$112:BE$114),BE$3*wUSE!BE88/SUM(wUSE!BE$112:BE$114),0)</f>
        <v>4.2298542252517824E-3</v>
      </c>
      <c r="BF88" s="209">
        <f>IF(SUM(wUSE!BF$112:BF$114),BF$3*wUSE!BF88/SUM(wUSE!BF$112:BF$114),0)</f>
        <v>0</v>
      </c>
      <c r="BG88" s="209">
        <f>IF(SUM(wUSE!BG$112:BG$114),BG$3*wUSE!BG88/SUM(wUSE!BG$112:BG$114),0)</f>
        <v>0.28042295223484276</v>
      </c>
      <c r="BH88" s="209">
        <f>IF(SUM(wUSE!BH$112:BH$114),BH$3*wUSE!BH88/SUM(wUSE!BH$112:BH$114),0)</f>
        <v>3.8331486622299842E-3</v>
      </c>
      <c r="BI88" s="209">
        <f>IF(SUM(wUSE!BI$112:BI$114),BI$3*wUSE!BI88/SUM(wUSE!BI$112:BI$114),0)</f>
        <v>8.5330863565185634E-3</v>
      </c>
      <c r="BJ88" s="209">
        <f>IF(SUM(wUSE!BJ$112:BJ$114),BJ$3*wUSE!BJ88/SUM(wUSE!BJ$112:BJ$114),0)</f>
        <v>7.2347730290826936E-3</v>
      </c>
      <c r="BK88" s="209">
        <f>IF(SUM(wUSE!BK$112:BK$114),BK$3*wUSE!BK88/SUM(wUSE!BK$112:BK$114),0)</f>
        <v>1.7849349730169052E-4</v>
      </c>
      <c r="BL88" s="209">
        <f>IF(SUM(wUSE!BL$112:BL$114),BL$3*wUSE!BL88/SUM(wUSE!BL$112:BL$114),0)</f>
        <v>0</v>
      </c>
      <c r="BM88" s="209">
        <f>IF(SUM(wUSE!BM$112:BM$114),BM$3*wUSE!BM88/SUM(wUSE!BM$112:BM$114),0)</f>
        <v>3.994948148784716E-2</v>
      </c>
      <c r="BN88" s="209">
        <f>IF(SUM(wUSE!BN$112:BN$114),BN$3*wUSE!BN88/SUM(wUSE!BN$112:BN$114),0)</f>
        <v>1.9271198522899685E-2</v>
      </c>
      <c r="BO88" s="209">
        <f>IF(SUM(wUSE!BO$112:BO$114),BO$3*wUSE!BO88/SUM(wUSE!BO$112:BO$114),0)</f>
        <v>0</v>
      </c>
      <c r="BP88" s="209">
        <f>IF(SUM(wUSE!BP$112:BP$114),BP$3*wUSE!BP88/SUM(wUSE!BP$112:BP$114),0)</f>
        <v>9.142643507753739E-3</v>
      </c>
      <c r="BQ88" s="209">
        <f>IF(SUM(wUSE!BQ$112:BQ$114),BQ$3*wUSE!BQ88/SUM(wUSE!BQ$112:BQ$114),0)</f>
        <v>6.9319982214591409E-3</v>
      </c>
      <c r="BR88" s="209">
        <f>IF(SUM(wUSE!BR$112:BR$114),BR$3*wUSE!BR88/SUM(wUSE!BR$112:BR$114),0)</f>
        <v>1.9741610215560914E-3</v>
      </c>
      <c r="BS88" s="209">
        <f>IF(SUM(wUSE!BS$112:BS$114),BS$3*wUSE!BS88/SUM(wUSE!BS$112:BS$114),0)</f>
        <v>1.9505003052997578E-2</v>
      </c>
      <c r="BT88" s="209">
        <f>IF(SUM(wUSE!BT$112:BT$114),BT$3*wUSE!BT88/SUM(wUSE!BT$112:BT$114),0)</f>
        <v>4.683430454704504E-4</v>
      </c>
      <c r="BU88" s="209">
        <f>IF(SUM(wUSE!BU$112:BU$114),BU$3*wUSE!BU88/SUM(wUSE!BU$112:BU$114),0)</f>
        <v>0</v>
      </c>
      <c r="BV88" s="209">
        <f>IF(SUM(wUSE!BV$112:BV$114),BV$3*wUSE!BV88/SUM(wUSE!BV$112:BV$114),0)</f>
        <v>0.39585384294610837</v>
      </c>
      <c r="BW88" s="209">
        <f>IF(SUM(wUSE!BW$112:BW$114),BW$3*wUSE!BW88/SUM(wUSE!BW$112:BW$114),0)</f>
        <v>0</v>
      </c>
      <c r="BX88" s="209">
        <f>IF(SUM(wUSE!BX$112:BX$114),BX$3*wUSE!BX88/SUM(wUSE!BX$112:BX$114),0)</f>
        <v>5.3582703606867191E-2</v>
      </c>
      <c r="BY88" s="209">
        <f>IF(SUM(wUSE!BY$112:BY$114),BY$3*wUSE!BY88/SUM(wUSE!BY$112:BY$114),0)</f>
        <v>8.2744138361885234E-4</v>
      </c>
      <c r="BZ88" s="209">
        <f>IF(SUM(wUSE!BZ$112:BZ$114),BZ$3*wUSE!BZ88/SUM(wUSE!BZ$112:BZ$114),0)</f>
        <v>0.39478166893487504</v>
      </c>
      <c r="CA88" s="209">
        <f>IF(SUM(wUSE!CA$112:CA$114),CA$3*wUSE!CA88/SUM(wUSE!CA$112:CA$114),0)</f>
        <v>1.0288238623188646</v>
      </c>
      <c r="CB88" s="209">
        <f>IF(SUM(wUSE!CB$112:CB$114),CB$3*wUSE!CB88/SUM(wUSE!CB$112:CB$114),0)</f>
        <v>0.1038846361302016</v>
      </c>
      <c r="CC88" s="209">
        <f>IF(SUM(wUSE!CC$112:CC$114),CC$3*wUSE!CC88/SUM(wUSE!CC$112:CC$114),0)</f>
        <v>0.38846945836525387</v>
      </c>
      <c r="CD88" s="209">
        <f>IF(SUM(wUSE!CD$112:CD$114),CD$3*wUSE!CD88/SUM(wUSE!CD$112:CD$114),0)</f>
        <v>7.0542395851184422E-2</v>
      </c>
      <c r="CE88" s="209">
        <f>IF(SUM(wUSE!CE$112:CE$114),CE$3*wUSE!CE88/SUM(wUSE!CE$112:CE$114),0)</f>
        <v>2.4525252264592054E-2</v>
      </c>
      <c r="CF88" s="209">
        <f>IF(SUM(wUSE!CF$112:CF$114),CF$3*wUSE!CF88/SUM(wUSE!CF$112:CF$114),0)</f>
        <v>0</v>
      </c>
      <c r="CG88" s="209" t="e">
        <f>IF(SUM(wUSE!CG$112:CG$114),CG$3*wUSE!CG88/SUM(wUSE!CG$112:CG$114),0)</f>
        <v>#DIV/0!</v>
      </c>
      <c r="CH88" s="209" t="e">
        <f>IF(SUM(wUSE!CH$112:CH$114),CH$3*wUSE!CH88/SUM(wUSE!CH$112:CH$114),0)</f>
        <v>#DIV/0!</v>
      </c>
      <c r="CI88" s="209" t="e">
        <f>IF(SUM(wUSE!CI$112:CI$114),CI$3*wUSE!CI88/SUM(wUSE!CI$112:CI$114),0)</f>
        <v>#DIV/0!</v>
      </c>
      <c r="CJ88" s="209" t="e">
        <f>IF(SUM(wUSE!CJ$112:CJ$114),CJ$3*wUSE!CJ88/SUM(wUSE!CJ$112:CJ$114),0)</f>
        <v>#DIV/0!</v>
      </c>
      <c r="CK88" s="209" t="e">
        <f>IF(SUM(wUSE!CK$112:CK$114),CK$3*wUSE!CK88/SUM(wUSE!CK$112:CK$114),0)</f>
        <v>#DIV/0!</v>
      </c>
      <c r="CL88" s="209" t="e">
        <f>IF(SUM(wUSE!CL$112:CL$114),CL$3*wUSE!CL88/SUM(wUSE!CL$112:CL$114),0)</f>
        <v>#DIV/0!</v>
      </c>
      <c r="CM88" s="209" t="e">
        <f>IF(SUM(wUSE!CM$112:CM$114),CM$3*wUSE!CM88/SUM(wUSE!CM$112:CM$114),0)</f>
        <v>#DIV/0!</v>
      </c>
      <c r="CN88" s="209" t="e">
        <f>IF(SUM(wUSE!CN$112:CN$114),CN$3*wUSE!CN88/SUM(wUSE!CN$112:CN$114),0)</f>
        <v>#DIV/0!</v>
      </c>
      <c r="CO88" s="209" t="e">
        <f>IF(SUM(wUSE!CO$112:CO$114),CO$3*wUSE!CO88/SUM(wUSE!CO$112:CO$114),0)</f>
        <v>#DIV/0!</v>
      </c>
      <c r="CP88" s="209" t="e">
        <f>IF(SUM(wUSE!CP$112:CP$114),CP$3*wUSE!CP88/SUM(wUSE!CP$112:CP$114),0)</f>
        <v>#DIV/0!</v>
      </c>
      <c r="CQ88" s="209" t="e">
        <f>IF(SUM(wUSE!CQ$112:CQ$114),CQ$3*wUSE!CQ88/SUM(wUSE!CQ$112:CQ$114),0)</f>
        <v>#DIV/0!</v>
      </c>
      <c r="CR88" s="209" t="e">
        <f>IF(SUM(wUSE!CR$112:CR$114),CR$3*wUSE!CR88/SUM(wUSE!CR$112:CR$114),0)</f>
        <v>#DIV/0!</v>
      </c>
      <c r="CS88" s="209" t="e">
        <f>IF(SUM(wUSE!CS$112:CS$114),CS$3*wUSE!CS88/SUM(wUSE!CS$112:CS$114),0)</f>
        <v>#DIV/0!</v>
      </c>
      <c r="CT88" s="209">
        <f>IF(SUM(wUSE!CT$112:CT$114),CT$3*wUSE!CT88/SUM(wUSE!CT$112:CT$114),0)</f>
        <v>0</v>
      </c>
      <c r="CU88" s="209">
        <f>IF(SUM(wUSE!CU$112:CU$114),CU$3*wUSE!CU88/SUM(wUSE!CU$112:CU$114),0)</f>
        <v>0</v>
      </c>
      <c r="CV88" s="209" t="e">
        <f>IF(SUM(wUSE!CV$112:CV$114),CV$3*wUSE!CV88/SUM(wUSE!CV$112:CV$114),0)</f>
        <v>#DIV/0!</v>
      </c>
      <c r="CW88" s="209" t="e">
        <f>IF(SUM(wUSE!CW$112:CW$114),CW$3*wUSE!CW88/SUM(wUSE!CW$112:CW$114),0)</f>
        <v>#DIV/0!</v>
      </c>
      <c r="CX88" s="209" t="e">
        <f>IF(SUM(wUSE!CX$112:CX$114),CX$3*wUSE!CX88/SUM(wUSE!CX$112:CX$114),0)</f>
        <v>#DIV/0!</v>
      </c>
      <c r="CY88" s="209" t="e">
        <f>IF(SUM(wUSE!CY$112:CY$114),CY$3*wUSE!CY88/SUM(wUSE!CY$112:CY$114),0)</f>
        <v>#DIV/0!</v>
      </c>
      <c r="CZ88" s="209" t="e">
        <f>IF(SUM(wUSE!CZ$112:CZ$114),CZ$3*wUSE!CZ88/SUM(wUSE!CZ$112:CZ$114),0)</f>
        <v>#DIV/0!</v>
      </c>
      <c r="DA88" s="209" t="e">
        <f>IF(SUM(wUSE!DA$112:DA$114),DA$3*wUSE!DA88/SUM(wUSE!DA$112:DA$114),0)</f>
        <v>#DIV/0!</v>
      </c>
      <c r="DB88" s="209" t="e">
        <f>IF(SUM(wUSE!DB$112:DB$114),DB$3*wUSE!DB88/SUM(wUSE!DB$112:DB$114),0)</f>
        <v>#DIV/0!</v>
      </c>
      <c r="DC88" s="198"/>
      <c r="DD88" s="199"/>
      <c r="DE88" s="199"/>
      <c r="DF88" s="199"/>
      <c r="DG88" s="199"/>
      <c r="DH88" s="199"/>
      <c r="DI88" s="199"/>
      <c r="DJ88" s="199"/>
      <c r="DK88" s="199"/>
      <c r="DL88" s="199"/>
      <c r="DM88" s="199"/>
      <c r="DN88" s="199"/>
      <c r="DO88" s="199"/>
      <c r="DP88" s="199"/>
    </row>
    <row r="89" spans="1:120" x14ac:dyDescent="0.75">
      <c r="A89" s="2"/>
      <c r="B89" s="17" t="s">
        <v>189</v>
      </c>
      <c r="C89" s="209">
        <f>IF(SUM(wUSE!C$112:C$114),C$3*wUSE!C89/SUM(wUSE!C$112:C$114),0)</f>
        <v>0</v>
      </c>
      <c r="D89" s="209">
        <f>IF(SUM(wUSE!D$112:D$114),D$3*wUSE!D89/SUM(wUSE!D$112:D$114),0)</f>
        <v>0</v>
      </c>
      <c r="E89" s="209">
        <f>IF(SUM(wUSE!E$112:E$114),E$3*wUSE!E89/SUM(wUSE!E$112:E$114),0)</f>
        <v>0</v>
      </c>
      <c r="F89" s="209">
        <f>IF(SUM(wUSE!F$112:F$114),F$3*wUSE!F89/SUM(wUSE!F$112:F$114),0)</f>
        <v>0</v>
      </c>
      <c r="G89" s="209">
        <f>IF(SUM(wUSE!G$112:G$114),G$3*wUSE!G89/SUM(wUSE!G$112:G$114),0)</f>
        <v>0</v>
      </c>
      <c r="H89" s="209">
        <f>IF(SUM(wUSE!H$112:H$114),H$3*wUSE!H89/SUM(wUSE!H$112:H$114),0)</f>
        <v>0</v>
      </c>
      <c r="I89" s="209">
        <f>IF(SUM(wUSE!I$112:I$114),I$3*wUSE!I89/SUM(wUSE!I$112:I$114),0)</f>
        <v>0</v>
      </c>
      <c r="J89" s="209">
        <f>IF(SUM(wUSE!J$112:J$114),J$3*wUSE!J89/SUM(wUSE!J$112:J$114),0)</f>
        <v>0</v>
      </c>
      <c r="K89" s="209">
        <f>IF(SUM(wUSE!K$112:K$114),K$3*wUSE!K89/SUM(wUSE!K$112:K$114),0)</f>
        <v>0</v>
      </c>
      <c r="L89" s="209">
        <f>IF(SUM(wUSE!L$112:L$114),L$3*wUSE!L89/SUM(wUSE!L$112:L$114),0)</f>
        <v>0</v>
      </c>
      <c r="M89" s="209">
        <f>IF(SUM(wUSE!M$112:M$114),M$3*wUSE!M89/SUM(wUSE!M$112:M$114),0)</f>
        <v>0</v>
      </c>
      <c r="N89" s="209">
        <f>IF(SUM(wUSE!N$112:N$114),N$3*wUSE!N89/SUM(wUSE!N$112:N$114),0)</f>
        <v>0</v>
      </c>
      <c r="O89" s="209">
        <f>IF(SUM(wUSE!O$112:O$114),O$3*wUSE!O89/SUM(wUSE!O$112:O$114),0)</f>
        <v>0</v>
      </c>
      <c r="P89" s="209">
        <f>IF(SUM(wUSE!P$112:P$114),P$3*wUSE!P89/SUM(wUSE!P$112:P$114),0)</f>
        <v>0</v>
      </c>
      <c r="Q89" s="209">
        <f>IF(SUM(wUSE!Q$112:Q$114),Q$3*wUSE!Q89/SUM(wUSE!Q$112:Q$114),0)</f>
        <v>0</v>
      </c>
      <c r="R89" s="209">
        <f>IF(SUM(wUSE!R$112:R$114),R$3*wUSE!R89/SUM(wUSE!R$112:R$114),0)</f>
        <v>0</v>
      </c>
      <c r="S89" s="209">
        <f>IF(SUM(wUSE!S$112:S$114),S$3*wUSE!S89/SUM(wUSE!S$112:S$114),0)</f>
        <v>0</v>
      </c>
      <c r="T89" s="209">
        <f>IF(SUM(wUSE!T$112:T$114),T$3*wUSE!T89/SUM(wUSE!T$112:T$114),0)</f>
        <v>0</v>
      </c>
      <c r="U89" s="209">
        <f>IF(SUM(wUSE!U$112:U$114),U$3*wUSE!U89/SUM(wUSE!U$112:U$114),0)</f>
        <v>0</v>
      </c>
      <c r="V89" s="209">
        <f>IF(SUM(wUSE!V$112:V$114),V$3*wUSE!V89/SUM(wUSE!V$112:V$114),0)</f>
        <v>0</v>
      </c>
      <c r="W89" s="209">
        <f>IF(SUM(wUSE!W$112:W$114),W$3*wUSE!W89/SUM(wUSE!W$112:W$114),0)</f>
        <v>0</v>
      </c>
      <c r="X89" s="209">
        <f>IF(SUM(wUSE!X$112:X$114),X$3*wUSE!X89/SUM(wUSE!X$112:X$114),0)</f>
        <v>0</v>
      </c>
      <c r="Y89" s="209">
        <f>IF(SUM(wUSE!Y$112:Y$114),Y$3*wUSE!Y89/SUM(wUSE!Y$112:Y$114),0)</f>
        <v>0</v>
      </c>
      <c r="Z89" s="209">
        <f>IF(SUM(wUSE!Z$112:Z$114),Z$3*wUSE!Z89/SUM(wUSE!Z$112:Z$114),0)</f>
        <v>0</v>
      </c>
      <c r="AA89" s="209">
        <f>IF(SUM(wUSE!AA$112:AA$114),AA$3*wUSE!AA89/SUM(wUSE!AA$112:AA$114),0)</f>
        <v>0</v>
      </c>
      <c r="AB89" s="209">
        <f>IF(SUM(wUSE!AB$112:AB$114),AB$3*wUSE!AB89/SUM(wUSE!AB$112:AB$114),0)</f>
        <v>0</v>
      </c>
      <c r="AC89" s="209">
        <f>IF(SUM(wUSE!AC$112:AC$114),AC$3*wUSE!AC89/SUM(wUSE!AC$112:AC$114),0)</f>
        <v>0</v>
      </c>
      <c r="AD89" s="209">
        <f>IF(SUM(wUSE!AD$112:AD$114),AD$3*wUSE!AD89/SUM(wUSE!AD$112:AD$114),0)</f>
        <v>0</v>
      </c>
      <c r="AE89" s="209">
        <f>IF(SUM(wUSE!AE$112:AE$114),AE$3*wUSE!AE89/SUM(wUSE!AE$112:AE$114),0)</f>
        <v>0</v>
      </c>
      <c r="AF89" s="209">
        <f>IF(SUM(wUSE!AF$112:AF$114),AF$3*wUSE!AF89/SUM(wUSE!AF$112:AF$114),0)</f>
        <v>0</v>
      </c>
      <c r="AG89" s="209">
        <f>IF(SUM(wUSE!AG$112:AG$114),AG$3*wUSE!AG89/SUM(wUSE!AG$112:AG$114),0)</f>
        <v>0</v>
      </c>
      <c r="AH89" s="209">
        <f>IF(SUM(wUSE!AH$112:AH$114),AH$3*wUSE!AH89/SUM(wUSE!AH$112:AH$114),0)</f>
        <v>0</v>
      </c>
      <c r="AI89" s="209">
        <f>IF(SUM(wUSE!AI$112:AI$114),AI$3*wUSE!AI89/SUM(wUSE!AI$112:AI$114),0)</f>
        <v>0</v>
      </c>
      <c r="AJ89" s="209">
        <f>IF(SUM(wUSE!AJ$112:AJ$114),AJ$3*wUSE!AJ89/SUM(wUSE!AJ$112:AJ$114),0)</f>
        <v>0</v>
      </c>
      <c r="AK89" s="209">
        <f>IF(SUM(wUSE!AK$112:AK$114),AK$3*wUSE!AK89/SUM(wUSE!AK$112:AK$114),0)</f>
        <v>0</v>
      </c>
      <c r="AL89" s="209">
        <f>IF(SUM(wUSE!AL$112:AL$114),AL$3*wUSE!AL89/SUM(wUSE!AL$112:AL$114),0)</f>
        <v>0</v>
      </c>
      <c r="AM89" s="209">
        <f>IF(SUM(wUSE!AM$112:AM$114),AM$3*wUSE!AM89/SUM(wUSE!AM$112:AM$114),0)</f>
        <v>0</v>
      </c>
      <c r="AN89" s="209">
        <f>IF(SUM(wUSE!AN$112:AN$114),AN$3*wUSE!AN89/SUM(wUSE!AN$112:AN$114),0)</f>
        <v>0</v>
      </c>
      <c r="AO89" s="209">
        <f>IF(SUM(wUSE!AO$112:AO$114),AO$3*wUSE!AO89/SUM(wUSE!AO$112:AO$114),0)</f>
        <v>0.47107027108996302</v>
      </c>
      <c r="AP89" s="209">
        <f>IF(SUM(wUSE!AP$112:AP$114),AP$3*wUSE!AP89/SUM(wUSE!AP$112:AP$114),0)</f>
        <v>0.48118643603238259</v>
      </c>
      <c r="AQ89" s="209">
        <f>IF(SUM(wUSE!AQ$112:AQ$114),AQ$3*wUSE!AQ89/SUM(wUSE!AQ$112:AQ$114),0)</f>
        <v>0.31073282532034624</v>
      </c>
      <c r="AR89" s="209">
        <f>IF(SUM(wUSE!AR$112:AR$114),AR$3*wUSE!AR89/SUM(wUSE!AR$112:AR$114),0)</f>
        <v>0</v>
      </c>
      <c r="AS89" s="209">
        <f>IF(SUM(wUSE!AS$112:AS$114),AS$3*wUSE!AS89/SUM(wUSE!AS$112:AS$114),0)</f>
        <v>1.3237776782184306E-3</v>
      </c>
      <c r="AT89" s="209">
        <f>IF(SUM(wUSE!AT$112:AT$114),AT$3*wUSE!AT89/SUM(wUSE!AT$112:AT$114),0)</f>
        <v>3.7868141331285569E-2</v>
      </c>
      <c r="AU89" s="209">
        <f>IF(SUM(wUSE!AU$112:AU$114),AU$3*wUSE!AU89/SUM(wUSE!AU$112:AU$114),0)</f>
        <v>0</v>
      </c>
      <c r="AV89" s="209">
        <f>IF(SUM(wUSE!AV$112:AV$114),AV$3*wUSE!AV89/SUM(wUSE!AV$112:AV$114),0)</f>
        <v>0.84360449268619297</v>
      </c>
      <c r="AW89" s="209">
        <f>IF(SUM(wUSE!AW$112:AW$114),AW$3*wUSE!AW89/SUM(wUSE!AW$112:AW$114),0)</f>
        <v>4.7904727860823067E-2</v>
      </c>
      <c r="AX89" s="209">
        <f>IF(SUM(wUSE!AX$112:AX$114),AX$3*wUSE!AX89/SUM(wUSE!AX$112:AX$114),0)</f>
        <v>0</v>
      </c>
      <c r="AY89" s="209">
        <f>IF(SUM(wUSE!AY$112:AY$114),AY$3*wUSE!AY89/SUM(wUSE!AY$112:AY$114),0)</f>
        <v>1.4111369739693467</v>
      </c>
      <c r="AZ89" s="209">
        <f>IF(SUM(wUSE!AZ$112:AZ$114),AZ$3*wUSE!AZ89/SUM(wUSE!AZ$112:AZ$114),0)</f>
        <v>0.4113899814392169</v>
      </c>
      <c r="BA89" s="209">
        <f>IF(SUM(wUSE!BA$112:BA$114),BA$3*wUSE!BA89/SUM(wUSE!BA$112:BA$114),0)</f>
        <v>1.7239260668621432E-2</v>
      </c>
      <c r="BB89" s="209">
        <f>IF(SUM(wUSE!BB$112:BB$114),BB$3*wUSE!BB89/SUM(wUSE!BB$112:BB$114),0)</f>
        <v>0</v>
      </c>
      <c r="BC89" s="209">
        <f>IF(SUM(wUSE!BC$112:BC$114),BC$3*wUSE!BC89/SUM(wUSE!BC$112:BC$114),0)</f>
        <v>1.0381407608194091</v>
      </c>
      <c r="BD89" s="209">
        <f>IF(SUM(wUSE!BD$112:BD$114),BD$3*wUSE!BD89/SUM(wUSE!BD$112:BD$114),0)</f>
        <v>0.13997788593818375</v>
      </c>
      <c r="BE89" s="209">
        <f>IF(SUM(wUSE!BE$112:BE$114),BE$3*wUSE!BE89/SUM(wUSE!BE$112:BE$114),0)</f>
        <v>0.1649143969351631</v>
      </c>
      <c r="BF89" s="209">
        <f>IF(SUM(wUSE!BF$112:BF$114),BF$3*wUSE!BF89/SUM(wUSE!BF$112:BF$114),0)</f>
        <v>1.3122559632817163E-3</v>
      </c>
      <c r="BG89" s="209">
        <f>IF(SUM(wUSE!BG$112:BG$114),BG$3*wUSE!BG89/SUM(wUSE!BG$112:BG$114),0)</f>
        <v>3.4400030257591494</v>
      </c>
      <c r="BH89" s="209">
        <f>IF(SUM(wUSE!BH$112:BH$114),BH$3*wUSE!BH89/SUM(wUSE!BH$112:BH$114),0)</f>
        <v>0.11051647383481791</v>
      </c>
      <c r="BI89" s="209">
        <f>IF(SUM(wUSE!BI$112:BI$114),BI$3*wUSE!BI89/SUM(wUSE!BI$112:BI$114),0)</f>
        <v>0.11682641314634994</v>
      </c>
      <c r="BJ89" s="209">
        <f>IF(SUM(wUSE!BJ$112:BJ$114),BJ$3*wUSE!BJ89/SUM(wUSE!BJ$112:BJ$114),0)</f>
        <v>5.3315879440514968E-2</v>
      </c>
      <c r="BK89" s="209">
        <f>IF(SUM(wUSE!BK$112:BK$114),BK$3*wUSE!BK89/SUM(wUSE!BK$112:BK$114),0)</f>
        <v>0.12862392813577739</v>
      </c>
      <c r="BL89" s="209">
        <f>IF(SUM(wUSE!BL$112:BL$114),BL$3*wUSE!BL89/SUM(wUSE!BL$112:BL$114),0)</f>
        <v>0.19089611702871645</v>
      </c>
      <c r="BM89" s="209">
        <f>IF(SUM(wUSE!BM$112:BM$114),BM$3*wUSE!BM89/SUM(wUSE!BM$112:BM$114),0)</f>
        <v>2.0975621108069498</v>
      </c>
      <c r="BN89" s="209">
        <f>IF(SUM(wUSE!BN$112:BN$114),BN$3*wUSE!BN89/SUM(wUSE!BN$112:BN$114),0)</f>
        <v>0.43418260931433472</v>
      </c>
      <c r="BO89" s="209">
        <f>IF(SUM(wUSE!BO$112:BO$114),BO$3*wUSE!BO89/SUM(wUSE!BO$112:BO$114),0)</f>
        <v>0.10611162201988072</v>
      </c>
      <c r="BP89" s="209">
        <f>IF(SUM(wUSE!BP$112:BP$114),BP$3*wUSE!BP89/SUM(wUSE!BP$112:BP$114),0)</f>
        <v>3.6850987523964983E-3</v>
      </c>
      <c r="BQ89" s="209">
        <f>IF(SUM(wUSE!BQ$112:BQ$114),BQ$3*wUSE!BQ89/SUM(wUSE!BQ$112:BQ$114),0)</f>
        <v>1.8638170028737264</v>
      </c>
      <c r="BR89" s="209">
        <f>IF(SUM(wUSE!BR$112:BR$114),BR$3*wUSE!BR89/SUM(wUSE!BR$112:BR$114),0)</f>
        <v>7.7863673698141283E-4</v>
      </c>
      <c r="BS89" s="209">
        <f>IF(SUM(wUSE!BS$112:BS$114),BS$3*wUSE!BS89/SUM(wUSE!BS$112:BS$114),0)</f>
        <v>2.1879277704594728</v>
      </c>
      <c r="BT89" s="209">
        <f>IF(SUM(wUSE!BT$112:BT$114),BT$3*wUSE!BT89/SUM(wUSE!BT$112:BT$114),0)</f>
        <v>0.17475763135283384</v>
      </c>
      <c r="BU89" s="209">
        <f>IF(SUM(wUSE!BU$112:BU$114),BU$3*wUSE!BU89/SUM(wUSE!BU$112:BU$114),0)</f>
        <v>6.6790477200435919E-2</v>
      </c>
      <c r="BV89" s="209">
        <f>IF(SUM(wUSE!BV$112:BV$114),BV$3*wUSE!BV89/SUM(wUSE!BV$112:BV$114),0)</f>
        <v>13.468775184625361</v>
      </c>
      <c r="BW89" s="209">
        <f>IF(SUM(wUSE!BW$112:BW$114),BW$3*wUSE!BW89/SUM(wUSE!BW$112:BW$114),0)</f>
        <v>0</v>
      </c>
      <c r="BX89" s="209">
        <f>IF(SUM(wUSE!BX$112:BX$114),BX$3*wUSE!BX89/SUM(wUSE!BX$112:BX$114),0)</f>
        <v>0.11496304837325681</v>
      </c>
      <c r="BY89" s="209">
        <f>IF(SUM(wUSE!BY$112:BY$114),BY$3*wUSE!BY89/SUM(wUSE!BY$112:BY$114),0)</f>
        <v>0.20322297644479165</v>
      </c>
      <c r="BZ89" s="209">
        <f>IF(SUM(wUSE!BZ$112:BZ$114),BZ$3*wUSE!BZ89/SUM(wUSE!BZ$112:BZ$114),0)</f>
        <v>15.670228303346192</v>
      </c>
      <c r="CA89" s="209">
        <f>IF(SUM(wUSE!CA$112:CA$114),CA$3*wUSE!CA89/SUM(wUSE!CA$112:CA$114),0)</f>
        <v>9.3449874944116846</v>
      </c>
      <c r="CB89" s="209">
        <f>IF(SUM(wUSE!CB$112:CB$114),CB$3*wUSE!CB89/SUM(wUSE!CB$112:CB$114),0)</f>
        <v>6.2315077312184464</v>
      </c>
      <c r="CC89" s="209">
        <f>IF(SUM(wUSE!CC$112:CC$114),CC$3*wUSE!CC89/SUM(wUSE!CC$112:CC$114),0)</f>
        <v>11.984232969442198</v>
      </c>
      <c r="CD89" s="209">
        <f>IF(SUM(wUSE!CD$112:CD$114),CD$3*wUSE!CD89/SUM(wUSE!CD$112:CD$114),0)</f>
        <v>4.8104889765156349</v>
      </c>
      <c r="CE89" s="209">
        <f>IF(SUM(wUSE!CE$112:CE$114),CE$3*wUSE!CE89/SUM(wUSE!CE$112:CE$114),0)</f>
        <v>4.4120579152760788</v>
      </c>
      <c r="CF89" s="209">
        <f>IF(SUM(wUSE!CF$112:CF$114),CF$3*wUSE!CF89/SUM(wUSE!CF$112:CF$114),0)</f>
        <v>0</v>
      </c>
      <c r="CG89" s="209" t="e">
        <f>IF(SUM(wUSE!CG$112:CG$114),CG$3*wUSE!CG89/SUM(wUSE!CG$112:CG$114),0)</f>
        <v>#DIV/0!</v>
      </c>
      <c r="CH89" s="209" t="e">
        <f>IF(SUM(wUSE!CH$112:CH$114),CH$3*wUSE!CH89/SUM(wUSE!CH$112:CH$114),0)</f>
        <v>#DIV/0!</v>
      </c>
      <c r="CI89" s="209" t="e">
        <f>IF(SUM(wUSE!CI$112:CI$114),CI$3*wUSE!CI89/SUM(wUSE!CI$112:CI$114),0)</f>
        <v>#DIV/0!</v>
      </c>
      <c r="CJ89" s="209" t="e">
        <f>IF(SUM(wUSE!CJ$112:CJ$114),CJ$3*wUSE!CJ89/SUM(wUSE!CJ$112:CJ$114),0)</f>
        <v>#DIV/0!</v>
      </c>
      <c r="CK89" s="209" t="e">
        <f>IF(SUM(wUSE!CK$112:CK$114),CK$3*wUSE!CK89/SUM(wUSE!CK$112:CK$114),0)</f>
        <v>#DIV/0!</v>
      </c>
      <c r="CL89" s="209" t="e">
        <f>IF(SUM(wUSE!CL$112:CL$114),CL$3*wUSE!CL89/SUM(wUSE!CL$112:CL$114),0)</f>
        <v>#DIV/0!</v>
      </c>
      <c r="CM89" s="209" t="e">
        <f>IF(SUM(wUSE!CM$112:CM$114),CM$3*wUSE!CM89/SUM(wUSE!CM$112:CM$114),0)</f>
        <v>#DIV/0!</v>
      </c>
      <c r="CN89" s="209" t="e">
        <f>IF(SUM(wUSE!CN$112:CN$114),CN$3*wUSE!CN89/SUM(wUSE!CN$112:CN$114),0)</f>
        <v>#DIV/0!</v>
      </c>
      <c r="CO89" s="209" t="e">
        <f>IF(SUM(wUSE!CO$112:CO$114),CO$3*wUSE!CO89/SUM(wUSE!CO$112:CO$114),0)</f>
        <v>#DIV/0!</v>
      </c>
      <c r="CP89" s="209" t="e">
        <f>IF(SUM(wUSE!CP$112:CP$114),CP$3*wUSE!CP89/SUM(wUSE!CP$112:CP$114),0)</f>
        <v>#DIV/0!</v>
      </c>
      <c r="CQ89" s="209" t="e">
        <f>IF(SUM(wUSE!CQ$112:CQ$114),CQ$3*wUSE!CQ89/SUM(wUSE!CQ$112:CQ$114),0)</f>
        <v>#DIV/0!</v>
      </c>
      <c r="CR89" s="209" t="e">
        <f>IF(SUM(wUSE!CR$112:CR$114),CR$3*wUSE!CR89/SUM(wUSE!CR$112:CR$114),0)</f>
        <v>#DIV/0!</v>
      </c>
      <c r="CS89" s="209" t="e">
        <f>IF(SUM(wUSE!CS$112:CS$114),CS$3*wUSE!CS89/SUM(wUSE!CS$112:CS$114),0)</f>
        <v>#DIV/0!</v>
      </c>
      <c r="CT89" s="209">
        <f>IF(SUM(wUSE!CT$112:CT$114),CT$3*wUSE!CT89/SUM(wUSE!CT$112:CT$114),0)</f>
        <v>0</v>
      </c>
      <c r="CU89" s="209">
        <f>IF(SUM(wUSE!CU$112:CU$114),CU$3*wUSE!CU89/SUM(wUSE!CU$112:CU$114),0)</f>
        <v>0</v>
      </c>
      <c r="CV89" s="209" t="e">
        <f>IF(SUM(wUSE!CV$112:CV$114),CV$3*wUSE!CV89/SUM(wUSE!CV$112:CV$114),0)</f>
        <v>#DIV/0!</v>
      </c>
      <c r="CW89" s="209" t="e">
        <f>IF(SUM(wUSE!CW$112:CW$114),CW$3*wUSE!CW89/SUM(wUSE!CW$112:CW$114),0)</f>
        <v>#DIV/0!</v>
      </c>
      <c r="CX89" s="209" t="e">
        <f>IF(SUM(wUSE!CX$112:CX$114),CX$3*wUSE!CX89/SUM(wUSE!CX$112:CX$114),0)</f>
        <v>#DIV/0!</v>
      </c>
      <c r="CY89" s="209" t="e">
        <f>IF(SUM(wUSE!CY$112:CY$114),CY$3*wUSE!CY89/SUM(wUSE!CY$112:CY$114),0)</f>
        <v>#DIV/0!</v>
      </c>
      <c r="CZ89" s="209" t="e">
        <f>IF(SUM(wUSE!CZ$112:CZ$114),CZ$3*wUSE!CZ89/SUM(wUSE!CZ$112:CZ$114),0)</f>
        <v>#DIV/0!</v>
      </c>
      <c r="DA89" s="209" t="e">
        <f>IF(SUM(wUSE!DA$112:DA$114),DA$3*wUSE!DA89/SUM(wUSE!DA$112:DA$114),0)</f>
        <v>#DIV/0!</v>
      </c>
      <c r="DB89" s="209" t="e">
        <f>IF(SUM(wUSE!DB$112:DB$114),DB$3*wUSE!DB89/SUM(wUSE!DB$112:DB$114),0)</f>
        <v>#DIV/0!</v>
      </c>
      <c r="DC89" s="198"/>
      <c r="DD89" s="199"/>
      <c r="DE89" s="199"/>
      <c r="DF89" s="199"/>
      <c r="DG89" s="199"/>
      <c r="DH89" s="199"/>
      <c r="DI89" s="199"/>
      <c r="DJ89" s="199"/>
      <c r="DK89" s="199"/>
      <c r="DL89" s="199"/>
      <c r="DM89" s="199"/>
      <c r="DN89" s="199"/>
      <c r="DO89" s="199"/>
      <c r="DP89" s="199"/>
    </row>
    <row r="90" spans="1:120" x14ac:dyDescent="0.75">
      <c r="A90" s="2"/>
      <c r="B90" s="17" t="s">
        <v>1223</v>
      </c>
      <c r="C90" s="209">
        <f>IF(SUM(wUSE!C$112:C$114),C$3*wUSE!C90/SUM(wUSE!C$112:C$114),0)</f>
        <v>0</v>
      </c>
      <c r="D90" s="209">
        <f>IF(SUM(wUSE!D$112:D$114),D$3*wUSE!D90/SUM(wUSE!D$112:D$114),0)</f>
        <v>0</v>
      </c>
      <c r="E90" s="209">
        <f>IF(SUM(wUSE!E$112:E$114),E$3*wUSE!E90/SUM(wUSE!E$112:E$114),0)</f>
        <v>0</v>
      </c>
      <c r="F90" s="209">
        <f>IF(SUM(wUSE!F$112:F$114),F$3*wUSE!F90/SUM(wUSE!F$112:F$114),0)</f>
        <v>0</v>
      </c>
      <c r="G90" s="209">
        <f>IF(SUM(wUSE!G$112:G$114),G$3*wUSE!G90/SUM(wUSE!G$112:G$114),0)</f>
        <v>0</v>
      </c>
      <c r="H90" s="209">
        <f>IF(SUM(wUSE!H$112:H$114),H$3*wUSE!H90/SUM(wUSE!H$112:H$114),0)</f>
        <v>0</v>
      </c>
      <c r="I90" s="209">
        <f>IF(SUM(wUSE!I$112:I$114),I$3*wUSE!I90/SUM(wUSE!I$112:I$114),0)</f>
        <v>0</v>
      </c>
      <c r="J90" s="209">
        <f>IF(SUM(wUSE!J$112:J$114),J$3*wUSE!J90/SUM(wUSE!J$112:J$114),0)</f>
        <v>0</v>
      </c>
      <c r="K90" s="209">
        <f>IF(SUM(wUSE!K$112:K$114),K$3*wUSE!K90/SUM(wUSE!K$112:K$114),0)</f>
        <v>0</v>
      </c>
      <c r="L90" s="209">
        <f>IF(SUM(wUSE!L$112:L$114),L$3*wUSE!L90/SUM(wUSE!L$112:L$114),0)</f>
        <v>0</v>
      </c>
      <c r="M90" s="209">
        <f>IF(SUM(wUSE!M$112:M$114),M$3*wUSE!M90/SUM(wUSE!M$112:M$114),0)</f>
        <v>0</v>
      </c>
      <c r="N90" s="209">
        <f>IF(SUM(wUSE!N$112:N$114),N$3*wUSE!N90/SUM(wUSE!N$112:N$114),0)</f>
        <v>0</v>
      </c>
      <c r="O90" s="209">
        <f>IF(SUM(wUSE!O$112:O$114),O$3*wUSE!O90/SUM(wUSE!O$112:O$114),0)</f>
        <v>0</v>
      </c>
      <c r="P90" s="209">
        <f>IF(SUM(wUSE!P$112:P$114),P$3*wUSE!P90/SUM(wUSE!P$112:P$114),0)</f>
        <v>0</v>
      </c>
      <c r="Q90" s="209">
        <f>IF(SUM(wUSE!Q$112:Q$114),Q$3*wUSE!Q90/SUM(wUSE!Q$112:Q$114),0)</f>
        <v>0</v>
      </c>
      <c r="R90" s="209">
        <f>IF(SUM(wUSE!R$112:R$114),R$3*wUSE!R90/SUM(wUSE!R$112:R$114),0)</f>
        <v>0</v>
      </c>
      <c r="S90" s="209">
        <f>IF(SUM(wUSE!S$112:S$114),S$3*wUSE!S90/SUM(wUSE!S$112:S$114),0)</f>
        <v>0</v>
      </c>
      <c r="T90" s="209">
        <f>IF(SUM(wUSE!T$112:T$114),T$3*wUSE!T90/SUM(wUSE!T$112:T$114),0)</f>
        <v>0</v>
      </c>
      <c r="U90" s="209">
        <f>IF(SUM(wUSE!U$112:U$114),U$3*wUSE!U90/SUM(wUSE!U$112:U$114),0)</f>
        <v>0</v>
      </c>
      <c r="V90" s="209">
        <f>IF(SUM(wUSE!V$112:V$114),V$3*wUSE!V90/SUM(wUSE!V$112:V$114),0)</f>
        <v>0</v>
      </c>
      <c r="W90" s="209">
        <f>IF(SUM(wUSE!W$112:W$114),W$3*wUSE!W90/SUM(wUSE!W$112:W$114),0)</f>
        <v>0</v>
      </c>
      <c r="X90" s="209">
        <f>IF(SUM(wUSE!X$112:X$114),X$3*wUSE!X90/SUM(wUSE!X$112:X$114),0)</f>
        <v>0</v>
      </c>
      <c r="Y90" s="209">
        <f>IF(SUM(wUSE!Y$112:Y$114),Y$3*wUSE!Y90/SUM(wUSE!Y$112:Y$114),0)</f>
        <v>0</v>
      </c>
      <c r="Z90" s="209">
        <f>IF(SUM(wUSE!Z$112:Z$114),Z$3*wUSE!Z90/SUM(wUSE!Z$112:Z$114),0)</f>
        <v>0</v>
      </c>
      <c r="AA90" s="209">
        <f>IF(SUM(wUSE!AA$112:AA$114),AA$3*wUSE!AA90/SUM(wUSE!AA$112:AA$114),0)</f>
        <v>0</v>
      </c>
      <c r="AB90" s="209">
        <f>IF(SUM(wUSE!AB$112:AB$114),AB$3*wUSE!AB90/SUM(wUSE!AB$112:AB$114),0)</f>
        <v>0</v>
      </c>
      <c r="AC90" s="209">
        <f>IF(SUM(wUSE!AC$112:AC$114),AC$3*wUSE!AC90/SUM(wUSE!AC$112:AC$114),0)</f>
        <v>0</v>
      </c>
      <c r="AD90" s="209">
        <f>IF(SUM(wUSE!AD$112:AD$114),AD$3*wUSE!AD90/SUM(wUSE!AD$112:AD$114),0)</f>
        <v>0</v>
      </c>
      <c r="AE90" s="209">
        <f>IF(SUM(wUSE!AE$112:AE$114),AE$3*wUSE!AE90/SUM(wUSE!AE$112:AE$114),0)</f>
        <v>0</v>
      </c>
      <c r="AF90" s="209">
        <f>IF(SUM(wUSE!AF$112:AF$114),AF$3*wUSE!AF90/SUM(wUSE!AF$112:AF$114),0)</f>
        <v>0</v>
      </c>
      <c r="AG90" s="209">
        <f>IF(SUM(wUSE!AG$112:AG$114),AG$3*wUSE!AG90/SUM(wUSE!AG$112:AG$114),0)</f>
        <v>0</v>
      </c>
      <c r="AH90" s="209">
        <f>IF(SUM(wUSE!AH$112:AH$114),AH$3*wUSE!AH90/SUM(wUSE!AH$112:AH$114),0)</f>
        <v>0</v>
      </c>
      <c r="AI90" s="209">
        <f>IF(SUM(wUSE!AI$112:AI$114),AI$3*wUSE!AI90/SUM(wUSE!AI$112:AI$114),0)</f>
        <v>0</v>
      </c>
      <c r="AJ90" s="209">
        <f>IF(SUM(wUSE!AJ$112:AJ$114),AJ$3*wUSE!AJ90/SUM(wUSE!AJ$112:AJ$114),0)</f>
        <v>0</v>
      </c>
      <c r="AK90" s="209">
        <f>IF(SUM(wUSE!AK$112:AK$114),AK$3*wUSE!AK90/SUM(wUSE!AK$112:AK$114),0)</f>
        <v>0</v>
      </c>
      <c r="AL90" s="209">
        <f>IF(SUM(wUSE!AL$112:AL$114),AL$3*wUSE!AL90/SUM(wUSE!AL$112:AL$114),0)</f>
        <v>0</v>
      </c>
      <c r="AM90" s="209">
        <f>IF(SUM(wUSE!AM$112:AM$114),AM$3*wUSE!AM90/SUM(wUSE!AM$112:AM$114),0)</f>
        <v>0</v>
      </c>
      <c r="AN90" s="209">
        <f>IF(SUM(wUSE!AN$112:AN$114),AN$3*wUSE!AN90/SUM(wUSE!AN$112:AN$114),0)</f>
        <v>0</v>
      </c>
      <c r="AO90" s="209">
        <f>IF(SUM(wUSE!AO$112:AO$114),AO$3*wUSE!AO90/SUM(wUSE!AO$112:AO$114),0)</f>
        <v>0</v>
      </c>
      <c r="AP90" s="209">
        <f>IF(SUM(wUSE!AP$112:AP$114),AP$3*wUSE!AP90/SUM(wUSE!AP$112:AP$114),0)</f>
        <v>0</v>
      </c>
      <c r="AQ90" s="209">
        <f>IF(SUM(wUSE!AQ$112:AQ$114),AQ$3*wUSE!AQ90/SUM(wUSE!AQ$112:AQ$114),0)</f>
        <v>0</v>
      </c>
      <c r="AR90" s="209">
        <f>IF(SUM(wUSE!AR$112:AR$114),AR$3*wUSE!AR90/SUM(wUSE!AR$112:AR$114),0)</f>
        <v>0</v>
      </c>
      <c r="AS90" s="209">
        <f>IF(SUM(wUSE!AS$112:AS$114),AS$3*wUSE!AS90/SUM(wUSE!AS$112:AS$114),0)</f>
        <v>0</v>
      </c>
      <c r="AT90" s="209">
        <f>IF(SUM(wUSE!AT$112:AT$114),AT$3*wUSE!AT90/SUM(wUSE!AT$112:AT$114),0)</f>
        <v>0</v>
      </c>
      <c r="AU90" s="209">
        <f>IF(SUM(wUSE!AU$112:AU$114),AU$3*wUSE!AU90/SUM(wUSE!AU$112:AU$114),0)</f>
        <v>0</v>
      </c>
      <c r="AV90" s="209">
        <f>IF(SUM(wUSE!AV$112:AV$114),AV$3*wUSE!AV90/SUM(wUSE!AV$112:AV$114),0)</f>
        <v>0</v>
      </c>
      <c r="AW90" s="209">
        <f>IF(SUM(wUSE!AW$112:AW$114),AW$3*wUSE!AW90/SUM(wUSE!AW$112:AW$114),0)</f>
        <v>0</v>
      </c>
      <c r="AX90" s="209">
        <f>IF(SUM(wUSE!AX$112:AX$114),AX$3*wUSE!AX90/SUM(wUSE!AX$112:AX$114),0)</f>
        <v>0</v>
      </c>
      <c r="AY90" s="209">
        <f>IF(SUM(wUSE!AY$112:AY$114),AY$3*wUSE!AY90/SUM(wUSE!AY$112:AY$114),0)</f>
        <v>0</v>
      </c>
      <c r="AZ90" s="209">
        <f>IF(SUM(wUSE!AZ$112:AZ$114),AZ$3*wUSE!AZ90/SUM(wUSE!AZ$112:AZ$114),0)</f>
        <v>0</v>
      </c>
      <c r="BA90" s="209">
        <f>IF(SUM(wUSE!BA$112:BA$114),BA$3*wUSE!BA90/SUM(wUSE!BA$112:BA$114),0)</f>
        <v>0</v>
      </c>
      <c r="BB90" s="209">
        <f>IF(SUM(wUSE!BB$112:BB$114),BB$3*wUSE!BB90/SUM(wUSE!BB$112:BB$114),0)</f>
        <v>0</v>
      </c>
      <c r="BC90" s="209">
        <f>IF(SUM(wUSE!BC$112:BC$114),BC$3*wUSE!BC90/SUM(wUSE!BC$112:BC$114),0)</f>
        <v>0</v>
      </c>
      <c r="BD90" s="209">
        <f>IF(SUM(wUSE!BD$112:BD$114),BD$3*wUSE!BD90/SUM(wUSE!BD$112:BD$114),0)</f>
        <v>0</v>
      </c>
      <c r="BE90" s="209">
        <f>IF(SUM(wUSE!BE$112:BE$114),BE$3*wUSE!BE90/SUM(wUSE!BE$112:BE$114),0)</f>
        <v>0</v>
      </c>
      <c r="BF90" s="209">
        <f>IF(SUM(wUSE!BF$112:BF$114),BF$3*wUSE!BF90/SUM(wUSE!BF$112:BF$114),0)</f>
        <v>0</v>
      </c>
      <c r="BG90" s="209">
        <f>IF(SUM(wUSE!BG$112:BG$114),BG$3*wUSE!BG90/SUM(wUSE!BG$112:BG$114),0)</f>
        <v>0</v>
      </c>
      <c r="BH90" s="209">
        <f>IF(SUM(wUSE!BH$112:BH$114),BH$3*wUSE!BH90/SUM(wUSE!BH$112:BH$114),0)</f>
        <v>0</v>
      </c>
      <c r="BI90" s="209">
        <f>IF(SUM(wUSE!BI$112:BI$114),BI$3*wUSE!BI90/SUM(wUSE!BI$112:BI$114),0)</f>
        <v>0</v>
      </c>
      <c r="BJ90" s="209">
        <f>IF(SUM(wUSE!BJ$112:BJ$114),BJ$3*wUSE!BJ90/SUM(wUSE!BJ$112:BJ$114),0)</f>
        <v>0</v>
      </c>
      <c r="BK90" s="209">
        <f>IF(SUM(wUSE!BK$112:BK$114),BK$3*wUSE!BK90/SUM(wUSE!BK$112:BK$114),0)</f>
        <v>0</v>
      </c>
      <c r="BL90" s="209">
        <f>IF(SUM(wUSE!BL$112:BL$114),BL$3*wUSE!BL90/SUM(wUSE!BL$112:BL$114),0)</f>
        <v>0</v>
      </c>
      <c r="BM90" s="209">
        <f>IF(SUM(wUSE!BM$112:BM$114),BM$3*wUSE!BM90/SUM(wUSE!BM$112:BM$114),0)</f>
        <v>0</v>
      </c>
      <c r="BN90" s="209">
        <f>IF(SUM(wUSE!BN$112:BN$114),BN$3*wUSE!BN90/SUM(wUSE!BN$112:BN$114),0)</f>
        <v>0</v>
      </c>
      <c r="BO90" s="209">
        <f>IF(SUM(wUSE!BO$112:BO$114),BO$3*wUSE!BO90/SUM(wUSE!BO$112:BO$114),0)</f>
        <v>0</v>
      </c>
      <c r="BP90" s="209">
        <f>IF(SUM(wUSE!BP$112:BP$114),BP$3*wUSE!BP90/SUM(wUSE!BP$112:BP$114),0)</f>
        <v>0</v>
      </c>
      <c r="BQ90" s="209">
        <f>IF(SUM(wUSE!BQ$112:BQ$114),BQ$3*wUSE!BQ90/SUM(wUSE!BQ$112:BQ$114),0)</f>
        <v>0</v>
      </c>
      <c r="BR90" s="209">
        <f>IF(SUM(wUSE!BR$112:BR$114),BR$3*wUSE!BR90/SUM(wUSE!BR$112:BR$114),0)</f>
        <v>0</v>
      </c>
      <c r="BS90" s="209">
        <f>IF(SUM(wUSE!BS$112:BS$114),BS$3*wUSE!BS90/SUM(wUSE!BS$112:BS$114),0)</f>
        <v>0</v>
      </c>
      <c r="BT90" s="209">
        <f>IF(SUM(wUSE!BT$112:BT$114),BT$3*wUSE!BT90/SUM(wUSE!BT$112:BT$114),0)</f>
        <v>0</v>
      </c>
      <c r="BU90" s="209">
        <f>IF(SUM(wUSE!BU$112:BU$114),BU$3*wUSE!BU90/SUM(wUSE!BU$112:BU$114),0)</f>
        <v>0</v>
      </c>
      <c r="BV90" s="209">
        <f>IF(SUM(wUSE!BV$112:BV$114),BV$3*wUSE!BV90/SUM(wUSE!BV$112:BV$114),0)</f>
        <v>0</v>
      </c>
      <c r="BW90" s="209">
        <f>IF(SUM(wUSE!BW$112:BW$114),BW$3*wUSE!BW90/SUM(wUSE!BW$112:BW$114),0)</f>
        <v>0</v>
      </c>
      <c r="BX90" s="209">
        <f>IF(SUM(wUSE!BX$112:BX$114),BX$3*wUSE!BX90/SUM(wUSE!BX$112:BX$114),0)</f>
        <v>0</v>
      </c>
      <c r="BY90" s="209">
        <f>IF(SUM(wUSE!BY$112:BY$114),BY$3*wUSE!BY90/SUM(wUSE!BY$112:BY$114),0)</f>
        <v>0</v>
      </c>
      <c r="BZ90" s="209">
        <f>IF(SUM(wUSE!BZ$112:BZ$114),BZ$3*wUSE!BZ90/SUM(wUSE!BZ$112:BZ$114),0)</f>
        <v>0</v>
      </c>
      <c r="CA90" s="209">
        <f>IF(SUM(wUSE!CA$112:CA$114),CA$3*wUSE!CA90/SUM(wUSE!CA$112:CA$114),0)</f>
        <v>0</v>
      </c>
      <c r="CB90" s="209">
        <f>IF(SUM(wUSE!CB$112:CB$114),CB$3*wUSE!CB90/SUM(wUSE!CB$112:CB$114),0)</f>
        <v>0</v>
      </c>
      <c r="CC90" s="209">
        <f>IF(SUM(wUSE!CC$112:CC$114),CC$3*wUSE!CC90/SUM(wUSE!CC$112:CC$114),0)</f>
        <v>0</v>
      </c>
      <c r="CD90" s="209">
        <f>IF(SUM(wUSE!CD$112:CD$114),CD$3*wUSE!CD90/SUM(wUSE!CD$112:CD$114),0)</f>
        <v>0</v>
      </c>
      <c r="CE90" s="209">
        <f>IF(SUM(wUSE!CE$112:CE$114),CE$3*wUSE!CE90/SUM(wUSE!CE$112:CE$114),0)</f>
        <v>0</v>
      </c>
      <c r="CF90" s="209">
        <f>IF(SUM(wUSE!CF$112:CF$114),CF$3*wUSE!CF90/SUM(wUSE!CF$112:CF$114),0)</f>
        <v>0</v>
      </c>
      <c r="CG90" s="209" t="e">
        <f>IF(SUM(wUSE!CG$112:CG$114),CG$3*wUSE!CG90/SUM(wUSE!CG$112:CG$114),0)</f>
        <v>#DIV/0!</v>
      </c>
      <c r="CH90" s="209" t="e">
        <f>IF(SUM(wUSE!CH$112:CH$114),CH$3*wUSE!CH90/SUM(wUSE!CH$112:CH$114),0)</f>
        <v>#DIV/0!</v>
      </c>
      <c r="CI90" s="209" t="e">
        <f>IF(SUM(wUSE!CI$112:CI$114),CI$3*wUSE!CI90/SUM(wUSE!CI$112:CI$114),0)</f>
        <v>#DIV/0!</v>
      </c>
      <c r="CJ90" s="209" t="e">
        <f>IF(SUM(wUSE!CJ$112:CJ$114),CJ$3*wUSE!CJ90/SUM(wUSE!CJ$112:CJ$114),0)</f>
        <v>#DIV/0!</v>
      </c>
      <c r="CK90" s="209" t="e">
        <f>IF(SUM(wUSE!CK$112:CK$114),CK$3*wUSE!CK90/SUM(wUSE!CK$112:CK$114),0)</f>
        <v>#DIV/0!</v>
      </c>
      <c r="CL90" s="209" t="e">
        <f>IF(SUM(wUSE!CL$112:CL$114),CL$3*wUSE!CL90/SUM(wUSE!CL$112:CL$114),0)</f>
        <v>#DIV/0!</v>
      </c>
      <c r="CM90" s="209" t="e">
        <f>IF(SUM(wUSE!CM$112:CM$114),CM$3*wUSE!CM90/SUM(wUSE!CM$112:CM$114),0)</f>
        <v>#DIV/0!</v>
      </c>
      <c r="CN90" s="209" t="e">
        <f>IF(SUM(wUSE!CN$112:CN$114),CN$3*wUSE!CN90/SUM(wUSE!CN$112:CN$114),0)</f>
        <v>#DIV/0!</v>
      </c>
      <c r="CO90" s="209" t="e">
        <f>IF(SUM(wUSE!CO$112:CO$114),CO$3*wUSE!CO90/SUM(wUSE!CO$112:CO$114),0)</f>
        <v>#DIV/0!</v>
      </c>
      <c r="CP90" s="209" t="e">
        <f>IF(SUM(wUSE!CP$112:CP$114),CP$3*wUSE!CP90/SUM(wUSE!CP$112:CP$114),0)</f>
        <v>#DIV/0!</v>
      </c>
      <c r="CQ90" s="209" t="e">
        <f>IF(SUM(wUSE!CQ$112:CQ$114),CQ$3*wUSE!CQ90/SUM(wUSE!CQ$112:CQ$114),0)</f>
        <v>#DIV/0!</v>
      </c>
      <c r="CR90" s="209" t="e">
        <f>IF(SUM(wUSE!CR$112:CR$114),CR$3*wUSE!CR90/SUM(wUSE!CR$112:CR$114),0)</f>
        <v>#DIV/0!</v>
      </c>
      <c r="CS90" s="209" t="e">
        <f>IF(SUM(wUSE!CS$112:CS$114),CS$3*wUSE!CS90/SUM(wUSE!CS$112:CS$114),0)</f>
        <v>#DIV/0!</v>
      </c>
      <c r="CT90" s="209">
        <f>IF(SUM(wUSE!CT$112:CT$114),CT$3*wUSE!CT90/SUM(wUSE!CT$112:CT$114),0)</f>
        <v>0</v>
      </c>
      <c r="CU90" s="209">
        <f>IF(SUM(wUSE!CU$112:CU$114),CU$3*wUSE!CU90/SUM(wUSE!CU$112:CU$114),0)</f>
        <v>0</v>
      </c>
      <c r="CV90" s="209" t="e">
        <f>IF(SUM(wUSE!CV$112:CV$114),CV$3*wUSE!CV90/SUM(wUSE!CV$112:CV$114),0)</f>
        <v>#DIV/0!</v>
      </c>
      <c r="CW90" s="209" t="e">
        <f>IF(SUM(wUSE!CW$112:CW$114),CW$3*wUSE!CW90/SUM(wUSE!CW$112:CW$114),0)</f>
        <v>#DIV/0!</v>
      </c>
      <c r="CX90" s="209" t="e">
        <f>IF(SUM(wUSE!CX$112:CX$114),CX$3*wUSE!CX90/SUM(wUSE!CX$112:CX$114),0)</f>
        <v>#DIV/0!</v>
      </c>
      <c r="CY90" s="209" t="e">
        <f>IF(SUM(wUSE!CY$112:CY$114),CY$3*wUSE!CY90/SUM(wUSE!CY$112:CY$114),0)</f>
        <v>#DIV/0!</v>
      </c>
      <c r="CZ90" s="209" t="e">
        <f>IF(SUM(wUSE!CZ$112:CZ$114),CZ$3*wUSE!CZ90/SUM(wUSE!CZ$112:CZ$114),0)</f>
        <v>#DIV/0!</v>
      </c>
      <c r="DA90" s="209" t="e">
        <f>IF(SUM(wUSE!DA$112:DA$114),DA$3*wUSE!DA90/SUM(wUSE!DA$112:DA$114),0)</f>
        <v>#DIV/0!</v>
      </c>
      <c r="DB90" s="209" t="e">
        <f>IF(SUM(wUSE!DB$112:DB$114),DB$3*wUSE!DB90/SUM(wUSE!DB$112:DB$114),0)</f>
        <v>#DIV/0!</v>
      </c>
      <c r="DC90" s="198"/>
      <c r="DD90" s="199"/>
      <c r="DE90" s="199"/>
      <c r="DF90" s="199"/>
      <c r="DG90" s="199"/>
      <c r="DH90" s="199"/>
      <c r="DI90" s="199"/>
      <c r="DJ90" s="199"/>
      <c r="DK90" s="199"/>
      <c r="DL90" s="199"/>
      <c r="DM90" s="199"/>
      <c r="DN90" s="199"/>
      <c r="DO90" s="199"/>
      <c r="DP90" s="199"/>
    </row>
    <row r="91" spans="1:120" x14ac:dyDescent="0.75">
      <c r="A91" s="2"/>
      <c r="B91" s="17" t="s">
        <v>194</v>
      </c>
      <c r="C91" s="209">
        <f>IF(SUM(wUSE!C$112:C$114),C$3*wUSE!C91/SUM(wUSE!C$112:C$114),0)</f>
        <v>0</v>
      </c>
      <c r="D91" s="209">
        <f>IF(SUM(wUSE!D$112:D$114),D$3*wUSE!D91/SUM(wUSE!D$112:D$114),0)</f>
        <v>0</v>
      </c>
      <c r="E91" s="209">
        <f>IF(SUM(wUSE!E$112:E$114),E$3*wUSE!E91/SUM(wUSE!E$112:E$114),0)</f>
        <v>0</v>
      </c>
      <c r="F91" s="209">
        <f>IF(SUM(wUSE!F$112:F$114),F$3*wUSE!F91/SUM(wUSE!F$112:F$114),0)</f>
        <v>0</v>
      </c>
      <c r="G91" s="209">
        <f>IF(SUM(wUSE!G$112:G$114),G$3*wUSE!G91/SUM(wUSE!G$112:G$114),0)</f>
        <v>0</v>
      </c>
      <c r="H91" s="209">
        <f>IF(SUM(wUSE!H$112:H$114),H$3*wUSE!H91/SUM(wUSE!H$112:H$114),0)</f>
        <v>0</v>
      </c>
      <c r="I91" s="209">
        <f>IF(SUM(wUSE!I$112:I$114),I$3*wUSE!I91/SUM(wUSE!I$112:I$114),0)</f>
        <v>0</v>
      </c>
      <c r="J91" s="209">
        <f>IF(SUM(wUSE!J$112:J$114),J$3*wUSE!J91/SUM(wUSE!J$112:J$114),0)</f>
        <v>0</v>
      </c>
      <c r="K91" s="209">
        <f>IF(SUM(wUSE!K$112:K$114),K$3*wUSE!K91/SUM(wUSE!K$112:K$114),0)</f>
        <v>0</v>
      </c>
      <c r="L91" s="209">
        <f>IF(SUM(wUSE!L$112:L$114),L$3*wUSE!L91/SUM(wUSE!L$112:L$114),0)</f>
        <v>0</v>
      </c>
      <c r="M91" s="209">
        <f>IF(SUM(wUSE!M$112:M$114),M$3*wUSE!M91/SUM(wUSE!M$112:M$114),0)</f>
        <v>0</v>
      </c>
      <c r="N91" s="209">
        <f>IF(SUM(wUSE!N$112:N$114),N$3*wUSE!N91/SUM(wUSE!N$112:N$114),0)</f>
        <v>0</v>
      </c>
      <c r="O91" s="209">
        <f>IF(SUM(wUSE!O$112:O$114),O$3*wUSE!O91/SUM(wUSE!O$112:O$114),0)</f>
        <v>0</v>
      </c>
      <c r="P91" s="209">
        <f>IF(SUM(wUSE!P$112:P$114),P$3*wUSE!P91/SUM(wUSE!P$112:P$114),0)</f>
        <v>0</v>
      </c>
      <c r="Q91" s="209">
        <f>IF(SUM(wUSE!Q$112:Q$114),Q$3*wUSE!Q91/SUM(wUSE!Q$112:Q$114),0)</f>
        <v>0</v>
      </c>
      <c r="R91" s="209">
        <f>IF(SUM(wUSE!R$112:R$114),R$3*wUSE!R91/SUM(wUSE!R$112:R$114),0)</f>
        <v>0</v>
      </c>
      <c r="S91" s="209">
        <f>IF(SUM(wUSE!S$112:S$114),S$3*wUSE!S91/SUM(wUSE!S$112:S$114),0)</f>
        <v>0</v>
      </c>
      <c r="T91" s="209">
        <f>IF(SUM(wUSE!T$112:T$114),T$3*wUSE!T91/SUM(wUSE!T$112:T$114),0)</f>
        <v>0</v>
      </c>
      <c r="U91" s="209">
        <f>IF(SUM(wUSE!U$112:U$114),U$3*wUSE!U91/SUM(wUSE!U$112:U$114),0)</f>
        <v>0</v>
      </c>
      <c r="V91" s="209">
        <f>IF(SUM(wUSE!V$112:V$114),V$3*wUSE!V91/SUM(wUSE!V$112:V$114),0)</f>
        <v>0</v>
      </c>
      <c r="W91" s="209">
        <f>IF(SUM(wUSE!W$112:W$114),W$3*wUSE!W91/SUM(wUSE!W$112:W$114),0)</f>
        <v>0</v>
      </c>
      <c r="X91" s="209">
        <f>IF(SUM(wUSE!X$112:X$114),X$3*wUSE!X91/SUM(wUSE!X$112:X$114),0)</f>
        <v>0</v>
      </c>
      <c r="Y91" s="209">
        <f>IF(SUM(wUSE!Y$112:Y$114),Y$3*wUSE!Y91/SUM(wUSE!Y$112:Y$114),0)</f>
        <v>0</v>
      </c>
      <c r="Z91" s="209">
        <f>IF(SUM(wUSE!Z$112:Z$114),Z$3*wUSE!Z91/SUM(wUSE!Z$112:Z$114),0)</f>
        <v>0</v>
      </c>
      <c r="AA91" s="209">
        <f>IF(SUM(wUSE!AA$112:AA$114),AA$3*wUSE!AA91/SUM(wUSE!AA$112:AA$114),0)</f>
        <v>0</v>
      </c>
      <c r="AB91" s="209">
        <f>IF(SUM(wUSE!AB$112:AB$114),AB$3*wUSE!AB91/SUM(wUSE!AB$112:AB$114),0)</f>
        <v>5.0509873469850553E-5</v>
      </c>
      <c r="AC91" s="209">
        <f>IF(SUM(wUSE!AC$112:AC$114),AC$3*wUSE!AC91/SUM(wUSE!AC$112:AC$114),0)</f>
        <v>1.8404775157815904E-5</v>
      </c>
      <c r="AD91" s="209">
        <f>IF(SUM(wUSE!AD$112:AD$114),AD$3*wUSE!AD91/SUM(wUSE!AD$112:AD$114),0)</f>
        <v>8.0066036169564748E-6</v>
      </c>
      <c r="AE91" s="209">
        <f>IF(SUM(wUSE!AE$112:AE$114),AE$3*wUSE!AE91/SUM(wUSE!AE$112:AE$114),0)</f>
        <v>1.4281153497094107E-6</v>
      </c>
      <c r="AF91" s="209">
        <f>IF(SUM(wUSE!AF$112:AF$114),AF$3*wUSE!AF91/SUM(wUSE!AF$112:AF$114),0)</f>
        <v>5.8505049484757564E-2</v>
      </c>
      <c r="AG91" s="209">
        <f>IF(SUM(wUSE!AG$112:AG$114),AG$3*wUSE!AG91/SUM(wUSE!AG$112:AG$114),0)</f>
        <v>2.5331858864011417E-2</v>
      </c>
      <c r="AH91" s="209">
        <f>IF(SUM(wUSE!AH$112:AH$114),AH$3*wUSE!AH91/SUM(wUSE!AH$112:AH$114),0)</f>
        <v>9.1295840778678184E-4</v>
      </c>
      <c r="AI91" s="209">
        <f>IF(SUM(wUSE!AI$112:AI$114),AI$3*wUSE!AI91/SUM(wUSE!AI$112:AI$114),0)</f>
        <v>6.1832915151381045E-3</v>
      </c>
      <c r="AJ91" s="209">
        <f>IF(SUM(wUSE!AJ$112:AJ$114),AJ$3*wUSE!AJ91/SUM(wUSE!AJ$112:AJ$114),0)</f>
        <v>0.13751379101903458</v>
      </c>
      <c r="AK91" s="209">
        <f>IF(SUM(wUSE!AK$112:AK$114),AK$3*wUSE!AK91/SUM(wUSE!AK$112:AK$114),0)</f>
        <v>2.6507587096633922E-2</v>
      </c>
      <c r="AL91" s="209">
        <f>IF(SUM(wUSE!AL$112:AL$114),AL$3*wUSE!AL91/SUM(wUSE!AL$112:AL$114),0)</f>
        <v>8.9367663784074691E-3</v>
      </c>
      <c r="AM91" s="209">
        <f>IF(SUM(wUSE!AM$112:AM$114),AM$3*wUSE!AM91/SUM(wUSE!AM$112:AM$114),0)</f>
        <v>5.6604880106380338E-2</v>
      </c>
      <c r="AN91" s="209">
        <f>IF(SUM(wUSE!AN$112:AN$114),AN$3*wUSE!AN91/SUM(wUSE!AN$112:AN$114),0)</f>
        <v>0</v>
      </c>
      <c r="AO91" s="209">
        <f>IF(SUM(wUSE!AO$112:AO$114),AO$3*wUSE!AO91/SUM(wUSE!AO$112:AO$114),0)</f>
        <v>4.4014646761265659E-2</v>
      </c>
      <c r="AP91" s="209">
        <f>IF(SUM(wUSE!AP$112:AP$114),AP$3*wUSE!AP91/SUM(wUSE!AP$112:AP$114),0)</f>
        <v>9.4250602639276926E-2</v>
      </c>
      <c r="AQ91" s="209">
        <f>IF(SUM(wUSE!AQ$112:AQ$114),AQ$3*wUSE!AQ91/SUM(wUSE!AQ$112:AQ$114),0)</f>
        <v>0.2000057297356925</v>
      </c>
      <c r="AR91" s="209">
        <f>IF(SUM(wUSE!AR$112:AR$114),AR$3*wUSE!AR91/SUM(wUSE!AR$112:AR$114),0)</f>
        <v>0</v>
      </c>
      <c r="AS91" s="209">
        <f>IF(SUM(wUSE!AS$112:AS$114),AS$3*wUSE!AS91/SUM(wUSE!AS$112:AS$114),0)</f>
        <v>2.461805696900778E-2</v>
      </c>
      <c r="AT91" s="209">
        <f>IF(SUM(wUSE!AT$112:AT$114),AT$3*wUSE!AT91/SUM(wUSE!AT$112:AT$114),0)</f>
        <v>1.9298283453798261E-3</v>
      </c>
      <c r="AU91" s="209">
        <f>IF(SUM(wUSE!AU$112:AU$114),AU$3*wUSE!AU91/SUM(wUSE!AU$112:AU$114),0)</f>
        <v>1.4334518558302089E-3</v>
      </c>
      <c r="AV91" s="209">
        <f>IF(SUM(wUSE!AV$112:AV$114),AV$3*wUSE!AV91/SUM(wUSE!AV$112:AV$114),0)</f>
        <v>0.10310096385442916</v>
      </c>
      <c r="AW91" s="209">
        <f>IF(SUM(wUSE!AW$112:AW$114),AW$3*wUSE!AW91/SUM(wUSE!AW$112:AW$114),0)</f>
        <v>0.33423624808110969</v>
      </c>
      <c r="AX91" s="209">
        <f>IF(SUM(wUSE!AX$112:AX$114),AX$3*wUSE!AX91/SUM(wUSE!AX$112:AX$114),0)</f>
        <v>0</v>
      </c>
      <c r="AY91" s="209">
        <f>IF(SUM(wUSE!AY$112:AY$114),AY$3*wUSE!AY91/SUM(wUSE!AY$112:AY$114),0)</f>
        <v>0.14586382624903876</v>
      </c>
      <c r="AZ91" s="209">
        <f>IF(SUM(wUSE!AZ$112:AZ$114),AZ$3*wUSE!AZ91/SUM(wUSE!AZ$112:AZ$114),0)</f>
        <v>0.34331453602586542</v>
      </c>
      <c r="BA91" s="209">
        <f>IF(SUM(wUSE!BA$112:BA$114),BA$3*wUSE!BA91/SUM(wUSE!BA$112:BA$114),0)</f>
        <v>4.7556844645537215E-2</v>
      </c>
      <c r="BB91" s="209">
        <f>IF(SUM(wUSE!BB$112:BB$114),BB$3*wUSE!BB91/SUM(wUSE!BB$112:BB$114),0)</f>
        <v>7.0944849354393396E-3</v>
      </c>
      <c r="BC91" s="209">
        <f>IF(SUM(wUSE!BC$112:BC$114),BC$3*wUSE!BC91/SUM(wUSE!BC$112:BC$114),0)</f>
        <v>0.26783151469857197</v>
      </c>
      <c r="BD91" s="209">
        <f>IF(SUM(wUSE!BD$112:BD$114),BD$3*wUSE!BD91/SUM(wUSE!BD$112:BD$114),0)</f>
        <v>4.6721669508329379E-2</v>
      </c>
      <c r="BE91" s="209">
        <f>IF(SUM(wUSE!BE$112:BE$114),BE$3*wUSE!BE91/SUM(wUSE!BE$112:BE$114),0)</f>
        <v>0.11561547584335857</v>
      </c>
      <c r="BF91" s="209">
        <f>IF(SUM(wUSE!BF$112:BF$114),BF$3*wUSE!BF91/SUM(wUSE!BF$112:BF$114),0)</f>
        <v>1.4332178374590651E-3</v>
      </c>
      <c r="BG91" s="209">
        <f>IF(SUM(wUSE!BG$112:BG$114),BG$3*wUSE!BG91/SUM(wUSE!BG$112:BG$114),0)</f>
        <v>0.25189484727130723</v>
      </c>
      <c r="BH91" s="209">
        <f>IF(SUM(wUSE!BH$112:BH$114),BH$3*wUSE!BH91/SUM(wUSE!BH$112:BH$114),0)</f>
        <v>3.141594830579602E-2</v>
      </c>
      <c r="BI91" s="209">
        <f>IF(SUM(wUSE!BI$112:BI$114),BI$3*wUSE!BI91/SUM(wUSE!BI$112:BI$114),0)</f>
        <v>1.2270560078012418E-2</v>
      </c>
      <c r="BJ91" s="209">
        <f>IF(SUM(wUSE!BJ$112:BJ$114),BJ$3*wUSE!BJ91/SUM(wUSE!BJ$112:BJ$114),0)</f>
        <v>1.7710496751318916E-2</v>
      </c>
      <c r="BK91" s="209">
        <f>IF(SUM(wUSE!BK$112:BK$114),BK$3*wUSE!BK91/SUM(wUSE!BK$112:BK$114),0)</f>
        <v>3.385033695365576E-2</v>
      </c>
      <c r="BL91" s="209">
        <f>IF(SUM(wUSE!BL$112:BL$114),BL$3*wUSE!BL91/SUM(wUSE!BL$112:BL$114),0)</f>
        <v>6.5946625362834438E-2</v>
      </c>
      <c r="BM91" s="209">
        <f>IF(SUM(wUSE!BM$112:BM$114),BM$3*wUSE!BM91/SUM(wUSE!BM$112:BM$114),0)</f>
        <v>8.8941085890335239E-2</v>
      </c>
      <c r="BN91" s="209">
        <f>IF(SUM(wUSE!BN$112:BN$114),BN$3*wUSE!BN91/SUM(wUSE!BN$112:BN$114),0)</f>
        <v>5.2051401546159275E-2</v>
      </c>
      <c r="BO91" s="209">
        <f>IF(SUM(wUSE!BO$112:BO$114),BO$3*wUSE!BO91/SUM(wUSE!BO$112:BO$114),0)</f>
        <v>0.18064737475504714</v>
      </c>
      <c r="BP91" s="209">
        <f>IF(SUM(wUSE!BP$112:BP$114),BP$3*wUSE!BP91/SUM(wUSE!BP$112:BP$114),0)</f>
        <v>5.412566988160632E-3</v>
      </c>
      <c r="BQ91" s="209">
        <f>IF(SUM(wUSE!BQ$112:BQ$114),BQ$3*wUSE!BQ91/SUM(wUSE!BQ$112:BQ$114),0)</f>
        <v>0.12149911550747819</v>
      </c>
      <c r="BR91" s="209">
        <f>IF(SUM(wUSE!BR$112:BR$114),BR$3*wUSE!BR91/SUM(wUSE!BR$112:BR$114),0)</f>
        <v>4.2040310057346944E-3</v>
      </c>
      <c r="BS91" s="209">
        <f>IF(SUM(wUSE!BS$112:BS$114),BS$3*wUSE!BS91/SUM(wUSE!BS$112:BS$114),0)</f>
        <v>3.422939818730765E-2</v>
      </c>
      <c r="BT91" s="209">
        <f>IF(SUM(wUSE!BT$112:BT$114),BT$3*wUSE!BT91/SUM(wUSE!BT$112:BT$114),0)</f>
        <v>0.23365348495550817</v>
      </c>
      <c r="BU91" s="209">
        <f>IF(SUM(wUSE!BU$112:BU$114),BU$3*wUSE!BU91/SUM(wUSE!BU$112:BU$114),0)</f>
        <v>0.14308951932298167</v>
      </c>
      <c r="BV91" s="209">
        <f>IF(SUM(wUSE!BV$112:BV$114),BV$3*wUSE!BV91/SUM(wUSE!BV$112:BV$114),0)</f>
        <v>0.93935212622071851</v>
      </c>
      <c r="BW91" s="209">
        <f>IF(SUM(wUSE!BW$112:BW$114),BW$3*wUSE!BW91/SUM(wUSE!BW$112:BW$114),0)</f>
        <v>0</v>
      </c>
      <c r="BX91" s="209">
        <f>IF(SUM(wUSE!BX$112:BX$114),BX$3*wUSE!BX91/SUM(wUSE!BX$112:BX$114),0)</f>
        <v>9.7051924453652821E-2</v>
      </c>
      <c r="BY91" s="209">
        <f>IF(SUM(wUSE!BY$112:BY$114),BY$3*wUSE!BY91/SUM(wUSE!BY$112:BY$114),0)</f>
        <v>5.1739474534723356E-2</v>
      </c>
      <c r="BZ91" s="209">
        <f>IF(SUM(wUSE!BZ$112:BZ$114),BZ$3*wUSE!BZ91/SUM(wUSE!BZ$112:BZ$114),0)</f>
        <v>1.7037911301391859</v>
      </c>
      <c r="CA91" s="209">
        <f>IF(SUM(wUSE!CA$112:CA$114),CA$3*wUSE!CA91/SUM(wUSE!CA$112:CA$114),0)</f>
        <v>5.9475378453265142</v>
      </c>
      <c r="CB91" s="209">
        <f>IF(SUM(wUSE!CB$112:CB$114),CB$3*wUSE!CB91/SUM(wUSE!CB$112:CB$114),0)</f>
        <v>0.3664383588218042</v>
      </c>
      <c r="CC91" s="209">
        <f>IF(SUM(wUSE!CC$112:CC$114),CC$3*wUSE!CC91/SUM(wUSE!CC$112:CC$114),0)</f>
        <v>0.32888999644439459</v>
      </c>
      <c r="CD91" s="209">
        <f>IF(SUM(wUSE!CD$112:CD$114),CD$3*wUSE!CD91/SUM(wUSE!CD$112:CD$114),0)</f>
        <v>0.20825876599795012</v>
      </c>
      <c r="CE91" s="209">
        <f>IF(SUM(wUSE!CE$112:CE$114),CE$3*wUSE!CE91/SUM(wUSE!CE$112:CE$114),0)</f>
        <v>1.3928293439314217</v>
      </c>
      <c r="CF91" s="209">
        <f>IF(SUM(wUSE!CF$112:CF$114),CF$3*wUSE!CF91/SUM(wUSE!CF$112:CF$114),0)</f>
        <v>0</v>
      </c>
      <c r="CG91" s="209" t="e">
        <f>IF(SUM(wUSE!CG$112:CG$114),CG$3*wUSE!CG91/SUM(wUSE!CG$112:CG$114),0)</f>
        <v>#DIV/0!</v>
      </c>
      <c r="CH91" s="209" t="e">
        <f>IF(SUM(wUSE!CH$112:CH$114),CH$3*wUSE!CH91/SUM(wUSE!CH$112:CH$114),0)</f>
        <v>#DIV/0!</v>
      </c>
      <c r="CI91" s="209" t="e">
        <f>IF(SUM(wUSE!CI$112:CI$114),CI$3*wUSE!CI91/SUM(wUSE!CI$112:CI$114),0)</f>
        <v>#DIV/0!</v>
      </c>
      <c r="CJ91" s="209" t="e">
        <f>IF(SUM(wUSE!CJ$112:CJ$114),CJ$3*wUSE!CJ91/SUM(wUSE!CJ$112:CJ$114),0)</f>
        <v>#DIV/0!</v>
      </c>
      <c r="CK91" s="209" t="e">
        <f>IF(SUM(wUSE!CK$112:CK$114),CK$3*wUSE!CK91/SUM(wUSE!CK$112:CK$114),0)</f>
        <v>#DIV/0!</v>
      </c>
      <c r="CL91" s="209" t="e">
        <f>IF(SUM(wUSE!CL$112:CL$114),CL$3*wUSE!CL91/SUM(wUSE!CL$112:CL$114),0)</f>
        <v>#DIV/0!</v>
      </c>
      <c r="CM91" s="209" t="e">
        <f>IF(SUM(wUSE!CM$112:CM$114),CM$3*wUSE!CM91/SUM(wUSE!CM$112:CM$114),0)</f>
        <v>#DIV/0!</v>
      </c>
      <c r="CN91" s="209" t="e">
        <f>IF(SUM(wUSE!CN$112:CN$114),CN$3*wUSE!CN91/SUM(wUSE!CN$112:CN$114),0)</f>
        <v>#DIV/0!</v>
      </c>
      <c r="CO91" s="209" t="e">
        <f>IF(SUM(wUSE!CO$112:CO$114),CO$3*wUSE!CO91/SUM(wUSE!CO$112:CO$114),0)</f>
        <v>#DIV/0!</v>
      </c>
      <c r="CP91" s="209" t="e">
        <f>IF(SUM(wUSE!CP$112:CP$114),CP$3*wUSE!CP91/SUM(wUSE!CP$112:CP$114),0)</f>
        <v>#DIV/0!</v>
      </c>
      <c r="CQ91" s="209" t="e">
        <f>IF(SUM(wUSE!CQ$112:CQ$114),CQ$3*wUSE!CQ91/SUM(wUSE!CQ$112:CQ$114),0)</f>
        <v>#DIV/0!</v>
      </c>
      <c r="CR91" s="209" t="e">
        <f>IF(SUM(wUSE!CR$112:CR$114),CR$3*wUSE!CR91/SUM(wUSE!CR$112:CR$114),0)</f>
        <v>#DIV/0!</v>
      </c>
      <c r="CS91" s="209" t="e">
        <f>IF(SUM(wUSE!CS$112:CS$114),CS$3*wUSE!CS91/SUM(wUSE!CS$112:CS$114),0)</f>
        <v>#DIV/0!</v>
      </c>
      <c r="CT91" s="209">
        <f>IF(SUM(wUSE!CT$112:CT$114),CT$3*wUSE!CT91/SUM(wUSE!CT$112:CT$114),0)</f>
        <v>0</v>
      </c>
      <c r="CU91" s="209">
        <f>IF(SUM(wUSE!CU$112:CU$114),CU$3*wUSE!CU91/SUM(wUSE!CU$112:CU$114),0)</f>
        <v>0</v>
      </c>
      <c r="CV91" s="209" t="e">
        <f>IF(SUM(wUSE!CV$112:CV$114),CV$3*wUSE!CV91/SUM(wUSE!CV$112:CV$114),0)</f>
        <v>#DIV/0!</v>
      </c>
      <c r="CW91" s="209" t="e">
        <f>IF(SUM(wUSE!CW$112:CW$114),CW$3*wUSE!CW91/SUM(wUSE!CW$112:CW$114),0)</f>
        <v>#DIV/0!</v>
      </c>
      <c r="CX91" s="209" t="e">
        <f>IF(SUM(wUSE!CX$112:CX$114),CX$3*wUSE!CX91/SUM(wUSE!CX$112:CX$114),0)</f>
        <v>#DIV/0!</v>
      </c>
      <c r="CY91" s="209" t="e">
        <f>IF(SUM(wUSE!CY$112:CY$114),CY$3*wUSE!CY91/SUM(wUSE!CY$112:CY$114),0)</f>
        <v>#DIV/0!</v>
      </c>
      <c r="CZ91" s="209" t="e">
        <f>IF(SUM(wUSE!CZ$112:CZ$114),CZ$3*wUSE!CZ91/SUM(wUSE!CZ$112:CZ$114),0)</f>
        <v>#DIV/0!</v>
      </c>
      <c r="DA91" s="209" t="e">
        <f>IF(SUM(wUSE!DA$112:DA$114),DA$3*wUSE!DA91/SUM(wUSE!DA$112:DA$114),0)</f>
        <v>#DIV/0!</v>
      </c>
      <c r="DB91" s="209" t="e">
        <f>IF(SUM(wUSE!DB$112:DB$114),DB$3*wUSE!DB91/SUM(wUSE!DB$112:DB$114),0)</f>
        <v>#DIV/0!</v>
      </c>
      <c r="DC91" s="198"/>
      <c r="DD91" s="199"/>
      <c r="DE91" s="199"/>
      <c r="DF91" s="199"/>
      <c r="DG91" s="199"/>
      <c r="DH91" s="199"/>
      <c r="DI91" s="199"/>
      <c r="DJ91" s="199"/>
      <c r="DK91" s="199"/>
      <c r="DL91" s="199"/>
      <c r="DM91" s="199"/>
      <c r="DN91" s="199"/>
      <c r="DO91" s="199"/>
      <c r="DP91" s="199"/>
    </row>
    <row r="92" spans="1:120" x14ac:dyDescent="0.75">
      <c r="A92" s="2"/>
      <c r="B92" s="17" t="s">
        <v>1227</v>
      </c>
      <c r="C92" s="209">
        <f>IF(SUM(wUSE!C$112:C$114),C$3*wUSE!C92/SUM(wUSE!C$112:C$114),0)</f>
        <v>0</v>
      </c>
      <c r="D92" s="209">
        <f>IF(SUM(wUSE!D$112:D$114),D$3*wUSE!D92/SUM(wUSE!D$112:D$114),0)</f>
        <v>0</v>
      </c>
      <c r="E92" s="209">
        <f>IF(SUM(wUSE!E$112:E$114),E$3*wUSE!E92/SUM(wUSE!E$112:E$114),0)</f>
        <v>0</v>
      </c>
      <c r="F92" s="209">
        <f>IF(SUM(wUSE!F$112:F$114),F$3*wUSE!F92/SUM(wUSE!F$112:F$114),0)</f>
        <v>0</v>
      </c>
      <c r="G92" s="209">
        <f>IF(SUM(wUSE!G$112:G$114),G$3*wUSE!G92/SUM(wUSE!G$112:G$114),0)</f>
        <v>0</v>
      </c>
      <c r="H92" s="209">
        <f>IF(SUM(wUSE!H$112:H$114),H$3*wUSE!H92/SUM(wUSE!H$112:H$114),0)</f>
        <v>0</v>
      </c>
      <c r="I92" s="209">
        <f>IF(SUM(wUSE!I$112:I$114),I$3*wUSE!I92/SUM(wUSE!I$112:I$114),0)</f>
        <v>0</v>
      </c>
      <c r="J92" s="209">
        <f>IF(SUM(wUSE!J$112:J$114),J$3*wUSE!J92/SUM(wUSE!J$112:J$114),0)</f>
        <v>0</v>
      </c>
      <c r="K92" s="209">
        <f>IF(SUM(wUSE!K$112:K$114),K$3*wUSE!K92/SUM(wUSE!K$112:K$114),0)</f>
        <v>0</v>
      </c>
      <c r="L92" s="209">
        <f>IF(SUM(wUSE!L$112:L$114),L$3*wUSE!L92/SUM(wUSE!L$112:L$114),0)</f>
        <v>0</v>
      </c>
      <c r="M92" s="209">
        <f>IF(SUM(wUSE!M$112:M$114),M$3*wUSE!M92/SUM(wUSE!M$112:M$114),0)</f>
        <v>0</v>
      </c>
      <c r="N92" s="209">
        <f>IF(SUM(wUSE!N$112:N$114),N$3*wUSE!N92/SUM(wUSE!N$112:N$114),0)</f>
        <v>0</v>
      </c>
      <c r="O92" s="209">
        <f>IF(SUM(wUSE!O$112:O$114),O$3*wUSE!O92/SUM(wUSE!O$112:O$114),0)</f>
        <v>0</v>
      </c>
      <c r="P92" s="209">
        <f>IF(SUM(wUSE!P$112:P$114),P$3*wUSE!P92/SUM(wUSE!P$112:P$114),0)</f>
        <v>0</v>
      </c>
      <c r="Q92" s="209">
        <f>IF(SUM(wUSE!Q$112:Q$114),Q$3*wUSE!Q92/SUM(wUSE!Q$112:Q$114),0)</f>
        <v>0</v>
      </c>
      <c r="R92" s="209">
        <f>IF(SUM(wUSE!R$112:R$114),R$3*wUSE!R92/SUM(wUSE!R$112:R$114),0)</f>
        <v>0</v>
      </c>
      <c r="S92" s="209">
        <f>IF(SUM(wUSE!S$112:S$114),S$3*wUSE!S92/SUM(wUSE!S$112:S$114),0)</f>
        <v>0</v>
      </c>
      <c r="T92" s="209">
        <f>IF(SUM(wUSE!T$112:T$114),T$3*wUSE!T92/SUM(wUSE!T$112:T$114),0)</f>
        <v>0</v>
      </c>
      <c r="U92" s="209">
        <f>IF(SUM(wUSE!U$112:U$114),U$3*wUSE!U92/SUM(wUSE!U$112:U$114),0)</f>
        <v>0</v>
      </c>
      <c r="V92" s="209">
        <f>IF(SUM(wUSE!V$112:V$114),V$3*wUSE!V92/SUM(wUSE!V$112:V$114),0)</f>
        <v>0</v>
      </c>
      <c r="W92" s="209">
        <f>IF(SUM(wUSE!W$112:W$114),W$3*wUSE!W92/SUM(wUSE!W$112:W$114),0)</f>
        <v>0</v>
      </c>
      <c r="X92" s="209">
        <f>IF(SUM(wUSE!X$112:X$114),X$3*wUSE!X92/SUM(wUSE!X$112:X$114),0)</f>
        <v>0</v>
      </c>
      <c r="Y92" s="209">
        <f>IF(SUM(wUSE!Y$112:Y$114),Y$3*wUSE!Y92/SUM(wUSE!Y$112:Y$114),0)</f>
        <v>0</v>
      </c>
      <c r="Z92" s="209">
        <f>IF(SUM(wUSE!Z$112:Z$114),Z$3*wUSE!Z92/SUM(wUSE!Z$112:Z$114),0)</f>
        <v>0</v>
      </c>
      <c r="AA92" s="209">
        <f>IF(SUM(wUSE!AA$112:AA$114),AA$3*wUSE!AA92/SUM(wUSE!AA$112:AA$114),0)</f>
        <v>0</v>
      </c>
      <c r="AB92" s="209">
        <f>IF(SUM(wUSE!AB$112:AB$114),AB$3*wUSE!AB92/SUM(wUSE!AB$112:AB$114),0)</f>
        <v>0</v>
      </c>
      <c r="AC92" s="209">
        <f>IF(SUM(wUSE!AC$112:AC$114),AC$3*wUSE!AC92/SUM(wUSE!AC$112:AC$114),0)</f>
        <v>0</v>
      </c>
      <c r="AD92" s="209">
        <f>IF(SUM(wUSE!AD$112:AD$114),AD$3*wUSE!AD92/SUM(wUSE!AD$112:AD$114),0)</f>
        <v>0</v>
      </c>
      <c r="AE92" s="209">
        <f>IF(SUM(wUSE!AE$112:AE$114),AE$3*wUSE!AE92/SUM(wUSE!AE$112:AE$114),0)</f>
        <v>0</v>
      </c>
      <c r="AF92" s="209">
        <f>IF(SUM(wUSE!AF$112:AF$114),AF$3*wUSE!AF92/SUM(wUSE!AF$112:AF$114),0)</f>
        <v>0</v>
      </c>
      <c r="AG92" s="209">
        <f>IF(SUM(wUSE!AG$112:AG$114),AG$3*wUSE!AG92/SUM(wUSE!AG$112:AG$114),0)</f>
        <v>0</v>
      </c>
      <c r="AH92" s="209">
        <f>IF(SUM(wUSE!AH$112:AH$114),AH$3*wUSE!AH92/SUM(wUSE!AH$112:AH$114),0)</f>
        <v>0</v>
      </c>
      <c r="AI92" s="209">
        <f>IF(SUM(wUSE!AI$112:AI$114),AI$3*wUSE!AI92/SUM(wUSE!AI$112:AI$114),0)</f>
        <v>0</v>
      </c>
      <c r="AJ92" s="209">
        <f>IF(SUM(wUSE!AJ$112:AJ$114),AJ$3*wUSE!AJ92/SUM(wUSE!AJ$112:AJ$114),0)</f>
        <v>0</v>
      </c>
      <c r="AK92" s="209">
        <f>IF(SUM(wUSE!AK$112:AK$114),AK$3*wUSE!AK92/SUM(wUSE!AK$112:AK$114),0)</f>
        <v>0</v>
      </c>
      <c r="AL92" s="209">
        <f>IF(SUM(wUSE!AL$112:AL$114),AL$3*wUSE!AL92/SUM(wUSE!AL$112:AL$114),0)</f>
        <v>0</v>
      </c>
      <c r="AM92" s="209">
        <f>IF(SUM(wUSE!AM$112:AM$114),AM$3*wUSE!AM92/SUM(wUSE!AM$112:AM$114),0)</f>
        <v>0</v>
      </c>
      <c r="AN92" s="209">
        <f>IF(SUM(wUSE!AN$112:AN$114),AN$3*wUSE!AN92/SUM(wUSE!AN$112:AN$114),0)</f>
        <v>0</v>
      </c>
      <c r="AO92" s="209">
        <f>IF(SUM(wUSE!AO$112:AO$114),AO$3*wUSE!AO92/SUM(wUSE!AO$112:AO$114),0)</f>
        <v>7.4962968400172192E-2</v>
      </c>
      <c r="AP92" s="209">
        <f>IF(SUM(wUSE!AP$112:AP$114),AP$3*wUSE!AP92/SUM(wUSE!AP$112:AP$114),0)</f>
        <v>0</v>
      </c>
      <c r="AQ92" s="209">
        <f>IF(SUM(wUSE!AQ$112:AQ$114),AQ$3*wUSE!AQ92/SUM(wUSE!AQ$112:AQ$114),0)</f>
        <v>0</v>
      </c>
      <c r="AR92" s="209">
        <f>IF(SUM(wUSE!AR$112:AR$114),AR$3*wUSE!AR92/SUM(wUSE!AR$112:AR$114),0)</f>
        <v>0</v>
      </c>
      <c r="AS92" s="209">
        <f>IF(SUM(wUSE!AS$112:AS$114),AS$3*wUSE!AS92/SUM(wUSE!AS$112:AS$114),0)</f>
        <v>0</v>
      </c>
      <c r="AT92" s="209">
        <f>IF(SUM(wUSE!AT$112:AT$114),AT$3*wUSE!AT92/SUM(wUSE!AT$112:AT$114),0)</f>
        <v>7.6296551185320522E-3</v>
      </c>
      <c r="AU92" s="209">
        <f>IF(SUM(wUSE!AU$112:AU$114),AU$3*wUSE!AU92/SUM(wUSE!AU$112:AU$114),0)</f>
        <v>0</v>
      </c>
      <c r="AV92" s="209">
        <f>IF(SUM(wUSE!AV$112:AV$114),AV$3*wUSE!AV92/SUM(wUSE!AV$112:AV$114),0)</f>
        <v>1.8605892357285207E-2</v>
      </c>
      <c r="AW92" s="209">
        <f>IF(SUM(wUSE!AW$112:AW$114),AW$3*wUSE!AW92/SUM(wUSE!AW$112:AW$114),0)</f>
        <v>8.1730082940285995E-4</v>
      </c>
      <c r="AX92" s="209">
        <f>IF(SUM(wUSE!AX$112:AX$114),AX$3*wUSE!AX92/SUM(wUSE!AX$112:AX$114),0)</f>
        <v>0</v>
      </c>
      <c r="AY92" s="209">
        <f>IF(SUM(wUSE!AY$112:AY$114),AY$3*wUSE!AY92/SUM(wUSE!AY$112:AY$114),0)</f>
        <v>4.327140029845352E-2</v>
      </c>
      <c r="AZ92" s="209">
        <f>IF(SUM(wUSE!AZ$112:AZ$114),AZ$3*wUSE!AZ92/SUM(wUSE!AZ$112:AZ$114),0)</f>
        <v>0.25695949136561969</v>
      </c>
      <c r="BA92" s="209">
        <f>IF(SUM(wUSE!BA$112:BA$114),BA$3*wUSE!BA92/SUM(wUSE!BA$112:BA$114),0)</f>
        <v>0</v>
      </c>
      <c r="BB92" s="209">
        <f>IF(SUM(wUSE!BB$112:BB$114),BB$3*wUSE!BB92/SUM(wUSE!BB$112:BB$114),0)</f>
        <v>0</v>
      </c>
      <c r="BC92" s="209">
        <f>IF(SUM(wUSE!BC$112:BC$114),BC$3*wUSE!BC92/SUM(wUSE!BC$112:BC$114),0)</f>
        <v>7.7495478905274225E-3</v>
      </c>
      <c r="BD92" s="209">
        <f>IF(SUM(wUSE!BD$112:BD$114),BD$3*wUSE!BD92/SUM(wUSE!BD$112:BD$114),0)</f>
        <v>1.119753568023461E-2</v>
      </c>
      <c r="BE92" s="209">
        <f>IF(SUM(wUSE!BE$112:BE$114),BE$3*wUSE!BE92/SUM(wUSE!BE$112:BE$114),0)</f>
        <v>4.2024588306840076E-2</v>
      </c>
      <c r="BF92" s="209">
        <f>IF(SUM(wUSE!BF$112:BF$114),BF$3*wUSE!BF92/SUM(wUSE!BF$112:BF$114),0)</f>
        <v>0</v>
      </c>
      <c r="BG92" s="209">
        <f>IF(SUM(wUSE!BG$112:BG$114),BG$3*wUSE!BG92/SUM(wUSE!BG$112:BG$114),0)</f>
        <v>9.0909941384562456E-4</v>
      </c>
      <c r="BH92" s="209">
        <f>IF(SUM(wUSE!BH$112:BH$114),BH$3*wUSE!BH92/SUM(wUSE!BH$112:BH$114),0)</f>
        <v>4.5875693041632064E-3</v>
      </c>
      <c r="BI92" s="209">
        <f>IF(SUM(wUSE!BI$112:BI$114),BI$3*wUSE!BI92/SUM(wUSE!BI$112:BI$114),0)</f>
        <v>5.8424549543088643E-2</v>
      </c>
      <c r="BJ92" s="209">
        <f>IF(SUM(wUSE!BJ$112:BJ$114),BJ$3*wUSE!BJ92/SUM(wUSE!BJ$112:BJ$114),0)</f>
        <v>0</v>
      </c>
      <c r="BK92" s="209">
        <f>IF(SUM(wUSE!BK$112:BK$114),BK$3*wUSE!BK92/SUM(wUSE!BK$112:BK$114),0)</f>
        <v>7.1661651799372159E-2</v>
      </c>
      <c r="BL92" s="209">
        <f>IF(SUM(wUSE!BL$112:BL$114),BL$3*wUSE!BL92/SUM(wUSE!BL$112:BL$114),0)</f>
        <v>0</v>
      </c>
      <c r="BM92" s="209">
        <f>IF(SUM(wUSE!BM$112:BM$114),BM$3*wUSE!BM92/SUM(wUSE!BM$112:BM$114),0)</f>
        <v>5.6493301139253404E-4</v>
      </c>
      <c r="BN92" s="209">
        <f>IF(SUM(wUSE!BN$112:BN$114),BN$3*wUSE!BN92/SUM(wUSE!BN$112:BN$114),0)</f>
        <v>0</v>
      </c>
      <c r="BO92" s="209">
        <f>IF(SUM(wUSE!BO$112:BO$114),BO$3*wUSE!BO92/SUM(wUSE!BO$112:BO$114),0)</f>
        <v>2.0088343610173427E-2</v>
      </c>
      <c r="BP92" s="209">
        <f>IF(SUM(wUSE!BP$112:BP$114),BP$3*wUSE!BP92/SUM(wUSE!BP$112:BP$114),0)</f>
        <v>0</v>
      </c>
      <c r="BQ92" s="209">
        <f>IF(SUM(wUSE!BQ$112:BQ$114),BQ$3*wUSE!BQ92/SUM(wUSE!BQ$112:BQ$114),0)</f>
        <v>0</v>
      </c>
      <c r="BR92" s="209">
        <f>IF(SUM(wUSE!BR$112:BR$114),BR$3*wUSE!BR92/SUM(wUSE!BR$112:BR$114),0)</f>
        <v>0</v>
      </c>
      <c r="BS92" s="209">
        <f>IF(SUM(wUSE!BS$112:BS$114),BS$3*wUSE!BS92/SUM(wUSE!BS$112:BS$114),0)</f>
        <v>0</v>
      </c>
      <c r="BT92" s="209">
        <f>IF(SUM(wUSE!BT$112:BT$114),BT$3*wUSE!BT92/SUM(wUSE!BT$112:BT$114),0)</f>
        <v>7.5587997451568564E-2</v>
      </c>
      <c r="BU92" s="209">
        <f>IF(SUM(wUSE!BU$112:BU$114),BU$3*wUSE!BU92/SUM(wUSE!BU$112:BU$114),0)</f>
        <v>0</v>
      </c>
      <c r="BV92" s="209">
        <f>IF(SUM(wUSE!BV$112:BV$114),BV$3*wUSE!BV92/SUM(wUSE!BV$112:BV$114),0)</f>
        <v>0.11303382056542112</v>
      </c>
      <c r="BW92" s="209">
        <f>IF(SUM(wUSE!BW$112:BW$114),BW$3*wUSE!BW92/SUM(wUSE!BW$112:BW$114),0)</f>
        <v>0</v>
      </c>
      <c r="BX92" s="209">
        <f>IF(SUM(wUSE!BX$112:BX$114),BX$3*wUSE!BX92/SUM(wUSE!BX$112:BX$114),0)</f>
        <v>2.5049995931587077E-2</v>
      </c>
      <c r="BY92" s="209">
        <f>IF(SUM(wUSE!BY$112:BY$114),BY$3*wUSE!BY92/SUM(wUSE!BY$112:BY$114),0)</f>
        <v>0</v>
      </c>
      <c r="BZ92" s="209">
        <f>IF(SUM(wUSE!BZ$112:BZ$114),BZ$3*wUSE!BZ92/SUM(wUSE!BZ$112:BZ$114),0)</f>
        <v>10.728628457480404</v>
      </c>
      <c r="CA92" s="209">
        <f>IF(SUM(wUSE!CA$112:CA$114),CA$3*wUSE!CA92/SUM(wUSE!CA$112:CA$114),0)</f>
        <v>0.27783128028664839</v>
      </c>
      <c r="CB92" s="209">
        <f>IF(SUM(wUSE!CB$112:CB$114),CB$3*wUSE!CB92/SUM(wUSE!CB$112:CB$114),0)</f>
        <v>0.39426993076061462</v>
      </c>
      <c r="CC92" s="209">
        <f>IF(SUM(wUSE!CC$112:CC$114),CC$3*wUSE!CC92/SUM(wUSE!CC$112:CC$114),0)</f>
        <v>2.8474026615016887</v>
      </c>
      <c r="CD92" s="209">
        <f>IF(SUM(wUSE!CD$112:CD$114),CD$3*wUSE!CD92/SUM(wUSE!CD$112:CD$114),0)</f>
        <v>5.82410478781153E-2</v>
      </c>
      <c r="CE92" s="209">
        <f>IF(SUM(wUSE!CE$112:CE$114),CE$3*wUSE!CE92/SUM(wUSE!CE$112:CE$114),0)</f>
        <v>0</v>
      </c>
      <c r="CF92" s="209">
        <f>IF(SUM(wUSE!CF$112:CF$114),CF$3*wUSE!CF92/SUM(wUSE!CF$112:CF$114),0)</f>
        <v>0</v>
      </c>
      <c r="CG92" s="209" t="e">
        <f>IF(SUM(wUSE!CG$112:CG$114),CG$3*wUSE!CG92/SUM(wUSE!CG$112:CG$114),0)</f>
        <v>#DIV/0!</v>
      </c>
      <c r="CH92" s="209" t="e">
        <f>IF(SUM(wUSE!CH$112:CH$114),CH$3*wUSE!CH92/SUM(wUSE!CH$112:CH$114),0)</f>
        <v>#DIV/0!</v>
      </c>
      <c r="CI92" s="209" t="e">
        <f>IF(SUM(wUSE!CI$112:CI$114),CI$3*wUSE!CI92/SUM(wUSE!CI$112:CI$114),0)</f>
        <v>#DIV/0!</v>
      </c>
      <c r="CJ92" s="209" t="e">
        <f>IF(SUM(wUSE!CJ$112:CJ$114),CJ$3*wUSE!CJ92/SUM(wUSE!CJ$112:CJ$114),0)</f>
        <v>#DIV/0!</v>
      </c>
      <c r="CK92" s="209" t="e">
        <f>IF(SUM(wUSE!CK$112:CK$114),CK$3*wUSE!CK92/SUM(wUSE!CK$112:CK$114),0)</f>
        <v>#DIV/0!</v>
      </c>
      <c r="CL92" s="209" t="e">
        <f>IF(SUM(wUSE!CL$112:CL$114),CL$3*wUSE!CL92/SUM(wUSE!CL$112:CL$114),0)</f>
        <v>#DIV/0!</v>
      </c>
      <c r="CM92" s="209" t="e">
        <f>IF(SUM(wUSE!CM$112:CM$114),CM$3*wUSE!CM92/SUM(wUSE!CM$112:CM$114),0)</f>
        <v>#DIV/0!</v>
      </c>
      <c r="CN92" s="209" t="e">
        <f>IF(SUM(wUSE!CN$112:CN$114),CN$3*wUSE!CN92/SUM(wUSE!CN$112:CN$114),0)</f>
        <v>#DIV/0!</v>
      </c>
      <c r="CO92" s="209" t="e">
        <f>IF(SUM(wUSE!CO$112:CO$114),CO$3*wUSE!CO92/SUM(wUSE!CO$112:CO$114),0)</f>
        <v>#DIV/0!</v>
      </c>
      <c r="CP92" s="209" t="e">
        <f>IF(SUM(wUSE!CP$112:CP$114),CP$3*wUSE!CP92/SUM(wUSE!CP$112:CP$114),0)</f>
        <v>#DIV/0!</v>
      </c>
      <c r="CQ92" s="209" t="e">
        <f>IF(SUM(wUSE!CQ$112:CQ$114),CQ$3*wUSE!CQ92/SUM(wUSE!CQ$112:CQ$114),0)</f>
        <v>#DIV/0!</v>
      </c>
      <c r="CR92" s="209" t="e">
        <f>IF(SUM(wUSE!CR$112:CR$114),CR$3*wUSE!CR92/SUM(wUSE!CR$112:CR$114),0)</f>
        <v>#DIV/0!</v>
      </c>
      <c r="CS92" s="209" t="e">
        <f>IF(SUM(wUSE!CS$112:CS$114),CS$3*wUSE!CS92/SUM(wUSE!CS$112:CS$114),0)</f>
        <v>#DIV/0!</v>
      </c>
      <c r="CT92" s="209">
        <f>IF(SUM(wUSE!CT$112:CT$114),CT$3*wUSE!CT92/SUM(wUSE!CT$112:CT$114),0)</f>
        <v>0</v>
      </c>
      <c r="CU92" s="209">
        <f>IF(SUM(wUSE!CU$112:CU$114),CU$3*wUSE!CU92/SUM(wUSE!CU$112:CU$114),0)</f>
        <v>0</v>
      </c>
      <c r="CV92" s="209" t="e">
        <f>IF(SUM(wUSE!CV$112:CV$114),CV$3*wUSE!CV92/SUM(wUSE!CV$112:CV$114),0)</f>
        <v>#DIV/0!</v>
      </c>
      <c r="CW92" s="209" t="e">
        <f>IF(SUM(wUSE!CW$112:CW$114),CW$3*wUSE!CW92/SUM(wUSE!CW$112:CW$114),0)</f>
        <v>#DIV/0!</v>
      </c>
      <c r="CX92" s="209" t="e">
        <f>IF(SUM(wUSE!CX$112:CX$114),CX$3*wUSE!CX92/SUM(wUSE!CX$112:CX$114),0)</f>
        <v>#DIV/0!</v>
      </c>
      <c r="CY92" s="209" t="e">
        <f>IF(SUM(wUSE!CY$112:CY$114),CY$3*wUSE!CY92/SUM(wUSE!CY$112:CY$114),0)</f>
        <v>#DIV/0!</v>
      </c>
      <c r="CZ92" s="209" t="e">
        <f>IF(SUM(wUSE!CZ$112:CZ$114),CZ$3*wUSE!CZ92/SUM(wUSE!CZ$112:CZ$114),0)</f>
        <v>#DIV/0!</v>
      </c>
      <c r="DA92" s="209" t="e">
        <f>IF(SUM(wUSE!DA$112:DA$114),DA$3*wUSE!DA92/SUM(wUSE!DA$112:DA$114),0)</f>
        <v>#DIV/0!</v>
      </c>
      <c r="DB92" s="209" t="e">
        <f>IF(SUM(wUSE!DB$112:DB$114),DB$3*wUSE!DB92/SUM(wUSE!DB$112:DB$114),0)</f>
        <v>#DIV/0!</v>
      </c>
      <c r="DC92" s="198"/>
      <c r="DD92" s="199"/>
      <c r="DE92" s="199"/>
      <c r="DF92" s="199"/>
      <c r="DG92" s="199"/>
      <c r="DH92" s="199"/>
      <c r="DI92" s="199"/>
      <c r="DJ92" s="199"/>
      <c r="DK92" s="199"/>
      <c r="DL92" s="199"/>
      <c r="DM92" s="199"/>
      <c r="DN92" s="199"/>
      <c r="DO92" s="199"/>
      <c r="DP92" s="199"/>
    </row>
    <row r="93" spans="1:120" x14ac:dyDescent="0.75">
      <c r="A93" s="2"/>
      <c r="B93" s="17" t="s">
        <v>1230</v>
      </c>
      <c r="C93" s="209">
        <f>IF(SUM(wUSE!C$112:C$114),C$3*wUSE!C93/SUM(wUSE!C$112:C$114),0)</f>
        <v>0</v>
      </c>
      <c r="D93" s="209">
        <f>IF(SUM(wUSE!D$112:D$114),D$3*wUSE!D93/SUM(wUSE!D$112:D$114),0)</f>
        <v>0</v>
      </c>
      <c r="E93" s="209">
        <f>IF(SUM(wUSE!E$112:E$114),E$3*wUSE!E93/SUM(wUSE!E$112:E$114),0)</f>
        <v>0</v>
      </c>
      <c r="F93" s="209">
        <f>IF(SUM(wUSE!F$112:F$114),F$3*wUSE!F93/SUM(wUSE!F$112:F$114),0)</f>
        <v>0</v>
      </c>
      <c r="G93" s="209">
        <f>IF(SUM(wUSE!G$112:G$114),G$3*wUSE!G93/SUM(wUSE!G$112:G$114),0)</f>
        <v>0</v>
      </c>
      <c r="H93" s="209">
        <f>IF(SUM(wUSE!H$112:H$114),H$3*wUSE!H93/SUM(wUSE!H$112:H$114),0)</f>
        <v>0</v>
      </c>
      <c r="I93" s="209">
        <f>IF(SUM(wUSE!I$112:I$114),I$3*wUSE!I93/SUM(wUSE!I$112:I$114),0)</f>
        <v>0</v>
      </c>
      <c r="J93" s="209">
        <f>IF(SUM(wUSE!J$112:J$114),J$3*wUSE!J93/SUM(wUSE!J$112:J$114),0)</f>
        <v>0</v>
      </c>
      <c r="K93" s="209">
        <f>IF(SUM(wUSE!K$112:K$114),K$3*wUSE!K93/SUM(wUSE!K$112:K$114),0)</f>
        <v>0</v>
      </c>
      <c r="L93" s="209">
        <f>IF(SUM(wUSE!L$112:L$114),L$3*wUSE!L93/SUM(wUSE!L$112:L$114),0)</f>
        <v>0</v>
      </c>
      <c r="M93" s="209">
        <f>IF(SUM(wUSE!M$112:M$114),M$3*wUSE!M93/SUM(wUSE!M$112:M$114),0)</f>
        <v>0</v>
      </c>
      <c r="N93" s="209">
        <f>IF(SUM(wUSE!N$112:N$114),N$3*wUSE!N93/SUM(wUSE!N$112:N$114),0)</f>
        <v>0</v>
      </c>
      <c r="O93" s="209">
        <f>IF(SUM(wUSE!O$112:O$114),O$3*wUSE!O93/SUM(wUSE!O$112:O$114),0)</f>
        <v>0</v>
      </c>
      <c r="P93" s="209">
        <f>IF(SUM(wUSE!P$112:P$114),P$3*wUSE!P93/SUM(wUSE!P$112:P$114),0)</f>
        <v>0</v>
      </c>
      <c r="Q93" s="209">
        <f>IF(SUM(wUSE!Q$112:Q$114),Q$3*wUSE!Q93/SUM(wUSE!Q$112:Q$114),0)</f>
        <v>0</v>
      </c>
      <c r="R93" s="209">
        <f>IF(SUM(wUSE!R$112:R$114),R$3*wUSE!R93/SUM(wUSE!R$112:R$114),0)</f>
        <v>0</v>
      </c>
      <c r="S93" s="209">
        <f>IF(SUM(wUSE!S$112:S$114),S$3*wUSE!S93/SUM(wUSE!S$112:S$114),0)</f>
        <v>0</v>
      </c>
      <c r="T93" s="209">
        <f>IF(SUM(wUSE!T$112:T$114),T$3*wUSE!T93/SUM(wUSE!T$112:T$114),0)</f>
        <v>0</v>
      </c>
      <c r="U93" s="209">
        <f>IF(SUM(wUSE!U$112:U$114),U$3*wUSE!U93/SUM(wUSE!U$112:U$114),0)</f>
        <v>0</v>
      </c>
      <c r="V93" s="209">
        <f>IF(SUM(wUSE!V$112:V$114),V$3*wUSE!V93/SUM(wUSE!V$112:V$114),0)</f>
        <v>0</v>
      </c>
      <c r="W93" s="209">
        <f>IF(SUM(wUSE!W$112:W$114),W$3*wUSE!W93/SUM(wUSE!W$112:W$114),0)</f>
        <v>0</v>
      </c>
      <c r="X93" s="209">
        <f>IF(SUM(wUSE!X$112:X$114),X$3*wUSE!X93/SUM(wUSE!X$112:X$114),0)</f>
        <v>0</v>
      </c>
      <c r="Y93" s="209">
        <f>IF(SUM(wUSE!Y$112:Y$114),Y$3*wUSE!Y93/SUM(wUSE!Y$112:Y$114),0)</f>
        <v>0</v>
      </c>
      <c r="Z93" s="209">
        <f>IF(SUM(wUSE!Z$112:Z$114),Z$3*wUSE!Z93/SUM(wUSE!Z$112:Z$114),0)</f>
        <v>0</v>
      </c>
      <c r="AA93" s="209">
        <f>IF(SUM(wUSE!AA$112:AA$114),AA$3*wUSE!AA93/SUM(wUSE!AA$112:AA$114),0)</f>
        <v>0</v>
      </c>
      <c r="AB93" s="209">
        <f>IF(SUM(wUSE!AB$112:AB$114),AB$3*wUSE!AB93/SUM(wUSE!AB$112:AB$114),0)</f>
        <v>0</v>
      </c>
      <c r="AC93" s="209">
        <f>IF(SUM(wUSE!AC$112:AC$114),AC$3*wUSE!AC93/SUM(wUSE!AC$112:AC$114),0)</f>
        <v>0</v>
      </c>
      <c r="AD93" s="209">
        <f>IF(SUM(wUSE!AD$112:AD$114),AD$3*wUSE!AD93/SUM(wUSE!AD$112:AD$114),0)</f>
        <v>0</v>
      </c>
      <c r="AE93" s="209">
        <f>IF(SUM(wUSE!AE$112:AE$114),AE$3*wUSE!AE93/SUM(wUSE!AE$112:AE$114),0)</f>
        <v>0</v>
      </c>
      <c r="AF93" s="209">
        <f>IF(SUM(wUSE!AF$112:AF$114),AF$3*wUSE!AF93/SUM(wUSE!AF$112:AF$114),0)</f>
        <v>0</v>
      </c>
      <c r="AG93" s="209">
        <f>IF(SUM(wUSE!AG$112:AG$114),AG$3*wUSE!AG93/SUM(wUSE!AG$112:AG$114),0)</f>
        <v>0</v>
      </c>
      <c r="AH93" s="209">
        <f>IF(SUM(wUSE!AH$112:AH$114),AH$3*wUSE!AH93/SUM(wUSE!AH$112:AH$114),0)</f>
        <v>0</v>
      </c>
      <c r="AI93" s="209">
        <f>IF(SUM(wUSE!AI$112:AI$114),AI$3*wUSE!AI93/SUM(wUSE!AI$112:AI$114),0)</f>
        <v>0</v>
      </c>
      <c r="AJ93" s="209">
        <f>IF(SUM(wUSE!AJ$112:AJ$114),AJ$3*wUSE!AJ93/SUM(wUSE!AJ$112:AJ$114),0)</f>
        <v>0</v>
      </c>
      <c r="AK93" s="209">
        <f>IF(SUM(wUSE!AK$112:AK$114),AK$3*wUSE!AK93/SUM(wUSE!AK$112:AK$114),0)</f>
        <v>0</v>
      </c>
      <c r="AL93" s="209">
        <f>IF(SUM(wUSE!AL$112:AL$114),AL$3*wUSE!AL93/SUM(wUSE!AL$112:AL$114),0)</f>
        <v>0</v>
      </c>
      <c r="AM93" s="209">
        <f>IF(SUM(wUSE!AM$112:AM$114),AM$3*wUSE!AM93/SUM(wUSE!AM$112:AM$114),0)</f>
        <v>0</v>
      </c>
      <c r="AN93" s="209">
        <f>IF(SUM(wUSE!AN$112:AN$114),AN$3*wUSE!AN93/SUM(wUSE!AN$112:AN$114),0)</f>
        <v>0</v>
      </c>
      <c r="AO93" s="209">
        <f>IF(SUM(wUSE!AO$112:AO$114),AO$3*wUSE!AO93/SUM(wUSE!AO$112:AO$114),0)</f>
        <v>0.97005200752694676</v>
      </c>
      <c r="AP93" s="209">
        <f>IF(SUM(wUSE!AP$112:AP$114),AP$3*wUSE!AP93/SUM(wUSE!AP$112:AP$114),0)</f>
        <v>0.54522417395069589</v>
      </c>
      <c r="AQ93" s="209">
        <f>IF(SUM(wUSE!AQ$112:AQ$114),AQ$3*wUSE!AQ93/SUM(wUSE!AQ$112:AQ$114),0)</f>
        <v>3.6249027569789864E-2</v>
      </c>
      <c r="AR93" s="209">
        <f>IF(SUM(wUSE!AR$112:AR$114),AR$3*wUSE!AR93/SUM(wUSE!AR$112:AR$114),0)</f>
        <v>0</v>
      </c>
      <c r="AS93" s="209">
        <f>IF(SUM(wUSE!AS$112:AS$114),AS$3*wUSE!AS93/SUM(wUSE!AS$112:AS$114),0)</f>
        <v>5.7071340933052266E-2</v>
      </c>
      <c r="AT93" s="209">
        <f>IF(SUM(wUSE!AT$112:AT$114),AT$3*wUSE!AT93/SUM(wUSE!AT$112:AT$114),0)</f>
        <v>0.18188804861404961</v>
      </c>
      <c r="AU93" s="209">
        <f>IF(SUM(wUSE!AU$112:AU$114),AU$3*wUSE!AU93/SUM(wUSE!AU$112:AU$114),0)</f>
        <v>3.0254250912580175E-2</v>
      </c>
      <c r="AV93" s="209">
        <f>IF(SUM(wUSE!AV$112:AV$114),AV$3*wUSE!AV93/SUM(wUSE!AV$112:AV$114),0)</f>
        <v>1.4218759298206769</v>
      </c>
      <c r="AW93" s="209">
        <f>IF(SUM(wUSE!AW$112:AW$114),AW$3*wUSE!AW93/SUM(wUSE!AW$112:AW$114),0)</f>
        <v>5.743566553757247E-2</v>
      </c>
      <c r="AX93" s="209">
        <f>IF(SUM(wUSE!AX$112:AX$114),AX$3*wUSE!AX93/SUM(wUSE!AX$112:AX$114),0)</f>
        <v>5.3676711815653089E-2</v>
      </c>
      <c r="AY93" s="209">
        <f>IF(SUM(wUSE!AY$112:AY$114),AY$3*wUSE!AY93/SUM(wUSE!AY$112:AY$114),0)</f>
        <v>1.8863207454198501</v>
      </c>
      <c r="AZ93" s="209">
        <f>IF(SUM(wUSE!AZ$112:AZ$114),AZ$3*wUSE!AZ93/SUM(wUSE!AZ$112:AZ$114),0)</f>
        <v>1.5014773587707768</v>
      </c>
      <c r="BA93" s="209">
        <f>IF(SUM(wUSE!BA$112:BA$114),BA$3*wUSE!BA93/SUM(wUSE!BA$112:BA$114),0)</f>
        <v>0.21294737857045756</v>
      </c>
      <c r="BB93" s="209">
        <f>IF(SUM(wUSE!BB$112:BB$114),BB$3*wUSE!BB93/SUM(wUSE!BB$112:BB$114),0)</f>
        <v>0.37868269240323305</v>
      </c>
      <c r="BC93" s="209">
        <f>IF(SUM(wUSE!BC$112:BC$114),BC$3*wUSE!BC93/SUM(wUSE!BC$112:BC$114),0)</f>
        <v>0.91619831447185673</v>
      </c>
      <c r="BD93" s="209">
        <f>IF(SUM(wUSE!BD$112:BD$114),BD$3*wUSE!BD93/SUM(wUSE!BD$112:BD$114),0)</f>
        <v>0.21101382678817268</v>
      </c>
      <c r="BE93" s="209">
        <f>IF(SUM(wUSE!BE$112:BE$114),BE$3*wUSE!BE93/SUM(wUSE!BE$112:BE$114),0)</f>
        <v>0.11912239499294838</v>
      </c>
      <c r="BF93" s="209">
        <f>IF(SUM(wUSE!BF$112:BF$114),BF$3*wUSE!BF93/SUM(wUSE!BF$112:BF$114),0)</f>
        <v>5.1238229177045305E-3</v>
      </c>
      <c r="BG93" s="209">
        <f>IF(SUM(wUSE!BG$112:BG$114),BG$3*wUSE!BG93/SUM(wUSE!BG$112:BG$114),0)</f>
        <v>0.70552444106454071</v>
      </c>
      <c r="BH93" s="209">
        <f>IF(SUM(wUSE!BH$112:BH$114),BH$3*wUSE!BH93/SUM(wUSE!BH$112:BH$114),0)</f>
        <v>0.137105949485508</v>
      </c>
      <c r="BI93" s="209">
        <f>IF(SUM(wUSE!BI$112:BI$114),BI$3*wUSE!BI93/SUM(wUSE!BI$112:BI$114),0)</f>
        <v>0.25263252172152229</v>
      </c>
      <c r="BJ93" s="209">
        <f>IF(SUM(wUSE!BJ$112:BJ$114),BJ$3*wUSE!BJ93/SUM(wUSE!BJ$112:BJ$114),0)</f>
        <v>5.7395346584551447E-3</v>
      </c>
      <c r="BK93" s="209">
        <f>IF(SUM(wUSE!BK$112:BK$114),BK$3*wUSE!BK93/SUM(wUSE!BK$112:BK$114),0)</f>
        <v>0.6042172647218268</v>
      </c>
      <c r="BL93" s="209">
        <f>IF(SUM(wUSE!BL$112:BL$114),BL$3*wUSE!BL93/SUM(wUSE!BL$112:BL$114),0)</f>
        <v>2.4983956059378618E-2</v>
      </c>
      <c r="BM93" s="209">
        <f>IF(SUM(wUSE!BM$112:BM$114),BM$3*wUSE!BM93/SUM(wUSE!BM$112:BM$114),0)</f>
        <v>0.93830291848764369</v>
      </c>
      <c r="BN93" s="209">
        <f>IF(SUM(wUSE!BN$112:BN$114),BN$3*wUSE!BN93/SUM(wUSE!BN$112:BN$114),0)</f>
        <v>0.37114645980575117</v>
      </c>
      <c r="BO93" s="209">
        <f>IF(SUM(wUSE!BO$112:BO$114),BO$3*wUSE!BO93/SUM(wUSE!BO$112:BO$114),0)</f>
        <v>0.24179648502835879</v>
      </c>
      <c r="BP93" s="209">
        <f>IF(SUM(wUSE!BP$112:BP$114),BP$3*wUSE!BP93/SUM(wUSE!BP$112:BP$114),0)</f>
        <v>0.12081872321863935</v>
      </c>
      <c r="BQ93" s="209">
        <f>IF(SUM(wUSE!BQ$112:BQ$114),BQ$3*wUSE!BQ93/SUM(wUSE!BQ$112:BQ$114),0)</f>
        <v>7.034389161079904E-3</v>
      </c>
      <c r="BR93" s="209">
        <f>IF(SUM(wUSE!BR$112:BR$114),BR$3*wUSE!BR93/SUM(wUSE!BR$112:BR$114),0)</f>
        <v>1.0513840272075791E-2</v>
      </c>
      <c r="BS93" s="209">
        <f>IF(SUM(wUSE!BS$112:BS$114),BS$3*wUSE!BS93/SUM(wUSE!BS$112:BS$114),0)</f>
        <v>1.6347764109565761</v>
      </c>
      <c r="BT93" s="209">
        <f>IF(SUM(wUSE!BT$112:BT$114),BT$3*wUSE!BT93/SUM(wUSE!BT$112:BT$114),0)</f>
        <v>0.11880630326139527</v>
      </c>
      <c r="BU93" s="209">
        <f>IF(SUM(wUSE!BU$112:BU$114),BU$3*wUSE!BU93/SUM(wUSE!BU$112:BU$114),0)</f>
        <v>8.258517465742115E-3</v>
      </c>
      <c r="BV93" s="209">
        <f>IF(SUM(wUSE!BV$112:BV$114),BV$3*wUSE!BV93/SUM(wUSE!BV$112:BV$114),0)</f>
        <v>4.9518750938625162</v>
      </c>
      <c r="BW93" s="209">
        <f>IF(SUM(wUSE!BW$112:BW$114),BW$3*wUSE!BW93/SUM(wUSE!BW$112:BW$114),0)</f>
        <v>0</v>
      </c>
      <c r="BX93" s="209">
        <f>IF(SUM(wUSE!BX$112:BX$114),BX$3*wUSE!BX93/SUM(wUSE!BX$112:BX$114),0)</f>
        <v>0.43400181667383458</v>
      </c>
      <c r="BY93" s="209">
        <f>IF(SUM(wUSE!BY$112:BY$114),BY$3*wUSE!BY93/SUM(wUSE!BY$112:BY$114),0)</f>
        <v>0.66739382691890892</v>
      </c>
      <c r="BZ93" s="209">
        <f>IF(SUM(wUSE!BZ$112:BZ$114),BZ$3*wUSE!BZ93/SUM(wUSE!BZ$112:BZ$114),0)</f>
        <v>20.85355140699842</v>
      </c>
      <c r="CA93" s="209">
        <f>IF(SUM(wUSE!CA$112:CA$114),CA$3*wUSE!CA93/SUM(wUSE!CA$112:CA$114),0)</f>
        <v>13.455987855229765</v>
      </c>
      <c r="CB93" s="209">
        <f>IF(SUM(wUSE!CB$112:CB$114),CB$3*wUSE!CB93/SUM(wUSE!CB$112:CB$114),0)</f>
        <v>1.0330257664904321</v>
      </c>
      <c r="CC93" s="209">
        <f>IF(SUM(wUSE!CC$112:CC$114),CC$3*wUSE!CC93/SUM(wUSE!CC$112:CC$114),0)</f>
        <v>1.0474913222106366</v>
      </c>
      <c r="CD93" s="209">
        <f>IF(SUM(wUSE!CD$112:CD$114),CD$3*wUSE!CD93/SUM(wUSE!CD$112:CD$114),0)</f>
        <v>0.73937122117876131</v>
      </c>
      <c r="CE93" s="209">
        <f>IF(SUM(wUSE!CE$112:CE$114),CE$3*wUSE!CE93/SUM(wUSE!CE$112:CE$114),0)</f>
        <v>7.2749666845487795E-2</v>
      </c>
      <c r="CF93" s="209">
        <f>IF(SUM(wUSE!CF$112:CF$114),CF$3*wUSE!CF93/SUM(wUSE!CF$112:CF$114),0)</f>
        <v>0</v>
      </c>
      <c r="CG93" s="209" t="e">
        <f>IF(SUM(wUSE!CG$112:CG$114),CG$3*wUSE!CG93/SUM(wUSE!CG$112:CG$114),0)</f>
        <v>#DIV/0!</v>
      </c>
      <c r="CH93" s="209" t="e">
        <f>IF(SUM(wUSE!CH$112:CH$114),CH$3*wUSE!CH93/SUM(wUSE!CH$112:CH$114),0)</f>
        <v>#DIV/0!</v>
      </c>
      <c r="CI93" s="209" t="e">
        <f>IF(SUM(wUSE!CI$112:CI$114),CI$3*wUSE!CI93/SUM(wUSE!CI$112:CI$114),0)</f>
        <v>#DIV/0!</v>
      </c>
      <c r="CJ93" s="209" t="e">
        <f>IF(SUM(wUSE!CJ$112:CJ$114),CJ$3*wUSE!CJ93/SUM(wUSE!CJ$112:CJ$114),0)</f>
        <v>#DIV/0!</v>
      </c>
      <c r="CK93" s="209" t="e">
        <f>IF(SUM(wUSE!CK$112:CK$114),CK$3*wUSE!CK93/SUM(wUSE!CK$112:CK$114),0)</f>
        <v>#DIV/0!</v>
      </c>
      <c r="CL93" s="209" t="e">
        <f>IF(SUM(wUSE!CL$112:CL$114),CL$3*wUSE!CL93/SUM(wUSE!CL$112:CL$114),0)</f>
        <v>#DIV/0!</v>
      </c>
      <c r="CM93" s="209" t="e">
        <f>IF(SUM(wUSE!CM$112:CM$114),CM$3*wUSE!CM93/SUM(wUSE!CM$112:CM$114),0)</f>
        <v>#DIV/0!</v>
      </c>
      <c r="CN93" s="209" t="e">
        <f>IF(SUM(wUSE!CN$112:CN$114),CN$3*wUSE!CN93/SUM(wUSE!CN$112:CN$114),0)</f>
        <v>#DIV/0!</v>
      </c>
      <c r="CO93" s="209" t="e">
        <f>IF(SUM(wUSE!CO$112:CO$114),CO$3*wUSE!CO93/SUM(wUSE!CO$112:CO$114),0)</f>
        <v>#DIV/0!</v>
      </c>
      <c r="CP93" s="209" t="e">
        <f>IF(SUM(wUSE!CP$112:CP$114),CP$3*wUSE!CP93/SUM(wUSE!CP$112:CP$114),0)</f>
        <v>#DIV/0!</v>
      </c>
      <c r="CQ93" s="209" t="e">
        <f>IF(SUM(wUSE!CQ$112:CQ$114),CQ$3*wUSE!CQ93/SUM(wUSE!CQ$112:CQ$114),0)</f>
        <v>#DIV/0!</v>
      </c>
      <c r="CR93" s="209" t="e">
        <f>IF(SUM(wUSE!CR$112:CR$114),CR$3*wUSE!CR93/SUM(wUSE!CR$112:CR$114),0)</f>
        <v>#DIV/0!</v>
      </c>
      <c r="CS93" s="209" t="e">
        <f>IF(SUM(wUSE!CS$112:CS$114),CS$3*wUSE!CS93/SUM(wUSE!CS$112:CS$114),0)</f>
        <v>#DIV/0!</v>
      </c>
      <c r="CT93" s="209">
        <f>IF(SUM(wUSE!CT$112:CT$114),CT$3*wUSE!CT93/SUM(wUSE!CT$112:CT$114),0)</f>
        <v>0</v>
      </c>
      <c r="CU93" s="209">
        <f>IF(SUM(wUSE!CU$112:CU$114),CU$3*wUSE!CU93/SUM(wUSE!CU$112:CU$114),0)</f>
        <v>0</v>
      </c>
      <c r="CV93" s="209" t="e">
        <f>IF(SUM(wUSE!CV$112:CV$114),CV$3*wUSE!CV93/SUM(wUSE!CV$112:CV$114),0)</f>
        <v>#DIV/0!</v>
      </c>
      <c r="CW93" s="209" t="e">
        <f>IF(SUM(wUSE!CW$112:CW$114),CW$3*wUSE!CW93/SUM(wUSE!CW$112:CW$114),0)</f>
        <v>#DIV/0!</v>
      </c>
      <c r="CX93" s="209" t="e">
        <f>IF(SUM(wUSE!CX$112:CX$114),CX$3*wUSE!CX93/SUM(wUSE!CX$112:CX$114),0)</f>
        <v>#DIV/0!</v>
      </c>
      <c r="CY93" s="209" t="e">
        <f>IF(SUM(wUSE!CY$112:CY$114),CY$3*wUSE!CY93/SUM(wUSE!CY$112:CY$114),0)</f>
        <v>#DIV/0!</v>
      </c>
      <c r="CZ93" s="209" t="e">
        <f>IF(SUM(wUSE!CZ$112:CZ$114),CZ$3*wUSE!CZ93/SUM(wUSE!CZ$112:CZ$114),0)</f>
        <v>#DIV/0!</v>
      </c>
      <c r="DA93" s="209" t="e">
        <f>IF(SUM(wUSE!DA$112:DA$114),DA$3*wUSE!DA93/SUM(wUSE!DA$112:DA$114),0)</f>
        <v>#DIV/0!</v>
      </c>
      <c r="DB93" s="209" t="e">
        <f>IF(SUM(wUSE!DB$112:DB$114),DB$3*wUSE!DB93/SUM(wUSE!DB$112:DB$114),0)</f>
        <v>#DIV/0!</v>
      </c>
      <c r="DC93" s="198"/>
      <c r="DD93" s="199"/>
      <c r="DE93" s="199"/>
      <c r="DF93" s="199"/>
      <c r="DG93" s="199"/>
      <c r="DH93" s="199"/>
      <c r="DI93" s="199"/>
      <c r="DJ93" s="199"/>
      <c r="DK93" s="199"/>
      <c r="DL93" s="199"/>
      <c r="DM93" s="199"/>
      <c r="DN93" s="199"/>
      <c r="DO93" s="199"/>
      <c r="DP93" s="199"/>
    </row>
    <row r="94" spans="1:120" x14ac:dyDescent="0.75">
      <c r="A94" s="2"/>
      <c r="B94" s="17" t="s">
        <v>1233</v>
      </c>
      <c r="C94" s="209">
        <f>IF(SUM(wUSE!C$112:C$114),C$3*wUSE!C94/SUM(wUSE!C$112:C$114),0)</f>
        <v>0</v>
      </c>
      <c r="D94" s="209">
        <f>IF(SUM(wUSE!D$112:D$114),D$3*wUSE!D94/SUM(wUSE!D$112:D$114),0)</f>
        <v>0</v>
      </c>
      <c r="E94" s="209">
        <f>IF(SUM(wUSE!E$112:E$114),E$3*wUSE!E94/SUM(wUSE!E$112:E$114),0)</f>
        <v>0</v>
      </c>
      <c r="F94" s="209">
        <f>IF(SUM(wUSE!F$112:F$114),F$3*wUSE!F94/SUM(wUSE!F$112:F$114),0)</f>
        <v>0</v>
      </c>
      <c r="G94" s="209">
        <f>IF(SUM(wUSE!G$112:G$114),G$3*wUSE!G94/SUM(wUSE!G$112:G$114),0)</f>
        <v>0</v>
      </c>
      <c r="H94" s="209">
        <f>IF(SUM(wUSE!H$112:H$114),H$3*wUSE!H94/SUM(wUSE!H$112:H$114),0)</f>
        <v>0</v>
      </c>
      <c r="I94" s="209">
        <f>IF(SUM(wUSE!I$112:I$114),I$3*wUSE!I94/SUM(wUSE!I$112:I$114),0)</f>
        <v>0</v>
      </c>
      <c r="J94" s="209">
        <f>IF(SUM(wUSE!J$112:J$114),J$3*wUSE!J94/SUM(wUSE!J$112:J$114),0)</f>
        <v>0</v>
      </c>
      <c r="K94" s="209">
        <f>IF(SUM(wUSE!K$112:K$114),K$3*wUSE!K94/SUM(wUSE!K$112:K$114),0)</f>
        <v>0</v>
      </c>
      <c r="L94" s="209">
        <f>IF(SUM(wUSE!L$112:L$114),L$3*wUSE!L94/SUM(wUSE!L$112:L$114),0)</f>
        <v>0</v>
      </c>
      <c r="M94" s="209">
        <f>IF(SUM(wUSE!M$112:M$114),M$3*wUSE!M94/SUM(wUSE!M$112:M$114),0)</f>
        <v>0</v>
      </c>
      <c r="N94" s="209">
        <f>IF(SUM(wUSE!N$112:N$114),N$3*wUSE!N94/SUM(wUSE!N$112:N$114),0)</f>
        <v>0</v>
      </c>
      <c r="O94" s="209">
        <f>IF(SUM(wUSE!O$112:O$114),O$3*wUSE!O94/SUM(wUSE!O$112:O$114),0)</f>
        <v>0</v>
      </c>
      <c r="P94" s="209">
        <f>IF(SUM(wUSE!P$112:P$114),P$3*wUSE!P94/SUM(wUSE!P$112:P$114),0)</f>
        <v>0</v>
      </c>
      <c r="Q94" s="209">
        <f>IF(SUM(wUSE!Q$112:Q$114),Q$3*wUSE!Q94/SUM(wUSE!Q$112:Q$114),0)</f>
        <v>0</v>
      </c>
      <c r="R94" s="209">
        <f>IF(SUM(wUSE!R$112:R$114),R$3*wUSE!R94/SUM(wUSE!R$112:R$114),0)</f>
        <v>0</v>
      </c>
      <c r="S94" s="209">
        <f>IF(SUM(wUSE!S$112:S$114),S$3*wUSE!S94/SUM(wUSE!S$112:S$114),0)</f>
        <v>0</v>
      </c>
      <c r="T94" s="209">
        <f>IF(SUM(wUSE!T$112:T$114),T$3*wUSE!T94/SUM(wUSE!T$112:T$114),0)</f>
        <v>0</v>
      </c>
      <c r="U94" s="209">
        <f>IF(SUM(wUSE!U$112:U$114),U$3*wUSE!U94/SUM(wUSE!U$112:U$114),0)</f>
        <v>0</v>
      </c>
      <c r="V94" s="209">
        <f>IF(SUM(wUSE!V$112:V$114),V$3*wUSE!V94/SUM(wUSE!V$112:V$114),0)</f>
        <v>0</v>
      </c>
      <c r="W94" s="209">
        <f>IF(SUM(wUSE!W$112:W$114),W$3*wUSE!W94/SUM(wUSE!W$112:W$114),0)</f>
        <v>0</v>
      </c>
      <c r="X94" s="209">
        <f>IF(SUM(wUSE!X$112:X$114),X$3*wUSE!X94/SUM(wUSE!X$112:X$114),0)</f>
        <v>0</v>
      </c>
      <c r="Y94" s="209">
        <f>IF(SUM(wUSE!Y$112:Y$114),Y$3*wUSE!Y94/SUM(wUSE!Y$112:Y$114),0)</f>
        <v>0</v>
      </c>
      <c r="Z94" s="209">
        <f>IF(SUM(wUSE!Z$112:Z$114),Z$3*wUSE!Z94/SUM(wUSE!Z$112:Z$114),0)</f>
        <v>0</v>
      </c>
      <c r="AA94" s="209">
        <f>IF(SUM(wUSE!AA$112:AA$114),AA$3*wUSE!AA94/SUM(wUSE!AA$112:AA$114),0)</f>
        <v>0</v>
      </c>
      <c r="AB94" s="209">
        <f>IF(SUM(wUSE!AB$112:AB$114),AB$3*wUSE!AB94/SUM(wUSE!AB$112:AB$114),0)</f>
        <v>0</v>
      </c>
      <c r="AC94" s="209">
        <f>IF(SUM(wUSE!AC$112:AC$114),AC$3*wUSE!AC94/SUM(wUSE!AC$112:AC$114),0)</f>
        <v>0</v>
      </c>
      <c r="AD94" s="209">
        <f>IF(SUM(wUSE!AD$112:AD$114),AD$3*wUSE!AD94/SUM(wUSE!AD$112:AD$114),0)</f>
        <v>0</v>
      </c>
      <c r="AE94" s="209">
        <f>IF(SUM(wUSE!AE$112:AE$114),AE$3*wUSE!AE94/SUM(wUSE!AE$112:AE$114),0)</f>
        <v>0</v>
      </c>
      <c r="AF94" s="209">
        <f>IF(SUM(wUSE!AF$112:AF$114),AF$3*wUSE!AF94/SUM(wUSE!AF$112:AF$114),0)</f>
        <v>0</v>
      </c>
      <c r="AG94" s="209">
        <f>IF(SUM(wUSE!AG$112:AG$114),AG$3*wUSE!AG94/SUM(wUSE!AG$112:AG$114),0)</f>
        <v>0</v>
      </c>
      <c r="AH94" s="209">
        <f>IF(SUM(wUSE!AH$112:AH$114),AH$3*wUSE!AH94/SUM(wUSE!AH$112:AH$114),0)</f>
        <v>0</v>
      </c>
      <c r="AI94" s="209">
        <f>IF(SUM(wUSE!AI$112:AI$114),AI$3*wUSE!AI94/SUM(wUSE!AI$112:AI$114),0)</f>
        <v>0</v>
      </c>
      <c r="AJ94" s="209">
        <f>IF(SUM(wUSE!AJ$112:AJ$114),AJ$3*wUSE!AJ94/SUM(wUSE!AJ$112:AJ$114),0)</f>
        <v>0</v>
      </c>
      <c r="AK94" s="209">
        <f>IF(SUM(wUSE!AK$112:AK$114),AK$3*wUSE!AK94/SUM(wUSE!AK$112:AK$114),0)</f>
        <v>0</v>
      </c>
      <c r="AL94" s="209">
        <f>IF(SUM(wUSE!AL$112:AL$114),AL$3*wUSE!AL94/SUM(wUSE!AL$112:AL$114),0)</f>
        <v>0</v>
      </c>
      <c r="AM94" s="209">
        <f>IF(SUM(wUSE!AM$112:AM$114),AM$3*wUSE!AM94/SUM(wUSE!AM$112:AM$114),0)</f>
        <v>0</v>
      </c>
      <c r="AN94" s="209">
        <f>IF(SUM(wUSE!AN$112:AN$114),AN$3*wUSE!AN94/SUM(wUSE!AN$112:AN$114),0)</f>
        <v>0</v>
      </c>
      <c r="AO94" s="209">
        <f>IF(SUM(wUSE!AO$112:AO$114),AO$3*wUSE!AO94/SUM(wUSE!AO$112:AO$114),0)</f>
        <v>0.14698070759730245</v>
      </c>
      <c r="AP94" s="209">
        <f>IF(SUM(wUSE!AP$112:AP$114),AP$3*wUSE!AP94/SUM(wUSE!AP$112:AP$114),0)</f>
        <v>0.28805444440347627</v>
      </c>
      <c r="AQ94" s="209">
        <f>IF(SUM(wUSE!AQ$112:AQ$114),AQ$3*wUSE!AQ94/SUM(wUSE!AQ$112:AQ$114),0)</f>
        <v>4.1924618966702382E-2</v>
      </c>
      <c r="AR94" s="209">
        <f>IF(SUM(wUSE!AR$112:AR$114),AR$3*wUSE!AR94/SUM(wUSE!AR$112:AR$114),0)</f>
        <v>0</v>
      </c>
      <c r="AS94" s="209">
        <f>IF(SUM(wUSE!AS$112:AS$114),AS$3*wUSE!AS94/SUM(wUSE!AS$112:AS$114),0)</f>
        <v>3.8728504104333351E-2</v>
      </c>
      <c r="AT94" s="209">
        <f>IF(SUM(wUSE!AT$112:AT$114),AT$3*wUSE!AT94/SUM(wUSE!AT$112:AT$114),0)</f>
        <v>7.5412679545804337E-3</v>
      </c>
      <c r="AU94" s="209">
        <f>IF(SUM(wUSE!AU$112:AU$114),AU$3*wUSE!AU94/SUM(wUSE!AU$112:AU$114),0)</f>
        <v>2.993911404007495E-2</v>
      </c>
      <c r="AV94" s="209">
        <f>IF(SUM(wUSE!AV$112:AV$114),AV$3*wUSE!AV94/SUM(wUSE!AV$112:AV$114),0)</f>
        <v>0.44823521841581643</v>
      </c>
      <c r="AW94" s="209">
        <f>IF(SUM(wUSE!AW$112:AW$114),AW$3*wUSE!AW94/SUM(wUSE!AW$112:AW$114),0)</f>
        <v>0.18197724103889903</v>
      </c>
      <c r="AX94" s="209">
        <f>IF(SUM(wUSE!AX$112:AX$114),AX$3*wUSE!AX94/SUM(wUSE!AX$112:AX$114),0)</f>
        <v>0</v>
      </c>
      <c r="AY94" s="209">
        <f>IF(SUM(wUSE!AY$112:AY$114),AY$3*wUSE!AY94/SUM(wUSE!AY$112:AY$114),0)</f>
        <v>0.85001442983906317</v>
      </c>
      <c r="AZ94" s="209">
        <f>IF(SUM(wUSE!AZ$112:AZ$114),AZ$3*wUSE!AZ94/SUM(wUSE!AZ$112:AZ$114),0)</f>
        <v>0.83058505827722784</v>
      </c>
      <c r="BA94" s="209">
        <f>IF(SUM(wUSE!BA$112:BA$114),BA$3*wUSE!BA94/SUM(wUSE!BA$112:BA$114),0)</f>
        <v>0.12096753231067021</v>
      </c>
      <c r="BB94" s="209">
        <f>IF(SUM(wUSE!BB$112:BB$114),BB$3*wUSE!BB94/SUM(wUSE!BB$112:BB$114),0)</f>
        <v>0</v>
      </c>
      <c r="BC94" s="209">
        <f>IF(SUM(wUSE!BC$112:BC$114),BC$3*wUSE!BC94/SUM(wUSE!BC$112:BC$114),0)</f>
        <v>8.7392216350694815E-2</v>
      </c>
      <c r="BD94" s="209">
        <f>IF(SUM(wUSE!BD$112:BD$114),BD$3*wUSE!BD94/SUM(wUSE!BD$112:BD$114),0)</f>
        <v>0.29172357461219428</v>
      </c>
      <c r="BE94" s="209">
        <f>IF(SUM(wUSE!BE$112:BE$114),BE$3*wUSE!BE94/SUM(wUSE!BE$112:BE$114),0)</f>
        <v>5.7934421951907844E-2</v>
      </c>
      <c r="BF94" s="209">
        <f>IF(SUM(wUSE!BF$112:BF$114),BF$3*wUSE!BF94/SUM(wUSE!BF$112:BF$114),0)</f>
        <v>0</v>
      </c>
      <c r="BG94" s="209">
        <f>IF(SUM(wUSE!BG$112:BG$114),BG$3*wUSE!BG94/SUM(wUSE!BG$112:BG$114),0)</f>
        <v>0.63780777916667442</v>
      </c>
      <c r="BH94" s="209">
        <f>IF(SUM(wUSE!BH$112:BH$114),BH$3*wUSE!BH94/SUM(wUSE!BH$112:BH$114),0)</f>
        <v>3.735633575142467E-2</v>
      </c>
      <c r="BI94" s="209">
        <f>IF(SUM(wUSE!BI$112:BI$114),BI$3*wUSE!BI94/SUM(wUSE!BI$112:BI$114),0)</f>
        <v>3.7338925045177933E-2</v>
      </c>
      <c r="BJ94" s="209">
        <f>IF(SUM(wUSE!BJ$112:BJ$114),BJ$3*wUSE!BJ94/SUM(wUSE!BJ$112:BJ$114),0)</f>
        <v>2.1688893603947906E-2</v>
      </c>
      <c r="BK94" s="209">
        <f>IF(SUM(wUSE!BK$112:BK$114),BK$3*wUSE!BK94/SUM(wUSE!BK$112:BK$114),0)</f>
        <v>0.28134884797575882</v>
      </c>
      <c r="BL94" s="209">
        <f>IF(SUM(wUSE!BL$112:BL$114),BL$3*wUSE!BL94/SUM(wUSE!BL$112:BL$114),0)</f>
        <v>0.12906145213722531</v>
      </c>
      <c r="BM94" s="209">
        <f>IF(SUM(wUSE!BM$112:BM$114),BM$3*wUSE!BM94/SUM(wUSE!BM$112:BM$114),0)</f>
        <v>2.4427715454549634</v>
      </c>
      <c r="BN94" s="209">
        <f>IF(SUM(wUSE!BN$112:BN$114),BN$3*wUSE!BN94/SUM(wUSE!BN$112:BN$114),0)</f>
        <v>0.18409600487429789</v>
      </c>
      <c r="BO94" s="209">
        <f>IF(SUM(wUSE!BO$112:BO$114),BO$3*wUSE!BO94/SUM(wUSE!BO$112:BO$114),0)</f>
        <v>0.17528955549496453</v>
      </c>
      <c r="BP94" s="209">
        <f>IF(SUM(wUSE!BP$112:BP$114),BP$3*wUSE!BP94/SUM(wUSE!BP$112:BP$114),0)</f>
        <v>9.3027068769002047E-2</v>
      </c>
      <c r="BQ94" s="209">
        <f>IF(SUM(wUSE!BQ$112:BQ$114),BQ$3*wUSE!BQ94/SUM(wUSE!BQ$112:BQ$114),0)</f>
        <v>0</v>
      </c>
      <c r="BR94" s="209">
        <f>IF(SUM(wUSE!BR$112:BR$114),BR$3*wUSE!BR94/SUM(wUSE!BR$112:BR$114),0)</f>
        <v>0</v>
      </c>
      <c r="BS94" s="209">
        <f>IF(SUM(wUSE!BS$112:BS$114),BS$3*wUSE!BS94/SUM(wUSE!BS$112:BS$114),0)</f>
        <v>2.3761199265905262</v>
      </c>
      <c r="BT94" s="209">
        <f>IF(SUM(wUSE!BT$112:BT$114),BT$3*wUSE!BT94/SUM(wUSE!BT$112:BT$114),0)</f>
        <v>6.2678186009319542E-2</v>
      </c>
      <c r="BU94" s="209">
        <f>IF(SUM(wUSE!BU$112:BU$114),BU$3*wUSE!BU94/SUM(wUSE!BU$112:BU$114),0)</f>
        <v>0.22424785283533996</v>
      </c>
      <c r="BV94" s="209">
        <f>IF(SUM(wUSE!BV$112:BV$114),BV$3*wUSE!BV94/SUM(wUSE!BV$112:BV$114),0)</f>
        <v>7.1245270795963416</v>
      </c>
      <c r="BW94" s="209">
        <f>IF(SUM(wUSE!BW$112:BW$114),BW$3*wUSE!BW94/SUM(wUSE!BW$112:BW$114),0)</f>
        <v>0</v>
      </c>
      <c r="BX94" s="209">
        <f>IF(SUM(wUSE!BX$112:BX$114),BX$3*wUSE!BX94/SUM(wUSE!BX$112:BX$114),0)</f>
        <v>0.2688831833516655</v>
      </c>
      <c r="BY94" s="209">
        <f>IF(SUM(wUSE!BY$112:BY$114),BY$3*wUSE!BY94/SUM(wUSE!BY$112:BY$114),0)</f>
        <v>6.4908019880463658E-2</v>
      </c>
      <c r="BZ94" s="209">
        <f>IF(SUM(wUSE!BZ$112:BZ$114),BZ$3*wUSE!BZ94/SUM(wUSE!BZ$112:BZ$114),0)</f>
        <v>4.1821656846590178</v>
      </c>
      <c r="CA94" s="209">
        <f>IF(SUM(wUSE!CA$112:CA$114),CA$3*wUSE!CA94/SUM(wUSE!CA$112:CA$114),0)</f>
        <v>5.7568969106968959</v>
      </c>
      <c r="CB94" s="209">
        <f>IF(SUM(wUSE!CB$112:CB$114),CB$3*wUSE!CB94/SUM(wUSE!CB$112:CB$114),0)</f>
        <v>15.043917846928855</v>
      </c>
      <c r="CC94" s="209">
        <f>IF(SUM(wUSE!CC$112:CC$114),CC$3*wUSE!CC94/SUM(wUSE!CC$112:CC$114),0)</f>
        <v>8.5370560979767168E-2</v>
      </c>
      <c r="CD94" s="209">
        <f>IF(SUM(wUSE!CD$112:CD$114),CD$3*wUSE!CD94/SUM(wUSE!CD$112:CD$114),0)</f>
        <v>0.12513116784075454</v>
      </c>
      <c r="CE94" s="209">
        <f>IF(SUM(wUSE!CE$112:CE$114),CE$3*wUSE!CE94/SUM(wUSE!CE$112:CE$114),0)</f>
        <v>7.6763311482835522E-2</v>
      </c>
      <c r="CF94" s="209">
        <f>IF(SUM(wUSE!CF$112:CF$114),CF$3*wUSE!CF94/SUM(wUSE!CF$112:CF$114),0)</f>
        <v>0</v>
      </c>
      <c r="CG94" s="209" t="e">
        <f>IF(SUM(wUSE!CG$112:CG$114),CG$3*wUSE!CG94/SUM(wUSE!CG$112:CG$114),0)</f>
        <v>#DIV/0!</v>
      </c>
      <c r="CH94" s="209" t="e">
        <f>IF(SUM(wUSE!CH$112:CH$114),CH$3*wUSE!CH94/SUM(wUSE!CH$112:CH$114),0)</f>
        <v>#DIV/0!</v>
      </c>
      <c r="CI94" s="209" t="e">
        <f>IF(SUM(wUSE!CI$112:CI$114),CI$3*wUSE!CI94/SUM(wUSE!CI$112:CI$114),0)</f>
        <v>#DIV/0!</v>
      </c>
      <c r="CJ94" s="209" t="e">
        <f>IF(SUM(wUSE!CJ$112:CJ$114),CJ$3*wUSE!CJ94/SUM(wUSE!CJ$112:CJ$114),0)</f>
        <v>#DIV/0!</v>
      </c>
      <c r="CK94" s="209" t="e">
        <f>IF(SUM(wUSE!CK$112:CK$114),CK$3*wUSE!CK94/SUM(wUSE!CK$112:CK$114),0)</f>
        <v>#DIV/0!</v>
      </c>
      <c r="CL94" s="209" t="e">
        <f>IF(SUM(wUSE!CL$112:CL$114),CL$3*wUSE!CL94/SUM(wUSE!CL$112:CL$114),0)</f>
        <v>#DIV/0!</v>
      </c>
      <c r="CM94" s="209" t="e">
        <f>IF(SUM(wUSE!CM$112:CM$114),CM$3*wUSE!CM94/SUM(wUSE!CM$112:CM$114),0)</f>
        <v>#DIV/0!</v>
      </c>
      <c r="CN94" s="209" t="e">
        <f>IF(SUM(wUSE!CN$112:CN$114),CN$3*wUSE!CN94/SUM(wUSE!CN$112:CN$114),0)</f>
        <v>#DIV/0!</v>
      </c>
      <c r="CO94" s="209" t="e">
        <f>IF(SUM(wUSE!CO$112:CO$114),CO$3*wUSE!CO94/SUM(wUSE!CO$112:CO$114),0)</f>
        <v>#DIV/0!</v>
      </c>
      <c r="CP94" s="209" t="e">
        <f>IF(SUM(wUSE!CP$112:CP$114),CP$3*wUSE!CP94/SUM(wUSE!CP$112:CP$114),0)</f>
        <v>#DIV/0!</v>
      </c>
      <c r="CQ94" s="209" t="e">
        <f>IF(SUM(wUSE!CQ$112:CQ$114),CQ$3*wUSE!CQ94/SUM(wUSE!CQ$112:CQ$114),0)</f>
        <v>#DIV/0!</v>
      </c>
      <c r="CR94" s="209" t="e">
        <f>IF(SUM(wUSE!CR$112:CR$114),CR$3*wUSE!CR94/SUM(wUSE!CR$112:CR$114),0)</f>
        <v>#DIV/0!</v>
      </c>
      <c r="CS94" s="209" t="e">
        <f>IF(SUM(wUSE!CS$112:CS$114),CS$3*wUSE!CS94/SUM(wUSE!CS$112:CS$114),0)</f>
        <v>#DIV/0!</v>
      </c>
      <c r="CT94" s="209">
        <f>IF(SUM(wUSE!CT$112:CT$114),CT$3*wUSE!CT94/SUM(wUSE!CT$112:CT$114),0)</f>
        <v>0</v>
      </c>
      <c r="CU94" s="209">
        <f>IF(SUM(wUSE!CU$112:CU$114),CU$3*wUSE!CU94/SUM(wUSE!CU$112:CU$114),0)</f>
        <v>0</v>
      </c>
      <c r="CV94" s="209" t="e">
        <f>IF(SUM(wUSE!CV$112:CV$114),CV$3*wUSE!CV94/SUM(wUSE!CV$112:CV$114),0)</f>
        <v>#DIV/0!</v>
      </c>
      <c r="CW94" s="209" t="e">
        <f>IF(SUM(wUSE!CW$112:CW$114),CW$3*wUSE!CW94/SUM(wUSE!CW$112:CW$114),0)</f>
        <v>#DIV/0!</v>
      </c>
      <c r="CX94" s="209" t="e">
        <f>IF(SUM(wUSE!CX$112:CX$114),CX$3*wUSE!CX94/SUM(wUSE!CX$112:CX$114),0)</f>
        <v>#DIV/0!</v>
      </c>
      <c r="CY94" s="209" t="e">
        <f>IF(SUM(wUSE!CY$112:CY$114),CY$3*wUSE!CY94/SUM(wUSE!CY$112:CY$114),0)</f>
        <v>#DIV/0!</v>
      </c>
      <c r="CZ94" s="209" t="e">
        <f>IF(SUM(wUSE!CZ$112:CZ$114),CZ$3*wUSE!CZ94/SUM(wUSE!CZ$112:CZ$114),0)</f>
        <v>#DIV/0!</v>
      </c>
      <c r="DA94" s="209" t="e">
        <f>IF(SUM(wUSE!DA$112:DA$114),DA$3*wUSE!DA94/SUM(wUSE!DA$112:DA$114),0)</f>
        <v>#DIV/0!</v>
      </c>
      <c r="DB94" s="209" t="e">
        <f>IF(SUM(wUSE!DB$112:DB$114),DB$3*wUSE!DB94/SUM(wUSE!DB$112:DB$114),0)</f>
        <v>#DIV/0!</v>
      </c>
      <c r="DC94" s="198"/>
      <c r="DD94" s="199"/>
      <c r="DE94" s="199"/>
      <c r="DF94" s="199"/>
      <c r="DG94" s="199"/>
      <c r="DH94" s="199"/>
      <c r="DI94" s="199"/>
      <c r="DJ94" s="199"/>
      <c r="DK94" s="199"/>
      <c r="DL94" s="199"/>
      <c r="DM94" s="199"/>
      <c r="DN94" s="199"/>
      <c r="DO94" s="199"/>
      <c r="DP94" s="199"/>
    </row>
    <row r="95" spans="1:120" x14ac:dyDescent="0.75">
      <c r="A95" s="2"/>
      <c r="B95" s="17" t="s">
        <v>1236</v>
      </c>
      <c r="C95" s="209">
        <f>IF(SUM(wUSE!C$112:C$114),C$3*wUSE!C95/SUM(wUSE!C$112:C$114),0)</f>
        <v>0</v>
      </c>
      <c r="D95" s="209">
        <f>IF(SUM(wUSE!D$112:D$114),D$3*wUSE!D95/SUM(wUSE!D$112:D$114),0)</f>
        <v>0</v>
      </c>
      <c r="E95" s="209">
        <f>IF(SUM(wUSE!E$112:E$114),E$3*wUSE!E95/SUM(wUSE!E$112:E$114),0)</f>
        <v>0</v>
      </c>
      <c r="F95" s="209">
        <f>IF(SUM(wUSE!F$112:F$114),F$3*wUSE!F95/SUM(wUSE!F$112:F$114),0)</f>
        <v>0</v>
      </c>
      <c r="G95" s="209">
        <f>IF(SUM(wUSE!G$112:G$114),G$3*wUSE!G95/SUM(wUSE!G$112:G$114),0)</f>
        <v>0</v>
      </c>
      <c r="H95" s="209">
        <f>IF(SUM(wUSE!H$112:H$114),H$3*wUSE!H95/SUM(wUSE!H$112:H$114),0)</f>
        <v>0</v>
      </c>
      <c r="I95" s="209">
        <f>IF(SUM(wUSE!I$112:I$114),I$3*wUSE!I95/SUM(wUSE!I$112:I$114),0)</f>
        <v>0</v>
      </c>
      <c r="J95" s="209">
        <f>IF(SUM(wUSE!J$112:J$114),J$3*wUSE!J95/SUM(wUSE!J$112:J$114),0)</f>
        <v>0</v>
      </c>
      <c r="K95" s="209">
        <f>IF(SUM(wUSE!K$112:K$114),K$3*wUSE!K95/SUM(wUSE!K$112:K$114),0)</f>
        <v>0</v>
      </c>
      <c r="L95" s="209">
        <f>IF(SUM(wUSE!L$112:L$114),L$3*wUSE!L95/SUM(wUSE!L$112:L$114),0)</f>
        <v>0</v>
      </c>
      <c r="M95" s="209">
        <f>IF(SUM(wUSE!M$112:M$114),M$3*wUSE!M95/SUM(wUSE!M$112:M$114),0)</f>
        <v>0</v>
      </c>
      <c r="N95" s="209">
        <f>IF(SUM(wUSE!N$112:N$114),N$3*wUSE!N95/SUM(wUSE!N$112:N$114),0)</f>
        <v>0</v>
      </c>
      <c r="O95" s="209">
        <f>IF(SUM(wUSE!O$112:O$114),O$3*wUSE!O95/SUM(wUSE!O$112:O$114),0)</f>
        <v>0</v>
      </c>
      <c r="P95" s="209">
        <f>IF(SUM(wUSE!P$112:P$114),P$3*wUSE!P95/SUM(wUSE!P$112:P$114),0)</f>
        <v>0</v>
      </c>
      <c r="Q95" s="209">
        <f>IF(SUM(wUSE!Q$112:Q$114),Q$3*wUSE!Q95/SUM(wUSE!Q$112:Q$114),0)</f>
        <v>0</v>
      </c>
      <c r="R95" s="209">
        <f>IF(SUM(wUSE!R$112:R$114),R$3*wUSE!R95/SUM(wUSE!R$112:R$114),0)</f>
        <v>0</v>
      </c>
      <c r="S95" s="209">
        <f>IF(SUM(wUSE!S$112:S$114),S$3*wUSE!S95/SUM(wUSE!S$112:S$114),0)</f>
        <v>0</v>
      </c>
      <c r="T95" s="209">
        <f>IF(SUM(wUSE!T$112:T$114),T$3*wUSE!T95/SUM(wUSE!T$112:T$114),0)</f>
        <v>0</v>
      </c>
      <c r="U95" s="209">
        <f>IF(SUM(wUSE!U$112:U$114),U$3*wUSE!U95/SUM(wUSE!U$112:U$114),0)</f>
        <v>0</v>
      </c>
      <c r="V95" s="209">
        <f>IF(SUM(wUSE!V$112:V$114),V$3*wUSE!V95/SUM(wUSE!V$112:V$114),0)</f>
        <v>0</v>
      </c>
      <c r="W95" s="209">
        <f>IF(SUM(wUSE!W$112:W$114),W$3*wUSE!W95/SUM(wUSE!W$112:W$114),0)</f>
        <v>0</v>
      </c>
      <c r="X95" s="209">
        <f>IF(SUM(wUSE!X$112:X$114),X$3*wUSE!X95/SUM(wUSE!X$112:X$114),0)</f>
        <v>0</v>
      </c>
      <c r="Y95" s="209">
        <f>IF(SUM(wUSE!Y$112:Y$114),Y$3*wUSE!Y95/SUM(wUSE!Y$112:Y$114),0)</f>
        <v>0</v>
      </c>
      <c r="Z95" s="209">
        <f>IF(SUM(wUSE!Z$112:Z$114),Z$3*wUSE!Z95/SUM(wUSE!Z$112:Z$114),0)</f>
        <v>0</v>
      </c>
      <c r="AA95" s="209">
        <f>IF(SUM(wUSE!AA$112:AA$114),AA$3*wUSE!AA95/SUM(wUSE!AA$112:AA$114),0)</f>
        <v>0</v>
      </c>
      <c r="AB95" s="209">
        <f>IF(SUM(wUSE!AB$112:AB$114),AB$3*wUSE!AB95/SUM(wUSE!AB$112:AB$114),0)</f>
        <v>0</v>
      </c>
      <c r="AC95" s="209">
        <f>IF(SUM(wUSE!AC$112:AC$114),AC$3*wUSE!AC95/SUM(wUSE!AC$112:AC$114),0)</f>
        <v>0</v>
      </c>
      <c r="AD95" s="209">
        <f>IF(SUM(wUSE!AD$112:AD$114),AD$3*wUSE!AD95/SUM(wUSE!AD$112:AD$114),0)</f>
        <v>0</v>
      </c>
      <c r="AE95" s="209">
        <f>IF(SUM(wUSE!AE$112:AE$114),AE$3*wUSE!AE95/SUM(wUSE!AE$112:AE$114),0)</f>
        <v>0</v>
      </c>
      <c r="AF95" s="209">
        <f>IF(SUM(wUSE!AF$112:AF$114),AF$3*wUSE!AF95/SUM(wUSE!AF$112:AF$114),0)</f>
        <v>0</v>
      </c>
      <c r="AG95" s="209">
        <f>IF(SUM(wUSE!AG$112:AG$114),AG$3*wUSE!AG95/SUM(wUSE!AG$112:AG$114),0)</f>
        <v>0</v>
      </c>
      <c r="AH95" s="209">
        <f>IF(SUM(wUSE!AH$112:AH$114),AH$3*wUSE!AH95/SUM(wUSE!AH$112:AH$114),0)</f>
        <v>0</v>
      </c>
      <c r="AI95" s="209">
        <f>IF(SUM(wUSE!AI$112:AI$114),AI$3*wUSE!AI95/SUM(wUSE!AI$112:AI$114),0)</f>
        <v>0</v>
      </c>
      <c r="AJ95" s="209">
        <f>IF(SUM(wUSE!AJ$112:AJ$114),AJ$3*wUSE!AJ95/SUM(wUSE!AJ$112:AJ$114),0)</f>
        <v>0</v>
      </c>
      <c r="AK95" s="209">
        <f>IF(SUM(wUSE!AK$112:AK$114),AK$3*wUSE!AK95/SUM(wUSE!AK$112:AK$114),0)</f>
        <v>0</v>
      </c>
      <c r="AL95" s="209">
        <f>IF(SUM(wUSE!AL$112:AL$114),AL$3*wUSE!AL95/SUM(wUSE!AL$112:AL$114),0)</f>
        <v>0</v>
      </c>
      <c r="AM95" s="209">
        <f>IF(SUM(wUSE!AM$112:AM$114),AM$3*wUSE!AM95/SUM(wUSE!AM$112:AM$114),0)</f>
        <v>0</v>
      </c>
      <c r="AN95" s="209">
        <f>IF(SUM(wUSE!AN$112:AN$114),AN$3*wUSE!AN95/SUM(wUSE!AN$112:AN$114),0)</f>
        <v>0</v>
      </c>
      <c r="AO95" s="209">
        <f>IF(SUM(wUSE!AO$112:AO$114),AO$3*wUSE!AO95/SUM(wUSE!AO$112:AO$114),0)</f>
        <v>0.8178561476821764</v>
      </c>
      <c r="AP95" s="209">
        <f>IF(SUM(wUSE!AP$112:AP$114),AP$3*wUSE!AP95/SUM(wUSE!AP$112:AP$114),0)</f>
        <v>2.7088593680071427E-2</v>
      </c>
      <c r="AQ95" s="209">
        <f>IF(SUM(wUSE!AQ$112:AQ$114),AQ$3*wUSE!AQ95/SUM(wUSE!AQ$112:AQ$114),0)</f>
        <v>0.69588643213788848</v>
      </c>
      <c r="AR95" s="209">
        <f>IF(SUM(wUSE!AR$112:AR$114),AR$3*wUSE!AR95/SUM(wUSE!AR$112:AR$114),0)</f>
        <v>0</v>
      </c>
      <c r="AS95" s="209">
        <f>IF(SUM(wUSE!AS$112:AS$114),AS$3*wUSE!AS95/SUM(wUSE!AS$112:AS$114),0)</f>
        <v>2.0799170562977736E-2</v>
      </c>
      <c r="AT95" s="209">
        <f>IF(SUM(wUSE!AT$112:AT$114),AT$3*wUSE!AT95/SUM(wUSE!AT$112:AT$114),0)</f>
        <v>9.3258144542146815E-2</v>
      </c>
      <c r="AU95" s="209">
        <f>IF(SUM(wUSE!AU$112:AU$114),AU$3*wUSE!AU95/SUM(wUSE!AU$112:AU$114),0)</f>
        <v>1.6557818701076903E-2</v>
      </c>
      <c r="AV95" s="209">
        <f>IF(SUM(wUSE!AV$112:AV$114),AV$3*wUSE!AV95/SUM(wUSE!AV$112:AV$114),0)</f>
        <v>1.556686575225672</v>
      </c>
      <c r="AW95" s="209">
        <f>IF(SUM(wUSE!AW$112:AW$114),AW$3*wUSE!AW95/SUM(wUSE!AW$112:AW$114),0)</f>
        <v>0.22454425320991506</v>
      </c>
      <c r="AX95" s="209">
        <f>IF(SUM(wUSE!AX$112:AX$114),AX$3*wUSE!AX95/SUM(wUSE!AX$112:AX$114),0)</f>
        <v>0</v>
      </c>
      <c r="AY95" s="209">
        <f>IF(SUM(wUSE!AY$112:AY$114),AY$3*wUSE!AY95/SUM(wUSE!AY$112:AY$114),0)</f>
        <v>0.79656153743135416</v>
      </c>
      <c r="AZ95" s="209">
        <f>IF(SUM(wUSE!AZ$112:AZ$114),AZ$3*wUSE!AZ95/SUM(wUSE!AZ$112:AZ$114),0)</f>
        <v>0.49380331827029533</v>
      </c>
      <c r="BA95" s="209">
        <f>IF(SUM(wUSE!BA$112:BA$114),BA$3*wUSE!BA95/SUM(wUSE!BA$112:BA$114),0)</f>
        <v>1.7362802190869529E-2</v>
      </c>
      <c r="BB95" s="209">
        <f>IF(SUM(wUSE!BB$112:BB$114),BB$3*wUSE!BB95/SUM(wUSE!BB$112:BB$114),0)</f>
        <v>0.26778884403169695</v>
      </c>
      <c r="BC95" s="209">
        <f>IF(SUM(wUSE!BC$112:BC$114),BC$3*wUSE!BC95/SUM(wUSE!BC$112:BC$114),0)</f>
        <v>3.7315041196659946</v>
      </c>
      <c r="BD95" s="209">
        <f>IF(SUM(wUSE!BD$112:BD$114),BD$3*wUSE!BD95/SUM(wUSE!BD$112:BD$114),0)</f>
        <v>0.32893747143359597</v>
      </c>
      <c r="BE95" s="209">
        <f>IF(SUM(wUSE!BE$112:BE$114),BE$3*wUSE!BE95/SUM(wUSE!BE$112:BE$114),0)</f>
        <v>0.24835742354258553</v>
      </c>
      <c r="BF95" s="209">
        <f>IF(SUM(wUSE!BF$112:BF$114),BF$3*wUSE!BF95/SUM(wUSE!BF$112:BF$114),0)</f>
        <v>2.915328936948313E-2</v>
      </c>
      <c r="BG95" s="209">
        <f>IF(SUM(wUSE!BG$112:BG$114),BG$3*wUSE!BG95/SUM(wUSE!BG$112:BG$114),0)</f>
        <v>5.1628671826446277</v>
      </c>
      <c r="BH95" s="209">
        <f>IF(SUM(wUSE!BH$112:BH$114),BH$3*wUSE!BH95/SUM(wUSE!BH$112:BH$114),0)</f>
        <v>0.23208322693032143</v>
      </c>
      <c r="BI95" s="209">
        <f>IF(SUM(wUSE!BI$112:BI$114),BI$3*wUSE!BI95/SUM(wUSE!BI$112:BI$114),0)</f>
        <v>0.16350800083061529</v>
      </c>
      <c r="BJ95" s="209">
        <f>IF(SUM(wUSE!BJ$112:BJ$114),BJ$3*wUSE!BJ95/SUM(wUSE!BJ$112:BJ$114),0)</f>
        <v>0.25160893391266381</v>
      </c>
      <c r="BK95" s="209">
        <f>IF(SUM(wUSE!BK$112:BK$114),BK$3*wUSE!BK95/SUM(wUSE!BK$112:BK$114),0)</f>
        <v>0.11128482912392351</v>
      </c>
      <c r="BL95" s="209">
        <f>IF(SUM(wUSE!BL$112:BL$114),BL$3*wUSE!BL95/SUM(wUSE!BL$112:BL$114),0)</f>
        <v>3.8253119811002413E-2</v>
      </c>
      <c r="BM95" s="209">
        <f>IF(SUM(wUSE!BM$112:BM$114),BM$3*wUSE!BM95/SUM(wUSE!BM$112:BM$114),0)</f>
        <v>3.0860123105377859</v>
      </c>
      <c r="BN95" s="209">
        <f>IF(SUM(wUSE!BN$112:BN$114),BN$3*wUSE!BN95/SUM(wUSE!BN$112:BN$114),0)</f>
        <v>0.20305836704288993</v>
      </c>
      <c r="BO95" s="209">
        <f>IF(SUM(wUSE!BO$112:BO$114),BO$3*wUSE!BO95/SUM(wUSE!BO$112:BO$114),0)</f>
        <v>0.23913038145862647</v>
      </c>
      <c r="BP95" s="209">
        <f>IF(SUM(wUSE!BP$112:BP$114),BP$3*wUSE!BP95/SUM(wUSE!BP$112:BP$114),0)</f>
        <v>2.6827619088783231E-2</v>
      </c>
      <c r="BQ95" s="209">
        <f>IF(SUM(wUSE!BQ$112:BQ$114),BQ$3*wUSE!BQ95/SUM(wUSE!BQ$112:BQ$114),0)</f>
        <v>0.1713149719071044</v>
      </c>
      <c r="BR95" s="209">
        <f>IF(SUM(wUSE!BR$112:BR$114),BR$3*wUSE!BR95/SUM(wUSE!BR$112:BR$114),0)</f>
        <v>4.03750203531668E-4</v>
      </c>
      <c r="BS95" s="209">
        <f>IF(SUM(wUSE!BS$112:BS$114),BS$3*wUSE!BS95/SUM(wUSE!BS$112:BS$114),0)</f>
        <v>1.2935064354630079</v>
      </c>
      <c r="BT95" s="209">
        <f>IF(SUM(wUSE!BT$112:BT$114),BT$3*wUSE!BT95/SUM(wUSE!BT$112:BT$114),0)</f>
        <v>0.23400793664342073</v>
      </c>
      <c r="BU95" s="209">
        <f>IF(SUM(wUSE!BU$112:BU$114),BU$3*wUSE!BU95/SUM(wUSE!BU$112:BU$114),0)</f>
        <v>7.9286755462643875E-3</v>
      </c>
      <c r="BV95" s="209">
        <f>IF(SUM(wUSE!BV$112:BV$114),BV$3*wUSE!BV95/SUM(wUSE!BV$112:BV$114),0)</f>
        <v>7.7760383269644189</v>
      </c>
      <c r="BW95" s="209">
        <f>IF(SUM(wUSE!BW$112:BW$114),BW$3*wUSE!BW95/SUM(wUSE!BW$112:BW$114),0)</f>
        <v>0</v>
      </c>
      <c r="BX95" s="209">
        <f>IF(SUM(wUSE!BX$112:BX$114),BX$3*wUSE!BX95/SUM(wUSE!BX$112:BX$114),0)</f>
        <v>0.66474878221489087</v>
      </c>
      <c r="BY95" s="209">
        <f>IF(SUM(wUSE!BY$112:BY$114),BY$3*wUSE!BY95/SUM(wUSE!BY$112:BY$114),0)</f>
        <v>0.16651832584853243</v>
      </c>
      <c r="BZ95" s="209">
        <f>IF(SUM(wUSE!BZ$112:BZ$114),BZ$3*wUSE!BZ95/SUM(wUSE!BZ$112:BZ$114),0)</f>
        <v>16.795384752008314</v>
      </c>
      <c r="CA95" s="209">
        <f>IF(SUM(wUSE!CA$112:CA$114),CA$3*wUSE!CA95/SUM(wUSE!CA$112:CA$114),0)</f>
        <v>9.3693881999521622</v>
      </c>
      <c r="CB95" s="209">
        <f>IF(SUM(wUSE!CB$112:CB$114),CB$3*wUSE!CB95/SUM(wUSE!CB$112:CB$114),0)</f>
        <v>3.8690063337386946</v>
      </c>
      <c r="CC95" s="209">
        <f>IF(SUM(wUSE!CC$112:CC$114),CC$3*wUSE!CC95/SUM(wUSE!CC$112:CC$114),0)</f>
        <v>6.7257319017926953</v>
      </c>
      <c r="CD95" s="209">
        <f>IF(SUM(wUSE!CD$112:CD$114),CD$3*wUSE!CD95/SUM(wUSE!CD$112:CD$114),0)</f>
        <v>1.130115682456494</v>
      </c>
      <c r="CE95" s="209">
        <f>IF(SUM(wUSE!CE$112:CE$114),CE$3*wUSE!CE95/SUM(wUSE!CE$112:CE$114),0)</f>
        <v>0.24463056779020903</v>
      </c>
      <c r="CF95" s="209">
        <f>IF(SUM(wUSE!CF$112:CF$114),CF$3*wUSE!CF95/SUM(wUSE!CF$112:CF$114),0)</f>
        <v>0</v>
      </c>
      <c r="CG95" s="209" t="e">
        <f>IF(SUM(wUSE!CG$112:CG$114),CG$3*wUSE!CG95/SUM(wUSE!CG$112:CG$114),0)</f>
        <v>#DIV/0!</v>
      </c>
      <c r="CH95" s="209" t="e">
        <f>IF(SUM(wUSE!CH$112:CH$114),CH$3*wUSE!CH95/SUM(wUSE!CH$112:CH$114),0)</f>
        <v>#DIV/0!</v>
      </c>
      <c r="CI95" s="209" t="e">
        <f>IF(SUM(wUSE!CI$112:CI$114),CI$3*wUSE!CI95/SUM(wUSE!CI$112:CI$114),0)</f>
        <v>#DIV/0!</v>
      </c>
      <c r="CJ95" s="209" t="e">
        <f>IF(SUM(wUSE!CJ$112:CJ$114),CJ$3*wUSE!CJ95/SUM(wUSE!CJ$112:CJ$114),0)</f>
        <v>#DIV/0!</v>
      </c>
      <c r="CK95" s="209" t="e">
        <f>IF(SUM(wUSE!CK$112:CK$114),CK$3*wUSE!CK95/SUM(wUSE!CK$112:CK$114),0)</f>
        <v>#DIV/0!</v>
      </c>
      <c r="CL95" s="209" t="e">
        <f>IF(SUM(wUSE!CL$112:CL$114),CL$3*wUSE!CL95/SUM(wUSE!CL$112:CL$114),0)</f>
        <v>#DIV/0!</v>
      </c>
      <c r="CM95" s="209" t="e">
        <f>IF(SUM(wUSE!CM$112:CM$114),CM$3*wUSE!CM95/SUM(wUSE!CM$112:CM$114),0)</f>
        <v>#DIV/0!</v>
      </c>
      <c r="CN95" s="209" t="e">
        <f>IF(SUM(wUSE!CN$112:CN$114),CN$3*wUSE!CN95/SUM(wUSE!CN$112:CN$114),0)</f>
        <v>#DIV/0!</v>
      </c>
      <c r="CO95" s="209" t="e">
        <f>IF(SUM(wUSE!CO$112:CO$114),CO$3*wUSE!CO95/SUM(wUSE!CO$112:CO$114),0)</f>
        <v>#DIV/0!</v>
      </c>
      <c r="CP95" s="209" t="e">
        <f>IF(SUM(wUSE!CP$112:CP$114),CP$3*wUSE!CP95/SUM(wUSE!CP$112:CP$114),0)</f>
        <v>#DIV/0!</v>
      </c>
      <c r="CQ95" s="209" t="e">
        <f>IF(SUM(wUSE!CQ$112:CQ$114),CQ$3*wUSE!CQ95/SUM(wUSE!CQ$112:CQ$114),0)</f>
        <v>#DIV/0!</v>
      </c>
      <c r="CR95" s="209" t="e">
        <f>IF(SUM(wUSE!CR$112:CR$114),CR$3*wUSE!CR95/SUM(wUSE!CR$112:CR$114),0)</f>
        <v>#DIV/0!</v>
      </c>
      <c r="CS95" s="209" t="e">
        <f>IF(SUM(wUSE!CS$112:CS$114),CS$3*wUSE!CS95/SUM(wUSE!CS$112:CS$114),0)</f>
        <v>#DIV/0!</v>
      </c>
      <c r="CT95" s="209">
        <f>IF(SUM(wUSE!CT$112:CT$114),CT$3*wUSE!CT95/SUM(wUSE!CT$112:CT$114),0)</f>
        <v>0</v>
      </c>
      <c r="CU95" s="209">
        <f>IF(SUM(wUSE!CU$112:CU$114),CU$3*wUSE!CU95/SUM(wUSE!CU$112:CU$114),0)</f>
        <v>0</v>
      </c>
      <c r="CV95" s="209" t="e">
        <f>IF(SUM(wUSE!CV$112:CV$114),CV$3*wUSE!CV95/SUM(wUSE!CV$112:CV$114),0)</f>
        <v>#DIV/0!</v>
      </c>
      <c r="CW95" s="209" t="e">
        <f>IF(SUM(wUSE!CW$112:CW$114),CW$3*wUSE!CW95/SUM(wUSE!CW$112:CW$114),0)</f>
        <v>#DIV/0!</v>
      </c>
      <c r="CX95" s="209" t="e">
        <f>IF(SUM(wUSE!CX$112:CX$114),CX$3*wUSE!CX95/SUM(wUSE!CX$112:CX$114),0)</f>
        <v>#DIV/0!</v>
      </c>
      <c r="CY95" s="209" t="e">
        <f>IF(SUM(wUSE!CY$112:CY$114),CY$3*wUSE!CY95/SUM(wUSE!CY$112:CY$114),0)</f>
        <v>#DIV/0!</v>
      </c>
      <c r="CZ95" s="209" t="e">
        <f>IF(SUM(wUSE!CZ$112:CZ$114),CZ$3*wUSE!CZ95/SUM(wUSE!CZ$112:CZ$114),0)</f>
        <v>#DIV/0!</v>
      </c>
      <c r="DA95" s="209" t="e">
        <f>IF(SUM(wUSE!DA$112:DA$114),DA$3*wUSE!DA95/SUM(wUSE!DA$112:DA$114),0)</f>
        <v>#DIV/0!</v>
      </c>
      <c r="DB95" s="209" t="e">
        <f>IF(SUM(wUSE!DB$112:DB$114),DB$3*wUSE!DB95/SUM(wUSE!DB$112:DB$114),0)</f>
        <v>#DIV/0!</v>
      </c>
      <c r="DC95" s="198"/>
      <c r="DD95" s="199"/>
      <c r="DE95" s="199"/>
      <c r="DF95" s="199"/>
      <c r="DG95" s="199"/>
      <c r="DH95" s="199"/>
      <c r="DI95" s="199"/>
      <c r="DJ95" s="199"/>
      <c r="DK95" s="199"/>
      <c r="DL95" s="199"/>
      <c r="DM95" s="199"/>
      <c r="DN95" s="199"/>
      <c r="DO95" s="199"/>
      <c r="DP95" s="199"/>
    </row>
    <row r="96" spans="1:120" x14ac:dyDescent="0.75">
      <c r="A96" s="2"/>
      <c r="B96" s="17" t="s">
        <v>1239</v>
      </c>
      <c r="C96" s="209">
        <f>IF(SUM(wUSE!C$112:C$114),C$3*wUSE!C96/SUM(wUSE!C$112:C$114),0)</f>
        <v>0</v>
      </c>
      <c r="D96" s="209">
        <f>IF(SUM(wUSE!D$112:D$114),D$3*wUSE!D96/SUM(wUSE!D$112:D$114),0)</f>
        <v>0</v>
      </c>
      <c r="E96" s="209">
        <f>IF(SUM(wUSE!E$112:E$114),E$3*wUSE!E96/SUM(wUSE!E$112:E$114),0)</f>
        <v>0</v>
      </c>
      <c r="F96" s="209">
        <f>IF(SUM(wUSE!F$112:F$114),F$3*wUSE!F96/SUM(wUSE!F$112:F$114),0)</f>
        <v>0</v>
      </c>
      <c r="G96" s="209">
        <f>IF(SUM(wUSE!G$112:G$114),G$3*wUSE!G96/SUM(wUSE!G$112:G$114),0)</f>
        <v>0</v>
      </c>
      <c r="H96" s="209">
        <f>IF(SUM(wUSE!H$112:H$114),H$3*wUSE!H96/SUM(wUSE!H$112:H$114),0)</f>
        <v>0</v>
      </c>
      <c r="I96" s="209">
        <f>IF(SUM(wUSE!I$112:I$114),I$3*wUSE!I96/SUM(wUSE!I$112:I$114),0)</f>
        <v>0</v>
      </c>
      <c r="J96" s="209">
        <f>IF(SUM(wUSE!J$112:J$114),J$3*wUSE!J96/SUM(wUSE!J$112:J$114),0)</f>
        <v>0</v>
      </c>
      <c r="K96" s="209">
        <f>IF(SUM(wUSE!K$112:K$114),K$3*wUSE!K96/SUM(wUSE!K$112:K$114),0)</f>
        <v>0</v>
      </c>
      <c r="L96" s="209">
        <f>IF(SUM(wUSE!L$112:L$114),L$3*wUSE!L96/SUM(wUSE!L$112:L$114),0)</f>
        <v>0</v>
      </c>
      <c r="M96" s="209">
        <f>IF(SUM(wUSE!M$112:M$114),M$3*wUSE!M96/SUM(wUSE!M$112:M$114),0)</f>
        <v>0</v>
      </c>
      <c r="N96" s="209">
        <f>IF(SUM(wUSE!N$112:N$114),N$3*wUSE!N96/SUM(wUSE!N$112:N$114),0)</f>
        <v>0</v>
      </c>
      <c r="O96" s="209">
        <f>IF(SUM(wUSE!O$112:O$114),O$3*wUSE!O96/SUM(wUSE!O$112:O$114),0)</f>
        <v>0</v>
      </c>
      <c r="P96" s="209">
        <f>IF(SUM(wUSE!P$112:P$114),P$3*wUSE!P96/SUM(wUSE!P$112:P$114),0)</f>
        <v>0</v>
      </c>
      <c r="Q96" s="209">
        <f>IF(SUM(wUSE!Q$112:Q$114),Q$3*wUSE!Q96/SUM(wUSE!Q$112:Q$114),0)</f>
        <v>0</v>
      </c>
      <c r="R96" s="209">
        <f>IF(SUM(wUSE!R$112:R$114),R$3*wUSE!R96/SUM(wUSE!R$112:R$114),0)</f>
        <v>0</v>
      </c>
      <c r="S96" s="209">
        <f>IF(SUM(wUSE!S$112:S$114),S$3*wUSE!S96/SUM(wUSE!S$112:S$114),0)</f>
        <v>0</v>
      </c>
      <c r="T96" s="209">
        <f>IF(SUM(wUSE!T$112:T$114),T$3*wUSE!T96/SUM(wUSE!T$112:T$114),0)</f>
        <v>0</v>
      </c>
      <c r="U96" s="209">
        <f>IF(SUM(wUSE!U$112:U$114),U$3*wUSE!U96/SUM(wUSE!U$112:U$114),0)</f>
        <v>0</v>
      </c>
      <c r="V96" s="209">
        <f>IF(SUM(wUSE!V$112:V$114),V$3*wUSE!V96/SUM(wUSE!V$112:V$114),0)</f>
        <v>0</v>
      </c>
      <c r="W96" s="209">
        <f>IF(SUM(wUSE!W$112:W$114),W$3*wUSE!W96/SUM(wUSE!W$112:W$114),0)</f>
        <v>0</v>
      </c>
      <c r="X96" s="209">
        <f>IF(SUM(wUSE!X$112:X$114),X$3*wUSE!X96/SUM(wUSE!X$112:X$114),0)</f>
        <v>0</v>
      </c>
      <c r="Y96" s="209">
        <f>IF(SUM(wUSE!Y$112:Y$114),Y$3*wUSE!Y96/SUM(wUSE!Y$112:Y$114),0)</f>
        <v>0</v>
      </c>
      <c r="Z96" s="209">
        <f>IF(SUM(wUSE!Z$112:Z$114),Z$3*wUSE!Z96/SUM(wUSE!Z$112:Z$114),0)</f>
        <v>0</v>
      </c>
      <c r="AA96" s="209">
        <f>IF(SUM(wUSE!AA$112:AA$114),AA$3*wUSE!AA96/SUM(wUSE!AA$112:AA$114),0)</f>
        <v>0</v>
      </c>
      <c r="AB96" s="209">
        <f>IF(SUM(wUSE!AB$112:AB$114),AB$3*wUSE!AB96/SUM(wUSE!AB$112:AB$114),0)</f>
        <v>0</v>
      </c>
      <c r="AC96" s="209">
        <f>IF(SUM(wUSE!AC$112:AC$114),AC$3*wUSE!AC96/SUM(wUSE!AC$112:AC$114),0)</f>
        <v>0</v>
      </c>
      <c r="AD96" s="209">
        <f>IF(SUM(wUSE!AD$112:AD$114),AD$3*wUSE!AD96/SUM(wUSE!AD$112:AD$114),0)</f>
        <v>0</v>
      </c>
      <c r="AE96" s="209">
        <f>IF(SUM(wUSE!AE$112:AE$114),AE$3*wUSE!AE96/SUM(wUSE!AE$112:AE$114),0)</f>
        <v>0</v>
      </c>
      <c r="AF96" s="209">
        <f>IF(SUM(wUSE!AF$112:AF$114),AF$3*wUSE!AF96/SUM(wUSE!AF$112:AF$114),0)</f>
        <v>0</v>
      </c>
      <c r="AG96" s="209">
        <f>IF(SUM(wUSE!AG$112:AG$114),AG$3*wUSE!AG96/SUM(wUSE!AG$112:AG$114),0)</f>
        <v>0</v>
      </c>
      <c r="AH96" s="209">
        <f>IF(SUM(wUSE!AH$112:AH$114),AH$3*wUSE!AH96/SUM(wUSE!AH$112:AH$114),0)</f>
        <v>0</v>
      </c>
      <c r="AI96" s="209">
        <f>IF(SUM(wUSE!AI$112:AI$114),AI$3*wUSE!AI96/SUM(wUSE!AI$112:AI$114),0)</f>
        <v>0</v>
      </c>
      <c r="AJ96" s="209">
        <f>IF(SUM(wUSE!AJ$112:AJ$114),AJ$3*wUSE!AJ96/SUM(wUSE!AJ$112:AJ$114),0)</f>
        <v>0</v>
      </c>
      <c r="AK96" s="209">
        <f>IF(SUM(wUSE!AK$112:AK$114),AK$3*wUSE!AK96/SUM(wUSE!AK$112:AK$114),0)</f>
        <v>0</v>
      </c>
      <c r="AL96" s="209">
        <f>IF(SUM(wUSE!AL$112:AL$114),AL$3*wUSE!AL96/SUM(wUSE!AL$112:AL$114),0)</f>
        <v>0</v>
      </c>
      <c r="AM96" s="209">
        <f>IF(SUM(wUSE!AM$112:AM$114),AM$3*wUSE!AM96/SUM(wUSE!AM$112:AM$114),0)</f>
        <v>0</v>
      </c>
      <c r="AN96" s="209">
        <f>IF(SUM(wUSE!AN$112:AN$114),AN$3*wUSE!AN96/SUM(wUSE!AN$112:AN$114),0)</f>
        <v>0</v>
      </c>
      <c r="AO96" s="209">
        <f>IF(SUM(wUSE!AO$112:AO$114),AO$3*wUSE!AO96/SUM(wUSE!AO$112:AO$114),0)</f>
        <v>0</v>
      </c>
      <c r="AP96" s="209">
        <f>IF(SUM(wUSE!AP$112:AP$114),AP$3*wUSE!AP96/SUM(wUSE!AP$112:AP$114),0)</f>
        <v>0</v>
      </c>
      <c r="AQ96" s="209">
        <f>IF(SUM(wUSE!AQ$112:AQ$114),AQ$3*wUSE!AQ96/SUM(wUSE!AQ$112:AQ$114),0)</f>
        <v>0</v>
      </c>
      <c r="AR96" s="209">
        <f>IF(SUM(wUSE!AR$112:AR$114),AR$3*wUSE!AR96/SUM(wUSE!AR$112:AR$114),0)</f>
        <v>0</v>
      </c>
      <c r="AS96" s="209">
        <f>IF(SUM(wUSE!AS$112:AS$114),AS$3*wUSE!AS96/SUM(wUSE!AS$112:AS$114),0)</f>
        <v>0</v>
      </c>
      <c r="AT96" s="209">
        <f>IF(SUM(wUSE!AT$112:AT$114),AT$3*wUSE!AT96/SUM(wUSE!AT$112:AT$114),0)</f>
        <v>0</v>
      </c>
      <c r="AU96" s="209">
        <f>IF(SUM(wUSE!AU$112:AU$114),AU$3*wUSE!AU96/SUM(wUSE!AU$112:AU$114),0)</f>
        <v>0</v>
      </c>
      <c r="AV96" s="209">
        <f>IF(SUM(wUSE!AV$112:AV$114),AV$3*wUSE!AV96/SUM(wUSE!AV$112:AV$114),0)</f>
        <v>0</v>
      </c>
      <c r="AW96" s="209">
        <f>IF(SUM(wUSE!AW$112:AW$114),AW$3*wUSE!AW96/SUM(wUSE!AW$112:AW$114),0)</f>
        <v>0</v>
      </c>
      <c r="AX96" s="209">
        <f>IF(SUM(wUSE!AX$112:AX$114),AX$3*wUSE!AX96/SUM(wUSE!AX$112:AX$114),0)</f>
        <v>0</v>
      </c>
      <c r="AY96" s="209">
        <f>IF(SUM(wUSE!AY$112:AY$114),AY$3*wUSE!AY96/SUM(wUSE!AY$112:AY$114),0)</f>
        <v>0</v>
      </c>
      <c r="AZ96" s="209">
        <f>IF(SUM(wUSE!AZ$112:AZ$114),AZ$3*wUSE!AZ96/SUM(wUSE!AZ$112:AZ$114),0)</f>
        <v>0</v>
      </c>
      <c r="BA96" s="209">
        <f>IF(SUM(wUSE!BA$112:BA$114),BA$3*wUSE!BA96/SUM(wUSE!BA$112:BA$114),0)</f>
        <v>0</v>
      </c>
      <c r="BB96" s="209">
        <f>IF(SUM(wUSE!BB$112:BB$114),BB$3*wUSE!BB96/SUM(wUSE!BB$112:BB$114),0)</f>
        <v>0</v>
      </c>
      <c r="BC96" s="209">
        <f>IF(SUM(wUSE!BC$112:BC$114),BC$3*wUSE!BC96/SUM(wUSE!BC$112:BC$114),0)</f>
        <v>0</v>
      </c>
      <c r="BD96" s="209">
        <f>IF(SUM(wUSE!BD$112:BD$114),BD$3*wUSE!BD96/SUM(wUSE!BD$112:BD$114),0)</f>
        <v>0</v>
      </c>
      <c r="BE96" s="209">
        <f>IF(SUM(wUSE!BE$112:BE$114),BE$3*wUSE!BE96/SUM(wUSE!BE$112:BE$114),0)</f>
        <v>0</v>
      </c>
      <c r="BF96" s="209">
        <f>IF(SUM(wUSE!BF$112:BF$114),BF$3*wUSE!BF96/SUM(wUSE!BF$112:BF$114),0)</f>
        <v>0</v>
      </c>
      <c r="BG96" s="209">
        <f>IF(SUM(wUSE!BG$112:BG$114),BG$3*wUSE!BG96/SUM(wUSE!BG$112:BG$114),0)</f>
        <v>0</v>
      </c>
      <c r="BH96" s="209">
        <f>IF(SUM(wUSE!BH$112:BH$114),BH$3*wUSE!BH96/SUM(wUSE!BH$112:BH$114),0)</f>
        <v>0</v>
      </c>
      <c r="BI96" s="209">
        <f>IF(SUM(wUSE!BI$112:BI$114),BI$3*wUSE!BI96/SUM(wUSE!BI$112:BI$114),0)</f>
        <v>0</v>
      </c>
      <c r="BJ96" s="209">
        <f>IF(SUM(wUSE!BJ$112:BJ$114),BJ$3*wUSE!BJ96/SUM(wUSE!BJ$112:BJ$114),0)</f>
        <v>0</v>
      </c>
      <c r="BK96" s="209">
        <f>IF(SUM(wUSE!BK$112:BK$114),BK$3*wUSE!BK96/SUM(wUSE!BK$112:BK$114),0)</f>
        <v>0</v>
      </c>
      <c r="BL96" s="209">
        <f>IF(SUM(wUSE!BL$112:BL$114),BL$3*wUSE!BL96/SUM(wUSE!BL$112:BL$114),0)</f>
        <v>0</v>
      </c>
      <c r="BM96" s="209">
        <f>IF(SUM(wUSE!BM$112:BM$114),BM$3*wUSE!BM96/SUM(wUSE!BM$112:BM$114),0)</f>
        <v>0</v>
      </c>
      <c r="BN96" s="209">
        <f>IF(SUM(wUSE!BN$112:BN$114),BN$3*wUSE!BN96/SUM(wUSE!BN$112:BN$114),0)</f>
        <v>0</v>
      </c>
      <c r="BO96" s="209">
        <f>IF(SUM(wUSE!BO$112:BO$114),BO$3*wUSE!BO96/SUM(wUSE!BO$112:BO$114),0)</f>
        <v>0</v>
      </c>
      <c r="BP96" s="209">
        <f>IF(SUM(wUSE!BP$112:BP$114),BP$3*wUSE!BP96/SUM(wUSE!BP$112:BP$114),0)</f>
        <v>0</v>
      </c>
      <c r="BQ96" s="209">
        <f>IF(SUM(wUSE!BQ$112:BQ$114),BQ$3*wUSE!BQ96/SUM(wUSE!BQ$112:BQ$114),0)</f>
        <v>0</v>
      </c>
      <c r="BR96" s="209">
        <f>IF(SUM(wUSE!BR$112:BR$114),BR$3*wUSE!BR96/SUM(wUSE!BR$112:BR$114),0)</f>
        <v>0</v>
      </c>
      <c r="BS96" s="209">
        <f>IF(SUM(wUSE!BS$112:BS$114),BS$3*wUSE!BS96/SUM(wUSE!BS$112:BS$114),0)</f>
        <v>0</v>
      </c>
      <c r="BT96" s="209">
        <f>IF(SUM(wUSE!BT$112:BT$114),BT$3*wUSE!BT96/SUM(wUSE!BT$112:BT$114),0)</f>
        <v>0</v>
      </c>
      <c r="BU96" s="209">
        <f>IF(SUM(wUSE!BU$112:BU$114),BU$3*wUSE!BU96/SUM(wUSE!BU$112:BU$114),0)</f>
        <v>0</v>
      </c>
      <c r="BV96" s="209">
        <f>IF(SUM(wUSE!BV$112:BV$114),BV$3*wUSE!BV96/SUM(wUSE!BV$112:BV$114),0)</f>
        <v>0</v>
      </c>
      <c r="BW96" s="209">
        <f>IF(SUM(wUSE!BW$112:BW$114),BW$3*wUSE!BW96/SUM(wUSE!BW$112:BW$114),0)</f>
        <v>0</v>
      </c>
      <c r="BX96" s="209">
        <f>IF(SUM(wUSE!BX$112:BX$114),BX$3*wUSE!BX96/SUM(wUSE!BX$112:BX$114),0)</f>
        <v>0</v>
      </c>
      <c r="BY96" s="209">
        <f>IF(SUM(wUSE!BY$112:BY$114),BY$3*wUSE!BY96/SUM(wUSE!BY$112:BY$114),0)</f>
        <v>0</v>
      </c>
      <c r="BZ96" s="209">
        <f>IF(SUM(wUSE!BZ$112:BZ$114),BZ$3*wUSE!BZ96/SUM(wUSE!BZ$112:BZ$114),0)</f>
        <v>0</v>
      </c>
      <c r="CA96" s="209">
        <f>IF(SUM(wUSE!CA$112:CA$114),CA$3*wUSE!CA96/SUM(wUSE!CA$112:CA$114),0)</f>
        <v>0</v>
      </c>
      <c r="CB96" s="209">
        <f>IF(SUM(wUSE!CB$112:CB$114),CB$3*wUSE!CB96/SUM(wUSE!CB$112:CB$114),0)</f>
        <v>0</v>
      </c>
      <c r="CC96" s="209">
        <f>IF(SUM(wUSE!CC$112:CC$114),CC$3*wUSE!CC96/SUM(wUSE!CC$112:CC$114),0)</f>
        <v>0</v>
      </c>
      <c r="CD96" s="209">
        <f>IF(SUM(wUSE!CD$112:CD$114),CD$3*wUSE!CD96/SUM(wUSE!CD$112:CD$114),0)</f>
        <v>0</v>
      </c>
      <c r="CE96" s="209">
        <f>IF(SUM(wUSE!CE$112:CE$114),CE$3*wUSE!CE96/SUM(wUSE!CE$112:CE$114),0)</f>
        <v>0</v>
      </c>
      <c r="CF96" s="209">
        <f>IF(SUM(wUSE!CF$112:CF$114),CF$3*wUSE!CF96/SUM(wUSE!CF$112:CF$114),0)</f>
        <v>0</v>
      </c>
      <c r="CG96" s="209" t="e">
        <f>IF(SUM(wUSE!CG$112:CG$114),CG$3*wUSE!CG96/SUM(wUSE!CG$112:CG$114),0)</f>
        <v>#DIV/0!</v>
      </c>
      <c r="CH96" s="209" t="e">
        <f>IF(SUM(wUSE!CH$112:CH$114),CH$3*wUSE!CH96/SUM(wUSE!CH$112:CH$114),0)</f>
        <v>#DIV/0!</v>
      </c>
      <c r="CI96" s="209" t="e">
        <f>IF(SUM(wUSE!CI$112:CI$114),CI$3*wUSE!CI96/SUM(wUSE!CI$112:CI$114),0)</f>
        <v>#DIV/0!</v>
      </c>
      <c r="CJ96" s="209" t="e">
        <f>IF(SUM(wUSE!CJ$112:CJ$114),CJ$3*wUSE!CJ96/SUM(wUSE!CJ$112:CJ$114),0)</f>
        <v>#DIV/0!</v>
      </c>
      <c r="CK96" s="209" t="e">
        <f>IF(SUM(wUSE!CK$112:CK$114),CK$3*wUSE!CK96/SUM(wUSE!CK$112:CK$114),0)</f>
        <v>#DIV/0!</v>
      </c>
      <c r="CL96" s="209" t="e">
        <f>IF(SUM(wUSE!CL$112:CL$114),CL$3*wUSE!CL96/SUM(wUSE!CL$112:CL$114),0)</f>
        <v>#DIV/0!</v>
      </c>
      <c r="CM96" s="209" t="e">
        <f>IF(SUM(wUSE!CM$112:CM$114),CM$3*wUSE!CM96/SUM(wUSE!CM$112:CM$114),0)</f>
        <v>#DIV/0!</v>
      </c>
      <c r="CN96" s="209" t="e">
        <f>IF(SUM(wUSE!CN$112:CN$114),CN$3*wUSE!CN96/SUM(wUSE!CN$112:CN$114),0)</f>
        <v>#DIV/0!</v>
      </c>
      <c r="CO96" s="209" t="e">
        <f>IF(SUM(wUSE!CO$112:CO$114),CO$3*wUSE!CO96/SUM(wUSE!CO$112:CO$114),0)</f>
        <v>#DIV/0!</v>
      </c>
      <c r="CP96" s="209" t="e">
        <f>IF(SUM(wUSE!CP$112:CP$114),CP$3*wUSE!CP96/SUM(wUSE!CP$112:CP$114),0)</f>
        <v>#DIV/0!</v>
      </c>
      <c r="CQ96" s="209" t="e">
        <f>IF(SUM(wUSE!CQ$112:CQ$114),CQ$3*wUSE!CQ96/SUM(wUSE!CQ$112:CQ$114),0)</f>
        <v>#DIV/0!</v>
      </c>
      <c r="CR96" s="209" t="e">
        <f>IF(SUM(wUSE!CR$112:CR$114),CR$3*wUSE!CR96/SUM(wUSE!CR$112:CR$114),0)</f>
        <v>#DIV/0!</v>
      </c>
      <c r="CS96" s="209" t="e">
        <f>IF(SUM(wUSE!CS$112:CS$114),CS$3*wUSE!CS96/SUM(wUSE!CS$112:CS$114),0)</f>
        <v>#DIV/0!</v>
      </c>
      <c r="CT96" s="209">
        <f>IF(SUM(wUSE!CT$112:CT$114),CT$3*wUSE!CT96/SUM(wUSE!CT$112:CT$114),0)</f>
        <v>0</v>
      </c>
      <c r="CU96" s="209">
        <f>IF(SUM(wUSE!CU$112:CU$114),CU$3*wUSE!CU96/SUM(wUSE!CU$112:CU$114),0)</f>
        <v>0</v>
      </c>
      <c r="CV96" s="209" t="e">
        <f>IF(SUM(wUSE!CV$112:CV$114),CV$3*wUSE!CV96/SUM(wUSE!CV$112:CV$114),0)</f>
        <v>#DIV/0!</v>
      </c>
      <c r="CW96" s="209" t="e">
        <f>IF(SUM(wUSE!CW$112:CW$114),CW$3*wUSE!CW96/SUM(wUSE!CW$112:CW$114),0)</f>
        <v>#DIV/0!</v>
      </c>
      <c r="CX96" s="209" t="e">
        <f>IF(SUM(wUSE!CX$112:CX$114),CX$3*wUSE!CX96/SUM(wUSE!CX$112:CX$114),0)</f>
        <v>#DIV/0!</v>
      </c>
      <c r="CY96" s="209" t="e">
        <f>IF(SUM(wUSE!CY$112:CY$114),CY$3*wUSE!CY96/SUM(wUSE!CY$112:CY$114),0)</f>
        <v>#DIV/0!</v>
      </c>
      <c r="CZ96" s="209" t="e">
        <f>IF(SUM(wUSE!CZ$112:CZ$114),CZ$3*wUSE!CZ96/SUM(wUSE!CZ$112:CZ$114),0)</f>
        <v>#DIV/0!</v>
      </c>
      <c r="DA96" s="209" t="e">
        <f>IF(SUM(wUSE!DA$112:DA$114),DA$3*wUSE!DA96/SUM(wUSE!DA$112:DA$114),0)</f>
        <v>#DIV/0!</v>
      </c>
      <c r="DB96" s="209" t="e">
        <f>IF(SUM(wUSE!DB$112:DB$114),DB$3*wUSE!DB96/SUM(wUSE!DB$112:DB$114),0)</f>
        <v>#DIV/0!</v>
      </c>
      <c r="DC96" s="198"/>
      <c r="DD96" s="199"/>
      <c r="DE96" s="199"/>
      <c r="DF96" s="199"/>
      <c r="DG96" s="199"/>
      <c r="DH96" s="199"/>
      <c r="DI96" s="199"/>
      <c r="DJ96" s="199"/>
      <c r="DK96" s="199"/>
      <c r="DL96" s="199"/>
      <c r="DM96" s="199"/>
      <c r="DN96" s="199"/>
      <c r="DO96" s="199"/>
      <c r="DP96" s="199"/>
    </row>
    <row r="97" spans="1:120" x14ac:dyDescent="0.75">
      <c r="A97" s="2"/>
      <c r="B97" s="17" t="s">
        <v>196</v>
      </c>
      <c r="C97" s="209">
        <f>IF(SUM(wUSE!C$112:C$114),C$3*wUSE!C97/SUM(wUSE!C$112:C$114),0)</f>
        <v>0</v>
      </c>
      <c r="D97" s="209">
        <f>IF(SUM(wUSE!D$112:D$114),D$3*wUSE!D97/SUM(wUSE!D$112:D$114),0)</f>
        <v>0</v>
      </c>
      <c r="E97" s="209">
        <f>IF(SUM(wUSE!E$112:E$114),E$3*wUSE!E97/SUM(wUSE!E$112:E$114),0)</f>
        <v>0</v>
      </c>
      <c r="F97" s="209">
        <f>IF(SUM(wUSE!F$112:F$114),F$3*wUSE!F97/SUM(wUSE!F$112:F$114),0)</f>
        <v>0</v>
      </c>
      <c r="G97" s="209">
        <f>IF(SUM(wUSE!G$112:G$114),G$3*wUSE!G97/SUM(wUSE!G$112:G$114),0)</f>
        <v>0</v>
      </c>
      <c r="H97" s="209">
        <f>IF(SUM(wUSE!H$112:H$114),H$3*wUSE!H97/SUM(wUSE!H$112:H$114),0)</f>
        <v>0</v>
      </c>
      <c r="I97" s="209">
        <f>IF(SUM(wUSE!I$112:I$114),I$3*wUSE!I97/SUM(wUSE!I$112:I$114),0)</f>
        <v>0</v>
      </c>
      <c r="J97" s="209">
        <f>IF(SUM(wUSE!J$112:J$114),J$3*wUSE!J97/SUM(wUSE!J$112:J$114),0)</f>
        <v>0</v>
      </c>
      <c r="K97" s="209">
        <f>IF(SUM(wUSE!K$112:K$114),K$3*wUSE!K97/SUM(wUSE!K$112:K$114),0)</f>
        <v>0</v>
      </c>
      <c r="L97" s="209">
        <f>IF(SUM(wUSE!L$112:L$114),L$3*wUSE!L97/SUM(wUSE!L$112:L$114),0)</f>
        <v>0</v>
      </c>
      <c r="M97" s="209">
        <f>IF(SUM(wUSE!M$112:M$114),M$3*wUSE!M97/SUM(wUSE!M$112:M$114),0)</f>
        <v>0</v>
      </c>
      <c r="N97" s="209">
        <f>IF(SUM(wUSE!N$112:N$114),N$3*wUSE!N97/SUM(wUSE!N$112:N$114),0)</f>
        <v>0</v>
      </c>
      <c r="O97" s="209">
        <f>IF(SUM(wUSE!O$112:O$114),O$3*wUSE!O97/SUM(wUSE!O$112:O$114),0)</f>
        <v>0</v>
      </c>
      <c r="P97" s="209">
        <f>IF(SUM(wUSE!P$112:P$114),P$3*wUSE!P97/SUM(wUSE!P$112:P$114),0)</f>
        <v>0</v>
      </c>
      <c r="Q97" s="209">
        <f>IF(SUM(wUSE!Q$112:Q$114),Q$3*wUSE!Q97/SUM(wUSE!Q$112:Q$114),0)</f>
        <v>0</v>
      </c>
      <c r="R97" s="209">
        <f>IF(SUM(wUSE!R$112:R$114),R$3*wUSE!R97/SUM(wUSE!R$112:R$114),0)</f>
        <v>0</v>
      </c>
      <c r="S97" s="209">
        <f>IF(SUM(wUSE!S$112:S$114),S$3*wUSE!S97/SUM(wUSE!S$112:S$114),0)</f>
        <v>0</v>
      </c>
      <c r="T97" s="209">
        <f>IF(SUM(wUSE!T$112:T$114),T$3*wUSE!T97/SUM(wUSE!T$112:T$114),0)</f>
        <v>0</v>
      </c>
      <c r="U97" s="209">
        <f>IF(SUM(wUSE!U$112:U$114),U$3*wUSE!U97/SUM(wUSE!U$112:U$114),0)</f>
        <v>0</v>
      </c>
      <c r="V97" s="209">
        <f>IF(SUM(wUSE!V$112:V$114),V$3*wUSE!V97/SUM(wUSE!V$112:V$114),0)</f>
        <v>0</v>
      </c>
      <c r="W97" s="209">
        <f>IF(SUM(wUSE!W$112:W$114),W$3*wUSE!W97/SUM(wUSE!W$112:W$114),0)</f>
        <v>0</v>
      </c>
      <c r="X97" s="209">
        <f>IF(SUM(wUSE!X$112:X$114),X$3*wUSE!X97/SUM(wUSE!X$112:X$114),0)</f>
        <v>0</v>
      </c>
      <c r="Y97" s="209">
        <f>IF(SUM(wUSE!Y$112:Y$114),Y$3*wUSE!Y97/SUM(wUSE!Y$112:Y$114),0)</f>
        <v>0</v>
      </c>
      <c r="Z97" s="209">
        <f>IF(SUM(wUSE!Z$112:Z$114),Z$3*wUSE!Z97/SUM(wUSE!Z$112:Z$114),0)</f>
        <v>0</v>
      </c>
      <c r="AA97" s="209">
        <f>IF(SUM(wUSE!AA$112:AA$114),AA$3*wUSE!AA97/SUM(wUSE!AA$112:AA$114),0)</f>
        <v>0</v>
      </c>
      <c r="AB97" s="209">
        <f>IF(SUM(wUSE!AB$112:AB$114),AB$3*wUSE!AB97/SUM(wUSE!AB$112:AB$114),0)</f>
        <v>0</v>
      </c>
      <c r="AC97" s="209">
        <f>IF(SUM(wUSE!AC$112:AC$114),AC$3*wUSE!AC97/SUM(wUSE!AC$112:AC$114),0)</f>
        <v>0</v>
      </c>
      <c r="AD97" s="209">
        <f>IF(SUM(wUSE!AD$112:AD$114),AD$3*wUSE!AD97/SUM(wUSE!AD$112:AD$114),0)</f>
        <v>0</v>
      </c>
      <c r="AE97" s="209">
        <f>IF(SUM(wUSE!AE$112:AE$114),AE$3*wUSE!AE97/SUM(wUSE!AE$112:AE$114),0)</f>
        <v>0</v>
      </c>
      <c r="AF97" s="209">
        <f>IF(SUM(wUSE!AF$112:AF$114),AF$3*wUSE!AF97/SUM(wUSE!AF$112:AF$114),0)</f>
        <v>0</v>
      </c>
      <c r="AG97" s="209">
        <f>IF(SUM(wUSE!AG$112:AG$114),AG$3*wUSE!AG97/SUM(wUSE!AG$112:AG$114),0)</f>
        <v>0</v>
      </c>
      <c r="AH97" s="209">
        <f>IF(SUM(wUSE!AH$112:AH$114),AH$3*wUSE!AH97/SUM(wUSE!AH$112:AH$114),0)</f>
        <v>0</v>
      </c>
      <c r="AI97" s="209">
        <f>IF(SUM(wUSE!AI$112:AI$114),AI$3*wUSE!AI97/SUM(wUSE!AI$112:AI$114),0)</f>
        <v>0</v>
      </c>
      <c r="AJ97" s="209">
        <f>IF(SUM(wUSE!AJ$112:AJ$114),AJ$3*wUSE!AJ97/SUM(wUSE!AJ$112:AJ$114),0)</f>
        <v>0</v>
      </c>
      <c r="AK97" s="209">
        <f>IF(SUM(wUSE!AK$112:AK$114),AK$3*wUSE!AK97/SUM(wUSE!AK$112:AK$114),0)</f>
        <v>0</v>
      </c>
      <c r="AL97" s="209">
        <f>IF(SUM(wUSE!AL$112:AL$114),AL$3*wUSE!AL97/SUM(wUSE!AL$112:AL$114),0)</f>
        <v>0</v>
      </c>
      <c r="AM97" s="209">
        <f>IF(SUM(wUSE!AM$112:AM$114),AM$3*wUSE!AM97/SUM(wUSE!AM$112:AM$114),0)</f>
        <v>0</v>
      </c>
      <c r="AN97" s="209">
        <f>IF(SUM(wUSE!AN$112:AN$114),AN$3*wUSE!AN97/SUM(wUSE!AN$112:AN$114),0)</f>
        <v>0</v>
      </c>
      <c r="AO97" s="209">
        <f>IF(SUM(wUSE!AO$112:AO$114),AO$3*wUSE!AO97/SUM(wUSE!AO$112:AO$114),0)</f>
        <v>0.85746863527292239</v>
      </c>
      <c r="AP97" s="209">
        <f>IF(SUM(wUSE!AP$112:AP$114),AP$3*wUSE!AP97/SUM(wUSE!AP$112:AP$114),0)</f>
        <v>0.78594165520704862</v>
      </c>
      <c r="AQ97" s="209">
        <f>IF(SUM(wUSE!AQ$112:AQ$114),AQ$3*wUSE!AQ97/SUM(wUSE!AQ$112:AQ$114),0)</f>
        <v>2.6056795286372685</v>
      </c>
      <c r="AR97" s="209">
        <f>IF(SUM(wUSE!AR$112:AR$114),AR$3*wUSE!AR97/SUM(wUSE!AR$112:AR$114),0)</f>
        <v>0</v>
      </c>
      <c r="AS97" s="209">
        <f>IF(SUM(wUSE!AS$112:AS$114),AS$3*wUSE!AS97/SUM(wUSE!AS$112:AS$114),0)</f>
        <v>0</v>
      </c>
      <c r="AT97" s="209">
        <f>IF(SUM(wUSE!AT$112:AT$114),AT$3*wUSE!AT97/SUM(wUSE!AT$112:AT$114),0)</f>
        <v>6.8568651680413942E-2</v>
      </c>
      <c r="AU97" s="209">
        <f>IF(SUM(wUSE!AU$112:AU$114),AU$3*wUSE!AU97/SUM(wUSE!AU$112:AU$114),0)</f>
        <v>8.6386027740662091E-3</v>
      </c>
      <c r="AV97" s="209">
        <f>IF(SUM(wUSE!AV$112:AV$114),AV$3*wUSE!AV97/SUM(wUSE!AV$112:AV$114),0)</f>
        <v>0.2235431352017741</v>
      </c>
      <c r="AW97" s="209">
        <f>IF(SUM(wUSE!AW$112:AW$114),AW$3*wUSE!AW97/SUM(wUSE!AW$112:AW$114),0)</f>
        <v>2.0450954193930029</v>
      </c>
      <c r="AX97" s="209">
        <f>IF(SUM(wUSE!AX$112:AX$114),AX$3*wUSE!AX97/SUM(wUSE!AX$112:AX$114),0)</f>
        <v>0</v>
      </c>
      <c r="AY97" s="209">
        <f>IF(SUM(wUSE!AY$112:AY$114),AY$3*wUSE!AY97/SUM(wUSE!AY$112:AY$114),0)</f>
        <v>1.541880102734505</v>
      </c>
      <c r="AZ97" s="209">
        <f>IF(SUM(wUSE!AZ$112:AZ$114),AZ$3*wUSE!AZ97/SUM(wUSE!AZ$112:AZ$114),0)</f>
        <v>0.12429013279118205</v>
      </c>
      <c r="BA97" s="209">
        <f>IF(SUM(wUSE!BA$112:BA$114),BA$3*wUSE!BA97/SUM(wUSE!BA$112:BA$114),0)</f>
        <v>0.34723361811248804</v>
      </c>
      <c r="BB97" s="209">
        <f>IF(SUM(wUSE!BB$112:BB$114),BB$3*wUSE!BB97/SUM(wUSE!BB$112:BB$114),0)</f>
        <v>0</v>
      </c>
      <c r="BC97" s="209">
        <f>IF(SUM(wUSE!BC$112:BC$114),BC$3*wUSE!BC97/SUM(wUSE!BC$112:BC$114),0)</f>
        <v>3.6335938438162594</v>
      </c>
      <c r="BD97" s="209">
        <f>IF(SUM(wUSE!BD$112:BD$114),BD$3*wUSE!BD97/SUM(wUSE!BD$112:BD$114),0)</f>
        <v>0.53441166445920962</v>
      </c>
      <c r="BE97" s="209">
        <f>IF(SUM(wUSE!BE$112:BE$114),BE$3*wUSE!BE97/SUM(wUSE!BE$112:BE$114),0)</f>
        <v>2.0993400222706349</v>
      </c>
      <c r="BF97" s="209">
        <f>IF(SUM(wUSE!BF$112:BF$114),BF$3*wUSE!BF97/SUM(wUSE!BF$112:BF$114),0)</f>
        <v>0</v>
      </c>
      <c r="BG97" s="209">
        <f>IF(SUM(wUSE!BG$112:BG$114),BG$3*wUSE!BG97/SUM(wUSE!BG$112:BG$114),0)</f>
        <v>2.1047599100424828</v>
      </c>
      <c r="BH97" s="209">
        <f>IF(SUM(wUSE!BH$112:BH$114),BH$3*wUSE!BH97/SUM(wUSE!BH$112:BH$114),0)</f>
        <v>0</v>
      </c>
      <c r="BI97" s="209">
        <f>IF(SUM(wUSE!BI$112:BI$114),BI$3*wUSE!BI97/SUM(wUSE!BI$112:BI$114),0)</f>
        <v>0.15061082537397139</v>
      </c>
      <c r="BJ97" s="209">
        <f>IF(SUM(wUSE!BJ$112:BJ$114),BJ$3*wUSE!BJ97/SUM(wUSE!BJ$112:BJ$114),0)</f>
        <v>0.14567878654690514</v>
      </c>
      <c r="BK97" s="209">
        <f>IF(SUM(wUSE!BK$112:BK$114),BK$3*wUSE!BK97/SUM(wUSE!BK$112:BK$114),0)</f>
        <v>7.7064059826759568E-2</v>
      </c>
      <c r="BL97" s="209">
        <f>IF(SUM(wUSE!BL$112:BL$114),BL$3*wUSE!BL97/SUM(wUSE!BL$112:BL$114),0)</f>
        <v>0</v>
      </c>
      <c r="BM97" s="209">
        <f>IF(SUM(wUSE!BM$112:BM$114),BM$3*wUSE!BM97/SUM(wUSE!BM$112:BM$114),0)</f>
        <v>1.0270712738022851</v>
      </c>
      <c r="BN97" s="209">
        <f>IF(SUM(wUSE!BN$112:BN$114),BN$3*wUSE!BN97/SUM(wUSE!BN$112:BN$114),0)</f>
        <v>2.4002059244333938E-2</v>
      </c>
      <c r="BO97" s="209">
        <f>IF(SUM(wUSE!BO$112:BO$114),BO$3*wUSE!BO97/SUM(wUSE!BO$112:BO$114),0)</f>
        <v>0.10533302819103857</v>
      </c>
      <c r="BP97" s="209">
        <f>IF(SUM(wUSE!BP$112:BP$114),BP$3*wUSE!BP97/SUM(wUSE!BP$112:BP$114),0)</f>
        <v>0.21337712518538188</v>
      </c>
      <c r="BQ97" s="209">
        <f>IF(SUM(wUSE!BQ$112:BQ$114),BQ$3*wUSE!BQ97/SUM(wUSE!BQ$112:BQ$114),0)</f>
        <v>0.12499831941691554</v>
      </c>
      <c r="BR97" s="209">
        <f>IF(SUM(wUSE!BR$112:BR$114),BR$3*wUSE!BR97/SUM(wUSE!BR$112:BR$114),0)</f>
        <v>2.9943328318535127E-2</v>
      </c>
      <c r="BS97" s="209">
        <f>IF(SUM(wUSE!BS$112:BS$114),BS$3*wUSE!BS97/SUM(wUSE!BS$112:BS$114),0)</f>
        <v>1.3697831074209452</v>
      </c>
      <c r="BT97" s="209">
        <f>IF(SUM(wUSE!BT$112:BT$114),BT$3*wUSE!BT97/SUM(wUSE!BT$112:BT$114),0)</f>
        <v>0.66649864870039099</v>
      </c>
      <c r="BU97" s="209">
        <f>IF(SUM(wUSE!BU$112:BU$114),BU$3*wUSE!BU97/SUM(wUSE!BU$112:BU$114),0)</f>
        <v>0.23044041429520754</v>
      </c>
      <c r="BV97" s="209">
        <f>IF(SUM(wUSE!BV$112:BV$114),BV$3*wUSE!BV97/SUM(wUSE!BV$112:BV$114),0)</f>
        <v>7.5725295495962355</v>
      </c>
      <c r="BW97" s="209">
        <f>IF(SUM(wUSE!BW$112:BW$114),BW$3*wUSE!BW97/SUM(wUSE!BW$112:BW$114),0)</f>
        <v>0</v>
      </c>
      <c r="BX97" s="209">
        <f>IF(SUM(wUSE!BX$112:BX$114),BX$3*wUSE!BX97/SUM(wUSE!BX$112:BX$114),0)</f>
        <v>1.3593252454379023</v>
      </c>
      <c r="BY97" s="209">
        <f>IF(SUM(wUSE!BY$112:BY$114),BY$3*wUSE!BY97/SUM(wUSE!BY$112:BY$114),0)</f>
        <v>1.5684143200865315</v>
      </c>
      <c r="BZ97" s="209">
        <f>IF(SUM(wUSE!BZ$112:BZ$114),BZ$3*wUSE!BZ97/SUM(wUSE!BZ$112:BZ$114),0)</f>
        <v>61.049775996802147</v>
      </c>
      <c r="CA97" s="209">
        <f>IF(SUM(wUSE!CA$112:CA$114),CA$3*wUSE!CA97/SUM(wUSE!CA$112:CA$114),0)</f>
        <v>156.83977249695215</v>
      </c>
      <c r="CB97" s="209">
        <f>IF(SUM(wUSE!CB$112:CB$114),CB$3*wUSE!CB97/SUM(wUSE!CB$112:CB$114),0)</f>
        <v>6.3774414414178029</v>
      </c>
      <c r="CC97" s="209">
        <f>IF(SUM(wUSE!CC$112:CC$114),CC$3*wUSE!CC97/SUM(wUSE!CC$112:CC$114),0)</f>
        <v>8.7500121083002105E-2</v>
      </c>
      <c r="CD97" s="209">
        <f>IF(SUM(wUSE!CD$112:CD$114),CD$3*wUSE!CD97/SUM(wUSE!CD$112:CD$114),0)</f>
        <v>1.0283949309224141</v>
      </c>
      <c r="CE97" s="209">
        <f>IF(SUM(wUSE!CE$112:CE$114),CE$3*wUSE!CE97/SUM(wUSE!CE$112:CE$114),0)</f>
        <v>0</v>
      </c>
      <c r="CF97" s="209">
        <f>IF(SUM(wUSE!CF$112:CF$114),CF$3*wUSE!CF97/SUM(wUSE!CF$112:CF$114),0)</f>
        <v>0</v>
      </c>
      <c r="CG97" s="209" t="e">
        <f>IF(SUM(wUSE!CG$112:CG$114),CG$3*wUSE!CG97/SUM(wUSE!CG$112:CG$114),0)</f>
        <v>#DIV/0!</v>
      </c>
      <c r="CH97" s="209" t="e">
        <f>IF(SUM(wUSE!CH$112:CH$114),CH$3*wUSE!CH97/SUM(wUSE!CH$112:CH$114),0)</f>
        <v>#DIV/0!</v>
      </c>
      <c r="CI97" s="209" t="e">
        <f>IF(SUM(wUSE!CI$112:CI$114),CI$3*wUSE!CI97/SUM(wUSE!CI$112:CI$114),0)</f>
        <v>#DIV/0!</v>
      </c>
      <c r="CJ97" s="209" t="e">
        <f>IF(SUM(wUSE!CJ$112:CJ$114),CJ$3*wUSE!CJ97/SUM(wUSE!CJ$112:CJ$114),0)</f>
        <v>#DIV/0!</v>
      </c>
      <c r="CK97" s="209" t="e">
        <f>IF(SUM(wUSE!CK$112:CK$114),CK$3*wUSE!CK97/SUM(wUSE!CK$112:CK$114),0)</f>
        <v>#DIV/0!</v>
      </c>
      <c r="CL97" s="209" t="e">
        <f>IF(SUM(wUSE!CL$112:CL$114),CL$3*wUSE!CL97/SUM(wUSE!CL$112:CL$114),0)</f>
        <v>#DIV/0!</v>
      </c>
      <c r="CM97" s="209" t="e">
        <f>IF(SUM(wUSE!CM$112:CM$114),CM$3*wUSE!CM97/SUM(wUSE!CM$112:CM$114),0)</f>
        <v>#DIV/0!</v>
      </c>
      <c r="CN97" s="209" t="e">
        <f>IF(SUM(wUSE!CN$112:CN$114),CN$3*wUSE!CN97/SUM(wUSE!CN$112:CN$114),0)</f>
        <v>#DIV/0!</v>
      </c>
      <c r="CO97" s="209" t="e">
        <f>IF(SUM(wUSE!CO$112:CO$114),CO$3*wUSE!CO97/SUM(wUSE!CO$112:CO$114),0)</f>
        <v>#DIV/0!</v>
      </c>
      <c r="CP97" s="209" t="e">
        <f>IF(SUM(wUSE!CP$112:CP$114),CP$3*wUSE!CP97/SUM(wUSE!CP$112:CP$114),0)</f>
        <v>#DIV/0!</v>
      </c>
      <c r="CQ97" s="209" t="e">
        <f>IF(SUM(wUSE!CQ$112:CQ$114),CQ$3*wUSE!CQ97/SUM(wUSE!CQ$112:CQ$114),0)</f>
        <v>#DIV/0!</v>
      </c>
      <c r="CR97" s="209" t="e">
        <f>IF(SUM(wUSE!CR$112:CR$114),CR$3*wUSE!CR97/SUM(wUSE!CR$112:CR$114),0)</f>
        <v>#DIV/0!</v>
      </c>
      <c r="CS97" s="209" t="e">
        <f>IF(SUM(wUSE!CS$112:CS$114),CS$3*wUSE!CS97/SUM(wUSE!CS$112:CS$114),0)</f>
        <v>#DIV/0!</v>
      </c>
      <c r="CT97" s="209">
        <f>IF(SUM(wUSE!CT$112:CT$114),CT$3*wUSE!CT97/SUM(wUSE!CT$112:CT$114),0)</f>
        <v>0</v>
      </c>
      <c r="CU97" s="209">
        <f>IF(SUM(wUSE!CU$112:CU$114),CU$3*wUSE!CU97/SUM(wUSE!CU$112:CU$114),0)</f>
        <v>0</v>
      </c>
      <c r="CV97" s="209" t="e">
        <f>IF(SUM(wUSE!CV$112:CV$114),CV$3*wUSE!CV97/SUM(wUSE!CV$112:CV$114),0)</f>
        <v>#DIV/0!</v>
      </c>
      <c r="CW97" s="209" t="e">
        <f>IF(SUM(wUSE!CW$112:CW$114),CW$3*wUSE!CW97/SUM(wUSE!CW$112:CW$114),0)</f>
        <v>#DIV/0!</v>
      </c>
      <c r="CX97" s="209" t="e">
        <f>IF(SUM(wUSE!CX$112:CX$114),CX$3*wUSE!CX97/SUM(wUSE!CX$112:CX$114),0)</f>
        <v>#DIV/0!</v>
      </c>
      <c r="CY97" s="209" t="e">
        <f>IF(SUM(wUSE!CY$112:CY$114),CY$3*wUSE!CY97/SUM(wUSE!CY$112:CY$114),0)</f>
        <v>#DIV/0!</v>
      </c>
      <c r="CZ97" s="209" t="e">
        <f>IF(SUM(wUSE!CZ$112:CZ$114),CZ$3*wUSE!CZ97/SUM(wUSE!CZ$112:CZ$114),0)</f>
        <v>#DIV/0!</v>
      </c>
      <c r="DA97" s="209" t="e">
        <f>IF(SUM(wUSE!DA$112:DA$114),DA$3*wUSE!DA97/SUM(wUSE!DA$112:DA$114),0)</f>
        <v>#DIV/0!</v>
      </c>
      <c r="DB97" s="209" t="e">
        <f>IF(SUM(wUSE!DB$112:DB$114),DB$3*wUSE!DB97/SUM(wUSE!DB$112:DB$114),0)</f>
        <v>#DIV/0!</v>
      </c>
      <c r="DC97" s="198"/>
      <c r="DD97" s="199"/>
      <c r="DE97" s="199"/>
      <c r="DF97" s="199"/>
      <c r="DG97" s="199"/>
      <c r="DH97" s="199"/>
      <c r="DI97" s="199"/>
      <c r="DJ97" s="199"/>
      <c r="DK97" s="199"/>
      <c r="DL97" s="199"/>
      <c r="DM97" s="199"/>
      <c r="DN97" s="199"/>
      <c r="DO97" s="199"/>
      <c r="DP97" s="199"/>
    </row>
    <row r="98" spans="1:120" x14ac:dyDescent="0.75">
      <c r="A98" s="2"/>
      <c r="B98" s="17" t="s">
        <v>1243</v>
      </c>
      <c r="C98" s="209">
        <f>IF(SUM(wUSE!C$112:C$114),C$3*wUSE!C98/SUM(wUSE!C$112:C$114),0)</f>
        <v>0</v>
      </c>
      <c r="D98" s="209">
        <f>IF(SUM(wUSE!D$112:D$114),D$3*wUSE!D98/SUM(wUSE!D$112:D$114),0)</f>
        <v>0</v>
      </c>
      <c r="E98" s="209">
        <f>IF(SUM(wUSE!E$112:E$114),E$3*wUSE!E98/SUM(wUSE!E$112:E$114),0)</f>
        <v>0</v>
      </c>
      <c r="F98" s="209">
        <f>IF(SUM(wUSE!F$112:F$114),F$3*wUSE!F98/SUM(wUSE!F$112:F$114),0)</f>
        <v>0</v>
      </c>
      <c r="G98" s="209">
        <f>IF(SUM(wUSE!G$112:G$114),G$3*wUSE!G98/SUM(wUSE!G$112:G$114),0)</f>
        <v>0</v>
      </c>
      <c r="H98" s="209">
        <f>IF(SUM(wUSE!H$112:H$114),H$3*wUSE!H98/SUM(wUSE!H$112:H$114),0)</f>
        <v>0</v>
      </c>
      <c r="I98" s="209">
        <f>IF(SUM(wUSE!I$112:I$114),I$3*wUSE!I98/SUM(wUSE!I$112:I$114),0)</f>
        <v>0</v>
      </c>
      <c r="J98" s="209">
        <f>IF(SUM(wUSE!J$112:J$114),J$3*wUSE!J98/SUM(wUSE!J$112:J$114),0)</f>
        <v>0</v>
      </c>
      <c r="K98" s="209">
        <f>IF(SUM(wUSE!K$112:K$114),K$3*wUSE!K98/SUM(wUSE!K$112:K$114),0)</f>
        <v>0</v>
      </c>
      <c r="L98" s="209">
        <f>IF(SUM(wUSE!L$112:L$114),L$3*wUSE!L98/SUM(wUSE!L$112:L$114),0)</f>
        <v>0</v>
      </c>
      <c r="M98" s="209">
        <f>IF(SUM(wUSE!M$112:M$114),M$3*wUSE!M98/SUM(wUSE!M$112:M$114),0)</f>
        <v>0</v>
      </c>
      <c r="N98" s="209">
        <f>IF(SUM(wUSE!N$112:N$114),N$3*wUSE!N98/SUM(wUSE!N$112:N$114),0)</f>
        <v>0</v>
      </c>
      <c r="O98" s="209">
        <f>IF(SUM(wUSE!O$112:O$114),O$3*wUSE!O98/SUM(wUSE!O$112:O$114),0)</f>
        <v>0</v>
      </c>
      <c r="P98" s="209">
        <f>IF(SUM(wUSE!P$112:P$114),P$3*wUSE!P98/SUM(wUSE!P$112:P$114),0)</f>
        <v>0</v>
      </c>
      <c r="Q98" s="209">
        <f>IF(SUM(wUSE!Q$112:Q$114),Q$3*wUSE!Q98/SUM(wUSE!Q$112:Q$114),0)</f>
        <v>0</v>
      </c>
      <c r="R98" s="209">
        <f>IF(SUM(wUSE!R$112:R$114),R$3*wUSE!R98/SUM(wUSE!R$112:R$114),0)</f>
        <v>0</v>
      </c>
      <c r="S98" s="209">
        <f>IF(SUM(wUSE!S$112:S$114),S$3*wUSE!S98/SUM(wUSE!S$112:S$114),0)</f>
        <v>0</v>
      </c>
      <c r="T98" s="209">
        <f>IF(SUM(wUSE!T$112:T$114),T$3*wUSE!T98/SUM(wUSE!T$112:T$114),0)</f>
        <v>0</v>
      </c>
      <c r="U98" s="209">
        <f>IF(SUM(wUSE!U$112:U$114),U$3*wUSE!U98/SUM(wUSE!U$112:U$114),0)</f>
        <v>0</v>
      </c>
      <c r="V98" s="209">
        <f>IF(SUM(wUSE!V$112:V$114),V$3*wUSE!V98/SUM(wUSE!V$112:V$114),0)</f>
        <v>0</v>
      </c>
      <c r="W98" s="209">
        <f>IF(SUM(wUSE!W$112:W$114),W$3*wUSE!W98/SUM(wUSE!W$112:W$114),0)</f>
        <v>0</v>
      </c>
      <c r="X98" s="209">
        <f>IF(SUM(wUSE!X$112:X$114),X$3*wUSE!X98/SUM(wUSE!X$112:X$114),0)</f>
        <v>0</v>
      </c>
      <c r="Y98" s="209">
        <f>IF(SUM(wUSE!Y$112:Y$114),Y$3*wUSE!Y98/SUM(wUSE!Y$112:Y$114),0)</f>
        <v>0</v>
      </c>
      <c r="Z98" s="209">
        <f>IF(SUM(wUSE!Z$112:Z$114),Z$3*wUSE!Z98/SUM(wUSE!Z$112:Z$114),0)</f>
        <v>0</v>
      </c>
      <c r="AA98" s="209">
        <f>IF(SUM(wUSE!AA$112:AA$114),AA$3*wUSE!AA98/SUM(wUSE!AA$112:AA$114),0)</f>
        <v>0</v>
      </c>
      <c r="AB98" s="209">
        <f>IF(SUM(wUSE!AB$112:AB$114),AB$3*wUSE!AB98/SUM(wUSE!AB$112:AB$114),0)</f>
        <v>0</v>
      </c>
      <c r="AC98" s="209">
        <f>IF(SUM(wUSE!AC$112:AC$114),AC$3*wUSE!AC98/SUM(wUSE!AC$112:AC$114),0)</f>
        <v>0</v>
      </c>
      <c r="AD98" s="209">
        <f>IF(SUM(wUSE!AD$112:AD$114),AD$3*wUSE!AD98/SUM(wUSE!AD$112:AD$114),0)</f>
        <v>0</v>
      </c>
      <c r="AE98" s="209">
        <f>IF(SUM(wUSE!AE$112:AE$114),AE$3*wUSE!AE98/SUM(wUSE!AE$112:AE$114),0)</f>
        <v>0</v>
      </c>
      <c r="AF98" s="209">
        <f>IF(SUM(wUSE!AF$112:AF$114),AF$3*wUSE!AF98/SUM(wUSE!AF$112:AF$114),0)</f>
        <v>0</v>
      </c>
      <c r="AG98" s="209">
        <f>IF(SUM(wUSE!AG$112:AG$114),AG$3*wUSE!AG98/SUM(wUSE!AG$112:AG$114),0)</f>
        <v>0</v>
      </c>
      <c r="AH98" s="209">
        <f>IF(SUM(wUSE!AH$112:AH$114),AH$3*wUSE!AH98/SUM(wUSE!AH$112:AH$114),0)</f>
        <v>0</v>
      </c>
      <c r="AI98" s="209">
        <f>IF(SUM(wUSE!AI$112:AI$114),AI$3*wUSE!AI98/SUM(wUSE!AI$112:AI$114),0)</f>
        <v>0</v>
      </c>
      <c r="AJ98" s="209">
        <f>IF(SUM(wUSE!AJ$112:AJ$114),AJ$3*wUSE!AJ98/SUM(wUSE!AJ$112:AJ$114),0)</f>
        <v>0</v>
      </c>
      <c r="AK98" s="209">
        <f>IF(SUM(wUSE!AK$112:AK$114),AK$3*wUSE!AK98/SUM(wUSE!AK$112:AK$114),0)</f>
        <v>0</v>
      </c>
      <c r="AL98" s="209">
        <f>IF(SUM(wUSE!AL$112:AL$114),AL$3*wUSE!AL98/SUM(wUSE!AL$112:AL$114),0)</f>
        <v>0</v>
      </c>
      <c r="AM98" s="209">
        <f>IF(SUM(wUSE!AM$112:AM$114),AM$3*wUSE!AM98/SUM(wUSE!AM$112:AM$114),0)</f>
        <v>0</v>
      </c>
      <c r="AN98" s="209">
        <f>IF(SUM(wUSE!AN$112:AN$114),AN$3*wUSE!AN98/SUM(wUSE!AN$112:AN$114),0)</f>
        <v>0</v>
      </c>
      <c r="AO98" s="209">
        <f>IF(SUM(wUSE!AO$112:AO$114),AO$3*wUSE!AO98/SUM(wUSE!AO$112:AO$114),0)</f>
        <v>4.297333373452517</v>
      </c>
      <c r="AP98" s="209">
        <f>IF(SUM(wUSE!AP$112:AP$114),AP$3*wUSE!AP98/SUM(wUSE!AP$112:AP$114),0)</f>
        <v>2.0420150837396053E-2</v>
      </c>
      <c r="AQ98" s="209">
        <f>IF(SUM(wUSE!AQ$112:AQ$114),AQ$3*wUSE!AQ98/SUM(wUSE!AQ$112:AQ$114),0)</f>
        <v>0.13813311269044884</v>
      </c>
      <c r="AR98" s="209">
        <f>IF(SUM(wUSE!AR$112:AR$114),AR$3*wUSE!AR98/SUM(wUSE!AR$112:AR$114),0)</f>
        <v>0</v>
      </c>
      <c r="AS98" s="209">
        <f>IF(SUM(wUSE!AS$112:AS$114),AS$3*wUSE!AS98/SUM(wUSE!AS$112:AS$114),0)</f>
        <v>9.5144977999364208E-2</v>
      </c>
      <c r="AT98" s="209">
        <f>IF(SUM(wUSE!AT$112:AT$114),AT$3*wUSE!AT98/SUM(wUSE!AT$112:AT$114),0)</f>
        <v>9.1308852007388294E-2</v>
      </c>
      <c r="AU98" s="209">
        <f>IF(SUM(wUSE!AU$112:AU$114),AU$3*wUSE!AU98/SUM(wUSE!AU$112:AU$114),0)</f>
        <v>9.4469111978343942E-2</v>
      </c>
      <c r="AV98" s="209">
        <f>IF(SUM(wUSE!AV$112:AV$114),AV$3*wUSE!AV98/SUM(wUSE!AV$112:AV$114),0)</f>
        <v>1.0498552998031814</v>
      </c>
      <c r="AW98" s="209">
        <f>IF(SUM(wUSE!AW$112:AW$114),AW$3*wUSE!AW98/SUM(wUSE!AW$112:AW$114),0)</f>
        <v>1.6203560466816951</v>
      </c>
      <c r="AX98" s="209">
        <f>IF(SUM(wUSE!AX$112:AX$114),AX$3*wUSE!AX98/SUM(wUSE!AX$112:AX$114),0)</f>
        <v>0</v>
      </c>
      <c r="AY98" s="209">
        <f>IF(SUM(wUSE!AY$112:AY$114),AY$3*wUSE!AY98/SUM(wUSE!AY$112:AY$114),0)</f>
        <v>1.6397536994272037</v>
      </c>
      <c r="AZ98" s="209">
        <f>IF(SUM(wUSE!AZ$112:AZ$114),AZ$3*wUSE!AZ98/SUM(wUSE!AZ$112:AZ$114),0)</f>
        <v>1.7924026868483598</v>
      </c>
      <c r="BA98" s="209">
        <f>IF(SUM(wUSE!BA$112:BA$114),BA$3*wUSE!BA98/SUM(wUSE!BA$112:BA$114),0)</f>
        <v>1.1483172272902842</v>
      </c>
      <c r="BB98" s="209">
        <f>IF(SUM(wUSE!BB$112:BB$114),BB$3*wUSE!BB98/SUM(wUSE!BB$112:BB$114),0)</f>
        <v>2.0827898652249328E-2</v>
      </c>
      <c r="BC98" s="209">
        <f>IF(SUM(wUSE!BC$112:BC$114),BC$3*wUSE!BC98/SUM(wUSE!BC$112:BC$114),0)</f>
        <v>0.67377410219103517</v>
      </c>
      <c r="BD98" s="209">
        <f>IF(SUM(wUSE!BD$112:BD$114),BD$3*wUSE!BD98/SUM(wUSE!BD$112:BD$114),0)</f>
        <v>0.2549920909030996</v>
      </c>
      <c r="BE98" s="209">
        <f>IF(SUM(wUSE!BE$112:BE$114),BE$3*wUSE!BE98/SUM(wUSE!BE$112:BE$114),0)</f>
        <v>0.76333277641627428</v>
      </c>
      <c r="BF98" s="209">
        <f>IF(SUM(wUSE!BF$112:BF$114),BF$3*wUSE!BF98/SUM(wUSE!BF$112:BF$114),0)</f>
        <v>1.3641132248440636E-2</v>
      </c>
      <c r="BG98" s="209">
        <f>IF(SUM(wUSE!BG$112:BG$114),BG$3*wUSE!BG98/SUM(wUSE!BG$112:BG$114),0)</f>
        <v>3.0861224109703147</v>
      </c>
      <c r="BH98" s="209">
        <f>IF(SUM(wUSE!BH$112:BH$114),BH$3*wUSE!BH98/SUM(wUSE!BH$112:BH$114),0)</f>
        <v>1.2188636201763725</v>
      </c>
      <c r="BI98" s="209">
        <f>IF(SUM(wUSE!BI$112:BI$114),BI$3*wUSE!BI98/SUM(wUSE!BI$112:BI$114),0)</f>
        <v>0.71890396590133465</v>
      </c>
      <c r="BJ98" s="209">
        <f>IF(SUM(wUSE!BJ$112:BJ$114),BJ$3*wUSE!BJ98/SUM(wUSE!BJ$112:BJ$114),0)</f>
        <v>0.83985318419265509</v>
      </c>
      <c r="BK98" s="209">
        <f>IF(SUM(wUSE!BK$112:BK$114),BK$3*wUSE!BK98/SUM(wUSE!BK$112:BK$114),0)</f>
        <v>0.79025687718932247</v>
      </c>
      <c r="BL98" s="209">
        <f>IF(SUM(wUSE!BL$112:BL$114),BL$3*wUSE!BL98/SUM(wUSE!BL$112:BL$114),0)</f>
        <v>0.92546172964936424</v>
      </c>
      <c r="BM98" s="209">
        <f>IF(SUM(wUSE!BM$112:BM$114),BM$3*wUSE!BM98/SUM(wUSE!BM$112:BM$114),0)</f>
        <v>0.92695539433052787</v>
      </c>
      <c r="BN98" s="209">
        <f>IF(SUM(wUSE!BN$112:BN$114),BN$3*wUSE!BN98/SUM(wUSE!BN$112:BN$114),0)</f>
        <v>0.12933039955390013</v>
      </c>
      <c r="BO98" s="209">
        <f>IF(SUM(wUSE!BO$112:BO$114),BO$3*wUSE!BO98/SUM(wUSE!BO$112:BO$114),0)</f>
        <v>0.4149857411152969</v>
      </c>
      <c r="BP98" s="209">
        <f>IF(SUM(wUSE!BP$112:BP$114),BP$3*wUSE!BP98/SUM(wUSE!BP$112:BP$114),0)</f>
        <v>5.0098000399769353E-2</v>
      </c>
      <c r="BQ98" s="209">
        <f>IF(SUM(wUSE!BQ$112:BQ$114),BQ$3*wUSE!BQ98/SUM(wUSE!BQ$112:BQ$114),0)</f>
        <v>0</v>
      </c>
      <c r="BR98" s="209">
        <f>IF(SUM(wUSE!BR$112:BR$114),BR$3*wUSE!BR98/SUM(wUSE!BR$112:BR$114),0)</f>
        <v>2.81537473903616E-2</v>
      </c>
      <c r="BS98" s="209">
        <f>IF(SUM(wUSE!BS$112:BS$114),BS$3*wUSE!BS98/SUM(wUSE!BS$112:BS$114),0)</f>
        <v>2.2330814952005684</v>
      </c>
      <c r="BT98" s="209">
        <f>IF(SUM(wUSE!BT$112:BT$114),BT$3*wUSE!BT98/SUM(wUSE!BT$112:BT$114),0)</f>
        <v>0.78142027673170256</v>
      </c>
      <c r="BU98" s="209">
        <f>IF(SUM(wUSE!BU$112:BU$114),BU$3*wUSE!BU98/SUM(wUSE!BU$112:BU$114),0)</f>
        <v>8.1989240516928977E-2</v>
      </c>
      <c r="BV98" s="209">
        <f>IF(SUM(wUSE!BV$112:BV$114),BV$3*wUSE!BV98/SUM(wUSE!BV$112:BV$114),0)</f>
        <v>18.575339222070845</v>
      </c>
      <c r="BW98" s="209">
        <f>IF(SUM(wUSE!BW$112:BW$114),BW$3*wUSE!BW98/SUM(wUSE!BW$112:BW$114),0)</f>
        <v>0</v>
      </c>
      <c r="BX98" s="209">
        <f>IF(SUM(wUSE!BX$112:BX$114),BX$3*wUSE!BX98/SUM(wUSE!BX$112:BX$114),0)</f>
        <v>1.3994568523799154</v>
      </c>
      <c r="BY98" s="209">
        <f>IF(SUM(wUSE!BY$112:BY$114),BY$3*wUSE!BY98/SUM(wUSE!BY$112:BY$114),0)</f>
        <v>0.96759039029590133</v>
      </c>
      <c r="BZ98" s="209">
        <f>IF(SUM(wUSE!BZ$112:BZ$114),BZ$3*wUSE!BZ98/SUM(wUSE!BZ$112:BZ$114),0)</f>
        <v>18.64900841539415</v>
      </c>
      <c r="CA98" s="209">
        <f>IF(SUM(wUSE!CA$112:CA$114),CA$3*wUSE!CA98/SUM(wUSE!CA$112:CA$114),0)</f>
        <v>14.538217862410313</v>
      </c>
      <c r="CB98" s="209">
        <f>IF(SUM(wUSE!CB$112:CB$114),CB$3*wUSE!CB98/SUM(wUSE!CB$112:CB$114),0)</f>
        <v>2.5221361885540019</v>
      </c>
      <c r="CC98" s="209">
        <f>IF(SUM(wUSE!CC$112:CC$114),CC$3*wUSE!CC98/SUM(wUSE!CC$112:CC$114),0)</f>
        <v>1.8451875861705445</v>
      </c>
      <c r="CD98" s="209">
        <f>IF(SUM(wUSE!CD$112:CD$114),CD$3*wUSE!CD98/SUM(wUSE!CD$112:CD$114),0)</f>
        <v>3.8280661337020581</v>
      </c>
      <c r="CE98" s="209">
        <f>IF(SUM(wUSE!CE$112:CE$114),CE$3*wUSE!CE98/SUM(wUSE!CE$112:CE$114),0)</f>
        <v>0.34835830483133212</v>
      </c>
      <c r="CF98" s="209">
        <f>IF(SUM(wUSE!CF$112:CF$114),CF$3*wUSE!CF98/SUM(wUSE!CF$112:CF$114),0)</f>
        <v>0</v>
      </c>
      <c r="CG98" s="209" t="e">
        <f>IF(SUM(wUSE!CG$112:CG$114),CG$3*wUSE!CG98/SUM(wUSE!CG$112:CG$114),0)</f>
        <v>#DIV/0!</v>
      </c>
      <c r="CH98" s="209" t="e">
        <f>IF(SUM(wUSE!CH$112:CH$114),CH$3*wUSE!CH98/SUM(wUSE!CH$112:CH$114),0)</f>
        <v>#DIV/0!</v>
      </c>
      <c r="CI98" s="209" t="e">
        <f>IF(SUM(wUSE!CI$112:CI$114),CI$3*wUSE!CI98/SUM(wUSE!CI$112:CI$114),0)</f>
        <v>#DIV/0!</v>
      </c>
      <c r="CJ98" s="209" t="e">
        <f>IF(SUM(wUSE!CJ$112:CJ$114),CJ$3*wUSE!CJ98/SUM(wUSE!CJ$112:CJ$114),0)</f>
        <v>#DIV/0!</v>
      </c>
      <c r="CK98" s="209" t="e">
        <f>IF(SUM(wUSE!CK$112:CK$114),CK$3*wUSE!CK98/SUM(wUSE!CK$112:CK$114),0)</f>
        <v>#DIV/0!</v>
      </c>
      <c r="CL98" s="209" t="e">
        <f>IF(SUM(wUSE!CL$112:CL$114),CL$3*wUSE!CL98/SUM(wUSE!CL$112:CL$114),0)</f>
        <v>#DIV/0!</v>
      </c>
      <c r="CM98" s="209" t="e">
        <f>IF(SUM(wUSE!CM$112:CM$114),CM$3*wUSE!CM98/SUM(wUSE!CM$112:CM$114),0)</f>
        <v>#DIV/0!</v>
      </c>
      <c r="CN98" s="209" t="e">
        <f>IF(SUM(wUSE!CN$112:CN$114),CN$3*wUSE!CN98/SUM(wUSE!CN$112:CN$114),0)</f>
        <v>#DIV/0!</v>
      </c>
      <c r="CO98" s="209" t="e">
        <f>IF(SUM(wUSE!CO$112:CO$114),CO$3*wUSE!CO98/SUM(wUSE!CO$112:CO$114),0)</f>
        <v>#DIV/0!</v>
      </c>
      <c r="CP98" s="209" t="e">
        <f>IF(SUM(wUSE!CP$112:CP$114),CP$3*wUSE!CP98/SUM(wUSE!CP$112:CP$114),0)</f>
        <v>#DIV/0!</v>
      </c>
      <c r="CQ98" s="209" t="e">
        <f>IF(SUM(wUSE!CQ$112:CQ$114),CQ$3*wUSE!CQ98/SUM(wUSE!CQ$112:CQ$114),0)</f>
        <v>#DIV/0!</v>
      </c>
      <c r="CR98" s="209" t="e">
        <f>IF(SUM(wUSE!CR$112:CR$114),CR$3*wUSE!CR98/SUM(wUSE!CR$112:CR$114),0)</f>
        <v>#DIV/0!</v>
      </c>
      <c r="CS98" s="209" t="e">
        <f>IF(SUM(wUSE!CS$112:CS$114),CS$3*wUSE!CS98/SUM(wUSE!CS$112:CS$114),0)</f>
        <v>#DIV/0!</v>
      </c>
      <c r="CT98" s="209">
        <f>IF(SUM(wUSE!CT$112:CT$114),CT$3*wUSE!CT98/SUM(wUSE!CT$112:CT$114),0)</f>
        <v>0</v>
      </c>
      <c r="CU98" s="209">
        <f>IF(SUM(wUSE!CU$112:CU$114),CU$3*wUSE!CU98/SUM(wUSE!CU$112:CU$114),0)</f>
        <v>0</v>
      </c>
      <c r="CV98" s="209" t="e">
        <f>IF(SUM(wUSE!CV$112:CV$114),CV$3*wUSE!CV98/SUM(wUSE!CV$112:CV$114),0)</f>
        <v>#DIV/0!</v>
      </c>
      <c r="CW98" s="209" t="e">
        <f>IF(SUM(wUSE!CW$112:CW$114),CW$3*wUSE!CW98/SUM(wUSE!CW$112:CW$114),0)</f>
        <v>#DIV/0!</v>
      </c>
      <c r="CX98" s="209" t="e">
        <f>IF(SUM(wUSE!CX$112:CX$114),CX$3*wUSE!CX98/SUM(wUSE!CX$112:CX$114),0)</f>
        <v>#DIV/0!</v>
      </c>
      <c r="CY98" s="209" t="e">
        <f>IF(SUM(wUSE!CY$112:CY$114),CY$3*wUSE!CY98/SUM(wUSE!CY$112:CY$114),0)</f>
        <v>#DIV/0!</v>
      </c>
      <c r="CZ98" s="209" t="e">
        <f>IF(SUM(wUSE!CZ$112:CZ$114),CZ$3*wUSE!CZ98/SUM(wUSE!CZ$112:CZ$114),0)</f>
        <v>#DIV/0!</v>
      </c>
      <c r="DA98" s="209" t="e">
        <f>IF(SUM(wUSE!DA$112:DA$114),DA$3*wUSE!DA98/SUM(wUSE!DA$112:DA$114),0)</f>
        <v>#DIV/0!</v>
      </c>
      <c r="DB98" s="209" t="e">
        <f>IF(SUM(wUSE!DB$112:DB$114),DB$3*wUSE!DB98/SUM(wUSE!DB$112:DB$114),0)</f>
        <v>#DIV/0!</v>
      </c>
      <c r="DC98" s="198"/>
      <c r="DD98" s="199"/>
      <c r="DE98" s="199"/>
      <c r="DF98" s="199"/>
      <c r="DG98" s="199"/>
      <c r="DH98" s="199"/>
      <c r="DI98" s="199"/>
      <c r="DJ98" s="199"/>
      <c r="DK98" s="199"/>
      <c r="DL98" s="199"/>
      <c r="DM98" s="199"/>
      <c r="DN98" s="199"/>
      <c r="DO98" s="199"/>
      <c r="DP98" s="199"/>
    </row>
    <row r="99" spans="1:120" x14ac:dyDescent="0.75">
      <c r="A99" s="2"/>
      <c r="B99" s="17" t="s">
        <v>1246</v>
      </c>
      <c r="C99" s="209">
        <f>IF(SUM(wUSE!C$112:C$114),C$3*wUSE!C99/SUM(wUSE!C$112:C$114),0)</f>
        <v>0</v>
      </c>
      <c r="D99" s="209">
        <f>IF(SUM(wUSE!D$112:D$114),D$3*wUSE!D99/SUM(wUSE!D$112:D$114),0)</f>
        <v>0</v>
      </c>
      <c r="E99" s="209">
        <f>IF(SUM(wUSE!E$112:E$114),E$3*wUSE!E99/SUM(wUSE!E$112:E$114),0)</f>
        <v>0</v>
      </c>
      <c r="F99" s="209">
        <f>IF(SUM(wUSE!F$112:F$114),F$3*wUSE!F99/SUM(wUSE!F$112:F$114),0)</f>
        <v>0</v>
      </c>
      <c r="G99" s="209">
        <f>IF(SUM(wUSE!G$112:G$114),G$3*wUSE!G99/SUM(wUSE!G$112:G$114),0)</f>
        <v>0</v>
      </c>
      <c r="H99" s="209">
        <f>IF(SUM(wUSE!H$112:H$114),H$3*wUSE!H99/SUM(wUSE!H$112:H$114),0)</f>
        <v>0</v>
      </c>
      <c r="I99" s="209">
        <f>IF(SUM(wUSE!I$112:I$114),I$3*wUSE!I99/SUM(wUSE!I$112:I$114),0)</f>
        <v>0</v>
      </c>
      <c r="J99" s="209">
        <f>IF(SUM(wUSE!J$112:J$114),J$3*wUSE!J99/SUM(wUSE!J$112:J$114),0)</f>
        <v>0</v>
      </c>
      <c r="K99" s="209">
        <f>IF(SUM(wUSE!K$112:K$114),K$3*wUSE!K99/SUM(wUSE!K$112:K$114),0)</f>
        <v>0</v>
      </c>
      <c r="L99" s="209">
        <f>IF(SUM(wUSE!L$112:L$114),L$3*wUSE!L99/SUM(wUSE!L$112:L$114),0)</f>
        <v>0</v>
      </c>
      <c r="M99" s="209">
        <f>IF(SUM(wUSE!M$112:M$114),M$3*wUSE!M99/SUM(wUSE!M$112:M$114),0)</f>
        <v>0</v>
      </c>
      <c r="N99" s="209">
        <f>IF(SUM(wUSE!N$112:N$114),N$3*wUSE!N99/SUM(wUSE!N$112:N$114),0)</f>
        <v>0</v>
      </c>
      <c r="O99" s="209">
        <f>IF(SUM(wUSE!O$112:O$114),O$3*wUSE!O99/SUM(wUSE!O$112:O$114),0)</f>
        <v>0</v>
      </c>
      <c r="P99" s="209">
        <f>IF(SUM(wUSE!P$112:P$114),P$3*wUSE!P99/SUM(wUSE!P$112:P$114),0)</f>
        <v>0</v>
      </c>
      <c r="Q99" s="209">
        <f>IF(SUM(wUSE!Q$112:Q$114),Q$3*wUSE!Q99/SUM(wUSE!Q$112:Q$114),0)</f>
        <v>0</v>
      </c>
      <c r="R99" s="209">
        <f>IF(SUM(wUSE!R$112:R$114),R$3*wUSE!R99/SUM(wUSE!R$112:R$114),0)</f>
        <v>0</v>
      </c>
      <c r="S99" s="209">
        <f>IF(SUM(wUSE!S$112:S$114),S$3*wUSE!S99/SUM(wUSE!S$112:S$114),0)</f>
        <v>0</v>
      </c>
      <c r="T99" s="209">
        <f>IF(SUM(wUSE!T$112:T$114),T$3*wUSE!T99/SUM(wUSE!T$112:T$114),0)</f>
        <v>0</v>
      </c>
      <c r="U99" s="209">
        <f>IF(SUM(wUSE!U$112:U$114),U$3*wUSE!U99/SUM(wUSE!U$112:U$114),0)</f>
        <v>0</v>
      </c>
      <c r="V99" s="209">
        <f>IF(SUM(wUSE!V$112:V$114),V$3*wUSE!V99/SUM(wUSE!V$112:V$114),0)</f>
        <v>0</v>
      </c>
      <c r="W99" s="209">
        <f>IF(SUM(wUSE!W$112:W$114),W$3*wUSE!W99/SUM(wUSE!W$112:W$114),0)</f>
        <v>0</v>
      </c>
      <c r="X99" s="209">
        <f>IF(SUM(wUSE!X$112:X$114),X$3*wUSE!X99/SUM(wUSE!X$112:X$114),0)</f>
        <v>0</v>
      </c>
      <c r="Y99" s="209">
        <f>IF(SUM(wUSE!Y$112:Y$114),Y$3*wUSE!Y99/SUM(wUSE!Y$112:Y$114),0)</f>
        <v>0</v>
      </c>
      <c r="Z99" s="209">
        <f>IF(SUM(wUSE!Z$112:Z$114),Z$3*wUSE!Z99/SUM(wUSE!Z$112:Z$114),0)</f>
        <v>0</v>
      </c>
      <c r="AA99" s="209">
        <f>IF(SUM(wUSE!AA$112:AA$114),AA$3*wUSE!AA99/SUM(wUSE!AA$112:AA$114),0)</f>
        <v>0</v>
      </c>
      <c r="AB99" s="209">
        <f>IF(SUM(wUSE!AB$112:AB$114),AB$3*wUSE!AB99/SUM(wUSE!AB$112:AB$114),0)</f>
        <v>0</v>
      </c>
      <c r="AC99" s="209">
        <f>IF(SUM(wUSE!AC$112:AC$114),AC$3*wUSE!AC99/SUM(wUSE!AC$112:AC$114),0)</f>
        <v>0</v>
      </c>
      <c r="AD99" s="209">
        <f>IF(SUM(wUSE!AD$112:AD$114),AD$3*wUSE!AD99/SUM(wUSE!AD$112:AD$114),0)</f>
        <v>0</v>
      </c>
      <c r="AE99" s="209">
        <f>IF(SUM(wUSE!AE$112:AE$114),AE$3*wUSE!AE99/SUM(wUSE!AE$112:AE$114),0)</f>
        <v>0</v>
      </c>
      <c r="AF99" s="209">
        <f>IF(SUM(wUSE!AF$112:AF$114),AF$3*wUSE!AF99/SUM(wUSE!AF$112:AF$114),0)</f>
        <v>0</v>
      </c>
      <c r="AG99" s="209">
        <f>IF(SUM(wUSE!AG$112:AG$114),AG$3*wUSE!AG99/SUM(wUSE!AG$112:AG$114),0)</f>
        <v>0</v>
      </c>
      <c r="AH99" s="209">
        <f>IF(SUM(wUSE!AH$112:AH$114),AH$3*wUSE!AH99/SUM(wUSE!AH$112:AH$114),0)</f>
        <v>0</v>
      </c>
      <c r="AI99" s="209">
        <f>IF(SUM(wUSE!AI$112:AI$114),AI$3*wUSE!AI99/SUM(wUSE!AI$112:AI$114),0)</f>
        <v>0</v>
      </c>
      <c r="AJ99" s="209">
        <f>IF(SUM(wUSE!AJ$112:AJ$114),AJ$3*wUSE!AJ99/SUM(wUSE!AJ$112:AJ$114),0)</f>
        <v>0</v>
      </c>
      <c r="AK99" s="209">
        <f>IF(SUM(wUSE!AK$112:AK$114),AK$3*wUSE!AK99/SUM(wUSE!AK$112:AK$114),0)</f>
        <v>0</v>
      </c>
      <c r="AL99" s="209">
        <f>IF(SUM(wUSE!AL$112:AL$114),AL$3*wUSE!AL99/SUM(wUSE!AL$112:AL$114),0)</f>
        <v>0</v>
      </c>
      <c r="AM99" s="209">
        <f>IF(SUM(wUSE!AM$112:AM$114),AM$3*wUSE!AM99/SUM(wUSE!AM$112:AM$114),0)</f>
        <v>0</v>
      </c>
      <c r="AN99" s="209">
        <f>IF(SUM(wUSE!AN$112:AN$114),AN$3*wUSE!AN99/SUM(wUSE!AN$112:AN$114),0)</f>
        <v>0</v>
      </c>
      <c r="AO99" s="209">
        <f>IF(SUM(wUSE!AO$112:AO$114),AO$3*wUSE!AO99/SUM(wUSE!AO$112:AO$114),0)</f>
        <v>0</v>
      </c>
      <c r="AP99" s="209">
        <f>IF(SUM(wUSE!AP$112:AP$114),AP$3*wUSE!AP99/SUM(wUSE!AP$112:AP$114),0)</f>
        <v>0</v>
      </c>
      <c r="AQ99" s="209">
        <f>IF(SUM(wUSE!AQ$112:AQ$114),AQ$3*wUSE!AQ99/SUM(wUSE!AQ$112:AQ$114),0)</f>
        <v>0</v>
      </c>
      <c r="AR99" s="209">
        <f>IF(SUM(wUSE!AR$112:AR$114),AR$3*wUSE!AR99/SUM(wUSE!AR$112:AR$114),0)</f>
        <v>0</v>
      </c>
      <c r="AS99" s="209">
        <f>IF(SUM(wUSE!AS$112:AS$114),AS$3*wUSE!AS99/SUM(wUSE!AS$112:AS$114),0)</f>
        <v>0</v>
      </c>
      <c r="AT99" s="209">
        <f>IF(SUM(wUSE!AT$112:AT$114),AT$3*wUSE!AT99/SUM(wUSE!AT$112:AT$114),0)</f>
        <v>0</v>
      </c>
      <c r="AU99" s="209">
        <f>IF(SUM(wUSE!AU$112:AU$114),AU$3*wUSE!AU99/SUM(wUSE!AU$112:AU$114),0)</f>
        <v>0</v>
      </c>
      <c r="AV99" s="209">
        <f>IF(SUM(wUSE!AV$112:AV$114),AV$3*wUSE!AV99/SUM(wUSE!AV$112:AV$114),0)</f>
        <v>0</v>
      </c>
      <c r="AW99" s="209">
        <f>IF(SUM(wUSE!AW$112:AW$114),AW$3*wUSE!AW99/SUM(wUSE!AW$112:AW$114),0)</f>
        <v>0</v>
      </c>
      <c r="AX99" s="209">
        <f>IF(SUM(wUSE!AX$112:AX$114),AX$3*wUSE!AX99/SUM(wUSE!AX$112:AX$114),0)</f>
        <v>0</v>
      </c>
      <c r="AY99" s="209">
        <f>IF(SUM(wUSE!AY$112:AY$114),AY$3*wUSE!AY99/SUM(wUSE!AY$112:AY$114),0)</f>
        <v>0</v>
      </c>
      <c r="AZ99" s="209">
        <f>IF(SUM(wUSE!AZ$112:AZ$114),AZ$3*wUSE!AZ99/SUM(wUSE!AZ$112:AZ$114),0)</f>
        <v>0</v>
      </c>
      <c r="BA99" s="209">
        <f>IF(SUM(wUSE!BA$112:BA$114),BA$3*wUSE!BA99/SUM(wUSE!BA$112:BA$114),0)</f>
        <v>0</v>
      </c>
      <c r="BB99" s="209">
        <f>IF(SUM(wUSE!BB$112:BB$114),BB$3*wUSE!BB99/SUM(wUSE!BB$112:BB$114),0)</f>
        <v>0</v>
      </c>
      <c r="BC99" s="209">
        <f>IF(SUM(wUSE!BC$112:BC$114),BC$3*wUSE!BC99/SUM(wUSE!BC$112:BC$114),0)</f>
        <v>0</v>
      </c>
      <c r="BD99" s="209">
        <f>IF(SUM(wUSE!BD$112:BD$114),BD$3*wUSE!BD99/SUM(wUSE!BD$112:BD$114),0)</f>
        <v>0</v>
      </c>
      <c r="BE99" s="209">
        <f>IF(SUM(wUSE!BE$112:BE$114),BE$3*wUSE!BE99/SUM(wUSE!BE$112:BE$114),0)</f>
        <v>0</v>
      </c>
      <c r="BF99" s="209">
        <f>IF(SUM(wUSE!BF$112:BF$114),BF$3*wUSE!BF99/SUM(wUSE!BF$112:BF$114),0)</f>
        <v>0</v>
      </c>
      <c r="BG99" s="209">
        <f>IF(SUM(wUSE!BG$112:BG$114),BG$3*wUSE!BG99/SUM(wUSE!BG$112:BG$114),0)</f>
        <v>0</v>
      </c>
      <c r="BH99" s="209">
        <f>IF(SUM(wUSE!BH$112:BH$114),BH$3*wUSE!BH99/SUM(wUSE!BH$112:BH$114),0)</f>
        <v>0</v>
      </c>
      <c r="BI99" s="209">
        <f>IF(SUM(wUSE!BI$112:BI$114),BI$3*wUSE!BI99/SUM(wUSE!BI$112:BI$114),0)</f>
        <v>0</v>
      </c>
      <c r="BJ99" s="209">
        <f>IF(SUM(wUSE!BJ$112:BJ$114),BJ$3*wUSE!BJ99/SUM(wUSE!BJ$112:BJ$114),0)</f>
        <v>0</v>
      </c>
      <c r="BK99" s="209">
        <f>IF(SUM(wUSE!BK$112:BK$114),BK$3*wUSE!BK99/SUM(wUSE!BK$112:BK$114),0)</f>
        <v>0</v>
      </c>
      <c r="BL99" s="209">
        <f>IF(SUM(wUSE!BL$112:BL$114),BL$3*wUSE!BL99/SUM(wUSE!BL$112:BL$114),0)</f>
        <v>0</v>
      </c>
      <c r="BM99" s="209">
        <f>IF(SUM(wUSE!BM$112:BM$114),BM$3*wUSE!BM99/SUM(wUSE!BM$112:BM$114),0)</f>
        <v>0</v>
      </c>
      <c r="BN99" s="209">
        <f>IF(SUM(wUSE!BN$112:BN$114),BN$3*wUSE!BN99/SUM(wUSE!BN$112:BN$114),0)</f>
        <v>0</v>
      </c>
      <c r="BO99" s="209">
        <f>IF(SUM(wUSE!BO$112:BO$114),BO$3*wUSE!BO99/SUM(wUSE!BO$112:BO$114),0)</f>
        <v>0</v>
      </c>
      <c r="BP99" s="209">
        <f>IF(SUM(wUSE!BP$112:BP$114),BP$3*wUSE!BP99/SUM(wUSE!BP$112:BP$114),0)</f>
        <v>0</v>
      </c>
      <c r="BQ99" s="209">
        <f>IF(SUM(wUSE!BQ$112:BQ$114),BQ$3*wUSE!BQ99/SUM(wUSE!BQ$112:BQ$114),0)</f>
        <v>0</v>
      </c>
      <c r="BR99" s="209">
        <f>IF(SUM(wUSE!BR$112:BR$114),BR$3*wUSE!BR99/SUM(wUSE!BR$112:BR$114),0)</f>
        <v>0</v>
      </c>
      <c r="BS99" s="209">
        <f>IF(SUM(wUSE!BS$112:BS$114),BS$3*wUSE!BS99/SUM(wUSE!BS$112:BS$114),0)</f>
        <v>0</v>
      </c>
      <c r="BT99" s="209">
        <f>IF(SUM(wUSE!BT$112:BT$114),BT$3*wUSE!BT99/SUM(wUSE!BT$112:BT$114),0)</f>
        <v>0</v>
      </c>
      <c r="BU99" s="209">
        <f>IF(SUM(wUSE!BU$112:BU$114),BU$3*wUSE!BU99/SUM(wUSE!BU$112:BU$114),0)</f>
        <v>0</v>
      </c>
      <c r="BV99" s="209">
        <f>IF(SUM(wUSE!BV$112:BV$114),BV$3*wUSE!BV99/SUM(wUSE!BV$112:BV$114),0)</f>
        <v>112.73447722752134</v>
      </c>
      <c r="BW99" s="209">
        <f>IF(SUM(wUSE!BW$112:BW$114),BW$3*wUSE!BW99/SUM(wUSE!BW$112:BW$114),0)</f>
        <v>0</v>
      </c>
      <c r="BX99" s="209">
        <f>IF(SUM(wUSE!BX$112:BX$114),BX$3*wUSE!BX99/SUM(wUSE!BX$112:BX$114),0)</f>
        <v>0</v>
      </c>
      <c r="BY99" s="209">
        <f>IF(SUM(wUSE!BY$112:BY$114),BY$3*wUSE!BY99/SUM(wUSE!BY$112:BY$114),0)</f>
        <v>0</v>
      </c>
      <c r="BZ99" s="209">
        <f>IF(SUM(wUSE!BZ$112:BZ$114),BZ$3*wUSE!BZ99/SUM(wUSE!BZ$112:BZ$114),0)</f>
        <v>0</v>
      </c>
      <c r="CA99" s="209">
        <f>IF(SUM(wUSE!CA$112:CA$114),CA$3*wUSE!CA99/SUM(wUSE!CA$112:CA$114),0)</f>
        <v>0</v>
      </c>
      <c r="CB99" s="209">
        <f>IF(SUM(wUSE!CB$112:CB$114),CB$3*wUSE!CB99/SUM(wUSE!CB$112:CB$114),0)</f>
        <v>0</v>
      </c>
      <c r="CC99" s="209">
        <f>IF(SUM(wUSE!CC$112:CC$114),CC$3*wUSE!CC99/SUM(wUSE!CC$112:CC$114),0)</f>
        <v>0</v>
      </c>
      <c r="CD99" s="209">
        <f>IF(SUM(wUSE!CD$112:CD$114),CD$3*wUSE!CD99/SUM(wUSE!CD$112:CD$114),0)</f>
        <v>0</v>
      </c>
      <c r="CE99" s="209">
        <f>IF(SUM(wUSE!CE$112:CE$114),CE$3*wUSE!CE99/SUM(wUSE!CE$112:CE$114),0)</f>
        <v>0</v>
      </c>
      <c r="CF99" s="209">
        <f>IF(SUM(wUSE!CF$112:CF$114),CF$3*wUSE!CF99/SUM(wUSE!CF$112:CF$114),0)</f>
        <v>0</v>
      </c>
      <c r="CG99" s="209" t="e">
        <f>IF(SUM(wUSE!CG$112:CG$114),CG$3*wUSE!CG99/SUM(wUSE!CG$112:CG$114),0)</f>
        <v>#DIV/0!</v>
      </c>
      <c r="CH99" s="209" t="e">
        <f>IF(SUM(wUSE!CH$112:CH$114),CH$3*wUSE!CH99/SUM(wUSE!CH$112:CH$114),0)</f>
        <v>#DIV/0!</v>
      </c>
      <c r="CI99" s="209" t="e">
        <f>IF(SUM(wUSE!CI$112:CI$114),CI$3*wUSE!CI99/SUM(wUSE!CI$112:CI$114),0)</f>
        <v>#DIV/0!</v>
      </c>
      <c r="CJ99" s="209" t="e">
        <f>IF(SUM(wUSE!CJ$112:CJ$114),CJ$3*wUSE!CJ99/SUM(wUSE!CJ$112:CJ$114),0)</f>
        <v>#DIV/0!</v>
      </c>
      <c r="CK99" s="209" t="e">
        <f>IF(SUM(wUSE!CK$112:CK$114),CK$3*wUSE!CK99/SUM(wUSE!CK$112:CK$114),0)</f>
        <v>#DIV/0!</v>
      </c>
      <c r="CL99" s="209" t="e">
        <f>IF(SUM(wUSE!CL$112:CL$114),CL$3*wUSE!CL99/SUM(wUSE!CL$112:CL$114),0)</f>
        <v>#DIV/0!</v>
      </c>
      <c r="CM99" s="209" t="e">
        <f>IF(SUM(wUSE!CM$112:CM$114),CM$3*wUSE!CM99/SUM(wUSE!CM$112:CM$114),0)</f>
        <v>#DIV/0!</v>
      </c>
      <c r="CN99" s="209" t="e">
        <f>IF(SUM(wUSE!CN$112:CN$114),CN$3*wUSE!CN99/SUM(wUSE!CN$112:CN$114),0)</f>
        <v>#DIV/0!</v>
      </c>
      <c r="CO99" s="209" t="e">
        <f>IF(SUM(wUSE!CO$112:CO$114),CO$3*wUSE!CO99/SUM(wUSE!CO$112:CO$114),0)</f>
        <v>#DIV/0!</v>
      </c>
      <c r="CP99" s="209" t="e">
        <f>IF(SUM(wUSE!CP$112:CP$114),CP$3*wUSE!CP99/SUM(wUSE!CP$112:CP$114),0)</f>
        <v>#DIV/0!</v>
      </c>
      <c r="CQ99" s="209" t="e">
        <f>IF(SUM(wUSE!CQ$112:CQ$114),CQ$3*wUSE!CQ99/SUM(wUSE!CQ$112:CQ$114),0)</f>
        <v>#DIV/0!</v>
      </c>
      <c r="CR99" s="209" t="e">
        <f>IF(SUM(wUSE!CR$112:CR$114),CR$3*wUSE!CR99/SUM(wUSE!CR$112:CR$114),0)</f>
        <v>#DIV/0!</v>
      </c>
      <c r="CS99" s="209" t="e">
        <f>IF(SUM(wUSE!CS$112:CS$114),CS$3*wUSE!CS99/SUM(wUSE!CS$112:CS$114),0)</f>
        <v>#DIV/0!</v>
      </c>
      <c r="CT99" s="209">
        <f>IF(SUM(wUSE!CT$112:CT$114),CT$3*wUSE!CT99/SUM(wUSE!CT$112:CT$114),0)</f>
        <v>0</v>
      </c>
      <c r="CU99" s="209">
        <f>IF(SUM(wUSE!CU$112:CU$114),CU$3*wUSE!CU99/SUM(wUSE!CU$112:CU$114),0)</f>
        <v>0</v>
      </c>
      <c r="CV99" s="209" t="e">
        <f>IF(SUM(wUSE!CV$112:CV$114),CV$3*wUSE!CV99/SUM(wUSE!CV$112:CV$114),0)</f>
        <v>#DIV/0!</v>
      </c>
      <c r="CW99" s="209" t="e">
        <f>IF(SUM(wUSE!CW$112:CW$114),CW$3*wUSE!CW99/SUM(wUSE!CW$112:CW$114),0)</f>
        <v>#DIV/0!</v>
      </c>
      <c r="CX99" s="209" t="e">
        <f>IF(SUM(wUSE!CX$112:CX$114),CX$3*wUSE!CX99/SUM(wUSE!CX$112:CX$114),0)</f>
        <v>#DIV/0!</v>
      </c>
      <c r="CY99" s="209" t="e">
        <f>IF(SUM(wUSE!CY$112:CY$114),CY$3*wUSE!CY99/SUM(wUSE!CY$112:CY$114),0)</f>
        <v>#DIV/0!</v>
      </c>
      <c r="CZ99" s="209" t="e">
        <f>IF(SUM(wUSE!CZ$112:CZ$114),CZ$3*wUSE!CZ99/SUM(wUSE!CZ$112:CZ$114),0)</f>
        <v>#DIV/0!</v>
      </c>
      <c r="DA99" s="209" t="e">
        <f>IF(SUM(wUSE!DA$112:DA$114),DA$3*wUSE!DA99/SUM(wUSE!DA$112:DA$114),0)</f>
        <v>#DIV/0!</v>
      </c>
      <c r="DB99" s="209" t="e">
        <f>IF(SUM(wUSE!DB$112:DB$114),DB$3*wUSE!DB99/SUM(wUSE!DB$112:DB$114),0)</f>
        <v>#DIV/0!</v>
      </c>
      <c r="DC99" s="198"/>
      <c r="DD99" s="199"/>
      <c r="DE99" s="199"/>
      <c r="DF99" s="199"/>
      <c r="DG99" s="199"/>
      <c r="DH99" s="199"/>
      <c r="DI99" s="199"/>
      <c r="DJ99" s="199"/>
      <c r="DK99" s="199"/>
      <c r="DL99" s="199"/>
      <c r="DM99" s="199"/>
      <c r="DN99" s="199"/>
      <c r="DO99" s="199"/>
      <c r="DP99" s="199"/>
    </row>
    <row r="100" spans="1:120" x14ac:dyDescent="0.75">
      <c r="A100" s="2"/>
      <c r="B100" s="17" t="s">
        <v>1249</v>
      </c>
      <c r="C100" s="209">
        <f>IF(SUM(wUSE!C$112:C$114),C$3*wUSE!C100/SUM(wUSE!C$112:C$114),0)</f>
        <v>0</v>
      </c>
      <c r="D100" s="209">
        <f>IF(SUM(wUSE!D$112:D$114),D$3*wUSE!D100/SUM(wUSE!D$112:D$114),0)</f>
        <v>0</v>
      </c>
      <c r="E100" s="209">
        <f>IF(SUM(wUSE!E$112:E$114),E$3*wUSE!E100/SUM(wUSE!E$112:E$114),0)</f>
        <v>0</v>
      </c>
      <c r="F100" s="209">
        <f>IF(SUM(wUSE!F$112:F$114),F$3*wUSE!F100/SUM(wUSE!F$112:F$114),0)</f>
        <v>0</v>
      </c>
      <c r="G100" s="209">
        <f>IF(SUM(wUSE!G$112:G$114),G$3*wUSE!G100/SUM(wUSE!G$112:G$114),0)</f>
        <v>0</v>
      </c>
      <c r="H100" s="209">
        <f>IF(SUM(wUSE!H$112:H$114),H$3*wUSE!H100/SUM(wUSE!H$112:H$114),0)</f>
        <v>0</v>
      </c>
      <c r="I100" s="209">
        <f>IF(SUM(wUSE!I$112:I$114),I$3*wUSE!I100/SUM(wUSE!I$112:I$114),0)</f>
        <v>0</v>
      </c>
      <c r="J100" s="209">
        <f>IF(SUM(wUSE!J$112:J$114),J$3*wUSE!J100/SUM(wUSE!J$112:J$114),0)</f>
        <v>0</v>
      </c>
      <c r="K100" s="209">
        <f>IF(SUM(wUSE!K$112:K$114),K$3*wUSE!K100/SUM(wUSE!K$112:K$114),0)</f>
        <v>0</v>
      </c>
      <c r="L100" s="209">
        <f>IF(SUM(wUSE!L$112:L$114),L$3*wUSE!L100/SUM(wUSE!L$112:L$114),0)</f>
        <v>0</v>
      </c>
      <c r="M100" s="209">
        <f>IF(SUM(wUSE!M$112:M$114),M$3*wUSE!M100/SUM(wUSE!M$112:M$114),0)</f>
        <v>0</v>
      </c>
      <c r="N100" s="209">
        <f>IF(SUM(wUSE!N$112:N$114),N$3*wUSE!N100/SUM(wUSE!N$112:N$114),0)</f>
        <v>0</v>
      </c>
      <c r="O100" s="209">
        <f>IF(SUM(wUSE!O$112:O$114),O$3*wUSE!O100/SUM(wUSE!O$112:O$114),0)</f>
        <v>0</v>
      </c>
      <c r="P100" s="209">
        <f>IF(SUM(wUSE!P$112:P$114),P$3*wUSE!P100/SUM(wUSE!P$112:P$114),0)</f>
        <v>0</v>
      </c>
      <c r="Q100" s="209">
        <f>IF(SUM(wUSE!Q$112:Q$114),Q$3*wUSE!Q100/SUM(wUSE!Q$112:Q$114),0)</f>
        <v>0</v>
      </c>
      <c r="R100" s="209">
        <f>IF(SUM(wUSE!R$112:R$114),R$3*wUSE!R100/SUM(wUSE!R$112:R$114),0)</f>
        <v>0</v>
      </c>
      <c r="S100" s="209">
        <f>IF(SUM(wUSE!S$112:S$114),S$3*wUSE!S100/SUM(wUSE!S$112:S$114),0)</f>
        <v>0</v>
      </c>
      <c r="T100" s="209">
        <f>IF(SUM(wUSE!T$112:T$114),T$3*wUSE!T100/SUM(wUSE!T$112:T$114),0)</f>
        <v>0</v>
      </c>
      <c r="U100" s="209">
        <f>IF(SUM(wUSE!U$112:U$114),U$3*wUSE!U100/SUM(wUSE!U$112:U$114),0)</f>
        <v>0</v>
      </c>
      <c r="V100" s="209">
        <f>IF(SUM(wUSE!V$112:V$114),V$3*wUSE!V100/SUM(wUSE!V$112:V$114),0)</f>
        <v>0</v>
      </c>
      <c r="W100" s="209">
        <f>IF(SUM(wUSE!W$112:W$114),W$3*wUSE!W100/SUM(wUSE!W$112:W$114),0)</f>
        <v>0</v>
      </c>
      <c r="X100" s="209">
        <f>IF(SUM(wUSE!X$112:X$114),X$3*wUSE!X100/SUM(wUSE!X$112:X$114),0)</f>
        <v>0</v>
      </c>
      <c r="Y100" s="209">
        <f>IF(SUM(wUSE!Y$112:Y$114),Y$3*wUSE!Y100/SUM(wUSE!Y$112:Y$114),0)</f>
        <v>0</v>
      </c>
      <c r="Z100" s="209">
        <f>IF(SUM(wUSE!Z$112:Z$114),Z$3*wUSE!Z100/SUM(wUSE!Z$112:Z$114),0)</f>
        <v>0</v>
      </c>
      <c r="AA100" s="209">
        <f>IF(SUM(wUSE!AA$112:AA$114),AA$3*wUSE!AA100/SUM(wUSE!AA$112:AA$114),0)</f>
        <v>0</v>
      </c>
      <c r="AB100" s="209">
        <f>IF(SUM(wUSE!AB$112:AB$114),AB$3*wUSE!AB100/SUM(wUSE!AB$112:AB$114),0)</f>
        <v>0.24233974290350457</v>
      </c>
      <c r="AC100" s="209">
        <f>IF(SUM(wUSE!AC$112:AC$114),AC$3*wUSE!AC100/SUM(wUSE!AC$112:AC$114),0)</f>
        <v>8.8303695367683371E-2</v>
      </c>
      <c r="AD100" s="209">
        <f>IF(SUM(wUSE!AD$112:AD$114),AD$3*wUSE!AD100/SUM(wUSE!AD$112:AD$114),0)</f>
        <v>3.8414633194867986E-2</v>
      </c>
      <c r="AE100" s="209">
        <f>IF(SUM(wUSE!AE$112:AE$114),AE$3*wUSE!AE100/SUM(wUSE!AE$112:AE$114),0)</f>
        <v>6.8519099912556407E-3</v>
      </c>
      <c r="AF100" s="209">
        <f>IF(SUM(wUSE!AF$112:AF$114),AF$3*wUSE!AF100/SUM(wUSE!AF$112:AF$114),0)</f>
        <v>0.46034412259292923</v>
      </c>
      <c r="AG100" s="209">
        <f>IF(SUM(wUSE!AG$112:AG$114),AG$3*wUSE!AG100/SUM(wUSE!AG$112:AG$114),0)</f>
        <v>0.19932249344459418</v>
      </c>
      <c r="AH100" s="209">
        <f>IF(SUM(wUSE!AH$112:AH$114),AH$3*wUSE!AH100/SUM(wUSE!AH$112:AH$114),0)</f>
        <v>7.1835686132688198E-3</v>
      </c>
      <c r="AI100" s="209">
        <f>IF(SUM(wUSE!AI$112:AI$114),AI$3*wUSE!AI100/SUM(wUSE!AI$112:AI$114),0)</f>
        <v>4.8652927095021829E-2</v>
      </c>
      <c r="AJ100" s="209">
        <f>IF(SUM(wUSE!AJ$112:AJ$114),AJ$3*wUSE!AJ100/SUM(wUSE!AJ$112:AJ$114),0)</f>
        <v>0</v>
      </c>
      <c r="AK100" s="209">
        <f>IF(SUM(wUSE!AK$112:AK$114),AK$3*wUSE!AK100/SUM(wUSE!AK$112:AK$114),0)</f>
        <v>0</v>
      </c>
      <c r="AL100" s="209">
        <f>IF(SUM(wUSE!AL$112:AL$114),AL$3*wUSE!AL100/SUM(wUSE!AL$112:AL$114),0)</f>
        <v>0</v>
      </c>
      <c r="AM100" s="209">
        <f>IF(SUM(wUSE!AM$112:AM$114),AM$3*wUSE!AM100/SUM(wUSE!AM$112:AM$114),0)</f>
        <v>0</v>
      </c>
      <c r="AN100" s="209">
        <f>IF(SUM(wUSE!AN$112:AN$114),AN$3*wUSE!AN100/SUM(wUSE!AN$112:AN$114),0)</f>
        <v>0</v>
      </c>
      <c r="AO100" s="209">
        <f>IF(SUM(wUSE!AO$112:AO$114),AO$3*wUSE!AO100/SUM(wUSE!AO$112:AO$114),0)</f>
        <v>0.19425666875999853</v>
      </c>
      <c r="AP100" s="209">
        <f>IF(SUM(wUSE!AP$112:AP$114),AP$3*wUSE!AP100/SUM(wUSE!AP$112:AP$114),0)</f>
        <v>0</v>
      </c>
      <c r="AQ100" s="209">
        <f>IF(SUM(wUSE!AQ$112:AQ$114),AQ$3*wUSE!AQ100/SUM(wUSE!AQ$112:AQ$114),0)</f>
        <v>0</v>
      </c>
      <c r="AR100" s="209">
        <f>IF(SUM(wUSE!AR$112:AR$114),AR$3*wUSE!AR100/SUM(wUSE!AR$112:AR$114),0)</f>
        <v>0</v>
      </c>
      <c r="AS100" s="209">
        <f>IF(SUM(wUSE!AS$112:AS$114),AS$3*wUSE!AS100/SUM(wUSE!AS$112:AS$114),0)</f>
        <v>9.2052373496600226E-2</v>
      </c>
      <c r="AT100" s="209">
        <f>IF(SUM(wUSE!AT$112:AT$114),AT$3*wUSE!AT100/SUM(wUSE!AT$112:AT$114),0)</f>
        <v>9.8740611120327511E-3</v>
      </c>
      <c r="AU100" s="209">
        <f>IF(SUM(wUSE!AU$112:AU$114),AU$3*wUSE!AU100/SUM(wUSE!AU$112:AU$114),0)</f>
        <v>3.7617723948236677E-3</v>
      </c>
      <c r="AV100" s="209">
        <f>IF(SUM(wUSE!AV$112:AV$114),AV$3*wUSE!AV100/SUM(wUSE!AV$112:AV$114),0)</f>
        <v>0.91838374411774293</v>
      </c>
      <c r="AW100" s="209">
        <f>IF(SUM(wUSE!AW$112:AW$114),AW$3*wUSE!AW100/SUM(wUSE!AW$112:AW$114),0)</f>
        <v>0.32687733104007316</v>
      </c>
      <c r="AX100" s="209">
        <f>IF(SUM(wUSE!AX$112:AX$114),AX$3*wUSE!AX100/SUM(wUSE!AX$112:AX$114),0)</f>
        <v>0</v>
      </c>
      <c r="AY100" s="209">
        <f>IF(SUM(wUSE!AY$112:AY$114),AY$3*wUSE!AY100/SUM(wUSE!AY$112:AY$114),0)</f>
        <v>1.3006350000082862</v>
      </c>
      <c r="AZ100" s="209">
        <f>IF(SUM(wUSE!AZ$112:AZ$114),AZ$3*wUSE!AZ100/SUM(wUSE!AZ$112:AZ$114),0)</f>
        <v>4.4339065203113721</v>
      </c>
      <c r="BA100" s="209">
        <f>IF(SUM(wUSE!BA$112:BA$114),BA$3*wUSE!BA100/SUM(wUSE!BA$112:BA$114),0)</f>
        <v>2.7842671259945928E-3</v>
      </c>
      <c r="BB100" s="209">
        <f>IF(SUM(wUSE!BB$112:BB$114),BB$3*wUSE!BB100/SUM(wUSE!BB$112:BB$114),0)</f>
        <v>0</v>
      </c>
      <c r="BC100" s="209">
        <f>IF(SUM(wUSE!BC$112:BC$114),BC$3*wUSE!BC100/SUM(wUSE!BC$112:BC$114),0)</f>
        <v>0.29411346038479935</v>
      </c>
      <c r="BD100" s="209">
        <f>IF(SUM(wUSE!BD$112:BD$114),BD$3*wUSE!BD100/SUM(wUSE!BD$112:BD$114),0)</f>
        <v>0.41578955031707993</v>
      </c>
      <c r="BE100" s="209">
        <f>IF(SUM(wUSE!BE$112:BE$114),BE$3*wUSE!BE100/SUM(wUSE!BE$112:BE$114),0)</f>
        <v>0.82956695753123366</v>
      </c>
      <c r="BF100" s="209">
        <f>IF(SUM(wUSE!BF$112:BF$114),BF$3*wUSE!BF100/SUM(wUSE!BF$112:BF$114),0)</f>
        <v>0</v>
      </c>
      <c r="BG100" s="209">
        <f>IF(SUM(wUSE!BG$112:BG$114),BG$3*wUSE!BG100/SUM(wUSE!BG$112:BG$114),0)</f>
        <v>3.6364491795510085</v>
      </c>
      <c r="BH100" s="209">
        <f>IF(SUM(wUSE!BH$112:BH$114),BH$3*wUSE!BH100/SUM(wUSE!BH$112:BH$114),0)</f>
        <v>2.8448768120575951E-2</v>
      </c>
      <c r="BI100" s="209">
        <f>IF(SUM(wUSE!BI$112:BI$114),BI$3*wUSE!BI100/SUM(wUSE!BI$112:BI$114),0)</f>
        <v>0.14681339827725207</v>
      </c>
      <c r="BJ100" s="209">
        <f>IF(SUM(wUSE!BJ$112:BJ$114),BJ$3*wUSE!BJ100/SUM(wUSE!BJ$112:BJ$114),0)</f>
        <v>0.56346622135949653</v>
      </c>
      <c r="BK100" s="209">
        <f>IF(SUM(wUSE!BK$112:BK$114),BK$3*wUSE!BK100/SUM(wUSE!BK$112:BK$114),0)</f>
        <v>1.0799631991393164</v>
      </c>
      <c r="BL100" s="209">
        <f>IF(SUM(wUSE!BL$112:BL$114),BL$3*wUSE!BL100/SUM(wUSE!BL$112:BL$114),0)</f>
        <v>0.14494808303866188</v>
      </c>
      <c r="BM100" s="209">
        <f>IF(SUM(wUSE!BM$112:BM$114),BM$3*wUSE!BM100/SUM(wUSE!BM$112:BM$114),0)</f>
        <v>1.1476396959122606</v>
      </c>
      <c r="BN100" s="209">
        <f>IF(SUM(wUSE!BN$112:BN$114),BN$3*wUSE!BN100/SUM(wUSE!BN$112:BN$114),0)</f>
        <v>0.55371945106238518</v>
      </c>
      <c r="BO100" s="209">
        <f>IF(SUM(wUSE!BO$112:BO$114),BO$3*wUSE!BO100/SUM(wUSE!BO$112:BO$114),0)</f>
        <v>8.4905972024563847E-2</v>
      </c>
      <c r="BP100" s="209">
        <f>IF(SUM(wUSE!BP$112:BP$114),BP$3*wUSE!BP100/SUM(wUSE!BP$112:BP$114),0)</f>
        <v>0.12060814428581201</v>
      </c>
      <c r="BQ100" s="209">
        <f>IF(SUM(wUSE!BQ$112:BQ$114),BQ$3*wUSE!BQ100/SUM(wUSE!BQ$112:BQ$114),0)</f>
        <v>0</v>
      </c>
      <c r="BR100" s="209">
        <f>IF(SUM(wUSE!BR$112:BR$114),BR$3*wUSE!BR100/SUM(wUSE!BR$112:BR$114),0)</f>
        <v>2.1742846189206472E-3</v>
      </c>
      <c r="BS100" s="209">
        <f>IF(SUM(wUSE!BS$112:BS$114),BS$3*wUSE!BS100/SUM(wUSE!BS$112:BS$114),0)</f>
        <v>0.87480365912252123</v>
      </c>
      <c r="BT100" s="209">
        <f>IF(SUM(wUSE!BT$112:BT$114),BT$3*wUSE!BT100/SUM(wUSE!BT$112:BT$114),0)</f>
        <v>0.25920877164679018</v>
      </c>
      <c r="BU100" s="209">
        <f>IF(SUM(wUSE!BU$112:BU$114),BU$3*wUSE!BU100/SUM(wUSE!BU$112:BU$114),0)</f>
        <v>0.34604633068396529</v>
      </c>
      <c r="BV100" s="209">
        <f>IF(SUM(wUSE!BV$112:BV$114),BV$3*wUSE!BV100/SUM(wUSE!BV$112:BV$114),0)</f>
        <v>38.706566759580298</v>
      </c>
      <c r="BW100" s="209">
        <f>IF(SUM(wUSE!BW$112:BW$114),BW$3*wUSE!BW100/SUM(wUSE!BW$112:BW$114),0)</f>
        <v>0</v>
      </c>
      <c r="BX100" s="209">
        <f>IF(SUM(wUSE!BX$112:BX$114),BX$3*wUSE!BX100/SUM(wUSE!BX$112:BX$114),0)</f>
        <v>0.21224770998975984</v>
      </c>
      <c r="BY100" s="209">
        <f>IF(SUM(wUSE!BY$112:BY$114),BY$3*wUSE!BY100/SUM(wUSE!BY$112:BY$114),0)</f>
        <v>0.1957559755364548</v>
      </c>
      <c r="BZ100" s="209">
        <f>IF(SUM(wUSE!BZ$112:BZ$114),BZ$3*wUSE!BZ100/SUM(wUSE!BZ$112:BZ$114),0)</f>
        <v>5.9615141430803371</v>
      </c>
      <c r="CA100" s="209">
        <f>IF(SUM(wUSE!CA$112:CA$114),CA$3*wUSE!CA100/SUM(wUSE!CA$112:CA$114),0)</f>
        <v>25.664538539889989</v>
      </c>
      <c r="CB100" s="209">
        <f>IF(SUM(wUSE!CB$112:CB$114),CB$3*wUSE!CB100/SUM(wUSE!CB$112:CB$114),0)</f>
        <v>8.9632488998633928</v>
      </c>
      <c r="CC100" s="209">
        <f>IF(SUM(wUSE!CC$112:CC$114),CC$3*wUSE!CC100/SUM(wUSE!CC$112:CC$114),0)</f>
        <v>6.8338875370029832</v>
      </c>
      <c r="CD100" s="209">
        <f>IF(SUM(wUSE!CD$112:CD$114),CD$3*wUSE!CD100/SUM(wUSE!CD$112:CD$114),0)</f>
        <v>0.89924961616895338</v>
      </c>
      <c r="CE100" s="209">
        <f>IF(SUM(wUSE!CE$112:CE$114),CE$3*wUSE!CE100/SUM(wUSE!CE$112:CE$114),0)</f>
        <v>0</v>
      </c>
      <c r="CF100" s="209">
        <f>IF(SUM(wUSE!CF$112:CF$114),CF$3*wUSE!CF100/SUM(wUSE!CF$112:CF$114),0)</f>
        <v>0</v>
      </c>
      <c r="CG100" s="209" t="e">
        <f>IF(SUM(wUSE!CG$112:CG$114),CG$3*wUSE!CG100/SUM(wUSE!CG$112:CG$114),0)</f>
        <v>#DIV/0!</v>
      </c>
      <c r="CH100" s="209" t="e">
        <f>IF(SUM(wUSE!CH$112:CH$114),CH$3*wUSE!CH100/SUM(wUSE!CH$112:CH$114),0)</f>
        <v>#DIV/0!</v>
      </c>
      <c r="CI100" s="209" t="e">
        <f>IF(SUM(wUSE!CI$112:CI$114),CI$3*wUSE!CI100/SUM(wUSE!CI$112:CI$114),0)</f>
        <v>#DIV/0!</v>
      </c>
      <c r="CJ100" s="209" t="e">
        <f>IF(SUM(wUSE!CJ$112:CJ$114),CJ$3*wUSE!CJ100/SUM(wUSE!CJ$112:CJ$114),0)</f>
        <v>#DIV/0!</v>
      </c>
      <c r="CK100" s="209" t="e">
        <f>IF(SUM(wUSE!CK$112:CK$114),CK$3*wUSE!CK100/SUM(wUSE!CK$112:CK$114),0)</f>
        <v>#DIV/0!</v>
      </c>
      <c r="CL100" s="209" t="e">
        <f>IF(SUM(wUSE!CL$112:CL$114),CL$3*wUSE!CL100/SUM(wUSE!CL$112:CL$114),0)</f>
        <v>#DIV/0!</v>
      </c>
      <c r="CM100" s="209" t="e">
        <f>IF(SUM(wUSE!CM$112:CM$114),CM$3*wUSE!CM100/SUM(wUSE!CM$112:CM$114),0)</f>
        <v>#DIV/0!</v>
      </c>
      <c r="CN100" s="209" t="e">
        <f>IF(SUM(wUSE!CN$112:CN$114),CN$3*wUSE!CN100/SUM(wUSE!CN$112:CN$114),0)</f>
        <v>#DIV/0!</v>
      </c>
      <c r="CO100" s="209" t="e">
        <f>IF(SUM(wUSE!CO$112:CO$114),CO$3*wUSE!CO100/SUM(wUSE!CO$112:CO$114),0)</f>
        <v>#DIV/0!</v>
      </c>
      <c r="CP100" s="209" t="e">
        <f>IF(SUM(wUSE!CP$112:CP$114),CP$3*wUSE!CP100/SUM(wUSE!CP$112:CP$114),0)</f>
        <v>#DIV/0!</v>
      </c>
      <c r="CQ100" s="209" t="e">
        <f>IF(SUM(wUSE!CQ$112:CQ$114),CQ$3*wUSE!CQ100/SUM(wUSE!CQ$112:CQ$114),0)</f>
        <v>#DIV/0!</v>
      </c>
      <c r="CR100" s="209" t="e">
        <f>IF(SUM(wUSE!CR$112:CR$114),CR$3*wUSE!CR100/SUM(wUSE!CR$112:CR$114),0)</f>
        <v>#DIV/0!</v>
      </c>
      <c r="CS100" s="209" t="e">
        <f>IF(SUM(wUSE!CS$112:CS$114),CS$3*wUSE!CS100/SUM(wUSE!CS$112:CS$114),0)</f>
        <v>#DIV/0!</v>
      </c>
      <c r="CT100" s="209">
        <f>IF(SUM(wUSE!CT$112:CT$114),CT$3*wUSE!CT100/SUM(wUSE!CT$112:CT$114),0)</f>
        <v>0</v>
      </c>
      <c r="CU100" s="209">
        <f>IF(SUM(wUSE!CU$112:CU$114),CU$3*wUSE!CU100/SUM(wUSE!CU$112:CU$114),0)</f>
        <v>0</v>
      </c>
      <c r="CV100" s="209" t="e">
        <f>IF(SUM(wUSE!CV$112:CV$114),CV$3*wUSE!CV100/SUM(wUSE!CV$112:CV$114),0)</f>
        <v>#DIV/0!</v>
      </c>
      <c r="CW100" s="209" t="e">
        <f>IF(SUM(wUSE!CW$112:CW$114),CW$3*wUSE!CW100/SUM(wUSE!CW$112:CW$114),0)</f>
        <v>#DIV/0!</v>
      </c>
      <c r="CX100" s="209" t="e">
        <f>IF(SUM(wUSE!CX$112:CX$114),CX$3*wUSE!CX100/SUM(wUSE!CX$112:CX$114),0)</f>
        <v>#DIV/0!</v>
      </c>
      <c r="CY100" s="209" t="e">
        <f>IF(SUM(wUSE!CY$112:CY$114),CY$3*wUSE!CY100/SUM(wUSE!CY$112:CY$114),0)</f>
        <v>#DIV/0!</v>
      </c>
      <c r="CZ100" s="209" t="e">
        <f>IF(SUM(wUSE!CZ$112:CZ$114),CZ$3*wUSE!CZ100/SUM(wUSE!CZ$112:CZ$114),0)</f>
        <v>#DIV/0!</v>
      </c>
      <c r="DA100" s="209" t="e">
        <f>IF(SUM(wUSE!DA$112:DA$114),DA$3*wUSE!DA100/SUM(wUSE!DA$112:DA$114),0)</f>
        <v>#DIV/0!</v>
      </c>
      <c r="DB100" s="209" t="e">
        <f>IF(SUM(wUSE!DB$112:DB$114),DB$3*wUSE!DB100/SUM(wUSE!DB$112:DB$114),0)</f>
        <v>#DIV/0!</v>
      </c>
      <c r="DC100" s="198"/>
      <c r="DD100" s="199"/>
      <c r="DE100" s="199"/>
      <c r="DF100" s="199"/>
      <c r="DG100" s="199"/>
      <c r="DH100" s="199"/>
      <c r="DI100" s="199"/>
      <c r="DJ100" s="199"/>
      <c r="DK100" s="199"/>
      <c r="DL100" s="199"/>
      <c r="DM100" s="199"/>
      <c r="DN100" s="199"/>
      <c r="DO100" s="199"/>
      <c r="DP100" s="199"/>
    </row>
    <row r="101" spans="1:120" x14ac:dyDescent="0.75">
      <c r="A101" s="2"/>
      <c r="B101" s="17" t="s">
        <v>1252</v>
      </c>
      <c r="C101" s="209">
        <f>IF(SUM(wUSE!C$112:C$114),C$3*wUSE!C101/SUM(wUSE!C$112:C$114),0)</f>
        <v>0</v>
      </c>
      <c r="D101" s="209">
        <f>IF(SUM(wUSE!D$112:D$114),D$3*wUSE!D101/SUM(wUSE!D$112:D$114),0)</f>
        <v>0</v>
      </c>
      <c r="E101" s="209">
        <f>IF(SUM(wUSE!E$112:E$114),E$3*wUSE!E101/SUM(wUSE!E$112:E$114),0)</f>
        <v>0</v>
      </c>
      <c r="F101" s="209">
        <f>IF(SUM(wUSE!F$112:F$114),F$3*wUSE!F101/SUM(wUSE!F$112:F$114),0)</f>
        <v>0</v>
      </c>
      <c r="G101" s="209">
        <f>IF(SUM(wUSE!G$112:G$114),G$3*wUSE!G101/SUM(wUSE!G$112:G$114),0)</f>
        <v>0</v>
      </c>
      <c r="H101" s="209">
        <f>IF(SUM(wUSE!H$112:H$114),H$3*wUSE!H101/SUM(wUSE!H$112:H$114),0)</f>
        <v>0</v>
      </c>
      <c r="I101" s="209">
        <f>IF(SUM(wUSE!I$112:I$114),I$3*wUSE!I101/SUM(wUSE!I$112:I$114),0)</f>
        <v>0</v>
      </c>
      <c r="J101" s="209">
        <f>IF(SUM(wUSE!J$112:J$114),J$3*wUSE!J101/SUM(wUSE!J$112:J$114),0)</f>
        <v>0</v>
      </c>
      <c r="K101" s="209">
        <f>IF(SUM(wUSE!K$112:K$114),K$3*wUSE!K101/SUM(wUSE!K$112:K$114),0)</f>
        <v>0</v>
      </c>
      <c r="L101" s="209">
        <f>IF(SUM(wUSE!L$112:L$114),L$3*wUSE!L101/SUM(wUSE!L$112:L$114),0)</f>
        <v>0</v>
      </c>
      <c r="M101" s="209">
        <f>IF(SUM(wUSE!M$112:M$114),M$3*wUSE!M101/SUM(wUSE!M$112:M$114),0)</f>
        <v>0</v>
      </c>
      <c r="N101" s="209">
        <f>IF(SUM(wUSE!N$112:N$114),N$3*wUSE!N101/SUM(wUSE!N$112:N$114),0)</f>
        <v>0</v>
      </c>
      <c r="O101" s="209">
        <f>IF(SUM(wUSE!O$112:O$114),O$3*wUSE!O101/SUM(wUSE!O$112:O$114),0)</f>
        <v>0</v>
      </c>
      <c r="P101" s="209">
        <f>IF(SUM(wUSE!P$112:P$114),P$3*wUSE!P101/SUM(wUSE!P$112:P$114),0)</f>
        <v>0</v>
      </c>
      <c r="Q101" s="209">
        <f>IF(SUM(wUSE!Q$112:Q$114),Q$3*wUSE!Q101/SUM(wUSE!Q$112:Q$114),0)</f>
        <v>0</v>
      </c>
      <c r="R101" s="209">
        <f>IF(SUM(wUSE!R$112:R$114),R$3*wUSE!R101/SUM(wUSE!R$112:R$114),0)</f>
        <v>0</v>
      </c>
      <c r="S101" s="209">
        <f>IF(SUM(wUSE!S$112:S$114),S$3*wUSE!S101/SUM(wUSE!S$112:S$114),0)</f>
        <v>0</v>
      </c>
      <c r="T101" s="209">
        <f>IF(SUM(wUSE!T$112:T$114),T$3*wUSE!T101/SUM(wUSE!T$112:T$114),0)</f>
        <v>0</v>
      </c>
      <c r="U101" s="209">
        <f>IF(SUM(wUSE!U$112:U$114),U$3*wUSE!U101/SUM(wUSE!U$112:U$114),0)</f>
        <v>0</v>
      </c>
      <c r="V101" s="209">
        <f>IF(SUM(wUSE!V$112:V$114),V$3*wUSE!V101/SUM(wUSE!V$112:V$114),0)</f>
        <v>0</v>
      </c>
      <c r="W101" s="209">
        <f>IF(SUM(wUSE!W$112:W$114),W$3*wUSE!W101/SUM(wUSE!W$112:W$114),0)</f>
        <v>0</v>
      </c>
      <c r="X101" s="209">
        <f>IF(SUM(wUSE!X$112:X$114),X$3*wUSE!X101/SUM(wUSE!X$112:X$114),0)</f>
        <v>0</v>
      </c>
      <c r="Y101" s="209">
        <f>IF(SUM(wUSE!Y$112:Y$114),Y$3*wUSE!Y101/SUM(wUSE!Y$112:Y$114),0)</f>
        <v>0</v>
      </c>
      <c r="Z101" s="209">
        <f>IF(SUM(wUSE!Z$112:Z$114),Z$3*wUSE!Z101/SUM(wUSE!Z$112:Z$114),0)</f>
        <v>0</v>
      </c>
      <c r="AA101" s="209">
        <f>IF(SUM(wUSE!AA$112:AA$114),AA$3*wUSE!AA101/SUM(wUSE!AA$112:AA$114),0)</f>
        <v>0</v>
      </c>
      <c r="AB101" s="209">
        <f>IF(SUM(wUSE!AB$112:AB$114),AB$3*wUSE!AB101/SUM(wUSE!AB$112:AB$114),0)</f>
        <v>0</v>
      </c>
      <c r="AC101" s="209">
        <f>IF(SUM(wUSE!AC$112:AC$114),AC$3*wUSE!AC101/SUM(wUSE!AC$112:AC$114),0)</f>
        <v>0</v>
      </c>
      <c r="AD101" s="209">
        <f>IF(SUM(wUSE!AD$112:AD$114),AD$3*wUSE!AD101/SUM(wUSE!AD$112:AD$114),0)</f>
        <v>0</v>
      </c>
      <c r="AE101" s="209">
        <f>IF(SUM(wUSE!AE$112:AE$114),AE$3*wUSE!AE101/SUM(wUSE!AE$112:AE$114),0)</f>
        <v>0</v>
      </c>
      <c r="AF101" s="209">
        <f>IF(SUM(wUSE!AF$112:AF$114),AF$3*wUSE!AF101/SUM(wUSE!AF$112:AF$114),0)</f>
        <v>0</v>
      </c>
      <c r="AG101" s="209">
        <f>IF(SUM(wUSE!AG$112:AG$114),AG$3*wUSE!AG101/SUM(wUSE!AG$112:AG$114),0)</f>
        <v>0</v>
      </c>
      <c r="AH101" s="209">
        <f>IF(SUM(wUSE!AH$112:AH$114),AH$3*wUSE!AH101/SUM(wUSE!AH$112:AH$114),0)</f>
        <v>0</v>
      </c>
      <c r="AI101" s="209">
        <f>IF(SUM(wUSE!AI$112:AI$114),AI$3*wUSE!AI101/SUM(wUSE!AI$112:AI$114),0)</f>
        <v>0</v>
      </c>
      <c r="AJ101" s="209">
        <f>IF(SUM(wUSE!AJ$112:AJ$114),AJ$3*wUSE!AJ101/SUM(wUSE!AJ$112:AJ$114),0)</f>
        <v>0</v>
      </c>
      <c r="AK101" s="209">
        <f>IF(SUM(wUSE!AK$112:AK$114),AK$3*wUSE!AK101/SUM(wUSE!AK$112:AK$114),0)</f>
        <v>0</v>
      </c>
      <c r="AL101" s="209">
        <f>IF(SUM(wUSE!AL$112:AL$114),AL$3*wUSE!AL101/SUM(wUSE!AL$112:AL$114),0)</f>
        <v>0</v>
      </c>
      <c r="AM101" s="209">
        <f>IF(SUM(wUSE!AM$112:AM$114),AM$3*wUSE!AM101/SUM(wUSE!AM$112:AM$114),0)</f>
        <v>0</v>
      </c>
      <c r="AN101" s="209">
        <f>IF(SUM(wUSE!AN$112:AN$114),AN$3*wUSE!AN101/SUM(wUSE!AN$112:AN$114),0)</f>
        <v>0</v>
      </c>
      <c r="AO101" s="209">
        <f>IF(SUM(wUSE!AO$112:AO$114),AO$3*wUSE!AO101/SUM(wUSE!AO$112:AO$114),0)</f>
        <v>0</v>
      </c>
      <c r="AP101" s="209">
        <f>IF(SUM(wUSE!AP$112:AP$114),AP$3*wUSE!AP101/SUM(wUSE!AP$112:AP$114),0)</f>
        <v>0</v>
      </c>
      <c r="AQ101" s="209">
        <f>IF(SUM(wUSE!AQ$112:AQ$114),AQ$3*wUSE!AQ101/SUM(wUSE!AQ$112:AQ$114),0)</f>
        <v>0</v>
      </c>
      <c r="AR101" s="209">
        <f>IF(SUM(wUSE!AR$112:AR$114),AR$3*wUSE!AR101/SUM(wUSE!AR$112:AR$114),0)</f>
        <v>0</v>
      </c>
      <c r="AS101" s="209">
        <f>IF(SUM(wUSE!AS$112:AS$114),AS$3*wUSE!AS101/SUM(wUSE!AS$112:AS$114),0)</f>
        <v>0</v>
      </c>
      <c r="AT101" s="209">
        <f>IF(SUM(wUSE!AT$112:AT$114),AT$3*wUSE!AT101/SUM(wUSE!AT$112:AT$114),0)</f>
        <v>0</v>
      </c>
      <c r="AU101" s="209">
        <f>IF(SUM(wUSE!AU$112:AU$114),AU$3*wUSE!AU101/SUM(wUSE!AU$112:AU$114),0)</f>
        <v>0</v>
      </c>
      <c r="AV101" s="209">
        <f>IF(SUM(wUSE!AV$112:AV$114),AV$3*wUSE!AV101/SUM(wUSE!AV$112:AV$114),0)</f>
        <v>0</v>
      </c>
      <c r="AW101" s="209">
        <f>IF(SUM(wUSE!AW$112:AW$114),AW$3*wUSE!AW101/SUM(wUSE!AW$112:AW$114),0)</f>
        <v>0</v>
      </c>
      <c r="AX101" s="209">
        <f>IF(SUM(wUSE!AX$112:AX$114),AX$3*wUSE!AX101/SUM(wUSE!AX$112:AX$114),0)</f>
        <v>0</v>
      </c>
      <c r="AY101" s="209">
        <f>IF(SUM(wUSE!AY$112:AY$114),AY$3*wUSE!AY101/SUM(wUSE!AY$112:AY$114),0)</f>
        <v>0</v>
      </c>
      <c r="AZ101" s="209">
        <f>IF(SUM(wUSE!AZ$112:AZ$114),AZ$3*wUSE!AZ101/SUM(wUSE!AZ$112:AZ$114),0)</f>
        <v>0</v>
      </c>
      <c r="BA101" s="209">
        <f>IF(SUM(wUSE!BA$112:BA$114),BA$3*wUSE!BA101/SUM(wUSE!BA$112:BA$114),0)</f>
        <v>0</v>
      </c>
      <c r="BB101" s="209">
        <f>IF(SUM(wUSE!BB$112:BB$114),BB$3*wUSE!BB101/SUM(wUSE!BB$112:BB$114),0)</f>
        <v>0</v>
      </c>
      <c r="BC101" s="209">
        <f>IF(SUM(wUSE!BC$112:BC$114),BC$3*wUSE!BC101/SUM(wUSE!BC$112:BC$114),0)</f>
        <v>0</v>
      </c>
      <c r="BD101" s="209">
        <f>IF(SUM(wUSE!BD$112:BD$114),BD$3*wUSE!BD101/SUM(wUSE!BD$112:BD$114),0)</f>
        <v>0</v>
      </c>
      <c r="BE101" s="209">
        <f>IF(SUM(wUSE!BE$112:BE$114),BE$3*wUSE!BE101/SUM(wUSE!BE$112:BE$114),0)</f>
        <v>0</v>
      </c>
      <c r="BF101" s="209">
        <f>IF(SUM(wUSE!BF$112:BF$114),BF$3*wUSE!BF101/SUM(wUSE!BF$112:BF$114),0)</f>
        <v>0</v>
      </c>
      <c r="BG101" s="209">
        <f>IF(SUM(wUSE!BG$112:BG$114),BG$3*wUSE!BG101/SUM(wUSE!BG$112:BG$114),0)</f>
        <v>0</v>
      </c>
      <c r="BH101" s="209">
        <f>IF(SUM(wUSE!BH$112:BH$114),BH$3*wUSE!BH101/SUM(wUSE!BH$112:BH$114),0)</f>
        <v>0</v>
      </c>
      <c r="BI101" s="209">
        <f>IF(SUM(wUSE!BI$112:BI$114),BI$3*wUSE!BI101/SUM(wUSE!BI$112:BI$114),0)</f>
        <v>0</v>
      </c>
      <c r="BJ101" s="209">
        <f>IF(SUM(wUSE!BJ$112:BJ$114),BJ$3*wUSE!BJ101/SUM(wUSE!BJ$112:BJ$114),0)</f>
        <v>0</v>
      </c>
      <c r="BK101" s="209">
        <f>IF(SUM(wUSE!BK$112:BK$114),BK$3*wUSE!BK101/SUM(wUSE!BK$112:BK$114),0)</f>
        <v>0</v>
      </c>
      <c r="BL101" s="209">
        <f>IF(SUM(wUSE!BL$112:BL$114),BL$3*wUSE!BL101/SUM(wUSE!BL$112:BL$114),0)</f>
        <v>0</v>
      </c>
      <c r="BM101" s="209">
        <f>IF(SUM(wUSE!BM$112:BM$114),BM$3*wUSE!BM101/SUM(wUSE!BM$112:BM$114),0)</f>
        <v>0</v>
      </c>
      <c r="BN101" s="209">
        <f>IF(SUM(wUSE!BN$112:BN$114),BN$3*wUSE!BN101/SUM(wUSE!BN$112:BN$114),0)</f>
        <v>0</v>
      </c>
      <c r="BO101" s="209">
        <f>IF(SUM(wUSE!BO$112:BO$114),BO$3*wUSE!BO101/SUM(wUSE!BO$112:BO$114),0)</f>
        <v>0</v>
      </c>
      <c r="BP101" s="209">
        <f>IF(SUM(wUSE!BP$112:BP$114),BP$3*wUSE!BP101/SUM(wUSE!BP$112:BP$114),0)</f>
        <v>0</v>
      </c>
      <c r="BQ101" s="209">
        <f>IF(SUM(wUSE!BQ$112:BQ$114),BQ$3*wUSE!BQ101/SUM(wUSE!BQ$112:BQ$114),0)</f>
        <v>0</v>
      </c>
      <c r="BR101" s="209">
        <f>IF(SUM(wUSE!BR$112:BR$114),BR$3*wUSE!BR101/SUM(wUSE!BR$112:BR$114),0)</f>
        <v>0</v>
      </c>
      <c r="BS101" s="209">
        <f>IF(SUM(wUSE!BS$112:BS$114),BS$3*wUSE!BS101/SUM(wUSE!BS$112:BS$114),0)</f>
        <v>0</v>
      </c>
      <c r="BT101" s="209">
        <f>IF(SUM(wUSE!BT$112:BT$114),BT$3*wUSE!BT101/SUM(wUSE!BT$112:BT$114),0)</f>
        <v>0</v>
      </c>
      <c r="BU101" s="209">
        <f>IF(SUM(wUSE!BU$112:BU$114),BU$3*wUSE!BU101/SUM(wUSE!BU$112:BU$114),0)</f>
        <v>0</v>
      </c>
      <c r="BV101" s="209">
        <f>IF(SUM(wUSE!BV$112:BV$114),BV$3*wUSE!BV101/SUM(wUSE!BV$112:BV$114),0)</f>
        <v>0</v>
      </c>
      <c r="BW101" s="209">
        <f>IF(SUM(wUSE!BW$112:BW$114),BW$3*wUSE!BW101/SUM(wUSE!BW$112:BW$114),0)</f>
        <v>0</v>
      </c>
      <c r="BX101" s="209">
        <f>IF(SUM(wUSE!BX$112:BX$114),BX$3*wUSE!BX101/SUM(wUSE!BX$112:BX$114),0)</f>
        <v>0</v>
      </c>
      <c r="BY101" s="209">
        <f>IF(SUM(wUSE!BY$112:BY$114),BY$3*wUSE!BY101/SUM(wUSE!BY$112:BY$114),0)</f>
        <v>0</v>
      </c>
      <c r="BZ101" s="209">
        <f>IF(SUM(wUSE!BZ$112:BZ$114),BZ$3*wUSE!BZ101/SUM(wUSE!BZ$112:BZ$114),0)</f>
        <v>0</v>
      </c>
      <c r="CA101" s="209">
        <f>IF(SUM(wUSE!CA$112:CA$114),CA$3*wUSE!CA101/SUM(wUSE!CA$112:CA$114),0)</f>
        <v>4.9758163129866269</v>
      </c>
      <c r="CB101" s="209">
        <f>IF(SUM(wUSE!CB$112:CB$114),CB$3*wUSE!CB101/SUM(wUSE!CB$112:CB$114),0)</f>
        <v>0</v>
      </c>
      <c r="CC101" s="209">
        <f>IF(SUM(wUSE!CC$112:CC$114),CC$3*wUSE!CC101/SUM(wUSE!CC$112:CC$114),0)</f>
        <v>0</v>
      </c>
      <c r="CD101" s="209">
        <f>IF(SUM(wUSE!CD$112:CD$114),CD$3*wUSE!CD101/SUM(wUSE!CD$112:CD$114),0)</f>
        <v>0</v>
      </c>
      <c r="CE101" s="209">
        <f>IF(SUM(wUSE!CE$112:CE$114),CE$3*wUSE!CE101/SUM(wUSE!CE$112:CE$114),0)</f>
        <v>0</v>
      </c>
      <c r="CF101" s="209">
        <f>IF(SUM(wUSE!CF$112:CF$114),CF$3*wUSE!CF101/SUM(wUSE!CF$112:CF$114),0)</f>
        <v>0</v>
      </c>
      <c r="CG101" s="209" t="e">
        <f>IF(SUM(wUSE!CG$112:CG$114),CG$3*wUSE!CG101/SUM(wUSE!CG$112:CG$114),0)</f>
        <v>#DIV/0!</v>
      </c>
      <c r="CH101" s="209" t="e">
        <f>IF(SUM(wUSE!CH$112:CH$114),CH$3*wUSE!CH101/SUM(wUSE!CH$112:CH$114),0)</f>
        <v>#DIV/0!</v>
      </c>
      <c r="CI101" s="209" t="e">
        <f>IF(SUM(wUSE!CI$112:CI$114),CI$3*wUSE!CI101/SUM(wUSE!CI$112:CI$114),0)</f>
        <v>#DIV/0!</v>
      </c>
      <c r="CJ101" s="209" t="e">
        <f>IF(SUM(wUSE!CJ$112:CJ$114),CJ$3*wUSE!CJ101/SUM(wUSE!CJ$112:CJ$114),0)</f>
        <v>#DIV/0!</v>
      </c>
      <c r="CK101" s="209" t="e">
        <f>IF(SUM(wUSE!CK$112:CK$114),CK$3*wUSE!CK101/SUM(wUSE!CK$112:CK$114),0)</f>
        <v>#DIV/0!</v>
      </c>
      <c r="CL101" s="209" t="e">
        <f>IF(SUM(wUSE!CL$112:CL$114),CL$3*wUSE!CL101/SUM(wUSE!CL$112:CL$114),0)</f>
        <v>#DIV/0!</v>
      </c>
      <c r="CM101" s="209" t="e">
        <f>IF(SUM(wUSE!CM$112:CM$114),CM$3*wUSE!CM101/SUM(wUSE!CM$112:CM$114),0)</f>
        <v>#DIV/0!</v>
      </c>
      <c r="CN101" s="209" t="e">
        <f>IF(SUM(wUSE!CN$112:CN$114),CN$3*wUSE!CN101/SUM(wUSE!CN$112:CN$114),0)</f>
        <v>#DIV/0!</v>
      </c>
      <c r="CO101" s="209" t="e">
        <f>IF(SUM(wUSE!CO$112:CO$114),CO$3*wUSE!CO101/SUM(wUSE!CO$112:CO$114),0)</f>
        <v>#DIV/0!</v>
      </c>
      <c r="CP101" s="209" t="e">
        <f>IF(SUM(wUSE!CP$112:CP$114),CP$3*wUSE!CP101/SUM(wUSE!CP$112:CP$114),0)</f>
        <v>#DIV/0!</v>
      </c>
      <c r="CQ101" s="209" t="e">
        <f>IF(SUM(wUSE!CQ$112:CQ$114),CQ$3*wUSE!CQ101/SUM(wUSE!CQ$112:CQ$114),0)</f>
        <v>#DIV/0!</v>
      </c>
      <c r="CR101" s="209" t="e">
        <f>IF(SUM(wUSE!CR$112:CR$114),CR$3*wUSE!CR101/SUM(wUSE!CR$112:CR$114),0)</f>
        <v>#DIV/0!</v>
      </c>
      <c r="CS101" s="209" t="e">
        <f>IF(SUM(wUSE!CS$112:CS$114),CS$3*wUSE!CS101/SUM(wUSE!CS$112:CS$114),0)</f>
        <v>#DIV/0!</v>
      </c>
      <c r="CT101" s="209">
        <f>IF(SUM(wUSE!CT$112:CT$114),CT$3*wUSE!CT101/SUM(wUSE!CT$112:CT$114),0)</f>
        <v>0</v>
      </c>
      <c r="CU101" s="209">
        <f>IF(SUM(wUSE!CU$112:CU$114),CU$3*wUSE!CU101/SUM(wUSE!CU$112:CU$114),0)</f>
        <v>0</v>
      </c>
      <c r="CV101" s="209" t="e">
        <f>IF(SUM(wUSE!CV$112:CV$114),CV$3*wUSE!CV101/SUM(wUSE!CV$112:CV$114),0)</f>
        <v>#DIV/0!</v>
      </c>
      <c r="CW101" s="209" t="e">
        <f>IF(SUM(wUSE!CW$112:CW$114),CW$3*wUSE!CW101/SUM(wUSE!CW$112:CW$114),0)</f>
        <v>#DIV/0!</v>
      </c>
      <c r="CX101" s="209" t="e">
        <f>IF(SUM(wUSE!CX$112:CX$114),CX$3*wUSE!CX101/SUM(wUSE!CX$112:CX$114),0)</f>
        <v>#DIV/0!</v>
      </c>
      <c r="CY101" s="209" t="e">
        <f>IF(SUM(wUSE!CY$112:CY$114),CY$3*wUSE!CY101/SUM(wUSE!CY$112:CY$114),0)</f>
        <v>#DIV/0!</v>
      </c>
      <c r="CZ101" s="209" t="e">
        <f>IF(SUM(wUSE!CZ$112:CZ$114),CZ$3*wUSE!CZ101/SUM(wUSE!CZ$112:CZ$114),0)</f>
        <v>#DIV/0!</v>
      </c>
      <c r="DA101" s="209" t="e">
        <f>IF(SUM(wUSE!DA$112:DA$114),DA$3*wUSE!DA101/SUM(wUSE!DA$112:DA$114),0)</f>
        <v>#DIV/0!</v>
      </c>
      <c r="DB101" s="209" t="e">
        <f>IF(SUM(wUSE!DB$112:DB$114),DB$3*wUSE!DB101/SUM(wUSE!DB$112:DB$114),0)</f>
        <v>#DIV/0!</v>
      </c>
      <c r="DC101" s="198"/>
      <c r="DD101" s="199"/>
      <c r="DE101" s="199"/>
      <c r="DF101" s="199"/>
      <c r="DG101" s="199"/>
      <c r="DH101" s="199"/>
      <c r="DI101" s="199"/>
      <c r="DJ101" s="199"/>
      <c r="DK101" s="199"/>
      <c r="DL101" s="199"/>
      <c r="DM101" s="199"/>
      <c r="DN101" s="199"/>
      <c r="DO101" s="199"/>
      <c r="DP101" s="199"/>
    </row>
    <row r="102" spans="1:120" x14ac:dyDescent="0.75">
      <c r="A102" s="2"/>
      <c r="B102" s="17" t="s">
        <v>1255</v>
      </c>
      <c r="C102" s="209">
        <f>IF(SUM(wUSE!C$112:C$114),C$3*wUSE!C102/SUM(wUSE!C$112:C$114),0)</f>
        <v>0</v>
      </c>
      <c r="D102" s="209">
        <f>IF(SUM(wUSE!D$112:D$114),D$3*wUSE!D102/SUM(wUSE!D$112:D$114),0)</f>
        <v>0</v>
      </c>
      <c r="E102" s="209">
        <f>IF(SUM(wUSE!E$112:E$114),E$3*wUSE!E102/SUM(wUSE!E$112:E$114),0)</f>
        <v>0</v>
      </c>
      <c r="F102" s="209">
        <f>IF(SUM(wUSE!F$112:F$114),F$3*wUSE!F102/SUM(wUSE!F$112:F$114),0)</f>
        <v>0</v>
      </c>
      <c r="G102" s="209">
        <f>IF(SUM(wUSE!G$112:G$114),G$3*wUSE!G102/SUM(wUSE!G$112:G$114),0)</f>
        <v>0</v>
      </c>
      <c r="H102" s="209">
        <f>IF(SUM(wUSE!H$112:H$114),H$3*wUSE!H102/SUM(wUSE!H$112:H$114),0)</f>
        <v>0</v>
      </c>
      <c r="I102" s="209">
        <f>IF(SUM(wUSE!I$112:I$114),I$3*wUSE!I102/SUM(wUSE!I$112:I$114),0)</f>
        <v>0</v>
      </c>
      <c r="J102" s="209">
        <f>IF(SUM(wUSE!J$112:J$114),J$3*wUSE!J102/SUM(wUSE!J$112:J$114),0)</f>
        <v>0</v>
      </c>
      <c r="K102" s="209">
        <f>IF(SUM(wUSE!K$112:K$114),K$3*wUSE!K102/SUM(wUSE!K$112:K$114),0)</f>
        <v>0</v>
      </c>
      <c r="L102" s="209">
        <f>IF(SUM(wUSE!L$112:L$114),L$3*wUSE!L102/SUM(wUSE!L$112:L$114),0)</f>
        <v>0</v>
      </c>
      <c r="M102" s="209">
        <f>IF(SUM(wUSE!M$112:M$114),M$3*wUSE!M102/SUM(wUSE!M$112:M$114),0)</f>
        <v>0</v>
      </c>
      <c r="N102" s="209">
        <f>IF(SUM(wUSE!N$112:N$114),N$3*wUSE!N102/SUM(wUSE!N$112:N$114),0)</f>
        <v>0</v>
      </c>
      <c r="O102" s="209">
        <f>IF(SUM(wUSE!O$112:O$114),O$3*wUSE!O102/SUM(wUSE!O$112:O$114),0)</f>
        <v>0</v>
      </c>
      <c r="P102" s="209">
        <f>IF(SUM(wUSE!P$112:P$114),P$3*wUSE!P102/SUM(wUSE!P$112:P$114),0)</f>
        <v>0</v>
      </c>
      <c r="Q102" s="209">
        <f>IF(SUM(wUSE!Q$112:Q$114),Q$3*wUSE!Q102/SUM(wUSE!Q$112:Q$114),0)</f>
        <v>0</v>
      </c>
      <c r="R102" s="209">
        <f>IF(SUM(wUSE!R$112:R$114),R$3*wUSE!R102/SUM(wUSE!R$112:R$114),0)</f>
        <v>0</v>
      </c>
      <c r="S102" s="209">
        <f>IF(SUM(wUSE!S$112:S$114),S$3*wUSE!S102/SUM(wUSE!S$112:S$114),0)</f>
        <v>0</v>
      </c>
      <c r="T102" s="209">
        <f>IF(SUM(wUSE!T$112:T$114),T$3*wUSE!T102/SUM(wUSE!T$112:T$114),0)</f>
        <v>0</v>
      </c>
      <c r="U102" s="209">
        <f>IF(SUM(wUSE!U$112:U$114),U$3*wUSE!U102/SUM(wUSE!U$112:U$114),0)</f>
        <v>0</v>
      </c>
      <c r="V102" s="209">
        <f>IF(SUM(wUSE!V$112:V$114),V$3*wUSE!V102/SUM(wUSE!V$112:V$114),0)</f>
        <v>0</v>
      </c>
      <c r="W102" s="209">
        <f>IF(SUM(wUSE!W$112:W$114),W$3*wUSE!W102/SUM(wUSE!W$112:W$114),0)</f>
        <v>0</v>
      </c>
      <c r="X102" s="209">
        <f>IF(SUM(wUSE!X$112:X$114),X$3*wUSE!X102/SUM(wUSE!X$112:X$114),0)</f>
        <v>0</v>
      </c>
      <c r="Y102" s="209">
        <f>IF(SUM(wUSE!Y$112:Y$114),Y$3*wUSE!Y102/SUM(wUSE!Y$112:Y$114),0)</f>
        <v>0</v>
      </c>
      <c r="Z102" s="209">
        <f>IF(SUM(wUSE!Z$112:Z$114),Z$3*wUSE!Z102/SUM(wUSE!Z$112:Z$114),0)</f>
        <v>0</v>
      </c>
      <c r="AA102" s="209">
        <f>IF(SUM(wUSE!AA$112:AA$114),AA$3*wUSE!AA102/SUM(wUSE!AA$112:AA$114),0)</f>
        <v>0</v>
      </c>
      <c r="AB102" s="209">
        <f>IF(SUM(wUSE!AB$112:AB$114),AB$3*wUSE!AB102/SUM(wUSE!AB$112:AB$114),0)</f>
        <v>0</v>
      </c>
      <c r="AC102" s="209">
        <f>IF(SUM(wUSE!AC$112:AC$114),AC$3*wUSE!AC102/SUM(wUSE!AC$112:AC$114),0)</f>
        <v>0</v>
      </c>
      <c r="AD102" s="209">
        <f>IF(SUM(wUSE!AD$112:AD$114),AD$3*wUSE!AD102/SUM(wUSE!AD$112:AD$114),0)</f>
        <v>0</v>
      </c>
      <c r="AE102" s="209">
        <f>IF(SUM(wUSE!AE$112:AE$114),AE$3*wUSE!AE102/SUM(wUSE!AE$112:AE$114),0)</f>
        <v>0</v>
      </c>
      <c r="AF102" s="209">
        <f>IF(SUM(wUSE!AF$112:AF$114),AF$3*wUSE!AF102/SUM(wUSE!AF$112:AF$114),0)</f>
        <v>0</v>
      </c>
      <c r="AG102" s="209">
        <f>IF(SUM(wUSE!AG$112:AG$114),AG$3*wUSE!AG102/SUM(wUSE!AG$112:AG$114),0)</f>
        <v>0</v>
      </c>
      <c r="AH102" s="209">
        <f>IF(SUM(wUSE!AH$112:AH$114),AH$3*wUSE!AH102/SUM(wUSE!AH$112:AH$114),0)</f>
        <v>0</v>
      </c>
      <c r="AI102" s="209">
        <f>IF(SUM(wUSE!AI$112:AI$114),AI$3*wUSE!AI102/SUM(wUSE!AI$112:AI$114),0)</f>
        <v>0</v>
      </c>
      <c r="AJ102" s="209">
        <f>IF(SUM(wUSE!AJ$112:AJ$114),AJ$3*wUSE!AJ102/SUM(wUSE!AJ$112:AJ$114),0)</f>
        <v>0</v>
      </c>
      <c r="AK102" s="209">
        <f>IF(SUM(wUSE!AK$112:AK$114),AK$3*wUSE!AK102/SUM(wUSE!AK$112:AK$114),0)</f>
        <v>0</v>
      </c>
      <c r="AL102" s="209">
        <f>IF(SUM(wUSE!AL$112:AL$114),AL$3*wUSE!AL102/SUM(wUSE!AL$112:AL$114),0)</f>
        <v>0</v>
      </c>
      <c r="AM102" s="209">
        <f>IF(SUM(wUSE!AM$112:AM$114),AM$3*wUSE!AM102/SUM(wUSE!AM$112:AM$114),0)</f>
        <v>0</v>
      </c>
      <c r="AN102" s="209">
        <f>IF(SUM(wUSE!AN$112:AN$114),AN$3*wUSE!AN102/SUM(wUSE!AN$112:AN$114),0)</f>
        <v>0</v>
      </c>
      <c r="AO102" s="209">
        <f>IF(SUM(wUSE!AO$112:AO$114),AO$3*wUSE!AO102/SUM(wUSE!AO$112:AO$114),0)</f>
        <v>1.0431597270061981</v>
      </c>
      <c r="AP102" s="209">
        <f>IF(SUM(wUSE!AP$112:AP$114),AP$3*wUSE!AP102/SUM(wUSE!AP$112:AP$114),0)</f>
        <v>2.539061817828368E-2</v>
      </c>
      <c r="AQ102" s="209">
        <f>IF(SUM(wUSE!AQ$112:AQ$114),AQ$3*wUSE!AQ102/SUM(wUSE!AQ$112:AQ$114),0)</f>
        <v>1.9835696326053497E-2</v>
      </c>
      <c r="AR102" s="209">
        <f>IF(SUM(wUSE!AR$112:AR$114),AR$3*wUSE!AR102/SUM(wUSE!AR$112:AR$114),0)</f>
        <v>0</v>
      </c>
      <c r="AS102" s="209">
        <f>IF(SUM(wUSE!AS$112:AS$114),AS$3*wUSE!AS102/SUM(wUSE!AS$112:AS$114),0)</f>
        <v>0</v>
      </c>
      <c r="AT102" s="209">
        <f>IF(SUM(wUSE!AT$112:AT$114),AT$3*wUSE!AT102/SUM(wUSE!AT$112:AT$114),0)</f>
        <v>1.6479641928502532E-2</v>
      </c>
      <c r="AU102" s="209">
        <f>IF(SUM(wUSE!AU$112:AU$114),AU$3*wUSE!AU102/SUM(wUSE!AU$112:AU$114),0)</f>
        <v>3.4587684033632611E-2</v>
      </c>
      <c r="AV102" s="209">
        <f>IF(SUM(wUSE!AV$112:AV$114),AV$3*wUSE!AV102/SUM(wUSE!AV$112:AV$114),0)</f>
        <v>0.62057094539483526</v>
      </c>
      <c r="AW102" s="209">
        <f>IF(SUM(wUSE!AW$112:AW$114),AW$3*wUSE!AW102/SUM(wUSE!AW$112:AW$114),0)</f>
        <v>6.4807364123336639E-2</v>
      </c>
      <c r="AX102" s="209">
        <f>IF(SUM(wUSE!AX$112:AX$114),AX$3*wUSE!AX102/SUM(wUSE!AX$112:AX$114),0)</f>
        <v>0</v>
      </c>
      <c r="AY102" s="209">
        <f>IF(SUM(wUSE!AY$112:AY$114),AY$3*wUSE!AY102/SUM(wUSE!AY$112:AY$114),0)</f>
        <v>0.46139703345115873</v>
      </c>
      <c r="AZ102" s="209">
        <f>IF(SUM(wUSE!AZ$112:AZ$114),AZ$3*wUSE!AZ102/SUM(wUSE!AZ$112:AZ$114),0)</f>
        <v>0.78226903157058969</v>
      </c>
      <c r="BA102" s="209">
        <f>IF(SUM(wUSE!BA$112:BA$114),BA$3*wUSE!BA102/SUM(wUSE!BA$112:BA$114),0)</f>
        <v>4.590413364292862E-2</v>
      </c>
      <c r="BB102" s="209">
        <f>IF(SUM(wUSE!BB$112:BB$114),BB$3*wUSE!BB102/SUM(wUSE!BB$112:BB$114),0)</f>
        <v>0</v>
      </c>
      <c r="BC102" s="209">
        <f>IF(SUM(wUSE!BC$112:BC$114),BC$3*wUSE!BC102/SUM(wUSE!BC$112:BC$114),0)</f>
        <v>0.5103501887560602</v>
      </c>
      <c r="BD102" s="209">
        <f>IF(SUM(wUSE!BD$112:BD$114),BD$3*wUSE!BD102/SUM(wUSE!BD$112:BD$114),0)</f>
        <v>0.14306340068270212</v>
      </c>
      <c r="BE102" s="209">
        <f>IF(SUM(wUSE!BE$112:BE$114),BE$3*wUSE!BE102/SUM(wUSE!BE$112:BE$114),0)</f>
        <v>1.4306512808662766E-2</v>
      </c>
      <c r="BF102" s="209">
        <f>IF(SUM(wUSE!BF$112:BF$114),BF$3*wUSE!BF102/SUM(wUSE!BF$112:BF$114),0)</f>
        <v>9.6582249990405239E-3</v>
      </c>
      <c r="BG102" s="209">
        <f>IF(SUM(wUSE!BG$112:BG$114),BG$3*wUSE!BG102/SUM(wUSE!BG$112:BG$114),0)</f>
        <v>0.10392122196162176</v>
      </c>
      <c r="BH102" s="209">
        <f>IF(SUM(wUSE!BH$112:BH$114),BH$3*wUSE!BH102/SUM(wUSE!BH$112:BH$114),0)</f>
        <v>0.19975728490694264</v>
      </c>
      <c r="BI102" s="209">
        <f>IF(SUM(wUSE!BI$112:BI$114),BI$3*wUSE!BI102/SUM(wUSE!BI$112:BI$114),0)</f>
        <v>0.30449105099146095</v>
      </c>
      <c r="BJ102" s="209">
        <f>IF(SUM(wUSE!BJ$112:BJ$114),BJ$3*wUSE!BJ102/SUM(wUSE!BJ$112:BJ$114),0)</f>
        <v>1.0289661417189774E-2</v>
      </c>
      <c r="BK102" s="209">
        <f>IF(SUM(wUSE!BK$112:BK$114),BK$3*wUSE!BK102/SUM(wUSE!BK$112:BK$114),0)</f>
        <v>0.47802337410542856</v>
      </c>
      <c r="BL102" s="209">
        <f>IF(SUM(wUSE!BL$112:BL$114),BL$3*wUSE!BL102/SUM(wUSE!BL$112:BL$114),0)</f>
        <v>1.9313124622336207E-3</v>
      </c>
      <c r="BM102" s="209">
        <f>IF(SUM(wUSE!BM$112:BM$114),BM$3*wUSE!BM102/SUM(wUSE!BM$112:BM$114),0)</f>
        <v>0.36501007215597164</v>
      </c>
      <c r="BN102" s="209">
        <f>IF(SUM(wUSE!BN$112:BN$114),BN$3*wUSE!BN102/SUM(wUSE!BN$112:BN$114),0)</f>
        <v>0.17800353197790134</v>
      </c>
      <c r="BO102" s="209">
        <f>IF(SUM(wUSE!BO$112:BO$114),BO$3*wUSE!BO102/SUM(wUSE!BO$112:BO$114),0)</f>
        <v>7.9156455423640526E-2</v>
      </c>
      <c r="BP102" s="209">
        <f>IF(SUM(wUSE!BP$112:BP$114),BP$3*wUSE!BP102/SUM(wUSE!BP$112:BP$114),0)</f>
        <v>0.22297676486617726</v>
      </c>
      <c r="BQ102" s="209">
        <f>IF(SUM(wUSE!BQ$112:BQ$114),BQ$3*wUSE!BQ102/SUM(wUSE!BQ$112:BQ$114),0)</f>
        <v>2.5683159866498814E-2</v>
      </c>
      <c r="BR102" s="209">
        <f>IF(SUM(wUSE!BR$112:BR$114),BR$3*wUSE!BR102/SUM(wUSE!BR$112:BR$114),0)</f>
        <v>9.6860940153799119E-2</v>
      </c>
      <c r="BS102" s="209">
        <f>IF(SUM(wUSE!BS$112:BS$114),BS$3*wUSE!BS102/SUM(wUSE!BS$112:BS$114),0)</f>
        <v>1.3670910423596412</v>
      </c>
      <c r="BT102" s="209">
        <f>IF(SUM(wUSE!BT$112:BT$114),BT$3*wUSE!BT102/SUM(wUSE!BT$112:BT$114),0)</f>
        <v>0.21022573979933892</v>
      </c>
      <c r="BU102" s="209">
        <f>IF(SUM(wUSE!BU$112:BU$114),BU$3*wUSE!BU102/SUM(wUSE!BU$112:BU$114),0)</f>
        <v>0.1050907071943062</v>
      </c>
      <c r="BV102" s="209">
        <f>IF(SUM(wUSE!BV$112:BV$114),BV$3*wUSE!BV102/SUM(wUSE!BV$112:BV$114),0)</f>
        <v>13.516136083978758</v>
      </c>
      <c r="BW102" s="209">
        <f>IF(SUM(wUSE!BW$112:BW$114),BW$3*wUSE!BW102/SUM(wUSE!BW$112:BW$114),0)</f>
        <v>0</v>
      </c>
      <c r="BX102" s="209">
        <f>IF(SUM(wUSE!BX$112:BX$114),BX$3*wUSE!BX102/SUM(wUSE!BX$112:BX$114),0)</f>
        <v>0.13234260181567029</v>
      </c>
      <c r="BY102" s="209">
        <f>IF(SUM(wUSE!BY$112:BY$114),BY$3*wUSE!BY102/SUM(wUSE!BY$112:BY$114),0)</f>
        <v>0.46758749912765657</v>
      </c>
      <c r="BZ102" s="209">
        <f>IF(SUM(wUSE!BZ$112:BZ$114),BZ$3*wUSE!BZ102/SUM(wUSE!BZ$112:BZ$114),0)</f>
        <v>10.361636640550284</v>
      </c>
      <c r="CA102" s="209">
        <f>IF(SUM(wUSE!CA$112:CA$114),CA$3*wUSE!CA102/SUM(wUSE!CA$112:CA$114),0)</f>
        <v>14.618052121635145</v>
      </c>
      <c r="CB102" s="209">
        <f>IF(SUM(wUSE!CB$112:CB$114),CB$3*wUSE!CB102/SUM(wUSE!CB$112:CB$114),0)</f>
        <v>6.4336801238676387</v>
      </c>
      <c r="CC102" s="209">
        <f>IF(SUM(wUSE!CC$112:CC$114),CC$3*wUSE!CC102/SUM(wUSE!CC$112:CC$114),0)</f>
        <v>0.5233118150590631</v>
      </c>
      <c r="CD102" s="209">
        <f>IF(SUM(wUSE!CD$112:CD$114),CD$3*wUSE!CD102/SUM(wUSE!CD$112:CD$114),0)</f>
        <v>7.3815431487814607</v>
      </c>
      <c r="CE102" s="209">
        <f>IF(SUM(wUSE!CE$112:CE$114),CE$3*wUSE!CE102/SUM(wUSE!CE$112:CE$114),0)</f>
        <v>8.9921138598539327E-2</v>
      </c>
      <c r="CF102" s="209">
        <f>IF(SUM(wUSE!CF$112:CF$114),CF$3*wUSE!CF102/SUM(wUSE!CF$112:CF$114),0)</f>
        <v>0</v>
      </c>
      <c r="CG102" s="209" t="e">
        <f>IF(SUM(wUSE!CG$112:CG$114),CG$3*wUSE!CG102/SUM(wUSE!CG$112:CG$114),0)</f>
        <v>#DIV/0!</v>
      </c>
      <c r="CH102" s="209" t="e">
        <f>IF(SUM(wUSE!CH$112:CH$114),CH$3*wUSE!CH102/SUM(wUSE!CH$112:CH$114),0)</f>
        <v>#DIV/0!</v>
      </c>
      <c r="CI102" s="209" t="e">
        <f>IF(SUM(wUSE!CI$112:CI$114),CI$3*wUSE!CI102/SUM(wUSE!CI$112:CI$114),0)</f>
        <v>#DIV/0!</v>
      </c>
      <c r="CJ102" s="209" t="e">
        <f>IF(SUM(wUSE!CJ$112:CJ$114),CJ$3*wUSE!CJ102/SUM(wUSE!CJ$112:CJ$114),0)</f>
        <v>#DIV/0!</v>
      </c>
      <c r="CK102" s="209" t="e">
        <f>IF(SUM(wUSE!CK$112:CK$114),CK$3*wUSE!CK102/SUM(wUSE!CK$112:CK$114),0)</f>
        <v>#DIV/0!</v>
      </c>
      <c r="CL102" s="209" t="e">
        <f>IF(SUM(wUSE!CL$112:CL$114),CL$3*wUSE!CL102/SUM(wUSE!CL$112:CL$114),0)</f>
        <v>#DIV/0!</v>
      </c>
      <c r="CM102" s="209" t="e">
        <f>IF(SUM(wUSE!CM$112:CM$114),CM$3*wUSE!CM102/SUM(wUSE!CM$112:CM$114),0)</f>
        <v>#DIV/0!</v>
      </c>
      <c r="CN102" s="209" t="e">
        <f>IF(SUM(wUSE!CN$112:CN$114),CN$3*wUSE!CN102/SUM(wUSE!CN$112:CN$114),0)</f>
        <v>#DIV/0!</v>
      </c>
      <c r="CO102" s="209" t="e">
        <f>IF(SUM(wUSE!CO$112:CO$114),CO$3*wUSE!CO102/SUM(wUSE!CO$112:CO$114),0)</f>
        <v>#DIV/0!</v>
      </c>
      <c r="CP102" s="209" t="e">
        <f>IF(SUM(wUSE!CP$112:CP$114),CP$3*wUSE!CP102/SUM(wUSE!CP$112:CP$114),0)</f>
        <v>#DIV/0!</v>
      </c>
      <c r="CQ102" s="209" t="e">
        <f>IF(SUM(wUSE!CQ$112:CQ$114),CQ$3*wUSE!CQ102/SUM(wUSE!CQ$112:CQ$114),0)</f>
        <v>#DIV/0!</v>
      </c>
      <c r="CR102" s="209" t="e">
        <f>IF(SUM(wUSE!CR$112:CR$114),CR$3*wUSE!CR102/SUM(wUSE!CR$112:CR$114),0)</f>
        <v>#DIV/0!</v>
      </c>
      <c r="CS102" s="209" t="e">
        <f>IF(SUM(wUSE!CS$112:CS$114),CS$3*wUSE!CS102/SUM(wUSE!CS$112:CS$114),0)</f>
        <v>#DIV/0!</v>
      </c>
      <c r="CT102" s="209">
        <f>IF(SUM(wUSE!CT$112:CT$114),CT$3*wUSE!CT102/SUM(wUSE!CT$112:CT$114),0)</f>
        <v>0</v>
      </c>
      <c r="CU102" s="209">
        <f>IF(SUM(wUSE!CU$112:CU$114),CU$3*wUSE!CU102/SUM(wUSE!CU$112:CU$114),0)</f>
        <v>0</v>
      </c>
      <c r="CV102" s="209" t="e">
        <f>IF(SUM(wUSE!CV$112:CV$114),CV$3*wUSE!CV102/SUM(wUSE!CV$112:CV$114),0)</f>
        <v>#DIV/0!</v>
      </c>
      <c r="CW102" s="209" t="e">
        <f>IF(SUM(wUSE!CW$112:CW$114),CW$3*wUSE!CW102/SUM(wUSE!CW$112:CW$114),0)</f>
        <v>#DIV/0!</v>
      </c>
      <c r="CX102" s="209" t="e">
        <f>IF(SUM(wUSE!CX$112:CX$114),CX$3*wUSE!CX102/SUM(wUSE!CX$112:CX$114),0)</f>
        <v>#DIV/0!</v>
      </c>
      <c r="CY102" s="209" t="e">
        <f>IF(SUM(wUSE!CY$112:CY$114),CY$3*wUSE!CY102/SUM(wUSE!CY$112:CY$114),0)</f>
        <v>#DIV/0!</v>
      </c>
      <c r="CZ102" s="209" t="e">
        <f>IF(SUM(wUSE!CZ$112:CZ$114),CZ$3*wUSE!CZ102/SUM(wUSE!CZ$112:CZ$114),0)</f>
        <v>#DIV/0!</v>
      </c>
      <c r="DA102" s="209" t="e">
        <f>IF(SUM(wUSE!DA$112:DA$114),DA$3*wUSE!DA102/SUM(wUSE!DA$112:DA$114),0)</f>
        <v>#DIV/0!</v>
      </c>
      <c r="DB102" s="209" t="e">
        <f>IF(SUM(wUSE!DB$112:DB$114),DB$3*wUSE!DB102/SUM(wUSE!DB$112:DB$114),0)</f>
        <v>#DIV/0!</v>
      </c>
      <c r="DC102" s="198"/>
      <c r="DD102" s="199"/>
      <c r="DE102" s="199"/>
      <c r="DF102" s="199"/>
      <c r="DG102" s="199"/>
      <c r="DH102" s="199"/>
      <c r="DI102" s="199"/>
      <c r="DJ102" s="199"/>
      <c r="DK102" s="199"/>
      <c r="DL102" s="199"/>
      <c r="DM102" s="199"/>
      <c r="DN102" s="199"/>
      <c r="DO102" s="199"/>
      <c r="DP102" s="199"/>
    </row>
    <row r="103" spans="1:120" x14ac:dyDescent="0.75">
      <c r="A103" s="2"/>
      <c r="B103" s="17" t="s">
        <v>198</v>
      </c>
      <c r="C103" s="209">
        <f>IF(SUM(wUSE!C$112:C$114),C$3*wUSE!C103/SUM(wUSE!C$112:C$114),0)</f>
        <v>0</v>
      </c>
      <c r="D103" s="209">
        <f>IF(SUM(wUSE!D$112:D$114),D$3*wUSE!D103/SUM(wUSE!D$112:D$114),0)</f>
        <v>0</v>
      </c>
      <c r="E103" s="209">
        <f>IF(SUM(wUSE!E$112:E$114),E$3*wUSE!E103/SUM(wUSE!E$112:E$114),0)</f>
        <v>0</v>
      </c>
      <c r="F103" s="209">
        <f>IF(SUM(wUSE!F$112:F$114),F$3*wUSE!F103/SUM(wUSE!F$112:F$114),0)</f>
        <v>0</v>
      </c>
      <c r="G103" s="209">
        <f>IF(SUM(wUSE!G$112:G$114),G$3*wUSE!G103/SUM(wUSE!G$112:G$114),0)</f>
        <v>0</v>
      </c>
      <c r="H103" s="209">
        <f>IF(SUM(wUSE!H$112:H$114),H$3*wUSE!H103/SUM(wUSE!H$112:H$114),0)</f>
        <v>0</v>
      </c>
      <c r="I103" s="209">
        <f>IF(SUM(wUSE!I$112:I$114),I$3*wUSE!I103/SUM(wUSE!I$112:I$114),0)</f>
        <v>0</v>
      </c>
      <c r="J103" s="209">
        <f>IF(SUM(wUSE!J$112:J$114),J$3*wUSE!J103/SUM(wUSE!J$112:J$114),0)</f>
        <v>0</v>
      </c>
      <c r="K103" s="209">
        <f>IF(SUM(wUSE!K$112:K$114),K$3*wUSE!K103/SUM(wUSE!K$112:K$114),0)</f>
        <v>0</v>
      </c>
      <c r="L103" s="209">
        <f>IF(SUM(wUSE!L$112:L$114),L$3*wUSE!L103/SUM(wUSE!L$112:L$114),0)</f>
        <v>0</v>
      </c>
      <c r="M103" s="209">
        <f>IF(SUM(wUSE!M$112:M$114),M$3*wUSE!M103/SUM(wUSE!M$112:M$114),0)</f>
        <v>0</v>
      </c>
      <c r="N103" s="209">
        <f>IF(SUM(wUSE!N$112:N$114),N$3*wUSE!N103/SUM(wUSE!N$112:N$114),0)</f>
        <v>0</v>
      </c>
      <c r="O103" s="209">
        <f>IF(SUM(wUSE!O$112:O$114),O$3*wUSE!O103/SUM(wUSE!O$112:O$114),0)</f>
        <v>0</v>
      </c>
      <c r="P103" s="209">
        <f>IF(SUM(wUSE!P$112:P$114),P$3*wUSE!P103/SUM(wUSE!P$112:P$114),0)</f>
        <v>0</v>
      </c>
      <c r="Q103" s="209">
        <f>IF(SUM(wUSE!Q$112:Q$114),Q$3*wUSE!Q103/SUM(wUSE!Q$112:Q$114),0)</f>
        <v>0</v>
      </c>
      <c r="R103" s="209">
        <f>IF(SUM(wUSE!R$112:R$114),R$3*wUSE!R103/SUM(wUSE!R$112:R$114),0)</f>
        <v>0</v>
      </c>
      <c r="S103" s="209">
        <f>IF(SUM(wUSE!S$112:S$114),S$3*wUSE!S103/SUM(wUSE!S$112:S$114),0)</f>
        <v>0</v>
      </c>
      <c r="T103" s="209">
        <f>IF(SUM(wUSE!T$112:T$114),T$3*wUSE!T103/SUM(wUSE!T$112:T$114),0)</f>
        <v>0</v>
      </c>
      <c r="U103" s="209">
        <f>IF(SUM(wUSE!U$112:U$114),U$3*wUSE!U103/SUM(wUSE!U$112:U$114),0)</f>
        <v>0</v>
      </c>
      <c r="V103" s="209">
        <f>IF(SUM(wUSE!V$112:V$114),V$3*wUSE!V103/SUM(wUSE!V$112:V$114),0)</f>
        <v>0</v>
      </c>
      <c r="W103" s="209">
        <f>IF(SUM(wUSE!W$112:W$114),W$3*wUSE!W103/SUM(wUSE!W$112:W$114),0)</f>
        <v>0</v>
      </c>
      <c r="X103" s="209">
        <f>IF(SUM(wUSE!X$112:X$114),X$3*wUSE!X103/SUM(wUSE!X$112:X$114),0)</f>
        <v>0</v>
      </c>
      <c r="Y103" s="209">
        <f>IF(SUM(wUSE!Y$112:Y$114),Y$3*wUSE!Y103/SUM(wUSE!Y$112:Y$114),0)</f>
        <v>0</v>
      </c>
      <c r="Z103" s="209">
        <f>IF(SUM(wUSE!Z$112:Z$114),Z$3*wUSE!Z103/SUM(wUSE!Z$112:Z$114),0)</f>
        <v>0</v>
      </c>
      <c r="AA103" s="209">
        <f>IF(SUM(wUSE!AA$112:AA$114),AA$3*wUSE!AA103/SUM(wUSE!AA$112:AA$114),0)</f>
        <v>0</v>
      </c>
      <c r="AB103" s="209">
        <f>IF(SUM(wUSE!AB$112:AB$114),AB$3*wUSE!AB103/SUM(wUSE!AB$112:AB$114),0)</f>
        <v>0</v>
      </c>
      <c r="AC103" s="209">
        <f>IF(SUM(wUSE!AC$112:AC$114),AC$3*wUSE!AC103/SUM(wUSE!AC$112:AC$114),0)</f>
        <v>0</v>
      </c>
      <c r="AD103" s="209">
        <f>IF(SUM(wUSE!AD$112:AD$114),AD$3*wUSE!AD103/SUM(wUSE!AD$112:AD$114),0)</f>
        <v>0</v>
      </c>
      <c r="AE103" s="209">
        <f>IF(SUM(wUSE!AE$112:AE$114),AE$3*wUSE!AE103/SUM(wUSE!AE$112:AE$114),0)</f>
        <v>0</v>
      </c>
      <c r="AF103" s="209">
        <f>IF(SUM(wUSE!AF$112:AF$114),AF$3*wUSE!AF103/SUM(wUSE!AF$112:AF$114),0)</f>
        <v>0</v>
      </c>
      <c r="AG103" s="209">
        <f>IF(SUM(wUSE!AG$112:AG$114),AG$3*wUSE!AG103/SUM(wUSE!AG$112:AG$114),0)</f>
        <v>0</v>
      </c>
      <c r="AH103" s="209">
        <f>IF(SUM(wUSE!AH$112:AH$114),AH$3*wUSE!AH103/SUM(wUSE!AH$112:AH$114),0)</f>
        <v>0</v>
      </c>
      <c r="AI103" s="209">
        <f>IF(SUM(wUSE!AI$112:AI$114),AI$3*wUSE!AI103/SUM(wUSE!AI$112:AI$114),0)</f>
        <v>0</v>
      </c>
      <c r="AJ103" s="209">
        <f>IF(SUM(wUSE!AJ$112:AJ$114),AJ$3*wUSE!AJ103/SUM(wUSE!AJ$112:AJ$114),0)</f>
        <v>0</v>
      </c>
      <c r="AK103" s="209">
        <f>IF(SUM(wUSE!AK$112:AK$114),AK$3*wUSE!AK103/SUM(wUSE!AK$112:AK$114),0)</f>
        <v>0</v>
      </c>
      <c r="AL103" s="209">
        <f>IF(SUM(wUSE!AL$112:AL$114),AL$3*wUSE!AL103/SUM(wUSE!AL$112:AL$114),0)</f>
        <v>0</v>
      </c>
      <c r="AM103" s="209">
        <f>IF(SUM(wUSE!AM$112:AM$114),AM$3*wUSE!AM103/SUM(wUSE!AM$112:AM$114),0)</f>
        <v>0</v>
      </c>
      <c r="AN103" s="209">
        <f>IF(SUM(wUSE!AN$112:AN$114),AN$3*wUSE!AN103/SUM(wUSE!AN$112:AN$114),0)</f>
        <v>0</v>
      </c>
      <c r="AO103" s="209">
        <f>IF(SUM(wUSE!AO$112:AO$114),AO$3*wUSE!AO103/SUM(wUSE!AO$112:AO$114),0)</f>
        <v>0</v>
      </c>
      <c r="AP103" s="209">
        <f>IF(SUM(wUSE!AP$112:AP$114),AP$3*wUSE!AP103/SUM(wUSE!AP$112:AP$114),0)</f>
        <v>0</v>
      </c>
      <c r="AQ103" s="209">
        <f>IF(SUM(wUSE!AQ$112:AQ$114),AQ$3*wUSE!AQ103/SUM(wUSE!AQ$112:AQ$114),0)</f>
        <v>0</v>
      </c>
      <c r="AR103" s="209">
        <f>IF(SUM(wUSE!AR$112:AR$114),AR$3*wUSE!AR103/SUM(wUSE!AR$112:AR$114),0)</f>
        <v>0</v>
      </c>
      <c r="AS103" s="209">
        <f>IF(SUM(wUSE!AS$112:AS$114),AS$3*wUSE!AS103/SUM(wUSE!AS$112:AS$114),0)</f>
        <v>0</v>
      </c>
      <c r="AT103" s="209">
        <f>IF(SUM(wUSE!AT$112:AT$114),AT$3*wUSE!AT103/SUM(wUSE!AT$112:AT$114),0)</f>
        <v>0</v>
      </c>
      <c r="AU103" s="209">
        <f>IF(SUM(wUSE!AU$112:AU$114),AU$3*wUSE!AU103/SUM(wUSE!AU$112:AU$114),0)</f>
        <v>0</v>
      </c>
      <c r="AV103" s="209">
        <f>IF(SUM(wUSE!AV$112:AV$114),AV$3*wUSE!AV103/SUM(wUSE!AV$112:AV$114),0)</f>
        <v>0</v>
      </c>
      <c r="AW103" s="209">
        <f>IF(SUM(wUSE!AW$112:AW$114),AW$3*wUSE!AW103/SUM(wUSE!AW$112:AW$114),0)</f>
        <v>0</v>
      </c>
      <c r="AX103" s="209">
        <f>IF(SUM(wUSE!AX$112:AX$114),AX$3*wUSE!AX103/SUM(wUSE!AX$112:AX$114),0)</f>
        <v>0</v>
      </c>
      <c r="AY103" s="209">
        <f>IF(SUM(wUSE!AY$112:AY$114),AY$3*wUSE!AY103/SUM(wUSE!AY$112:AY$114),0)</f>
        <v>0</v>
      </c>
      <c r="AZ103" s="209">
        <f>IF(SUM(wUSE!AZ$112:AZ$114),AZ$3*wUSE!AZ103/SUM(wUSE!AZ$112:AZ$114),0)</f>
        <v>0</v>
      </c>
      <c r="BA103" s="209">
        <f>IF(SUM(wUSE!BA$112:BA$114),BA$3*wUSE!BA103/SUM(wUSE!BA$112:BA$114),0)</f>
        <v>0</v>
      </c>
      <c r="BB103" s="209">
        <f>IF(SUM(wUSE!BB$112:BB$114),BB$3*wUSE!BB103/SUM(wUSE!BB$112:BB$114),0)</f>
        <v>0</v>
      </c>
      <c r="BC103" s="209">
        <f>IF(SUM(wUSE!BC$112:BC$114),BC$3*wUSE!BC103/SUM(wUSE!BC$112:BC$114),0)</f>
        <v>0</v>
      </c>
      <c r="BD103" s="209">
        <f>IF(SUM(wUSE!BD$112:BD$114),BD$3*wUSE!BD103/SUM(wUSE!BD$112:BD$114),0)</f>
        <v>0</v>
      </c>
      <c r="BE103" s="209">
        <f>IF(SUM(wUSE!BE$112:BE$114),BE$3*wUSE!BE103/SUM(wUSE!BE$112:BE$114),0)</f>
        <v>0</v>
      </c>
      <c r="BF103" s="209">
        <f>IF(SUM(wUSE!BF$112:BF$114),BF$3*wUSE!BF103/SUM(wUSE!BF$112:BF$114),0)</f>
        <v>0</v>
      </c>
      <c r="BG103" s="209">
        <f>IF(SUM(wUSE!BG$112:BG$114),BG$3*wUSE!BG103/SUM(wUSE!BG$112:BG$114),0)</f>
        <v>0</v>
      </c>
      <c r="BH103" s="209">
        <f>IF(SUM(wUSE!BH$112:BH$114),BH$3*wUSE!BH103/SUM(wUSE!BH$112:BH$114),0)</f>
        <v>0</v>
      </c>
      <c r="BI103" s="209">
        <f>IF(SUM(wUSE!BI$112:BI$114),BI$3*wUSE!BI103/SUM(wUSE!BI$112:BI$114),0)</f>
        <v>0</v>
      </c>
      <c r="BJ103" s="209">
        <f>IF(SUM(wUSE!BJ$112:BJ$114),BJ$3*wUSE!BJ103/SUM(wUSE!BJ$112:BJ$114),0)</f>
        <v>0</v>
      </c>
      <c r="BK103" s="209">
        <f>IF(SUM(wUSE!BK$112:BK$114),BK$3*wUSE!BK103/SUM(wUSE!BK$112:BK$114),0)</f>
        <v>0</v>
      </c>
      <c r="BL103" s="209">
        <f>IF(SUM(wUSE!BL$112:BL$114),BL$3*wUSE!BL103/SUM(wUSE!BL$112:BL$114),0)</f>
        <v>0</v>
      </c>
      <c r="BM103" s="209">
        <f>IF(SUM(wUSE!BM$112:BM$114),BM$3*wUSE!BM103/SUM(wUSE!BM$112:BM$114),0)</f>
        <v>0</v>
      </c>
      <c r="BN103" s="209">
        <f>IF(SUM(wUSE!BN$112:BN$114),BN$3*wUSE!BN103/SUM(wUSE!BN$112:BN$114),0)</f>
        <v>0</v>
      </c>
      <c r="BO103" s="209">
        <f>IF(SUM(wUSE!BO$112:BO$114),BO$3*wUSE!BO103/SUM(wUSE!BO$112:BO$114),0)</f>
        <v>0</v>
      </c>
      <c r="BP103" s="209">
        <f>IF(SUM(wUSE!BP$112:BP$114),BP$3*wUSE!BP103/SUM(wUSE!BP$112:BP$114),0)</f>
        <v>0</v>
      </c>
      <c r="BQ103" s="209">
        <f>IF(SUM(wUSE!BQ$112:BQ$114),BQ$3*wUSE!BQ103/SUM(wUSE!BQ$112:BQ$114),0)</f>
        <v>0</v>
      </c>
      <c r="BR103" s="209">
        <f>IF(SUM(wUSE!BR$112:BR$114),BR$3*wUSE!BR103/SUM(wUSE!BR$112:BR$114),0)</f>
        <v>0</v>
      </c>
      <c r="BS103" s="209">
        <f>IF(SUM(wUSE!BS$112:BS$114),BS$3*wUSE!BS103/SUM(wUSE!BS$112:BS$114),0)</f>
        <v>0</v>
      </c>
      <c r="BT103" s="209">
        <f>IF(SUM(wUSE!BT$112:BT$114),BT$3*wUSE!BT103/SUM(wUSE!BT$112:BT$114),0)</f>
        <v>0</v>
      </c>
      <c r="BU103" s="209">
        <f>IF(SUM(wUSE!BU$112:BU$114),BU$3*wUSE!BU103/SUM(wUSE!BU$112:BU$114),0)</f>
        <v>0</v>
      </c>
      <c r="BV103" s="209">
        <f>IF(SUM(wUSE!BV$112:BV$114),BV$3*wUSE!BV103/SUM(wUSE!BV$112:BV$114),0)</f>
        <v>19.032499240596145</v>
      </c>
      <c r="BW103" s="209">
        <f>IF(SUM(wUSE!BW$112:BW$114),BW$3*wUSE!BW103/SUM(wUSE!BW$112:BW$114),0)</f>
        <v>0</v>
      </c>
      <c r="BX103" s="209">
        <f>IF(SUM(wUSE!BX$112:BX$114),BX$3*wUSE!BX103/SUM(wUSE!BX$112:BX$114),0)</f>
        <v>0</v>
      </c>
      <c r="BY103" s="209">
        <f>IF(SUM(wUSE!BY$112:BY$114),BY$3*wUSE!BY103/SUM(wUSE!BY$112:BY$114),0)</f>
        <v>0</v>
      </c>
      <c r="BZ103" s="209">
        <f>IF(SUM(wUSE!BZ$112:BZ$114),BZ$3*wUSE!BZ103/SUM(wUSE!BZ$112:BZ$114),0)</f>
        <v>0</v>
      </c>
      <c r="CA103" s="209">
        <f>IF(SUM(wUSE!CA$112:CA$114),CA$3*wUSE!CA103/SUM(wUSE!CA$112:CA$114),0)</f>
        <v>0</v>
      </c>
      <c r="CB103" s="209">
        <f>IF(SUM(wUSE!CB$112:CB$114),CB$3*wUSE!CB103/SUM(wUSE!CB$112:CB$114),0)</f>
        <v>20.262409328611756</v>
      </c>
      <c r="CC103" s="209">
        <f>IF(SUM(wUSE!CC$112:CC$114),CC$3*wUSE!CC103/SUM(wUSE!CC$112:CC$114),0)</f>
        <v>0</v>
      </c>
      <c r="CD103" s="209">
        <f>IF(SUM(wUSE!CD$112:CD$114),CD$3*wUSE!CD103/SUM(wUSE!CD$112:CD$114),0)</f>
        <v>0</v>
      </c>
      <c r="CE103" s="209">
        <f>IF(SUM(wUSE!CE$112:CE$114),CE$3*wUSE!CE103/SUM(wUSE!CE$112:CE$114),0)</f>
        <v>0</v>
      </c>
      <c r="CF103" s="209">
        <f>IF(SUM(wUSE!CF$112:CF$114),CF$3*wUSE!CF103/SUM(wUSE!CF$112:CF$114),0)</f>
        <v>0</v>
      </c>
      <c r="CG103" s="209" t="e">
        <f>IF(SUM(wUSE!CG$112:CG$114),CG$3*wUSE!CG103/SUM(wUSE!CG$112:CG$114),0)</f>
        <v>#DIV/0!</v>
      </c>
      <c r="CH103" s="209" t="e">
        <f>IF(SUM(wUSE!CH$112:CH$114),CH$3*wUSE!CH103/SUM(wUSE!CH$112:CH$114),0)</f>
        <v>#DIV/0!</v>
      </c>
      <c r="CI103" s="209" t="e">
        <f>IF(SUM(wUSE!CI$112:CI$114),CI$3*wUSE!CI103/SUM(wUSE!CI$112:CI$114),0)</f>
        <v>#DIV/0!</v>
      </c>
      <c r="CJ103" s="209" t="e">
        <f>IF(SUM(wUSE!CJ$112:CJ$114),CJ$3*wUSE!CJ103/SUM(wUSE!CJ$112:CJ$114),0)</f>
        <v>#DIV/0!</v>
      </c>
      <c r="CK103" s="209" t="e">
        <f>IF(SUM(wUSE!CK$112:CK$114),CK$3*wUSE!CK103/SUM(wUSE!CK$112:CK$114),0)</f>
        <v>#DIV/0!</v>
      </c>
      <c r="CL103" s="209" t="e">
        <f>IF(SUM(wUSE!CL$112:CL$114),CL$3*wUSE!CL103/SUM(wUSE!CL$112:CL$114),0)</f>
        <v>#DIV/0!</v>
      </c>
      <c r="CM103" s="209" t="e">
        <f>IF(SUM(wUSE!CM$112:CM$114),CM$3*wUSE!CM103/SUM(wUSE!CM$112:CM$114),0)</f>
        <v>#DIV/0!</v>
      </c>
      <c r="CN103" s="209" t="e">
        <f>IF(SUM(wUSE!CN$112:CN$114),CN$3*wUSE!CN103/SUM(wUSE!CN$112:CN$114),0)</f>
        <v>#DIV/0!</v>
      </c>
      <c r="CO103" s="209" t="e">
        <f>IF(SUM(wUSE!CO$112:CO$114),CO$3*wUSE!CO103/SUM(wUSE!CO$112:CO$114),0)</f>
        <v>#DIV/0!</v>
      </c>
      <c r="CP103" s="209" t="e">
        <f>IF(SUM(wUSE!CP$112:CP$114),CP$3*wUSE!CP103/SUM(wUSE!CP$112:CP$114),0)</f>
        <v>#DIV/0!</v>
      </c>
      <c r="CQ103" s="209" t="e">
        <f>IF(SUM(wUSE!CQ$112:CQ$114),CQ$3*wUSE!CQ103/SUM(wUSE!CQ$112:CQ$114),0)</f>
        <v>#DIV/0!</v>
      </c>
      <c r="CR103" s="209" t="e">
        <f>IF(SUM(wUSE!CR$112:CR$114),CR$3*wUSE!CR103/SUM(wUSE!CR$112:CR$114),0)</f>
        <v>#DIV/0!</v>
      </c>
      <c r="CS103" s="209" t="e">
        <f>IF(SUM(wUSE!CS$112:CS$114),CS$3*wUSE!CS103/SUM(wUSE!CS$112:CS$114),0)</f>
        <v>#DIV/0!</v>
      </c>
      <c r="CT103" s="209">
        <f>IF(SUM(wUSE!CT$112:CT$114),CT$3*wUSE!CT103/SUM(wUSE!CT$112:CT$114),0)</f>
        <v>0</v>
      </c>
      <c r="CU103" s="209">
        <f>IF(SUM(wUSE!CU$112:CU$114),CU$3*wUSE!CU103/SUM(wUSE!CU$112:CU$114),0)</f>
        <v>0</v>
      </c>
      <c r="CV103" s="209" t="e">
        <f>IF(SUM(wUSE!CV$112:CV$114),CV$3*wUSE!CV103/SUM(wUSE!CV$112:CV$114),0)</f>
        <v>#DIV/0!</v>
      </c>
      <c r="CW103" s="209" t="e">
        <f>IF(SUM(wUSE!CW$112:CW$114),CW$3*wUSE!CW103/SUM(wUSE!CW$112:CW$114),0)</f>
        <v>#DIV/0!</v>
      </c>
      <c r="CX103" s="209" t="e">
        <f>IF(SUM(wUSE!CX$112:CX$114),CX$3*wUSE!CX103/SUM(wUSE!CX$112:CX$114),0)</f>
        <v>#DIV/0!</v>
      </c>
      <c r="CY103" s="209" t="e">
        <f>IF(SUM(wUSE!CY$112:CY$114),CY$3*wUSE!CY103/SUM(wUSE!CY$112:CY$114),0)</f>
        <v>#DIV/0!</v>
      </c>
      <c r="CZ103" s="209" t="e">
        <f>IF(SUM(wUSE!CZ$112:CZ$114),CZ$3*wUSE!CZ103/SUM(wUSE!CZ$112:CZ$114),0)</f>
        <v>#DIV/0!</v>
      </c>
      <c r="DA103" s="209" t="e">
        <f>IF(SUM(wUSE!DA$112:DA$114),DA$3*wUSE!DA103/SUM(wUSE!DA$112:DA$114),0)</f>
        <v>#DIV/0!</v>
      </c>
      <c r="DB103" s="209" t="e">
        <f>IF(SUM(wUSE!DB$112:DB$114),DB$3*wUSE!DB103/SUM(wUSE!DB$112:DB$114),0)</f>
        <v>#DIV/0!</v>
      </c>
      <c r="DC103" s="198"/>
      <c r="DD103" s="199"/>
      <c r="DE103" s="199"/>
      <c r="DF103" s="199"/>
      <c r="DG103" s="199"/>
      <c r="DH103" s="199"/>
      <c r="DI103" s="199"/>
      <c r="DJ103" s="199"/>
      <c r="DK103" s="199"/>
      <c r="DL103" s="199"/>
      <c r="DM103" s="199"/>
      <c r="DN103" s="199"/>
      <c r="DO103" s="199"/>
      <c r="DP103" s="199"/>
    </row>
    <row r="104" spans="1:120" x14ac:dyDescent="0.75">
      <c r="A104" s="2"/>
      <c r="B104" s="17" t="s">
        <v>200</v>
      </c>
      <c r="C104" s="209">
        <f>IF(SUM(wUSE!C$112:C$114),C$3*wUSE!C104/SUM(wUSE!C$112:C$114),0)</f>
        <v>0</v>
      </c>
      <c r="D104" s="209">
        <f>IF(SUM(wUSE!D$112:D$114),D$3*wUSE!D104/SUM(wUSE!D$112:D$114),0)</f>
        <v>0</v>
      </c>
      <c r="E104" s="209">
        <f>IF(SUM(wUSE!E$112:E$114),E$3*wUSE!E104/SUM(wUSE!E$112:E$114),0)</f>
        <v>0</v>
      </c>
      <c r="F104" s="209">
        <f>IF(SUM(wUSE!F$112:F$114),F$3*wUSE!F104/SUM(wUSE!F$112:F$114),0)</f>
        <v>0</v>
      </c>
      <c r="G104" s="209">
        <f>IF(SUM(wUSE!G$112:G$114),G$3*wUSE!G104/SUM(wUSE!G$112:G$114),0)</f>
        <v>0</v>
      </c>
      <c r="H104" s="209">
        <f>IF(SUM(wUSE!H$112:H$114),H$3*wUSE!H104/SUM(wUSE!H$112:H$114),0)</f>
        <v>0</v>
      </c>
      <c r="I104" s="209">
        <f>IF(SUM(wUSE!I$112:I$114),I$3*wUSE!I104/SUM(wUSE!I$112:I$114),0)</f>
        <v>0</v>
      </c>
      <c r="J104" s="209">
        <f>IF(SUM(wUSE!J$112:J$114),J$3*wUSE!J104/SUM(wUSE!J$112:J$114),0)</f>
        <v>0</v>
      </c>
      <c r="K104" s="209">
        <f>IF(SUM(wUSE!K$112:K$114),K$3*wUSE!K104/SUM(wUSE!K$112:K$114),0)</f>
        <v>0</v>
      </c>
      <c r="L104" s="209">
        <f>IF(SUM(wUSE!L$112:L$114),L$3*wUSE!L104/SUM(wUSE!L$112:L$114),0)</f>
        <v>0</v>
      </c>
      <c r="M104" s="209">
        <f>IF(SUM(wUSE!M$112:M$114),M$3*wUSE!M104/SUM(wUSE!M$112:M$114),0)</f>
        <v>0</v>
      </c>
      <c r="N104" s="209">
        <f>IF(SUM(wUSE!N$112:N$114),N$3*wUSE!N104/SUM(wUSE!N$112:N$114),0)</f>
        <v>0</v>
      </c>
      <c r="O104" s="209">
        <f>IF(SUM(wUSE!O$112:O$114),O$3*wUSE!O104/SUM(wUSE!O$112:O$114),0)</f>
        <v>0</v>
      </c>
      <c r="P104" s="209">
        <f>IF(SUM(wUSE!P$112:P$114),P$3*wUSE!P104/SUM(wUSE!P$112:P$114),0)</f>
        <v>0</v>
      </c>
      <c r="Q104" s="209">
        <f>IF(SUM(wUSE!Q$112:Q$114),Q$3*wUSE!Q104/SUM(wUSE!Q$112:Q$114),0)</f>
        <v>0</v>
      </c>
      <c r="R104" s="209">
        <f>IF(SUM(wUSE!R$112:R$114),R$3*wUSE!R104/SUM(wUSE!R$112:R$114),0)</f>
        <v>0</v>
      </c>
      <c r="S104" s="209">
        <f>IF(SUM(wUSE!S$112:S$114),S$3*wUSE!S104/SUM(wUSE!S$112:S$114),0)</f>
        <v>0</v>
      </c>
      <c r="T104" s="209">
        <f>IF(SUM(wUSE!T$112:T$114),T$3*wUSE!T104/SUM(wUSE!T$112:T$114),0)</f>
        <v>0</v>
      </c>
      <c r="U104" s="209">
        <f>IF(SUM(wUSE!U$112:U$114),U$3*wUSE!U104/SUM(wUSE!U$112:U$114),0)</f>
        <v>0</v>
      </c>
      <c r="V104" s="209">
        <f>IF(SUM(wUSE!V$112:V$114),V$3*wUSE!V104/SUM(wUSE!V$112:V$114),0)</f>
        <v>0</v>
      </c>
      <c r="W104" s="209">
        <f>IF(SUM(wUSE!W$112:W$114),W$3*wUSE!W104/SUM(wUSE!W$112:W$114),0)</f>
        <v>0</v>
      </c>
      <c r="X104" s="209">
        <f>IF(SUM(wUSE!X$112:X$114),X$3*wUSE!X104/SUM(wUSE!X$112:X$114),0)</f>
        <v>0</v>
      </c>
      <c r="Y104" s="209">
        <f>IF(SUM(wUSE!Y$112:Y$114),Y$3*wUSE!Y104/SUM(wUSE!Y$112:Y$114),0)</f>
        <v>0</v>
      </c>
      <c r="Z104" s="209">
        <f>IF(SUM(wUSE!Z$112:Z$114),Z$3*wUSE!Z104/SUM(wUSE!Z$112:Z$114),0)</f>
        <v>0</v>
      </c>
      <c r="AA104" s="209">
        <f>IF(SUM(wUSE!AA$112:AA$114),AA$3*wUSE!AA104/SUM(wUSE!AA$112:AA$114),0)</f>
        <v>0</v>
      </c>
      <c r="AB104" s="209">
        <f>IF(SUM(wUSE!AB$112:AB$114),AB$3*wUSE!AB104/SUM(wUSE!AB$112:AB$114),0)</f>
        <v>0</v>
      </c>
      <c r="AC104" s="209">
        <f>IF(SUM(wUSE!AC$112:AC$114),AC$3*wUSE!AC104/SUM(wUSE!AC$112:AC$114),0)</f>
        <v>0</v>
      </c>
      <c r="AD104" s="209">
        <f>IF(SUM(wUSE!AD$112:AD$114),AD$3*wUSE!AD104/SUM(wUSE!AD$112:AD$114),0)</f>
        <v>0</v>
      </c>
      <c r="AE104" s="209">
        <f>IF(SUM(wUSE!AE$112:AE$114),AE$3*wUSE!AE104/SUM(wUSE!AE$112:AE$114),0)</f>
        <v>0</v>
      </c>
      <c r="AF104" s="209">
        <f>IF(SUM(wUSE!AF$112:AF$114),AF$3*wUSE!AF104/SUM(wUSE!AF$112:AF$114),0)</f>
        <v>0</v>
      </c>
      <c r="AG104" s="209">
        <f>IF(SUM(wUSE!AG$112:AG$114),AG$3*wUSE!AG104/SUM(wUSE!AG$112:AG$114),0)</f>
        <v>0</v>
      </c>
      <c r="AH104" s="209">
        <f>IF(SUM(wUSE!AH$112:AH$114),AH$3*wUSE!AH104/SUM(wUSE!AH$112:AH$114),0)</f>
        <v>0</v>
      </c>
      <c r="AI104" s="209">
        <f>IF(SUM(wUSE!AI$112:AI$114),AI$3*wUSE!AI104/SUM(wUSE!AI$112:AI$114),0)</f>
        <v>0</v>
      </c>
      <c r="AJ104" s="209">
        <f>IF(SUM(wUSE!AJ$112:AJ$114),AJ$3*wUSE!AJ104/SUM(wUSE!AJ$112:AJ$114),0)</f>
        <v>0</v>
      </c>
      <c r="AK104" s="209">
        <f>IF(SUM(wUSE!AK$112:AK$114),AK$3*wUSE!AK104/SUM(wUSE!AK$112:AK$114),0)</f>
        <v>0</v>
      </c>
      <c r="AL104" s="209">
        <f>IF(SUM(wUSE!AL$112:AL$114),AL$3*wUSE!AL104/SUM(wUSE!AL$112:AL$114),0)</f>
        <v>0</v>
      </c>
      <c r="AM104" s="209">
        <f>IF(SUM(wUSE!AM$112:AM$114),AM$3*wUSE!AM104/SUM(wUSE!AM$112:AM$114),0)</f>
        <v>0</v>
      </c>
      <c r="AN104" s="209">
        <f>IF(SUM(wUSE!AN$112:AN$114),AN$3*wUSE!AN104/SUM(wUSE!AN$112:AN$114),0)</f>
        <v>0</v>
      </c>
      <c r="AO104" s="209">
        <f>IF(SUM(wUSE!AO$112:AO$114),AO$3*wUSE!AO104/SUM(wUSE!AO$112:AO$114),0)</f>
        <v>2.6443069315344847E-2</v>
      </c>
      <c r="AP104" s="209">
        <f>IF(SUM(wUSE!AP$112:AP$114),AP$3*wUSE!AP104/SUM(wUSE!AP$112:AP$114),0)</f>
        <v>0</v>
      </c>
      <c r="AQ104" s="209">
        <f>IF(SUM(wUSE!AQ$112:AQ$114),AQ$3*wUSE!AQ104/SUM(wUSE!AQ$112:AQ$114),0)</f>
        <v>0</v>
      </c>
      <c r="AR104" s="209">
        <f>IF(SUM(wUSE!AR$112:AR$114),AR$3*wUSE!AR104/SUM(wUSE!AR$112:AR$114),0)</f>
        <v>0</v>
      </c>
      <c r="AS104" s="209">
        <f>IF(SUM(wUSE!AS$112:AS$114),AS$3*wUSE!AS104/SUM(wUSE!AS$112:AS$114),0)</f>
        <v>1.4965747931153735E-2</v>
      </c>
      <c r="AT104" s="209">
        <f>IF(SUM(wUSE!AT$112:AT$114),AT$3*wUSE!AT104/SUM(wUSE!AT$112:AT$114),0)</f>
        <v>0</v>
      </c>
      <c r="AU104" s="209">
        <f>IF(SUM(wUSE!AU$112:AU$114),AU$3*wUSE!AU104/SUM(wUSE!AU$112:AU$114),0)</f>
        <v>3.2710828074111226E-3</v>
      </c>
      <c r="AV104" s="209">
        <f>IF(SUM(wUSE!AV$112:AV$114),AV$3*wUSE!AV104/SUM(wUSE!AV$112:AV$114),0)</f>
        <v>3.502517947799601E-4</v>
      </c>
      <c r="AW104" s="209">
        <f>IF(SUM(wUSE!AW$112:AW$114),AW$3*wUSE!AW104/SUM(wUSE!AW$112:AW$114),0)</f>
        <v>7.6934966880747458E-3</v>
      </c>
      <c r="AX104" s="209">
        <f>IF(SUM(wUSE!AX$112:AX$114),AX$3*wUSE!AX104/SUM(wUSE!AX$112:AX$114),0)</f>
        <v>0</v>
      </c>
      <c r="AY104" s="209">
        <f>IF(SUM(wUSE!AY$112:AY$114),AY$3*wUSE!AY104/SUM(wUSE!AY$112:AY$114),0)</f>
        <v>8.6760344353048066E-2</v>
      </c>
      <c r="AZ104" s="209">
        <f>IF(SUM(wUSE!AZ$112:AZ$114),AZ$3*wUSE!AZ104/SUM(wUSE!AZ$112:AZ$114),0)</f>
        <v>1.0597825019761013E-3</v>
      </c>
      <c r="BA104" s="209">
        <f>IF(SUM(wUSE!BA$112:BA$114),BA$3*wUSE!BA104/SUM(wUSE!BA$112:BA$114),0)</f>
        <v>9.2354619935509936E-3</v>
      </c>
      <c r="BB104" s="209">
        <f>IF(SUM(wUSE!BB$112:BB$114),BB$3*wUSE!BB104/SUM(wUSE!BB$112:BB$114),0)</f>
        <v>0</v>
      </c>
      <c r="BC104" s="209">
        <f>IF(SUM(wUSE!BC$112:BC$114),BC$3*wUSE!BC104/SUM(wUSE!BC$112:BC$114),0)</f>
        <v>0.2900536454090496</v>
      </c>
      <c r="BD104" s="209">
        <f>IF(SUM(wUSE!BD$112:BD$114),BD$3*wUSE!BD104/SUM(wUSE!BD$112:BD$114),0)</f>
        <v>1.1339634104020075E-3</v>
      </c>
      <c r="BE104" s="209">
        <f>IF(SUM(wUSE!BE$112:BE$114),BE$3*wUSE!BE104/SUM(wUSE!BE$112:BE$114),0)</f>
        <v>0.17214174063275786</v>
      </c>
      <c r="BF104" s="209">
        <f>IF(SUM(wUSE!BF$112:BF$114),BF$3*wUSE!BF104/SUM(wUSE!BF$112:BF$114),0)</f>
        <v>3.4819388962202541E-4</v>
      </c>
      <c r="BG104" s="209">
        <f>IF(SUM(wUSE!BG$112:BG$114),BG$3*wUSE!BG104/SUM(wUSE!BG$112:BG$114),0)</f>
        <v>2.2786377161122286E-3</v>
      </c>
      <c r="BH104" s="209">
        <f>IF(SUM(wUSE!BH$112:BH$114),BH$3*wUSE!BH104/SUM(wUSE!BH$112:BH$114),0)</f>
        <v>0.10871596424557428</v>
      </c>
      <c r="BI104" s="209">
        <f>IF(SUM(wUSE!BI$112:BI$114),BI$3*wUSE!BI104/SUM(wUSE!BI$112:BI$114),0)</f>
        <v>5.9117064121211774E-2</v>
      </c>
      <c r="BJ104" s="209">
        <f>IF(SUM(wUSE!BJ$112:BJ$114),BJ$3*wUSE!BJ104/SUM(wUSE!BJ$112:BJ$114),0)</f>
        <v>1.9619260154094128E-4</v>
      </c>
      <c r="BK104" s="209">
        <f>IF(SUM(wUSE!BK$112:BK$114),BK$3*wUSE!BK104/SUM(wUSE!BK$112:BK$114),0)</f>
        <v>2.4509425088539236E-2</v>
      </c>
      <c r="BL104" s="209">
        <f>IF(SUM(wUSE!BL$112:BL$114),BL$3*wUSE!BL104/SUM(wUSE!BL$112:BL$114),0)</f>
        <v>5.2731724173590584E-3</v>
      </c>
      <c r="BM104" s="209">
        <f>IF(SUM(wUSE!BM$112:BM$114),BM$3*wUSE!BM104/SUM(wUSE!BM$112:BM$114),0)</f>
        <v>9.8331438189154362E-3</v>
      </c>
      <c r="BN104" s="209">
        <f>IF(SUM(wUSE!BN$112:BN$114),BN$3*wUSE!BN104/SUM(wUSE!BN$112:BN$114),0)</f>
        <v>0</v>
      </c>
      <c r="BO104" s="209">
        <f>IF(SUM(wUSE!BO$112:BO$114),BO$3*wUSE!BO104/SUM(wUSE!BO$112:BO$114),0)</f>
        <v>2.0266294286314028E-3</v>
      </c>
      <c r="BP104" s="209">
        <f>IF(SUM(wUSE!BP$112:BP$114),BP$3*wUSE!BP104/SUM(wUSE!BP$112:BP$114),0)</f>
        <v>5.0102494242049676E-3</v>
      </c>
      <c r="BQ104" s="209">
        <f>IF(SUM(wUSE!BQ$112:BQ$114),BQ$3*wUSE!BQ104/SUM(wUSE!BQ$112:BQ$114),0)</f>
        <v>4.3710641108000978E-2</v>
      </c>
      <c r="BR104" s="209">
        <f>IF(SUM(wUSE!BR$112:BR$114),BR$3*wUSE!BR104/SUM(wUSE!BR$112:BR$114),0)</f>
        <v>0</v>
      </c>
      <c r="BS104" s="209">
        <f>IF(SUM(wUSE!BS$112:BS$114),BS$3*wUSE!BS104/SUM(wUSE!BS$112:BS$114),0)</f>
        <v>0.25187087361228022</v>
      </c>
      <c r="BT104" s="209">
        <f>IF(SUM(wUSE!BT$112:BT$114),BT$3*wUSE!BT104/SUM(wUSE!BT$112:BT$114),0)</f>
        <v>6.3028295033344561E-2</v>
      </c>
      <c r="BU104" s="209">
        <f>IF(SUM(wUSE!BU$112:BU$114),BU$3*wUSE!BU104/SUM(wUSE!BU$112:BU$114),0)</f>
        <v>1.1111672951113463E-4</v>
      </c>
      <c r="BV104" s="209">
        <f>IF(SUM(wUSE!BV$112:BV$114),BV$3*wUSE!BV104/SUM(wUSE!BV$112:BV$114),0)</f>
        <v>0.29223866199135773</v>
      </c>
      <c r="BW104" s="209">
        <f>IF(SUM(wUSE!BW$112:BW$114),BW$3*wUSE!BW104/SUM(wUSE!BW$112:BW$114),0)</f>
        <v>0</v>
      </c>
      <c r="BX104" s="209">
        <f>IF(SUM(wUSE!BX$112:BX$114),BX$3*wUSE!BX104/SUM(wUSE!BX$112:BX$114),0)</f>
        <v>2.1569703222548879E-3</v>
      </c>
      <c r="BY104" s="209">
        <f>IF(SUM(wUSE!BY$112:BY$114),BY$3*wUSE!BY104/SUM(wUSE!BY$112:BY$114),0)</f>
        <v>5.8441392915684299E-3</v>
      </c>
      <c r="BZ104" s="209">
        <f>IF(SUM(wUSE!BZ$112:BZ$114),BZ$3*wUSE!BZ104/SUM(wUSE!BZ$112:BZ$114),0)</f>
        <v>0.39975739638336122</v>
      </c>
      <c r="CA104" s="209">
        <f>IF(SUM(wUSE!CA$112:CA$114),CA$3*wUSE!CA104/SUM(wUSE!CA$112:CA$114),0)</f>
        <v>0.18691031045316148</v>
      </c>
      <c r="CB104" s="209">
        <f>IF(SUM(wUSE!CB$112:CB$114),CB$3*wUSE!CB104/SUM(wUSE!CB$112:CB$114),0)</f>
        <v>2.9115458256283401E-2</v>
      </c>
      <c r="CC104" s="209">
        <f>IF(SUM(wUSE!CC$112:CC$114),CC$3*wUSE!CC104/SUM(wUSE!CC$112:CC$114),0)</f>
        <v>5.0244724627142432</v>
      </c>
      <c r="CD104" s="209">
        <f>IF(SUM(wUSE!CD$112:CD$114),CD$3*wUSE!CD104/SUM(wUSE!CD$112:CD$114),0)</f>
        <v>4.8167933245317436E-2</v>
      </c>
      <c r="CE104" s="209">
        <f>IF(SUM(wUSE!CE$112:CE$114),CE$3*wUSE!CE104/SUM(wUSE!CE$112:CE$114),0)</f>
        <v>1.1802270616698006E-3</v>
      </c>
      <c r="CF104" s="209">
        <f>IF(SUM(wUSE!CF$112:CF$114),CF$3*wUSE!CF104/SUM(wUSE!CF$112:CF$114),0)</f>
        <v>0</v>
      </c>
      <c r="CG104" s="209" t="e">
        <f>IF(SUM(wUSE!CG$112:CG$114),CG$3*wUSE!CG104/SUM(wUSE!CG$112:CG$114),0)</f>
        <v>#DIV/0!</v>
      </c>
      <c r="CH104" s="209" t="e">
        <f>IF(SUM(wUSE!CH$112:CH$114),CH$3*wUSE!CH104/SUM(wUSE!CH$112:CH$114),0)</f>
        <v>#DIV/0!</v>
      </c>
      <c r="CI104" s="209" t="e">
        <f>IF(SUM(wUSE!CI$112:CI$114),CI$3*wUSE!CI104/SUM(wUSE!CI$112:CI$114),0)</f>
        <v>#DIV/0!</v>
      </c>
      <c r="CJ104" s="209" t="e">
        <f>IF(SUM(wUSE!CJ$112:CJ$114),CJ$3*wUSE!CJ104/SUM(wUSE!CJ$112:CJ$114),0)</f>
        <v>#DIV/0!</v>
      </c>
      <c r="CK104" s="209" t="e">
        <f>IF(SUM(wUSE!CK$112:CK$114),CK$3*wUSE!CK104/SUM(wUSE!CK$112:CK$114),0)</f>
        <v>#DIV/0!</v>
      </c>
      <c r="CL104" s="209" t="e">
        <f>IF(SUM(wUSE!CL$112:CL$114),CL$3*wUSE!CL104/SUM(wUSE!CL$112:CL$114),0)</f>
        <v>#DIV/0!</v>
      </c>
      <c r="CM104" s="209" t="e">
        <f>IF(SUM(wUSE!CM$112:CM$114),CM$3*wUSE!CM104/SUM(wUSE!CM$112:CM$114),0)</f>
        <v>#DIV/0!</v>
      </c>
      <c r="CN104" s="209" t="e">
        <f>IF(SUM(wUSE!CN$112:CN$114),CN$3*wUSE!CN104/SUM(wUSE!CN$112:CN$114),0)</f>
        <v>#DIV/0!</v>
      </c>
      <c r="CO104" s="209" t="e">
        <f>IF(SUM(wUSE!CO$112:CO$114),CO$3*wUSE!CO104/SUM(wUSE!CO$112:CO$114),0)</f>
        <v>#DIV/0!</v>
      </c>
      <c r="CP104" s="209" t="e">
        <f>IF(SUM(wUSE!CP$112:CP$114),CP$3*wUSE!CP104/SUM(wUSE!CP$112:CP$114),0)</f>
        <v>#DIV/0!</v>
      </c>
      <c r="CQ104" s="209" t="e">
        <f>IF(SUM(wUSE!CQ$112:CQ$114),CQ$3*wUSE!CQ104/SUM(wUSE!CQ$112:CQ$114),0)</f>
        <v>#DIV/0!</v>
      </c>
      <c r="CR104" s="209" t="e">
        <f>IF(SUM(wUSE!CR$112:CR$114),CR$3*wUSE!CR104/SUM(wUSE!CR$112:CR$114),0)</f>
        <v>#DIV/0!</v>
      </c>
      <c r="CS104" s="209" t="e">
        <f>IF(SUM(wUSE!CS$112:CS$114),CS$3*wUSE!CS104/SUM(wUSE!CS$112:CS$114),0)</f>
        <v>#DIV/0!</v>
      </c>
      <c r="CT104" s="209">
        <f>IF(SUM(wUSE!CT$112:CT$114),CT$3*wUSE!CT104/SUM(wUSE!CT$112:CT$114),0)</f>
        <v>0</v>
      </c>
      <c r="CU104" s="209">
        <f>IF(SUM(wUSE!CU$112:CU$114),CU$3*wUSE!CU104/SUM(wUSE!CU$112:CU$114),0)</f>
        <v>0</v>
      </c>
      <c r="CV104" s="209" t="e">
        <f>IF(SUM(wUSE!CV$112:CV$114),CV$3*wUSE!CV104/SUM(wUSE!CV$112:CV$114),0)</f>
        <v>#DIV/0!</v>
      </c>
      <c r="CW104" s="209" t="e">
        <f>IF(SUM(wUSE!CW$112:CW$114),CW$3*wUSE!CW104/SUM(wUSE!CW$112:CW$114),0)</f>
        <v>#DIV/0!</v>
      </c>
      <c r="CX104" s="209" t="e">
        <f>IF(SUM(wUSE!CX$112:CX$114),CX$3*wUSE!CX104/SUM(wUSE!CX$112:CX$114),0)</f>
        <v>#DIV/0!</v>
      </c>
      <c r="CY104" s="209" t="e">
        <f>IF(SUM(wUSE!CY$112:CY$114),CY$3*wUSE!CY104/SUM(wUSE!CY$112:CY$114),0)</f>
        <v>#DIV/0!</v>
      </c>
      <c r="CZ104" s="209" t="e">
        <f>IF(SUM(wUSE!CZ$112:CZ$114),CZ$3*wUSE!CZ104/SUM(wUSE!CZ$112:CZ$114),0)</f>
        <v>#DIV/0!</v>
      </c>
      <c r="DA104" s="209" t="e">
        <f>IF(SUM(wUSE!DA$112:DA$114),DA$3*wUSE!DA104/SUM(wUSE!DA$112:DA$114),0)</f>
        <v>#DIV/0!</v>
      </c>
      <c r="DB104" s="209" t="e">
        <f>IF(SUM(wUSE!DB$112:DB$114),DB$3*wUSE!DB104/SUM(wUSE!DB$112:DB$114),0)</f>
        <v>#DIV/0!</v>
      </c>
      <c r="DC104" s="198"/>
      <c r="DD104" s="199"/>
      <c r="DE104" s="199"/>
      <c r="DF104" s="199"/>
      <c r="DG104" s="199"/>
      <c r="DH104" s="199"/>
      <c r="DI104" s="199"/>
      <c r="DJ104" s="199"/>
      <c r="DK104" s="199"/>
      <c r="DL104" s="199"/>
      <c r="DM104" s="199"/>
      <c r="DN104" s="199"/>
      <c r="DO104" s="199"/>
      <c r="DP104" s="199"/>
    </row>
    <row r="105" spans="1:120" x14ac:dyDescent="0.75">
      <c r="A105" s="2"/>
      <c r="B105" s="17" t="s">
        <v>203</v>
      </c>
      <c r="C105" s="209">
        <f>IF(SUM(wUSE!C$112:C$114),C$3*wUSE!C105/SUM(wUSE!C$112:C$114),0)</f>
        <v>0</v>
      </c>
      <c r="D105" s="209">
        <f>IF(SUM(wUSE!D$112:D$114),D$3*wUSE!D105/SUM(wUSE!D$112:D$114),0)</f>
        <v>0</v>
      </c>
      <c r="E105" s="209">
        <f>IF(SUM(wUSE!E$112:E$114),E$3*wUSE!E105/SUM(wUSE!E$112:E$114),0)</f>
        <v>0</v>
      </c>
      <c r="F105" s="209">
        <f>IF(SUM(wUSE!F$112:F$114),F$3*wUSE!F105/SUM(wUSE!F$112:F$114),0)</f>
        <v>0</v>
      </c>
      <c r="G105" s="209">
        <f>IF(SUM(wUSE!G$112:G$114),G$3*wUSE!G105/SUM(wUSE!G$112:G$114),0)</f>
        <v>0</v>
      </c>
      <c r="H105" s="209">
        <f>IF(SUM(wUSE!H$112:H$114),H$3*wUSE!H105/SUM(wUSE!H$112:H$114),0)</f>
        <v>0</v>
      </c>
      <c r="I105" s="209">
        <f>IF(SUM(wUSE!I$112:I$114),I$3*wUSE!I105/SUM(wUSE!I$112:I$114),0)</f>
        <v>0</v>
      </c>
      <c r="J105" s="209">
        <f>IF(SUM(wUSE!J$112:J$114),J$3*wUSE!J105/SUM(wUSE!J$112:J$114),0)</f>
        <v>0</v>
      </c>
      <c r="K105" s="209">
        <f>IF(SUM(wUSE!K$112:K$114),K$3*wUSE!K105/SUM(wUSE!K$112:K$114),0)</f>
        <v>0</v>
      </c>
      <c r="L105" s="209">
        <f>IF(SUM(wUSE!L$112:L$114),L$3*wUSE!L105/SUM(wUSE!L$112:L$114),0)</f>
        <v>0</v>
      </c>
      <c r="M105" s="209">
        <f>IF(SUM(wUSE!M$112:M$114),M$3*wUSE!M105/SUM(wUSE!M$112:M$114),0)</f>
        <v>0</v>
      </c>
      <c r="N105" s="209">
        <f>IF(SUM(wUSE!N$112:N$114),N$3*wUSE!N105/SUM(wUSE!N$112:N$114),0)</f>
        <v>0</v>
      </c>
      <c r="O105" s="209">
        <f>IF(SUM(wUSE!O$112:O$114),O$3*wUSE!O105/SUM(wUSE!O$112:O$114),0)</f>
        <v>0</v>
      </c>
      <c r="P105" s="209">
        <f>IF(SUM(wUSE!P$112:P$114),P$3*wUSE!P105/SUM(wUSE!P$112:P$114),0)</f>
        <v>0</v>
      </c>
      <c r="Q105" s="209">
        <f>IF(SUM(wUSE!Q$112:Q$114),Q$3*wUSE!Q105/SUM(wUSE!Q$112:Q$114),0)</f>
        <v>0</v>
      </c>
      <c r="R105" s="209">
        <f>IF(SUM(wUSE!R$112:R$114),R$3*wUSE!R105/SUM(wUSE!R$112:R$114),0)</f>
        <v>0</v>
      </c>
      <c r="S105" s="209">
        <f>IF(SUM(wUSE!S$112:S$114),S$3*wUSE!S105/SUM(wUSE!S$112:S$114),0)</f>
        <v>0</v>
      </c>
      <c r="T105" s="209">
        <f>IF(SUM(wUSE!T$112:T$114),T$3*wUSE!T105/SUM(wUSE!T$112:T$114),0)</f>
        <v>0</v>
      </c>
      <c r="U105" s="209">
        <f>IF(SUM(wUSE!U$112:U$114),U$3*wUSE!U105/SUM(wUSE!U$112:U$114),0)</f>
        <v>0</v>
      </c>
      <c r="V105" s="209">
        <f>IF(SUM(wUSE!V$112:V$114),V$3*wUSE!V105/SUM(wUSE!V$112:V$114),0)</f>
        <v>0</v>
      </c>
      <c r="W105" s="209">
        <f>IF(SUM(wUSE!W$112:W$114),W$3*wUSE!W105/SUM(wUSE!W$112:W$114),0)</f>
        <v>0</v>
      </c>
      <c r="X105" s="209">
        <f>IF(SUM(wUSE!X$112:X$114),X$3*wUSE!X105/SUM(wUSE!X$112:X$114),0)</f>
        <v>0</v>
      </c>
      <c r="Y105" s="209">
        <f>IF(SUM(wUSE!Y$112:Y$114),Y$3*wUSE!Y105/SUM(wUSE!Y$112:Y$114),0)</f>
        <v>0</v>
      </c>
      <c r="Z105" s="209">
        <f>IF(SUM(wUSE!Z$112:Z$114),Z$3*wUSE!Z105/SUM(wUSE!Z$112:Z$114),0)</f>
        <v>0</v>
      </c>
      <c r="AA105" s="209">
        <f>IF(SUM(wUSE!AA$112:AA$114),AA$3*wUSE!AA105/SUM(wUSE!AA$112:AA$114),0)</f>
        <v>0</v>
      </c>
      <c r="AB105" s="209">
        <f>IF(SUM(wUSE!AB$112:AB$114),AB$3*wUSE!AB105/SUM(wUSE!AB$112:AB$114),0)</f>
        <v>0</v>
      </c>
      <c r="AC105" s="209">
        <f>IF(SUM(wUSE!AC$112:AC$114),AC$3*wUSE!AC105/SUM(wUSE!AC$112:AC$114),0)</f>
        <v>0</v>
      </c>
      <c r="AD105" s="209">
        <f>IF(SUM(wUSE!AD$112:AD$114),AD$3*wUSE!AD105/SUM(wUSE!AD$112:AD$114),0)</f>
        <v>0</v>
      </c>
      <c r="AE105" s="209">
        <f>IF(SUM(wUSE!AE$112:AE$114),AE$3*wUSE!AE105/SUM(wUSE!AE$112:AE$114),0)</f>
        <v>0</v>
      </c>
      <c r="AF105" s="209">
        <f>IF(SUM(wUSE!AF$112:AF$114),AF$3*wUSE!AF105/SUM(wUSE!AF$112:AF$114),0)</f>
        <v>0</v>
      </c>
      <c r="AG105" s="209">
        <f>IF(SUM(wUSE!AG$112:AG$114),AG$3*wUSE!AG105/SUM(wUSE!AG$112:AG$114),0)</f>
        <v>0</v>
      </c>
      <c r="AH105" s="209">
        <f>IF(SUM(wUSE!AH$112:AH$114),AH$3*wUSE!AH105/SUM(wUSE!AH$112:AH$114),0)</f>
        <v>0</v>
      </c>
      <c r="AI105" s="209">
        <f>IF(SUM(wUSE!AI$112:AI$114),AI$3*wUSE!AI105/SUM(wUSE!AI$112:AI$114),0)</f>
        <v>0</v>
      </c>
      <c r="AJ105" s="209">
        <f>IF(SUM(wUSE!AJ$112:AJ$114),AJ$3*wUSE!AJ105/SUM(wUSE!AJ$112:AJ$114),0)</f>
        <v>0</v>
      </c>
      <c r="AK105" s="209">
        <f>IF(SUM(wUSE!AK$112:AK$114),AK$3*wUSE!AK105/SUM(wUSE!AK$112:AK$114),0)</f>
        <v>0</v>
      </c>
      <c r="AL105" s="209">
        <f>IF(SUM(wUSE!AL$112:AL$114),AL$3*wUSE!AL105/SUM(wUSE!AL$112:AL$114),0)</f>
        <v>0</v>
      </c>
      <c r="AM105" s="209">
        <f>IF(SUM(wUSE!AM$112:AM$114),AM$3*wUSE!AM105/SUM(wUSE!AM$112:AM$114),0)</f>
        <v>0</v>
      </c>
      <c r="AN105" s="209">
        <f>IF(SUM(wUSE!AN$112:AN$114),AN$3*wUSE!AN105/SUM(wUSE!AN$112:AN$114),0)</f>
        <v>0</v>
      </c>
      <c r="AO105" s="209">
        <f>IF(SUM(wUSE!AO$112:AO$114),AO$3*wUSE!AO105/SUM(wUSE!AO$112:AO$114),0)</f>
        <v>0</v>
      </c>
      <c r="AP105" s="209">
        <f>IF(SUM(wUSE!AP$112:AP$114),AP$3*wUSE!AP105/SUM(wUSE!AP$112:AP$114),0)</f>
        <v>0</v>
      </c>
      <c r="AQ105" s="209">
        <f>IF(SUM(wUSE!AQ$112:AQ$114),AQ$3*wUSE!AQ105/SUM(wUSE!AQ$112:AQ$114),0)</f>
        <v>0</v>
      </c>
      <c r="AR105" s="209">
        <f>IF(SUM(wUSE!AR$112:AR$114),AR$3*wUSE!AR105/SUM(wUSE!AR$112:AR$114),0)</f>
        <v>0</v>
      </c>
      <c r="AS105" s="209">
        <f>IF(SUM(wUSE!AS$112:AS$114),AS$3*wUSE!AS105/SUM(wUSE!AS$112:AS$114),0)</f>
        <v>0</v>
      </c>
      <c r="AT105" s="209">
        <f>IF(SUM(wUSE!AT$112:AT$114),AT$3*wUSE!AT105/SUM(wUSE!AT$112:AT$114),0)</f>
        <v>0</v>
      </c>
      <c r="AU105" s="209">
        <f>IF(SUM(wUSE!AU$112:AU$114),AU$3*wUSE!AU105/SUM(wUSE!AU$112:AU$114),0)</f>
        <v>0</v>
      </c>
      <c r="AV105" s="209">
        <f>IF(SUM(wUSE!AV$112:AV$114),AV$3*wUSE!AV105/SUM(wUSE!AV$112:AV$114),0)</f>
        <v>0</v>
      </c>
      <c r="AW105" s="209">
        <f>IF(SUM(wUSE!AW$112:AW$114),AW$3*wUSE!AW105/SUM(wUSE!AW$112:AW$114),0)</f>
        <v>0</v>
      </c>
      <c r="AX105" s="209">
        <f>IF(SUM(wUSE!AX$112:AX$114),AX$3*wUSE!AX105/SUM(wUSE!AX$112:AX$114),0)</f>
        <v>0</v>
      </c>
      <c r="AY105" s="209">
        <f>IF(SUM(wUSE!AY$112:AY$114),AY$3*wUSE!AY105/SUM(wUSE!AY$112:AY$114),0)</f>
        <v>0</v>
      </c>
      <c r="AZ105" s="209">
        <f>IF(SUM(wUSE!AZ$112:AZ$114),AZ$3*wUSE!AZ105/SUM(wUSE!AZ$112:AZ$114),0)</f>
        <v>0</v>
      </c>
      <c r="BA105" s="209">
        <f>IF(SUM(wUSE!BA$112:BA$114),BA$3*wUSE!BA105/SUM(wUSE!BA$112:BA$114),0)</f>
        <v>0</v>
      </c>
      <c r="BB105" s="209">
        <f>IF(SUM(wUSE!BB$112:BB$114),BB$3*wUSE!BB105/SUM(wUSE!BB$112:BB$114),0)</f>
        <v>0</v>
      </c>
      <c r="BC105" s="209">
        <f>IF(SUM(wUSE!BC$112:BC$114),BC$3*wUSE!BC105/SUM(wUSE!BC$112:BC$114),0)</f>
        <v>0</v>
      </c>
      <c r="BD105" s="209">
        <f>IF(SUM(wUSE!BD$112:BD$114),BD$3*wUSE!BD105/SUM(wUSE!BD$112:BD$114),0)</f>
        <v>0</v>
      </c>
      <c r="BE105" s="209">
        <f>IF(SUM(wUSE!BE$112:BE$114),BE$3*wUSE!BE105/SUM(wUSE!BE$112:BE$114),0)</f>
        <v>0</v>
      </c>
      <c r="BF105" s="209">
        <f>IF(SUM(wUSE!BF$112:BF$114),BF$3*wUSE!BF105/SUM(wUSE!BF$112:BF$114),0)</f>
        <v>0</v>
      </c>
      <c r="BG105" s="209">
        <f>IF(SUM(wUSE!BG$112:BG$114),BG$3*wUSE!BG105/SUM(wUSE!BG$112:BG$114),0)</f>
        <v>0</v>
      </c>
      <c r="BH105" s="209">
        <f>IF(SUM(wUSE!BH$112:BH$114),BH$3*wUSE!BH105/SUM(wUSE!BH$112:BH$114),0)</f>
        <v>0</v>
      </c>
      <c r="BI105" s="209">
        <f>IF(SUM(wUSE!BI$112:BI$114),BI$3*wUSE!BI105/SUM(wUSE!BI$112:BI$114),0)</f>
        <v>0</v>
      </c>
      <c r="BJ105" s="209">
        <f>IF(SUM(wUSE!BJ$112:BJ$114),BJ$3*wUSE!BJ105/SUM(wUSE!BJ$112:BJ$114),0)</f>
        <v>0</v>
      </c>
      <c r="BK105" s="209">
        <f>IF(SUM(wUSE!BK$112:BK$114),BK$3*wUSE!BK105/SUM(wUSE!BK$112:BK$114),0)</f>
        <v>0</v>
      </c>
      <c r="BL105" s="209">
        <f>IF(SUM(wUSE!BL$112:BL$114),BL$3*wUSE!BL105/SUM(wUSE!BL$112:BL$114),0)</f>
        <v>0</v>
      </c>
      <c r="BM105" s="209">
        <f>IF(SUM(wUSE!BM$112:BM$114),BM$3*wUSE!BM105/SUM(wUSE!BM$112:BM$114),0)</f>
        <v>0</v>
      </c>
      <c r="BN105" s="209">
        <f>IF(SUM(wUSE!BN$112:BN$114),BN$3*wUSE!BN105/SUM(wUSE!BN$112:BN$114),0)</f>
        <v>0</v>
      </c>
      <c r="BO105" s="209">
        <f>IF(SUM(wUSE!BO$112:BO$114),BO$3*wUSE!BO105/SUM(wUSE!BO$112:BO$114),0)</f>
        <v>0</v>
      </c>
      <c r="BP105" s="209">
        <f>IF(SUM(wUSE!BP$112:BP$114),BP$3*wUSE!BP105/SUM(wUSE!BP$112:BP$114),0)</f>
        <v>0</v>
      </c>
      <c r="BQ105" s="209">
        <f>IF(SUM(wUSE!BQ$112:BQ$114),BQ$3*wUSE!BQ105/SUM(wUSE!BQ$112:BQ$114),0)</f>
        <v>0</v>
      </c>
      <c r="BR105" s="209">
        <f>IF(SUM(wUSE!BR$112:BR$114),BR$3*wUSE!BR105/SUM(wUSE!BR$112:BR$114),0)</f>
        <v>0</v>
      </c>
      <c r="BS105" s="209">
        <f>IF(SUM(wUSE!BS$112:BS$114),BS$3*wUSE!BS105/SUM(wUSE!BS$112:BS$114),0)</f>
        <v>0</v>
      </c>
      <c r="BT105" s="209">
        <f>IF(SUM(wUSE!BT$112:BT$114),BT$3*wUSE!BT105/SUM(wUSE!BT$112:BT$114),0)</f>
        <v>0</v>
      </c>
      <c r="BU105" s="209">
        <f>IF(SUM(wUSE!BU$112:BU$114),BU$3*wUSE!BU105/SUM(wUSE!BU$112:BU$114),0)</f>
        <v>0</v>
      </c>
      <c r="BV105" s="209">
        <f>IF(SUM(wUSE!BV$112:BV$114),BV$3*wUSE!BV105/SUM(wUSE!BV$112:BV$114),0)</f>
        <v>0</v>
      </c>
      <c r="BW105" s="209">
        <f>IF(SUM(wUSE!BW$112:BW$114),BW$3*wUSE!BW105/SUM(wUSE!BW$112:BW$114),0)</f>
        <v>0</v>
      </c>
      <c r="BX105" s="209">
        <f>IF(SUM(wUSE!BX$112:BX$114),BX$3*wUSE!BX105/SUM(wUSE!BX$112:BX$114),0)</f>
        <v>0</v>
      </c>
      <c r="BY105" s="209">
        <f>IF(SUM(wUSE!BY$112:BY$114),BY$3*wUSE!BY105/SUM(wUSE!BY$112:BY$114),0)</f>
        <v>0</v>
      </c>
      <c r="BZ105" s="209">
        <f>IF(SUM(wUSE!BZ$112:BZ$114),BZ$3*wUSE!BZ105/SUM(wUSE!BZ$112:BZ$114),0)</f>
        <v>0</v>
      </c>
      <c r="CA105" s="209">
        <f>IF(SUM(wUSE!CA$112:CA$114),CA$3*wUSE!CA105/SUM(wUSE!CA$112:CA$114),0)</f>
        <v>0</v>
      </c>
      <c r="CB105" s="209">
        <f>IF(SUM(wUSE!CB$112:CB$114),CB$3*wUSE!CB105/SUM(wUSE!CB$112:CB$114),0)</f>
        <v>0</v>
      </c>
      <c r="CC105" s="209">
        <f>IF(SUM(wUSE!CC$112:CC$114),CC$3*wUSE!CC105/SUM(wUSE!CC$112:CC$114),0)</f>
        <v>0</v>
      </c>
      <c r="CD105" s="209">
        <f>IF(SUM(wUSE!CD$112:CD$114),CD$3*wUSE!CD105/SUM(wUSE!CD$112:CD$114),0)</f>
        <v>0</v>
      </c>
      <c r="CE105" s="209">
        <f>IF(SUM(wUSE!CE$112:CE$114),CE$3*wUSE!CE105/SUM(wUSE!CE$112:CE$114),0)</f>
        <v>0</v>
      </c>
      <c r="CF105" s="209">
        <f>IF(SUM(wUSE!CF$112:CF$114),CF$3*wUSE!CF105/SUM(wUSE!CF$112:CF$114),0)</f>
        <v>0</v>
      </c>
      <c r="CG105" s="209" t="e">
        <f>IF(SUM(wUSE!CG$112:CG$114),CG$3*wUSE!CG105/SUM(wUSE!CG$112:CG$114),0)</f>
        <v>#DIV/0!</v>
      </c>
      <c r="CH105" s="209" t="e">
        <f>IF(SUM(wUSE!CH$112:CH$114),CH$3*wUSE!CH105/SUM(wUSE!CH$112:CH$114),0)</f>
        <v>#DIV/0!</v>
      </c>
      <c r="CI105" s="209" t="e">
        <f>IF(SUM(wUSE!CI$112:CI$114),CI$3*wUSE!CI105/SUM(wUSE!CI$112:CI$114),0)</f>
        <v>#DIV/0!</v>
      </c>
      <c r="CJ105" s="209" t="e">
        <f>IF(SUM(wUSE!CJ$112:CJ$114),CJ$3*wUSE!CJ105/SUM(wUSE!CJ$112:CJ$114),0)</f>
        <v>#DIV/0!</v>
      </c>
      <c r="CK105" s="209" t="e">
        <f>IF(SUM(wUSE!CK$112:CK$114),CK$3*wUSE!CK105/SUM(wUSE!CK$112:CK$114),0)</f>
        <v>#DIV/0!</v>
      </c>
      <c r="CL105" s="209" t="e">
        <f>IF(SUM(wUSE!CL$112:CL$114),CL$3*wUSE!CL105/SUM(wUSE!CL$112:CL$114),0)</f>
        <v>#DIV/0!</v>
      </c>
      <c r="CM105" s="209" t="e">
        <f>IF(SUM(wUSE!CM$112:CM$114),CM$3*wUSE!CM105/SUM(wUSE!CM$112:CM$114),0)</f>
        <v>#DIV/0!</v>
      </c>
      <c r="CN105" s="209" t="e">
        <f>IF(SUM(wUSE!CN$112:CN$114),CN$3*wUSE!CN105/SUM(wUSE!CN$112:CN$114),0)</f>
        <v>#DIV/0!</v>
      </c>
      <c r="CO105" s="209" t="e">
        <f>IF(SUM(wUSE!CO$112:CO$114),CO$3*wUSE!CO105/SUM(wUSE!CO$112:CO$114),0)</f>
        <v>#DIV/0!</v>
      </c>
      <c r="CP105" s="209" t="e">
        <f>IF(SUM(wUSE!CP$112:CP$114),CP$3*wUSE!CP105/SUM(wUSE!CP$112:CP$114),0)</f>
        <v>#DIV/0!</v>
      </c>
      <c r="CQ105" s="209" t="e">
        <f>IF(SUM(wUSE!CQ$112:CQ$114),CQ$3*wUSE!CQ105/SUM(wUSE!CQ$112:CQ$114),0)</f>
        <v>#DIV/0!</v>
      </c>
      <c r="CR105" s="209" t="e">
        <f>IF(SUM(wUSE!CR$112:CR$114),CR$3*wUSE!CR105/SUM(wUSE!CR$112:CR$114),0)</f>
        <v>#DIV/0!</v>
      </c>
      <c r="CS105" s="209" t="e">
        <f>IF(SUM(wUSE!CS$112:CS$114),CS$3*wUSE!CS105/SUM(wUSE!CS$112:CS$114),0)</f>
        <v>#DIV/0!</v>
      </c>
      <c r="CT105" s="209">
        <f>IF(SUM(wUSE!CT$112:CT$114),CT$3*wUSE!CT105/SUM(wUSE!CT$112:CT$114),0)</f>
        <v>0</v>
      </c>
      <c r="CU105" s="209">
        <f>IF(SUM(wUSE!CU$112:CU$114),CU$3*wUSE!CU105/SUM(wUSE!CU$112:CU$114),0)</f>
        <v>0</v>
      </c>
      <c r="CV105" s="209" t="e">
        <f>IF(SUM(wUSE!CV$112:CV$114),CV$3*wUSE!CV105/SUM(wUSE!CV$112:CV$114),0)</f>
        <v>#DIV/0!</v>
      </c>
      <c r="CW105" s="209" t="e">
        <f>IF(SUM(wUSE!CW$112:CW$114),CW$3*wUSE!CW105/SUM(wUSE!CW$112:CW$114),0)</f>
        <v>#DIV/0!</v>
      </c>
      <c r="CX105" s="209" t="e">
        <f>IF(SUM(wUSE!CX$112:CX$114),CX$3*wUSE!CX105/SUM(wUSE!CX$112:CX$114),0)</f>
        <v>#DIV/0!</v>
      </c>
      <c r="CY105" s="209" t="e">
        <f>IF(SUM(wUSE!CY$112:CY$114),CY$3*wUSE!CY105/SUM(wUSE!CY$112:CY$114),0)</f>
        <v>#DIV/0!</v>
      </c>
      <c r="CZ105" s="209" t="e">
        <f>IF(SUM(wUSE!CZ$112:CZ$114),CZ$3*wUSE!CZ105/SUM(wUSE!CZ$112:CZ$114),0)</f>
        <v>#DIV/0!</v>
      </c>
      <c r="DA105" s="209" t="e">
        <f>IF(SUM(wUSE!DA$112:DA$114),DA$3*wUSE!DA105/SUM(wUSE!DA$112:DA$114),0)</f>
        <v>#DIV/0!</v>
      </c>
      <c r="DB105" s="209" t="e">
        <f>IF(SUM(wUSE!DB$112:DB$114),DB$3*wUSE!DB105/SUM(wUSE!DB$112:DB$114),0)</f>
        <v>#DIV/0!</v>
      </c>
      <c r="DC105" s="198"/>
      <c r="DD105" s="199"/>
      <c r="DE105" s="199"/>
      <c r="DF105" s="199"/>
      <c r="DG105" s="199"/>
      <c r="DH105" s="199"/>
      <c r="DI105" s="199"/>
      <c r="DJ105" s="199"/>
      <c r="DK105" s="199"/>
      <c r="DL105" s="199"/>
      <c r="DM105" s="199"/>
      <c r="DN105" s="199"/>
      <c r="DO105" s="199"/>
      <c r="DP105" s="199"/>
    </row>
    <row r="106" spans="1:120" x14ac:dyDescent="0.75">
      <c r="A106" s="2"/>
      <c r="B106" s="17" t="s">
        <v>1260</v>
      </c>
      <c r="C106" s="209">
        <f>IF(SUM(wUSE!C$112:C$114),C$3*wUSE!C106/SUM(wUSE!C$112:C$114),0)</f>
        <v>0</v>
      </c>
      <c r="D106" s="209">
        <f>IF(SUM(wUSE!D$112:D$114),D$3*wUSE!D106/SUM(wUSE!D$112:D$114),0)</f>
        <v>0</v>
      </c>
      <c r="E106" s="209">
        <f>IF(SUM(wUSE!E$112:E$114),E$3*wUSE!E106/SUM(wUSE!E$112:E$114),0)</f>
        <v>0</v>
      </c>
      <c r="F106" s="209">
        <f>IF(SUM(wUSE!F$112:F$114),F$3*wUSE!F106/SUM(wUSE!F$112:F$114),0)</f>
        <v>0</v>
      </c>
      <c r="G106" s="209">
        <f>IF(SUM(wUSE!G$112:G$114),G$3*wUSE!G106/SUM(wUSE!G$112:G$114),0)</f>
        <v>0</v>
      </c>
      <c r="H106" s="209">
        <f>IF(SUM(wUSE!H$112:H$114),H$3*wUSE!H106/SUM(wUSE!H$112:H$114),0)</f>
        <v>0</v>
      </c>
      <c r="I106" s="209">
        <f>IF(SUM(wUSE!I$112:I$114),I$3*wUSE!I106/SUM(wUSE!I$112:I$114),0)</f>
        <v>0</v>
      </c>
      <c r="J106" s="209">
        <f>IF(SUM(wUSE!J$112:J$114),J$3*wUSE!J106/SUM(wUSE!J$112:J$114),0)</f>
        <v>0</v>
      </c>
      <c r="K106" s="209">
        <f>IF(SUM(wUSE!K$112:K$114),K$3*wUSE!K106/SUM(wUSE!K$112:K$114),0)</f>
        <v>0</v>
      </c>
      <c r="L106" s="209">
        <f>IF(SUM(wUSE!L$112:L$114),L$3*wUSE!L106/SUM(wUSE!L$112:L$114),0)</f>
        <v>0</v>
      </c>
      <c r="M106" s="209">
        <f>IF(SUM(wUSE!M$112:M$114),M$3*wUSE!M106/SUM(wUSE!M$112:M$114),0)</f>
        <v>0</v>
      </c>
      <c r="N106" s="209">
        <f>IF(SUM(wUSE!N$112:N$114),N$3*wUSE!N106/SUM(wUSE!N$112:N$114),0)</f>
        <v>0</v>
      </c>
      <c r="O106" s="209">
        <f>IF(SUM(wUSE!O$112:O$114),O$3*wUSE!O106/SUM(wUSE!O$112:O$114),0)</f>
        <v>0</v>
      </c>
      <c r="P106" s="209">
        <f>IF(SUM(wUSE!P$112:P$114),P$3*wUSE!P106/SUM(wUSE!P$112:P$114),0)</f>
        <v>0</v>
      </c>
      <c r="Q106" s="209">
        <f>IF(SUM(wUSE!Q$112:Q$114),Q$3*wUSE!Q106/SUM(wUSE!Q$112:Q$114),0)</f>
        <v>0</v>
      </c>
      <c r="R106" s="209">
        <f>IF(SUM(wUSE!R$112:R$114),R$3*wUSE!R106/SUM(wUSE!R$112:R$114),0)</f>
        <v>0</v>
      </c>
      <c r="S106" s="209">
        <f>IF(SUM(wUSE!S$112:S$114),S$3*wUSE!S106/SUM(wUSE!S$112:S$114),0)</f>
        <v>0</v>
      </c>
      <c r="T106" s="209">
        <f>IF(SUM(wUSE!T$112:T$114),T$3*wUSE!T106/SUM(wUSE!T$112:T$114),0)</f>
        <v>0</v>
      </c>
      <c r="U106" s="209">
        <f>IF(SUM(wUSE!U$112:U$114),U$3*wUSE!U106/SUM(wUSE!U$112:U$114),0)</f>
        <v>0</v>
      </c>
      <c r="V106" s="209">
        <f>IF(SUM(wUSE!V$112:V$114),V$3*wUSE!V106/SUM(wUSE!V$112:V$114),0)</f>
        <v>0</v>
      </c>
      <c r="W106" s="209">
        <f>IF(SUM(wUSE!W$112:W$114),W$3*wUSE!W106/SUM(wUSE!W$112:W$114),0)</f>
        <v>0</v>
      </c>
      <c r="X106" s="209">
        <f>IF(SUM(wUSE!X$112:X$114),X$3*wUSE!X106/SUM(wUSE!X$112:X$114),0)</f>
        <v>0</v>
      </c>
      <c r="Y106" s="209">
        <f>IF(SUM(wUSE!Y$112:Y$114),Y$3*wUSE!Y106/SUM(wUSE!Y$112:Y$114),0)</f>
        <v>0</v>
      </c>
      <c r="Z106" s="209">
        <f>IF(SUM(wUSE!Z$112:Z$114),Z$3*wUSE!Z106/SUM(wUSE!Z$112:Z$114),0)</f>
        <v>0</v>
      </c>
      <c r="AA106" s="209">
        <f>IF(SUM(wUSE!AA$112:AA$114),AA$3*wUSE!AA106/SUM(wUSE!AA$112:AA$114),0)</f>
        <v>0</v>
      </c>
      <c r="AB106" s="209">
        <f>IF(SUM(wUSE!AB$112:AB$114),AB$3*wUSE!AB106/SUM(wUSE!AB$112:AB$114),0)</f>
        <v>0</v>
      </c>
      <c r="AC106" s="209">
        <f>IF(SUM(wUSE!AC$112:AC$114),AC$3*wUSE!AC106/SUM(wUSE!AC$112:AC$114),0)</f>
        <v>0</v>
      </c>
      <c r="AD106" s="209">
        <f>IF(SUM(wUSE!AD$112:AD$114),AD$3*wUSE!AD106/SUM(wUSE!AD$112:AD$114),0)</f>
        <v>0</v>
      </c>
      <c r="AE106" s="209">
        <f>IF(SUM(wUSE!AE$112:AE$114),AE$3*wUSE!AE106/SUM(wUSE!AE$112:AE$114),0)</f>
        <v>0</v>
      </c>
      <c r="AF106" s="209">
        <f>IF(SUM(wUSE!AF$112:AF$114),AF$3*wUSE!AF106/SUM(wUSE!AF$112:AF$114),0)</f>
        <v>0</v>
      </c>
      <c r="AG106" s="209">
        <f>IF(SUM(wUSE!AG$112:AG$114),AG$3*wUSE!AG106/SUM(wUSE!AG$112:AG$114),0)</f>
        <v>0</v>
      </c>
      <c r="AH106" s="209">
        <f>IF(SUM(wUSE!AH$112:AH$114),AH$3*wUSE!AH106/SUM(wUSE!AH$112:AH$114),0)</f>
        <v>0</v>
      </c>
      <c r="AI106" s="209">
        <f>IF(SUM(wUSE!AI$112:AI$114),AI$3*wUSE!AI106/SUM(wUSE!AI$112:AI$114),0)</f>
        <v>0</v>
      </c>
      <c r="AJ106" s="209">
        <f>IF(SUM(wUSE!AJ$112:AJ$114),AJ$3*wUSE!AJ106/SUM(wUSE!AJ$112:AJ$114),0)</f>
        <v>0</v>
      </c>
      <c r="AK106" s="209">
        <f>IF(SUM(wUSE!AK$112:AK$114),AK$3*wUSE!AK106/SUM(wUSE!AK$112:AK$114),0)</f>
        <v>0</v>
      </c>
      <c r="AL106" s="209">
        <f>IF(SUM(wUSE!AL$112:AL$114),AL$3*wUSE!AL106/SUM(wUSE!AL$112:AL$114),0)</f>
        <v>0</v>
      </c>
      <c r="AM106" s="209">
        <f>IF(SUM(wUSE!AM$112:AM$114),AM$3*wUSE!AM106/SUM(wUSE!AM$112:AM$114),0)</f>
        <v>0</v>
      </c>
      <c r="AN106" s="209">
        <f>IF(SUM(wUSE!AN$112:AN$114),AN$3*wUSE!AN106/SUM(wUSE!AN$112:AN$114),0)</f>
        <v>0</v>
      </c>
      <c r="AO106" s="209">
        <f>IF(SUM(wUSE!AO$112:AO$114),AO$3*wUSE!AO106/SUM(wUSE!AO$112:AO$114),0)</f>
        <v>0</v>
      </c>
      <c r="AP106" s="209">
        <f>IF(SUM(wUSE!AP$112:AP$114),AP$3*wUSE!AP106/SUM(wUSE!AP$112:AP$114),0)</f>
        <v>0</v>
      </c>
      <c r="AQ106" s="209">
        <f>IF(SUM(wUSE!AQ$112:AQ$114),AQ$3*wUSE!AQ106/SUM(wUSE!AQ$112:AQ$114),0)</f>
        <v>0</v>
      </c>
      <c r="AR106" s="209">
        <f>IF(SUM(wUSE!AR$112:AR$114),AR$3*wUSE!AR106/SUM(wUSE!AR$112:AR$114),0)</f>
        <v>0</v>
      </c>
      <c r="AS106" s="209">
        <f>IF(SUM(wUSE!AS$112:AS$114),AS$3*wUSE!AS106/SUM(wUSE!AS$112:AS$114),0)</f>
        <v>0</v>
      </c>
      <c r="AT106" s="209">
        <f>IF(SUM(wUSE!AT$112:AT$114),AT$3*wUSE!AT106/SUM(wUSE!AT$112:AT$114),0)</f>
        <v>0</v>
      </c>
      <c r="AU106" s="209">
        <f>IF(SUM(wUSE!AU$112:AU$114),AU$3*wUSE!AU106/SUM(wUSE!AU$112:AU$114),0)</f>
        <v>0</v>
      </c>
      <c r="AV106" s="209">
        <f>IF(SUM(wUSE!AV$112:AV$114),AV$3*wUSE!AV106/SUM(wUSE!AV$112:AV$114),0)</f>
        <v>0</v>
      </c>
      <c r="AW106" s="209">
        <f>IF(SUM(wUSE!AW$112:AW$114),AW$3*wUSE!AW106/SUM(wUSE!AW$112:AW$114),0)</f>
        <v>0</v>
      </c>
      <c r="AX106" s="209">
        <f>IF(SUM(wUSE!AX$112:AX$114),AX$3*wUSE!AX106/SUM(wUSE!AX$112:AX$114),0)</f>
        <v>0</v>
      </c>
      <c r="AY106" s="209">
        <f>IF(SUM(wUSE!AY$112:AY$114),AY$3*wUSE!AY106/SUM(wUSE!AY$112:AY$114),0)</f>
        <v>0</v>
      </c>
      <c r="AZ106" s="209">
        <f>IF(SUM(wUSE!AZ$112:AZ$114),AZ$3*wUSE!AZ106/SUM(wUSE!AZ$112:AZ$114),0)</f>
        <v>0</v>
      </c>
      <c r="BA106" s="209">
        <f>IF(SUM(wUSE!BA$112:BA$114),BA$3*wUSE!BA106/SUM(wUSE!BA$112:BA$114),0)</f>
        <v>0</v>
      </c>
      <c r="BB106" s="209">
        <f>IF(SUM(wUSE!BB$112:BB$114),BB$3*wUSE!BB106/SUM(wUSE!BB$112:BB$114),0)</f>
        <v>0</v>
      </c>
      <c r="BC106" s="209">
        <f>IF(SUM(wUSE!BC$112:BC$114),BC$3*wUSE!BC106/SUM(wUSE!BC$112:BC$114),0)</f>
        <v>0</v>
      </c>
      <c r="BD106" s="209">
        <f>IF(SUM(wUSE!BD$112:BD$114),BD$3*wUSE!BD106/SUM(wUSE!BD$112:BD$114),0)</f>
        <v>0</v>
      </c>
      <c r="BE106" s="209">
        <f>IF(SUM(wUSE!BE$112:BE$114),BE$3*wUSE!BE106/SUM(wUSE!BE$112:BE$114),0)</f>
        <v>0</v>
      </c>
      <c r="BF106" s="209">
        <f>IF(SUM(wUSE!BF$112:BF$114),BF$3*wUSE!BF106/SUM(wUSE!BF$112:BF$114),0)</f>
        <v>0</v>
      </c>
      <c r="BG106" s="209">
        <f>IF(SUM(wUSE!BG$112:BG$114),BG$3*wUSE!BG106/SUM(wUSE!BG$112:BG$114),0)</f>
        <v>0</v>
      </c>
      <c r="BH106" s="209">
        <f>IF(SUM(wUSE!BH$112:BH$114),BH$3*wUSE!BH106/SUM(wUSE!BH$112:BH$114),0)</f>
        <v>0</v>
      </c>
      <c r="BI106" s="209">
        <f>IF(SUM(wUSE!BI$112:BI$114),BI$3*wUSE!BI106/SUM(wUSE!BI$112:BI$114),0)</f>
        <v>0</v>
      </c>
      <c r="BJ106" s="209">
        <f>IF(SUM(wUSE!BJ$112:BJ$114),BJ$3*wUSE!BJ106/SUM(wUSE!BJ$112:BJ$114),0)</f>
        <v>0</v>
      </c>
      <c r="BK106" s="209">
        <f>IF(SUM(wUSE!BK$112:BK$114),BK$3*wUSE!BK106/SUM(wUSE!BK$112:BK$114),0)</f>
        <v>0</v>
      </c>
      <c r="BL106" s="209">
        <f>IF(SUM(wUSE!BL$112:BL$114),BL$3*wUSE!BL106/SUM(wUSE!BL$112:BL$114),0)</f>
        <v>0</v>
      </c>
      <c r="BM106" s="209">
        <f>IF(SUM(wUSE!BM$112:BM$114),BM$3*wUSE!BM106/SUM(wUSE!BM$112:BM$114),0)</f>
        <v>0</v>
      </c>
      <c r="BN106" s="209">
        <f>IF(SUM(wUSE!BN$112:BN$114),BN$3*wUSE!BN106/SUM(wUSE!BN$112:BN$114),0)</f>
        <v>0</v>
      </c>
      <c r="BO106" s="209">
        <f>IF(SUM(wUSE!BO$112:BO$114),BO$3*wUSE!BO106/SUM(wUSE!BO$112:BO$114),0)</f>
        <v>0</v>
      </c>
      <c r="BP106" s="209">
        <f>IF(SUM(wUSE!BP$112:BP$114),BP$3*wUSE!BP106/SUM(wUSE!BP$112:BP$114),0)</f>
        <v>0</v>
      </c>
      <c r="BQ106" s="209">
        <f>IF(SUM(wUSE!BQ$112:BQ$114),BQ$3*wUSE!BQ106/SUM(wUSE!BQ$112:BQ$114),0)</f>
        <v>0</v>
      </c>
      <c r="BR106" s="209">
        <f>IF(SUM(wUSE!BR$112:BR$114),BR$3*wUSE!BR106/SUM(wUSE!BR$112:BR$114),0)</f>
        <v>0</v>
      </c>
      <c r="BS106" s="209">
        <f>IF(SUM(wUSE!BS$112:BS$114),BS$3*wUSE!BS106/SUM(wUSE!BS$112:BS$114),0)</f>
        <v>0</v>
      </c>
      <c r="BT106" s="209">
        <f>IF(SUM(wUSE!BT$112:BT$114),BT$3*wUSE!BT106/SUM(wUSE!BT$112:BT$114),0)</f>
        <v>0</v>
      </c>
      <c r="BU106" s="209">
        <f>IF(SUM(wUSE!BU$112:BU$114),BU$3*wUSE!BU106/SUM(wUSE!BU$112:BU$114),0)</f>
        <v>0</v>
      </c>
      <c r="BV106" s="209">
        <f>IF(SUM(wUSE!BV$112:BV$114),BV$3*wUSE!BV106/SUM(wUSE!BV$112:BV$114),0)</f>
        <v>0</v>
      </c>
      <c r="BW106" s="209">
        <f>IF(SUM(wUSE!BW$112:BW$114),BW$3*wUSE!BW106/SUM(wUSE!BW$112:BW$114),0)</f>
        <v>0</v>
      </c>
      <c r="BX106" s="209">
        <f>IF(SUM(wUSE!BX$112:BX$114),BX$3*wUSE!BX106/SUM(wUSE!BX$112:BX$114),0)</f>
        <v>0</v>
      </c>
      <c r="BY106" s="209">
        <f>IF(SUM(wUSE!BY$112:BY$114),BY$3*wUSE!BY106/SUM(wUSE!BY$112:BY$114),0)</f>
        <v>0</v>
      </c>
      <c r="BZ106" s="209">
        <f>IF(SUM(wUSE!BZ$112:BZ$114),BZ$3*wUSE!BZ106/SUM(wUSE!BZ$112:BZ$114),0)</f>
        <v>0</v>
      </c>
      <c r="CA106" s="209">
        <f>IF(SUM(wUSE!CA$112:CA$114),CA$3*wUSE!CA106/SUM(wUSE!CA$112:CA$114),0)</f>
        <v>0</v>
      </c>
      <c r="CB106" s="209">
        <f>IF(SUM(wUSE!CB$112:CB$114),CB$3*wUSE!CB106/SUM(wUSE!CB$112:CB$114),0)</f>
        <v>0</v>
      </c>
      <c r="CC106" s="209">
        <f>IF(SUM(wUSE!CC$112:CC$114),CC$3*wUSE!CC106/SUM(wUSE!CC$112:CC$114),0)</f>
        <v>0</v>
      </c>
      <c r="CD106" s="209">
        <f>IF(SUM(wUSE!CD$112:CD$114),CD$3*wUSE!CD106/SUM(wUSE!CD$112:CD$114),0)</f>
        <v>0</v>
      </c>
      <c r="CE106" s="209">
        <f>IF(SUM(wUSE!CE$112:CE$114),CE$3*wUSE!CE106/SUM(wUSE!CE$112:CE$114),0)</f>
        <v>0</v>
      </c>
      <c r="CF106" s="209">
        <f>IF(SUM(wUSE!CF$112:CF$114),CF$3*wUSE!CF106/SUM(wUSE!CF$112:CF$114),0)</f>
        <v>0</v>
      </c>
      <c r="CG106" s="209" t="e">
        <f>IF(SUM(wUSE!CG$112:CG$114),CG$3*wUSE!CG106/SUM(wUSE!CG$112:CG$114),0)</f>
        <v>#DIV/0!</v>
      </c>
      <c r="CH106" s="209" t="e">
        <f>IF(SUM(wUSE!CH$112:CH$114),CH$3*wUSE!CH106/SUM(wUSE!CH$112:CH$114),0)</f>
        <v>#DIV/0!</v>
      </c>
      <c r="CI106" s="209" t="e">
        <f>IF(SUM(wUSE!CI$112:CI$114),CI$3*wUSE!CI106/SUM(wUSE!CI$112:CI$114),0)</f>
        <v>#DIV/0!</v>
      </c>
      <c r="CJ106" s="209" t="e">
        <f>IF(SUM(wUSE!CJ$112:CJ$114),CJ$3*wUSE!CJ106/SUM(wUSE!CJ$112:CJ$114),0)</f>
        <v>#DIV/0!</v>
      </c>
      <c r="CK106" s="209" t="e">
        <f>IF(SUM(wUSE!CK$112:CK$114),CK$3*wUSE!CK106/SUM(wUSE!CK$112:CK$114),0)</f>
        <v>#DIV/0!</v>
      </c>
      <c r="CL106" s="209" t="e">
        <f>IF(SUM(wUSE!CL$112:CL$114),CL$3*wUSE!CL106/SUM(wUSE!CL$112:CL$114),0)</f>
        <v>#DIV/0!</v>
      </c>
      <c r="CM106" s="209" t="e">
        <f>IF(SUM(wUSE!CM$112:CM$114),CM$3*wUSE!CM106/SUM(wUSE!CM$112:CM$114),0)</f>
        <v>#DIV/0!</v>
      </c>
      <c r="CN106" s="209" t="e">
        <f>IF(SUM(wUSE!CN$112:CN$114),CN$3*wUSE!CN106/SUM(wUSE!CN$112:CN$114),0)</f>
        <v>#DIV/0!</v>
      </c>
      <c r="CO106" s="209" t="e">
        <f>IF(SUM(wUSE!CO$112:CO$114),CO$3*wUSE!CO106/SUM(wUSE!CO$112:CO$114),0)</f>
        <v>#DIV/0!</v>
      </c>
      <c r="CP106" s="209" t="e">
        <f>IF(SUM(wUSE!CP$112:CP$114),CP$3*wUSE!CP106/SUM(wUSE!CP$112:CP$114),0)</f>
        <v>#DIV/0!</v>
      </c>
      <c r="CQ106" s="209" t="e">
        <f>IF(SUM(wUSE!CQ$112:CQ$114),CQ$3*wUSE!CQ106/SUM(wUSE!CQ$112:CQ$114),0)</f>
        <v>#DIV/0!</v>
      </c>
      <c r="CR106" s="209" t="e">
        <f>IF(SUM(wUSE!CR$112:CR$114),CR$3*wUSE!CR106/SUM(wUSE!CR$112:CR$114),0)</f>
        <v>#DIV/0!</v>
      </c>
      <c r="CS106" s="209" t="e">
        <f>IF(SUM(wUSE!CS$112:CS$114),CS$3*wUSE!CS106/SUM(wUSE!CS$112:CS$114),0)</f>
        <v>#DIV/0!</v>
      </c>
      <c r="CT106" s="209">
        <f>IF(SUM(wUSE!CT$112:CT$114),CT$3*wUSE!CT106/SUM(wUSE!CT$112:CT$114),0)</f>
        <v>0</v>
      </c>
      <c r="CU106" s="209">
        <f>IF(SUM(wUSE!CU$112:CU$114),CU$3*wUSE!CU106/SUM(wUSE!CU$112:CU$114),0)</f>
        <v>0</v>
      </c>
      <c r="CV106" s="209" t="e">
        <f>IF(SUM(wUSE!CV$112:CV$114),CV$3*wUSE!CV106/SUM(wUSE!CV$112:CV$114),0)</f>
        <v>#DIV/0!</v>
      </c>
      <c r="CW106" s="209" t="e">
        <f>IF(SUM(wUSE!CW$112:CW$114),CW$3*wUSE!CW106/SUM(wUSE!CW$112:CW$114),0)</f>
        <v>#DIV/0!</v>
      </c>
      <c r="CX106" s="209" t="e">
        <f>IF(SUM(wUSE!CX$112:CX$114),CX$3*wUSE!CX106/SUM(wUSE!CX$112:CX$114),0)</f>
        <v>#DIV/0!</v>
      </c>
      <c r="CY106" s="209" t="e">
        <f>IF(SUM(wUSE!CY$112:CY$114),CY$3*wUSE!CY106/SUM(wUSE!CY$112:CY$114),0)</f>
        <v>#DIV/0!</v>
      </c>
      <c r="CZ106" s="209" t="e">
        <f>IF(SUM(wUSE!CZ$112:CZ$114),CZ$3*wUSE!CZ106/SUM(wUSE!CZ$112:CZ$114),0)</f>
        <v>#DIV/0!</v>
      </c>
      <c r="DA106" s="209" t="e">
        <f>IF(SUM(wUSE!DA$112:DA$114),DA$3*wUSE!DA106/SUM(wUSE!DA$112:DA$114),0)</f>
        <v>#DIV/0!</v>
      </c>
      <c r="DB106" s="209" t="e">
        <f>IF(SUM(wUSE!DB$112:DB$114),DB$3*wUSE!DB106/SUM(wUSE!DB$112:DB$114),0)</f>
        <v>#DIV/0!</v>
      </c>
      <c r="DC106" s="198"/>
      <c r="DD106" s="199"/>
      <c r="DE106" s="199"/>
      <c r="DF106" s="199"/>
      <c r="DG106" s="199"/>
      <c r="DH106" s="199"/>
      <c r="DI106" s="199"/>
      <c r="DJ106" s="199"/>
      <c r="DK106" s="199"/>
      <c r="DL106" s="199"/>
      <c r="DM106" s="199"/>
      <c r="DN106" s="199"/>
      <c r="DO106" s="199"/>
      <c r="DP106" s="199"/>
    </row>
    <row r="107" spans="1:120" x14ac:dyDescent="0.75">
      <c r="A107" s="2"/>
      <c r="B107" s="17" t="s">
        <v>1263</v>
      </c>
      <c r="C107" s="209">
        <f>IF(SUM(wUSE!C$112:C$114),C$3*wUSE!C107/SUM(wUSE!C$112:C$114),0)</f>
        <v>0</v>
      </c>
      <c r="D107" s="209">
        <f>IF(SUM(wUSE!D$112:D$114),D$3*wUSE!D107/SUM(wUSE!D$112:D$114),0)</f>
        <v>0</v>
      </c>
      <c r="E107" s="209">
        <f>IF(SUM(wUSE!E$112:E$114),E$3*wUSE!E107/SUM(wUSE!E$112:E$114),0)</f>
        <v>0</v>
      </c>
      <c r="F107" s="209">
        <f>IF(SUM(wUSE!F$112:F$114),F$3*wUSE!F107/SUM(wUSE!F$112:F$114),0)</f>
        <v>0</v>
      </c>
      <c r="G107" s="209">
        <f>IF(SUM(wUSE!G$112:G$114),G$3*wUSE!G107/SUM(wUSE!G$112:G$114),0)</f>
        <v>0</v>
      </c>
      <c r="H107" s="209">
        <f>IF(SUM(wUSE!H$112:H$114),H$3*wUSE!H107/SUM(wUSE!H$112:H$114),0)</f>
        <v>0</v>
      </c>
      <c r="I107" s="209">
        <f>IF(SUM(wUSE!I$112:I$114),I$3*wUSE!I107/SUM(wUSE!I$112:I$114),0)</f>
        <v>0</v>
      </c>
      <c r="J107" s="209">
        <f>IF(SUM(wUSE!J$112:J$114),J$3*wUSE!J107/SUM(wUSE!J$112:J$114),0)</f>
        <v>0</v>
      </c>
      <c r="K107" s="209">
        <f>IF(SUM(wUSE!K$112:K$114),K$3*wUSE!K107/SUM(wUSE!K$112:K$114),0)</f>
        <v>0</v>
      </c>
      <c r="L107" s="209">
        <f>IF(SUM(wUSE!L$112:L$114),L$3*wUSE!L107/SUM(wUSE!L$112:L$114),0)</f>
        <v>0</v>
      </c>
      <c r="M107" s="209">
        <f>IF(SUM(wUSE!M$112:M$114),M$3*wUSE!M107/SUM(wUSE!M$112:M$114),0)</f>
        <v>0</v>
      </c>
      <c r="N107" s="209">
        <f>IF(SUM(wUSE!N$112:N$114),N$3*wUSE!N107/SUM(wUSE!N$112:N$114),0)</f>
        <v>0</v>
      </c>
      <c r="O107" s="209">
        <f>IF(SUM(wUSE!O$112:O$114),O$3*wUSE!O107/SUM(wUSE!O$112:O$114),0)</f>
        <v>0</v>
      </c>
      <c r="P107" s="209">
        <f>IF(SUM(wUSE!P$112:P$114),P$3*wUSE!P107/SUM(wUSE!P$112:P$114),0)</f>
        <v>0</v>
      </c>
      <c r="Q107" s="209">
        <f>IF(SUM(wUSE!Q$112:Q$114),Q$3*wUSE!Q107/SUM(wUSE!Q$112:Q$114),0)</f>
        <v>0</v>
      </c>
      <c r="R107" s="209">
        <f>IF(SUM(wUSE!R$112:R$114),R$3*wUSE!R107/SUM(wUSE!R$112:R$114),0)</f>
        <v>0</v>
      </c>
      <c r="S107" s="209">
        <f>IF(SUM(wUSE!S$112:S$114),S$3*wUSE!S107/SUM(wUSE!S$112:S$114),0)</f>
        <v>0</v>
      </c>
      <c r="T107" s="209">
        <f>IF(SUM(wUSE!T$112:T$114),T$3*wUSE!T107/SUM(wUSE!T$112:T$114),0)</f>
        <v>0</v>
      </c>
      <c r="U107" s="209">
        <f>IF(SUM(wUSE!U$112:U$114),U$3*wUSE!U107/SUM(wUSE!U$112:U$114),0)</f>
        <v>0</v>
      </c>
      <c r="V107" s="209">
        <f>IF(SUM(wUSE!V$112:V$114),V$3*wUSE!V107/SUM(wUSE!V$112:V$114),0)</f>
        <v>0</v>
      </c>
      <c r="W107" s="209">
        <f>IF(SUM(wUSE!W$112:W$114),W$3*wUSE!W107/SUM(wUSE!W$112:W$114),0)</f>
        <v>0</v>
      </c>
      <c r="X107" s="209">
        <f>IF(SUM(wUSE!X$112:X$114),X$3*wUSE!X107/SUM(wUSE!X$112:X$114),0)</f>
        <v>0</v>
      </c>
      <c r="Y107" s="209">
        <f>IF(SUM(wUSE!Y$112:Y$114),Y$3*wUSE!Y107/SUM(wUSE!Y$112:Y$114),0)</f>
        <v>0</v>
      </c>
      <c r="Z107" s="209">
        <f>IF(SUM(wUSE!Z$112:Z$114),Z$3*wUSE!Z107/SUM(wUSE!Z$112:Z$114),0)</f>
        <v>0</v>
      </c>
      <c r="AA107" s="209">
        <f>IF(SUM(wUSE!AA$112:AA$114),AA$3*wUSE!AA107/SUM(wUSE!AA$112:AA$114),0)</f>
        <v>0</v>
      </c>
      <c r="AB107" s="209">
        <f>IF(SUM(wUSE!AB$112:AB$114),AB$3*wUSE!AB107/SUM(wUSE!AB$112:AB$114),0)</f>
        <v>0</v>
      </c>
      <c r="AC107" s="209">
        <f>IF(SUM(wUSE!AC$112:AC$114),AC$3*wUSE!AC107/SUM(wUSE!AC$112:AC$114),0)</f>
        <v>0</v>
      </c>
      <c r="AD107" s="209">
        <f>IF(SUM(wUSE!AD$112:AD$114),AD$3*wUSE!AD107/SUM(wUSE!AD$112:AD$114),0)</f>
        <v>0</v>
      </c>
      <c r="AE107" s="209">
        <f>IF(SUM(wUSE!AE$112:AE$114),AE$3*wUSE!AE107/SUM(wUSE!AE$112:AE$114),0)</f>
        <v>0</v>
      </c>
      <c r="AF107" s="209">
        <f>IF(SUM(wUSE!AF$112:AF$114),AF$3*wUSE!AF107/SUM(wUSE!AF$112:AF$114),0)</f>
        <v>0</v>
      </c>
      <c r="AG107" s="209">
        <f>IF(SUM(wUSE!AG$112:AG$114),AG$3*wUSE!AG107/SUM(wUSE!AG$112:AG$114),0)</f>
        <v>0</v>
      </c>
      <c r="AH107" s="209">
        <f>IF(SUM(wUSE!AH$112:AH$114),AH$3*wUSE!AH107/SUM(wUSE!AH$112:AH$114),0)</f>
        <v>0</v>
      </c>
      <c r="AI107" s="209">
        <f>IF(SUM(wUSE!AI$112:AI$114),AI$3*wUSE!AI107/SUM(wUSE!AI$112:AI$114),0)</f>
        <v>0</v>
      </c>
      <c r="AJ107" s="209">
        <f>IF(SUM(wUSE!AJ$112:AJ$114),AJ$3*wUSE!AJ107/SUM(wUSE!AJ$112:AJ$114),0)</f>
        <v>0</v>
      </c>
      <c r="AK107" s="209">
        <f>IF(SUM(wUSE!AK$112:AK$114),AK$3*wUSE!AK107/SUM(wUSE!AK$112:AK$114),0)</f>
        <v>0</v>
      </c>
      <c r="AL107" s="209">
        <f>IF(SUM(wUSE!AL$112:AL$114),AL$3*wUSE!AL107/SUM(wUSE!AL$112:AL$114),0)</f>
        <v>0</v>
      </c>
      <c r="AM107" s="209">
        <f>IF(SUM(wUSE!AM$112:AM$114),AM$3*wUSE!AM107/SUM(wUSE!AM$112:AM$114),0)</f>
        <v>0</v>
      </c>
      <c r="AN107" s="209">
        <f>IF(SUM(wUSE!AN$112:AN$114),AN$3*wUSE!AN107/SUM(wUSE!AN$112:AN$114),0)</f>
        <v>0</v>
      </c>
      <c r="AO107" s="209">
        <f>IF(SUM(wUSE!AO$112:AO$114),AO$3*wUSE!AO107/SUM(wUSE!AO$112:AO$114),0)</f>
        <v>0</v>
      </c>
      <c r="AP107" s="209">
        <f>IF(SUM(wUSE!AP$112:AP$114),AP$3*wUSE!AP107/SUM(wUSE!AP$112:AP$114),0)</f>
        <v>0</v>
      </c>
      <c r="AQ107" s="209">
        <f>IF(SUM(wUSE!AQ$112:AQ$114),AQ$3*wUSE!AQ107/SUM(wUSE!AQ$112:AQ$114),0)</f>
        <v>0</v>
      </c>
      <c r="AR107" s="209">
        <f>IF(SUM(wUSE!AR$112:AR$114),AR$3*wUSE!AR107/SUM(wUSE!AR$112:AR$114),0)</f>
        <v>0</v>
      </c>
      <c r="AS107" s="209">
        <f>IF(SUM(wUSE!AS$112:AS$114),AS$3*wUSE!AS107/SUM(wUSE!AS$112:AS$114),0)</f>
        <v>0</v>
      </c>
      <c r="AT107" s="209">
        <f>IF(SUM(wUSE!AT$112:AT$114),AT$3*wUSE!AT107/SUM(wUSE!AT$112:AT$114),0)</f>
        <v>0</v>
      </c>
      <c r="AU107" s="209">
        <f>IF(SUM(wUSE!AU$112:AU$114),AU$3*wUSE!AU107/SUM(wUSE!AU$112:AU$114),0)</f>
        <v>0</v>
      </c>
      <c r="AV107" s="209">
        <f>IF(SUM(wUSE!AV$112:AV$114),AV$3*wUSE!AV107/SUM(wUSE!AV$112:AV$114),0)</f>
        <v>0</v>
      </c>
      <c r="AW107" s="209">
        <f>IF(SUM(wUSE!AW$112:AW$114),AW$3*wUSE!AW107/SUM(wUSE!AW$112:AW$114),0)</f>
        <v>0</v>
      </c>
      <c r="AX107" s="209">
        <f>IF(SUM(wUSE!AX$112:AX$114),AX$3*wUSE!AX107/SUM(wUSE!AX$112:AX$114),0)</f>
        <v>0</v>
      </c>
      <c r="AY107" s="209">
        <f>IF(SUM(wUSE!AY$112:AY$114),AY$3*wUSE!AY107/SUM(wUSE!AY$112:AY$114),0)</f>
        <v>0</v>
      </c>
      <c r="AZ107" s="209">
        <f>IF(SUM(wUSE!AZ$112:AZ$114),AZ$3*wUSE!AZ107/SUM(wUSE!AZ$112:AZ$114),0)</f>
        <v>0</v>
      </c>
      <c r="BA107" s="209">
        <f>IF(SUM(wUSE!BA$112:BA$114),BA$3*wUSE!BA107/SUM(wUSE!BA$112:BA$114),0)</f>
        <v>0</v>
      </c>
      <c r="BB107" s="209">
        <f>IF(SUM(wUSE!BB$112:BB$114),BB$3*wUSE!BB107/SUM(wUSE!BB$112:BB$114),0)</f>
        <v>0</v>
      </c>
      <c r="BC107" s="209">
        <f>IF(SUM(wUSE!BC$112:BC$114),BC$3*wUSE!BC107/SUM(wUSE!BC$112:BC$114),0)</f>
        <v>0</v>
      </c>
      <c r="BD107" s="209">
        <f>IF(SUM(wUSE!BD$112:BD$114),BD$3*wUSE!BD107/SUM(wUSE!BD$112:BD$114),0)</f>
        <v>0</v>
      </c>
      <c r="BE107" s="209">
        <f>IF(SUM(wUSE!BE$112:BE$114),BE$3*wUSE!BE107/SUM(wUSE!BE$112:BE$114),0)</f>
        <v>0</v>
      </c>
      <c r="BF107" s="209">
        <f>IF(SUM(wUSE!BF$112:BF$114),BF$3*wUSE!BF107/SUM(wUSE!BF$112:BF$114),0)</f>
        <v>0</v>
      </c>
      <c r="BG107" s="209">
        <f>IF(SUM(wUSE!BG$112:BG$114),BG$3*wUSE!BG107/SUM(wUSE!BG$112:BG$114),0)</f>
        <v>0</v>
      </c>
      <c r="BH107" s="209">
        <f>IF(SUM(wUSE!BH$112:BH$114),BH$3*wUSE!BH107/SUM(wUSE!BH$112:BH$114),0)</f>
        <v>0</v>
      </c>
      <c r="BI107" s="209">
        <f>IF(SUM(wUSE!BI$112:BI$114),BI$3*wUSE!BI107/SUM(wUSE!BI$112:BI$114),0)</f>
        <v>0</v>
      </c>
      <c r="BJ107" s="209">
        <f>IF(SUM(wUSE!BJ$112:BJ$114),BJ$3*wUSE!BJ107/SUM(wUSE!BJ$112:BJ$114),0)</f>
        <v>0</v>
      </c>
      <c r="BK107" s="209">
        <f>IF(SUM(wUSE!BK$112:BK$114),BK$3*wUSE!BK107/SUM(wUSE!BK$112:BK$114),0)</f>
        <v>0</v>
      </c>
      <c r="BL107" s="209">
        <f>IF(SUM(wUSE!BL$112:BL$114),BL$3*wUSE!BL107/SUM(wUSE!BL$112:BL$114),0)</f>
        <v>0</v>
      </c>
      <c r="BM107" s="209">
        <f>IF(SUM(wUSE!BM$112:BM$114),BM$3*wUSE!BM107/SUM(wUSE!BM$112:BM$114),0)</f>
        <v>0</v>
      </c>
      <c r="BN107" s="209">
        <f>IF(SUM(wUSE!BN$112:BN$114),BN$3*wUSE!BN107/SUM(wUSE!BN$112:BN$114),0)</f>
        <v>0</v>
      </c>
      <c r="BO107" s="209">
        <f>IF(SUM(wUSE!BO$112:BO$114),BO$3*wUSE!BO107/SUM(wUSE!BO$112:BO$114),0)</f>
        <v>0</v>
      </c>
      <c r="BP107" s="209">
        <f>IF(SUM(wUSE!BP$112:BP$114),BP$3*wUSE!BP107/SUM(wUSE!BP$112:BP$114),0)</f>
        <v>0</v>
      </c>
      <c r="BQ107" s="209">
        <f>IF(SUM(wUSE!BQ$112:BQ$114),BQ$3*wUSE!BQ107/SUM(wUSE!BQ$112:BQ$114),0)</f>
        <v>0</v>
      </c>
      <c r="BR107" s="209">
        <f>IF(SUM(wUSE!BR$112:BR$114),BR$3*wUSE!BR107/SUM(wUSE!BR$112:BR$114),0)</f>
        <v>0</v>
      </c>
      <c r="BS107" s="209">
        <f>IF(SUM(wUSE!BS$112:BS$114),BS$3*wUSE!BS107/SUM(wUSE!BS$112:BS$114),0)</f>
        <v>0</v>
      </c>
      <c r="BT107" s="209">
        <f>IF(SUM(wUSE!BT$112:BT$114),BT$3*wUSE!BT107/SUM(wUSE!BT$112:BT$114),0)</f>
        <v>0</v>
      </c>
      <c r="BU107" s="209">
        <f>IF(SUM(wUSE!BU$112:BU$114),BU$3*wUSE!BU107/SUM(wUSE!BU$112:BU$114),0)</f>
        <v>0</v>
      </c>
      <c r="BV107" s="209">
        <f>IF(SUM(wUSE!BV$112:BV$114),BV$3*wUSE!BV107/SUM(wUSE!BV$112:BV$114),0)</f>
        <v>0</v>
      </c>
      <c r="BW107" s="209">
        <f>IF(SUM(wUSE!BW$112:BW$114),BW$3*wUSE!BW107/SUM(wUSE!BW$112:BW$114),0)</f>
        <v>0</v>
      </c>
      <c r="BX107" s="209">
        <f>IF(SUM(wUSE!BX$112:BX$114),BX$3*wUSE!BX107/SUM(wUSE!BX$112:BX$114),0)</f>
        <v>0</v>
      </c>
      <c r="BY107" s="209">
        <f>IF(SUM(wUSE!BY$112:BY$114),BY$3*wUSE!BY107/SUM(wUSE!BY$112:BY$114),0)</f>
        <v>0</v>
      </c>
      <c r="BZ107" s="209">
        <f>IF(SUM(wUSE!BZ$112:BZ$114),BZ$3*wUSE!BZ107/SUM(wUSE!BZ$112:BZ$114),0)</f>
        <v>0</v>
      </c>
      <c r="CA107" s="209">
        <f>IF(SUM(wUSE!CA$112:CA$114),CA$3*wUSE!CA107/SUM(wUSE!CA$112:CA$114),0)</f>
        <v>0</v>
      </c>
      <c r="CB107" s="209">
        <f>IF(SUM(wUSE!CB$112:CB$114),CB$3*wUSE!CB107/SUM(wUSE!CB$112:CB$114),0)</f>
        <v>0</v>
      </c>
      <c r="CC107" s="209">
        <f>IF(SUM(wUSE!CC$112:CC$114),CC$3*wUSE!CC107/SUM(wUSE!CC$112:CC$114),0)</f>
        <v>0</v>
      </c>
      <c r="CD107" s="209">
        <f>IF(SUM(wUSE!CD$112:CD$114),CD$3*wUSE!CD107/SUM(wUSE!CD$112:CD$114),0)</f>
        <v>0</v>
      </c>
      <c r="CE107" s="209">
        <f>IF(SUM(wUSE!CE$112:CE$114),CE$3*wUSE!CE107/SUM(wUSE!CE$112:CE$114),0)</f>
        <v>0</v>
      </c>
      <c r="CF107" s="209">
        <f>IF(SUM(wUSE!CF$112:CF$114),CF$3*wUSE!CF107/SUM(wUSE!CF$112:CF$114),0)</f>
        <v>0</v>
      </c>
      <c r="CG107" s="209" t="e">
        <f>IF(SUM(wUSE!CG$112:CG$114),CG$3*wUSE!CG107/SUM(wUSE!CG$112:CG$114),0)</f>
        <v>#DIV/0!</v>
      </c>
      <c r="CH107" s="209" t="e">
        <f>IF(SUM(wUSE!CH$112:CH$114),CH$3*wUSE!CH107/SUM(wUSE!CH$112:CH$114),0)</f>
        <v>#DIV/0!</v>
      </c>
      <c r="CI107" s="209" t="e">
        <f>IF(SUM(wUSE!CI$112:CI$114),CI$3*wUSE!CI107/SUM(wUSE!CI$112:CI$114),0)</f>
        <v>#DIV/0!</v>
      </c>
      <c r="CJ107" s="209" t="e">
        <f>IF(SUM(wUSE!CJ$112:CJ$114),CJ$3*wUSE!CJ107/SUM(wUSE!CJ$112:CJ$114),0)</f>
        <v>#DIV/0!</v>
      </c>
      <c r="CK107" s="209" t="e">
        <f>IF(SUM(wUSE!CK$112:CK$114),CK$3*wUSE!CK107/SUM(wUSE!CK$112:CK$114),0)</f>
        <v>#DIV/0!</v>
      </c>
      <c r="CL107" s="209" t="e">
        <f>IF(SUM(wUSE!CL$112:CL$114),CL$3*wUSE!CL107/SUM(wUSE!CL$112:CL$114),0)</f>
        <v>#DIV/0!</v>
      </c>
      <c r="CM107" s="209" t="e">
        <f>IF(SUM(wUSE!CM$112:CM$114),CM$3*wUSE!CM107/SUM(wUSE!CM$112:CM$114),0)</f>
        <v>#DIV/0!</v>
      </c>
      <c r="CN107" s="209" t="e">
        <f>IF(SUM(wUSE!CN$112:CN$114),CN$3*wUSE!CN107/SUM(wUSE!CN$112:CN$114),0)</f>
        <v>#DIV/0!</v>
      </c>
      <c r="CO107" s="209" t="e">
        <f>IF(SUM(wUSE!CO$112:CO$114),CO$3*wUSE!CO107/SUM(wUSE!CO$112:CO$114),0)</f>
        <v>#DIV/0!</v>
      </c>
      <c r="CP107" s="209" t="e">
        <f>IF(SUM(wUSE!CP$112:CP$114),CP$3*wUSE!CP107/SUM(wUSE!CP$112:CP$114),0)</f>
        <v>#DIV/0!</v>
      </c>
      <c r="CQ107" s="209" t="e">
        <f>IF(SUM(wUSE!CQ$112:CQ$114),CQ$3*wUSE!CQ107/SUM(wUSE!CQ$112:CQ$114),0)</f>
        <v>#DIV/0!</v>
      </c>
      <c r="CR107" s="209" t="e">
        <f>IF(SUM(wUSE!CR$112:CR$114),CR$3*wUSE!CR107/SUM(wUSE!CR$112:CR$114),0)</f>
        <v>#DIV/0!</v>
      </c>
      <c r="CS107" s="209" t="e">
        <f>IF(SUM(wUSE!CS$112:CS$114),CS$3*wUSE!CS107/SUM(wUSE!CS$112:CS$114),0)</f>
        <v>#DIV/0!</v>
      </c>
      <c r="CT107" s="209">
        <f>IF(SUM(wUSE!CT$112:CT$114),CT$3*wUSE!CT107/SUM(wUSE!CT$112:CT$114),0)</f>
        <v>0</v>
      </c>
      <c r="CU107" s="209">
        <f>IF(SUM(wUSE!CU$112:CU$114),CU$3*wUSE!CU107/SUM(wUSE!CU$112:CU$114),0)</f>
        <v>0</v>
      </c>
      <c r="CV107" s="209" t="e">
        <f>IF(SUM(wUSE!CV$112:CV$114),CV$3*wUSE!CV107/SUM(wUSE!CV$112:CV$114),0)</f>
        <v>#DIV/0!</v>
      </c>
      <c r="CW107" s="209" t="e">
        <f>IF(SUM(wUSE!CW$112:CW$114),CW$3*wUSE!CW107/SUM(wUSE!CW$112:CW$114),0)</f>
        <v>#DIV/0!</v>
      </c>
      <c r="CX107" s="209" t="e">
        <f>IF(SUM(wUSE!CX$112:CX$114),CX$3*wUSE!CX107/SUM(wUSE!CX$112:CX$114),0)</f>
        <v>#DIV/0!</v>
      </c>
      <c r="CY107" s="209" t="e">
        <f>IF(SUM(wUSE!CY$112:CY$114),CY$3*wUSE!CY107/SUM(wUSE!CY$112:CY$114),0)</f>
        <v>#DIV/0!</v>
      </c>
      <c r="CZ107" s="209" t="e">
        <f>IF(SUM(wUSE!CZ$112:CZ$114),CZ$3*wUSE!CZ107/SUM(wUSE!CZ$112:CZ$114),0)</f>
        <v>#DIV/0!</v>
      </c>
      <c r="DA107" s="209" t="e">
        <f>IF(SUM(wUSE!DA$112:DA$114),DA$3*wUSE!DA107/SUM(wUSE!DA$112:DA$114),0)</f>
        <v>#DIV/0!</v>
      </c>
      <c r="DB107" s="209" t="e">
        <f>IF(SUM(wUSE!DB$112:DB$114),DB$3*wUSE!DB107/SUM(wUSE!DB$112:DB$114),0)</f>
        <v>#DIV/0!</v>
      </c>
      <c r="DC107" s="198"/>
      <c r="DD107" s="199"/>
      <c r="DE107" s="199"/>
      <c r="DF107" s="199"/>
      <c r="DG107" s="199"/>
      <c r="DH107" s="199"/>
      <c r="DI107" s="199"/>
      <c r="DJ107" s="199"/>
      <c r="DK107" s="199"/>
      <c r="DL107" s="199"/>
      <c r="DM107" s="199"/>
      <c r="DN107" s="199"/>
      <c r="DO107" s="199"/>
      <c r="DP107" s="199"/>
    </row>
    <row r="108" spans="1:120" x14ac:dyDescent="0.75">
      <c r="A108" s="2"/>
      <c r="B108" s="17" t="s">
        <v>1266</v>
      </c>
      <c r="C108" s="209">
        <f>IF(SUM(wUSE!C$112:C$114),C$3*wUSE!C108/SUM(wUSE!C$112:C$114),0)</f>
        <v>0</v>
      </c>
      <c r="D108" s="209">
        <f>IF(SUM(wUSE!D$112:D$114),D$3*wUSE!D108/SUM(wUSE!D$112:D$114),0)</f>
        <v>0</v>
      </c>
      <c r="E108" s="209">
        <f>IF(SUM(wUSE!E$112:E$114),E$3*wUSE!E108/SUM(wUSE!E$112:E$114),0)</f>
        <v>0</v>
      </c>
      <c r="F108" s="209">
        <f>IF(SUM(wUSE!F$112:F$114),F$3*wUSE!F108/SUM(wUSE!F$112:F$114),0)</f>
        <v>0</v>
      </c>
      <c r="G108" s="209">
        <f>IF(SUM(wUSE!G$112:G$114),G$3*wUSE!G108/SUM(wUSE!G$112:G$114),0)</f>
        <v>0</v>
      </c>
      <c r="H108" s="209">
        <f>IF(SUM(wUSE!H$112:H$114),H$3*wUSE!H108/SUM(wUSE!H$112:H$114),0)</f>
        <v>0</v>
      </c>
      <c r="I108" s="209">
        <f>IF(SUM(wUSE!I$112:I$114),I$3*wUSE!I108/SUM(wUSE!I$112:I$114),0)</f>
        <v>0</v>
      </c>
      <c r="J108" s="209">
        <f>IF(SUM(wUSE!J$112:J$114),J$3*wUSE!J108/SUM(wUSE!J$112:J$114),0)</f>
        <v>0</v>
      </c>
      <c r="K108" s="209">
        <f>IF(SUM(wUSE!K$112:K$114),K$3*wUSE!K108/SUM(wUSE!K$112:K$114),0)</f>
        <v>0</v>
      </c>
      <c r="L108" s="209">
        <f>IF(SUM(wUSE!L$112:L$114),L$3*wUSE!L108/SUM(wUSE!L$112:L$114),0)</f>
        <v>0</v>
      </c>
      <c r="M108" s="209">
        <f>IF(SUM(wUSE!M$112:M$114),M$3*wUSE!M108/SUM(wUSE!M$112:M$114),0)</f>
        <v>0</v>
      </c>
      <c r="N108" s="209">
        <f>IF(SUM(wUSE!N$112:N$114),N$3*wUSE!N108/SUM(wUSE!N$112:N$114),0)</f>
        <v>0</v>
      </c>
      <c r="O108" s="209">
        <f>IF(SUM(wUSE!O$112:O$114),O$3*wUSE!O108/SUM(wUSE!O$112:O$114),0)</f>
        <v>0</v>
      </c>
      <c r="P108" s="209">
        <f>IF(SUM(wUSE!P$112:P$114),P$3*wUSE!P108/SUM(wUSE!P$112:P$114),0)</f>
        <v>0</v>
      </c>
      <c r="Q108" s="209">
        <f>IF(SUM(wUSE!Q$112:Q$114),Q$3*wUSE!Q108/SUM(wUSE!Q$112:Q$114),0)</f>
        <v>0</v>
      </c>
      <c r="R108" s="209">
        <f>IF(SUM(wUSE!R$112:R$114),R$3*wUSE!R108/SUM(wUSE!R$112:R$114),0)</f>
        <v>0</v>
      </c>
      <c r="S108" s="209">
        <f>IF(SUM(wUSE!S$112:S$114),S$3*wUSE!S108/SUM(wUSE!S$112:S$114),0)</f>
        <v>0</v>
      </c>
      <c r="T108" s="209">
        <f>IF(SUM(wUSE!T$112:T$114),T$3*wUSE!T108/SUM(wUSE!T$112:T$114),0)</f>
        <v>0</v>
      </c>
      <c r="U108" s="209">
        <f>IF(SUM(wUSE!U$112:U$114),U$3*wUSE!U108/SUM(wUSE!U$112:U$114),0)</f>
        <v>0</v>
      </c>
      <c r="V108" s="209">
        <f>IF(SUM(wUSE!V$112:V$114),V$3*wUSE!V108/SUM(wUSE!V$112:V$114),0)</f>
        <v>0</v>
      </c>
      <c r="W108" s="209">
        <f>IF(SUM(wUSE!W$112:W$114),W$3*wUSE!W108/SUM(wUSE!W$112:W$114),0)</f>
        <v>0</v>
      </c>
      <c r="X108" s="209">
        <f>IF(SUM(wUSE!X$112:X$114),X$3*wUSE!X108/SUM(wUSE!X$112:X$114),0)</f>
        <v>0</v>
      </c>
      <c r="Y108" s="209">
        <f>IF(SUM(wUSE!Y$112:Y$114),Y$3*wUSE!Y108/SUM(wUSE!Y$112:Y$114),0)</f>
        <v>0</v>
      </c>
      <c r="Z108" s="209">
        <f>IF(SUM(wUSE!Z$112:Z$114),Z$3*wUSE!Z108/SUM(wUSE!Z$112:Z$114),0)</f>
        <v>0</v>
      </c>
      <c r="AA108" s="209">
        <f>IF(SUM(wUSE!AA$112:AA$114),AA$3*wUSE!AA108/SUM(wUSE!AA$112:AA$114),0)</f>
        <v>0</v>
      </c>
      <c r="AB108" s="209">
        <f>IF(SUM(wUSE!AB$112:AB$114),AB$3*wUSE!AB108/SUM(wUSE!AB$112:AB$114),0)</f>
        <v>0</v>
      </c>
      <c r="AC108" s="209">
        <f>IF(SUM(wUSE!AC$112:AC$114),AC$3*wUSE!AC108/SUM(wUSE!AC$112:AC$114),0)</f>
        <v>0</v>
      </c>
      <c r="AD108" s="209">
        <f>IF(SUM(wUSE!AD$112:AD$114),AD$3*wUSE!AD108/SUM(wUSE!AD$112:AD$114),0)</f>
        <v>0</v>
      </c>
      <c r="AE108" s="209">
        <f>IF(SUM(wUSE!AE$112:AE$114),AE$3*wUSE!AE108/SUM(wUSE!AE$112:AE$114),0)</f>
        <v>0</v>
      </c>
      <c r="AF108" s="209">
        <f>IF(SUM(wUSE!AF$112:AF$114),AF$3*wUSE!AF108/SUM(wUSE!AF$112:AF$114),0)</f>
        <v>0</v>
      </c>
      <c r="AG108" s="209">
        <f>IF(SUM(wUSE!AG$112:AG$114),AG$3*wUSE!AG108/SUM(wUSE!AG$112:AG$114),0)</f>
        <v>0</v>
      </c>
      <c r="AH108" s="209">
        <f>IF(SUM(wUSE!AH$112:AH$114),AH$3*wUSE!AH108/SUM(wUSE!AH$112:AH$114),0)</f>
        <v>0</v>
      </c>
      <c r="AI108" s="209">
        <f>IF(SUM(wUSE!AI$112:AI$114),AI$3*wUSE!AI108/SUM(wUSE!AI$112:AI$114),0)</f>
        <v>0</v>
      </c>
      <c r="AJ108" s="209">
        <f>IF(SUM(wUSE!AJ$112:AJ$114),AJ$3*wUSE!AJ108/SUM(wUSE!AJ$112:AJ$114),0)</f>
        <v>0</v>
      </c>
      <c r="AK108" s="209">
        <f>IF(SUM(wUSE!AK$112:AK$114),AK$3*wUSE!AK108/SUM(wUSE!AK$112:AK$114),0)</f>
        <v>0</v>
      </c>
      <c r="AL108" s="209">
        <f>IF(SUM(wUSE!AL$112:AL$114),AL$3*wUSE!AL108/SUM(wUSE!AL$112:AL$114),0)</f>
        <v>0</v>
      </c>
      <c r="AM108" s="209">
        <f>IF(SUM(wUSE!AM$112:AM$114),AM$3*wUSE!AM108/SUM(wUSE!AM$112:AM$114),0)</f>
        <v>0</v>
      </c>
      <c r="AN108" s="209">
        <f>IF(SUM(wUSE!AN$112:AN$114),AN$3*wUSE!AN108/SUM(wUSE!AN$112:AN$114),0)</f>
        <v>0</v>
      </c>
      <c r="AO108" s="209">
        <f>IF(SUM(wUSE!AO$112:AO$114),AO$3*wUSE!AO108/SUM(wUSE!AO$112:AO$114),0)</f>
        <v>9.8223551600578357E-2</v>
      </c>
      <c r="AP108" s="209">
        <f>IF(SUM(wUSE!AP$112:AP$114),AP$3*wUSE!AP108/SUM(wUSE!AP$112:AP$114),0)</f>
        <v>2.9621248326480807E-3</v>
      </c>
      <c r="AQ108" s="209">
        <f>IF(SUM(wUSE!AQ$112:AQ$114),AQ$3*wUSE!AQ108/SUM(wUSE!AQ$112:AQ$114),0)</f>
        <v>0</v>
      </c>
      <c r="AR108" s="209">
        <f>IF(SUM(wUSE!AR$112:AR$114),AR$3*wUSE!AR108/SUM(wUSE!AR$112:AR$114),0)</f>
        <v>0</v>
      </c>
      <c r="AS108" s="209">
        <f>IF(SUM(wUSE!AS$112:AS$114),AS$3*wUSE!AS108/SUM(wUSE!AS$112:AS$114),0)</f>
        <v>1.8689184875357336E-3</v>
      </c>
      <c r="AT108" s="209">
        <f>IF(SUM(wUSE!AT$112:AT$114),AT$3*wUSE!AT108/SUM(wUSE!AT$112:AT$114),0)</f>
        <v>0</v>
      </c>
      <c r="AU108" s="209">
        <f>IF(SUM(wUSE!AU$112:AU$114),AU$3*wUSE!AU108/SUM(wUSE!AU$112:AU$114),0)</f>
        <v>0</v>
      </c>
      <c r="AV108" s="209">
        <f>IF(SUM(wUSE!AV$112:AV$114),AV$3*wUSE!AV108/SUM(wUSE!AV$112:AV$114),0)</f>
        <v>4.3389498349563613E-2</v>
      </c>
      <c r="AW108" s="209">
        <f>IF(SUM(wUSE!AW$112:AW$114),AW$3*wUSE!AW108/SUM(wUSE!AW$112:AW$114),0)</f>
        <v>9.7680561605779388E-3</v>
      </c>
      <c r="AX108" s="209">
        <f>IF(SUM(wUSE!AX$112:AX$114),AX$3*wUSE!AX108/SUM(wUSE!AX$112:AX$114),0)</f>
        <v>0</v>
      </c>
      <c r="AY108" s="209">
        <f>IF(SUM(wUSE!AY$112:AY$114),AY$3*wUSE!AY108/SUM(wUSE!AY$112:AY$114),0)</f>
        <v>9.5032710314412142E-2</v>
      </c>
      <c r="AZ108" s="209">
        <f>IF(SUM(wUSE!AZ$112:AZ$114),AZ$3*wUSE!AZ108/SUM(wUSE!AZ$112:AZ$114),0)</f>
        <v>0.49142053690656079</v>
      </c>
      <c r="BA108" s="209">
        <f>IF(SUM(wUSE!BA$112:BA$114),BA$3*wUSE!BA108/SUM(wUSE!BA$112:BA$114),0)</f>
        <v>3.2379956428362556E-3</v>
      </c>
      <c r="BB108" s="209">
        <f>IF(SUM(wUSE!BB$112:BB$114),BB$3*wUSE!BB108/SUM(wUSE!BB$112:BB$114),0)</f>
        <v>0</v>
      </c>
      <c r="BC108" s="209">
        <f>IF(SUM(wUSE!BC$112:BC$114),BC$3*wUSE!BC108/SUM(wUSE!BC$112:BC$114),0)</f>
        <v>0.1048234599783774</v>
      </c>
      <c r="BD108" s="209">
        <f>IF(SUM(wUSE!BD$112:BD$114),BD$3*wUSE!BD108/SUM(wUSE!BD$112:BD$114),0)</f>
        <v>3.2868924343212043E-2</v>
      </c>
      <c r="BE108" s="209">
        <f>IF(SUM(wUSE!BE$112:BE$114),BE$3*wUSE!BE108/SUM(wUSE!BE$112:BE$114),0)</f>
        <v>1.6495013006873775E-2</v>
      </c>
      <c r="BF108" s="209">
        <f>IF(SUM(wUSE!BF$112:BF$114),BF$3*wUSE!BF108/SUM(wUSE!BF$112:BF$114),0)</f>
        <v>1.5036621612944179E-3</v>
      </c>
      <c r="BG108" s="209">
        <f>IF(SUM(wUSE!BG$112:BG$114),BG$3*wUSE!BG108/SUM(wUSE!BG$112:BG$114),0)</f>
        <v>4.6458752238901432E-2</v>
      </c>
      <c r="BH108" s="209">
        <f>IF(SUM(wUSE!BH$112:BH$114),BH$3*wUSE!BH108/SUM(wUSE!BH$112:BH$114),0)</f>
        <v>4.9739557928609325E-2</v>
      </c>
      <c r="BI108" s="209">
        <f>IF(SUM(wUSE!BI$112:BI$114),BI$3*wUSE!BI108/SUM(wUSE!BI$112:BI$114),0)</f>
        <v>4.8374276902223776E-3</v>
      </c>
      <c r="BJ108" s="209">
        <f>IF(SUM(wUSE!BJ$112:BJ$114),BJ$3*wUSE!BJ108/SUM(wUSE!BJ$112:BJ$114),0)</f>
        <v>6.5829210091115656E-2</v>
      </c>
      <c r="BK108" s="209">
        <f>IF(SUM(wUSE!BK$112:BK$114),BK$3*wUSE!BK108/SUM(wUSE!BK$112:BK$114),0)</f>
        <v>6.7520008089080735E-3</v>
      </c>
      <c r="BL108" s="209">
        <f>IF(SUM(wUSE!BL$112:BL$114),BL$3*wUSE!BL108/SUM(wUSE!BL$112:BL$114),0)</f>
        <v>0.22761318802818481</v>
      </c>
      <c r="BM108" s="209">
        <f>IF(SUM(wUSE!BM$112:BM$114),BM$3*wUSE!BM108/SUM(wUSE!BM$112:BM$114),0)</f>
        <v>5.7576053771833304E-3</v>
      </c>
      <c r="BN108" s="209">
        <f>IF(SUM(wUSE!BN$112:BN$114),BN$3*wUSE!BN108/SUM(wUSE!BN$112:BN$114),0)</f>
        <v>3.4773815808277909E-2</v>
      </c>
      <c r="BO108" s="209">
        <f>IF(SUM(wUSE!BO$112:BO$114),BO$3*wUSE!BO108/SUM(wUSE!BO$112:BO$114),0)</f>
        <v>0</v>
      </c>
      <c r="BP108" s="209">
        <f>IF(SUM(wUSE!BP$112:BP$114),BP$3*wUSE!BP108/SUM(wUSE!BP$112:BP$114),0)</f>
        <v>3.4915118447537436E-3</v>
      </c>
      <c r="BQ108" s="209">
        <f>IF(SUM(wUSE!BQ$112:BQ$114),BQ$3*wUSE!BQ108/SUM(wUSE!BQ$112:BQ$114),0)</f>
        <v>1.0783444984126445</v>
      </c>
      <c r="BR108" s="209">
        <f>IF(SUM(wUSE!BR$112:BR$114),BR$3*wUSE!BR108/SUM(wUSE!BR$112:BR$114),0)</f>
        <v>1.1053199479799938E-3</v>
      </c>
      <c r="BS108" s="209">
        <f>IF(SUM(wUSE!BS$112:BS$114),BS$3*wUSE!BS108/SUM(wUSE!BS$112:BS$114),0)</f>
        <v>0.99540319499319962</v>
      </c>
      <c r="BT108" s="209">
        <f>IF(SUM(wUSE!BT$112:BT$114),BT$3*wUSE!BT108/SUM(wUSE!BT$112:BT$114),0)</f>
        <v>3.8153053349031602E-2</v>
      </c>
      <c r="BU108" s="209">
        <f>IF(SUM(wUSE!BU$112:BU$114),BU$3*wUSE!BU108/SUM(wUSE!BU$112:BU$114),0)</f>
        <v>5.066186406305225E-3</v>
      </c>
      <c r="BV108" s="209">
        <f>IF(SUM(wUSE!BV$112:BV$114),BV$3*wUSE!BV108/SUM(wUSE!BV$112:BV$114),0)</f>
        <v>0.89880402425882677</v>
      </c>
      <c r="BW108" s="209">
        <f>IF(SUM(wUSE!BW$112:BW$114),BW$3*wUSE!BW108/SUM(wUSE!BW$112:BW$114),0)</f>
        <v>0</v>
      </c>
      <c r="BX108" s="209">
        <f>IF(SUM(wUSE!BX$112:BX$114),BX$3*wUSE!BX108/SUM(wUSE!BX$112:BX$114),0)</f>
        <v>4.5599756288573108E-2</v>
      </c>
      <c r="BY108" s="209">
        <f>IF(SUM(wUSE!BY$112:BY$114),BY$3*wUSE!BY108/SUM(wUSE!BY$112:BY$114),0)</f>
        <v>1.2762908366992523E-2</v>
      </c>
      <c r="BZ108" s="209">
        <f>IF(SUM(wUSE!BZ$112:BZ$114),BZ$3*wUSE!BZ108/SUM(wUSE!BZ$112:BZ$114),0)</f>
        <v>1.6952572177421841</v>
      </c>
      <c r="CA108" s="209">
        <f>IF(SUM(wUSE!CA$112:CA$114),CA$3*wUSE!CA108/SUM(wUSE!CA$112:CA$114),0)</f>
        <v>0.61032922375087129</v>
      </c>
      <c r="CB108" s="209">
        <f>IF(SUM(wUSE!CB$112:CB$114),CB$3*wUSE!CB108/SUM(wUSE!CB$112:CB$114),0)</f>
        <v>9.0421118880431209E-2</v>
      </c>
      <c r="CC108" s="209">
        <f>IF(SUM(wUSE!CC$112:CC$114),CC$3*wUSE!CC108/SUM(wUSE!CC$112:CC$114),0)</f>
        <v>0.60069439444486494</v>
      </c>
      <c r="CD108" s="209">
        <f>IF(SUM(wUSE!CD$112:CD$114),CD$3*wUSE!CD108/SUM(wUSE!CD$112:CD$114),0)</f>
        <v>0</v>
      </c>
      <c r="CE108" s="209">
        <f>IF(SUM(wUSE!CE$112:CE$114),CE$3*wUSE!CE108/SUM(wUSE!CE$112:CE$114),0)</f>
        <v>0.16851434168863033</v>
      </c>
      <c r="CF108" s="209">
        <f>IF(SUM(wUSE!CF$112:CF$114),CF$3*wUSE!CF108/SUM(wUSE!CF$112:CF$114),0)</f>
        <v>0</v>
      </c>
      <c r="CG108" s="209" t="e">
        <f>IF(SUM(wUSE!CG$112:CG$114),CG$3*wUSE!CG108/SUM(wUSE!CG$112:CG$114),0)</f>
        <v>#DIV/0!</v>
      </c>
      <c r="CH108" s="209" t="e">
        <f>IF(SUM(wUSE!CH$112:CH$114),CH$3*wUSE!CH108/SUM(wUSE!CH$112:CH$114),0)</f>
        <v>#DIV/0!</v>
      </c>
      <c r="CI108" s="209" t="e">
        <f>IF(SUM(wUSE!CI$112:CI$114),CI$3*wUSE!CI108/SUM(wUSE!CI$112:CI$114),0)</f>
        <v>#DIV/0!</v>
      </c>
      <c r="CJ108" s="209" t="e">
        <f>IF(SUM(wUSE!CJ$112:CJ$114),CJ$3*wUSE!CJ108/SUM(wUSE!CJ$112:CJ$114),0)</f>
        <v>#DIV/0!</v>
      </c>
      <c r="CK108" s="209" t="e">
        <f>IF(SUM(wUSE!CK$112:CK$114),CK$3*wUSE!CK108/SUM(wUSE!CK$112:CK$114),0)</f>
        <v>#DIV/0!</v>
      </c>
      <c r="CL108" s="209" t="e">
        <f>IF(SUM(wUSE!CL$112:CL$114),CL$3*wUSE!CL108/SUM(wUSE!CL$112:CL$114),0)</f>
        <v>#DIV/0!</v>
      </c>
      <c r="CM108" s="209" t="e">
        <f>IF(SUM(wUSE!CM$112:CM$114),CM$3*wUSE!CM108/SUM(wUSE!CM$112:CM$114),0)</f>
        <v>#DIV/0!</v>
      </c>
      <c r="CN108" s="209" t="e">
        <f>IF(SUM(wUSE!CN$112:CN$114),CN$3*wUSE!CN108/SUM(wUSE!CN$112:CN$114),0)</f>
        <v>#DIV/0!</v>
      </c>
      <c r="CO108" s="209" t="e">
        <f>IF(SUM(wUSE!CO$112:CO$114),CO$3*wUSE!CO108/SUM(wUSE!CO$112:CO$114),0)</f>
        <v>#DIV/0!</v>
      </c>
      <c r="CP108" s="209" t="e">
        <f>IF(SUM(wUSE!CP$112:CP$114),CP$3*wUSE!CP108/SUM(wUSE!CP$112:CP$114),0)</f>
        <v>#DIV/0!</v>
      </c>
      <c r="CQ108" s="209" t="e">
        <f>IF(SUM(wUSE!CQ$112:CQ$114),CQ$3*wUSE!CQ108/SUM(wUSE!CQ$112:CQ$114),0)</f>
        <v>#DIV/0!</v>
      </c>
      <c r="CR108" s="209" t="e">
        <f>IF(SUM(wUSE!CR$112:CR$114),CR$3*wUSE!CR108/SUM(wUSE!CR$112:CR$114),0)</f>
        <v>#DIV/0!</v>
      </c>
      <c r="CS108" s="209" t="e">
        <f>IF(SUM(wUSE!CS$112:CS$114),CS$3*wUSE!CS108/SUM(wUSE!CS$112:CS$114),0)</f>
        <v>#DIV/0!</v>
      </c>
      <c r="CT108" s="209">
        <f>IF(SUM(wUSE!CT$112:CT$114),CT$3*wUSE!CT108/SUM(wUSE!CT$112:CT$114),0)</f>
        <v>0</v>
      </c>
      <c r="CU108" s="209">
        <f>IF(SUM(wUSE!CU$112:CU$114),CU$3*wUSE!CU108/SUM(wUSE!CU$112:CU$114),0)</f>
        <v>0</v>
      </c>
      <c r="CV108" s="209" t="e">
        <f>IF(SUM(wUSE!CV$112:CV$114),CV$3*wUSE!CV108/SUM(wUSE!CV$112:CV$114),0)</f>
        <v>#DIV/0!</v>
      </c>
      <c r="CW108" s="209" t="e">
        <f>IF(SUM(wUSE!CW$112:CW$114),CW$3*wUSE!CW108/SUM(wUSE!CW$112:CW$114),0)</f>
        <v>#DIV/0!</v>
      </c>
      <c r="CX108" s="209" t="e">
        <f>IF(SUM(wUSE!CX$112:CX$114),CX$3*wUSE!CX108/SUM(wUSE!CX$112:CX$114),0)</f>
        <v>#DIV/0!</v>
      </c>
      <c r="CY108" s="209" t="e">
        <f>IF(SUM(wUSE!CY$112:CY$114),CY$3*wUSE!CY108/SUM(wUSE!CY$112:CY$114),0)</f>
        <v>#DIV/0!</v>
      </c>
      <c r="CZ108" s="209" t="e">
        <f>IF(SUM(wUSE!CZ$112:CZ$114),CZ$3*wUSE!CZ108/SUM(wUSE!CZ$112:CZ$114),0)</f>
        <v>#DIV/0!</v>
      </c>
      <c r="DA108" s="209" t="e">
        <f>IF(SUM(wUSE!DA$112:DA$114),DA$3*wUSE!DA108/SUM(wUSE!DA$112:DA$114),0)</f>
        <v>#DIV/0!</v>
      </c>
      <c r="DB108" s="209" t="e">
        <f>IF(SUM(wUSE!DB$112:DB$114),DB$3*wUSE!DB108/SUM(wUSE!DB$112:DB$114),0)</f>
        <v>#DIV/0!</v>
      </c>
      <c r="DC108" s="198"/>
      <c r="DD108" s="199"/>
      <c r="DE108" s="199"/>
      <c r="DF108" s="199"/>
      <c r="DG108" s="199"/>
      <c r="DH108" s="199"/>
      <c r="DI108" s="199"/>
      <c r="DJ108" s="199"/>
      <c r="DK108" s="199"/>
      <c r="DL108" s="199"/>
      <c r="DM108" s="199"/>
      <c r="DN108" s="199"/>
      <c r="DO108" s="199"/>
      <c r="DP108" s="199"/>
    </row>
    <row r="109" spans="1:120" x14ac:dyDescent="0.75">
      <c r="A109" s="2"/>
      <c r="B109" s="17" t="s">
        <v>205</v>
      </c>
      <c r="C109" s="209">
        <f>IF(SUM(wUSE!C$112:C$114),C$3*wUSE!C109/SUM(wUSE!C$112:C$114),0)</f>
        <v>0</v>
      </c>
      <c r="D109" s="209">
        <f>IF(SUM(wUSE!D$112:D$114),D$3*wUSE!D109/SUM(wUSE!D$112:D$114),0)</f>
        <v>0</v>
      </c>
      <c r="E109" s="209">
        <f>IF(SUM(wUSE!E$112:E$114),E$3*wUSE!E109/SUM(wUSE!E$112:E$114),0)</f>
        <v>0</v>
      </c>
      <c r="F109" s="209">
        <f>IF(SUM(wUSE!F$112:F$114),F$3*wUSE!F109/SUM(wUSE!F$112:F$114),0)</f>
        <v>0</v>
      </c>
      <c r="G109" s="209">
        <f>IF(SUM(wUSE!G$112:G$114),G$3*wUSE!G109/SUM(wUSE!G$112:G$114),0)</f>
        <v>0</v>
      </c>
      <c r="H109" s="209">
        <f>IF(SUM(wUSE!H$112:H$114),H$3*wUSE!H109/SUM(wUSE!H$112:H$114),0)</f>
        <v>0</v>
      </c>
      <c r="I109" s="209">
        <f>IF(SUM(wUSE!I$112:I$114),I$3*wUSE!I109/SUM(wUSE!I$112:I$114),0)</f>
        <v>0</v>
      </c>
      <c r="J109" s="209">
        <f>IF(SUM(wUSE!J$112:J$114),J$3*wUSE!J109/SUM(wUSE!J$112:J$114),0)</f>
        <v>0</v>
      </c>
      <c r="K109" s="209">
        <f>IF(SUM(wUSE!K$112:K$114),K$3*wUSE!K109/SUM(wUSE!K$112:K$114),0)</f>
        <v>0</v>
      </c>
      <c r="L109" s="209">
        <f>IF(SUM(wUSE!L$112:L$114),L$3*wUSE!L109/SUM(wUSE!L$112:L$114),0)</f>
        <v>0</v>
      </c>
      <c r="M109" s="209">
        <f>IF(SUM(wUSE!M$112:M$114),M$3*wUSE!M109/SUM(wUSE!M$112:M$114),0)</f>
        <v>0</v>
      </c>
      <c r="N109" s="209">
        <f>IF(SUM(wUSE!N$112:N$114),N$3*wUSE!N109/SUM(wUSE!N$112:N$114),0)</f>
        <v>0</v>
      </c>
      <c r="O109" s="209">
        <f>IF(SUM(wUSE!O$112:O$114),O$3*wUSE!O109/SUM(wUSE!O$112:O$114),0)</f>
        <v>0</v>
      </c>
      <c r="P109" s="209">
        <f>IF(SUM(wUSE!P$112:P$114),P$3*wUSE!P109/SUM(wUSE!P$112:P$114),0)</f>
        <v>0</v>
      </c>
      <c r="Q109" s="209">
        <f>IF(SUM(wUSE!Q$112:Q$114),Q$3*wUSE!Q109/SUM(wUSE!Q$112:Q$114),0)</f>
        <v>0</v>
      </c>
      <c r="R109" s="209">
        <f>IF(SUM(wUSE!R$112:R$114),R$3*wUSE!R109/SUM(wUSE!R$112:R$114),0)</f>
        <v>0</v>
      </c>
      <c r="S109" s="209">
        <f>IF(SUM(wUSE!S$112:S$114),S$3*wUSE!S109/SUM(wUSE!S$112:S$114),0)</f>
        <v>0</v>
      </c>
      <c r="T109" s="209">
        <f>IF(SUM(wUSE!T$112:T$114),T$3*wUSE!T109/SUM(wUSE!T$112:T$114),0)</f>
        <v>0</v>
      </c>
      <c r="U109" s="209">
        <f>IF(SUM(wUSE!U$112:U$114),U$3*wUSE!U109/SUM(wUSE!U$112:U$114),0)</f>
        <v>0</v>
      </c>
      <c r="V109" s="209">
        <f>IF(SUM(wUSE!V$112:V$114),V$3*wUSE!V109/SUM(wUSE!V$112:V$114),0)</f>
        <v>0</v>
      </c>
      <c r="W109" s="209">
        <f>IF(SUM(wUSE!W$112:W$114),W$3*wUSE!W109/SUM(wUSE!W$112:W$114),0)</f>
        <v>0</v>
      </c>
      <c r="X109" s="209">
        <f>IF(SUM(wUSE!X$112:X$114),X$3*wUSE!X109/SUM(wUSE!X$112:X$114),0)</f>
        <v>0</v>
      </c>
      <c r="Y109" s="209">
        <f>IF(SUM(wUSE!Y$112:Y$114),Y$3*wUSE!Y109/SUM(wUSE!Y$112:Y$114),0)</f>
        <v>0</v>
      </c>
      <c r="Z109" s="209">
        <f>IF(SUM(wUSE!Z$112:Z$114),Z$3*wUSE!Z109/SUM(wUSE!Z$112:Z$114),0)</f>
        <v>0</v>
      </c>
      <c r="AA109" s="209">
        <f>IF(SUM(wUSE!AA$112:AA$114),AA$3*wUSE!AA109/SUM(wUSE!AA$112:AA$114),0)</f>
        <v>0</v>
      </c>
      <c r="AB109" s="209">
        <f>IF(SUM(wUSE!AB$112:AB$114),AB$3*wUSE!AB109/SUM(wUSE!AB$112:AB$114),0)</f>
        <v>0</v>
      </c>
      <c r="AC109" s="209">
        <f>IF(SUM(wUSE!AC$112:AC$114),AC$3*wUSE!AC109/SUM(wUSE!AC$112:AC$114),0)</f>
        <v>0</v>
      </c>
      <c r="AD109" s="209">
        <f>IF(SUM(wUSE!AD$112:AD$114),AD$3*wUSE!AD109/SUM(wUSE!AD$112:AD$114),0)</f>
        <v>0</v>
      </c>
      <c r="AE109" s="209">
        <f>IF(SUM(wUSE!AE$112:AE$114),AE$3*wUSE!AE109/SUM(wUSE!AE$112:AE$114),0)</f>
        <v>0</v>
      </c>
      <c r="AF109" s="209">
        <f>IF(SUM(wUSE!AF$112:AF$114),AF$3*wUSE!AF109/SUM(wUSE!AF$112:AF$114),0)</f>
        <v>0</v>
      </c>
      <c r="AG109" s="209">
        <f>IF(SUM(wUSE!AG$112:AG$114),AG$3*wUSE!AG109/SUM(wUSE!AG$112:AG$114),0)</f>
        <v>0</v>
      </c>
      <c r="AH109" s="209">
        <f>IF(SUM(wUSE!AH$112:AH$114),AH$3*wUSE!AH109/SUM(wUSE!AH$112:AH$114),0)</f>
        <v>0</v>
      </c>
      <c r="AI109" s="209">
        <f>IF(SUM(wUSE!AI$112:AI$114),AI$3*wUSE!AI109/SUM(wUSE!AI$112:AI$114),0)</f>
        <v>0</v>
      </c>
      <c r="AJ109" s="209">
        <f>IF(SUM(wUSE!AJ$112:AJ$114),AJ$3*wUSE!AJ109/SUM(wUSE!AJ$112:AJ$114),0)</f>
        <v>0</v>
      </c>
      <c r="AK109" s="209">
        <f>IF(SUM(wUSE!AK$112:AK$114),AK$3*wUSE!AK109/SUM(wUSE!AK$112:AK$114),0)</f>
        <v>0</v>
      </c>
      <c r="AL109" s="209">
        <f>IF(SUM(wUSE!AL$112:AL$114),AL$3*wUSE!AL109/SUM(wUSE!AL$112:AL$114),0)</f>
        <v>0</v>
      </c>
      <c r="AM109" s="209">
        <f>IF(SUM(wUSE!AM$112:AM$114),AM$3*wUSE!AM109/SUM(wUSE!AM$112:AM$114),0)</f>
        <v>0</v>
      </c>
      <c r="AN109" s="209">
        <f>IF(SUM(wUSE!AN$112:AN$114),AN$3*wUSE!AN109/SUM(wUSE!AN$112:AN$114),0)</f>
        <v>0</v>
      </c>
      <c r="AO109" s="209">
        <f>IF(SUM(wUSE!AO$112:AO$114),AO$3*wUSE!AO109/SUM(wUSE!AO$112:AO$114),0)</f>
        <v>0</v>
      </c>
      <c r="AP109" s="209">
        <f>IF(SUM(wUSE!AP$112:AP$114),AP$3*wUSE!AP109/SUM(wUSE!AP$112:AP$114),0)</f>
        <v>0</v>
      </c>
      <c r="AQ109" s="209">
        <f>IF(SUM(wUSE!AQ$112:AQ$114),AQ$3*wUSE!AQ109/SUM(wUSE!AQ$112:AQ$114),0)</f>
        <v>0</v>
      </c>
      <c r="AR109" s="209">
        <f>IF(SUM(wUSE!AR$112:AR$114),AR$3*wUSE!AR109/SUM(wUSE!AR$112:AR$114),0)</f>
        <v>0</v>
      </c>
      <c r="AS109" s="209">
        <f>IF(SUM(wUSE!AS$112:AS$114),AS$3*wUSE!AS109/SUM(wUSE!AS$112:AS$114),0)</f>
        <v>0</v>
      </c>
      <c r="AT109" s="209">
        <f>IF(SUM(wUSE!AT$112:AT$114),AT$3*wUSE!AT109/SUM(wUSE!AT$112:AT$114),0)</f>
        <v>0</v>
      </c>
      <c r="AU109" s="209">
        <f>IF(SUM(wUSE!AU$112:AU$114),AU$3*wUSE!AU109/SUM(wUSE!AU$112:AU$114),0)</f>
        <v>0</v>
      </c>
      <c r="AV109" s="209">
        <f>IF(SUM(wUSE!AV$112:AV$114),AV$3*wUSE!AV109/SUM(wUSE!AV$112:AV$114),0)</f>
        <v>0</v>
      </c>
      <c r="AW109" s="209">
        <f>IF(SUM(wUSE!AW$112:AW$114),AW$3*wUSE!AW109/SUM(wUSE!AW$112:AW$114),0)</f>
        <v>0</v>
      </c>
      <c r="AX109" s="209">
        <f>IF(SUM(wUSE!AX$112:AX$114),AX$3*wUSE!AX109/SUM(wUSE!AX$112:AX$114),0)</f>
        <v>0</v>
      </c>
      <c r="AY109" s="209">
        <f>IF(SUM(wUSE!AY$112:AY$114),AY$3*wUSE!AY109/SUM(wUSE!AY$112:AY$114),0)</f>
        <v>0</v>
      </c>
      <c r="AZ109" s="209">
        <f>IF(SUM(wUSE!AZ$112:AZ$114),AZ$3*wUSE!AZ109/SUM(wUSE!AZ$112:AZ$114),0)</f>
        <v>0</v>
      </c>
      <c r="BA109" s="209">
        <f>IF(SUM(wUSE!BA$112:BA$114),BA$3*wUSE!BA109/SUM(wUSE!BA$112:BA$114),0)</f>
        <v>0</v>
      </c>
      <c r="BB109" s="209">
        <f>IF(SUM(wUSE!BB$112:BB$114),BB$3*wUSE!BB109/SUM(wUSE!BB$112:BB$114),0)</f>
        <v>0</v>
      </c>
      <c r="BC109" s="209">
        <f>IF(SUM(wUSE!BC$112:BC$114),BC$3*wUSE!BC109/SUM(wUSE!BC$112:BC$114),0)</f>
        <v>0</v>
      </c>
      <c r="BD109" s="209">
        <f>IF(SUM(wUSE!BD$112:BD$114),BD$3*wUSE!BD109/SUM(wUSE!BD$112:BD$114),0)</f>
        <v>0</v>
      </c>
      <c r="BE109" s="209">
        <f>IF(SUM(wUSE!BE$112:BE$114),BE$3*wUSE!BE109/SUM(wUSE!BE$112:BE$114),0)</f>
        <v>0</v>
      </c>
      <c r="BF109" s="209">
        <f>IF(SUM(wUSE!BF$112:BF$114),BF$3*wUSE!BF109/SUM(wUSE!BF$112:BF$114),0)</f>
        <v>0</v>
      </c>
      <c r="BG109" s="209">
        <f>IF(SUM(wUSE!BG$112:BG$114),BG$3*wUSE!BG109/SUM(wUSE!BG$112:BG$114),0)</f>
        <v>0</v>
      </c>
      <c r="BH109" s="209">
        <f>IF(SUM(wUSE!BH$112:BH$114),BH$3*wUSE!BH109/SUM(wUSE!BH$112:BH$114),0)</f>
        <v>0</v>
      </c>
      <c r="BI109" s="209">
        <f>IF(SUM(wUSE!BI$112:BI$114),BI$3*wUSE!BI109/SUM(wUSE!BI$112:BI$114),0)</f>
        <v>0</v>
      </c>
      <c r="BJ109" s="209">
        <f>IF(SUM(wUSE!BJ$112:BJ$114),BJ$3*wUSE!BJ109/SUM(wUSE!BJ$112:BJ$114),0)</f>
        <v>0</v>
      </c>
      <c r="BK109" s="209">
        <f>IF(SUM(wUSE!BK$112:BK$114),BK$3*wUSE!BK109/SUM(wUSE!BK$112:BK$114),0)</f>
        <v>0</v>
      </c>
      <c r="BL109" s="209">
        <f>IF(SUM(wUSE!BL$112:BL$114),BL$3*wUSE!BL109/SUM(wUSE!BL$112:BL$114),0)</f>
        <v>0</v>
      </c>
      <c r="BM109" s="209">
        <f>IF(SUM(wUSE!BM$112:BM$114),BM$3*wUSE!BM109/SUM(wUSE!BM$112:BM$114),0)</f>
        <v>0</v>
      </c>
      <c r="BN109" s="209">
        <f>IF(SUM(wUSE!BN$112:BN$114),BN$3*wUSE!BN109/SUM(wUSE!BN$112:BN$114),0)</f>
        <v>0</v>
      </c>
      <c r="BO109" s="209">
        <f>IF(SUM(wUSE!BO$112:BO$114),BO$3*wUSE!BO109/SUM(wUSE!BO$112:BO$114),0)</f>
        <v>0</v>
      </c>
      <c r="BP109" s="209">
        <f>IF(SUM(wUSE!BP$112:BP$114),BP$3*wUSE!BP109/SUM(wUSE!BP$112:BP$114),0)</f>
        <v>0</v>
      </c>
      <c r="BQ109" s="209">
        <f>IF(SUM(wUSE!BQ$112:BQ$114),BQ$3*wUSE!BQ109/SUM(wUSE!BQ$112:BQ$114),0)</f>
        <v>0</v>
      </c>
      <c r="BR109" s="209">
        <f>IF(SUM(wUSE!BR$112:BR$114),BR$3*wUSE!BR109/SUM(wUSE!BR$112:BR$114),0)</f>
        <v>0</v>
      </c>
      <c r="BS109" s="209">
        <f>IF(SUM(wUSE!BS$112:BS$114),BS$3*wUSE!BS109/SUM(wUSE!BS$112:BS$114),0)</f>
        <v>0</v>
      </c>
      <c r="BT109" s="209">
        <f>IF(SUM(wUSE!BT$112:BT$114),BT$3*wUSE!BT109/SUM(wUSE!BT$112:BT$114),0)</f>
        <v>0</v>
      </c>
      <c r="BU109" s="209">
        <f>IF(SUM(wUSE!BU$112:BU$114),BU$3*wUSE!BU109/SUM(wUSE!BU$112:BU$114),0)</f>
        <v>0</v>
      </c>
      <c r="BV109" s="209">
        <f>IF(SUM(wUSE!BV$112:BV$114),BV$3*wUSE!BV109/SUM(wUSE!BV$112:BV$114),0)</f>
        <v>0</v>
      </c>
      <c r="BW109" s="209">
        <f>IF(SUM(wUSE!BW$112:BW$114),BW$3*wUSE!BW109/SUM(wUSE!BW$112:BW$114),0)</f>
        <v>0</v>
      </c>
      <c r="BX109" s="209">
        <f>IF(SUM(wUSE!BX$112:BX$114),BX$3*wUSE!BX109/SUM(wUSE!BX$112:BX$114),0)</f>
        <v>0</v>
      </c>
      <c r="BY109" s="209">
        <f>IF(SUM(wUSE!BY$112:BY$114),BY$3*wUSE!BY109/SUM(wUSE!BY$112:BY$114),0)</f>
        <v>0</v>
      </c>
      <c r="BZ109" s="209">
        <f>IF(SUM(wUSE!BZ$112:BZ$114),BZ$3*wUSE!BZ109/SUM(wUSE!BZ$112:BZ$114),0)</f>
        <v>0</v>
      </c>
      <c r="CA109" s="209">
        <f>IF(SUM(wUSE!CA$112:CA$114),CA$3*wUSE!CA109/SUM(wUSE!CA$112:CA$114),0)</f>
        <v>0</v>
      </c>
      <c r="CB109" s="209">
        <f>IF(SUM(wUSE!CB$112:CB$114),CB$3*wUSE!CB109/SUM(wUSE!CB$112:CB$114),0)</f>
        <v>0</v>
      </c>
      <c r="CC109" s="209">
        <f>IF(SUM(wUSE!CC$112:CC$114),CC$3*wUSE!CC109/SUM(wUSE!CC$112:CC$114),0)</f>
        <v>0</v>
      </c>
      <c r="CD109" s="209">
        <f>IF(SUM(wUSE!CD$112:CD$114),CD$3*wUSE!CD109/SUM(wUSE!CD$112:CD$114),0)</f>
        <v>0</v>
      </c>
      <c r="CE109" s="209">
        <f>IF(SUM(wUSE!CE$112:CE$114),CE$3*wUSE!CE109/SUM(wUSE!CE$112:CE$114),0)</f>
        <v>0</v>
      </c>
      <c r="CF109" s="209">
        <f>IF(SUM(wUSE!CF$112:CF$114),CF$3*wUSE!CF109/SUM(wUSE!CF$112:CF$114),0)</f>
        <v>0</v>
      </c>
      <c r="CG109" s="209" t="e">
        <f>IF(SUM(wUSE!CG$112:CG$114),CG$3*wUSE!CG109/SUM(wUSE!CG$112:CG$114),0)</f>
        <v>#DIV/0!</v>
      </c>
      <c r="CH109" s="209" t="e">
        <f>IF(SUM(wUSE!CH$112:CH$114),CH$3*wUSE!CH109/SUM(wUSE!CH$112:CH$114),0)</f>
        <v>#DIV/0!</v>
      </c>
      <c r="CI109" s="209" t="e">
        <f>IF(SUM(wUSE!CI$112:CI$114),CI$3*wUSE!CI109/SUM(wUSE!CI$112:CI$114),0)</f>
        <v>#DIV/0!</v>
      </c>
      <c r="CJ109" s="209" t="e">
        <f>IF(SUM(wUSE!CJ$112:CJ$114),CJ$3*wUSE!CJ109/SUM(wUSE!CJ$112:CJ$114),0)</f>
        <v>#DIV/0!</v>
      </c>
      <c r="CK109" s="209" t="e">
        <f>IF(SUM(wUSE!CK$112:CK$114),CK$3*wUSE!CK109/SUM(wUSE!CK$112:CK$114),0)</f>
        <v>#DIV/0!</v>
      </c>
      <c r="CL109" s="209" t="e">
        <f>IF(SUM(wUSE!CL$112:CL$114),CL$3*wUSE!CL109/SUM(wUSE!CL$112:CL$114),0)</f>
        <v>#DIV/0!</v>
      </c>
      <c r="CM109" s="209" t="e">
        <f>IF(SUM(wUSE!CM$112:CM$114),CM$3*wUSE!CM109/SUM(wUSE!CM$112:CM$114),0)</f>
        <v>#DIV/0!</v>
      </c>
      <c r="CN109" s="209" t="e">
        <f>IF(SUM(wUSE!CN$112:CN$114),CN$3*wUSE!CN109/SUM(wUSE!CN$112:CN$114),0)</f>
        <v>#DIV/0!</v>
      </c>
      <c r="CO109" s="209" t="e">
        <f>IF(SUM(wUSE!CO$112:CO$114),CO$3*wUSE!CO109/SUM(wUSE!CO$112:CO$114),0)</f>
        <v>#DIV/0!</v>
      </c>
      <c r="CP109" s="209" t="e">
        <f>IF(SUM(wUSE!CP$112:CP$114),CP$3*wUSE!CP109/SUM(wUSE!CP$112:CP$114),0)</f>
        <v>#DIV/0!</v>
      </c>
      <c r="CQ109" s="209" t="e">
        <f>IF(SUM(wUSE!CQ$112:CQ$114),CQ$3*wUSE!CQ109/SUM(wUSE!CQ$112:CQ$114),0)</f>
        <v>#DIV/0!</v>
      </c>
      <c r="CR109" s="209" t="e">
        <f>IF(SUM(wUSE!CR$112:CR$114),CR$3*wUSE!CR109/SUM(wUSE!CR$112:CR$114),0)</f>
        <v>#DIV/0!</v>
      </c>
      <c r="CS109" s="209" t="e">
        <f>IF(SUM(wUSE!CS$112:CS$114),CS$3*wUSE!CS109/SUM(wUSE!CS$112:CS$114),0)</f>
        <v>#DIV/0!</v>
      </c>
      <c r="CT109" s="209">
        <f>IF(SUM(wUSE!CT$112:CT$114),CT$3*wUSE!CT109/SUM(wUSE!CT$112:CT$114),0)</f>
        <v>0</v>
      </c>
      <c r="CU109" s="209">
        <f>IF(SUM(wUSE!CU$112:CU$114),CU$3*wUSE!CU109/SUM(wUSE!CU$112:CU$114),0)</f>
        <v>0</v>
      </c>
      <c r="CV109" s="209" t="e">
        <f>IF(SUM(wUSE!CV$112:CV$114),CV$3*wUSE!CV109/SUM(wUSE!CV$112:CV$114),0)</f>
        <v>#DIV/0!</v>
      </c>
      <c r="CW109" s="209" t="e">
        <f>IF(SUM(wUSE!CW$112:CW$114),CW$3*wUSE!CW109/SUM(wUSE!CW$112:CW$114),0)</f>
        <v>#DIV/0!</v>
      </c>
      <c r="CX109" s="209" t="e">
        <f>IF(SUM(wUSE!CX$112:CX$114),CX$3*wUSE!CX109/SUM(wUSE!CX$112:CX$114),0)</f>
        <v>#DIV/0!</v>
      </c>
      <c r="CY109" s="209" t="e">
        <f>IF(SUM(wUSE!CY$112:CY$114),CY$3*wUSE!CY109/SUM(wUSE!CY$112:CY$114),0)</f>
        <v>#DIV/0!</v>
      </c>
      <c r="CZ109" s="209" t="e">
        <f>IF(SUM(wUSE!CZ$112:CZ$114),CZ$3*wUSE!CZ109/SUM(wUSE!CZ$112:CZ$114),0)</f>
        <v>#DIV/0!</v>
      </c>
      <c r="DA109" s="209" t="e">
        <f>IF(SUM(wUSE!DA$112:DA$114),DA$3*wUSE!DA109/SUM(wUSE!DA$112:DA$114),0)</f>
        <v>#DIV/0!</v>
      </c>
      <c r="DB109" s="209" t="e">
        <f>IF(SUM(wUSE!DB$112:DB$114),DB$3*wUSE!DB109/SUM(wUSE!DB$112:DB$114),0)</f>
        <v>#DIV/0!</v>
      </c>
      <c r="DC109" s="198"/>
      <c r="DD109" s="199"/>
      <c r="DE109" s="199"/>
      <c r="DF109" s="199"/>
      <c r="DG109" s="199"/>
      <c r="DH109" s="199"/>
      <c r="DI109" s="199"/>
      <c r="DJ109" s="199"/>
      <c r="DK109" s="199"/>
      <c r="DL109" s="199"/>
      <c r="DM109" s="199"/>
      <c r="DN109" s="199"/>
      <c r="DO109" s="199"/>
      <c r="DP109" s="199"/>
    </row>
    <row r="110" spans="1:120" x14ac:dyDescent="0.75">
      <c r="A110" s="2"/>
      <c r="B110" s="17" t="s">
        <v>1270</v>
      </c>
      <c r="C110" s="209">
        <f>IF(SUM(wUSE!C$112:C$114),C$3*wUSE!C110/SUM(wUSE!C$112:C$114),0)</f>
        <v>0</v>
      </c>
      <c r="D110" s="209">
        <f>IF(SUM(wUSE!D$112:D$114),D$3*wUSE!D110/SUM(wUSE!D$112:D$114),0)</f>
        <v>0</v>
      </c>
      <c r="E110" s="209">
        <f>IF(SUM(wUSE!E$112:E$114),E$3*wUSE!E110/SUM(wUSE!E$112:E$114),0)</f>
        <v>0</v>
      </c>
      <c r="F110" s="209">
        <f>IF(SUM(wUSE!F$112:F$114),F$3*wUSE!F110/SUM(wUSE!F$112:F$114),0)</f>
        <v>0</v>
      </c>
      <c r="G110" s="209">
        <f>IF(SUM(wUSE!G$112:G$114),G$3*wUSE!G110/SUM(wUSE!G$112:G$114),0)</f>
        <v>0</v>
      </c>
      <c r="H110" s="209">
        <f>IF(SUM(wUSE!H$112:H$114),H$3*wUSE!H110/SUM(wUSE!H$112:H$114),0)</f>
        <v>0</v>
      </c>
      <c r="I110" s="209">
        <f>IF(SUM(wUSE!I$112:I$114),I$3*wUSE!I110/SUM(wUSE!I$112:I$114),0)</f>
        <v>0</v>
      </c>
      <c r="J110" s="209">
        <f>IF(SUM(wUSE!J$112:J$114),J$3*wUSE!J110/SUM(wUSE!J$112:J$114),0)</f>
        <v>0</v>
      </c>
      <c r="K110" s="209">
        <f>IF(SUM(wUSE!K$112:K$114),K$3*wUSE!K110/SUM(wUSE!K$112:K$114),0)</f>
        <v>0</v>
      </c>
      <c r="L110" s="209">
        <f>IF(SUM(wUSE!L$112:L$114),L$3*wUSE!L110/SUM(wUSE!L$112:L$114),0)</f>
        <v>0</v>
      </c>
      <c r="M110" s="209">
        <f>IF(SUM(wUSE!M$112:M$114),M$3*wUSE!M110/SUM(wUSE!M$112:M$114),0)</f>
        <v>0</v>
      </c>
      <c r="N110" s="209">
        <f>IF(SUM(wUSE!N$112:N$114),N$3*wUSE!N110/SUM(wUSE!N$112:N$114),0)</f>
        <v>0</v>
      </c>
      <c r="O110" s="209">
        <f>IF(SUM(wUSE!O$112:O$114),O$3*wUSE!O110/SUM(wUSE!O$112:O$114),0)</f>
        <v>0</v>
      </c>
      <c r="P110" s="209">
        <f>IF(SUM(wUSE!P$112:P$114),P$3*wUSE!P110/SUM(wUSE!P$112:P$114),0)</f>
        <v>0</v>
      </c>
      <c r="Q110" s="209">
        <f>IF(SUM(wUSE!Q$112:Q$114),Q$3*wUSE!Q110/SUM(wUSE!Q$112:Q$114),0)</f>
        <v>0</v>
      </c>
      <c r="R110" s="209">
        <f>IF(SUM(wUSE!R$112:R$114),R$3*wUSE!R110/SUM(wUSE!R$112:R$114),0)</f>
        <v>0</v>
      </c>
      <c r="S110" s="209">
        <f>IF(SUM(wUSE!S$112:S$114),S$3*wUSE!S110/SUM(wUSE!S$112:S$114),0)</f>
        <v>0</v>
      </c>
      <c r="T110" s="209">
        <f>IF(SUM(wUSE!T$112:T$114),T$3*wUSE!T110/SUM(wUSE!T$112:T$114),0)</f>
        <v>0</v>
      </c>
      <c r="U110" s="209">
        <f>IF(SUM(wUSE!U$112:U$114),U$3*wUSE!U110/SUM(wUSE!U$112:U$114),0)</f>
        <v>0</v>
      </c>
      <c r="V110" s="209">
        <f>IF(SUM(wUSE!V$112:V$114),V$3*wUSE!V110/SUM(wUSE!V$112:V$114),0)</f>
        <v>0</v>
      </c>
      <c r="W110" s="209">
        <f>IF(SUM(wUSE!W$112:W$114),W$3*wUSE!W110/SUM(wUSE!W$112:W$114),0)</f>
        <v>0</v>
      </c>
      <c r="X110" s="209">
        <f>IF(SUM(wUSE!X$112:X$114),X$3*wUSE!X110/SUM(wUSE!X$112:X$114),0)</f>
        <v>0</v>
      </c>
      <c r="Y110" s="209">
        <f>IF(SUM(wUSE!Y$112:Y$114),Y$3*wUSE!Y110/SUM(wUSE!Y$112:Y$114),0)</f>
        <v>0</v>
      </c>
      <c r="Z110" s="209">
        <f>IF(SUM(wUSE!Z$112:Z$114),Z$3*wUSE!Z110/SUM(wUSE!Z$112:Z$114),0)</f>
        <v>0</v>
      </c>
      <c r="AA110" s="209">
        <f>IF(SUM(wUSE!AA$112:AA$114),AA$3*wUSE!AA110/SUM(wUSE!AA$112:AA$114),0)</f>
        <v>0</v>
      </c>
      <c r="AB110" s="209">
        <f>IF(SUM(wUSE!AB$112:AB$114),AB$3*wUSE!AB110/SUM(wUSE!AB$112:AB$114),0)</f>
        <v>0</v>
      </c>
      <c r="AC110" s="209">
        <f>IF(SUM(wUSE!AC$112:AC$114),AC$3*wUSE!AC110/SUM(wUSE!AC$112:AC$114),0)</f>
        <v>0</v>
      </c>
      <c r="AD110" s="209">
        <f>IF(SUM(wUSE!AD$112:AD$114),AD$3*wUSE!AD110/SUM(wUSE!AD$112:AD$114),0)</f>
        <v>0</v>
      </c>
      <c r="AE110" s="209">
        <f>IF(SUM(wUSE!AE$112:AE$114),AE$3*wUSE!AE110/SUM(wUSE!AE$112:AE$114),0)</f>
        <v>0</v>
      </c>
      <c r="AF110" s="209">
        <f>IF(SUM(wUSE!AF$112:AF$114),AF$3*wUSE!AF110/SUM(wUSE!AF$112:AF$114),0)</f>
        <v>0</v>
      </c>
      <c r="AG110" s="209">
        <f>IF(SUM(wUSE!AG$112:AG$114),AG$3*wUSE!AG110/SUM(wUSE!AG$112:AG$114),0)</f>
        <v>0</v>
      </c>
      <c r="AH110" s="209">
        <f>IF(SUM(wUSE!AH$112:AH$114),AH$3*wUSE!AH110/SUM(wUSE!AH$112:AH$114),0)</f>
        <v>0</v>
      </c>
      <c r="AI110" s="209">
        <f>IF(SUM(wUSE!AI$112:AI$114),AI$3*wUSE!AI110/SUM(wUSE!AI$112:AI$114),0)</f>
        <v>0</v>
      </c>
      <c r="AJ110" s="209">
        <f>IF(SUM(wUSE!AJ$112:AJ$114),AJ$3*wUSE!AJ110/SUM(wUSE!AJ$112:AJ$114),0)</f>
        <v>0</v>
      </c>
      <c r="AK110" s="209">
        <f>IF(SUM(wUSE!AK$112:AK$114),AK$3*wUSE!AK110/SUM(wUSE!AK$112:AK$114),0)</f>
        <v>0</v>
      </c>
      <c r="AL110" s="209">
        <f>IF(SUM(wUSE!AL$112:AL$114),AL$3*wUSE!AL110/SUM(wUSE!AL$112:AL$114),0)</f>
        <v>0</v>
      </c>
      <c r="AM110" s="209">
        <f>IF(SUM(wUSE!AM$112:AM$114),AM$3*wUSE!AM110/SUM(wUSE!AM$112:AM$114),0)</f>
        <v>0</v>
      </c>
      <c r="AN110" s="209">
        <f>IF(SUM(wUSE!AN$112:AN$114),AN$3*wUSE!AN110/SUM(wUSE!AN$112:AN$114),0)</f>
        <v>0</v>
      </c>
      <c r="AO110" s="209">
        <f>IF(SUM(wUSE!AO$112:AO$114),AO$3*wUSE!AO110/SUM(wUSE!AO$112:AO$114),0)</f>
        <v>0</v>
      </c>
      <c r="AP110" s="209">
        <f>IF(SUM(wUSE!AP$112:AP$114),AP$3*wUSE!AP110/SUM(wUSE!AP$112:AP$114),0)</f>
        <v>0</v>
      </c>
      <c r="AQ110" s="209">
        <f>IF(SUM(wUSE!AQ$112:AQ$114),AQ$3*wUSE!AQ110/SUM(wUSE!AQ$112:AQ$114),0)</f>
        <v>0</v>
      </c>
      <c r="AR110" s="209">
        <f>IF(SUM(wUSE!AR$112:AR$114),AR$3*wUSE!AR110/SUM(wUSE!AR$112:AR$114),0)</f>
        <v>0</v>
      </c>
      <c r="AS110" s="209">
        <f>IF(SUM(wUSE!AS$112:AS$114),AS$3*wUSE!AS110/SUM(wUSE!AS$112:AS$114),0)</f>
        <v>0</v>
      </c>
      <c r="AT110" s="209">
        <f>IF(SUM(wUSE!AT$112:AT$114),AT$3*wUSE!AT110/SUM(wUSE!AT$112:AT$114),0)</f>
        <v>0</v>
      </c>
      <c r="AU110" s="209">
        <f>IF(SUM(wUSE!AU$112:AU$114),AU$3*wUSE!AU110/SUM(wUSE!AU$112:AU$114),0)</f>
        <v>0</v>
      </c>
      <c r="AV110" s="209">
        <f>IF(SUM(wUSE!AV$112:AV$114),AV$3*wUSE!AV110/SUM(wUSE!AV$112:AV$114),0)</f>
        <v>0</v>
      </c>
      <c r="AW110" s="209">
        <f>IF(SUM(wUSE!AW$112:AW$114),AW$3*wUSE!AW110/SUM(wUSE!AW$112:AW$114),0)</f>
        <v>0</v>
      </c>
      <c r="AX110" s="209">
        <f>IF(SUM(wUSE!AX$112:AX$114),AX$3*wUSE!AX110/SUM(wUSE!AX$112:AX$114),0)</f>
        <v>0</v>
      </c>
      <c r="AY110" s="209">
        <f>IF(SUM(wUSE!AY$112:AY$114),AY$3*wUSE!AY110/SUM(wUSE!AY$112:AY$114),0)</f>
        <v>0</v>
      </c>
      <c r="AZ110" s="209">
        <f>IF(SUM(wUSE!AZ$112:AZ$114),AZ$3*wUSE!AZ110/SUM(wUSE!AZ$112:AZ$114),0)</f>
        <v>0</v>
      </c>
      <c r="BA110" s="209">
        <f>IF(SUM(wUSE!BA$112:BA$114),BA$3*wUSE!BA110/SUM(wUSE!BA$112:BA$114),0)</f>
        <v>0</v>
      </c>
      <c r="BB110" s="209">
        <f>IF(SUM(wUSE!BB$112:BB$114),BB$3*wUSE!BB110/SUM(wUSE!BB$112:BB$114),0)</f>
        <v>0</v>
      </c>
      <c r="BC110" s="209">
        <f>IF(SUM(wUSE!BC$112:BC$114),BC$3*wUSE!BC110/SUM(wUSE!BC$112:BC$114),0)</f>
        <v>0</v>
      </c>
      <c r="BD110" s="209">
        <f>IF(SUM(wUSE!BD$112:BD$114),BD$3*wUSE!BD110/SUM(wUSE!BD$112:BD$114),0)</f>
        <v>0</v>
      </c>
      <c r="BE110" s="209">
        <f>IF(SUM(wUSE!BE$112:BE$114),BE$3*wUSE!BE110/SUM(wUSE!BE$112:BE$114),0)</f>
        <v>0</v>
      </c>
      <c r="BF110" s="209">
        <f>IF(SUM(wUSE!BF$112:BF$114),BF$3*wUSE!BF110/SUM(wUSE!BF$112:BF$114),0)</f>
        <v>0</v>
      </c>
      <c r="BG110" s="209">
        <f>IF(SUM(wUSE!BG$112:BG$114),BG$3*wUSE!BG110/SUM(wUSE!BG$112:BG$114),0)</f>
        <v>0</v>
      </c>
      <c r="BH110" s="209">
        <f>IF(SUM(wUSE!BH$112:BH$114),BH$3*wUSE!BH110/SUM(wUSE!BH$112:BH$114),0)</f>
        <v>0</v>
      </c>
      <c r="BI110" s="209">
        <f>IF(SUM(wUSE!BI$112:BI$114),BI$3*wUSE!BI110/SUM(wUSE!BI$112:BI$114),0)</f>
        <v>0</v>
      </c>
      <c r="BJ110" s="209">
        <f>IF(SUM(wUSE!BJ$112:BJ$114),BJ$3*wUSE!BJ110/SUM(wUSE!BJ$112:BJ$114),0)</f>
        <v>0</v>
      </c>
      <c r="BK110" s="209">
        <f>IF(SUM(wUSE!BK$112:BK$114),BK$3*wUSE!BK110/SUM(wUSE!BK$112:BK$114),0)</f>
        <v>0</v>
      </c>
      <c r="BL110" s="209">
        <f>IF(SUM(wUSE!BL$112:BL$114),BL$3*wUSE!BL110/SUM(wUSE!BL$112:BL$114),0)</f>
        <v>0</v>
      </c>
      <c r="BM110" s="209">
        <f>IF(SUM(wUSE!BM$112:BM$114),BM$3*wUSE!BM110/SUM(wUSE!BM$112:BM$114),0)</f>
        <v>0</v>
      </c>
      <c r="BN110" s="209">
        <f>IF(SUM(wUSE!BN$112:BN$114),BN$3*wUSE!BN110/SUM(wUSE!BN$112:BN$114),0)</f>
        <v>0</v>
      </c>
      <c r="BO110" s="209">
        <f>IF(SUM(wUSE!BO$112:BO$114),BO$3*wUSE!BO110/SUM(wUSE!BO$112:BO$114),0)</f>
        <v>0</v>
      </c>
      <c r="BP110" s="209">
        <f>IF(SUM(wUSE!BP$112:BP$114),BP$3*wUSE!BP110/SUM(wUSE!BP$112:BP$114),0)</f>
        <v>0</v>
      </c>
      <c r="BQ110" s="209">
        <f>IF(SUM(wUSE!BQ$112:BQ$114),BQ$3*wUSE!BQ110/SUM(wUSE!BQ$112:BQ$114),0)</f>
        <v>0</v>
      </c>
      <c r="BR110" s="209">
        <f>IF(SUM(wUSE!BR$112:BR$114),BR$3*wUSE!BR110/SUM(wUSE!BR$112:BR$114),0)</f>
        <v>0</v>
      </c>
      <c r="BS110" s="209">
        <f>IF(SUM(wUSE!BS$112:BS$114),BS$3*wUSE!BS110/SUM(wUSE!BS$112:BS$114),0)</f>
        <v>0</v>
      </c>
      <c r="BT110" s="209">
        <f>IF(SUM(wUSE!BT$112:BT$114),BT$3*wUSE!BT110/SUM(wUSE!BT$112:BT$114),0)</f>
        <v>0</v>
      </c>
      <c r="BU110" s="209">
        <f>IF(SUM(wUSE!BU$112:BU$114),BU$3*wUSE!BU110/SUM(wUSE!BU$112:BU$114),0)</f>
        <v>0</v>
      </c>
      <c r="BV110" s="209">
        <f>IF(SUM(wUSE!BV$112:BV$114),BV$3*wUSE!BV110/SUM(wUSE!BV$112:BV$114),0)</f>
        <v>0</v>
      </c>
      <c r="BW110" s="209">
        <f>IF(SUM(wUSE!BW$112:BW$114),BW$3*wUSE!BW110/SUM(wUSE!BW$112:BW$114),0)</f>
        <v>0</v>
      </c>
      <c r="BX110" s="209">
        <f>IF(SUM(wUSE!BX$112:BX$114),BX$3*wUSE!BX110/SUM(wUSE!BX$112:BX$114),0)</f>
        <v>0</v>
      </c>
      <c r="BY110" s="209">
        <f>IF(SUM(wUSE!BY$112:BY$114),BY$3*wUSE!BY110/SUM(wUSE!BY$112:BY$114),0)</f>
        <v>0</v>
      </c>
      <c r="BZ110" s="209">
        <f>IF(SUM(wUSE!BZ$112:BZ$114),BZ$3*wUSE!BZ110/SUM(wUSE!BZ$112:BZ$114),0)</f>
        <v>0</v>
      </c>
      <c r="CA110" s="209">
        <f>IF(SUM(wUSE!CA$112:CA$114),CA$3*wUSE!CA110/SUM(wUSE!CA$112:CA$114),0)</f>
        <v>0</v>
      </c>
      <c r="CB110" s="209">
        <f>IF(SUM(wUSE!CB$112:CB$114),CB$3*wUSE!CB110/SUM(wUSE!CB$112:CB$114),0)</f>
        <v>0</v>
      </c>
      <c r="CC110" s="209">
        <f>IF(SUM(wUSE!CC$112:CC$114),CC$3*wUSE!CC110/SUM(wUSE!CC$112:CC$114),0)</f>
        <v>0</v>
      </c>
      <c r="CD110" s="209">
        <f>IF(SUM(wUSE!CD$112:CD$114),CD$3*wUSE!CD110/SUM(wUSE!CD$112:CD$114),0)</f>
        <v>0</v>
      </c>
      <c r="CE110" s="209">
        <f>IF(SUM(wUSE!CE$112:CE$114),CE$3*wUSE!CE110/SUM(wUSE!CE$112:CE$114),0)</f>
        <v>0</v>
      </c>
      <c r="CF110" s="209">
        <f>IF(SUM(wUSE!CF$112:CF$114),CF$3*wUSE!CF110/SUM(wUSE!CF$112:CF$114),0)</f>
        <v>0</v>
      </c>
      <c r="CG110" s="209" t="e">
        <f>IF(SUM(wUSE!CG$112:CG$114),CG$3*wUSE!CG110/SUM(wUSE!CG$112:CG$114),0)</f>
        <v>#DIV/0!</v>
      </c>
      <c r="CH110" s="209" t="e">
        <f>IF(SUM(wUSE!CH$112:CH$114),CH$3*wUSE!CH110/SUM(wUSE!CH$112:CH$114),0)</f>
        <v>#DIV/0!</v>
      </c>
      <c r="CI110" s="209" t="e">
        <f>IF(SUM(wUSE!CI$112:CI$114),CI$3*wUSE!CI110/SUM(wUSE!CI$112:CI$114),0)</f>
        <v>#DIV/0!</v>
      </c>
      <c r="CJ110" s="209" t="e">
        <f>IF(SUM(wUSE!CJ$112:CJ$114),CJ$3*wUSE!CJ110/SUM(wUSE!CJ$112:CJ$114),0)</f>
        <v>#DIV/0!</v>
      </c>
      <c r="CK110" s="209" t="e">
        <f>IF(SUM(wUSE!CK$112:CK$114),CK$3*wUSE!CK110/SUM(wUSE!CK$112:CK$114),0)</f>
        <v>#DIV/0!</v>
      </c>
      <c r="CL110" s="209" t="e">
        <f>IF(SUM(wUSE!CL$112:CL$114),CL$3*wUSE!CL110/SUM(wUSE!CL$112:CL$114),0)</f>
        <v>#DIV/0!</v>
      </c>
      <c r="CM110" s="209" t="e">
        <f>IF(SUM(wUSE!CM$112:CM$114),CM$3*wUSE!CM110/SUM(wUSE!CM$112:CM$114),0)</f>
        <v>#DIV/0!</v>
      </c>
      <c r="CN110" s="209" t="e">
        <f>IF(SUM(wUSE!CN$112:CN$114),CN$3*wUSE!CN110/SUM(wUSE!CN$112:CN$114),0)</f>
        <v>#DIV/0!</v>
      </c>
      <c r="CO110" s="209" t="e">
        <f>IF(SUM(wUSE!CO$112:CO$114),CO$3*wUSE!CO110/SUM(wUSE!CO$112:CO$114),0)</f>
        <v>#DIV/0!</v>
      </c>
      <c r="CP110" s="209" t="e">
        <f>IF(SUM(wUSE!CP$112:CP$114),CP$3*wUSE!CP110/SUM(wUSE!CP$112:CP$114),0)</f>
        <v>#DIV/0!</v>
      </c>
      <c r="CQ110" s="209" t="e">
        <f>IF(SUM(wUSE!CQ$112:CQ$114),CQ$3*wUSE!CQ110/SUM(wUSE!CQ$112:CQ$114),0)</f>
        <v>#DIV/0!</v>
      </c>
      <c r="CR110" s="209" t="e">
        <f>IF(SUM(wUSE!CR$112:CR$114),CR$3*wUSE!CR110/SUM(wUSE!CR$112:CR$114),0)</f>
        <v>#DIV/0!</v>
      </c>
      <c r="CS110" s="209" t="e">
        <f>IF(SUM(wUSE!CS$112:CS$114),CS$3*wUSE!CS110/SUM(wUSE!CS$112:CS$114),0)</f>
        <v>#DIV/0!</v>
      </c>
      <c r="CT110" s="209">
        <f>IF(SUM(wUSE!CT$112:CT$114),CT$3*wUSE!CT110/SUM(wUSE!CT$112:CT$114),0)</f>
        <v>0</v>
      </c>
      <c r="CU110" s="209">
        <f>IF(SUM(wUSE!CU$112:CU$114),CU$3*wUSE!CU110/SUM(wUSE!CU$112:CU$114),0)</f>
        <v>0</v>
      </c>
      <c r="CV110" s="209" t="e">
        <f>IF(SUM(wUSE!CV$112:CV$114),CV$3*wUSE!CV110/SUM(wUSE!CV$112:CV$114),0)</f>
        <v>#DIV/0!</v>
      </c>
      <c r="CW110" s="209" t="e">
        <f>IF(SUM(wUSE!CW$112:CW$114),CW$3*wUSE!CW110/SUM(wUSE!CW$112:CW$114),0)</f>
        <v>#DIV/0!</v>
      </c>
      <c r="CX110" s="209" t="e">
        <f>IF(SUM(wUSE!CX$112:CX$114),CX$3*wUSE!CX110/SUM(wUSE!CX$112:CX$114),0)</f>
        <v>#DIV/0!</v>
      </c>
      <c r="CY110" s="209" t="e">
        <f>IF(SUM(wUSE!CY$112:CY$114),CY$3*wUSE!CY110/SUM(wUSE!CY$112:CY$114),0)</f>
        <v>#DIV/0!</v>
      </c>
      <c r="CZ110" s="209" t="e">
        <f>IF(SUM(wUSE!CZ$112:CZ$114),CZ$3*wUSE!CZ110/SUM(wUSE!CZ$112:CZ$114),0)</f>
        <v>#DIV/0!</v>
      </c>
      <c r="DA110" s="209" t="e">
        <f>IF(SUM(wUSE!DA$112:DA$114),DA$3*wUSE!DA110/SUM(wUSE!DA$112:DA$114),0)</f>
        <v>#DIV/0!</v>
      </c>
      <c r="DB110" s="209" t="e">
        <f>IF(SUM(wUSE!DB$112:DB$114),DB$3*wUSE!DB110/SUM(wUSE!DB$112:DB$114),0)</f>
        <v>#DIV/0!</v>
      </c>
      <c r="DC110" s="198"/>
      <c r="DD110" s="199"/>
      <c r="DE110" s="199"/>
      <c r="DF110" s="199"/>
      <c r="DG110" s="199"/>
      <c r="DH110" s="199"/>
      <c r="DI110" s="199"/>
      <c r="DJ110" s="199"/>
      <c r="DK110" s="199"/>
      <c r="DL110" s="199"/>
      <c r="DM110" s="199"/>
      <c r="DN110" s="199"/>
      <c r="DO110" s="199"/>
      <c r="DP110" s="199"/>
    </row>
    <row r="111" spans="1:120" x14ac:dyDescent="0.75">
      <c r="A111" s="2"/>
      <c r="B111" s="17" t="s">
        <v>1619</v>
      </c>
      <c r="C111" s="209">
        <f>IF(SUM(wUSE!C$112:C$114),C$3*wUSE!C111/SUM(wUSE!C$112:C$114),0)</f>
        <v>0</v>
      </c>
      <c r="D111" s="209">
        <f>IF(SUM(wUSE!D$112:D$114),D$3*wUSE!D111/SUM(wUSE!D$112:D$114),0)</f>
        <v>0</v>
      </c>
      <c r="E111" s="209">
        <f>IF(SUM(wUSE!E$112:E$114),E$3*wUSE!E111/SUM(wUSE!E$112:E$114),0)</f>
        <v>0</v>
      </c>
      <c r="F111" s="209">
        <f>IF(SUM(wUSE!F$112:F$114),F$3*wUSE!F111/SUM(wUSE!F$112:F$114),0)</f>
        <v>0</v>
      </c>
      <c r="G111" s="209">
        <f>IF(SUM(wUSE!G$112:G$114),G$3*wUSE!G111/SUM(wUSE!G$112:G$114),0)</f>
        <v>0</v>
      </c>
      <c r="H111" s="209">
        <f>IF(SUM(wUSE!H$112:H$114),H$3*wUSE!H111/SUM(wUSE!H$112:H$114),0)</f>
        <v>0</v>
      </c>
      <c r="I111" s="209">
        <f>IF(SUM(wUSE!I$112:I$114),I$3*wUSE!I111/SUM(wUSE!I$112:I$114),0)</f>
        <v>0</v>
      </c>
      <c r="J111" s="209">
        <f>IF(SUM(wUSE!J$112:J$114),J$3*wUSE!J111/SUM(wUSE!J$112:J$114),0)</f>
        <v>0</v>
      </c>
      <c r="K111" s="209">
        <f>IF(SUM(wUSE!K$112:K$114),K$3*wUSE!K111/SUM(wUSE!K$112:K$114),0)</f>
        <v>0</v>
      </c>
      <c r="L111" s="209">
        <f>IF(SUM(wUSE!L$112:L$114),L$3*wUSE!L111/SUM(wUSE!L$112:L$114),0)</f>
        <v>0</v>
      </c>
      <c r="M111" s="209">
        <f>IF(SUM(wUSE!M$112:M$114),M$3*wUSE!M111/SUM(wUSE!M$112:M$114),0)</f>
        <v>0</v>
      </c>
      <c r="N111" s="209">
        <f>IF(SUM(wUSE!N$112:N$114),N$3*wUSE!N111/SUM(wUSE!N$112:N$114),0)</f>
        <v>0</v>
      </c>
      <c r="O111" s="209">
        <f>IF(SUM(wUSE!O$112:O$114),O$3*wUSE!O111/SUM(wUSE!O$112:O$114),0)</f>
        <v>0</v>
      </c>
      <c r="P111" s="209">
        <f>IF(SUM(wUSE!P$112:P$114),P$3*wUSE!P111/SUM(wUSE!P$112:P$114),0)</f>
        <v>0</v>
      </c>
      <c r="Q111" s="209">
        <f>IF(SUM(wUSE!Q$112:Q$114),Q$3*wUSE!Q111/SUM(wUSE!Q$112:Q$114),0)</f>
        <v>0</v>
      </c>
      <c r="R111" s="209">
        <f>IF(SUM(wUSE!R$112:R$114),R$3*wUSE!R111/SUM(wUSE!R$112:R$114),0)</f>
        <v>0</v>
      </c>
      <c r="S111" s="209">
        <f>IF(SUM(wUSE!S$112:S$114),S$3*wUSE!S111/SUM(wUSE!S$112:S$114),0)</f>
        <v>0</v>
      </c>
      <c r="T111" s="209">
        <f>IF(SUM(wUSE!T$112:T$114),T$3*wUSE!T111/SUM(wUSE!T$112:T$114),0)</f>
        <v>0</v>
      </c>
      <c r="U111" s="209">
        <f>IF(SUM(wUSE!U$112:U$114),U$3*wUSE!U111/SUM(wUSE!U$112:U$114),0)</f>
        <v>0</v>
      </c>
      <c r="V111" s="209">
        <f>IF(SUM(wUSE!V$112:V$114),V$3*wUSE!V111/SUM(wUSE!V$112:V$114),0)</f>
        <v>0</v>
      </c>
      <c r="W111" s="209">
        <f>IF(SUM(wUSE!W$112:W$114),W$3*wUSE!W111/SUM(wUSE!W$112:W$114),0)</f>
        <v>0</v>
      </c>
      <c r="X111" s="209">
        <f>IF(SUM(wUSE!X$112:X$114),X$3*wUSE!X111/SUM(wUSE!X$112:X$114),0)</f>
        <v>0</v>
      </c>
      <c r="Y111" s="209">
        <f>IF(SUM(wUSE!Y$112:Y$114),Y$3*wUSE!Y111/SUM(wUSE!Y$112:Y$114),0)</f>
        <v>0</v>
      </c>
      <c r="Z111" s="209">
        <f>IF(SUM(wUSE!Z$112:Z$114),Z$3*wUSE!Z111/SUM(wUSE!Z$112:Z$114),0)</f>
        <v>0</v>
      </c>
      <c r="AA111" s="209">
        <f>IF(SUM(wUSE!AA$112:AA$114),AA$3*wUSE!AA111/SUM(wUSE!AA$112:AA$114),0)</f>
        <v>0</v>
      </c>
      <c r="AB111" s="209">
        <f>IF(SUM(wUSE!AB$112:AB$114),AB$3*wUSE!AB111/SUM(wUSE!AB$112:AB$114),0)</f>
        <v>0</v>
      </c>
      <c r="AC111" s="209">
        <f>IF(SUM(wUSE!AC$112:AC$114),AC$3*wUSE!AC111/SUM(wUSE!AC$112:AC$114),0)</f>
        <v>0</v>
      </c>
      <c r="AD111" s="209">
        <f>IF(SUM(wUSE!AD$112:AD$114),AD$3*wUSE!AD111/SUM(wUSE!AD$112:AD$114),0)</f>
        <v>0</v>
      </c>
      <c r="AE111" s="209">
        <f>IF(SUM(wUSE!AE$112:AE$114),AE$3*wUSE!AE111/SUM(wUSE!AE$112:AE$114),0)</f>
        <v>0</v>
      </c>
      <c r="AF111" s="209">
        <f>IF(SUM(wUSE!AF$112:AF$114),AF$3*wUSE!AF111/SUM(wUSE!AF$112:AF$114),0)</f>
        <v>0</v>
      </c>
      <c r="AG111" s="209">
        <f>IF(SUM(wUSE!AG$112:AG$114),AG$3*wUSE!AG111/SUM(wUSE!AG$112:AG$114),0)</f>
        <v>0</v>
      </c>
      <c r="AH111" s="209">
        <f>IF(SUM(wUSE!AH$112:AH$114),AH$3*wUSE!AH111/SUM(wUSE!AH$112:AH$114),0)</f>
        <v>0</v>
      </c>
      <c r="AI111" s="209">
        <f>IF(SUM(wUSE!AI$112:AI$114),AI$3*wUSE!AI111/SUM(wUSE!AI$112:AI$114),0)</f>
        <v>0</v>
      </c>
      <c r="AJ111" s="209">
        <f>IF(SUM(wUSE!AJ$112:AJ$114),AJ$3*wUSE!AJ111/SUM(wUSE!AJ$112:AJ$114),0)</f>
        <v>0</v>
      </c>
      <c r="AK111" s="209">
        <f>IF(SUM(wUSE!AK$112:AK$114),AK$3*wUSE!AK111/SUM(wUSE!AK$112:AK$114),0)</f>
        <v>0</v>
      </c>
      <c r="AL111" s="209">
        <f>IF(SUM(wUSE!AL$112:AL$114),AL$3*wUSE!AL111/SUM(wUSE!AL$112:AL$114),0)</f>
        <v>0</v>
      </c>
      <c r="AM111" s="209">
        <f>IF(SUM(wUSE!AM$112:AM$114),AM$3*wUSE!AM111/SUM(wUSE!AM$112:AM$114),0)</f>
        <v>0</v>
      </c>
      <c r="AN111" s="209">
        <f>IF(SUM(wUSE!AN$112:AN$114),AN$3*wUSE!AN111/SUM(wUSE!AN$112:AN$114),0)</f>
        <v>0</v>
      </c>
      <c r="AO111" s="209">
        <f>IF(SUM(wUSE!AO$112:AO$114),AO$3*wUSE!AO111/SUM(wUSE!AO$112:AO$114),0)</f>
        <v>3.0984341031410696</v>
      </c>
      <c r="AP111" s="209">
        <f>IF(SUM(wUSE!AP$112:AP$114),AP$3*wUSE!AP111/SUM(wUSE!AP$112:AP$114),0)</f>
        <v>2.6079711636900758</v>
      </c>
      <c r="AQ111" s="209">
        <f>IF(SUM(wUSE!AQ$112:AQ$114),AQ$3*wUSE!AQ111/SUM(wUSE!AQ$112:AQ$114),0)</f>
        <v>8.5386985156165327</v>
      </c>
      <c r="AR111" s="209">
        <f>IF(SUM(wUSE!AR$112:AR$114),AR$3*wUSE!AR111/SUM(wUSE!AR$112:AR$114),0)</f>
        <v>0</v>
      </c>
      <c r="AS111" s="209">
        <f>IF(SUM(wUSE!AS$112:AS$114),AS$3*wUSE!AS111/SUM(wUSE!AS$112:AS$114),0)</f>
        <v>1.3623904584340534</v>
      </c>
      <c r="AT111" s="209">
        <f>IF(SUM(wUSE!AT$112:AT$114),AT$3*wUSE!AT111/SUM(wUSE!AT$112:AT$114),0)</f>
        <v>0.92542195518233705</v>
      </c>
      <c r="AU111" s="209">
        <f>IF(SUM(wUSE!AU$112:AU$114),AU$3*wUSE!AU111/SUM(wUSE!AU$112:AU$114),0)</f>
        <v>0.40091994359295152</v>
      </c>
      <c r="AV111" s="209">
        <f>IF(SUM(wUSE!AV$112:AV$114),AV$3*wUSE!AV111/SUM(wUSE!AV$112:AV$114),0)</f>
        <v>30.875855126664177</v>
      </c>
      <c r="AW111" s="209">
        <f>IF(SUM(wUSE!AW$112:AW$114),AW$3*wUSE!AW111/SUM(wUSE!AW$112:AW$114),0)</f>
        <v>5.6695107592175207</v>
      </c>
      <c r="AX111" s="209">
        <f>IF(SUM(wUSE!AX$112:AX$114),AX$3*wUSE!AX111/SUM(wUSE!AX$112:AX$114),0)</f>
        <v>2.8825735713629681E-2</v>
      </c>
      <c r="AY111" s="209">
        <f>IF(SUM(wUSE!AY$112:AY$114),AY$3*wUSE!AY111/SUM(wUSE!AY$112:AY$114),0)</f>
        <v>7.2034145640641443</v>
      </c>
      <c r="AZ111" s="209">
        <f>IF(SUM(wUSE!AZ$112:AZ$114),AZ$3*wUSE!AZ111/SUM(wUSE!AZ$112:AZ$114),0)</f>
        <v>12.1442552501448</v>
      </c>
      <c r="BA111" s="209">
        <f>IF(SUM(wUSE!BA$112:BA$114),BA$3*wUSE!BA111/SUM(wUSE!BA$112:BA$114),0)</f>
        <v>1.5990469370119071</v>
      </c>
      <c r="BB111" s="209">
        <f>IF(SUM(wUSE!BB$112:BB$114),BB$3*wUSE!BB111/SUM(wUSE!BB$112:BB$114),0)</f>
        <v>0.16491210812034365</v>
      </c>
      <c r="BC111" s="209">
        <f>IF(SUM(wUSE!BC$112:BC$114),BC$3*wUSE!BC111/SUM(wUSE!BC$112:BC$114),0)</f>
        <v>7.0531782119978219</v>
      </c>
      <c r="BD111" s="209">
        <f>IF(SUM(wUSE!BD$112:BD$114),BD$3*wUSE!BD111/SUM(wUSE!BD$112:BD$114),0)</f>
        <v>2.4654032793599447</v>
      </c>
      <c r="BE111" s="209">
        <f>IF(SUM(wUSE!BE$112:BE$114),BE$3*wUSE!BE111/SUM(wUSE!BE$112:BE$114),0)</f>
        <v>1.9764308389443446</v>
      </c>
      <c r="BF111" s="209">
        <f>IF(SUM(wUSE!BF$112:BF$114),BF$3*wUSE!BF111/SUM(wUSE!BF$112:BF$114),0)</f>
        <v>7.0834169320587491E-3</v>
      </c>
      <c r="BG111" s="209">
        <f>IF(SUM(wUSE!BG$112:BG$114),BG$3*wUSE!BG111/SUM(wUSE!BG$112:BG$114),0)</f>
        <v>7.8745323021340816</v>
      </c>
      <c r="BH111" s="209">
        <f>IF(SUM(wUSE!BH$112:BH$114),BH$3*wUSE!BH111/SUM(wUSE!BH$112:BH$114),0)</f>
        <v>0.28668253652857101</v>
      </c>
      <c r="BI111" s="209">
        <f>IF(SUM(wUSE!BI$112:BI$114),BI$3*wUSE!BI111/SUM(wUSE!BI$112:BI$114),0)</f>
        <v>1.857793461295679</v>
      </c>
      <c r="BJ111" s="209">
        <f>IF(SUM(wUSE!BJ$112:BJ$114),BJ$3*wUSE!BJ111/SUM(wUSE!BJ$112:BJ$114),0)</f>
        <v>0.58386288969367539</v>
      </c>
      <c r="BK111" s="209">
        <f>IF(SUM(wUSE!BK$112:BK$114),BK$3*wUSE!BK111/SUM(wUSE!BK$112:BK$114),0)</f>
        <v>3.7145652402385885</v>
      </c>
      <c r="BL111" s="209">
        <f>IF(SUM(wUSE!BL$112:BL$114),BL$3*wUSE!BL111/SUM(wUSE!BL$112:BL$114),0)</f>
        <v>1.0444683519753359</v>
      </c>
      <c r="BM111" s="209">
        <f>IF(SUM(wUSE!BM$112:BM$114),BM$3*wUSE!BM111/SUM(wUSE!BM$112:BM$114),0)</f>
        <v>12.748791020929536</v>
      </c>
      <c r="BN111" s="209">
        <f>IF(SUM(wUSE!BN$112:BN$114),BN$3*wUSE!BN111/SUM(wUSE!BN$112:BN$114),0)</f>
        <v>0.66788115575070173</v>
      </c>
      <c r="BO111" s="209">
        <f>IF(SUM(wUSE!BO$112:BO$114),BO$3*wUSE!BO111/SUM(wUSE!BO$112:BO$114),0)</f>
        <v>0.61018512296877481</v>
      </c>
      <c r="BP111" s="209">
        <f>IF(SUM(wUSE!BP$112:BP$114),BP$3*wUSE!BP111/SUM(wUSE!BP$112:BP$114),0)</f>
        <v>1.1063326258446455</v>
      </c>
      <c r="BQ111" s="209">
        <f>IF(SUM(wUSE!BQ$112:BQ$114),BQ$3*wUSE!BQ111/SUM(wUSE!BQ$112:BQ$114),0)</f>
        <v>0.78326100234646245</v>
      </c>
      <c r="BR111" s="209">
        <f>IF(SUM(wUSE!BR$112:BR$114),BR$3*wUSE!BR111/SUM(wUSE!BR$112:BR$114),0)</f>
        <v>4.7720740782765794E-2</v>
      </c>
      <c r="BS111" s="209">
        <f>IF(SUM(wUSE!BS$112:BS$114),BS$3*wUSE!BS111/SUM(wUSE!BS$112:BS$114),0)</f>
        <v>8.8685138893602868</v>
      </c>
      <c r="BT111" s="209">
        <f>IF(SUM(wUSE!BT$112:BT$114),BT$3*wUSE!BT111/SUM(wUSE!BT$112:BT$114),0)</f>
        <v>1.1846200293412086</v>
      </c>
      <c r="BU111" s="209">
        <f>IF(SUM(wUSE!BU$112:BU$114),BU$3*wUSE!BU111/SUM(wUSE!BU$112:BU$114),0)</f>
        <v>0.37470330242230343</v>
      </c>
      <c r="BV111" s="209">
        <f>IF(SUM(wUSE!BV$112:BV$114),BV$3*wUSE!BV111/SUM(wUSE!BV$112:BV$114),0)</f>
        <v>84.028964433723729</v>
      </c>
      <c r="BW111" s="209">
        <f>IF(SUM(wUSE!BW$112:BW$114),BW$3*wUSE!BW111/SUM(wUSE!BW$112:BW$114),0)</f>
        <v>0</v>
      </c>
      <c r="BX111" s="209">
        <f>IF(SUM(wUSE!BX$112:BX$114),BX$3*wUSE!BX111/SUM(wUSE!BX$112:BX$114),0)</f>
        <v>1.350966686021507</v>
      </c>
      <c r="BY111" s="209">
        <f>IF(SUM(wUSE!BY$112:BY$114),BY$3*wUSE!BY111/SUM(wUSE!BY$112:BY$114),0)</f>
        <v>0.59910734480473093</v>
      </c>
      <c r="BZ111" s="209">
        <f>IF(SUM(wUSE!BZ$112:BZ$114),BZ$3*wUSE!BZ111/SUM(wUSE!BZ$112:BZ$114),0)</f>
        <v>23.953744619013818</v>
      </c>
      <c r="CA111" s="209">
        <f>IF(SUM(wUSE!CA$112:CA$114),CA$3*wUSE!CA111/SUM(wUSE!CA$112:CA$114),0)</f>
        <v>34.907678331596806</v>
      </c>
      <c r="CB111" s="209">
        <f>IF(SUM(wUSE!CB$112:CB$114),CB$3*wUSE!CB111/SUM(wUSE!CB$112:CB$114),0)</f>
        <v>21.2716830815999</v>
      </c>
      <c r="CC111" s="209">
        <f>IF(SUM(wUSE!CC$112:CC$114),CC$3*wUSE!CC111/SUM(wUSE!CC$112:CC$114),0)</f>
        <v>8.99063460631581</v>
      </c>
      <c r="CD111" s="209">
        <f>IF(SUM(wUSE!CD$112:CD$114),CD$3*wUSE!CD111/SUM(wUSE!CD$112:CD$114),0)</f>
        <v>2.8108290515829784</v>
      </c>
      <c r="CE111" s="209">
        <f>IF(SUM(wUSE!CE$112:CE$114),CE$3*wUSE!CE111/SUM(wUSE!CE$112:CE$114),0)</f>
        <v>0.65578577950789674</v>
      </c>
      <c r="CF111" s="209">
        <f>IF(SUM(wUSE!CF$112:CF$114),CF$3*wUSE!CF111/SUM(wUSE!CF$112:CF$114),0)</f>
        <v>0</v>
      </c>
      <c r="CG111" s="209" t="e">
        <f>IF(SUM(wUSE!CG$112:CG$114),CG$3*wUSE!CG111/SUM(wUSE!CG$112:CG$114),0)</f>
        <v>#DIV/0!</v>
      </c>
      <c r="CH111" s="209" t="e">
        <f>IF(SUM(wUSE!CH$112:CH$114),CH$3*wUSE!CH111/SUM(wUSE!CH$112:CH$114),0)</f>
        <v>#DIV/0!</v>
      </c>
      <c r="CI111" s="209" t="e">
        <f>IF(SUM(wUSE!CI$112:CI$114),CI$3*wUSE!CI111/SUM(wUSE!CI$112:CI$114),0)</f>
        <v>#DIV/0!</v>
      </c>
      <c r="CJ111" s="209" t="e">
        <f>IF(SUM(wUSE!CJ$112:CJ$114),CJ$3*wUSE!CJ111/SUM(wUSE!CJ$112:CJ$114),0)</f>
        <v>#DIV/0!</v>
      </c>
      <c r="CK111" s="209" t="e">
        <f>IF(SUM(wUSE!CK$112:CK$114),CK$3*wUSE!CK111/SUM(wUSE!CK$112:CK$114),0)</f>
        <v>#DIV/0!</v>
      </c>
      <c r="CL111" s="209" t="e">
        <f>IF(SUM(wUSE!CL$112:CL$114),CL$3*wUSE!CL111/SUM(wUSE!CL$112:CL$114),0)</f>
        <v>#DIV/0!</v>
      </c>
      <c r="CM111" s="209" t="e">
        <f>IF(SUM(wUSE!CM$112:CM$114),CM$3*wUSE!CM111/SUM(wUSE!CM$112:CM$114),0)</f>
        <v>#DIV/0!</v>
      </c>
      <c r="CN111" s="209" t="e">
        <f>IF(SUM(wUSE!CN$112:CN$114),CN$3*wUSE!CN111/SUM(wUSE!CN$112:CN$114),0)</f>
        <v>#DIV/0!</v>
      </c>
      <c r="CO111" s="209" t="e">
        <f>IF(SUM(wUSE!CO$112:CO$114),CO$3*wUSE!CO111/SUM(wUSE!CO$112:CO$114),0)</f>
        <v>#DIV/0!</v>
      </c>
      <c r="CP111" s="209" t="e">
        <f>IF(SUM(wUSE!CP$112:CP$114),CP$3*wUSE!CP111/SUM(wUSE!CP$112:CP$114),0)</f>
        <v>#DIV/0!</v>
      </c>
      <c r="CQ111" s="209" t="e">
        <f>IF(SUM(wUSE!CQ$112:CQ$114),CQ$3*wUSE!CQ111/SUM(wUSE!CQ$112:CQ$114),0)</f>
        <v>#DIV/0!</v>
      </c>
      <c r="CR111" s="209" t="e">
        <f>IF(SUM(wUSE!CR$112:CR$114),CR$3*wUSE!CR111/SUM(wUSE!CR$112:CR$114),0)</f>
        <v>#DIV/0!</v>
      </c>
      <c r="CS111" s="209" t="e">
        <f>IF(SUM(wUSE!CS$112:CS$114),CS$3*wUSE!CS111/SUM(wUSE!CS$112:CS$114),0)</f>
        <v>#DIV/0!</v>
      </c>
      <c r="CT111" s="209">
        <f>IF(SUM(wUSE!CT$112:CT$114),CT$3*wUSE!CT111/SUM(wUSE!CT$112:CT$114),0)</f>
        <v>0</v>
      </c>
      <c r="CU111" s="209">
        <f>IF(SUM(wUSE!CU$112:CU$114),CU$3*wUSE!CU111/SUM(wUSE!CU$112:CU$114),0)</f>
        <v>0</v>
      </c>
      <c r="CV111" s="209" t="e">
        <f>IF(SUM(wUSE!CV$112:CV$114),CV$3*wUSE!CV111/SUM(wUSE!CV$112:CV$114),0)</f>
        <v>#DIV/0!</v>
      </c>
      <c r="CW111" s="209" t="e">
        <f>IF(SUM(wUSE!CW$112:CW$114),CW$3*wUSE!CW111/SUM(wUSE!CW$112:CW$114),0)</f>
        <v>#DIV/0!</v>
      </c>
      <c r="CX111" s="209" t="e">
        <f>IF(SUM(wUSE!CX$112:CX$114),CX$3*wUSE!CX111/SUM(wUSE!CX$112:CX$114),0)</f>
        <v>#DIV/0!</v>
      </c>
      <c r="CY111" s="209" t="e">
        <f>IF(SUM(wUSE!CY$112:CY$114),CY$3*wUSE!CY111/SUM(wUSE!CY$112:CY$114),0)</f>
        <v>#DIV/0!</v>
      </c>
      <c r="CZ111" s="209" t="e">
        <f>IF(SUM(wUSE!CZ$112:CZ$114),CZ$3*wUSE!CZ111/SUM(wUSE!CZ$112:CZ$114),0)</f>
        <v>#DIV/0!</v>
      </c>
      <c r="DA111" s="209" t="e">
        <f>IF(SUM(wUSE!DA$112:DA$114),DA$3*wUSE!DA111/SUM(wUSE!DA$112:DA$114),0)</f>
        <v>#DIV/0!</v>
      </c>
      <c r="DB111" s="209" t="e">
        <f>IF(SUM(wUSE!DB$112:DB$114),DB$3*wUSE!DB111/SUM(wUSE!DB$112:DB$114),0)</f>
        <v>#DIV/0!</v>
      </c>
      <c r="DC111" s="198"/>
      <c r="DD111" s="199"/>
      <c r="DE111" s="199"/>
      <c r="DF111" s="199"/>
      <c r="DG111" s="199"/>
      <c r="DH111" s="199"/>
      <c r="DI111" s="199"/>
      <c r="DJ111" s="199"/>
      <c r="DK111" s="199"/>
      <c r="DL111" s="199"/>
      <c r="DM111" s="199"/>
      <c r="DN111" s="199"/>
      <c r="DO111" s="199"/>
      <c r="DP111" s="199"/>
    </row>
    <row r="112" spans="1:120" x14ac:dyDescent="0.75">
      <c r="A112" s="2"/>
      <c r="B112" s="17" t="s">
        <v>210</v>
      </c>
      <c r="C112" s="209">
        <f>IF(SUM(wUSE!C$112:C$114),C$3*wUSE!C112/SUM(wUSE!C$112:C$114),0)</f>
        <v>9.1173416092729376</v>
      </c>
      <c r="D112" s="209">
        <f>IF(SUM(wUSE!D$112:D$114),D$3*wUSE!D112/SUM(wUSE!D$112:D$114),0)</f>
        <v>20.378791276108629</v>
      </c>
      <c r="E112" s="209">
        <f>IF(SUM(wUSE!E$112:E$114),E$3*wUSE!E112/SUM(wUSE!E$112:E$114),0)</f>
        <v>0.90332677471852896</v>
      </c>
      <c r="F112" s="209">
        <f>IF(SUM(wUSE!F$112:F$114),F$3*wUSE!F112/SUM(wUSE!F$112:F$114),0)</f>
        <v>12.196386054116259</v>
      </c>
      <c r="G112" s="209">
        <f>IF(SUM(wUSE!G$112:G$114),G$3*wUSE!G112/SUM(wUSE!G$112:G$114),0)</f>
        <v>3.0237415661845864E-5</v>
      </c>
      <c r="H112" s="209">
        <f>IF(SUM(wUSE!H$112:H$114),H$3*wUSE!H112/SUM(wUSE!H$112:H$114),0)</f>
        <v>54.199008356600075</v>
      </c>
      <c r="I112" s="209">
        <f>IF(SUM(wUSE!I$112:I$114),I$3*wUSE!I112/SUM(wUSE!I$112:I$114),0)</f>
        <v>51.891401164255718</v>
      </c>
      <c r="J112" s="209">
        <f>IF(SUM(wUSE!J$112:J$114),J$3*wUSE!J112/SUM(wUSE!J$112:J$114),0)</f>
        <v>32.742644574932406</v>
      </c>
      <c r="K112" s="209">
        <f>IF(SUM(wUSE!K$112:K$114),K$3*wUSE!K112/SUM(wUSE!K$112:K$114),0)</f>
        <v>6.2400911645744284</v>
      </c>
      <c r="L112" s="209">
        <f>IF(SUM(wUSE!L$112:L$114),L$3*wUSE!L112/SUM(wUSE!L$112:L$114),0)</f>
        <v>122.81517941878548</v>
      </c>
      <c r="M112" s="209">
        <f>IF(SUM(wUSE!M$112:M$114),M$3*wUSE!M112/SUM(wUSE!M$112:M$114),0)</f>
        <v>266.72270027870957</v>
      </c>
      <c r="N112" s="209">
        <f>IF(SUM(wUSE!N$112:N$114),N$3*wUSE!N112/SUM(wUSE!N$112:N$114),0)</f>
        <v>3.8583831602098821</v>
      </c>
      <c r="O112" s="209">
        <f>IF(SUM(wUSE!O$112:O$114),O$3*wUSE!O112/SUM(wUSE!O$112:O$114),0)</f>
        <v>3.5105469822155548</v>
      </c>
      <c r="P112" s="209">
        <f>IF(SUM(wUSE!P$112:P$114),P$3*wUSE!P112/SUM(wUSE!P$112:P$114),0)</f>
        <v>93.947293109744137</v>
      </c>
      <c r="Q112" s="209">
        <f>IF(SUM(wUSE!Q$112:Q$114),Q$3*wUSE!Q112/SUM(wUSE!Q$112:Q$114),0)</f>
        <v>16.190258800244603</v>
      </c>
      <c r="R112" s="209">
        <f>IF(SUM(wUSE!R$112:R$114),R$3*wUSE!R112/SUM(wUSE!R$112:R$114),0)</f>
        <v>90.445556046185118</v>
      </c>
      <c r="S112" s="209">
        <f>IF(SUM(wUSE!S$112:S$114),S$3*wUSE!S112/SUM(wUSE!S$112:S$114),0)</f>
        <v>1.1425685660627158</v>
      </c>
      <c r="T112" s="209">
        <f>IF(SUM(wUSE!T$112:T$114),T$3*wUSE!T112/SUM(wUSE!T$112:T$114),0)</f>
        <v>0.38520775853251721</v>
      </c>
      <c r="U112" s="209">
        <f>IF(SUM(wUSE!U$112:U$114),U$3*wUSE!U112/SUM(wUSE!U$112:U$114),0)</f>
        <v>0</v>
      </c>
      <c r="V112" s="209">
        <f>IF(SUM(wUSE!V$112:V$114),V$3*wUSE!V112/SUM(wUSE!V$112:V$114),0)</f>
        <v>0</v>
      </c>
      <c r="W112" s="209">
        <f>IF(SUM(wUSE!W$112:W$114),W$3*wUSE!W112/SUM(wUSE!W$112:W$114),0)</f>
        <v>0</v>
      </c>
      <c r="X112" s="209">
        <f>IF(SUM(wUSE!X$112:X$114),X$3*wUSE!X112/SUM(wUSE!X$112:X$114),0)</f>
        <v>0</v>
      </c>
      <c r="Y112" s="209">
        <f>IF(SUM(wUSE!Y$112:Y$114),Y$3*wUSE!Y112/SUM(wUSE!Y$112:Y$114),0)</f>
        <v>0</v>
      </c>
      <c r="Z112" s="209">
        <f>IF(SUM(wUSE!Z$112:Z$114),Z$3*wUSE!Z112/SUM(wUSE!Z$112:Z$114),0)</f>
        <v>0</v>
      </c>
      <c r="AA112" s="209">
        <f>IF(SUM(wUSE!AA$112:AA$114),AA$3*wUSE!AA112/SUM(wUSE!AA$112:AA$114),0)</f>
        <v>0</v>
      </c>
      <c r="AB112" s="209">
        <f>IF(SUM(wUSE!AB$112:AB$114),AB$3*wUSE!AB112/SUM(wUSE!AB$112:AB$114),0)</f>
        <v>67.777334816525865</v>
      </c>
      <c r="AC112" s="209">
        <f>IF(SUM(wUSE!AC$112:AC$114),AC$3*wUSE!AC112/SUM(wUSE!AC$112:AC$114),0)</f>
        <v>24.73445517611642</v>
      </c>
      <c r="AD112" s="209">
        <f>IF(SUM(wUSE!AD$112:AD$114),AD$3*wUSE!AD112/SUM(wUSE!AD$112:AD$114),0)</f>
        <v>10.68178349669296</v>
      </c>
      <c r="AE112" s="209">
        <f>IF(SUM(wUSE!AE$112:AE$114),AE$3*wUSE!AE112/SUM(wUSE!AE$112:AE$114),0)</f>
        <v>1.9252108668992249</v>
      </c>
      <c r="AF112" s="209">
        <f>IF(SUM(wUSE!AF$112:AF$114),AF$3*wUSE!AF112/SUM(wUSE!AF$112:AF$114),0)</f>
        <v>29.368093889025811</v>
      </c>
      <c r="AG112" s="209">
        <f>IF(SUM(wUSE!AG$112:AG$114),AG$3*wUSE!AG112/SUM(wUSE!AG$112:AG$114),0)</f>
        <v>12.706068740758376</v>
      </c>
      <c r="AH112" s="209">
        <f>IF(SUM(wUSE!AH$112:AH$114),AH$3*wUSE!AH112/SUM(wUSE!AH$112:AH$114),0)</f>
        <v>0.4764053408460644</v>
      </c>
      <c r="AI112" s="209">
        <f>IF(SUM(wUSE!AI$112:AI$114),AI$3*wUSE!AI112/SUM(wUSE!AI$112:AI$114),0)</f>
        <v>3.2266016465756864</v>
      </c>
      <c r="AJ112" s="209">
        <f>IF(SUM(wUSE!AJ$112:AJ$114),AJ$3*wUSE!AJ112/SUM(wUSE!AJ$112:AJ$114),0)</f>
        <v>254.55204278490822</v>
      </c>
      <c r="AK112" s="209">
        <f>IF(SUM(wUSE!AK$112:AK$114),AK$3*wUSE!AK112/SUM(wUSE!AK$112:AK$114),0)</f>
        <v>49.068245408295404</v>
      </c>
      <c r="AL112" s="209">
        <f>IF(SUM(wUSE!AL$112:AL$114),AL$3*wUSE!AL112/SUM(wUSE!AL$112:AL$114),0)</f>
        <v>16.542865414860245</v>
      </c>
      <c r="AM112" s="209">
        <f>IF(SUM(wUSE!AM$112:AM$114),AM$3*wUSE!AM112/SUM(wUSE!AM$112:AM$114),0)</f>
        <v>23.399912216421537</v>
      </c>
      <c r="AN112" s="209">
        <f>IF(SUM(wUSE!AN$112:AN$114),AN$3*wUSE!AN112/SUM(wUSE!AN$112:AN$114),0)</f>
        <v>4.1842512548654023E-2</v>
      </c>
      <c r="AO112" s="209">
        <f>IF(SUM(wUSE!AO$112:AO$114),AO$3*wUSE!AO112/SUM(wUSE!AO$112:AO$114),0)</f>
        <v>41.392086205370781</v>
      </c>
      <c r="AP112" s="209">
        <f>IF(SUM(wUSE!AP$112:AP$114),AP$3*wUSE!AP112/SUM(wUSE!AP$112:AP$114),0)</f>
        <v>58.245593650530616</v>
      </c>
      <c r="AQ112" s="209">
        <f>IF(SUM(wUSE!AQ$112:AQ$114),AQ$3*wUSE!AQ112/SUM(wUSE!AQ$112:AQ$114),0)</f>
        <v>18.587822850293943</v>
      </c>
      <c r="AR112" s="209">
        <f>IF(SUM(wUSE!AR$112:AR$114),AR$3*wUSE!AR112/SUM(wUSE!AR$112:AR$114),0)</f>
        <v>0</v>
      </c>
      <c r="AS112" s="209">
        <f>IF(SUM(wUSE!AS$112:AS$114),AS$3*wUSE!AS112/SUM(wUSE!AS$112:AS$114),0)</f>
        <v>5.1651085215868253</v>
      </c>
      <c r="AT112" s="209">
        <f>IF(SUM(wUSE!AT$112:AT$114),AT$3*wUSE!AT112/SUM(wUSE!AT$112:AT$114),0)</f>
        <v>7.2072578177491078</v>
      </c>
      <c r="AU112" s="209">
        <f>IF(SUM(wUSE!AU$112:AU$114),AU$3*wUSE!AU112/SUM(wUSE!AU$112:AU$114),0)</f>
        <v>3.8231422732241533</v>
      </c>
      <c r="AV112" s="209">
        <f>IF(SUM(wUSE!AV$112:AV$114),AV$3*wUSE!AV112/SUM(wUSE!AV$112:AV$114),0)</f>
        <v>100.87756628549225</v>
      </c>
      <c r="AW112" s="209">
        <f>IF(SUM(wUSE!AW$112:AW$114),AW$3*wUSE!AW112/SUM(wUSE!AW$112:AW$114),0)</f>
        <v>14.653336045150219</v>
      </c>
      <c r="AX112" s="209">
        <f>IF(SUM(wUSE!AX$112:AX$114),AX$3*wUSE!AX112/SUM(wUSE!AX$112:AX$114),0)</f>
        <v>3.5049994738744497</v>
      </c>
      <c r="AY112" s="209">
        <f>IF(SUM(wUSE!AY$112:AY$114),AY$3*wUSE!AY112/SUM(wUSE!AY$112:AY$114),0)</f>
        <v>39.434552606701303</v>
      </c>
      <c r="AZ112" s="209">
        <f>IF(SUM(wUSE!AZ$112:AZ$114),AZ$3*wUSE!AZ112/SUM(wUSE!AZ$112:AZ$114),0)</f>
        <v>69.916128180223765</v>
      </c>
      <c r="BA112" s="209">
        <f>IF(SUM(wUSE!BA$112:BA$114),BA$3*wUSE!BA112/SUM(wUSE!BA$112:BA$114),0)</f>
        <v>13.694092561924048</v>
      </c>
      <c r="BB112" s="209">
        <f>IF(SUM(wUSE!BB$112:BB$114),BB$3*wUSE!BB112/SUM(wUSE!BB$112:BB$114),0)</f>
        <v>2.3571808713277287</v>
      </c>
      <c r="BC112" s="209">
        <f>IF(SUM(wUSE!BC$112:BC$114),BC$3*wUSE!BC112/SUM(wUSE!BC$112:BC$114),0)</f>
        <v>69.512638781024918</v>
      </c>
      <c r="BD112" s="209">
        <f>IF(SUM(wUSE!BD$112:BD$114),BD$3*wUSE!BD112/SUM(wUSE!BD$112:BD$114),0)</f>
        <v>13.805421713179294</v>
      </c>
      <c r="BE112" s="209">
        <f>IF(SUM(wUSE!BE$112:BE$114),BE$3*wUSE!BE112/SUM(wUSE!BE$112:BE$114),0)</f>
        <v>9.6180413671671161</v>
      </c>
      <c r="BF112" s="209">
        <f>IF(SUM(wUSE!BF$112:BF$114),BF$3*wUSE!BF112/SUM(wUSE!BF$112:BF$114),0)</f>
        <v>0.13048706073343369</v>
      </c>
      <c r="BG112" s="209">
        <f>IF(SUM(wUSE!BG$112:BG$114),BG$3*wUSE!BG112/SUM(wUSE!BG$112:BG$114),0)</f>
        <v>14.732040256400339</v>
      </c>
      <c r="BH112" s="209">
        <f>IF(SUM(wUSE!BH$112:BH$114),BH$3*wUSE!BH112/SUM(wUSE!BH$112:BH$114),0)</f>
        <v>3.3051297269723086</v>
      </c>
      <c r="BI112" s="209">
        <f>IF(SUM(wUSE!BI$112:BI$114),BI$3*wUSE!BI112/SUM(wUSE!BI$112:BI$114),0)</f>
        <v>2.1460333587193325</v>
      </c>
      <c r="BJ112" s="209">
        <f>IF(SUM(wUSE!BJ$112:BJ$114),BJ$3*wUSE!BJ112/SUM(wUSE!BJ$112:BJ$114),0)</f>
        <v>0.86269271600368158</v>
      </c>
      <c r="BK112" s="209">
        <f>IF(SUM(wUSE!BK$112:BK$114),BK$3*wUSE!BK112/SUM(wUSE!BK$112:BK$114),0)</f>
        <v>7.9330178066846297</v>
      </c>
      <c r="BL112" s="209">
        <f>IF(SUM(wUSE!BL$112:BL$114),BL$3*wUSE!BL112/SUM(wUSE!BL$112:BL$114),0)</f>
        <v>4.3571978176869433</v>
      </c>
      <c r="BM112" s="209">
        <f>IF(SUM(wUSE!BM$112:BM$114),BM$3*wUSE!BM112/SUM(wUSE!BM$112:BM$114),0)</f>
        <v>13.570863563926991</v>
      </c>
      <c r="BN112" s="209">
        <f>IF(SUM(wUSE!BN$112:BN$114),BN$3*wUSE!BN112/SUM(wUSE!BN$112:BN$114),0)</f>
        <v>5.9477810333443824</v>
      </c>
      <c r="BO112" s="209">
        <f>IF(SUM(wUSE!BO$112:BO$114),BO$3*wUSE!BO112/SUM(wUSE!BO$112:BO$114),0)</f>
        <v>3.1185202829511995</v>
      </c>
      <c r="BP112" s="209">
        <f>IF(SUM(wUSE!BP$112:BP$114),BP$3*wUSE!BP112/SUM(wUSE!BP$112:BP$114),0)</f>
        <v>9.754656758106659</v>
      </c>
      <c r="BQ112" s="209">
        <f>IF(SUM(wUSE!BQ$112:BQ$114),BQ$3*wUSE!BQ112/SUM(wUSE!BQ$112:BQ$114),0)</f>
        <v>15.184920498717887</v>
      </c>
      <c r="BR112" s="209">
        <f>IF(SUM(wUSE!BR$112:BR$114),BR$3*wUSE!BR112/SUM(wUSE!BR$112:BR$114),0)</f>
        <v>0.10310038122880183</v>
      </c>
      <c r="BS112" s="209">
        <f>IF(SUM(wUSE!BS$112:BS$114),BS$3*wUSE!BS112/SUM(wUSE!BS$112:BS$114),0)</f>
        <v>89.649113689312173</v>
      </c>
      <c r="BT112" s="209">
        <f>IF(SUM(wUSE!BT$112:BT$114),BT$3*wUSE!BT112/SUM(wUSE!BT$112:BT$114),0)</f>
        <v>19.299308473294765</v>
      </c>
      <c r="BU112" s="209">
        <f>IF(SUM(wUSE!BU$112:BU$114),BU$3*wUSE!BU112/SUM(wUSE!BU$112:BU$114),0)</f>
        <v>2.6900967712535087</v>
      </c>
      <c r="BV112" s="209">
        <f>IF(SUM(wUSE!BV$112:BV$114),BV$3*wUSE!BV112/SUM(wUSE!BV$112:BV$114),0)</f>
        <v>457.26686290586275</v>
      </c>
      <c r="BW112" s="209">
        <f>IF(SUM(wUSE!BW$112:BW$114),BW$3*wUSE!BW112/SUM(wUSE!BW$112:BW$114),0)</f>
        <v>0</v>
      </c>
      <c r="BX112" s="209">
        <f>IF(SUM(wUSE!BX$112:BX$114),BX$3*wUSE!BX112/SUM(wUSE!BX$112:BX$114),0)</f>
        <v>29.507235451494005</v>
      </c>
      <c r="BY112" s="209">
        <f>IF(SUM(wUSE!BY$112:BY$114),BY$3*wUSE!BY112/SUM(wUSE!BY$112:BY$114),0)</f>
        <v>3.5543794051924018</v>
      </c>
      <c r="BZ112" s="209">
        <f>IF(SUM(wUSE!BZ$112:BZ$114),BZ$3*wUSE!BZ112/SUM(wUSE!BZ$112:BZ$114),0)</f>
        <v>200.79147959580985</v>
      </c>
      <c r="CA112" s="209">
        <f>IF(SUM(wUSE!CA$112:CA$114),CA$3*wUSE!CA112/SUM(wUSE!CA$112:CA$114),0)</f>
        <v>463.54034393073255</v>
      </c>
      <c r="CB112" s="209">
        <f>IF(SUM(wUSE!CB$112:CB$114),CB$3*wUSE!CB112/SUM(wUSE!CB$112:CB$114),0)</f>
        <v>217.69280601106288</v>
      </c>
      <c r="CC112" s="209">
        <f>IF(SUM(wUSE!CC$112:CC$114),CC$3*wUSE!CC112/SUM(wUSE!CC$112:CC$114),0)</f>
        <v>101.66935650488006</v>
      </c>
      <c r="CD112" s="209">
        <f>IF(SUM(wUSE!CD$112:CD$114),CD$3*wUSE!CD112/SUM(wUSE!CD$112:CD$114),0)</f>
        <v>46.715705287558265</v>
      </c>
      <c r="CE112" s="209">
        <f>IF(SUM(wUSE!CE$112:CE$114),CE$3*wUSE!CE112/SUM(wUSE!CE$112:CE$114),0)</f>
        <v>10.613211892844063</v>
      </c>
      <c r="CF112" s="209">
        <f>IF(SUM(wUSE!CF$112:CF$114),CF$3*wUSE!CF112/SUM(wUSE!CF$112:CF$114),0)</f>
        <v>0</v>
      </c>
      <c r="CG112" s="209" t="e">
        <f>IF(SUM(wUSE!CG$112:CG$114),CG$3*wUSE!CG112/SUM(wUSE!CG$112:CG$114),0)</f>
        <v>#DIV/0!</v>
      </c>
      <c r="CH112" s="209" t="e">
        <f>IF(SUM(wUSE!CH$112:CH$114),CH$3*wUSE!CH112/SUM(wUSE!CH$112:CH$114),0)</f>
        <v>#DIV/0!</v>
      </c>
      <c r="CI112" s="209" t="e">
        <f>IF(SUM(wUSE!CI$112:CI$114),CI$3*wUSE!CI112/SUM(wUSE!CI$112:CI$114),0)</f>
        <v>#DIV/0!</v>
      </c>
      <c r="CJ112" s="209" t="e">
        <f>IF(SUM(wUSE!CJ$112:CJ$114),CJ$3*wUSE!CJ112/SUM(wUSE!CJ$112:CJ$114),0)</f>
        <v>#DIV/0!</v>
      </c>
      <c r="CK112" s="209" t="e">
        <f>IF(SUM(wUSE!CK$112:CK$114),CK$3*wUSE!CK112/SUM(wUSE!CK$112:CK$114),0)</f>
        <v>#DIV/0!</v>
      </c>
      <c r="CL112" s="209" t="e">
        <f>IF(SUM(wUSE!CL$112:CL$114),CL$3*wUSE!CL112/SUM(wUSE!CL$112:CL$114),0)</f>
        <v>#DIV/0!</v>
      </c>
      <c r="CM112" s="209" t="e">
        <f>IF(SUM(wUSE!CM$112:CM$114),CM$3*wUSE!CM112/SUM(wUSE!CM$112:CM$114),0)</f>
        <v>#DIV/0!</v>
      </c>
      <c r="CN112" s="209" t="e">
        <f>IF(SUM(wUSE!CN$112:CN$114),CN$3*wUSE!CN112/SUM(wUSE!CN$112:CN$114),0)</f>
        <v>#DIV/0!</v>
      </c>
      <c r="CO112" s="209" t="e">
        <f>IF(SUM(wUSE!CO$112:CO$114),CO$3*wUSE!CO112/SUM(wUSE!CO$112:CO$114),0)</f>
        <v>#DIV/0!</v>
      </c>
      <c r="CP112" s="209" t="e">
        <f>IF(SUM(wUSE!CP$112:CP$114),CP$3*wUSE!CP112/SUM(wUSE!CP$112:CP$114),0)</f>
        <v>#DIV/0!</v>
      </c>
      <c r="CQ112" s="209" t="e">
        <f>IF(SUM(wUSE!CQ$112:CQ$114),CQ$3*wUSE!CQ112/SUM(wUSE!CQ$112:CQ$114),0)</f>
        <v>#DIV/0!</v>
      </c>
      <c r="CR112" s="209" t="e">
        <f>IF(SUM(wUSE!CR$112:CR$114),CR$3*wUSE!CR112/SUM(wUSE!CR$112:CR$114),0)</f>
        <v>#DIV/0!</v>
      </c>
      <c r="CS112" s="209" t="e">
        <f>IF(SUM(wUSE!CS$112:CS$114),CS$3*wUSE!CS112/SUM(wUSE!CS$112:CS$114),0)</f>
        <v>#DIV/0!</v>
      </c>
      <c r="CT112" s="209">
        <f>IF(SUM(wUSE!CT$112:CT$114),CT$3*wUSE!CT112/SUM(wUSE!CT$112:CT$114),0)</f>
        <v>0</v>
      </c>
      <c r="CU112" s="209">
        <f>IF(SUM(wUSE!CU$112:CU$114),CU$3*wUSE!CU112/SUM(wUSE!CU$112:CU$114),0)</f>
        <v>0</v>
      </c>
      <c r="CV112" s="209" t="e">
        <f>IF(SUM(wUSE!CV$112:CV$114),CV$3*wUSE!CV112/SUM(wUSE!CV$112:CV$114),0)</f>
        <v>#DIV/0!</v>
      </c>
      <c r="CW112" s="209" t="e">
        <f>IF(SUM(wUSE!CW$112:CW$114),CW$3*wUSE!CW112/SUM(wUSE!CW$112:CW$114),0)</f>
        <v>#DIV/0!</v>
      </c>
      <c r="CX112" s="209" t="e">
        <f>IF(SUM(wUSE!CX$112:CX$114),CX$3*wUSE!CX112/SUM(wUSE!CX$112:CX$114),0)</f>
        <v>#DIV/0!</v>
      </c>
      <c r="CY112" s="209" t="e">
        <f>IF(SUM(wUSE!CY$112:CY$114),CY$3*wUSE!CY112/SUM(wUSE!CY$112:CY$114),0)</f>
        <v>#DIV/0!</v>
      </c>
      <c r="CZ112" s="209" t="e">
        <f>IF(SUM(wUSE!CZ$112:CZ$114),CZ$3*wUSE!CZ112/SUM(wUSE!CZ$112:CZ$114),0)</f>
        <v>#DIV/0!</v>
      </c>
      <c r="DA112" s="209" t="e">
        <f>IF(SUM(wUSE!DA$112:DA$114),DA$3*wUSE!DA112/SUM(wUSE!DA$112:DA$114),0)</f>
        <v>#DIV/0!</v>
      </c>
      <c r="DB112" s="209" t="e">
        <f>IF(SUM(wUSE!DB$112:DB$114),DB$3*wUSE!DB112/SUM(wUSE!DB$112:DB$114),0)</f>
        <v>#DIV/0!</v>
      </c>
      <c r="DC112" s="198"/>
      <c r="DD112" s="199"/>
      <c r="DE112" s="199"/>
      <c r="DF112" s="199"/>
      <c r="DG112" s="199"/>
      <c r="DH112" s="199"/>
      <c r="DI112" s="199"/>
      <c r="DJ112" s="199"/>
      <c r="DK112" s="199"/>
      <c r="DL112" s="199"/>
      <c r="DM112" s="199"/>
      <c r="DN112" s="199"/>
      <c r="DO112" s="199"/>
      <c r="DP112" s="199"/>
    </row>
    <row r="113" spans="1:120" x14ac:dyDescent="0.75">
      <c r="A113" s="2"/>
      <c r="B113" s="17" t="s">
        <v>29</v>
      </c>
      <c r="C113" s="209">
        <f>IF(SUM(wUSE!C$112:C$114),C$3*wUSE!C113/SUM(wUSE!C$112:C$114),0)</f>
        <v>10.893987830255332</v>
      </c>
      <c r="D113" s="209">
        <f>IF(SUM(wUSE!D$112:D$114),D$3*wUSE!D113/SUM(wUSE!D$112:D$114),0)</f>
        <v>22.143946678310925</v>
      </c>
      <c r="E113" s="209">
        <f>IF(SUM(wUSE!E$112:E$114),E$3*wUSE!E113/SUM(wUSE!E$112:E$114),0)</f>
        <v>0.90404537881191427</v>
      </c>
      <c r="F113" s="209">
        <f>IF(SUM(wUSE!F$112:F$114),F$3*wUSE!F113/SUM(wUSE!F$112:F$114),0)</f>
        <v>11.700721601347984</v>
      </c>
      <c r="G113" s="209">
        <f>IF(SUM(wUSE!G$112:G$114),G$3*wUSE!G113/SUM(wUSE!G$112:G$114),0)</f>
        <v>3.6129614569173661E-5</v>
      </c>
      <c r="H113" s="209">
        <f>IF(SUM(wUSE!H$112:H$114),H$3*wUSE!H113/SUM(wUSE!H$112:H$114),0)</f>
        <v>48.561557107712702</v>
      </c>
      <c r="I113" s="209">
        <f>IF(SUM(wUSE!I$112:I$114),I$3*wUSE!I113/SUM(wUSE!I$112:I$114),0)</f>
        <v>59.08591062679799</v>
      </c>
      <c r="J113" s="209">
        <f>IF(SUM(wUSE!J$112:J$114),J$3*wUSE!J113/SUM(wUSE!J$112:J$114),0)</f>
        <v>38.100154882542256</v>
      </c>
      <c r="K113" s="209">
        <f>IF(SUM(wUSE!K$112:K$114),K$3*wUSE!K113/SUM(wUSE!K$112:K$114),0)</f>
        <v>6.103157091616807</v>
      </c>
      <c r="L113" s="209">
        <f>IF(SUM(wUSE!L$112:L$114),L$3*wUSE!L113/SUM(wUSE!L$112:L$114),0)</f>
        <v>83.565827888147709</v>
      </c>
      <c r="M113" s="209">
        <f>IF(SUM(wUSE!M$112:M$114),M$3*wUSE!M113/SUM(wUSE!M$112:M$114),0)</f>
        <v>181.48329360290299</v>
      </c>
      <c r="N113" s="209">
        <f>IF(SUM(wUSE!N$112:N$114),N$3*wUSE!N113/SUM(wUSE!N$112:N$114),0)</f>
        <v>2.113939844083315</v>
      </c>
      <c r="O113" s="209">
        <f>IF(SUM(wUSE!O$112:O$114),O$3*wUSE!O113/SUM(wUSE!O$112:O$114),0)</f>
        <v>3.2124358704999758</v>
      </c>
      <c r="P113" s="209">
        <f>IF(SUM(wUSE!P$112:P$114),P$3*wUSE!P113/SUM(wUSE!P$112:P$114),0)</f>
        <v>85.969410422659365</v>
      </c>
      <c r="Q113" s="209">
        <f>IF(SUM(wUSE!Q$112:Q$114),Q$3*wUSE!Q113/SUM(wUSE!Q$112:Q$114),0)</f>
        <v>14.815402951752928</v>
      </c>
      <c r="R113" s="209">
        <f>IF(SUM(wUSE!R$112:R$114),R$3*wUSE!R113/SUM(wUSE!R$112:R$114),0)</f>
        <v>53.704720172285512</v>
      </c>
      <c r="S113" s="209">
        <f>IF(SUM(wUSE!S$112:S$114),S$3*wUSE!S113/SUM(wUSE!S$112:S$114),0)</f>
        <v>1.0949334833795326</v>
      </c>
      <c r="T113" s="209">
        <f>IF(SUM(wUSE!T$112:T$114),T$3*wUSE!T113/SUM(wUSE!T$112:T$114),0)</f>
        <v>0.36914797536245153</v>
      </c>
      <c r="U113" s="209">
        <f>IF(SUM(wUSE!U$112:U$114),U$3*wUSE!U113/SUM(wUSE!U$112:U$114),0)</f>
        <v>0</v>
      </c>
      <c r="V113" s="209">
        <f>IF(SUM(wUSE!V$112:V$114),V$3*wUSE!V113/SUM(wUSE!V$112:V$114),0)</f>
        <v>0</v>
      </c>
      <c r="W113" s="209">
        <f>IF(SUM(wUSE!W$112:W$114),W$3*wUSE!W113/SUM(wUSE!W$112:W$114),0)</f>
        <v>0</v>
      </c>
      <c r="X113" s="209">
        <f>IF(SUM(wUSE!X$112:X$114),X$3*wUSE!X113/SUM(wUSE!X$112:X$114),0)</f>
        <v>0</v>
      </c>
      <c r="Y113" s="209">
        <f>IF(SUM(wUSE!Y$112:Y$114),Y$3*wUSE!Y113/SUM(wUSE!Y$112:Y$114),0)</f>
        <v>0</v>
      </c>
      <c r="Z113" s="209">
        <f>IF(SUM(wUSE!Z$112:Z$114),Z$3*wUSE!Z113/SUM(wUSE!Z$112:Z$114),0)</f>
        <v>0</v>
      </c>
      <c r="AA113" s="209">
        <f>IF(SUM(wUSE!AA$112:AA$114),AA$3*wUSE!AA113/SUM(wUSE!AA$112:AA$114),0)</f>
        <v>0</v>
      </c>
      <c r="AB113" s="209">
        <f>IF(SUM(wUSE!AB$112:AB$114),AB$3*wUSE!AB113/SUM(wUSE!AB$112:AB$114),0)</f>
        <v>0</v>
      </c>
      <c r="AC113" s="209">
        <f>IF(SUM(wUSE!AC$112:AC$114),AC$3*wUSE!AC113/SUM(wUSE!AC$112:AC$114),0)</f>
        <v>0</v>
      </c>
      <c r="AD113" s="209">
        <f>IF(SUM(wUSE!AD$112:AD$114),AD$3*wUSE!AD113/SUM(wUSE!AD$112:AD$114),0)</f>
        <v>0</v>
      </c>
      <c r="AE113" s="209">
        <f>IF(SUM(wUSE!AE$112:AE$114),AE$3*wUSE!AE113/SUM(wUSE!AE$112:AE$114),0)</f>
        <v>0</v>
      </c>
      <c r="AF113" s="209">
        <f>IF(SUM(wUSE!AF$112:AF$114),AF$3*wUSE!AF113/SUM(wUSE!AF$112:AF$114),0)</f>
        <v>0</v>
      </c>
      <c r="AG113" s="209">
        <f>IF(SUM(wUSE!AG$112:AG$114),AG$3*wUSE!AG113/SUM(wUSE!AG$112:AG$114),0)</f>
        <v>0</v>
      </c>
      <c r="AH113" s="209">
        <f>IF(SUM(wUSE!AH$112:AH$114),AH$3*wUSE!AH113/SUM(wUSE!AH$112:AH$114),0)</f>
        <v>0</v>
      </c>
      <c r="AI113" s="209">
        <f>IF(SUM(wUSE!AI$112:AI$114),AI$3*wUSE!AI113/SUM(wUSE!AI$112:AI$114),0)</f>
        <v>0</v>
      </c>
      <c r="AJ113" s="209">
        <f>IF(SUM(wUSE!AJ$112:AJ$114),AJ$3*wUSE!AJ113/SUM(wUSE!AJ$112:AJ$114),0)</f>
        <v>0</v>
      </c>
      <c r="AK113" s="209">
        <f>IF(SUM(wUSE!AK$112:AK$114),AK$3*wUSE!AK113/SUM(wUSE!AK$112:AK$114),0)</f>
        <v>0</v>
      </c>
      <c r="AL113" s="209">
        <f>IF(SUM(wUSE!AL$112:AL$114),AL$3*wUSE!AL113/SUM(wUSE!AL$112:AL$114),0)</f>
        <v>0</v>
      </c>
      <c r="AM113" s="209">
        <f>IF(SUM(wUSE!AM$112:AM$114),AM$3*wUSE!AM113/SUM(wUSE!AM$112:AM$114),0)</f>
        <v>0</v>
      </c>
      <c r="AN113" s="209">
        <f>IF(SUM(wUSE!AN$112:AN$114),AN$3*wUSE!AN113/SUM(wUSE!AN$112:AN$114),0)</f>
        <v>0</v>
      </c>
      <c r="AO113" s="209">
        <f>IF(SUM(wUSE!AO$112:AO$114),AO$3*wUSE!AO113/SUM(wUSE!AO$112:AO$114),0)</f>
        <v>0</v>
      </c>
      <c r="AP113" s="209">
        <f>IF(SUM(wUSE!AP$112:AP$114),AP$3*wUSE!AP113/SUM(wUSE!AP$112:AP$114),0)</f>
        <v>0</v>
      </c>
      <c r="AQ113" s="209">
        <f>IF(SUM(wUSE!AQ$112:AQ$114),AQ$3*wUSE!AQ113/SUM(wUSE!AQ$112:AQ$114),0)</f>
        <v>0</v>
      </c>
      <c r="AR113" s="209">
        <f>IF(SUM(wUSE!AR$112:AR$114),AR$3*wUSE!AR113/SUM(wUSE!AR$112:AR$114),0)</f>
        <v>0</v>
      </c>
      <c r="AS113" s="209">
        <f>IF(SUM(wUSE!AS$112:AS$114),AS$3*wUSE!AS113/SUM(wUSE!AS$112:AS$114),0)</f>
        <v>0</v>
      </c>
      <c r="AT113" s="209">
        <f>IF(SUM(wUSE!AT$112:AT$114),AT$3*wUSE!AT113/SUM(wUSE!AT$112:AT$114),0)</f>
        <v>0</v>
      </c>
      <c r="AU113" s="209">
        <f>IF(SUM(wUSE!AU$112:AU$114),AU$3*wUSE!AU113/SUM(wUSE!AU$112:AU$114),0)</f>
        <v>0</v>
      </c>
      <c r="AV113" s="209">
        <f>IF(SUM(wUSE!AV$112:AV$114),AV$3*wUSE!AV113/SUM(wUSE!AV$112:AV$114),0)</f>
        <v>0</v>
      </c>
      <c r="AW113" s="209">
        <f>IF(SUM(wUSE!AW$112:AW$114),AW$3*wUSE!AW113/SUM(wUSE!AW$112:AW$114),0)</f>
        <v>0</v>
      </c>
      <c r="AX113" s="209">
        <f>IF(SUM(wUSE!AX$112:AX$114),AX$3*wUSE!AX113/SUM(wUSE!AX$112:AX$114),0)</f>
        <v>0</v>
      </c>
      <c r="AY113" s="209">
        <f>IF(SUM(wUSE!AY$112:AY$114),AY$3*wUSE!AY113/SUM(wUSE!AY$112:AY$114),0)</f>
        <v>0</v>
      </c>
      <c r="AZ113" s="209">
        <f>IF(SUM(wUSE!AZ$112:AZ$114),AZ$3*wUSE!AZ113/SUM(wUSE!AZ$112:AZ$114),0)</f>
        <v>0</v>
      </c>
      <c r="BA113" s="209">
        <f>IF(SUM(wUSE!BA$112:BA$114),BA$3*wUSE!BA113/SUM(wUSE!BA$112:BA$114),0)</f>
        <v>0</v>
      </c>
      <c r="BB113" s="209">
        <f>IF(SUM(wUSE!BB$112:BB$114),BB$3*wUSE!BB113/SUM(wUSE!BB$112:BB$114),0)</f>
        <v>0</v>
      </c>
      <c r="BC113" s="209">
        <f>IF(SUM(wUSE!BC$112:BC$114),BC$3*wUSE!BC113/SUM(wUSE!BC$112:BC$114),0)</f>
        <v>0</v>
      </c>
      <c r="BD113" s="209">
        <f>IF(SUM(wUSE!BD$112:BD$114),BD$3*wUSE!BD113/SUM(wUSE!BD$112:BD$114),0)</f>
        <v>0</v>
      </c>
      <c r="BE113" s="209">
        <f>IF(SUM(wUSE!BE$112:BE$114),BE$3*wUSE!BE113/SUM(wUSE!BE$112:BE$114),0)</f>
        <v>0</v>
      </c>
      <c r="BF113" s="209">
        <f>IF(SUM(wUSE!BF$112:BF$114),BF$3*wUSE!BF113/SUM(wUSE!BF$112:BF$114),0)</f>
        <v>0</v>
      </c>
      <c r="BG113" s="209">
        <f>IF(SUM(wUSE!BG$112:BG$114),BG$3*wUSE!BG113/SUM(wUSE!BG$112:BG$114),0)</f>
        <v>0</v>
      </c>
      <c r="BH113" s="209">
        <f>IF(SUM(wUSE!BH$112:BH$114),BH$3*wUSE!BH113/SUM(wUSE!BH$112:BH$114),0)</f>
        <v>0</v>
      </c>
      <c r="BI113" s="209">
        <f>IF(SUM(wUSE!BI$112:BI$114),BI$3*wUSE!BI113/SUM(wUSE!BI$112:BI$114),0)</f>
        <v>0</v>
      </c>
      <c r="BJ113" s="209">
        <f>IF(SUM(wUSE!BJ$112:BJ$114),BJ$3*wUSE!BJ113/SUM(wUSE!BJ$112:BJ$114),0)</f>
        <v>0</v>
      </c>
      <c r="BK113" s="209">
        <f>IF(SUM(wUSE!BK$112:BK$114),BK$3*wUSE!BK113/SUM(wUSE!BK$112:BK$114),0)</f>
        <v>0</v>
      </c>
      <c r="BL113" s="209">
        <f>IF(SUM(wUSE!BL$112:BL$114),BL$3*wUSE!BL113/SUM(wUSE!BL$112:BL$114),0)</f>
        <v>0</v>
      </c>
      <c r="BM113" s="209">
        <f>IF(SUM(wUSE!BM$112:BM$114),BM$3*wUSE!BM113/SUM(wUSE!BM$112:BM$114),0)</f>
        <v>0</v>
      </c>
      <c r="BN113" s="209">
        <f>IF(SUM(wUSE!BN$112:BN$114),BN$3*wUSE!BN113/SUM(wUSE!BN$112:BN$114),0)</f>
        <v>0</v>
      </c>
      <c r="BO113" s="209">
        <f>IF(SUM(wUSE!BO$112:BO$114),BO$3*wUSE!BO113/SUM(wUSE!BO$112:BO$114),0)</f>
        <v>0</v>
      </c>
      <c r="BP113" s="209">
        <f>IF(SUM(wUSE!BP$112:BP$114),BP$3*wUSE!BP113/SUM(wUSE!BP$112:BP$114),0)</f>
        <v>0</v>
      </c>
      <c r="BQ113" s="209">
        <f>IF(SUM(wUSE!BQ$112:BQ$114),BQ$3*wUSE!BQ113/SUM(wUSE!BQ$112:BQ$114),0)</f>
        <v>0</v>
      </c>
      <c r="BR113" s="209">
        <f>IF(SUM(wUSE!BR$112:BR$114),BR$3*wUSE!BR113/SUM(wUSE!BR$112:BR$114),0)</f>
        <v>0</v>
      </c>
      <c r="BS113" s="209">
        <f>IF(SUM(wUSE!BS$112:BS$114),BS$3*wUSE!BS113/SUM(wUSE!BS$112:BS$114),0)</f>
        <v>0</v>
      </c>
      <c r="BT113" s="209">
        <f>IF(SUM(wUSE!BT$112:BT$114),BT$3*wUSE!BT113/SUM(wUSE!BT$112:BT$114),0)</f>
        <v>0</v>
      </c>
      <c r="BU113" s="209">
        <f>IF(SUM(wUSE!BU$112:BU$114),BU$3*wUSE!BU113/SUM(wUSE!BU$112:BU$114),0)</f>
        <v>0</v>
      </c>
      <c r="BV113" s="209">
        <f>IF(SUM(wUSE!BV$112:BV$114),BV$3*wUSE!BV113/SUM(wUSE!BV$112:BV$114),0)</f>
        <v>0</v>
      </c>
      <c r="BW113" s="209">
        <f>IF(SUM(wUSE!BW$112:BW$114),BW$3*wUSE!BW113/SUM(wUSE!BW$112:BW$114),0)</f>
        <v>0</v>
      </c>
      <c r="BX113" s="209">
        <f>IF(SUM(wUSE!BX$112:BX$114),BX$3*wUSE!BX113/SUM(wUSE!BX$112:BX$114),0)</f>
        <v>0</v>
      </c>
      <c r="BY113" s="209">
        <f>IF(SUM(wUSE!BY$112:BY$114),BY$3*wUSE!BY113/SUM(wUSE!BY$112:BY$114),0)</f>
        <v>0</v>
      </c>
      <c r="BZ113" s="209">
        <f>IF(SUM(wUSE!BZ$112:BZ$114),BZ$3*wUSE!BZ113/SUM(wUSE!BZ$112:BZ$114),0)</f>
        <v>0</v>
      </c>
      <c r="CA113" s="209">
        <f>IF(SUM(wUSE!CA$112:CA$114),CA$3*wUSE!CA113/SUM(wUSE!CA$112:CA$114),0)</f>
        <v>0</v>
      </c>
      <c r="CB113" s="209">
        <f>IF(SUM(wUSE!CB$112:CB$114),CB$3*wUSE!CB113/SUM(wUSE!CB$112:CB$114),0)</f>
        <v>0</v>
      </c>
      <c r="CC113" s="209">
        <f>IF(SUM(wUSE!CC$112:CC$114),CC$3*wUSE!CC113/SUM(wUSE!CC$112:CC$114),0)</f>
        <v>0</v>
      </c>
      <c r="CD113" s="209">
        <f>IF(SUM(wUSE!CD$112:CD$114),CD$3*wUSE!CD113/SUM(wUSE!CD$112:CD$114),0)</f>
        <v>0</v>
      </c>
      <c r="CE113" s="209">
        <f>IF(SUM(wUSE!CE$112:CE$114),CE$3*wUSE!CE113/SUM(wUSE!CE$112:CE$114),0)</f>
        <v>0</v>
      </c>
      <c r="CF113" s="209">
        <f>IF(SUM(wUSE!CF$112:CF$114),CF$3*wUSE!CF113/SUM(wUSE!CF$112:CF$114),0)</f>
        <v>0</v>
      </c>
      <c r="CG113" s="209" t="e">
        <f>IF(SUM(wUSE!CG$112:CG$114),CG$3*wUSE!CG113/SUM(wUSE!CG$112:CG$114),0)</f>
        <v>#DIV/0!</v>
      </c>
      <c r="CH113" s="209" t="e">
        <f>IF(SUM(wUSE!CH$112:CH$114),CH$3*wUSE!CH113/SUM(wUSE!CH$112:CH$114),0)</f>
        <v>#DIV/0!</v>
      </c>
      <c r="CI113" s="209" t="e">
        <f>IF(SUM(wUSE!CI$112:CI$114),CI$3*wUSE!CI113/SUM(wUSE!CI$112:CI$114),0)</f>
        <v>#DIV/0!</v>
      </c>
      <c r="CJ113" s="209" t="e">
        <f>IF(SUM(wUSE!CJ$112:CJ$114),CJ$3*wUSE!CJ113/SUM(wUSE!CJ$112:CJ$114),0)</f>
        <v>#DIV/0!</v>
      </c>
      <c r="CK113" s="209" t="e">
        <f>IF(SUM(wUSE!CK$112:CK$114),CK$3*wUSE!CK113/SUM(wUSE!CK$112:CK$114),0)</f>
        <v>#DIV/0!</v>
      </c>
      <c r="CL113" s="209" t="e">
        <f>IF(SUM(wUSE!CL$112:CL$114),CL$3*wUSE!CL113/SUM(wUSE!CL$112:CL$114),0)</f>
        <v>#DIV/0!</v>
      </c>
      <c r="CM113" s="209" t="e">
        <f>IF(SUM(wUSE!CM$112:CM$114),CM$3*wUSE!CM113/SUM(wUSE!CM$112:CM$114),0)</f>
        <v>#DIV/0!</v>
      </c>
      <c r="CN113" s="209" t="e">
        <f>IF(SUM(wUSE!CN$112:CN$114),CN$3*wUSE!CN113/SUM(wUSE!CN$112:CN$114),0)</f>
        <v>#DIV/0!</v>
      </c>
      <c r="CO113" s="209" t="e">
        <f>IF(SUM(wUSE!CO$112:CO$114),CO$3*wUSE!CO113/SUM(wUSE!CO$112:CO$114),0)</f>
        <v>#DIV/0!</v>
      </c>
      <c r="CP113" s="209" t="e">
        <f>IF(SUM(wUSE!CP$112:CP$114),CP$3*wUSE!CP113/SUM(wUSE!CP$112:CP$114),0)</f>
        <v>#DIV/0!</v>
      </c>
      <c r="CQ113" s="209" t="e">
        <f>IF(SUM(wUSE!CQ$112:CQ$114),CQ$3*wUSE!CQ113/SUM(wUSE!CQ$112:CQ$114),0)</f>
        <v>#DIV/0!</v>
      </c>
      <c r="CR113" s="209" t="e">
        <f>IF(SUM(wUSE!CR$112:CR$114),CR$3*wUSE!CR113/SUM(wUSE!CR$112:CR$114),0)</f>
        <v>#DIV/0!</v>
      </c>
      <c r="CS113" s="209" t="e">
        <f>IF(SUM(wUSE!CS$112:CS$114),CS$3*wUSE!CS113/SUM(wUSE!CS$112:CS$114),0)</f>
        <v>#DIV/0!</v>
      </c>
      <c r="CT113" s="209">
        <f>IF(SUM(wUSE!CT$112:CT$114),CT$3*wUSE!CT113/SUM(wUSE!CT$112:CT$114),0)</f>
        <v>0</v>
      </c>
      <c r="CU113" s="209">
        <f>IF(SUM(wUSE!CU$112:CU$114),CU$3*wUSE!CU113/SUM(wUSE!CU$112:CU$114),0)</f>
        <v>0</v>
      </c>
      <c r="CV113" s="209" t="e">
        <f>IF(SUM(wUSE!CV$112:CV$114),CV$3*wUSE!CV113/SUM(wUSE!CV$112:CV$114),0)</f>
        <v>#DIV/0!</v>
      </c>
      <c r="CW113" s="209" t="e">
        <f>IF(SUM(wUSE!CW$112:CW$114),CW$3*wUSE!CW113/SUM(wUSE!CW$112:CW$114),0)</f>
        <v>#DIV/0!</v>
      </c>
      <c r="CX113" s="209" t="e">
        <f>IF(SUM(wUSE!CX$112:CX$114),CX$3*wUSE!CX113/SUM(wUSE!CX$112:CX$114),0)</f>
        <v>#DIV/0!</v>
      </c>
      <c r="CY113" s="209" t="e">
        <f>IF(SUM(wUSE!CY$112:CY$114),CY$3*wUSE!CY113/SUM(wUSE!CY$112:CY$114),0)</f>
        <v>#DIV/0!</v>
      </c>
      <c r="CZ113" s="209" t="e">
        <f>IF(SUM(wUSE!CZ$112:CZ$114),CZ$3*wUSE!CZ113/SUM(wUSE!CZ$112:CZ$114),0)</f>
        <v>#DIV/0!</v>
      </c>
      <c r="DA113" s="209" t="e">
        <f>IF(SUM(wUSE!DA$112:DA$114),DA$3*wUSE!DA113/SUM(wUSE!DA$112:DA$114),0)</f>
        <v>#DIV/0!</v>
      </c>
      <c r="DB113" s="209" t="e">
        <f>IF(SUM(wUSE!DB$112:DB$114),DB$3*wUSE!DB113/SUM(wUSE!DB$112:DB$114),0)</f>
        <v>#DIV/0!</v>
      </c>
      <c r="DC113" s="198"/>
      <c r="DD113" s="199"/>
      <c r="DE113" s="199"/>
      <c r="DF113" s="199"/>
      <c r="DG113" s="199"/>
      <c r="DH113" s="199"/>
      <c r="DI113" s="199"/>
      <c r="DJ113" s="199"/>
      <c r="DK113" s="199"/>
      <c r="DL113" s="199"/>
      <c r="DM113" s="199"/>
      <c r="DN113" s="199"/>
      <c r="DO113" s="199"/>
      <c r="DP113" s="199"/>
    </row>
    <row r="114" spans="1:120" x14ac:dyDescent="0.75">
      <c r="A114" s="2"/>
      <c r="B114" s="17" t="s">
        <v>213</v>
      </c>
      <c r="C114" s="209">
        <f>IF(SUM(wUSE!C$112:C$114),C$3*wUSE!C114/SUM(wUSE!C$112:C$114),0)</f>
        <v>1.583399392082498</v>
      </c>
      <c r="D114" s="209">
        <f>IF(SUM(wUSE!D$112:D$114),D$3*wUSE!D114/SUM(wUSE!D$112:D$114),0)</f>
        <v>3.7016582886485301</v>
      </c>
      <c r="E114" s="209">
        <f>IF(SUM(wUSE!E$112:E$114),E$3*wUSE!E114/SUM(wUSE!E$112:E$114),0)</f>
        <v>0.18461393751922059</v>
      </c>
      <c r="F114" s="209">
        <f>IF(SUM(wUSE!F$112:F$114),F$3*wUSE!F114/SUM(wUSE!F$112:F$114),0)</f>
        <v>3.0093700574080371</v>
      </c>
      <c r="G114" s="209">
        <f>IF(SUM(wUSE!G$112:G$114),G$3*wUSE!G114/SUM(wUSE!G$112:G$114),0)</f>
        <v>5.2513010512206281E-6</v>
      </c>
      <c r="H114" s="209">
        <f>IF(SUM(wUSE!H$112:H$114),H$3*wUSE!H114/SUM(wUSE!H$112:H$114),0)</f>
        <v>12.41198656238784</v>
      </c>
      <c r="I114" s="209">
        <f>IF(SUM(wUSE!I$112:I$114),I$3*wUSE!I114/SUM(wUSE!I$112:I$114),0)</f>
        <v>8.6756779221015723</v>
      </c>
      <c r="J114" s="209">
        <f>IF(SUM(wUSE!J$112:J$114),J$3*wUSE!J114/SUM(wUSE!J$112:J$114),0)</f>
        <v>6.2152382027545601</v>
      </c>
      <c r="K114" s="209">
        <f>IF(SUM(wUSE!K$112:K$114),K$3*wUSE!K114/SUM(wUSE!K$112:K$114),0)</f>
        <v>1.1551989323372971</v>
      </c>
      <c r="L114" s="209">
        <f>IF(SUM(wUSE!L$112:L$114),L$3*wUSE!L114/SUM(wUSE!L$112:L$114),0)</f>
        <v>33.465481259212552</v>
      </c>
      <c r="M114" s="209">
        <f>IF(SUM(wUSE!M$112:M$114),M$3*wUSE!M114/SUM(wUSE!M$112:M$114),0)</f>
        <v>72.678341307853231</v>
      </c>
      <c r="N114" s="209">
        <f>IF(SUM(wUSE!N$112:N$114),N$3*wUSE!N114/SUM(wUSE!N$112:N$114),0)</f>
        <v>0.81656431034452104</v>
      </c>
      <c r="O114" s="209">
        <f>IF(SUM(wUSE!O$112:O$114),O$3*wUSE!O114/SUM(wUSE!O$112:O$114),0)</f>
        <v>0.82099772722332653</v>
      </c>
      <c r="P114" s="209">
        <f>IF(SUM(wUSE!P$112:P$114),P$3*wUSE!P114/SUM(wUSE!P$112:P$114),0)</f>
        <v>21.971081575784947</v>
      </c>
      <c r="Q114" s="209">
        <f>IF(SUM(wUSE!Q$112:Q$114),Q$3*wUSE!Q114/SUM(wUSE!Q$112:Q$114),0)</f>
        <v>3.7863517410524468</v>
      </c>
      <c r="R114" s="209">
        <f>IF(SUM(wUSE!R$112:R$114),R$3*wUSE!R114/SUM(wUSE!R$112:R$114),0)</f>
        <v>16.704177559005579</v>
      </c>
      <c r="S114" s="209">
        <f>IF(SUM(wUSE!S$112:S$114),S$3*wUSE!S114/SUM(wUSE!S$112:S$114),0)</f>
        <v>0.23222000438951643</v>
      </c>
      <c r="T114" s="209">
        <f>IF(SUM(wUSE!T$112:T$114),T$3*wUSE!T114/SUM(wUSE!T$112:T$114),0)</f>
        <v>7.8291097824921996E-2</v>
      </c>
      <c r="U114" s="209">
        <f>IF(SUM(wUSE!U$112:U$114),U$3*wUSE!U114/SUM(wUSE!U$112:U$114),0)</f>
        <v>0</v>
      </c>
      <c r="V114" s="209">
        <f>IF(SUM(wUSE!V$112:V$114),V$3*wUSE!V114/SUM(wUSE!V$112:V$114),0)</f>
        <v>0</v>
      </c>
      <c r="W114" s="209">
        <f>IF(SUM(wUSE!W$112:W$114),W$3*wUSE!W114/SUM(wUSE!W$112:W$114),0)</f>
        <v>0</v>
      </c>
      <c r="X114" s="209">
        <f>IF(SUM(wUSE!X$112:X$114),X$3*wUSE!X114/SUM(wUSE!X$112:X$114),0)</f>
        <v>0</v>
      </c>
      <c r="Y114" s="209">
        <f>IF(SUM(wUSE!Y$112:Y$114),Y$3*wUSE!Y114/SUM(wUSE!Y$112:Y$114),0)</f>
        <v>0</v>
      </c>
      <c r="Z114" s="209">
        <f>IF(SUM(wUSE!Z$112:Z$114),Z$3*wUSE!Z114/SUM(wUSE!Z$112:Z$114),0)</f>
        <v>0</v>
      </c>
      <c r="AA114" s="209">
        <f>IF(SUM(wUSE!AA$112:AA$114),AA$3*wUSE!AA114/SUM(wUSE!AA$112:AA$114),0)</f>
        <v>0</v>
      </c>
      <c r="AB114" s="209">
        <f>IF(SUM(wUSE!AB$112:AB$114),AB$3*wUSE!AB114/SUM(wUSE!AB$112:AB$114),0)</f>
        <v>81.712812090081897</v>
      </c>
      <c r="AC114" s="209">
        <f>IF(SUM(wUSE!AC$112:AC$114),AC$3*wUSE!AC114/SUM(wUSE!AC$112:AC$114),0)</f>
        <v>29.736727448549264</v>
      </c>
      <c r="AD114" s="209">
        <f>IF(SUM(wUSE!AD$112:AD$114),AD$3*wUSE!AD114/SUM(wUSE!AD$112:AD$114),0)</f>
        <v>13.014738959183669</v>
      </c>
      <c r="AE114" s="209">
        <f>IF(SUM(wUSE!AE$112:AE$114),AE$3*wUSE!AE114/SUM(wUSE!AE$112:AE$114),0)</f>
        <v>2.3014711412248605</v>
      </c>
      <c r="AF114" s="209">
        <f>IF(SUM(wUSE!AF$112:AF$114),AF$3*wUSE!AF114/SUM(wUSE!AF$112:AF$114),0)</f>
        <v>35.044716620595793</v>
      </c>
      <c r="AG114" s="209">
        <f>IF(SUM(wUSE!AG$112:AG$114),AG$3*wUSE!AG114/SUM(wUSE!AG$112:AG$114),0)</f>
        <v>15.183767080834338</v>
      </c>
      <c r="AH114" s="209">
        <f>IF(SUM(wUSE!AH$112:AH$114),AH$3*wUSE!AH114/SUM(wUSE!AH$112:AH$114),0)</f>
        <v>0.52874237617717679</v>
      </c>
      <c r="AI114" s="209">
        <f>IF(SUM(wUSE!AI$112:AI$114),AI$3*wUSE!AI114/SUM(wUSE!AI$112:AI$114),0)</f>
        <v>3.5810703099125702</v>
      </c>
      <c r="AJ114" s="209">
        <f>IF(SUM(wUSE!AJ$112:AJ$114),AJ$3*wUSE!AJ114/SUM(wUSE!AJ$112:AJ$114),0)</f>
        <v>170.01521086459903</v>
      </c>
      <c r="AK114" s="209">
        <f>IF(SUM(wUSE!AK$112:AK$114),AK$3*wUSE!AK114/SUM(wUSE!AK$112:AK$114),0)</f>
        <v>32.772662118827959</v>
      </c>
      <c r="AL114" s="209">
        <f>IF(SUM(wUSE!AL$112:AL$114),AL$3*wUSE!AL114/SUM(wUSE!AL$112:AL$114),0)</f>
        <v>11.048973408509202</v>
      </c>
      <c r="AM114" s="209">
        <f>IF(SUM(wUSE!AM$112:AM$114),AM$3*wUSE!AM114/SUM(wUSE!AM$112:AM$114),0)</f>
        <v>12.600087783578463</v>
      </c>
      <c r="AN114" s="209">
        <f>IF(SUM(wUSE!AN$112:AN$114),AN$3*wUSE!AN114/SUM(wUSE!AN$112:AN$114),0)</f>
        <v>4.5049959363037607E-2</v>
      </c>
      <c r="AO114" s="209">
        <f>IF(SUM(wUSE!AO$112:AO$114),AO$3*wUSE!AO114/SUM(wUSE!AO$112:AO$114),0)</f>
        <v>44.56500549136566</v>
      </c>
      <c r="AP114" s="209">
        <f>IF(SUM(wUSE!AP$112:AP$114),AP$3*wUSE!AP114/SUM(wUSE!AP$112:AP$114),0)</f>
        <v>62.710422180821261</v>
      </c>
      <c r="AQ114" s="209">
        <f>IF(SUM(wUSE!AQ$112:AQ$114),AQ$3*wUSE!AQ114/SUM(wUSE!AQ$112:AQ$114),0)</f>
        <v>20.671807614548424</v>
      </c>
      <c r="AR114" s="209">
        <f>IF(SUM(wUSE!AR$112:AR$114),AR$3*wUSE!AR114/SUM(wUSE!AR$112:AR$114),0)</f>
        <v>0</v>
      </c>
      <c r="AS114" s="209">
        <f>IF(SUM(wUSE!AS$112:AS$114),AS$3*wUSE!AS114/SUM(wUSE!AS$112:AS$114),0)</f>
        <v>5.7441977216185398</v>
      </c>
      <c r="AT114" s="209">
        <f>IF(SUM(wUSE!AT$112:AT$114),AT$3*wUSE!AT114/SUM(wUSE!AT$112:AT$114),0)</f>
        <v>7.2585941884278231</v>
      </c>
      <c r="AU114" s="209">
        <f>IF(SUM(wUSE!AU$112:AU$114),AU$3*wUSE!AU114/SUM(wUSE!AU$112:AU$114),0)</f>
        <v>4.2517761327754027</v>
      </c>
      <c r="AV114" s="209">
        <f>IF(SUM(wUSE!AV$112:AV$114),AV$3*wUSE!AV114/SUM(wUSE!AV$112:AV$114),0)</f>
        <v>86.816723606388408</v>
      </c>
      <c r="AW114" s="209">
        <f>IF(SUM(wUSE!AW$112:AW$114),AW$3*wUSE!AW114/SUM(wUSE!AW$112:AW$114),0)</f>
        <v>14.757709873576488</v>
      </c>
      <c r="AX114" s="209">
        <f>IF(SUM(wUSE!AX$112:AX$114),AX$3*wUSE!AX114/SUM(wUSE!AX$112:AX$114),0)</f>
        <v>3.5299651344307295</v>
      </c>
      <c r="AY114" s="209">
        <f>IF(SUM(wUSE!AY$112:AY$114),AY$3*wUSE!AY114/SUM(wUSE!AY$112:AY$114),0)</f>
        <v>39.715439854161971</v>
      </c>
      <c r="AZ114" s="209">
        <f>IF(SUM(wUSE!AZ$112:AZ$114),AZ$3*wUSE!AZ114/SUM(wUSE!AZ$112:AZ$114),0)</f>
        <v>112.71527114538777</v>
      </c>
      <c r="BA114" s="209">
        <f>IF(SUM(wUSE!BA$112:BA$114),BA$3*wUSE!BA114/SUM(wUSE!BA$112:BA$114),0)</f>
        <v>22.07692840525322</v>
      </c>
      <c r="BB114" s="209">
        <f>IF(SUM(wUSE!BB$112:BB$114),BB$3*wUSE!BB114/SUM(wUSE!BB$112:BB$114),0)</f>
        <v>6.240398835883469</v>
      </c>
      <c r="BC114" s="209">
        <f>IF(SUM(wUSE!BC$112:BC$114),BC$3*wUSE!BC114/SUM(wUSE!BC$112:BC$114),0)</f>
        <v>42.487361218975074</v>
      </c>
      <c r="BD114" s="209">
        <f>IF(SUM(wUSE!BD$112:BD$114),BD$3*wUSE!BD114/SUM(wUSE!BD$112:BD$114),0)</f>
        <v>22.736405739111241</v>
      </c>
      <c r="BE114" s="209">
        <f>IF(SUM(wUSE!BE$112:BE$114),BE$3*wUSE!BE114/SUM(wUSE!BE$112:BE$114),0)</f>
        <v>15.840131180542352</v>
      </c>
      <c r="BF114" s="209">
        <f>IF(SUM(wUSE!BF$112:BF$114),BF$3*wUSE!BF114/SUM(wUSE!BF$112:BF$114),0)</f>
        <v>0.54399114117442149</v>
      </c>
      <c r="BG114" s="209">
        <f>IF(SUM(wUSE!BG$112:BG$114),BG$3*wUSE!BG114/SUM(wUSE!BG$112:BG$114),0)</f>
        <v>61.416812869119568</v>
      </c>
      <c r="BH114" s="209">
        <f>IF(SUM(wUSE!BH$112:BH$114),BH$3*wUSE!BH114/SUM(wUSE!BH$112:BH$114),0)</f>
        <v>13.778847356966272</v>
      </c>
      <c r="BI114" s="209">
        <f>IF(SUM(wUSE!BI$112:BI$114),BI$3*wUSE!BI114/SUM(wUSE!BI$112:BI$114),0)</f>
        <v>8.9466582299143358</v>
      </c>
      <c r="BJ114" s="209">
        <f>IF(SUM(wUSE!BJ$112:BJ$114),BJ$3*wUSE!BJ114/SUM(wUSE!BJ$112:BJ$114),0)</f>
        <v>3.4662144566755542</v>
      </c>
      <c r="BK114" s="209">
        <f>IF(SUM(wUSE!BK$112:BK$114),BK$3*wUSE!BK114/SUM(wUSE!BK$112:BK$114),0)</f>
        <v>31.874085055422572</v>
      </c>
      <c r="BL114" s="209">
        <f>IF(SUM(wUSE!BL$112:BL$114),BL$3*wUSE!BL114/SUM(wUSE!BL$112:BL$114),0)</f>
        <v>17.50679214752661</v>
      </c>
      <c r="BM114" s="209">
        <f>IF(SUM(wUSE!BM$112:BM$114),BM$3*wUSE!BM114/SUM(wUSE!BM$112:BM$114),0)</f>
        <v>31.990744363377662</v>
      </c>
      <c r="BN114" s="209">
        <f>IF(SUM(wUSE!BN$112:BN$114),BN$3*wUSE!BN114/SUM(wUSE!BN$112:BN$114),0)</f>
        <v>14.020768956283497</v>
      </c>
      <c r="BO114" s="209">
        <f>IF(SUM(wUSE!BO$112:BO$114),BO$3*wUSE!BO114/SUM(wUSE!BO$112:BO$114),0)</f>
        <v>7.3513218001162652</v>
      </c>
      <c r="BP114" s="209">
        <f>IF(SUM(wUSE!BP$112:BP$114),BP$3*wUSE!BP114/SUM(wUSE!BP$112:BP$114),0)</f>
        <v>22.994758530369026</v>
      </c>
      <c r="BQ114" s="209">
        <f>IF(SUM(wUSE!BQ$112:BQ$114),BQ$3*wUSE!BQ114/SUM(wUSE!BQ$112:BQ$114),0)</f>
        <v>35.795578340640859</v>
      </c>
      <c r="BR114" s="209">
        <f>IF(SUM(wUSE!BR$112:BR$114),BR$3*wUSE!BR114/SUM(wUSE!BR$112:BR$114),0)</f>
        <v>0.16698549093675435</v>
      </c>
      <c r="BS114" s="209">
        <f>IF(SUM(wUSE!BS$112:BS$114),BS$3*wUSE!BS114/SUM(wUSE!BS$112:BS$114),0)</f>
        <v>69.350886310687827</v>
      </c>
      <c r="BT114" s="209">
        <f>IF(SUM(wUSE!BT$112:BT$114),BT$3*wUSE!BT114/SUM(wUSE!BT$112:BT$114),0)</f>
        <v>14.92958594598938</v>
      </c>
      <c r="BU114" s="209">
        <f>IF(SUM(wUSE!BU$112:BU$114),BU$3*wUSE!BU114/SUM(wUSE!BU$112:BU$114),0)</f>
        <v>2.0810088094623502</v>
      </c>
      <c r="BV114" s="209">
        <f>IF(SUM(wUSE!BV$112:BV$114),BV$3*wUSE!BV114/SUM(wUSE!BV$112:BV$114),0)</f>
        <v>353.73313709413719</v>
      </c>
      <c r="BW114" s="209">
        <f>IF(SUM(wUSE!BW$112:BW$114),BW$3*wUSE!BW114/SUM(wUSE!BW$112:BW$114),0)</f>
        <v>0</v>
      </c>
      <c r="BX114" s="209">
        <f>IF(SUM(wUSE!BX$112:BX$114),BX$3*wUSE!BX114/SUM(wUSE!BX$112:BX$114),0)</f>
        <v>27.612269360403957</v>
      </c>
      <c r="BY114" s="209">
        <f>IF(SUM(wUSE!BY$112:BY$114),BY$3*wUSE!BY114/SUM(wUSE!BY$112:BY$114),0)</f>
        <v>3.3261157829096386</v>
      </c>
      <c r="BZ114" s="209">
        <f>IF(SUM(wUSE!BZ$112:BZ$114),BZ$3*wUSE!BZ114/SUM(wUSE!BZ$112:BZ$114),0)</f>
        <v>187.89657299436496</v>
      </c>
      <c r="CA114" s="209">
        <f>IF(SUM(wUSE!CA$112:CA$114),CA$3*wUSE!CA114/SUM(wUSE!CA$112:CA$114),0)</f>
        <v>433.77160347909262</v>
      </c>
      <c r="CB114" s="209">
        <f>IF(SUM(wUSE!CB$112:CB$114),CB$3*wUSE!CB114/SUM(wUSE!CB$112:CB$114),0)</f>
        <v>146.38926330028067</v>
      </c>
      <c r="CC114" s="209">
        <f>IF(SUM(wUSE!CC$112:CC$114),CC$3*wUSE!CC114/SUM(wUSE!CC$112:CC$114),0)</f>
        <v>68.368369500490701</v>
      </c>
      <c r="CD114" s="209">
        <f>IF(SUM(wUSE!CD$112:CD$114),CD$3*wUSE!CD114/SUM(wUSE!CD$112:CD$114),0)</f>
        <v>31.414348535023006</v>
      </c>
      <c r="CE114" s="209">
        <f>IF(SUM(wUSE!CE$112:CE$114),CE$3*wUSE!CE114/SUM(wUSE!CE$112:CE$114),0)</f>
        <v>7.1369389678603552</v>
      </c>
      <c r="CF114" s="209">
        <f>IF(SUM(wUSE!CF$112:CF$114),CF$3*wUSE!CF114/SUM(wUSE!CF$112:CF$114),0)</f>
        <v>0</v>
      </c>
      <c r="CG114" s="209" t="e">
        <f>IF(SUM(wUSE!CG$112:CG$114),CG$3*wUSE!CG114/SUM(wUSE!CG$112:CG$114),0)</f>
        <v>#DIV/0!</v>
      </c>
      <c r="CH114" s="209" t="e">
        <f>IF(SUM(wUSE!CH$112:CH$114),CH$3*wUSE!CH114/SUM(wUSE!CH$112:CH$114),0)</f>
        <v>#DIV/0!</v>
      </c>
      <c r="CI114" s="209" t="e">
        <f>IF(SUM(wUSE!CI$112:CI$114),CI$3*wUSE!CI114/SUM(wUSE!CI$112:CI$114),0)</f>
        <v>#DIV/0!</v>
      </c>
      <c r="CJ114" s="209" t="e">
        <f>IF(SUM(wUSE!CJ$112:CJ$114),CJ$3*wUSE!CJ114/SUM(wUSE!CJ$112:CJ$114),0)</f>
        <v>#DIV/0!</v>
      </c>
      <c r="CK114" s="209" t="e">
        <f>IF(SUM(wUSE!CK$112:CK$114),CK$3*wUSE!CK114/SUM(wUSE!CK$112:CK$114),0)</f>
        <v>#DIV/0!</v>
      </c>
      <c r="CL114" s="209" t="e">
        <f>IF(SUM(wUSE!CL$112:CL$114),CL$3*wUSE!CL114/SUM(wUSE!CL$112:CL$114),0)</f>
        <v>#DIV/0!</v>
      </c>
      <c r="CM114" s="209" t="e">
        <f>IF(SUM(wUSE!CM$112:CM$114),CM$3*wUSE!CM114/SUM(wUSE!CM$112:CM$114),0)</f>
        <v>#DIV/0!</v>
      </c>
      <c r="CN114" s="209" t="e">
        <f>IF(SUM(wUSE!CN$112:CN$114),CN$3*wUSE!CN114/SUM(wUSE!CN$112:CN$114),0)</f>
        <v>#DIV/0!</v>
      </c>
      <c r="CO114" s="209" t="e">
        <f>IF(SUM(wUSE!CO$112:CO$114),CO$3*wUSE!CO114/SUM(wUSE!CO$112:CO$114),0)</f>
        <v>#DIV/0!</v>
      </c>
      <c r="CP114" s="209" t="e">
        <f>IF(SUM(wUSE!CP$112:CP$114),CP$3*wUSE!CP114/SUM(wUSE!CP$112:CP$114),0)</f>
        <v>#DIV/0!</v>
      </c>
      <c r="CQ114" s="209" t="e">
        <f>IF(SUM(wUSE!CQ$112:CQ$114),CQ$3*wUSE!CQ114/SUM(wUSE!CQ$112:CQ$114),0)</f>
        <v>#DIV/0!</v>
      </c>
      <c r="CR114" s="209" t="e">
        <f>IF(SUM(wUSE!CR$112:CR$114),CR$3*wUSE!CR114/SUM(wUSE!CR$112:CR$114),0)</f>
        <v>#DIV/0!</v>
      </c>
      <c r="CS114" s="209" t="e">
        <f>IF(SUM(wUSE!CS$112:CS$114),CS$3*wUSE!CS114/SUM(wUSE!CS$112:CS$114),0)</f>
        <v>#DIV/0!</v>
      </c>
      <c r="CT114" s="209">
        <f>IF(SUM(wUSE!CT$112:CT$114),CT$3*wUSE!CT114/SUM(wUSE!CT$112:CT$114),0)</f>
        <v>0</v>
      </c>
      <c r="CU114" s="209">
        <f>IF(SUM(wUSE!CU$112:CU$114),CU$3*wUSE!CU114/SUM(wUSE!CU$112:CU$114),0)</f>
        <v>0</v>
      </c>
      <c r="CV114" s="209" t="e">
        <f>IF(SUM(wUSE!CV$112:CV$114),CV$3*wUSE!CV114/SUM(wUSE!CV$112:CV$114),0)</f>
        <v>#DIV/0!</v>
      </c>
      <c r="CW114" s="209" t="e">
        <f>IF(SUM(wUSE!CW$112:CW$114),CW$3*wUSE!CW114/SUM(wUSE!CW$112:CW$114),0)</f>
        <v>#DIV/0!</v>
      </c>
      <c r="CX114" s="209" t="e">
        <f>IF(SUM(wUSE!CX$112:CX$114),CX$3*wUSE!CX114/SUM(wUSE!CX$112:CX$114),0)</f>
        <v>#DIV/0!</v>
      </c>
      <c r="CY114" s="209" t="e">
        <f>IF(SUM(wUSE!CY$112:CY$114),CY$3*wUSE!CY114/SUM(wUSE!CY$112:CY$114),0)</f>
        <v>#DIV/0!</v>
      </c>
      <c r="CZ114" s="209" t="e">
        <f>IF(SUM(wUSE!CZ$112:CZ$114),CZ$3*wUSE!CZ114/SUM(wUSE!CZ$112:CZ$114),0)</f>
        <v>#DIV/0!</v>
      </c>
      <c r="DA114" s="209" t="e">
        <f>IF(SUM(wUSE!DA$112:DA$114),DA$3*wUSE!DA114/SUM(wUSE!DA$112:DA$114),0)</f>
        <v>#DIV/0!</v>
      </c>
      <c r="DB114" s="209" t="e">
        <f>IF(SUM(wUSE!DB$112:DB$114),DB$3*wUSE!DB114/SUM(wUSE!DB$112:DB$114),0)</f>
        <v>#DIV/0!</v>
      </c>
      <c r="DC114" s="198"/>
      <c r="DD114" s="199"/>
      <c r="DE114" s="199"/>
      <c r="DF114" s="199"/>
      <c r="DG114" s="199"/>
      <c r="DH114" s="199"/>
      <c r="DI114" s="199"/>
      <c r="DJ114" s="199"/>
      <c r="DK114" s="199"/>
      <c r="DL114" s="199"/>
      <c r="DM114" s="199"/>
      <c r="DN114" s="199"/>
      <c r="DO114" s="199"/>
      <c r="DP114" s="199"/>
    </row>
    <row r="115" spans="1:120" x14ac:dyDescent="0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</row>
  </sheetData>
  <conditionalFormatting sqref="B8:B114">
    <cfRule type="cellIs" dxfId="82" priority="3" operator="lessThan">
      <formula>0</formula>
    </cfRule>
  </conditionalFormatting>
  <conditionalFormatting sqref="C7:DB7">
    <cfRule type="cellIs" dxfId="81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0094-EF4C-41B8-8A31-A8E5A99AA039}">
  <sheetPr>
    <tabColor theme="9" tint="-0.499984740745262"/>
  </sheetPr>
  <dimension ref="A1:AV153"/>
  <sheetViews>
    <sheetView zoomScale="85" zoomScaleNormal="85" workbookViewId="0">
      <pane xSplit="8" ySplit="10" topLeftCell="I11" activePane="bottomRight" state="frozen"/>
      <selection activeCell="C17" sqref="C17"/>
      <selection pane="topRight" activeCell="C17" sqref="C17"/>
      <selection pane="bottomLeft" activeCell="C17" sqref="C17"/>
      <selection pane="bottomRight" activeCell="G12" sqref="G12"/>
    </sheetView>
  </sheetViews>
  <sheetFormatPr defaultColWidth="0" defaultRowHeight="14.75" zeroHeight="1" x14ac:dyDescent="0.75"/>
  <cols>
    <col min="1" max="1" width="2.26953125" customWidth="1"/>
    <col min="2" max="5" width="8.7265625" customWidth="1"/>
    <col min="6" max="6" width="2.26953125" customWidth="1"/>
    <col min="7" max="7" width="8.7265625" customWidth="1"/>
    <col min="8" max="8" width="57.453125" customWidth="1"/>
    <col min="9" max="48" width="8.7265625" customWidth="1"/>
    <col min="49" max="16384" width="8.7265625" hidden="1"/>
  </cols>
  <sheetData>
    <row r="1" spans="1:48" ht="18.5" x14ac:dyDescent="0.9">
      <c r="A1" s="1" t="s">
        <v>314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 x14ac:dyDescent="0.75">
      <c r="A2" s="29" t="s">
        <v>285</v>
      </c>
      <c r="B2" s="2"/>
      <c r="C2" s="2"/>
      <c r="D2" s="2"/>
      <c r="E2" s="2"/>
      <c r="F2" s="2"/>
      <c r="G2" s="271">
        <f>B4</f>
        <v>2024</v>
      </c>
      <c r="H2" s="177"/>
      <c r="I2" s="177">
        <v>2010</v>
      </c>
      <c r="J2" s="177">
        <v>2011</v>
      </c>
      <c r="K2" s="177">
        <v>2012</v>
      </c>
      <c r="L2" s="177">
        <v>2013</v>
      </c>
      <c r="M2" s="177">
        <v>2014</v>
      </c>
      <c r="N2" s="177">
        <v>2015</v>
      </c>
      <c r="O2" s="177">
        <v>2016</v>
      </c>
      <c r="P2" s="177">
        <v>2017</v>
      </c>
      <c r="Q2" s="177">
        <v>2018</v>
      </c>
      <c r="R2" s="177">
        <v>2019</v>
      </c>
      <c r="S2" s="177">
        <v>2020</v>
      </c>
      <c r="T2" s="177">
        <v>2021</v>
      </c>
      <c r="U2" s="177">
        <v>2022</v>
      </c>
      <c r="V2" s="177">
        <v>2023</v>
      </c>
      <c r="W2" s="177">
        <v>2024</v>
      </c>
      <c r="X2" s="177">
        <v>2025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x14ac:dyDescent="0.75">
      <c r="A3" s="2"/>
      <c r="B3" s="2"/>
      <c r="C3" s="2"/>
      <c r="D3" s="2"/>
      <c r="E3" s="2"/>
      <c r="F3" s="2"/>
      <c r="G3" s="40">
        <f>SUMIF($I$2:$W$2,$G$2,$I$3:$W$3)</f>
        <v>1318</v>
      </c>
      <c r="H3" s="58" t="s">
        <v>1774</v>
      </c>
      <c r="I3" s="60">
        <v>583.13</v>
      </c>
      <c r="J3" s="60">
        <v>600.30999999999995</v>
      </c>
      <c r="K3" s="60">
        <v>614.29999999999995</v>
      </c>
      <c r="L3" s="60">
        <v>646.64</v>
      </c>
      <c r="M3" s="60">
        <v>681.86</v>
      </c>
      <c r="N3" s="60">
        <v>720.98</v>
      </c>
      <c r="O3" s="60">
        <v>787.25</v>
      </c>
      <c r="P3" s="60">
        <v>831.53</v>
      </c>
      <c r="Q3" s="60">
        <v>861.09</v>
      </c>
      <c r="R3" s="60">
        <v>899.35</v>
      </c>
      <c r="S3" s="60">
        <v>943.23</v>
      </c>
      <c r="T3" s="60">
        <v>988.62</v>
      </c>
      <c r="U3" s="60">
        <v>1030.5</v>
      </c>
      <c r="V3" s="60">
        <v>1160.0999999999999</v>
      </c>
      <c r="W3" s="60">
        <v>1318</v>
      </c>
      <c r="X3" s="60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spans="1:48" x14ac:dyDescent="0.75">
      <c r="A4" s="2"/>
      <c r="B4" s="100">
        <f>Notes!B5</f>
        <v>2024</v>
      </c>
      <c r="C4" s="4" t="s"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spans="1:48" x14ac:dyDescent="0.75">
      <c r="A5" s="2"/>
      <c r="B5" s="161">
        <v>1E-3</v>
      </c>
      <c r="C5" s="4" t="s">
        <v>315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spans="1:48" x14ac:dyDescent="0.75">
      <c r="A6" s="2"/>
      <c r="B6" s="7">
        <f>G3</f>
        <v>1318</v>
      </c>
      <c r="C6" s="2" t="s">
        <v>1401</v>
      </c>
      <c r="D6" s="2"/>
      <c r="E6" s="2"/>
      <c r="F6" s="2"/>
      <c r="G6" s="2"/>
      <c r="H6" s="4" t="s">
        <v>1734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1:48" x14ac:dyDescent="0.75">
      <c r="A7" s="2"/>
      <c r="B7" s="2"/>
      <c r="C7" s="2"/>
      <c r="D7" s="2"/>
      <c r="E7" s="2"/>
      <c r="F7" s="2"/>
      <c r="G7" s="4"/>
      <c r="H7" s="2" t="s">
        <v>1735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spans="1:48" x14ac:dyDescent="0.75">
      <c r="A8" s="2"/>
      <c r="B8" s="2"/>
      <c r="C8" s="2"/>
      <c r="D8" s="2"/>
      <c r="E8" s="2"/>
      <c r="F8" s="2"/>
      <c r="G8" s="3"/>
      <c r="H8" s="162" t="s">
        <v>1402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1:48" x14ac:dyDescent="0.75">
      <c r="A9" s="2"/>
      <c r="B9" s="2"/>
      <c r="C9" s="2"/>
      <c r="D9" s="2"/>
      <c r="E9" s="2"/>
      <c r="F9" s="2"/>
      <c r="G9" s="2"/>
      <c r="H9" s="2"/>
      <c r="I9" s="70">
        <f>IF(ISERR(LEFT(I10,4)/1),"",LEFT(I10,4)/1)</f>
        <v>2010</v>
      </c>
      <c r="J9" s="70">
        <f t="shared" ref="J9:AQ9" si="0">IF(ISERR(LEFT(J10,4)/1),"",LEFT(J10,4)/1)</f>
        <v>2011</v>
      </c>
      <c r="K9" s="70">
        <f t="shared" si="0"/>
        <v>2012</v>
      </c>
      <c r="L9" s="70">
        <f t="shared" si="0"/>
        <v>2013</v>
      </c>
      <c r="M9" s="70">
        <f t="shared" si="0"/>
        <v>2014</v>
      </c>
      <c r="N9" s="70">
        <f t="shared" si="0"/>
        <v>2015</v>
      </c>
      <c r="O9" s="70">
        <f t="shared" si="0"/>
        <v>2016</v>
      </c>
      <c r="P9" s="70">
        <f t="shared" si="0"/>
        <v>2017</v>
      </c>
      <c r="Q9" s="70">
        <f t="shared" si="0"/>
        <v>2017</v>
      </c>
      <c r="R9" s="70">
        <f t="shared" si="0"/>
        <v>2017</v>
      </c>
      <c r="S9" s="70">
        <f t="shared" si="0"/>
        <v>2017</v>
      </c>
      <c r="T9" s="70">
        <f t="shared" si="0"/>
        <v>2018</v>
      </c>
      <c r="U9" s="70">
        <f t="shared" si="0"/>
        <v>2018</v>
      </c>
      <c r="V9" s="70">
        <f t="shared" si="0"/>
        <v>2018</v>
      </c>
      <c r="W9" s="70">
        <f t="shared" si="0"/>
        <v>2018</v>
      </c>
      <c r="X9" s="70">
        <f t="shared" si="0"/>
        <v>2019</v>
      </c>
      <c r="Y9" s="70">
        <f t="shared" si="0"/>
        <v>2019</v>
      </c>
      <c r="Z9" s="70">
        <f t="shared" si="0"/>
        <v>2019</v>
      </c>
      <c r="AA9" s="70">
        <f t="shared" si="0"/>
        <v>2019</v>
      </c>
      <c r="AB9" s="70">
        <f t="shared" si="0"/>
        <v>2020</v>
      </c>
      <c r="AC9" s="70">
        <f t="shared" si="0"/>
        <v>2020</v>
      </c>
      <c r="AD9" s="70">
        <f t="shared" si="0"/>
        <v>2020</v>
      </c>
      <c r="AE9" s="70">
        <f t="shared" si="0"/>
        <v>2020</v>
      </c>
      <c r="AF9" s="70">
        <f t="shared" si="0"/>
        <v>2021</v>
      </c>
      <c r="AG9" s="70">
        <f t="shared" si="0"/>
        <v>2021</v>
      </c>
      <c r="AH9" s="70">
        <f t="shared" si="0"/>
        <v>2021</v>
      </c>
      <c r="AI9" s="70">
        <f t="shared" si="0"/>
        <v>2021</v>
      </c>
      <c r="AJ9" s="70">
        <f t="shared" si="0"/>
        <v>2022</v>
      </c>
      <c r="AK9" s="70">
        <f t="shared" si="0"/>
        <v>2022</v>
      </c>
      <c r="AL9" s="70">
        <f t="shared" si="0"/>
        <v>2022</v>
      </c>
      <c r="AM9" s="70">
        <f t="shared" si="0"/>
        <v>2022</v>
      </c>
      <c r="AN9" s="70">
        <f t="shared" si="0"/>
        <v>2023</v>
      </c>
      <c r="AO9" s="70">
        <f t="shared" si="0"/>
        <v>2023</v>
      </c>
      <c r="AP9" s="70">
        <f t="shared" si="0"/>
        <v>2023</v>
      </c>
      <c r="AQ9" s="70">
        <f t="shared" si="0"/>
        <v>2023</v>
      </c>
      <c r="AR9" s="70">
        <v>2024</v>
      </c>
      <c r="AS9" s="70">
        <v>2024</v>
      </c>
      <c r="AT9" s="70">
        <v>2024</v>
      </c>
      <c r="AU9" s="70">
        <v>2024</v>
      </c>
      <c r="AV9" s="2"/>
    </row>
    <row r="10" spans="1:48" x14ac:dyDescent="0.75">
      <c r="A10" s="2"/>
      <c r="B10" s="76" t="s">
        <v>290</v>
      </c>
      <c r="C10" s="76"/>
      <c r="D10" s="77" t="s">
        <v>291</v>
      </c>
      <c r="E10" s="76"/>
      <c r="F10" s="2"/>
      <c r="G10" s="251">
        <f>B4</f>
        <v>2024</v>
      </c>
      <c r="H10" s="252"/>
      <c r="I10" s="189">
        <v>2010</v>
      </c>
      <c r="J10" s="189">
        <v>2011</v>
      </c>
      <c r="K10" s="189">
        <v>2012</v>
      </c>
      <c r="L10" s="189">
        <v>2013</v>
      </c>
      <c r="M10" s="189">
        <v>2014</v>
      </c>
      <c r="N10" s="189">
        <v>2015</v>
      </c>
      <c r="O10" s="189">
        <v>2016</v>
      </c>
      <c r="P10" s="189" t="s">
        <v>1702</v>
      </c>
      <c r="Q10" s="189" t="s">
        <v>1703</v>
      </c>
      <c r="R10" s="189" t="s">
        <v>1704</v>
      </c>
      <c r="S10" s="189" t="s">
        <v>1705</v>
      </c>
      <c r="T10" s="189" t="s">
        <v>1706</v>
      </c>
      <c r="U10" s="189" t="s">
        <v>1707</v>
      </c>
      <c r="V10" s="189" t="s">
        <v>1708</v>
      </c>
      <c r="W10" s="189" t="s">
        <v>1709</v>
      </c>
      <c r="X10" s="189" t="s">
        <v>1710</v>
      </c>
      <c r="Y10" s="189" t="s">
        <v>1711</v>
      </c>
      <c r="Z10" s="189" t="s">
        <v>1712</v>
      </c>
      <c r="AA10" s="189" t="s">
        <v>1713</v>
      </c>
      <c r="AB10" s="189" t="s">
        <v>1714</v>
      </c>
      <c r="AC10" s="189" t="s">
        <v>1715</v>
      </c>
      <c r="AD10" s="189" t="s">
        <v>1802</v>
      </c>
      <c r="AE10" s="189" t="s">
        <v>1803</v>
      </c>
      <c r="AF10" s="189" t="s">
        <v>1804</v>
      </c>
      <c r="AG10" s="189" t="s">
        <v>1805</v>
      </c>
      <c r="AH10" s="189" t="s">
        <v>1806</v>
      </c>
      <c r="AI10" s="302" t="s">
        <v>1807</v>
      </c>
      <c r="AJ10" s="189" t="s">
        <v>1808</v>
      </c>
      <c r="AK10" s="189" t="s">
        <v>1809</v>
      </c>
      <c r="AL10" s="189" t="s">
        <v>1810</v>
      </c>
      <c r="AM10" s="302" t="s">
        <v>1810</v>
      </c>
      <c r="AN10" s="189" t="s">
        <v>1812</v>
      </c>
      <c r="AO10" s="189" t="s">
        <v>1813</v>
      </c>
      <c r="AP10" s="189" t="s">
        <v>1814</v>
      </c>
      <c r="AQ10" s="302" t="s">
        <v>1811</v>
      </c>
      <c r="AR10" s="189" t="s">
        <v>1847</v>
      </c>
      <c r="AS10" s="189" t="s">
        <v>1848</v>
      </c>
      <c r="AT10" s="189" t="s">
        <v>1849</v>
      </c>
      <c r="AU10" s="189" t="s">
        <v>1850</v>
      </c>
      <c r="AV10" s="2"/>
    </row>
    <row r="11" spans="1:48" x14ac:dyDescent="0.75">
      <c r="A11" s="2"/>
      <c r="B11" s="7" t="s">
        <v>298</v>
      </c>
      <c r="C11" s="7">
        <f>G18</f>
        <v>4218.9202161376488</v>
      </c>
      <c r="D11" s="23" t="s">
        <v>299</v>
      </c>
      <c r="E11" s="7">
        <f>G19</f>
        <v>7308.8388728851251</v>
      </c>
      <c r="F11" s="2"/>
      <c r="G11" s="181">
        <f>SUMIF($I$9:$AU$9,G$10,$I11:$AU11)*$G$3*$B$5</f>
        <v>-2382.3750695815065</v>
      </c>
      <c r="H11" s="177" t="s">
        <v>289</v>
      </c>
      <c r="I11" s="178">
        <v>-399.14243773980229</v>
      </c>
      <c r="J11" s="178">
        <v>-477.01051383731556</v>
      </c>
      <c r="K11" s="178">
        <v>-741.01596068013123</v>
      </c>
      <c r="L11" s="178">
        <v>-585.10560774615442</v>
      </c>
      <c r="M11" s="178">
        <v>-934.61950084757905</v>
      </c>
      <c r="N11" s="178">
        <v>-1083.6714859383137</v>
      </c>
      <c r="O11" s="178">
        <v>-1330.8223647670379</v>
      </c>
      <c r="P11" s="178">
        <v>-228.63632521963677</v>
      </c>
      <c r="Q11" s="178">
        <v>-186.39792778222181</v>
      </c>
      <c r="R11" s="178">
        <v>-251.98705476698149</v>
      </c>
      <c r="S11" s="178">
        <v>-194.48914078112091</v>
      </c>
      <c r="T11" s="178">
        <v>-280.72792139413662</v>
      </c>
      <c r="U11" s="178">
        <v>-225.60468749062181</v>
      </c>
      <c r="V11" s="178">
        <v>-202.27276799556091</v>
      </c>
      <c r="W11" s="178">
        <v>-270.9044517803311</v>
      </c>
      <c r="X11" s="178">
        <v>-275.24322897459751</v>
      </c>
      <c r="Y11" s="178">
        <v>-357.01710469943089</v>
      </c>
      <c r="Z11" s="178">
        <v>-342.57240598295766</v>
      </c>
      <c r="AA11" s="178">
        <v>-278.9094809495665</v>
      </c>
      <c r="AB11" s="178">
        <v>-419.57531635503426</v>
      </c>
      <c r="AC11" s="178">
        <v>-280.33187702912448</v>
      </c>
      <c r="AD11" s="178">
        <v>-330.31812342029525</v>
      </c>
      <c r="AE11" s="178">
        <v>-255.60267800223221</v>
      </c>
      <c r="AF11" s="178">
        <v>-242.38957649267866</v>
      </c>
      <c r="AG11" s="178">
        <v>-315.59640690202252</v>
      </c>
      <c r="AH11" s="178">
        <v>-354.34116243158292</v>
      </c>
      <c r="AI11" s="303">
        <v>-290.7553308166755</v>
      </c>
      <c r="AJ11" s="310">
        <v>-236.71476824455829</v>
      </c>
      <c r="AK11" s="310">
        <v>-190.80020540311284</v>
      </c>
      <c r="AL11" s="310">
        <v>-456.86497833463022</v>
      </c>
      <c r="AM11" s="311">
        <v>-362.0544197289978</v>
      </c>
      <c r="AN11" s="310">
        <v>-415.92611239256405</v>
      </c>
      <c r="AO11" s="310">
        <v>-334.87942512843142</v>
      </c>
      <c r="AP11" s="310">
        <v>-438.73793839966129</v>
      </c>
      <c r="AQ11" s="311">
        <v>-457.67930546053299</v>
      </c>
      <c r="AR11" s="178">
        <v>-517.45114839671646</v>
      </c>
      <c r="AS11" s="178">
        <v>-437.45608268515002</v>
      </c>
      <c r="AT11" s="178">
        <v>-501.16920810680813</v>
      </c>
      <c r="AU11" s="178">
        <v>-351.49189888530577</v>
      </c>
      <c r="AV11" s="2"/>
    </row>
    <row r="12" spans="1:48" x14ac:dyDescent="0.75">
      <c r="A12" s="2"/>
      <c r="B12" s="7" t="s">
        <v>303</v>
      </c>
      <c r="C12" s="7">
        <f>G27</f>
        <v>1424.774465995145</v>
      </c>
      <c r="D12" s="23" t="s">
        <v>304</v>
      </c>
      <c r="E12" s="7">
        <f>G28</f>
        <v>1305.9994437917126</v>
      </c>
      <c r="F12" s="2"/>
      <c r="G12" s="181">
        <f t="shared" ref="G12:G75" si="1">SUMIF($I$9:$AU$9,G$10,$I12:$AU12)*$G$3*$B$5</f>
        <v>6803.2311601115489</v>
      </c>
      <c r="H12" s="234" t="s">
        <v>318</v>
      </c>
      <c r="I12" s="178">
        <v>1356.1006061960725</v>
      </c>
      <c r="J12" s="178">
        <v>1845.7333660683153</v>
      </c>
      <c r="K12" s="178">
        <v>1841.6681607944734</v>
      </c>
      <c r="L12" s="178">
        <v>2131.8791914711251</v>
      </c>
      <c r="M12" s="178">
        <v>2006.8038355666947</v>
      </c>
      <c r="N12" s="178">
        <v>2075.4025482465854</v>
      </c>
      <c r="O12" s="178">
        <v>2138.3966610852631</v>
      </c>
      <c r="P12" s="178">
        <v>558.48411337321591</v>
      </c>
      <c r="Q12" s="178">
        <v>653.86231086684063</v>
      </c>
      <c r="R12" s="178">
        <v>683.39401933351587</v>
      </c>
      <c r="S12" s="178">
        <v>724.95065313538498</v>
      </c>
      <c r="T12" s="178">
        <v>647.27323146209403</v>
      </c>
      <c r="U12" s="178">
        <v>666.65626142995097</v>
      </c>
      <c r="V12" s="178">
        <v>776.2984279398529</v>
      </c>
      <c r="W12" s="178">
        <v>723.78899470571616</v>
      </c>
      <c r="X12" s="178">
        <v>658.5748633027946</v>
      </c>
      <c r="Y12" s="178">
        <v>649.84800794051648</v>
      </c>
      <c r="Z12" s="178">
        <v>784.9534657815891</v>
      </c>
      <c r="AA12" s="178">
        <v>830.20897651645043</v>
      </c>
      <c r="AB12" s="178">
        <v>652.54253287426343</v>
      </c>
      <c r="AC12" s="178">
        <v>514.87885095540582</v>
      </c>
      <c r="AD12" s="178">
        <v>796.30552971163888</v>
      </c>
      <c r="AE12" s="178">
        <v>672.50405240284545</v>
      </c>
      <c r="AF12" s="178">
        <v>624.25363989996504</v>
      </c>
      <c r="AG12" s="178">
        <v>731.31683588696217</v>
      </c>
      <c r="AH12" s="178">
        <v>747.5204157171047</v>
      </c>
      <c r="AI12" s="303">
        <v>864.86800385638912</v>
      </c>
      <c r="AJ12" s="310">
        <v>888.68047972734951</v>
      </c>
      <c r="AK12" s="310">
        <v>1135.3486667206978</v>
      </c>
      <c r="AL12" s="310">
        <v>1033.4569532963205</v>
      </c>
      <c r="AM12" s="311">
        <v>1039.0368137784335</v>
      </c>
      <c r="AN12" s="310">
        <v>1009.9780733610322</v>
      </c>
      <c r="AO12" s="310">
        <v>1262.4272343564992</v>
      </c>
      <c r="AP12" s="310">
        <v>1140.441721808088</v>
      </c>
      <c r="AQ12" s="311">
        <v>1108.3893632204661</v>
      </c>
      <c r="AR12" s="178">
        <v>1053.1166587070932</v>
      </c>
      <c r="AS12" s="178">
        <v>1260.8225178980674</v>
      </c>
      <c r="AT12" s="178">
        <v>1428.5321020938268</v>
      </c>
      <c r="AU12" s="178">
        <v>1419.312606059395</v>
      </c>
      <c r="AV12" s="2"/>
    </row>
    <row r="13" spans="1:48" x14ac:dyDescent="0.75">
      <c r="A13" s="2"/>
      <c r="B13" s="7" t="s">
        <v>211</v>
      </c>
      <c r="C13" s="7">
        <f>G87</f>
        <v>19.263853692293793</v>
      </c>
      <c r="D13" s="23" t="s">
        <v>211</v>
      </c>
      <c r="E13" s="7">
        <f>G88</f>
        <v>59.218529019094916</v>
      </c>
      <c r="F13" s="2"/>
      <c r="G13" s="181">
        <f t="shared" si="1"/>
        <v>9185.606229693054</v>
      </c>
      <c r="H13" s="234" t="s">
        <v>319</v>
      </c>
      <c r="I13" s="178">
        <v>1755.2430439358748</v>
      </c>
      <c r="J13" s="178">
        <v>2322.7438799056308</v>
      </c>
      <c r="K13" s="178">
        <v>2582.6841214746046</v>
      </c>
      <c r="L13" s="178">
        <v>2716.9847992172795</v>
      </c>
      <c r="M13" s="178">
        <v>2941.4233364142738</v>
      </c>
      <c r="N13" s="178">
        <v>3159.0740341848991</v>
      </c>
      <c r="O13" s="178">
        <v>3469.219025852301</v>
      </c>
      <c r="P13" s="178">
        <v>787.12043859285268</v>
      </c>
      <c r="Q13" s="178">
        <v>840.26023864906244</v>
      </c>
      <c r="R13" s="178">
        <v>935.38107410049736</v>
      </c>
      <c r="S13" s="178">
        <v>919.43979391650589</v>
      </c>
      <c r="T13" s="178">
        <v>928.00115285623065</v>
      </c>
      <c r="U13" s="178">
        <v>892.26094892057279</v>
      </c>
      <c r="V13" s="178">
        <v>978.57119593541381</v>
      </c>
      <c r="W13" s="178">
        <v>994.69344648604726</v>
      </c>
      <c r="X13" s="178">
        <v>933.81809227739211</v>
      </c>
      <c r="Y13" s="178">
        <v>1006.8651126399474</v>
      </c>
      <c r="Z13" s="178">
        <v>1127.5258717645468</v>
      </c>
      <c r="AA13" s="178">
        <v>1109.1184574660169</v>
      </c>
      <c r="AB13" s="178">
        <v>1072.1178492292977</v>
      </c>
      <c r="AC13" s="178">
        <v>795.21072798453031</v>
      </c>
      <c r="AD13" s="178">
        <v>1126.6236531319341</v>
      </c>
      <c r="AE13" s="178">
        <v>928.10673040507766</v>
      </c>
      <c r="AF13" s="178">
        <v>866.64321639264369</v>
      </c>
      <c r="AG13" s="178">
        <v>1046.9132427889847</v>
      </c>
      <c r="AH13" s="178">
        <v>1101.8615781486876</v>
      </c>
      <c r="AI13" s="303">
        <v>1155.6233346730646</v>
      </c>
      <c r="AJ13" s="310">
        <v>1125.3952479719078</v>
      </c>
      <c r="AK13" s="310">
        <v>1326.1488721238106</v>
      </c>
      <c r="AL13" s="310">
        <v>1490.3219316309508</v>
      </c>
      <c r="AM13" s="311">
        <v>1401.0912335074313</v>
      </c>
      <c r="AN13" s="310">
        <v>1425.9041857535963</v>
      </c>
      <c r="AO13" s="310">
        <v>1597.3066594849306</v>
      </c>
      <c r="AP13" s="310">
        <v>1579.1796602077493</v>
      </c>
      <c r="AQ13" s="311">
        <v>1566.0686686809991</v>
      </c>
      <c r="AR13" s="178">
        <v>1570.5678071038096</v>
      </c>
      <c r="AS13" s="178">
        <v>1698.2786005832174</v>
      </c>
      <c r="AT13" s="178">
        <v>1929.7013102006349</v>
      </c>
      <c r="AU13" s="178">
        <v>1770.8045049447007</v>
      </c>
      <c r="AV13" s="2"/>
    </row>
    <row r="14" spans="1:48" x14ac:dyDescent="0.75">
      <c r="A14" s="2"/>
      <c r="B14" s="7" t="s">
        <v>212</v>
      </c>
      <c r="C14" s="7"/>
      <c r="D14" s="23" t="s">
        <v>212</v>
      </c>
      <c r="E14" s="7"/>
      <c r="F14" s="2"/>
      <c r="G14" s="181">
        <f t="shared" si="1"/>
        <v>-2971.1436345440434</v>
      </c>
      <c r="H14" s="177" t="s">
        <v>317</v>
      </c>
      <c r="I14" s="178">
        <v>-941.10324306574239</v>
      </c>
      <c r="J14" s="178">
        <v>-1224.7228579954076</v>
      </c>
      <c r="K14" s="178">
        <v>-1253.8152829101923</v>
      </c>
      <c r="L14" s="178">
        <v>-1154.6482417429818</v>
      </c>
      <c r="M14" s="178">
        <v>-1325.2429107297096</v>
      </c>
      <c r="N14" s="178">
        <v>-1489.7128416710784</v>
      </c>
      <c r="O14" s="178">
        <v>-1539.5992654742111</v>
      </c>
      <c r="P14" s="178">
        <v>-281.6760033182602</v>
      </c>
      <c r="Q14" s="178">
        <v>-274.05726858475339</v>
      </c>
      <c r="R14" s="178">
        <v>-324.33401720778375</v>
      </c>
      <c r="S14" s="178">
        <v>-286.62200226138339</v>
      </c>
      <c r="T14" s="178">
        <v>-347.59871995748949</v>
      </c>
      <c r="U14" s="178">
        <v>-276.28250488035491</v>
      </c>
      <c r="V14" s="178">
        <v>-297.68463870674589</v>
      </c>
      <c r="W14" s="178">
        <v>-377.62722987627501</v>
      </c>
      <c r="X14" s="178">
        <v>-335.35321550175161</v>
      </c>
      <c r="Y14" s="178">
        <v>-381.04757541201957</v>
      </c>
      <c r="Z14" s="178">
        <v>-396.1028678969335</v>
      </c>
      <c r="AA14" s="178">
        <v>-377.75982094736037</v>
      </c>
      <c r="AB14" s="178">
        <v>-478.51934195108674</v>
      </c>
      <c r="AC14" s="178">
        <v>-377.53731995316036</v>
      </c>
      <c r="AD14" s="178">
        <v>-437.15314952793722</v>
      </c>
      <c r="AE14" s="178">
        <v>-381.03577680642985</v>
      </c>
      <c r="AF14" s="178">
        <v>-372.19657413205533</v>
      </c>
      <c r="AG14" s="178">
        <v>-473.39610853215447</v>
      </c>
      <c r="AH14" s="178">
        <v>-485.54049928360291</v>
      </c>
      <c r="AI14" s="303">
        <v>-451.99520366422541</v>
      </c>
      <c r="AJ14" s="310">
        <v>-402.58064339445536</v>
      </c>
      <c r="AK14" s="310">
        <v>-505.31337471688664</v>
      </c>
      <c r="AL14" s="310">
        <v>-563.24826813332561</v>
      </c>
      <c r="AM14" s="311">
        <v>-513.84727891908653</v>
      </c>
      <c r="AN14" s="310">
        <v>-521.66477345467922</v>
      </c>
      <c r="AO14" s="310">
        <v>-608.88487753448715</v>
      </c>
      <c r="AP14" s="310">
        <v>-563.78235752581566</v>
      </c>
      <c r="AQ14" s="311">
        <v>-573.48828737289625</v>
      </c>
      <c r="AR14" s="178">
        <v>-594.67643559229248</v>
      </c>
      <c r="AS14" s="178">
        <v>-606.51654743446772</v>
      </c>
      <c r="AT14" s="178">
        <v>-583.57093005942534</v>
      </c>
      <c r="AU14" s="178">
        <v>-469.51805546012952</v>
      </c>
      <c r="AV14" s="2"/>
    </row>
    <row r="15" spans="1:48" x14ac:dyDescent="0.75">
      <c r="A15" s="2"/>
      <c r="B15" s="7" t="s">
        <v>214</v>
      </c>
      <c r="C15" s="7">
        <f>G90</f>
        <v>21.741320372094965</v>
      </c>
      <c r="D15" s="23" t="s">
        <v>214</v>
      </c>
      <c r="E15" s="7">
        <f>G91</f>
        <v>421.17382834574016</v>
      </c>
      <c r="F15" s="2"/>
      <c r="G15" s="181">
        <f t="shared" si="1"/>
        <v>5643.6946821327938</v>
      </c>
      <c r="H15" s="234" t="s">
        <v>318</v>
      </c>
      <c r="I15" s="178">
        <v>702.72841604774931</v>
      </c>
      <c r="J15" s="178">
        <v>953.28799114999129</v>
      </c>
      <c r="K15" s="178">
        <v>1120.3808514907678</v>
      </c>
      <c r="L15" s="178">
        <v>1298.831986604627</v>
      </c>
      <c r="M15" s="178">
        <v>1328.2776489911746</v>
      </c>
      <c r="N15" s="178">
        <v>1449.0251702056357</v>
      </c>
      <c r="O15" s="178">
        <v>1516.6459188326864</v>
      </c>
      <c r="P15" s="178">
        <v>425.10130048205076</v>
      </c>
      <c r="Q15" s="178">
        <v>466.64141157307211</v>
      </c>
      <c r="R15" s="178">
        <v>491.13054381831739</v>
      </c>
      <c r="S15" s="178">
        <v>521.02998350280495</v>
      </c>
      <c r="T15" s="178">
        <v>468.49010551177571</v>
      </c>
      <c r="U15" s="178">
        <v>495.32090488322893</v>
      </c>
      <c r="V15" s="178">
        <v>574.35978801336967</v>
      </c>
      <c r="W15" s="178">
        <v>505.08565585119914</v>
      </c>
      <c r="X15" s="178">
        <v>481.1591099164998</v>
      </c>
      <c r="Y15" s="178">
        <v>512.25048350997281</v>
      </c>
      <c r="Z15" s="178">
        <v>622.77710581794327</v>
      </c>
      <c r="AA15" s="178">
        <v>630.59643598730008</v>
      </c>
      <c r="AB15" s="178">
        <v>498.4656858789557</v>
      </c>
      <c r="AC15" s="178">
        <v>356.21442588392244</v>
      </c>
      <c r="AD15" s="178">
        <v>617.73805196253954</v>
      </c>
      <c r="AE15" s="178">
        <v>485.86369338353535</v>
      </c>
      <c r="AF15" s="178">
        <v>422.72663398406547</v>
      </c>
      <c r="AG15" s="178">
        <v>502.22296374411292</v>
      </c>
      <c r="AH15" s="178">
        <v>545.80545713323454</v>
      </c>
      <c r="AI15" s="303">
        <v>636.42268145981768</v>
      </c>
      <c r="AJ15" s="310">
        <v>619.98772424915933</v>
      </c>
      <c r="AK15" s="310">
        <v>746.45654614921671</v>
      </c>
      <c r="AL15" s="310">
        <v>819.92834605539497</v>
      </c>
      <c r="AM15" s="311">
        <v>806.71935395395542</v>
      </c>
      <c r="AN15" s="310">
        <v>817.25225255799171</v>
      </c>
      <c r="AO15" s="310">
        <v>900.31283087470104</v>
      </c>
      <c r="AP15" s="310">
        <v>907.82296774430336</v>
      </c>
      <c r="AQ15" s="311">
        <v>885.3005812537566</v>
      </c>
      <c r="AR15" s="178">
        <v>868.51177237575359</v>
      </c>
      <c r="AS15" s="178">
        <v>978.91883218646319</v>
      </c>
      <c r="AT15" s="178">
        <v>1238.3710914930075</v>
      </c>
      <c r="AU15" s="178">
        <v>1196.2124785523583</v>
      </c>
      <c r="AV15" s="2"/>
    </row>
    <row r="16" spans="1:48" x14ac:dyDescent="0.75">
      <c r="A16" s="2"/>
      <c r="B16" s="7" t="s">
        <v>46</v>
      </c>
      <c r="C16" s="7">
        <f>G129</f>
        <v>662.20001106100653</v>
      </c>
      <c r="D16" s="23" t="s">
        <v>46</v>
      </c>
      <c r="E16" s="7">
        <f>G130</f>
        <v>72.601947581974954</v>
      </c>
      <c r="F16" s="2"/>
      <c r="G16" s="250">
        <f t="shared" si="1"/>
        <v>8614.8383166768363</v>
      </c>
      <c r="H16" s="242" t="s">
        <v>319</v>
      </c>
      <c r="I16" s="243">
        <v>1643.8316591134917</v>
      </c>
      <c r="J16" s="243">
        <v>2178.0108491453989</v>
      </c>
      <c r="K16" s="243">
        <v>2374.1961344009601</v>
      </c>
      <c r="L16" s="243">
        <v>2453.4802283476088</v>
      </c>
      <c r="M16" s="243">
        <v>2653.5205597208842</v>
      </c>
      <c r="N16" s="243">
        <v>2938.7380118767142</v>
      </c>
      <c r="O16" s="243">
        <v>3056.2451843068975</v>
      </c>
      <c r="P16" s="243">
        <v>706.77730380031096</v>
      </c>
      <c r="Q16" s="243">
        <v>740.69868015782549</v>
      </c>
      <c r="R16" s="243">
        <v>815.46456102610114</v>
      </c>
      <c r="S16" s="243">
        <v>807.65198576418834</v>
      </c>
      <c r="T16" s="243">
        <v>816.0888254692652</v>
      </c>
      <c r="U16" s="243">
        <v>771.60340976358384</v>
      </c>
      <c r="V16" s="243">
        <v>872.04442672011555</v>
      </c>
      <c r="W16" s="243">
        <v>882.71288572747414</v>
      </c>
      <c r="X16" s="243">
        <v>816.51232541825141</v>
      </c>
      <c r="Y16" s="243">
        <v>893.29805892199238</v>
      </c>
      <c r="Z16" s="243">
        <v>1018.8799737148768</v>
      </c>
      <c r="AA16" s="243">
        <v>1008.3562569346605</v>
      </c>
      <c r="AB16" s="243">
        <v>976.98502783004244</v>
      </c>
      <c r="AC16" s="243">
        <v>733.75174583708281</v>
      </c>
      <c r="AD16" s="243">
        <v>1054.8912014904768</v>
      </c>
      <c r="AE16" s="243">
        <v>866.8994701899652</v>
      </c>
      <c r="AF16" s="243">
        <v>794.9232081161208</v>
      </c>
      <c r="AG16" s="243">
        <v>975.61907227626739</v>
      </c>
      <c r="AH16" s="243">
        <v>1031.3459564168375</v>
      </c>
      <c r="AI16" s="304">
        <v>1088.4178851240431</v>
      </c>
      <c r="AJ16" s="312">
        <v>1022.5683676436147</v>
      </c>
      <c r="AK16" s="312">
        <v>1251.7699208661033</v>
      </c>
      <c r="AL16" s="312">
        <v>1383.1766141887206</v>
      </c>
      <c r="AM16" s="313">
        <v>1320.566632873042</v>
      </c>
      <c r="AN16" s="312">
        <v>1338.9170260126709</v>
      </c>
      <c r="AO16" s="312">
        <v>1509.1977084091882</v>
      </c>
      <c r="AP16" s="312">
        <v>1471.605325270119</v>
      </c>
      <c r="AQ16" s="313">
        <v>1458.7888686266529</v>
      </c>
      <c r="AR16" s="243">
        <v>1463.1882079680461</v>
      </c>
      <c r="AS16" s="243">
        <v>1585.4353796209309</v>
      </c>
      <c r="AT16" s="243">
        <v>1821.9420215524328</v>
      </c>
      <c r="AU16" s="243">
        <v>1665.7305340124879</v>
      </c>
      <c r="AV16" s="2"/>
    </row>
    <row r="17" spans="1:48" x14ac:dyDescent="0.75">
      <c r="A17" s="2"/>
      <c r="B17" s="7" t="s">
        <v>43</v>
      </c>
      <c r="C17" s="7">
        <f>G135</f>
        <v>98.215884310092903</v>
      </c>
      <c r="D17" s="23" t="s">
        <v>43</v>
      </c>
      <c r="E17" s="7">
        <f>G136</f>
        <v>6.3768699494231704</v>
      </c>
      <c r="F17" s="2"/>
      <c r="G17" s="181">
        <f t="shared" si="1"/>
        <v>-3089.9186567474762</v>
      </c>
      <c r="H17" s="177" t="s">
        <v>320</v>
      </c>
      <c r="I17" s="178">
        <v>-786.69823198723111</v>
      </c>
      <c r="J17" s="178">
        <v>-1104.8406819260244</v>
      </c>
      <c r="K17" s="178">
        <v>-1273.6979973176049</v>
      </c>
      <c r="L17" s="178">
        <v>-1150.7782240120837</v>
      </c>
      <c r="M17" s="178">
        <v>-1268.569379319752</v>
      </c>
      <c r="N17" s="178">
        <v>-1236.605594446376</v>
      </c>
      <c r="O17" s="178">
        <v>-1294.1432309645345</v>
      </c>
      <c r="P17" s="178">
        <v>-243.92756859575343</v>
      </c>
      <c r="Q17" s="178">
        <v>-240.92931453695297</v>
      </c>
      <c r="R17" s="178">
        <v>-247.81955068897668</v>
      </c>
      <c r="S17" s="178">
        <v>-241.22509564980152</v>
      </c>
      <c r="T17" s="178">
        <v>-268.93841725056205</v>
      </c>
      <c r="U17" s="178">
        <v>-243.35249442763012</v>
      </c>
      <c r="V17" s="178">
        <v>-302.39127807291135</v>
      </c>
      <c r="W17" s="178">
        <v>-340.90781845065555</v>
      </c>
      <c r="X17" s="178">
        <v>-303.02834056309177</v>
      </c>
      <c r="Y17" s="178">
        <v>-378.44714192938301</v>
      </c>
      <c r="Z17" s="178">
        <v>-396.4005639659141</v>
      </c>
      <c r="AA17" s="178">
        <v>-394.94547517133958</v>
      </c>
      <c r="AB17" s="178">
        <v>-441.25589493536296</v>
      </c>
      <c r="AC17" s="178">
        <v>-366.49477036437338</v>
      </c>
      <c r="AD17" s="178">
        <v>-449.2819255819727</v>
      </c>
      <c r="AE17" s="178">
        <v>-420.49037918421214</v>
      </c>
      <c r="AF17" s="178">
        <v>-369.95261488530377</v>
      </c>
      <c r="AG17" s="178">
        <v>-444.78011204605946</v>
      </c>
      <c r="AH17" s="178">
        <v>-413.84843892001061</v>
      </c>
      <c r="AI17" s="303">
        <v>-430.11281458895024</v>
      </c>
      <c r="AJ17" s="310">
        <v>-360.23804187227881</v>
      </c>
      <c r="AK17" s="310">
        <v>-519.32108250924296</v>
      </c>
      <c r="AL17" s="310">
        <v>-619.5486310729425</v>
      </c>
      <c r="AM17" s="311">
        <v>-489.42471883844075</v>
      </c>
      <c r="AN17" s="310">
        <v>-527.36583587388077</v>
      </c>
      <c r="AO17" s="310">
        <v>-594.48766166280359</v>
      </c>
      <c r="AP17" s="310">
        <v>-644.06237729166241</v>
      </c>
      <c r="AQ17" s="311">
        <v>-602.84393964746619</v>
      </c>
      <c r="AR17" s="178">
        <v>-599.1653528116002</v>
      </c>
      <c r="AS17" s="178">
        <v>-609.54795174829383</v>
      </c>
      <c r="AT17" s="178">
        <v>-651.87229445198034</v>
      </c>
      <c r="AU17" s="178">
        <v>-483.81398880866868</v>
      </c>
      <c r="AV17" s="2"/>
    </row>
    <row r="18" spans="1:48" x14ac:dyDescent="0.75">
      <c r="A18" s="2"/>
      <c r="B18" s="7" t="s">
        <v>51</v>
      </c>
      <c r="C18" s="7">
        <f>G123</f>
        <v>358.1154085432658</v>
      </c>
      <c r="D18" s="23" t="s">
        <v>51</v>
      </c>
      <c r="E18" s="7">
        <f>G124</f>
        <v>11.396738119983834</v>
      </c>
      <c r="F18" s="2"/>
      <c r="G18" s="181">
        <f t="shared" si="1"/>
        <v>4218.9202161376488</v>
      </c>
      <c r="H18" s="234" t="s">
        <v>318</v>
      </c>
      <c r="I18" s="178">
        <v>297.27525638318576</v>
      </c>
      <c r="J18" s="178">
        <v>464.23509572295097</v>
      </c>
      <c r="K18" s="178">
        <v>590.75047513658239</v>
      </c>
      <c r="L18" s="178">
        <v>703.01008041898604</v>
      </c>
      <c r="M18" s="178">
        <v>723.09059610740644</v>
      </c>
      <c r="N18" s="178">
        <v>682.04487175539759</v>
      </c>
      <c r="O18" s="178">
        <v>726.61089888126162</v>
      </c>
      <c r="P18" s="178">
        <v>223.62201781938268</v>
      </c>
      <c r="Q18" s="178">
        <v>255.20577212314907</v>
      </c>
      <c r="R18" s="178">
        <v>277.62813439535881</v>
      </c>
      <c r="S18" s="178">
        <v>284.00711771597213</v>
      </c>
      <c r="T18" s="178">
        <v>280.82884252544414</v>
      </c>
      <c r="U18" s="178">
        <v>290.33356972717223</v>
      </c>
      <c r="V18" s="178">
        <v>285.83251129763545</v>
      </c>
      <c r="W18" s="178">
        <v>272.63106214094648</v>
      </c>
      <c r="X18" s="178">
        <v>255.77903042629762</v>
      </c>
      <c r="Y18" s="178">
        <v>287.4053316807944</v>
      </c>
      <c r="Z18" s="178">
        <v>331.33985862555755</v>
      </c>
      <c r="AA18" s="178">
        <v>357.28584630292335</v>
      </c>
      <c r="AB18" s="178">
        <v>317.60339722120153</v>
      </c>
      <c r="AC18" s="178">
        <v>279.3418166025773</v>
      </c>
      <c r="AD18" s="178">
        <v>485.0729561269327</v>
      </c>
      <c r="AE18" s="178">
        <v>342.13639609013813</v>
      </c>
      <c r="AF18" s="178">
        <v>289.62498181372212</v>
      </c>
      <c r="AG18" s="178">
        <v>370.39971821308143</v>
      </c>
      <c r="AH18" s="178">
        <v>401.02813807901089</v>
      </c>
      <c r="AI18" s="303">
        <v>469.7776180645854</v>
      </c>
      <c r="AJ18" s="310">
        <v>458.71861095238114</v>
      </c>
      <c r="AK18" s="310">
        <v>523.68260390414673</v>
      </c>
      <c r="AL18" s="310">
        <v>562.97716850672009</v>
      </c>
      <c r="AM18" s="311">
        <v>566.51294131785596</v>
      </c>
      <c r="AN18" s="310">
        <v>591.79710902850775</v>
      </c>
      <c r="AO18" s="310">
        <v>686.18421283813575</v>
      </c>
      <c r="AP18" s="310">
        <v>590.62738464038853</v>
      </c>
      <c r="AQ18" s="311">
        <v>597.34056483318841</v>
      </c>
      <c r="AR18" s="178">
        <v>644.84474595084077</v>
      </c>
      <c r="AS18" s="178">
        <v>737.81919081662454</v>
      </c>
      <c r="AT18" s="178">
        <v>891.80586553691944</v>
      </c>
      <c r="AU18" s="178">
        <v>926.53187913540955</v>
      </c>
      <c r="AV18" s="2"/>
    </row>
    <row r="19" spans="1:48" x14ac:dyDescent="0.75">
      <c r="A19" s="2"/>
      <c r="B19" s="7" t="s">
        <v>312</v>
      </c>
      <c r="C19" s="7">
        <f>-G11</f>
        <v>2382.3750695815065</v>
      </c>
      <c r="D19" s="23"/>
      <c r="E19" s="7"/>
      <c r="F19" s="2"/>
      <c r="G19" s="181">
        <f t="shared" si="1"/>
        <v>7308.8388728851251</v>
      </c>
      <c r="H19" s="234" t="s">
        <v>319</v>
      </c>
      <c r="I19" s="178">
        <v>1083.9734883704168</v>
      </c>
      <c r="J19" s="178">
        <v>1569.0757776489754</v>
      </c>
      <c r="K19" s="178">
        <v>1864.4484724541871</v>
      </c>
      <c r="L19" s="178">
        <v>1853.7883044310697</v>
      </c>
      <c r="M19" s="178">
        <v>1991.6599754271583</v>
      </c>
      <c r="N19" s="178">
        <v>1918.6504662017737</v>
      </c>
      <c r="O19" s="178">
        <v>2020.7541298457961</v>
      </c>
      <c r="P19" s="178">
        <v>467.5495864151361</v>
      </c>
      <c r="Q19" s="178">
        <v>496.13508666010205</v>
      </c>
      <c r="R19" s="178">
        <v>525.44768508433549</v>
      </c>
      <c r="S19" s="178">
        <v>525.23221336577365</v>
      </c>
      <c r="T19" s="178">
        <v>549.7672597760062</v>
      </c>
      <c r="U19" s="178">
        <v>533.68606415480235</v>
      </c>
      <c r="V19" s="178">
        <v>588.2237893705468</v>
      </c>
      <c r="W19" s="178">
        <v>613.53888059160204</v>
      </c>
      <c r="X19" s="178">
        <v>558.80737098938937</v>
      </c>
      <c r="Y19" s="178">
        <v>665.85247361017741</v>
      </c>
      <c r="Z19" s="178">
        <v>727.74042259147166</v>
      </c>
      <c r="AA19" s="178">
        <v>752.23132147426293</v>
      </c>
      <c r="AB19" s="178">
        <v>758.85929215656449</v>
      </c>
      <c r="AC19" s="178">
        <v>645.83658696695068</v>
      </c>
      <c r="AD19" s="178">
        <v>934.3548817089054</v>
      </c>
      <c r="AE19" s="178">
        <v>762.62677527435028</v>
      </c>
      <c r="AF19" s="178">
        <v>659.57759669902589</v>
      </c>
      <c r="AG19" s="178">
        <v>815.17983025914089</v>
      </c>
      <c r="AH19" s="178">
        <v>814.87657699902149</v>
      </c>
      <c r="AI19" s="303">
        <v>899.89043265353564</v>
      </c>
      <c r="AJ19" s="310">
        <v>818.95665282465995</v>
      </c>
      <c r="AK19" s="310">
        <v>1043.0036864133897</v>
      </c>
      <c r="AL19" s="310">
        <v>1182.5257995796626</v>
      </c>
      <c r="AM19" s="311">
        <v>1055.9376601562967</v>
      </c>
      <c r="AN19" s="310">
        <v>1119.1629449023885</v>
      </c>
      <c r="AO19" s="310">
        <v>1280.6718745009393</v>
      </c>
      <c r="AP19" s="310">
        <v>1234.6897619320509</v>
      </c>
      <c r="AQ19" s="311">
        <v>1200.1845044806546</v>
      </c>
      <c r="AR19" s="178">
        <v>1244.010098762441</v>
      </c>
      <c r="AS19" s="178">
        <v>1347.3671425649184</v>
      </c>
      <c r="AT19" s="178">
        <v>1543.6781599888998</v>
      </c>
      <c r="AU19" s="178">
        <v>1410.3458679440782</v>
      </c>
      <c r="AV19" s="2"/>
    </row>
    <row r="20" spans="1:48" x14ac:dyDescent="0.75">
      <c r="A20" s="2"/>
      <c r="B20" s="25" t="s">
        <v>83</v>
      </c>
      <c r="C20" s="25">
        <f>SUM(C11:C19)</f>
        <v>9185.606229693054</v>
      </c>
      <c r="D20" s="26" t="s">
        <v>83</v>
      </c>
      <c r="E20" s="25">
        <f>SUM(E11:E19)</f>
        <v>9185.6062296930559</v>
      </c>
      <c r="F20" s="2"/>
      <c r="G20" s="40">
        <f t="shared" si="1"/>
        <v>-3130.9932492998432</v>
      </c>
      <c r="H20" s="233" t="s">
        <v>1718</v>
      </c>
      <c r="I20" s="60">
        <v>-786.69823198723111</v>
      </c>
      <c r="J20" s="60">
        <v>-1104.8406819260244</v>
      </c>
      <c r="K20" s="60">
        <v>-1273.6979973176049</v>
      </c>
      <c r="L20" s="60">
        <v>-1150.7782240120837</v>
      </c>
      <c r="M20" s="60">
        <v>-1268.569379319752</v>
      </c>
      <c r="N20" s="60">
        <v>-1236.605594446376</v>
      </c>
      <c r="O20" s="60">
        <v>-1294.1432309645345</v>
      </c>
      <c r="P20" s="60">
        <v>-266.55256859573518</v>
      </c>
      <c r="Q20" s="60">
        <v>-263.55431860075407</v>
      </c>
      <c r="R20" s="60">
        <v>-270.44455068897065</v>
      </c>
      <c r="S20" s="60">
        <v>-263.8500956497877</v>
      </c>
      <c r="T20" s="60">
        <v>-287.34182727314504</v>
      </c>
      <c r="U20" s="60">
        <v>-261.75590445021516</v>
      </c>
      <c r="V20" s="60">
        <v>-320.79468809548962</v>
      </c>
      <c r="W20" s="60">
        <v>-359.31122847324599</v>
      </c>
      <c r="X20" s="60">
        <v>-316.88920809119429</v>
      </c>
      <c r="Y20" s="60">
        <v>-386.24798011125642</v>
      </c>
      <c r="Z20" s="60">
        <v>-403.84434334591793</v>
      </c>
      <c r="AA20" s="60">
        <v>-402.86638904112527</v>
      </c>
      <c r="AB20" s="60">
        <v>-440.94997738744303</v>
      </c>
      <c r="AC20" s="60">
        <v>-346.36419388785055</v>
      </c>
      <c r="AD20" s="60">
        <v>-458.10854631197265</v>
      </c>
      <c r="AE20" s="60">
        <v>-424.2203585242122</v>
      </c>
      <c r="AF20" s="60">
        <v>-360.20812619628128</v>
      </c>
      <c r="AG20" s="60">
        <v>-443.30260402770784</v>
      </c>
      <c r="AH20" s="60">
        <v>-417.85139286627282</v>
      </c>
      <c r="AI20" s="305">
        <v>-432.21049549323402</v>
      </c>
      <c r="AJ20" s="67">
        <v>-358.29144070922064</v>
      </c>
      <c r="AK20" s="67">
        <v>-517.67373646917019</v>
      </c>
      <c r="AL20" s="67">
        <v>-609.70991311853629</v>
      </c>
      <c r="AM20" s="308">
        <v>-548.6239922453309</v>
      </c>
      <c r="AN20" s="67">
        <v>-510.33628644619785</v>
      </c>
      <c r="AO20" s="67">
        <v>-588.21793759327443</v>
      </c>
      <c r="AP20" s="67">
        <v>-621.21816520648201</v>
      </c>
      <c r="AQ20" s="308">
        <v>-603.20717029205571</v>
      </c>
      <c r="AR20" s="60">
        <v>-577.23427359451944</v>
      </c>
      <c r="AS20" s="60">
        <v>-633.69165645005251</v>
      </c>
      <c r="AT20" s="60">
        <v>-607.51901638787672</v>
      </c>
      <c r="AU20" s="60">
        <v>-557.11897564633989</v>
      </c>
      <c r="AV20" s="2"/>
    </row>
    <row r="21" spans="1:48" x14ac:dyDescent="0.75">
      <c r="A21" s="2"/>
      <c r="B21" s="2"/>
      <c r="C21" s="2"/>
      <c r="D21" s="41" t="s">
        <v>311</v>
      </c>
      <c r="E21" s="16">
        <f>E20-C20</f>
        <v>0</v>
      </c>
      <c r="F21" s="2"/>
      <c r="G21" s="40">
        <f t="shared" si="1"/>
        <v>2229.9873988809595</v>
      </c>
      <c r="H21" s="59" t="s">
        <v>318</v>
      </c>
      <c r="I21" s="60">
        <v>297.27525638318576</v>
      </c>
      <c r="J21" s="60">
        <v>464.23509572295097</v>
      </c>
      <c r="K21" s="60">
        <v>590.75047513658239</v>
      </c>
      <c r="L21" s="60">
        <v>703.01008041898604</v>
      </c>
      <c r="M21" s="60">
        <v>723.09059610740644</v>
      </c>
      <c r="N21" s="60">
        <v>682.04487175539759</v>
      </c>
      <c r="O21" s="60">
        <v>726.61089888126162</v>
      </c>
      <c r="P21" s="60">
        <v>200.99701781940092</v>
      </c>
      <c r="Q21" s="60">
        <v>232.580768059348</v>
      </c>
      <c r="R21" s="60">
        <v>255.00313439536484</v>
      </c>
      <c r="S21" s="60">
        <v>261.38211771598594</v>
      </c>
      <c r="T21" s="60">
        <v>262.42543250286116</v>
      </c>
      <c r="U21" s="60">
        <v>271.9301597045872</v>
      </c>
      <c r="V21" s="60">
        <v>267.42910127505718</v>
      </c>
      <c r="W21" s="60">
        <v>254.22765211835605</v>
      </c>
      <c r="X21" s="60">
        <v>241.91816289819508</v>
      </c>
      <c r="Y21" s="60">
        <v>279.60449349892099</v>
      </c>
      <c r="Z21" s="60">
        <v>212.49777058558658</v>
      </c>
      <c r="AA21" s="60">
        <v>221.41602701294238</v>
      </c>
      <c r="AB21" s="60">
        <v>210.41225755579646</v>
      </c>
      <c r="AC21" s="60">
        <v>142.28026057235596</v>
      </c>
      <c r="AD21" s="60">
        <v>190.85226505693274</v>
      </c>
      <c r="AE21" s="60">
        <v>217.80375152013812</v>
      </c>
      <c r="AF21" s="60">
        <v>239.16891906686004</v>
      </c>
      <c r="AG21" s="60">
        <v>276.92775440068385</v>
      </c>
      <c r="AH21" s="60">
        <v>298.51631006071921</v>
      </c>
      <c r="AI21" s="305">
        <v>353.03346409717528</v>
      </c>
      <c r="AJ21" s="67">
        <v>342.22179653230501</v>
      </c>
      <c r="AK21" s="67">
        <v>363.49717082171276</v>
      </c>
      <c r="AL21" s="67">
        <v>418.36788329746321</v>
      </c>
      <c r="AM21" s="308">
        <v>432.06405674822508</v>
      </c>
      <c r="AN21" s="67">
        <v>401.51345710467967</v>
      </c>
      <c r="AO21" s="67">
        <v>383.49132920527893</v>
      </c>
      <c r="AP21" s="67">
        <v>402.61358520778469</v>
      </c>
      <c r="AQ21" s="308">
        <v>394.72299889033974</v>
      </c>
      <c r="AR21" s="60">
        <v>390.78910710046853</v>
      </c>
      <c r="AS21" s="60">
        <v>386.93112607909308</v>
      </c>
      <c r="AT21" s="60">
        <v>457.07849610998329</v>
      </c>
      <c r="AU21" s="60">
        <v>457.14922130298885</v>
      </c>
      <c r="AV21" s="2"/>
    </row>
    <row r="22" spans="1:48" x14ac:dyDescent="0.75">
      <c r="A22" s="2"/>
      <c r="B22" s="2"/>
      <c r="C22" s="2"/>
      <c r="D22" s="2"/>
      <c r="E22" s="2"/>
      <c r="F22" s="2"/>
      <c r="G22" s="40">
        <f t="shared" si="1"/>
        <v>5360.9806481808027</v>
      </c>
      <c r="H22" s="59" t="s">
        <v>319</v>
      </c>
      <c r="I22" s="60">
        <v>1083.9734883704168</v>
      </c>
      <c r="J22" s="60">
        <v>1569.0757776489754</v>
      </c>
      <c r="K22" s="60">
        <v>1864.4484724541871</v>
      </c>
      <c r="L22" s="60">
        <v>1853.7883044310697</v>
      </c>
      <c r="M22" s="60">
        <v>1991.6599754271583</v>
      </c>
      <c r="N22" s="60">
        <v>1918.6504662017737</v>
      </c>
      <c r="O22" s="60">
        <v>2020.7541298457961</v>
      </c>
      <c r="P22" s="60">
        <v>467.5495864151361</v>
      </c>
      <c r="Q22" s="60">
        <v>496.13508666010205</v>
      </c>
      <c r="R22" s="60">
        <v>525.44768508433549</v>
      </c>
      <c r="S22" s="60">
        <v>525.23221336577365</v>
      </c>
      <c r="T22" s="60">
        <v>549.7672597760062</v>
      </c>
      <c r="U22" s="60">
        <v>533.68606415480235</v>
      </c>
      <c r="V22" s="60">
        <v>588.2237893705468</v>
      </c>
      <c r="W22" s="60">
        <v>613.53888059160204</v>
      </c>
      <c r="X22" s="60">
        <v>558.80737098938937</v>
      </c>
      <c r="Y22" s="60">
        <v>665.85247361017741</v>
      </c>
      <c r="Z22" s="60">
        <v>616.34211393150451</v>
      </c>
      <c r="AA22" s="60">
        <v>624.28241605406765</v>
      </c>
      <c r="AB22" s="60">
        <v>651.36223494323951</v>
      </c>
      <c r="AC22" s="60">
        <v>488.64445446020653</v>
      </c>
      <c r="AD22" s="60">
        <v>648.96081136890541</v>
      </c>
      <c r="AE22" s="60">
        <v>642.02411004435032</v>
      </c>
      <c r="AF22" s="60">
        <v>599.37704526314133</v>
      </c>
      <c r="AG22" s="60">
        <v>720.2303584283917</v>
      </c>
      <c r="AH22" s="60">
        <v>716.36770292699202</v>
      </c>
      <c r="AI22" s="305">
        <v>785.2439595904093</v>
      </c>
      <c r="AJ22" s="67">
        <v>700.51323724152564</v>
      </c>
      <c r="AK22" s="67">
        <v>881.17090729088295</v>
      </c>
      <c r="AL22" s="67">
        <v>1028.0777964159995</v>
      </c>
      <c r="AM22" s="308">
        <v>980.68804899355598</v>
      </c>
      <c r="AN22" s="67">
        <v>911.84974355087752</v>
      </c>
      <c r="AO22" s="67">
        <v>971.70926679855336</v>
      </c>
      <c r="AP22" s="67">
        <v>1023.8317504142667</v>
      </c>
      <c r="AQ22" s="308">
        <v>997.9301691823955</v>
      </c>
      <c r="AR22" s="60">
        <v>968.02338069498796</v>
      </c>
      <c r="AS22" s="60">
        <v>1020.6227825291455</v>
      </c>
      <c r="AT22" s="60">
        <v>1064.59751249786</v>
      </c>
      <c r="AU22" s="60">
        <v>1014.2681969493287</v>
      </c>
      <c r="AV22" s="2"/>
    </row>
    <row r="23" spans="1:48" x14ac:dyDescent="0.75">
      <c r="A23" s="2"/>
      <c r="B23" s="2"/>
      <c r="C23" s="2"/>
      <c r="D23" s="2"/>
      <c r="E23" s="2"/>
      <c r="F23" s="2"/>
      <c r="G23" s="40">
        <f t="shared" si="1"/>
        <v>41.074592552367349</v>
      </c>
      <c r="H23" s="233" t="s">
        <v>1716</v>
      </c>
      <c r="I23" s="60">
        <v>0</v>
      </c>
      <c r="J23" s="60">
        <v>0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22.62499999998176</v>
      </c>
      <c r="Q23" s="60">
        <v>22.625004063801079</v>
      </c>
      <c r="R23" s="60">
        <v>22.624999999993999</v>
      </c>
      <c r="S23" s="60">
        <v>22.624999999986162</v>
      </c>
      <c r="T23" s="60">
        <v>18.403410022582971</v>
      </c>
      <c r="U23" s="60">
        <v>18.40341002258501</v>
      </c>
      <c r="V23" s="60">
        <v>18.40341002257826</v>
      </c>
      <c r="W23" s="60">
        <v>18.40341002259041</v>
      </c>
      <c r="X23" s="60">
        <v>13.86086752810254</v>
      </c>
      <c r="Y23" s="60">
        <v>7.8008381818734405</v>
      </c>
      <c r="Z23" s="60">
        <v>7.4437793800038747</v>
      </c>
      <c r="AA23" s="60">
        <v>7.9209138697857497</v>
      </c>
      <c r="AB23" s="60">
        <v>-0.30591754791990411</v>
      </c>
      <c r="AC23" s="60">
        <v>-20.130576476522805</v>
      </c>
      <c r="AD23" s="60">
        <v>8.8266207299999451</v>
      </c>
      <c r="AE23" s="60">
        <v>3.7299793400000141</v>
      </c>
      <c r="AF23" s="60">
        <v>-9.7444886890224396</v>
      </c>
      <c r="AG23" s="60">
        <v>-1.477508018351557</v>
      </c>
      <c r="AH23" s="60">
        <v>4.0029539462622097</v>
      </c>
      <c r="AI23" s="305">
        <v>2.0976809042837345</v>
      </c>
      <c r="AJ23" s="344">
        <v>-1.9466011630582187</v>
      </c>
      <c r="AK23" s="344">
        <v>-1.6473460400727049</v>
      </c>
      <c r="AL23" s="344">
        <v>-9.8387179544062064</v>
      </c>
      <c r="AM23" s="345">
        <v>59.1992734068902</v>
      </c>
      <c r="AN23" s="344">
        <v>-17.029549427682923</v>
      </c>
      <c r="AO23" s="344">
        <v>-6.269724069529218</v>
      </c>
      <c r="AP23" s="344">
        <v>-22.84421208518043</v>
      </c>
      <c r="AQ23" s="345">
        <v>0.36323064458946419</v>
      </c>
      <c r="AR23" s="187">
        <v>-21.931079217080878</v>
      </c>
      <c r="AS23" s="187">
        <v>24.143704701758622</v>
      </c>
      <c r="AT23" s="187">
        <v>-44.35327806410362</v>
      </c>
      <c r="AU23" s="187">
        <v>73.304986837671208</v>
      </c>
      <c r="AV23" s="2"/>
    </row>
    <row r="24" spans="1:48" x14ac:dyDescent="0.75">
      <c r="A24" s="2"/>
      <c r="B24" s="2"/>
      <c r="C24" s="2"/>
      <c r="D24" s="2"/>
      <c r="E24" s="2"/>
      <c r="F24" s="2"/>
      <c r="G24" s="40">
        <f t="shared" si="1"/>
        <v>1988.9328172566895</v>
      </c>
      <c r="H24" s="59" t="s">
        <v>318</v>
      </c>
      <c r="I24" s="60">
        <v>0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22.62499999998176</v>
      </c>
      <c r="Q24" s="60">
        <v>22.625004063801079</v>
      </c>
      <c r="R24" s="60">
        <v>22.624999999993999</v>
      </c>
      <c r="S24" s="60">
        <v>22.624999999986162</v>
      </c>
      <c r="T24" s="60">
        <v>18.403410022582971</v>
      </c>
      <c r="U24" s="60">
        <v>18.40341002258501</v>
      </c>
      <c r="V24" s="60">
        <v>18.40341002257826</v>
      </c>
      <c r="W24" s="60">
        <v>18.40341002259041</v>
      </c>
      <c r="X24" s="60">
        <v>13.86086752810254</v>
      </c>
      <c r="Y24" s="60">
        <v>7.8008381818734405</v>
      </c>
      <c r="Z24" s="60">
        <v>118.84208803997099</v>
      </c>
      <c r="AA24" s="60">
        <v>135.869819289981</v>
      </c>
      <c r="AB24" s="60">
        <v>107.19113966540509</v>
      </c>
      <c r="AC24" s="60">
        <v>137.06155603022131</v>
      </c>
      <c r="AD24" s="60">
        <v>294.22069106999999</v>
      </c>
      <c r="AE24" s="60">
        <v>124.33264457000001</v>
      </c>
      <c r="AF24" s="60">
        <v>50.456062746862081</v>
      </c>
      <c r="AG24" s="60">
        <v>93.471963812397604</v>
      </c>
      <c r="AH24" s="60">
        <v>102.51182801829168</v>
      </c>
      <c r="AI24" s="305">
        <v>116.74415396741011</v>
      </c>
      <c r="AJ24" s="344">
        <v>116.49681442007613</v>
      </c>
      <c r="AK24" s="344">
        <v>160.18543308243397</v>
      </c>
      <c r="AL24" s="344">
        <v>144.60928520925683</v>
      </c>
      <c r="AM24" s="345">
        <v>134.44888456963085</v>
      </c>
      <c r="AN24" s="344">
        <v>190.28365192382807</v>
      </c>
      <c r="AO24" s="344">
        <v>302.69288363285682</v>
      </c>
      <c r="AP24" s="344">
        <v>188.0137994326038</v>
      </c>
      <c r="AQ24" s="345">
        <v>202.61756594284861</v>
      </c>
      <c r="AR24" s="187">
        <v>254.05563885037225</v>
      </c>
      <c r="AS24" s="187">
        <v>350.88806473753141</v>
      </c>
      <c r="AT24" s="187">
        <v>434.72736942693615</v>
      </c>
      <c r="AU24" s="187">
        <v>469.38265783242076</v>
      </c>
      <c r="AV24" s="2"/>
    </row>
    <row r="25" spans="1:48" x14ac:dyDescent="0.75">
      <c r="A25" s="2"/>
      <c r="B25" s="18"/>
      <c r="C25" s="18"/>
      <c r="D25" s="18" t="s">
        <v>245</v>
      </c>
      <c r="E25" s="18" t="s">
        <v>238</v>
      </c>
      <c r="F25" s="2"/>
      <c r="G25" s="247">
        <f t="shared" si="1"/>
        <v>1947.8582247043221</v>
      </c>
      <c r="H25" s="241" t="s">
        <v>319</v>
      </c>
      <c r="I25" s="240">
        <v>0</v>
      </c>
      <c r="J25" s="240">
        <v>0</v>
      </c>
      <c r="K25" s="240">
        <v>0</v>
      </c>
      <c r="L25" s="240">
        <v>0</v>
      </c>
      <c r="M25" s="240">
        <v>0</v>
      </c>
      <c r="N25" s="240">
        <v>0</v>
      </c>
      <c r="O25" s="240">
        <v>0</v>
      </c>
      <c r="P25" s="240">
        <v>0</v>
      </c>
      <c r="Q25" s="240">
        <v>0</v>
      </c>
      <c r="R25" s="240">
        <v>0</v>
      </c>
      <c r="S25" s="240">
        <v>0</v>
      </c>
      <c r="T25" s="240">
        <v>0</v>
      </c>
      <c r="U25" s="240">
        <v>0</v>
      </c>
      <c r="V25" s="240">
        <v>0</v>
      </c>
      <c r="W25" s="240">
        <v>0</v>
      </c>
      <c r="X25" s="240">
        <v>0</v>
      </c>
      <c r="Y25" s="240">
        <v>0</v>
      </c>
      <c r="Z25" s="240">
        <v>111.39830865996711</v>
      </c>
      <c r="AA25" s="240">
        <v>127.94890542019525</v>
      </c>
      <c r="AB25" s="240">
        <v>107.49705721332499</v>
      </c>
      <c r="AC25" s="240">
        <v>157.19213250674412</v>
      </c>
      <c r="AD25" s="240">
        <v>285.39407034000004</v>
      </c>
      <c r="AE25" s="240">
        <v>120.60266523</v>
      </c>
      <c r="AF25" s="240">
        <v>60.20055143588452</v>
      </c>
      <c r="AG25" s="240">
        <v>94.949471830749161</v>
      </c>
      <c r="AH25" s="240">
        <v>98.508874072029471</v>
      </c>
      <c r="AI25" s="306">
        <v>114.64647306312638</v>
      </c>
      <c r="AJ25" s="349">
        <v>118.44341558313435</v>
      </c>
      <c r="AK25" s="349">
        <v>161.83277912250668</v>
      </c>
      <c r="AL25" s="349">
        <v>154.44800316366303</v>
      </c>
      <c r="AM25" s="350">
        <v>75.249611162740649</v>
      </c>
      <c r="AN25" s="349">
        <v>207.313201351511</v>
      </c>
      <c r="AO25" s="349">
        <v>308.96260770238604</v>
      </c>
      <c r="AP25" s="349">
        <v>210.85801151778423</v>
      </c>
      <c r="AQ25" s="350">
        <v>202.25433529825915</v>
      </c>
      <c r="AR25" s="347">
        <v>275.98671806745313</v>
      </c>
      <c r="AS25" s="347">
        <v>326.74436003577279</v>
      </c>
      <c r="AT25" s="347">
        <v>479.08064749103977</v>
      </c>
      <c r="AU25" s="347">
        <v>396.07767099474955</v>
      </c>
      <c r="AV25" s="2"/>
    </row>
    <row r="26" spans="1:48" x14ac:dyDescent="0.75">
      <c r="A26" s="2"/>
      <c r="B26" s="12" t="s">
        <v>276</v>
      </c>
      <c r="C26" s="12"/>
      <c r="D26" s="174">
        <f>wBOP!G27</f>
        <v>1424.774465995145</v>
      </c>
      <c r="E26" s="174">
        <f>wBOP!G28</f>
        <v>1305.9994437917126</v>
      </c>
      <c r="F26" s="2"/>
      <c r="G26" s="181">
        <f t="shared" si="1"/>
        <v>118.77502220343216</v>
      </c>
      <c r="H26" s="177" t="s">
        <v>276</v>
      </c>
      <c r="I26" s="178">
        <v>-154.40501107851128</v>
      </c>
      <c r="J26" s="178">
        <v>-119.88217606938315</v>
      </c>
      <c r="K26" s="178">
        <v>19.882714407412436</v>
      </c>
      <c r="L26" s="178">
        <v>-3.870017730898212</v>
      </c>
      <c r="M26" s="178">
        <v>-56.673531409957945</v>
      </c>
      <c r="N26" s="178">
        <v>-253.10724722470263</v>
      </c>
      <c r="O26" s="178">
        <v>-245.45603450967656</v>
      </c>
      <c r="P26" s="178">
        <v>-37.748434722506772</v>
      </c>
      <c r="Q26" s="178">
        <v>-33.127954047800387</v>
      </c>
      <c r="R26" s="178">
        <v>-76.514466518806984</v>
      </c>
      <c r="S26" s="178">
        <v>-45.396906611581841</v>
      </c>
      <c r="T26" s="178">
        <v>-78.660302706927382</v>
      </c>
      <c r="U26" s="178">
        <v>-32.930010452724787</v>
      </c>
      <c r="V26" s="178">
        <v>4.7066393661654047</v>
      </c>
      <c r="W26" s="178">
        <v>-36.719411425619455</v>
      </c>
      <c r="X26" s="178">
        <v>-32.324874938659832</v>
      </c>
      <c r="Y26" s="178">
        <v>-2.6004334826365323</v>
      </c>
      <c r="Z26" s="178">
        <v>0.29769606898059919</v>
      </c>
      <c r="AA26" s="178">
        <v>17.185654223979213</v>
      </c>
      <c r="AB26" s="178">
        <v>-37.263447015723784</v>
      </c>
      <c r="AC26" s="178">
        <v>-11.042549588786912</v>
      </c>
      <c r="AD26" s="178">
        <v>12.128776054035427</v>
      </c>
      <c r="AE26" s="178">
        <v>39.454602377782294</v>
      </c>
      <c r="AF26" s="178">
        <v>-2.2439592467515297</v>
      </c>
      <c r="AG26" s="178">
        <v>-28.615996486094957</v>
      </c>
      <c r="AH26" s="178">
        <v>-71.692060363592475</v>
      </c>
      <c r="AI26" s="303">
        <v>-21.882389075275142</v>
      </c>
      <c r="AJ26" s="310">
        <v>-42.342601522176579</v>
      </c>
      <c r="AK26" s="310">
        <v>14.007707792356285</v>
      </c>
      <c r="AL26" s="310">
        <v>56.300362939616861</v>
      </c>
      <c r="AM26" s="311">
        <v>-24.422560080645837</v>
      </c>
      <c r="AN26" s="353">
        <v>5.7010624192015484</v>
      </c>
      <c r="AO26" s="353">
        <v>-14.397215871683642</v>
      </c>
      <c r="AP26" s="353">
        <v>80.280019765846788</v>
      </c>
      <c r="AQ26" s="354">
        <v>29.35565227456982</v>
      </c>
      <c r="AR26" s="351">
        <v>4.4889172193077229</v>
      </c>
      <c r="AS26" s="351">
        <v>3.0314043138261013</v>
      </c>
      <c r="AT26" s="351">
        <v>68.301364392554888</v>
      </c>
      <c r="AU26" s="351">
        <v>14.295933348539023</v>
      </c>
      <c r="AV26" s="2"/>
    </row>
    <row r="27" spans="1:48" x14ac:dyDescent="0.75">
      <c r="A27" s="2"/>
      <c r="B27" s="256" t="s">
        <v>1403</v>
      </c>
      <c r="C27" s="9"/>
      <c r="D27" s="17">
        <f>wBOP!G30</f>
        <v>0.33574109903999999</v>
      </c>
      <c r="E27" s="17">
        <f>wBOP!G31</f>
        <v>1.7361757978500002E-2</v>
      </c>
      <c r="F27" s="2"/>
      <c r="G27" s="181">
        <f t="shared" si="1"/>
        <v>1424.774465995145</v>
      </c>
      <c r="H27" s="234" t="s">
        <v>318</v>
      </c>
      <c r="I27" s="178">
        <v>405.4531596645636</v>
      </c>
      <c r="J27" s="178">
        <v>489.05289542704031</v>
      </c>
      <c r="K27" s="178">
        <v>529.63037635418527</v>
      </c>
      <c r="L27" s="178">
        <v>595.82190618564096</v>
      </c>
      <c r="M27" s="178">
        <v>605.18705288376816</v>
      </c>
      <c r="N27" s="178">
        <v>766.98029845023802</v>
      </c>
      <c r="O27" s="178">
        <v>790.03501995142483</v>
      </c>
      <c r="P27" s="178">
        <v>201.47928266266808</v>
      </c>
      <c r="Q27" s="178">
        <v>211.435639449923</v>
      </c>
      <c r="R27" s="178">
        <v>213.50240942295861</v>
      </c>
      <c r="S27" s="178">
        <v>237.0228657868328</v>
      </c>
      <c r="T27" s="178">
        <v>187.66126298633156</v>
      </c>
      <c r="U27" s="178">
        <v>204.9873351560567</v>
      </c>
      <c r="V27" s="178">
        <v>288.52727671573422</v>
      </c>
      <c r="W27" s="178">
        <v>232.45459371025265</v>
      </c>
      <c r="X27" s="178">
        <v>225.38007949020221</v>
      </c>
      <c r="Y27" s="178">
        <v>224.84515182917841</v>
      </c>
      <c r="Z27" s="178">
        <v>291.43724719238577</v>
      </c>
      <c r="AA27" s="178">
        <v>273.31058968437674</v>
      </c>
      <c r="AB27" s="178">
        <v>180.86228865775416</v>
      </c>
      <c r="AC27" s="178">
        <v>76.872609281345163</v>
      </c>
      <c r="AD27" s="178">
        <v>132.66509583560688</v>
      </c>
      <c r="AE27" s="178">
        <v>143.72729729339721</v>
      </c>
      <c r="AF27" s="178">
        <v>133.10165217034336</v>
      </c>
      <c r="AG27" s="178">
        <v>131.82324553103152</v>
      </c>
      <c r="AH27" s="178">
        <v>144.7773190542236</v>
      </c>
      <c r="AI27" s="303">
        <v>166.64506339523231</v>
      </c>
      <c r="AJ27" s="310">
        <v>161.26911329677813</v>
      </c>
      <c r="AK27" s="310">
        <v>222.77394224506997</v>
      </c>
      <c r="AL27" s="310">
        <v>256.95117754867488</v>
      </c>
      <c r="AM27" s="311">
        <v>240.20641263609946</v>
      </c>
      <c r="AN27" s="353">
        <v>225.45514352948396</v>
      </c>
      <c r="AO27" s="353">
        <v>214.12861803656526</v>
      </c>
      <c r="AP27" s="353">
        <v>317.19558310391483</v>
      </c>
      <c r="AQ27" s="354">
        <v>287.96001642056819</v>
      </c>
      <c r="AR27" s="351">
        <v>223.66702642491282</v>
      </c>
      <c r="AS27" s="351">
        <v>241.09964136983865</v>
      </c>
      <c r="AT27" s="351">
        <v>346.565225956088</v>
      </c>
      <c r="AU27" s="351">
        <v>269.68059941694872</v>
      </c>
      <c r="AV27" s="2"/>
    </row>
    <row r="28" spans="1:48" x14ac:dyDescent="0.75">
      <c r="A28" s="2"/>
      <c r="B28" s="256" t="s">
        <v>1406</v>
      </c>
      <c r="C28" s="9"/>
      <c r="D28" s="17">
        <f>wBOP!G33</f>
        <v>-30.689102651503756</v>
      </c>
      <c r="E28" s="17">
        <f>wBOP!G34</f>
        <v>9.9842925616380612E-2</v>
      </c>
      <c r="F28" s="2"/>
      <c r="G28" s="181">
        <f t="shared" si="1"/>
        <v>1305.9994437917126</v>
      </c>
      <c r="H28" s="234" t="s">
        <v>319</v>
      </c>
      <c r="I28" s="178">
        <v>559.85817074307488</v>
      </c>
      <c r="J28" s="178">
        <v>608.93507149642346</v>
      </c>
      <c r="K28" s="178">
        <v>509.74766194677284</v>
      </c>
      <c r="L28" s="178">
        <v>599.69192391653917</v>
      </c>
      <c r="M28" s="178">
        <v>661.86058429372611</v>
      </c>
      <c r="N28" s="178">
        <v>1020.0875456749407</v>
      </c>
      <c r="O28" s="178">
        <v>1035.4910544611014</v>
      </c>
      <c r="P28" s="178">
        <v>239.22771738517486</v>
      </c>
      <c r="Q28" s="178">
        <v>244.56359349772339</v>
      </c>
      <c r="R28" s="178">
        <v>290.01687594176559</v>
      </c>
      <c r="S28" s="178">
        <v>282.41977239841464</v>
      </c>
      <c r="T28" s="178">
        <v>266.32156569325895</v>
      </c>
      <c r="U28" s="178">
        <v>237.91734560878149</v>
      </c>
      <c r="V28" s="178">
        <v>283.82063734956881</v>
      </c>
      <c r="W28" s="178">
        <v>269.17400513587211</v>
      </c>
      <c r="X28" s="178">
        <v>257.70495442886204</v>
      </c>
      <c r="Y28" s="178">
        <v>227.44558531181494</v>
      </c>
      <c r="Z28" s="178">
        <v>291.13955112340517</v>
      </c>
      <c r="AA28" s="178">
        <v>256.12493546039752</v>
      </c>
      <c r="AB28" s="178">
        <v>218.12573567347795</v>
      </c>
      <c r="AC28" s="178">
        <v>87.915158870132075</v>
      </c>
      <c r="AD28" s="178">
        <v>120.53631978157145</v>
      </c>
      <c r="AE28" s="178">
        <v>104.27269491561492</v>
      </c>
      <c r="AF28" s="178">
        <v>135.34561141709489</v>
      </c>
      <c r="AG28" s="178">
        <v>160.43924201712647</v>
      </c>
      <c r="AH28" s="178">
        <v>216.46937941781607</v>
      </c>
      <c r="AI28" s="303">
        <v>188.52745247050746</v>
      </c>
      <c r="AJ28" s="310">
        <v>203.61171481895471</v>
      </c>
      <c r="AK28" s="310">
        <v>208.76623445271369</v>
      </c>
      <c r="AL28" s="310">
        <v>200.65081460905802</v>
      </c>
      <c r="AM28" s="311">
        <v>264.6289727167453</v>
      </c>
      <c r="AN28" s="353">
        <v>219.75408111028241</v>
      </c>
      <c r="AO28" s="353">
        <v>228.5258339082489</v>
      </c>
      <c r="AP28" s="353">
        <v>236.91556333806804</v>
      </c>
      <c r="AQ28" s="354">
        <v>258.60436414599837</v>
      </c>
      <c r="AR28" s="351">
        <v>219.1781092056051</v>
      </c>
      <c r="AS28" s="351">
        <v>238.06823705601255</v>
      </c>
      <c r="AT28" s="351">
        <v>278.26386156353311</v>
      </c>
      <c r="AU28" s="351">
        <v>255.3846660684097</v>
      </c>
      <c r="AV28" s="2"/>
    </row>
    <row r="29" spans="1:48" x14ac:dyDescent="0.75">
      <c r="A29" s="2"/>
      <c r="B29" s="256" t="s">
        <v>1404</v>
      </c>
      <c r="C29" s="9"/>
      <c r="D29" s="17">
        <f>wBOP!G36</f>
        <v>261.50865876249043</v>
      </c>
      <c r="E29" s="17">
        <f>wBOP!G37</f>
        <v>612.32362785494524</v>
      </c>
      <c r="F29" s="2"/>
      <c r="G29" s="40">
        <f t="shared" si="1"/>
        <v>0</v>
      </c>
      <c r="H29" s="233" t="s">
        <v>1403</v>
      </c>
      <c r="I29" s="60">
        <v>0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187">
        <v>0</v>
      </c>
      <c r="AB29" s="187">
        <v>0</v>
      </c>
      <c r="AC29" s="187">
        <v>0</v>
      </c>
      <c r="AD29" s="187">
        <v>0</v>
      </c>
      <c r="AE29" s="187">
        <v>0</v>
      </c>
      <c r="AF29" s="187">
        <v>0</v>
      </c>
      <c r="AG29" s="187">
        <v>0</v>
      </c>
      <c r="AH29" s="187">
        <v>0</v>
      </c>
      <c r="AI29" s="346">
        <v>0</v>
      </c>
      <c r="AJ29" s="344">
        <v>0</v>
      </c>
      <c r="AK29" s="344">
        <v>0</v>
      </c>
      <c r="AL29" s="344">
        <v>0</v>
      </c>
      <c r="AM29" s="345">
        <v>0</v>
      </c>
      <c r="AN29" s="344">
        <v>0</v>
      </c>
      <c r="AO29" s="344">
        <v>0</v>
      </c>
      <c r="AP29" s="344">
        <v>0</v>
      </c>
      <c r="AQ29" s="345">
        <v>0</v>
      </c>
      <c r="AR29" s="187">
        <v>0</v>
      </c>
      <c r="AS29" s="187">
        <v>0</v>
      </c>
      <c r="AT29" s="187">
        <v>0</v>
      </c>
      <c r="AU29" s="187">
        <v>0</v>
      </c>
      <c r="AV29" s="2"/>
    </row>
    <row r="30" spans="1:48" x14ac:dyDescent="0.75">
      <c r="A30" s="2"/>
      <c r="B30" s="257" t="s">
        <v>1719</v>
      </c>
      <c r="C30" s="70"/>
      <c r="D30" s="104">
        <f>wBOP!G39</f>
        <v>0</v>
      </c>
      <c r="E30" s="104">
        <f>wBOP!G40</f>
        <v>215.30192993279124</v>
      </c>
      <c r="F30" s="2"/>
      <c r="G30" s="40">
        <f t="shared" si="1"/>
        <v>0.33574109903999999</v>
      </c>
      <c r="H30" s="59" t="s">
        <v>318</v>
      </c>
      <c r="I30" s="60">
        <v>0</v>
      </c>
      <c r="J30" s="60">
        <v>0</v>
      </c>
      <c r="K30" s="60">
        <v>0</v>
      </c>
      <c r="L30" s="60">
        <v>0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  <c r="R30" s="60">
        <v>0</v>
      </c>
      <c r="S30" s="60">
        <v>0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187">
        <v>0</v>
      </c>
      <c r="AB30" s="187">
        <v>0</v>
      </c>
      <c r="AC30" s="187">
        <v>0</v>
      </c>
      <c r="AD30" s="187">
        <v>0</v>
      </c>
      <c r="AE30" s="187">
        <v>0</v>
      </c>
      <c r="AF30" s="187">
        <v>0</v>
      </c>
      <c r="AG30" s="187">
        <v>0</v>
      </c>
      <c r="AH30" s="187">
        <v>0</v>
      </c>
      <c r="AI30" s="346">
        <v>0</v>
      </c>
      <c r="AJ30" s="344">
        <v>0</v>
      </c>
      <c r="AK30" s="344">
        <v>0</v>
      </c>
      <c r="AL30" s="344">
        <v>0</v>
      </c>
      <c r="AM30" s="345">
        <v>0</v>
      </c>
      <c r="AN30" s="344">
        <v>6.1559999999999997E-2</v>
      </c>
      <c r="AO30" s="344">
        <v>6.1559999999999997E-2</v>
      </c>
      <c r="AP30" s="344">
        <v>6.1559999999999997E-2</v>
      </c>
      <c r="AQ30" s="345">
        <v>6.1559999999999997E-2</v>
      </c>
      <c r="AR30" s="187">
        <v>6.7592880000000008E-2</v>
      </c>
      <c r="AS30" s="187">
        <v>6.4022399999999993E-2</v>
      </c>
      <c r="AT30" s="187">
        <v>6.1559999999999997E-2</v>
      </c>
      <c r="AU30" s="187">
        <v>6.1559999999999997E-2</v>
      </c>
      <c r="AV30" s="2"/>
    </row>
    <row r="31" spans="1:48" x14ac:dyDescent="0.75">
      <c r="A31" s="2"/>
      <c r="B31" s="257" t="s">
        <v>1215</v>
      </c>
      <c r="C31" s="70"/>
      <c r="D31" s="104">
        <f>wBOP!G42</f>
        <v>245.40964678322945</v>
      </c>
      <c r="E31" s="104">
        <f>wBOP!G43</f>
        <v>102.28122271693358</v>
      </c>
      <c r="F31" s="2"/>
      <c r="G31" s="40">
        <f t="shared" si="1"/>
        <v>1.7361757978500002E-2</v>
      </c>
      <c r="H31" s="59" t="s">
        <v>319</v>
      </c>
      <c r="I31" s="60">
        <v>0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  <c r="R31" s="60">
        <v>0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60">
        <v>0</v>
      </c>
      <c r="Y31" s="60">
        <v>0</v>
      </c>
      <c r="Z31" s="60">
        <v>0</v>
      </c>
      <c r="AA31" s="187">
        <v>0</v>
      </c>
      <c r="AB31" s="187">
        <v>0</v>
      </c>
      <c r="AC31" s="187">
        <v>0</v>
      </c>
      <c r="AD31" s="187">
        <v>0</v>
      </c>
      <c r="AE31" s="187">
        <v>0</v>
      </c>
      <c r="AF31" s="187">
        <v>0</v>
      </c>
      <c r="AG31" s="187">
        <v>0</v>
      </c>
      <c r="AH31" s="187">
        <v>0</v>
      </c>
      <c r="AI31" s="346">
        <v>0</v>
      </c>
      <c r="AJ31" s="344">
        <v>0</v>
      </c>
      <c r="AK31" s="344">
        <v>0</v>
      </c>
      <c r="AL31" s="344">
        <v>0</v>
      </c>
      <c r="AM31" s="345">
        <v>0</v>
      </c>
      <c r="AN31" s="344">
        <v>3.183375E-3</v>
      </c>
      <c r="AO31" s="344">
        <v>3.183375E-3</v>
      </c>
      <c r="AP31" s="344">
        <v>3.183375E-3</v>
      </c>
      <c r="AQ31" s="345">
        <v>3.183375E-3</v>
      </c>
      <c r="AR31" s="187">
        <v>3.4953457500000004E-3</v>
      </c>
      <c r="AS31" s="187">
        <v>3.3107100000000001E-3</v>
      </c>
      <c r="AT31" s="187">
        <v>3.183375E-3</v>
      </c>
      <c r="AU31" s="187">
        <v>3.183375E-3</v>
      </c>
      <c r="AV31" s="2"/>
    </row>
    <row r="32" spans="1:48" x14ac:dyDescent="0.75">
      <c r="A32" s="2"/>
      <c r="B32" s="257" t="s">
        <v>1720</v>
      </c>
      <c r="C32" s="70"/>
      <c r="D32" s="104">
        <f>wBOP!G45</f>
        <v>14.432642251860724</v>
      </c>
      <c r="E32" s="104">
        <f>wBOP!G46</f>
        <v>294.45798442684662</v>
      </c>
      <c r="F32" s="2"/>
      <c r="G32" s="40">
        <f t="shared" si="1"/>
        <v>0</v>
      </c>
      <c r="H32" s="233" t="s">
        <v>1406</v>
      </c>
      <c r="I32" s="60">
        <v>0</v>
      </c>
      <c r="J32" s="60">
        <v>0</v>
      </c>
      <c r="K32" s="60">
        <v>0</v>
      </c>
      <c r="L32" s="60">
        <v>0</v>
      </c>
      <c r="M32" s="60">
        <v>0</v>
      </c>
      <c r="N32" s="60">
        <v>-12.376151204393672</v>
      </c>
      <c r="O32" s="60">
        <v>-24.635075799083637</v>
      </c>
      <c r="P32" s="60">
        <v>-9.1444440126849429</v>
      </c>
      <c r="Q32" s="60">
        <v>-9.2750654398934245</v>
      </c>
      <c r="R32" s="60">
        <v>-9.5080718588275506</v>
      </c>
      <c r="S32" s="60">
        <v>-8.4887631756461381</v>
      </c>
      <c r="T32" s="60">
        <v>-8.4083186575772668</v>
      </c>
      <c r="U32" s="60">
        <v>-7.5346927452790737</v>
      </c>
      <c r="V32" s="60">
        <v>-8.1860507941269844</v>
      </c>
      <c r="W32" s="60">
        <v>-8.5717557811186733</v>
      </c>
      <c r="X32" s="60">
        <v>-11.519126046410017</v>
      </c>
      <c r="Y32" s="60">
        <v>-9.7815264605431747</v>
      </c>
      <c r="Z32" s="60">
        <v>-9.7371034410541419</v>
      </c>
      <c r="AA32" s="187">
        <v>-10.192696153643158</v>
      </c>
      <c r="AB32" s="187">
        <v>-10.308656656445912</v>
      </c>
      <c r="AC32" s="187">
        <v>-0.98345506228101753</v>
      </c>
      <c r="AD32" s="187">
        <v>-3.6159951695431758</v>
      </c>
      <c r="AE32" s="187">
        <v>-4.173370884543175</v>
      </c>
      <c r="AF32" s="187">
        <v>-3.5722069244640045</v>
      </c>
      <c r="AG32" s="187">
        <v>-3.0572479859107151</v>
      </c>
      <c r="AH32" s="187">
        <v>-2.6161325398666659</v>
      </c>
      <c r="AI32" s="346">
        <v>-2.6688339574531357</v>
      </c>
      <c r="AJ32" s="344">
        <v>-5.7987169880949185</v>
      </c>
      <c r="AK32" s="344">
        <v>-6.0488761671796434</v>
      </c>
      <c r="AL32" s="344">
        <v>-6.3522668925114667</v>
      </c>
      <c r="AM32" s="345">
        <v>-6.6708271541098814</v>
      </c>
      <c r="AN32" s="344">
        <v>-8.1425755626945548</v>
      </c>
      <c r="AO32" s="344">
        <v>-3.7086799429308135</v>
      </c>
      <c r="AP32" s="344">
        <v>-4.3358386749131101</v>
      </c>
      <c r="AQ32" s="345">
        <v>-4.6967104820224366</v>
      </c>
      <c r="AR32" s="187">
        <v>0</v>
      </c>
      <c r="AS32" s="187">
        <v>0</v>
      </c>
      <c r="AT32" s="187">
        <v>0</v>
      </c>
      <c r="AU32" s="187">
        <v>0</v>
      </c>
      <c r="AV32" s="2"/>
    </row>
    <row r="33" spans="1:48" x14ac:dyDescent="0.75">
      <c r="A33" s="2"/>
      <c r="B33" s="257" t="s">
        <v>1721</v>
      </c>
      <c r="C33" s="70"/>
      <c r="D33" s="104">
        <f>wBOP!G48</f>
        <v>1.6663697274002467</v>
      </c>
      <c r="E33" s="104">
        <f>wBOP!G49</f>
        <v>0.28249077837381409</v>
      </c>
      <c r="F33" s="2"/>
      <c r="G33" s="40">
        <f t="shared" si="1"/>
        <v>-30.689102651503756</v>
      </c>
      <c r="H33" s="59" t="s">
        <v>318</v>
      </c>
      <c r="I33" s="60">
        <v>0</v>
      </c>
      <c r="J33" s="60">
        <v>0</v>
      </c>
      <c r="K33" s="60">
        <v>0</v>
      </c>
      <c r="L33" s="60">
        <v>0</v>
      </c>
      <c r="M33" s="60">
        <v>0</v>
      </c>
      <c r="N33" s="60">
        <v>0.52744226941239558</v>
      </c>
      <c r="O33" s="60">
        <v>8.201601091636132E-2</v>
      </c>
      <c r="P33" s="60">
        <v>0.11186239885787744</v>
      </c>
      <c r="Q33" s="60">
        <v>0.14260908237525538</v>
      </c>
      <c r="R33" s="60">
        <v>0.16422982475655082</v>
      </c>
      <c r="S33" s="60">
        <v>0.16495420695827143</v>
      </c>
      <c r="T33" s="60">
        <v>2.4672342422732384E-2</v>
      </c>
      <c r="U33" s="60">
        <v>2.2420899355583571E-2</v>
      </c>
      <c r="V33" s="60">
        <v>1.6440196000409284E-2</v>
      </c>
      <c r="W33" s="60">
        <v>1.3779398881326234E-2</v>
      </c>
      <c r="X33" s="60">
        <v>2.3112863589980319E-2</v>
      </c>
      <c r="Y33" s="60">
        <v>1.8938339456824851E-2</v>
      </c>
      <c r="Z33" s="60">
        <v>1.8938339456824851E-2</v>
      </c>
      <c r="AA33" s="187">
        <v>1.8938339456824851E-2</v>
      </c>
      <c r="AB33" s="187">
        <v>1.8938339456824851E-2</v>
      </c>
      <c r="AC33" s="187">
        <v>1.8938339456824851E-2</v>
      </c>
      <c r="AD33" s="187">
        <v>1.8938339456824851E-2</v>
      </c>
      <c r="AE33" s="187">
        <v>1.8938339456824851E-2</v>
      </c>
      <c r="AF33" s="187">
        <v>1.8938339456824851E-2</v>
      </c>
      <c r="AG33" s="187">
        <v>1.8938339456824851E-2</v>
      </c>
      <c r="AH33" s="187">
        <v>1.8938339456824851E-2</v>
      </c>
      <c r="AI33" s="346">
        <v>1.8938339456824851E-2</v>
      </c>
      <c r="AJ33" s="344">
        <v>1.8938339456824851E-2</v>
      </c>
      <c r="AK33" s="344">
        <v>1.8938339456824851E-2</v>
      </c>
      <c r="AL33" s="344">
        <v>1.8938339456824851E-2</v>
      </c>
      <c r="AM33" s="345">
        <v>1.8938339456824851E-2</v>
      </c>
      <c r="AN33" s="344">
        <v>1.8938339456824851E-2</v>
      </c>
      <c r="AO33" s="344">
        <v>1.8938339456824851E-2</v>
      </c>
      <c r="AP33" s="344">
        <v>1.8938339456824851E-2</v>
      </c>
      <c r="AQ33" s="345">
        <v>1.8938339456824851E-2</v>
      </c>
      <c r="AR33" s="187">
        <v>-5.0457490570061454</v>
      </c>
      <c r="AS33" s="187">
        <v>-4.3312013939443368</v>
      </c>
      <c r="AT33" s="187">
        <v>-6.7682542812648423</v>
      </c>
      <c r="AU33" s="187">
        <v>-7.1393951551168104</v>
      </c>
      <c r="AV33" s="2"/>
    </row>
    <row r="34" spans="1:48" x14ac:dyDescent="0.75">
      <c r="A34" s="2"/>
      <c r="B34" s="256" t="s">
        <v>1405</v>
      </c>
      <c r="C34" s="9"/>
      <c r="D34" s="17">
        <f>wBOP!G51</f>
        <v>763.73075562200893</v>
      </c>
      <c r="E34" s="17">
        <f>wBOP!G52</f>
        <v>479.51597578705923</v>
      </c>
      <c r="F34" s="2"/>
      <c r="G34" s="40">
        <f t="shared" si="1"/>
        <v>9.9842925616380612E-2</v>
      </c>
      <c r="H34" s="59" t="s">
        <v>319</v>
      </c>
      <c r="I34" s="60">
        <v>0</v>
      </c>
      <c r="J34" s="60">
        <v>0</v>
      </c>
      <c r="K34" s="60">
        <v>0</v>
      </c>
      <c r="L34" s="60">
        <v>0</v>
      </c>
      <c r="M34" s="60">
        <v>0</v>
      </c>
      <c r="N34" s="60">
        <v>12.903593473806067</v>
      </c>
      <c r="O34" s="60">
        <v>24.717091809999999</v>
      </c>
      <c r="P34" s="60">
        <v>9.2563064115428197</v>
      </c>
      <c r="Q34" s="60">
        <v>9.4176745222686797</v>
      </c>
      <c r="R34" s="60">
        <v>9.6723016835841022</v>
      </c>
      <c r="S34" s="60">
        <v>8.6537173826044089</v>
      </c>
      <c r="T34" s="60">
        <v>8.4329909999999995</v>
      </c>
      <c r="U34" s="60">
        <v>7.557113644634657</v>
      </c>
      <c r="V34" s="60">
        <v>8.2024909901273944</v>
      </c>
      <c r="W34" s="60">
        <v>8.585535179999999</v>
      </c>
      <c r="X34" s="60">
        <v>11.542238909999998</v>
      </c>
      <c r="Y34" s="60">
        <v>9.8004648000000003</v>
      </c>
      <c r="Z34" s="60">
        <v>9.7560417805109676</v>
      </c>
      <c r="AA34" s="187">
        <v>10.211634493099984</v>
      </c>
      <c r="AB34" s="187">
        <v>10.327594995902738</v>
      </c>
      <c r="AC34" s="187">
        <v>1.0023934017378424</v>
      </c>
      <c r="AD34" s="187">
        <v>3.6349335090000006</v>
      </c>
      <c r="AE34" s="187">
        <v>4.1923092239999997</v>
      </c>
      <c r="AF34" s="187">
        <v>3.5911452639208292</v>
      </c>
      <c r="AG34" s="187">
        <v>3.0761863253675399</v>
      </c>
      <c r="AH34" s="187">
        <v>2.6350708793234907</v>
      </c>
      <c r="AI34" s="346">
        <v>2.6877722969099604</v>
      </c>
      <c r="AJ34" s="344">
        <v>5.8176553275517433</v>
      </c>
      <c r="AK34" s="344">
        <v>6.0678145066364682</v>
      </c>
      <c r="AL34" s="344">
        <v>6.3712052319682915</v>
      </c>
      <c r="AM34" s="345">
        <v>6.6897654935667061</v>
      </c>
      <c r="AN34" s="344">
        <v>8.1615139021513805</v>
      </c>
      <c r="AO34" s="344">
        <v>3.7276182823876383</v>
      </c>
      <c r="AP34" s="344">
        <v>4.3547770143699349</v>
      </c>
      <c r="AQ34" s="345">
        <v>4.7156488214792613</v>
      </c>
      <c r="AR34" s="187">
        <v>1.8938339456824851E-2</v>
      </c>
      <c r="AS34" s="187">
        <v>1.8938339456824851E-2</v>
      </c>
      <c r="AT34" s="187">
        <v>1.8938339456824851E-2</v>
      </c>
      <c r="AU34" s="187">
        <v>1.8938339456824851E-2</v>
      </c>
      <c r="AV34" s="2"/>
    </row>
    <row r="35" spans="1:48" x14ac:dyDescent="0.75">
      <c r="A35" s="2"/>
      <c r="B35" s="257" t="s">
        <v>1717</v>
      </c>
      <c r="C35" s="70"/>
      <c r="D35" s="104">
        <f>wBOP!G54</f>
        <v>127.36143064093704</v>
      </c>
      <c r="E35" s="104">
        <f>wBOP!G55</f>
        <v>168.61017678794707</v>
      </c>
      <c r="F35" s="2"/>
      <c r="G35" s="40">
        <f t="shared" si="1"/>
        <v>-350.81496909245482</v>
      </c>
      <c r="H35" s="233" t="s">
        <v>1404</v>
      </c>
      <c r="I35" s="60">
        <v>-321.36418076793097</v>
      </c>
      <c r="J35" s="60">
        <v>-355.02356415552271</v>
      </c>
      <c r="K35" s="60">
        <v>-265.0383351804627</v>
      </c>
      <c r="L35" s="60">
        <v>-309.20220065915424</v>
      </c>
      <c r="M35" s="60">
        <v>-331.49805122079556</v>
      </c>
      <c r="N35" s="60">
        <v>-336.62384155314618</v>
      </c>
      <c r="O35" s="60">
        <v>-345.26668032206192</v>
      </c>
      <c r="P35" s="60">
        <v>-75.424208873065425</v>
      </c>
      <c r="Q35" s="60">
        <v>-79.710236307931496</v>
      </c>
      <c r="R35" s="60">
        <v>-84.770834124909555</v>
      </c>
      <c r="S35" s="60">
        <v>-83.72042139324428</v>
      </c>
      <c r="T35" s="60">
        <v>-76.235262290589148</v>
      </c>
      <c r="U35" s="60">
        <v>-83.671165970710831</v>
      </c>
      <c r="V35" s="60">
        <v>-68.561160302971842</v>
      </c>
      <c r="W35" s="60">
        <v>-78.512648289952722</v>
      </c>
      <c r="X35" s="60">
        <v>-60.446567100115402</v>
      </c>
      <c r="Y35" s="60">
        <v>-69.590007821243645</v>
      </c>
      <c r="Z35" s="60">
        <v>-54.048791874028481</v>
      </c>
      <c r="AA35" s="60">
        <v>-54.362980909882019</v>
      </c>
      <c r="AB35" s="60">
        <v>-49.120673545306225</v>
      </c>
      <c r="AC35" s="60">
        <v>-48.684384464923561</v>
      </c>
      <c r="AD35" s="60">
        <v>-54.415782226906209</v>
      </c>
      <c r="AE35" s="60">
        <v>-13.815452560844228</v>
      </c>
      <c r="AF35" s="60">
        <v>-33.122414222828624</v>
      </c>
      <c r="AG35" s="60">
        <v>-57.051459137860988</v>
      </c>
      <c r="AH35" s="60">
        <v>-41.14794991591377</v>
      </c>
      <c r="AI35" s="305">
        <v>-55.793897340572087</v>
      </c>
      <c r="AJ35" s="67">
        <v>-55.553927866834584</v>
      </c>
      <c r="AK35" s="67">
        <v>-45.846706935627857</v>
      </c>
      <c r="AL35" s="67">
        <v>-38.412087426388062</v>
      </c>
      <c r="AM35" s="308">
        <v>-84.38936487496251</v>
      </c>
      <c r="AN35" s="67">
        <v>-74.411748487862013</v>
      </c>
      <c r="AO35" s="67">
        <v>-65.810595160308324</v>
      </c>
      <c r="AP35" s="67">
        <v>-43.665947551508516</v>
      </c>
      <c r="AQ35" s="308">
        <v>-54.710314746478566</v>
      </c>
      <c r="AR35" s="60">
        <v>-57.85740522265462</v>
      </c>
      <c r="AS35" s="60">
        <v>-77.782639691247596</v>
      </c>
      <c r="AT35" s="60">
        <v>-71.123500610552895</v>
      </c>
      <c r="AU35" s="60">
        <v>-59.408661677710924</v>
      </c>
      <c r="AV35" s="2"/>
    </row>
    <row r="36" spans="1:48" x14ac:dyDescent="0.75">
      <c r="A36" s="2"/>
      <c r="B36" s="257" t="s">
        <v>1722</v>
      </c>
      <c r="C36" s="70"/>
      <c r="D36" s="104">
        <f>wBOP!G57</f>
        <v>636.36932498107183</v>
      </c>
      <c r="E36" s="104">
        <f>wBOP!G58</f>
        <v>310.90579899911205</v>
      </c>
      <c r="F36" s="2"/>
      <c r="G36" s="40">
        <f t="shared" si="1"/>
        <v>261.50865876249043</v>
      </c>
      <c r="H36" s="59" t="s">
        <v>318</v>
      </c>
      <c r="I36" s="60">
        <v>29.435848805265202</v>
      </c>
      <c r="J36" s="60">
        <v>50.718673236245372</v>
      </c>
      <c r="K36" s="60">
        <v>59.896642364686237</v>
      </c>
      <c r="L36" s="60">
        <v>75.242378366179935</v>
      </c>
      <c r="M36" s="60">
        <v>78.078499323516454</v>
      </c>
      <c r="N36" s="60">
        <v>103.50847658039118</v>
      </c>
      <c r="O36" s="60">
        <v>98.42041433766704</v>
      </c>
      <c r="P36" s="60">
        <v>29.187840001376578</v>
      </c>
      <c r="Q36" s="60">
        <v>33.609928170490896</v>
      </c>
      <c r="R36" s="60">
        <v>40.298309483715833</v>
      </c>
      <c r="S36" s="60">
        <v>38.296198509568399</v>
      </c>
      <c r="T36" s="60">
        <v>37.541296392439889</v>
      </c>
      <c r="U36" s="60">
        <v>40.489555875578709</v>
      </c>
      <c r="V36" s="60">
        <v>53.260693933392794</v>
      </c>
      <c r="W36" s="60">
        <v>52.962391572518641</v>
      </c>
      <c r="X36" s="60">
        <v>42.866768743094397</v>
      </c>
      <c r="Y36" s="60">
        <v>46.421673471164425</v>
      </c>
      <c r="Z36" s="60">
        <v>62.785190796036531</v>
      </c>
      <c r="AA36" s="60">
        <v>60.770615012852723</v>
      </c>
      <c r="AB36" s="60">
        <v>53.15829925771002</v>
      </c>
      <c r="AC36" s="60">
        <v>5.0605102584672181</v>
      </c>
      <c r="AD36" s="60">
        <v>18.075161303602037</v>
      </c>
      <c r="AE36" s="60">
        <v>43.955106425157865</v>
      </c>
      <c r="AF36" s="60">
        <v>38.215645937063684</v>
      </c>
      <c r="AG36" s="60">
        <v>30.93279854562822</v>
      </c>
      <c r="AH36" s="60">
        <v>33.045285735298677</v>
      </c>
      <c r="AI36" s="305">
        <v>43.876708193289062</v>
      </c>
      <c r="AJ36" s="67">
        <v>50.614536419005077</v>
      </c>
      <c r="AK36" s="67">
        <v>57.413913465872518</v>
      </c>
      <c r="AL36" s="67">
        <v>58.306948102047421</v>
      </c>
      <c r="AM36" s="308">
        <v>68.398174493600962</v>
      </c>
      <c r="AN36" s="67">
        <v>37.282666010148652</v>
      </c>
      <c r="AO36" s="67">
        <v>38.58056461858034</v>
      </c>
      <c r="AP36" s="67">
        <v>42.34105665498145</v>
      </c>
      <c r="AQ36" s="308">
        <v>50.283981966765289</v>
      </c>
      <c r="AR36" s="60">
        <v>38.536365599125759</v>
      </c>
      <c r="AS36" s="60">
        <v>38.726162647487143</v>
      </c>
      <c r="AT36" s="60">
        <v>59.454427453124396</v>
      </c>
      <c r="AU36" s="60">
        <v>61.696290705794141</v>
      </c>
      <c r="AV36" s="2"/>
    </row>
    <row r="37" spans="1:48" x14ac:dyDescent="0.75">
      <c r="A37" s="2"/>
      <c r="B37" s="256" t="s">
        <v>187</v>
      </c>
      <c r="C37" s="9"/>
      <c r="D37" s="17">
        <f>wBOP!G60</f>
        <v>4.811344853117637</v>
      </c>
      <c r="E37" s="17">
        <f>wBOP!G61</f>
        <v>0</v>
      </c>
      <c r="F37" s="2"/>
      <c r="G37" s="40">
        <f t="shared" si="1"/>
        <v>612.32362785494524</v>
      </c>
      <c r="H37" s="59" t="s">
        <v>319</v>
      </c>
      <c r="I37" s="60">
        <v>350.80002957319618</v>
      </c>
      <c r="J37" s="60">
        <v>405.74223739176807</v>
      </c>
      <c r="K37" s="60">
        <v>324.93497754514891</v>
      </c>
      <c r="L37" s="60">
        <v>384.44457902533418</v>
      </c>
      <c r="M37" s="60">
        <v>409.576550544312</v>
      </c>
      <c r="N37" s="60">
        <v>440.13231813353735</v>
      </c>
      <c r="O37" s="60">
        <v>443.68709465972893</v>
      </c>
      <c r="P37" s="60">
        <v>104.61204887444201</v>
      </c>
      <c r="Q37" s="60">
        <v>113.32016447842238</v>
      </c>
      <c r="R37" s="60">
        <v>125.06914360862538</v>
      </c>
      <c r="S37" s="60">
        <v>122.01661990281268</v>
      </c>
      <c r="T37" s="60">
        <v>113.77655868302904</v>
      </c>
      <c r="U37" s="60">
        <v>124.16072184628953</v>
      </c>
      <c r="V37" s="60">
        <v>121.82185423636463</v>
      </c>
      <c r="W37" s="60">
        <v>131.47503986247136</v>
      </c>
      <c r="X37" s="60">
        <v>103.3133358432098</v>
      </c>
      <c r="Y37" s="60">
        <v>116.01168129240807</v>
      </c>
      <c r="Z37" s="60">
        <v>116.83398267006501</v>
      </c>
      <c r="AA37" s="60">
        <v>115.13359592273474</v>
      </c>
      <c r="AB37" s="60">
        <v>102.27897280301625</v>
      </c>
      <c r="AC37" s="60">
        <v>53.744894723390779</v>
      </c>
      <c r="AD37" s="60">
        <v>72.490943530508247</v>
      </c>
      <c r="AE37" s="60">
        <v>57.770558986002094</v>
      </c>
      <c r="AF37" s="60">
        <v>71.338060159892308</v>
      </c>
      <c r="AG37" s="60">
        <v>87.984257683489204</v>
      </c>
      <c r="AH37" s="60">
        <v>74.193235651212447</v>
      </c>
      <c r="AI37" s="305">
        <v>99.670605533861149</v>
      </c>
      <c r="AJ37" s="67">
        <v>106.16846428583966</v>
      </c>
      <c r="AK37" s="67">
        <v>103.26062040150038</v>
      </c>
      <c r="AL37" s="67">
        <v>96.719035528435484</v>
      </c>
      <c r="AM37" s="308">
        <v>152.78753936856347</v>
      </c>
      <c r="AN37" s="67">
        <v>111.69441449801067</v>
      </c>
      <c r="AO37" s="67">
        <v>104.39115977888866</v>
      </c>
      <c r="AP37" s="67">
        <v>86.007004206489967</v>
      </c>
      <c r="AQ37" s="308">
        <v>104.99429671324386</v>
      </c>
      <c r="AR37" s="60">
        <v>96.393770821780379</v>
      </c>
      <c r="AS37" s="60">
        <v>116.50880233873474</v>
      </c>
      <c r="AT37" s="60">
        <v>130.57792806367729</v>
      </c>
      <c r="AU37" s="60">
        <v>121.10495238350506</v>
      </c>
      <c r="AV37" s="2"/>
    </row>
    <row r="38" spans="1:48" x14ac:dyDescent="0.75">
      <c r="A38" s="2"/>
      <c r="B38" s="256" t="s">
        <v>321</v>
      </c>
      <c r="C38" s="9"/>
      <c r="D38" s="17">
        <f>wBOP!G63</f>
        <v>1.2953275832679303</v>
      </c>
      <c r="E38" s="17">
        <f>wBOP!G64</f>
        <v>31.400041764110355</v>
      </c>
      <c r="F38" s="2"/>
      <c r="G38" s="248">
        <f t="shared" si="1"/>
        <v>-215.30192993279124</v>
      </c>
      <c r="H38" s="235" t="s">
        <v>1719</v>
      </c>
      <c r="I38" s="236">
        <v>-107.47085705959297</v>
      </c>
      <c r="J38" s="236">
        <v>-135.06561850322893</v>
      </c>
      <c r="K38" s="236">
        <v>-102.17332529570365</v>
      </c>
      <c r="L38" s="236">
        <v>-102.38062665753527</v>
      </c>
      <c r="M38" s="236">
        <v>-100.652464765698</v>
      </c>
      <c r="N38" s="236">
        <v>-133.49027976122335</v>
      </c>
      <c r="O38" s="236">
        <v>-121.43012614042914</v>
      </c>
      <c r="P38" s="236">
        <v>-28.821733271907966</v>
      </c>
      <c r="Q38" s="236">
        <v>-30.597764915986097</v>
      </c>
      <c r="R38" s="236">
        <v>-34.012341552541976</v>
      </c>
      <c r="S38" s="236">
        <v>-31.529939092104414</v>
      </c>
      <c r="T38" s="236">
        <v>-31.886762748731933</v>
      </c>
      <c r="U38" s="236">
        <v>-36.964838718557004</v>
      </c>
      <c r="V38" s="236">
        <v>-36.582525993769586</v>
      </c>
      <c r="W38" s="236">
        <v>-39.852443482920101</v>
      </c>
      <c r="X38" s="236">
        <v>-26.38808178461921</v>
      </c>
      <c r="Y38" s="236">
        <v>-28.071573722955332</v>
      </c>
      <c r="Z38" s="236">
        <v>-30.640514663704643</v>
      </c>
      <c r="AA38" s="236">
        <v>-30.542635758985654</v>
      </c>
      <c r="AB38" s="236">
        <v>-28.439295173587595</v>
      </c>
      <c r="AC38" s="236">
        <v>-20.441231534354756</v>
      </c>
      <c r="AD38" s="236">
        <v>-22.616075101372651</v>
      </c>
      <c r="AE38" s="236">
        <v>-17.579551996700605</v>
      </c>
      <c r="AF38" s="236">
        <v>-17.240036827653149</v>
      </c>
      <c r="AG38" s="236">
        <v>-35.030415791054622</v>
      </c>
      <c r="AH38" s="236">
        <v>-24.478726412424894</v>
      </c>
      <c r="AI38" s="307">
        <v>-33.811995302743505</v>
      </c>
      <c r="AJ38" s="67">
        <v>-36.736708616690215</v>
      </c>
      <c r="AK38" s="67">
        <v>-34.607392069615912</v>
      </c>
      <c r="AL38" s="67">
        <v>-32.478075522541616</v>
      </c>
      <c r="AM38" s="308">
        <v>-56.459757831208961</v>
      </c>
      <c r="AN38" s="67">
        <v>-37.998324581170486</v>
      </c>
      <c r="AO38" s="67">
        <v>-34.455207155354088</v>
      </c>
      <c r="AP38" s="67">
        <v>-27.772106547790997</v>
      </c>
      <c r="AQ38" s="308">
        <v>-35.686068490731301</v>
      </c>
      <c r="AR38" s="236">
        <v>-33.539636563043587</v>
      </c>
      <c r="AS38" s="236">
        <v>-40.890951001982103</v>
      </c>
      <c r="AT38" s="236">
        <v>-46.305151314776225</v>
      </c>
      <c r="AU38" s="236">
        <v>-42.619291418218737</v>
      </c>
      <c r="AV38" s="2"/>
    </row>
    <row r="39" spans="1:48" x14ac:dyDescent="0.75">
      <c r="A39" s="2"/>
      <c r="B39" s="256" t="s">
        <v>322</v>
      </c>
      <c r="C39" s="9"/>
      <c r="D39" s="17">
        <f>wBOP!G66</f>
        <v>0.61623705441965493</v>
      </c>
      <c r="E39" s="17">
        <f>wBOP!G67</f>
        <v>14.208739118782477</v>
      </c>
      <c r="F39" s="2"/>
      <c r="G39" s="248">
        <f t="shared" si="1"/>
        <v>0</v>
      </c>
      <c r="H39" s="237" t="s">
        <v>318</v>
      </c>
      <c r="I39" s="236">
        <v>0</v>
      </c>
      <c r="J39" s="236">
        <v>0</v>
      </c>
      <c r="K39" s="236">
        <v>0</v>
      </c>
      <c r="L39" s="236">
        <v>0</v>
      </c>
      <c r="M39" s="236">
        <v>0</v>
      </c>
      <c r="N39" s="236">
        <v>0</v>
      </c>
      <c r="O39" s="236">
        <v>0</v>
      </c>
      <c r="P39" s="236">
        <v>0</v>
      </c>
      <c r="Q39" s="236">
        <v>0</v>
      </c>
      <c r="R39" s="236">
        <v>0</v>
      </c>
      <c r="S39" s="236">
        <v>0</v>
      </c>
      <c r="T39" s="236">
        <v>0</v>
      </c>
      <c r="U39" s="236">
        <v>0</v>
      </c>
      <c r="V39" s="236">
        <v>0</v>
      </c>
      <c r="W39" s="236">
        <v>0</v>
      </c>
      <c r="X39" s="236">
        <v>0</v>
      </c>
      <c r="Y39" s="236">
        <v>0</v>
      </c>
      <c r="Z39" s="236">
        <v>0</v>
      </c>
      <c r="AA39" s="236">
        <v>0</v>
      </c>
      <c r="AB39" s="236">
        <v>0</v>
      </c>
      <c r="AC39" s="236">
        <v>0</v>
      </c>
      <c r="AD39" s="236">
        <v>0</v>
      </c>
      <c r="AE39" s="236">
        <v>0</v>
      </c>
      <c r="AF39" s="236">
        <v>0</v>
      </c>
      <c r="AG39" s="236">
        <v>0</v>
      </c>
      <c r="AH39" s="236">
        <v>0</v>
      </c>
      <c r="AI39" s="307">
        <v>0</v>
      </c>
      <c r="AJ39" s="67">
        <v>0</v>
      </c>
      <c r="AK39" s="67">
        <v>0</v>
      </c>
      <c r="AL39" s="67">
        <v>0</v>
      </c>
      <c r="AM39" s="308">
        <v>0</v>
      </c>
      <c r="AN39" s="67">
        <v>0</v>
      </c>
      <c r="AO39" s="67">
        <v>0</v>
      </c>
      <c r="AP39" s="67">
        <v>0</v>
      </c>
      <c r="AQ39" s="308">
        <v>0</v>
      </c>
      <c r="AR39" s="236">
        <v>0</v>
      </c>
      <c r="AS39" s="236">
        <v>0</v>
      </c>
      <c r="AT39" s="236">
        <v>0</v>
      </c>
      <c r="AU39" s="236">
        <v>0</v>
      </c>
      <c r="AV39" s="2"/>
    </row>
    <row r="40" spans="1:48" x14ac:dyDescent="0.75">
      <c r="A40" s="2"/>
      <c r="B40" s="256" t="s">
        <v>323</v>
      </c>
      <c r="C40" s="9"/>
      <c r="D40" s="17">
        <f>wBOP!G69</f>
        <v>0.89231224763469275</v>
      </c>
      <c r="E40" s="17">
        <f>wBOP!G70</f>
        <v>0.39173855663654616</v>
      </c>
      <c r="F40" s="2"/>
      <c r="G40" s="248">
        <f t="shared" si="1"/>
        <v>215.30192993279124</v>
      </c>
      <c r="H40" s="237" t="s">
        <v>319</v>
      </c>
      <c r="I40" s="236">
        <v>107.47085705959297</v>
      </c>
      <c r="J40" s="236">
        <v>135.06561850322893</v>
      </c>
      <c r="K40" s="236">
        <v>102.17332529570365</v>
      </c>
      <c r="L40" s="236">
        <v>102.38062665753527</v>
      </c>
      <c r="M40" s="236">
        <v>100.652464765698</v>
      </c>
      <c r="N40" s="236">
        <v>133.49027976122335</v>
      </c>
      <c r="O40" s="236">
        <v>121.43012614042914</v>
      </c>
      <c r="P40" s="236">
        <v>28.821733271907966</v>
      </c>
      <c r="Q40" s="236">
        <v>30.597764915986097</v>
      </c>
      <c r="R40" s="236">
        <v>34.012341552541976</v>
      </c>
      <c r="S40" s="236">
        <v>31.529939092104414</v>
      </c>
      <c r="T40" s="236">
        <v>31.886762748731933</v>
      </c>
      <c r="U40" s="236">
        <v>36.964838718557004</v>
      </c>
      <c r="V40" s="236">
        <v>36.582525993769586</v>
      </c>
      <c r="W40" s="236">
        <v>39.852443482920101</v>
      </c>
      <c r="X40" s="236">
        <v>26.38808178461921</v>
      </c>
      <c r="Y40" s="236">
        <v>28.071573722955332</v>
      </c>
      <c r="Z40" s="236">
        <v>30.640514663704643</v>
      </c>
      <c r="AA40" s="236">
        <v>30.542635758985654</v>
      </c>
      <c r="AB40" s="236">
        <v>28.439295173587595</v>
      </c>
      <c r="AC40" s="236">
        <v>20.441231534354756</v>
      </c>
      <c r="AD40" s="236">
        <v>22.616075101372651</v>
      </c>
      <c r="AE40" s="236">
        <v>17.579551996700605</v>
      </c>
      <c r="AF40" s="236">
        <v>17.240036827653149</v>
      </c>
      <c r="AG40" s="236">
        <v>35.030415791054622</v>
      </c>
      <c r="AH40" s="236">
        <v>24.478726412424894</v>
      </c>
      <c r="AI40" s="307">
        <v>33.811995302743505</v>
      </c>
      <c r="AJ40" s="67">
        <v>36.736708616690215</v>
      </c>
      <c r="AK40" s="67">
        <v>34.607392069615912</v>
      </c>
      <c r="AL40" s="67">
        <v>32.478075522541616</v>
      </c>
      <c r="AM40" s="308">
        <v>56.459757831208961</v>
      </c>
      <c r="AN40" s="67">
        <v>37.998324581170486</v>
      </c>
      <c r="AO40" s="67">
        <v>34.455207155354088</v>
      </c>
      <c r="AP40" s="67">
        <v>27.772106547790997</v>
      </c>
      <c r="AQ40" s="308">
        <v>35.686068490731301</v>
      </c>
      <c r="AR40" s="236">
        <v>33.539636563043587</v>
      </c>
      <c r="AS40" s="236">
        <v>40.890951001982103</v>
      </c>
      <c r="AT40" s="236">
        <v>46.305151314776225</v>
      </c>
      <c r="AU40" s="236">
        <v>42.619291418218737</v>
      </c>
      <c r="AV40" s="2"/>
    </row>
    <row r="41" spans="1:48" x14ac:dyDescent="0.75">
      <c r="A41" s="2"/>
      <c r="B41" s="256" t="s">
        <v>1407</v>
      </c>
      <c r="C41" s="9"/>
      <c r="D41" s="17">
        <f>wBOP!G72</f>
        <v>45.407647180778156</v>
      </c>
      <c r="E41" s="17">
        <f>wBOP!G73</f>
        <v>32.215693811450656</v>
      </c>
      <c r="F41" s="2"/>
      <c r="G41" s="248">
        <f t="shared" si="1"/>
        <v>143.12842406629588</v>
      </c>
      <c r="H41" s="235" t="s">
        <v>1215</v>
      </c>
      <c r="I41" s="236">
        <v>-60.592228953876059</v>
      </c>
      <c r="J41" s="236">
        <v>-41.680057811423005</v>
      </c>
      <c r="K41" s="236">
        <v>-25.139548746011457</v>
      </c>
      <c r="L41" s="236">
        <v>-69.555734456599183</v>
      </c>
      <c r="M41" s="236">
        <v>-94.976436627798066</v>
      </c>
      <c r="N41" s="236">
        <v>-26.249750391610775</v>
      </c>
      <c r="O41" s="236">
        <v>-63.142972150500185</v>
      </c>
      <c r="P41" s="236">
        <v>-8.6399582240449391</v>
      </c>
      <c r="Q41" s="236">
        <v>-8.9476747761760009</v>
      </c>
      <c r="R41" s="236">
        <v>-5.8410514972864078</v>
      </c>
      <c r="S41" s="236">
        <v>-10.351220277001289</v>
      </c>
      <c r="T41" s="236">
        <v>-1.5586974019212434</v>
      </c>
      <c r="U41" s="236">
        <v>1.8961618406198255</v>
      </c>
      <c r="V41" s="236">
        <v>16.60664010512167</v>
      </c>
      <c r="W41" s="236">
        <v>14.051583398483508</v>
      </c>
      <c r="X41" s="236">
        <v>11.417648521403542</v>
      </c>
      <c r="Y41" s="236">
        <v>13.255194154373207</v>
      </c>
      <c r="Z41" s="236">
        <v>28.781474570570953</v>
      </c>
      <c r="AA41" s="236">
        <v>28.653340868427343</v>
      </c>
      <c r="AB41" s="236">
        <v>16.418542812151045</v>
      </c>
      <c r="AC41" s="236">
        <v>-3.4065350167062616</v>
      </c>
      <c r="AD41" s="236">
        <v>-1.8007925911085998</v>
      </c>
      <c r="AE41" s="236">
        <v>29.283409125406049</v>
      </c>
      <c r="AF41" s="236">
        <v>17.65603530550289</v>
      </c>
      <c r="AG41" s="236">
        <v>10.115763236912638</v>
      </c>
      <c r="AH41" s="236">
        <v>16.385350413754455</v>
      </c>
      <c r="AI41" s="307">
        <v>22.659742467017956</v>
      </c>
      <c r="AJ41" s="67">
        <v>29.389062569920803</v>
      </c>
      <c r="AK41" s="67">
        <v>34.731238970775394</v>
      </c>
      <c r="AL41" s="67">
        <v>37.156665637337632</v>
      </c>
      <c r="AM41" s="308">
        <v>44.69137580371028</v>
      </c>
      <c r="AN41" s="67">
        <v>13.088639132936649</v>
      </c>
      <c r="AO41" s="67">
        <v>14.231201715924449</v>
      </c>
      <c r="AP41" s="67">
        <v>21.120702618653254</v>
      </c>
      <c r="AQ41" s="308">
        <v>27.773586498952145</v>
      </c>
      <c r="AR41" s="236">
        <v>19.803978958914247</v>
      </c>
      <c r="AS41" s="236">
        <v>16.584265613907323</v>
      </c>
      <c r="AT41" s="236">
        <v>34.543816882817495</v>
      </c>
      <c r="AU41" s="236">
        <v>37.663100961884368</v>
      </c>
      <c r="AV41" s="2"/>
    </row>
    <row r="42" spans="1:48" x14ac:dyDescent="0.75">
      <c r="A42" s="2"/>
      <c r="B42" s="256" t="s">
        <v>324</v>
      </c>
      <c r="C42" s="9"/>
      <c r="D42" s="17">
        <f>wBOP!G75</f>
        <v>5.5616547640552287</v>
      </c>
      <c r="E42" s="17">
        <f>wBOP!G76</f>
        <v>26.972858401721513</v>
      </c>
      <c r="F42" s="2"/>
      <c r="G42" s="248">
        <f t="shared" si="1"/>
        <v>245.40964678322945</v>
      </c>
      <c r="H42" s="237" t="s">
        <v>318</v>
      </c>
      <c r="I42" s="236">
        <v>22.872196501987869</v>
      </c>
      <c r="J42" s="236">
        <v>45.45227139707287</v>
      </c>
      <c r="K42" s="236">
        <v>54.080402823443478</v>
      </c>
      <c r="L42" s="236">
        <v>68.379599962193836</v>
      </c>
      <c r="M42" s="236">
        <v>70.952392933412924</v>
      </c>
      <c r="N42" s="236">
        <v>94.255961937459375</v>
      </c>
      <c r="O42" s="236">
        <v>87.312896443484334</v>
      </c>
      <c r="P42" s="236">
        <v>26.129970163481367</v>
      </c>
      <c r="Q42" s="236">
        <v>30.552058332595685</v>
      </c>
      <c r="R42" s="236">
        <v>37.50314618683624</v>
      </c>
      <c r="S42" s="236">
        <v>35.501035212688805</v>
      </c>
      <c r="T42" s="236">
        <v>34.325758780714402</v>
      </c>
      <c r="U42" s="236">
        <v>37.203689244720842</v>
      </c>
      <c r="V42" s="236">
        <v>50.138567551142515</v>
      </c>
      <c r="W42" s="236">
        <v>49.912081294913911</v>
      </c>
      <c r="X42" s="236">
        <v>39.385710289318652</v>
      </c>
      <c r="Y42" s="236">
        <v>42.867650672767745</v>
      </c>
      <c r="Z42" s="236">
        <v>58.410323449122195</v>
      </c>
      <c r="AA42" s="236">
        <v>57.136587498100582</v>
      </c>
      <c r="AB42" s="236">
        <v>49.450067977327286</v>
      </c>
      <c r="AC42" s="236">
        <v>3.993307204358437</v>
      </c>
      <c r="AD42" s="236">
        <v>16.389829434261863</v>
      </c>
      <c r="AE42" s="236">
        <v>42.977346825949532</v>
      </c>
      <c r="AF42" s="236">
        <v>37.100002624897016</v>
      </c>
      <c r="AG42" s="236">
        <v>29.795357082888106</v>
      </c>
      <c r="AH42" s="236">
        <v>31.271897017181843</v>
      </c>
      <c r="AI42" s="307">
        <v>42.031049909040981</v>
      </c>
      <c r="AJ42" s="67">
        <v>48.792928151324482</v>
      </c>
      <c r="AK42" s="67">
        <v>55.325251317796543</v>
      </c>
      <c r="AL42" s="67">
        <v>56.041385698808185</v>
      </c>
      <c r="AM42" s="308">
        <v>65.940488154649231</v>
      </c>
      <c r="AN42" s="67">
        <v>35.111100786669837</v>
      </c>
      <c r="AO42" s="67">
        <v>36.364121703259784</v>
      </c>
      <c r="AP42" s="67">
        <v>40.15450128069395</v>
      </c>
      <c r="AQ42" s="308">
        <v>47.956277731405194</v>
      </c>
      <c r="AR42" s="236">
        <v>36.068438576149148</v>
      </c>
      <c r="AS42" s="236">
        <v>35.86297897048118</v>
      </c>
      <c r="AT42" s="236">
        <v>56.227422077008576</v>
      </c>
      <c r="AU42" s="236">
        <v>58.039678421299989</v>
      </c>
      <c r="AV42" s="2"/>
    </row>
    <row r="43" spans="1:48" x14ac:dyDescent="0.75">
      <c r="A43" s="2"/>
      <c r="B43" s="256" t="s">
        <v>325</v>
      </c>
      <c r="C43" s="9"/>
      <c r="D43" s="17">
        <f>wBOP!G78</f>
        <v>0</v>
      </c>
      <c r="E43" s="17">
        <f>wBOP!G79</f>
        <v>8.4713609018232159</v>
      </c>
      <c r="F43" s="2"/>
      <c r="G43" s="248">
        <f t="shared" si="1"/>
        <v>102.28122271693358</v>
      </c>
      <c r="H43" s="237" t="s">
        <v>319</v>
      </c>
      <c r="I43" s="236">
        <v>83.464425455863932</v>
      </c>
      <c r="J43" s="236">
        <v>87.132329208495875</v>
      </c>
      <c r="K43" s="236">
        <v>79.219951569454935</v>
      </c>
      <c r="L43" s="236">
        <v>137.93533441879302</v>
      </c>
      <c r="M43" s="236">
        <v>165.92882956121099</v>
      </c>
      <c r="N43" s="236">
        <v>120.50571232907015</v>
      </c>
      <c r="O43" s="236">
        <v>150.45586859398452</v>
      </c>
      <c r="P43" s="236">
        <v>34.769928387526306</v>
      </c>
      <c r="Q43" s="236">
        <v>39.499733108771686</v>
      </c>
      <c r="R43" s="236">
        <v>43.344197684122648</v>
      </c>
      <c r="S43" s="236">
        <v>45.852255489690094</v>
      </c>
      <c r="T43" s="236">
        <v>35.884456182635645</v>
      </c>
      <c r="U43" s="236">
        <v>35.307527404101016</v>
      </c>
      <c r="V43" s="236">
        <v>33.531927446020845</v>
      </c>
      <c r="W43" s="236">
        <v>35.860497896430402</v>
      </c>
      <c r="X43" s="236">
        <v>27.96806176791511</v>
      </c>
      <c r="Y43" s="236">
        <v>29.612456518394538</v>
      </c>
      <c r="Z43" s="236">
        <v>29.628848878551242</v>
      </c>
      <c r="AA43" s="236">
        <v>28.483246629673239</v>
      </c>
      <c r="AB43" s="236">
        <v>33.031525165176241</v>
      </c>
      <c r="AC43" s="236">
        <v>7.3998422210646986</v>
      </c>
      <c r="AD43" s="236">
        <v>18.190622025370462</v>
      </c>
      <c r="AE43" s="236">
        <v>13.693937700543483</v>
      </c>
      <c r="AF43" s="236">
        <v>19.443967319394126</v>
      </c>
      <c r="AG43" s="236">
        <v>19.679593845975468</v>
      </c>
      <c r="AH43" s="236">
        <v>14.886546603427387</v>
      </c>
      <c r="AI43" s="307">
        <v>19.371307442023024</v>
      </c>
      <c r="AJ43" s="67">
        <v>19.403865581403679</v>
      </c>
      <c r="AK43" s="67">
        <v>20.594012347021149</v>
      </c>
      <c r="AL43" s="67">
        <v>18.884720061470553</v>
      </c>
      <c r="AM43" s="308">
        <v>21.249112350938951</v>
      </c>
      <c r="AN43" s="67">
        <v>22.022461653733188</v>
      </c>
      <c r="AO43" s="67">
        <v>22.132919987335335</v>
      </c>
      <c r="AP43" s="67">
        <v>19.033798662040695</v>
      </c>
      <c r="AQ43" s="308">
        <v>20.182691232453049</v>
      </c>
      <c r="AR43" s="236">
        <v>16.264459617234902</v>
      </c>
      <c r="AS43" s="236">
        <v>19.278713356573856</v>
      </c>
      <c r="AT43" s="236">
        <v>21.683605194191085</v>
      </c>
      <c r="AU43" s="236">
        <v>20.376577459415625</v>
      </c>
      <c r="AV43" s="2"/>
    </row>
    <row r="44" spans="1:48" x14ac:dyDescent="0.75">
      <c r="A44" s="2"/>
      <c r="B44" s="256" t="s">
        <v>326</v>
      </c>
      <c r="C44" s="9"/>
      <c r="D44" s="17">
        <f>wBOP!G81</f>
        <v>294.8309600119087</v>
      </c>
      <c r="E44" s="17">
        <f>wBOP!G82</f>
        <v>33.977156703258785</v>
      </c>
      <c r="F44" s="2"/>
      <c r="G44" s="248">
        <f t="shared" si="1"/>
        <v>-280.02534217498584</v>
      </c>
      <c r="H44" s="235" t="s">
        <v>1720</v>
      </c>
      <c r="I44" s="236">
        <v>-142.35712194530618</v>
      </c>
      <c r="J44" s="236">
        <v>-178.56876507199397</v>
      </c>
      <c r="K44" s="236">
        <v>-137.69070890579707</v>
      </c>
      <c r="L44" s="236">
        <v>-137.44412104343928</v>
      </c>
      <c r="M44" s="236">
        <v>-136.04743132571892</v>
      </c>
      <c r="N44" s="236">
        <v>-177.28809766173052</v>
      </c>
      <c r="O44" s="236">
        <v>-164.82719194136135</v>
      </c>
      <c r="P44" s="236">
        <v>-39.050309458751677</v>
      </c>
      <c r="Q44" s="236">
        <v>-41.252588697408555</v>
      </c>
      <c r="R44" s="236">
        <v>-45.700303525152059</v>
      </c>
      <c r="S44" s="236">
        <v>-42.622124474209478</v>
      </c>
      <c r="T44" s="236">
        <v>-43.883844985371084</v>
      </c>
      <c r="U44" s="236">
        <v>-49.717644052829947</v>
      </c>
      <c r="V44" s="236">
        <v>-49.364232708974654</v>
      </c>
      <c r="W44" s="236">
        <v>-53.49074650016685</v>
      </c>
      <c r="X44" s="236">
        <v>-46.689098585614701</v>
      </c>
      <c r="Y44" s="236">
        <v>-56.009507843264259</v>
      </c>
      <c r="Z44" s="236">
        <v>-53.059101816613371</v>
      </c>
      <c r="AA44" s="236">
        <v>-53.343036055042283</v>
      </c>
      <c r="AB44" s="236">
        <v>-38.146807286558392</v>
      </c>
      <c r="AC44" s="236">
        <v>-24.937154557980755</v>
      </c>
      <c r="AD44" s="236">
        <v>-29.654501603257412</v>
      </c>
      <c r="AE44" s="236">
        <v>-25.292117209080789</v>
      </c>
      <c r="AF44" s="236">
        <v>-33.311220220209485</v>
      </c>
      <c r="AG44" s="236">
        <v>-31.86417560715633</v>
      </c>
      <c r="AH44" s="236">
        <v>-32.754679843024405</v>
      </c>
      <c r="AI44" s="307">
        <v>-44.296766319494765</v>
      </c>
      <c r="AJ44" s="67">
        <v>-47.940753900322562</v>
      </c>
      <c r="AK44" s="67">
        <v>-45.637001547353798</v>
      </c>
      <c r="AL44" s="67">
        <v>-42.660291808101086</v>
      </c>
      <c r="AM44" s="308">
        <v>-72.190265857409543</v>
      </c>
      <c r="AN44" s="67">
        <v>-49.177219612116787</v>
      </c>
      <c r="AO44" s="67">
        <v>-45.264260175961745</v>
      </c>
      <c r="AP44" s="67">
        <v>-36.752199203578947</v>
      </c>
      <c r="AQ44" s="308">
        <v>-46.503076803421493</v>
      </c>
      <c r="AR44" s="236">
        <v>-44.356037416125261</v>
      </c>
      <c r="AS44" s="236">
        <v>-53.72263928921469</v>
      </c>
      <c r="AT44" s="236">
        <v>-59.646737425815878</v>
      </c>
      <c r="AU44" s="236">
        <v>-54.736909218605824</v>
      </c>
      <c r="AV44" s="2"/>
    </row>
    <row r="45" spans="1:48" x14ac:dyDescent="0.75">
      <c r="A45" s="2"/>
      <c r="B45" s="175"/>
      <c r="C45" s="175"/>
      <c r="D45" s="175"/>
      <c r="E45" s="175"/>
      <c r="F45" s="2"/>
      <c r="G45" s="248">
        <f t="shared" si="1"/>
        <v>14.432642251860724</v>
      </c>
      <c r="H45" s="237" t="s">
        <v>318</v>
      </c>
      <c r="I45" s="236">
        <v>3.573652303277334</v>
      </c>
      <c r="J45" s="236">
        <v>4.4451998069547232</v>
      </c>
      <c r="K45" s="236">
        <v>4.7609206118281548</v>
      </c>
      <c r="L45" s="236">
        <v>5.801495519991434</v>
      </c>
      <c r="M45" s="236">
        <v>6.0648235061088842</v>
      </c>
      <c r="N45" s="236">
        <v>6.2667586979372931</v>
      </c>
      <c r="O45" s="236">
        <v>6.1457173073577342</v>
      </c>
      <c r="P45" s="236">
        <v>1.7521328413623274</v>
      </c>
      <c r="Q45" s="236">
        <v>1.7521328413623274</v>
      </c>
      <c r="R45" s="236">
        <v>1.6199999999999999</v>
      </c>
      <c r="S45" s="236">
        <v>1.6199999999999999</v>
      </c>
      <c r="T45" s="236">
        <v>1.8546776221469716</v>
      </c>
      <c r="U45" s="236">
        <v>1.9210659270238171</v>
      </c>
      <c r="V45" s="236">
        <v>1.8938057487996283</v>
      </c>
      <c r="W45" s="236">
        <v>1.8219896441540722</v>
      </c>
      <c r="X45" s="236">
        <v>1.9795916335944019</v>
      </c>
      <c r="Y45" s="236">
        <v>2.0482081013229299</v>
      </c>
      <c r="Z45" s="236">
        <v>3.0196341195479417</v>
      </c>
      <c r="AA45" s="236">
        <v>2.2787942873857543</v>
      </c>
      <c r="AB45" s="236">
        <v>2.2787942873857543</v>
      </c>
      <c r="AC45" s="236">
        <v>0.92606010048869492</v>
      </c>
      <c r="AD45" s="236">
        <v>1.5783057093064314</v>
      </c>
      <c r="AE45" s="236">
        <v>0.90193861585790169</v>
      </c>
      <c r="AF45" s="236">
        <v>1.0398223288162352</v>
      </c>
      <c r="AG45" s="236">
        <v>1.0464562827195996</v>
      </c>
      <c r="AH45" s="236">
        <v>1.6733050200942685</v>
      </c>
      <c r="AI45" s="307">
        <v>1.7305620315221271</v>
      </c>
      <c r="AJ45" s="67">
        <v>1.732993591964533</v>
      </c>
      <c r="AK45" s="67">
        <v>1.9773456884315321</v>
      </c>
      <c r="AL45" s="67">
        <v>2.121929702742277</v>
      </c>
      <c r="AM45" s="308">
        <v>2.3139430880120488</v>
      </c>
      <c r="AN45" s="67">
        <v>2.4513584240855262</v>
      </c>
      <c r="AO45" s="67">
        <v>2.4908300376108028</v>
      </c>
      <c r="AP45" s="67">
        <v>2.3930347245408781</v>
      </c>
      <c r="AQ45" s="308">
        <v>2.5653332247078215</v>
      </c>
      <c r="AR45" s="236">
        <v>2.1858117220436766</v>
      </c>
      <c r="AS45" s="236">
        <v>2.5661429616792764</v>
      </c>
      <c r="AT45" s="236">
        <v>2.8843446889275066</v>
      </c>
      <c r="AU45" s="236">
        <v>3.3141120475777055</v>
      </c>
      <c r="AV45" s="2"/>
    </row>
    <row r="46" spans="1:48" x14ac:dyDescent="0.75">
      <c r="A46" s="2"/>
      <c r="B46" s="175"/>
      <c r="C46" s="175"/>
      <c r="D46" s="175"/>
      <c r="E46" s="175"/>
      <c r="F46" s="2"/>
      <c r="G46" s="248">
        <f t="shared" si="1"/>
        <v>294.45798442684662</v>
      </c>
      <c r="H46" s="237" t="s">
        <v>319</v>
      </c>
      <c r="I46" s="236">
        <v>145.9307742485835</v>
      </c>
      <c r="J46" s="236">
        <v>183.01396487894868</v>
      </c>
      <c r="K46" s="236">
        <v>142.45162951762521</v>
      </c>
      <c r="L46" s="236">
        <v>143.2456165634307</v>
      </c>
      <c r="M46" s="236">
        <v>142.11225483182781</v>
      </c>
      <c r="N46" s="236">
        <v>183.55485635966781</v>
      </c>
      <c r="O46" s="236">
        <v>170.97290924871908</v>
      </c>
      <c r="P46" s="236">
        <v>40.802442300114002</v>
      </c>
      <c r="Q46" s="236">
        <v>43.00472153877088</v>
      </c>
      <c r="R46" s="236">
        <v>47.320303525152056</v>
      </c>
      <c r="S46" s="236">
        <v>44.242124474209476</v>
      </c>
      <c r="T46" s="236">
        <v>45.738522607518057</v>
      </c>
      <c r="U46" s="236">
        <v>51.638709979853765</v>
      </c>
      <c r="V46" s="236">
        <v>51.258038457774283</v>
      </c>
      <c r="W46" s="236">
        <v>55.312736144320922</v>
      </c>
      <c r="X46" s="236">
        <v>48.668690219209104</v>
      </c>
      <c r="Y46" s="236">
        <v>58.057715944587187</v>
      </c>
      <c r="Z46" s="236">
        <v>56.078735936161316</v>
      </c>
      <c r="AA46" s="236">
        <v>55.621830342428041</v>
      </c>
      <c r="AB46" s="236">
        <v>40.425601573944149</v>
      </c>
      <c r="AC46" s="236">
        <v>25.863214658469449</v>
      </c>
      <c r="AD46" s="236">
        <v>31.232807312563843</v>
      </c>
      <c r="AE46" s="236">
        <v>26.19405582493869</v>
      </c>
      <c r="AF46" s="236">
        <v>34.351042549025721</v>
      </c>
      <c r="AG46" s="236">
        <v>32.91063188987593</v>
      </c>
      <c r="AH46" s="236">
        <v>34.427984863118674</v>
      </c>
      <c r="AI46" s="307">
        <v>46.027328351016891</v>
      </c>
      <c r="AJ46" s="67">
        <v>49.673747492287099</v>
      </c>
      <c r="AK46" s="67">
        <v>47.614347235785331</v>
      </c>
      <c r="AL46" s="67">
        <v>44.782221510843364</v>
      </c>
      <c r="AM46" s="308">
        <v>74.504208945421595</v>
      </c>
      <c r="AN46" s="67">
        <v>51.628578036202313</v>
      </c>
      <c r="AO46" s="67">
        <v>47.755090213572551</v>
      </c>
      <c r="AP46" s="67">
        <v>39.145233928119822</v>
      </c>
      <c r="AQ46" s="308">
        <v>49.068410028129314</v>
      </c>
      <c r="AR46" s="236">
        <v>46.541849138168935</v>
      </c>
      <c r="AS46" s="236">
        <v>56.288782250893966</v>
      </c>
      <c r="AT46" s="236">
        <v>62.531082114743384</v>
      </c>
      <c r="AU46" s="236">
        <v>58.051021266183533</v>
      </c>
      <c r="AV46" s="2"/>
    </row>
    <row r="47" spans="1:48" x14ac:dyDescent="0.75">
      <c r="A47" s="2"/>
      <c r="B47" s="175"/>
      <c r="C47" s="175"/>
      <c r="D47" s="175"/>
      <c r="E47" s="175"/>
      <c r="F47" s="2"/>
      <c r="G47" s="248">
        <f t="shared" si="1"/>
        <v>1.3838789490264325</v>
      </c>
      <c r="H47" s="235" t="s">
        <v>1721</v>
      </c>
      <c r="I47" s="236">
        <v>-10.943972809155801</v>
      </c>
      <c r="J47" s="236">
        <v>0.29087723112318187</v>
      </c>
      <c r="K47" s="236">
        <v>-3.4752232950514772E-2</v>
      </c>
      <c r="L47" s="236">
        <v>0.17828149841942609</v>
      </c>
      <c r="M47" s="236">
        <v>0.1782814984194232</v>
      </c>
      <c r="N47" s="236">
        <v>0.40428626141839707</v>
      </c>
      <c r="O47" s="236">
        <v>4.13360991022879</v>
      </c>
      <c r="P47" s="236">
        <v>1.0877920816391553</v>
      </c>
      <c r="Q47" s="236">
        <v>1.0877920816391553</v>
      </c>
      <c r="R47" s="236">
        <v>0.78286245007088362</v>
      </c>
      <c r="S47" s="236">
        <v>0.78286245007088362</v>
      </c>
      <c r="T47" s="236">
        <v>1.0940428454351199</v>
      </c>
      <c r="U47" s="236">
        <v>1.1151549600563202</v>
      </c>
      <c r="V47" s="236">
        <v>0.77895829465072874</v>
      </c>
      <c r="W47" s="236">
        <v>0.77895829465072874</v>
      </c>
      <c r="X47" s="236">
        <v>1.2129647487149726</v>
      </c>
      <c r="Y47" s="236">
        <v>1.23587959060275</v>
      </c>
      <c r="Z47" s="236">
        <v>0.86935003571856551</v>
      </c>
      <c r="AA47" s="342">
        <v>0.86935003571856551</v>
      </c>
      <c r="AB47" s="342">
        <v>1.0468861026887133</v>
      </c>
      <c r="AC47" s="342">
        <v>0.10053664411821489</v>
      </c>
      <c r="AD47" s="342">
        <v>-0.34441293116755145</v>
      </c>
      <c r="AE47" s="342">
        <v>-0.22719248046888546</v>
      </c>
      <c r="AF47" s="342">
        <v>-0.22719248046888546</v>
      </c>
      <c r="AG47" s="342">
        <v>-0.27263097656266255</v>
      </c>
      <c r="AH47" s="342">
        <v>-0.29989407421892883</v>
      </c>
      <c r="AI47" s="343">
        <v>-0.34487818535176817</v>
      </c>
      <c r="AJ47" s="344">
        <v>-0.26552791974260492</v>
      </c>
      <c r="AK47" s="344">
        <v>-0.33355228943352838</v>
      </c>
      <c r="AL47" s="344">
        <v>-0.43038573308299211</v>
      </c>
      <c r="AM47" s="345">
        <v>-0.43071699005425157</v>
      </c>
      <c r="AN47" s="344">
        <v>-0.34563453286952328</v>
      </c>
      <c r="AO47" s="344">
        <v>-0.36782404857295065</v>
      </c>
      <c r="AP47" s="344">
        <v>-0.42860820454621162</v>
      </c>
      <c r="AQ47" s="345">
        <v>-0.43828970812450052</v>
      </c>
      <c r="AR47" s="342">
        <v>0.23428979759998053</v>
      </c>
      <c r="AS47" s="342">
        <v>0.24668498604188602</v>
      </c>
      <c r="AT47" s="342">
        <v>0.2845712472217401</v>
      </c>
      <c r="AU47" s="342">
        <v>0.2844379972292862</v>
      </c>
      <c r="AV47" s="2"/>
    </row>
    <row r="48" spans="1:48" x14ac:dyDescent="0.75">
      <c r="A48" s="2"/>
      <c r="B48" s="175"/>
      <c r="C48" s="175"/>
      <c r="D48" s="175"/>
      <c r="E48" s="175"/>
      <c r="F48" s="2"/>
      <c r="G48" s="248">
        <f t="shared" si="1"/>
        <v>1.6663697274002467</v>
      </c>
      <c r="H48" s="237" t="s">
        <v>318</v>
      </c>
      <c r="I48" s="236">
        <v>2.99</v>
      </c>
      <c r="J48" s="236">
        <v>0.82120203221777888</v>
      </c>
      <c r="K48" s="236">
        <v>1.0553189294146044</v>
      </c>
      <c r="L48" s="236">
        <v>1.0612828839946529</v>
      </c>
      <c r="M48" s="236">
        <v>1.0612828839946502</v>
      </c>
      <c r="N48" s="236">
        <v>2.9857559449945015</v>
      </c>
      <c r="O48" s="236">
        <v>4.9618005868249604</v>
      </c>
      <c r="P48" s="236">
        <v>1.3057369965328842</v>
      </c>
      <c r="Q48" s="236">
        <v>1.3057369965328842</v>
      </c>
      <c r="R48" s="236">
        <v>1.1751632968795958</v>
      </c>
      <c r="S48" s="236">
        <v>1.1751632968795958</v>
      </c>
      <c r="T48" s="236">
        <v>1.3608599895785165</v>
      </c>
      <c r="U48" s="236">
        <v>1.3648007038340526</v>
      </c>
      <c r="V48" s="236">
        <v>1.2283206334506471</v>
      </c>
      <c r="W48" s="236">
        <v>1.2283206334506471</v>
      </c>
      <c r="X48" s="236">
        <v>1.5014668201813433</v>
      </c>
      <c r="Y48" s="236">
        <v>1.5058146970737603</v>
      </c>
      <c r="Z48" s="236">
        <v>1.3552332273663839</v>
      </c>
      <c r="AA48" s="342">
        <v>1.3552332273663839</v>
      </c>
      <c r="AB48" s="342">
        <v>1.4294369929969677</v>
      </c>
      <c r="AC48" s="342">
        <v>0.14114295362008741</v>
      </c>
      <c r="AD48" s="342">
        <v>0.10702616003374557</v>
      </c>
      <c r="AE48" s="342">
        <v>7.5820983350429624E-2</v>
      </c>
      <c r="AF48" s="342">
        <v>7.5820983350429624E-2</v>
      </c>
      <c r="AG48" s="342">
        <v>9.0985180020515546E-2</v>
      </c>
      <c r="AH48" s="342">
        <v>0.10008369802256711</v>
      </c>
      <c r="AI48" s="343">
        <v>0.11509625272595217</v>
      </c>
      <c r="AJ48" s="344">
        <v>8.8614675716062991E-2</v>
      </c>
      <c r="AK48" s="344">
        <v>0.11131645964445025</v>
      </c>
      <c r="AL48" s="344">
        <v>0.14363270049695617</v>
      </c>
      <c r="AM48" s="345">
        <v>0.14374325093969417</v>
      </c>
      <c r="AN48" s="344">
        <v>0.11534866870570862</v>
      </c>
      <c r="AO48" s="344">
        <v>0.1227539793798622</v>
      </c>
      <c r="AP48" s="344">
        <v>0.14303948561011662</v>
      </c>
      <c r="AQ48" s="345">
        <v>0.14627049536933748</v>
      </c>
      <c r="AR48" s="342">
        <v>0.28211530093292969</v>
      </c>
      <c r="AS48" s="342">
        <v>0.29704071532668402</v>
      </c>
      <c r="AT48" s="342">
        <v>0.34266068718831405</v>
      </c>
      <c r="AU48" s="342">
        <v>0.34250023691644765</v>
      </c>
      <c r="AV48" s="2"/>
    </row>
    <row r="49" spans="1:48" x14ac:dyDescent="0.75">
      <c r="A49" s="2"/>
      <c r="B49" s="175"/>
      <c r="C49" s="175"/>
      <c r="D49" s="175"/>
      <c r="E49" s="175"/>
      <c r="F49" s="2"/>
      <c r="G49" s="248">
        <f t="shared" si="1"/>
        <v>0.28249077837381409</v>
      </c>
      <c r="H49" s="237" t="s">
        <v>319</v>
      </c>
      <c r="I49" s="236">
        <v>13.933972809155801</v>
      </c>
      <c r="J49" s="236">
        <v>0.53032480109459701</v>
      </c>
      <c r="K49" s="236">
        <v>1.0900711623651191</v>
      </c>
      <c r="L49" s="236">
        <v>0.88300138557522678</v>
      </c>
      <c r="M49" s="236">
        <v>0.883001385575227</v>
      </c>
      <c r="N49" s="236">
        <v>2.5814696835761044</v>
      </c>
      <c r="O49" s="236">
        <v>0.82819067659617007</v>
      </c>
      <c r="P49" s="236">
        <v>0.21794491489372897</v>
      </c>
      <c r="Q49" s="236">
        <v>0.21794491489372897</v>
      </c>
      <c r="R49" s="236">
        <v>0.39230084680871213</v>
      </c>
      <c r="S49" s="236">
        <v>0.39230084680871213</v>
      </c>
      <c r="T49" s="236">
        <v>0.26681714414339663</v>
      </c>
      <c r="U49" s="236">
        <v>0.24964574377773247</v>
      </c>
      <c r="V49" s="236">
        <v>0.44936233879991844</v>
      </c>
      <c r="W49" s="236">
        <v>0.44936233879991844</v>
      </c>
      <c r="X49" s="236">
        <v>0.28850207146637069</v>
      </c>
      <c r="Y49" s="236">
        <v>0.26993510647101016</v>
      </c>
      <c r="Z49" s="236">
        <v>0.48588319164781829</v>
      </c>
      <c r="AA49" s="342">
        <v>0.48588319164781829</v>
      </c>
      <c r="AB49" s="342">
        <v>0.3825508903082544</v>
      </c>
      <c r="AC49" s="342">
        <v>4.060630950187253E-2</v>
      </c>
      <c r="AD49" s="342">
        <v>0.45143909120129705</v>
      </c>
      <c r="AE49" s="342">
        <v>0.3030134638193151</v>
      </c>
      <c r="AF49" s="342">
        <v>0.3030134638193151</v>
      </c>
      <c r="AG49" s="342">
        <v>0.36361615658317809</v>
      </c>
      <c r="AH49" s="342">
        <v>0.39997777224149594</v>
      </c>
      <c r="AI49" s="343">
        <v>0.45997443807772032</v>
      </c>
      <c r="AJ49" s="344">
        <v>0.35414259545866789</v>
      </c>
      <c r="AK49" s="344">
        <v>0.44486874907797863</v>
      </c>
      <c r="AL49" s="344">
        <v>0.57401843357994831</v>
      </c>
      <c r="AM49" s="345">
        <v>0.57446024099394577</v>
      </c>
      <c r="AN49" s="344">
        <v>0.46098320157523187</v>
      </c>
      <c r="AO49" s="344">
        <v>0.49057802795281286</v>
      </c>
      <c r="AP49" s="344">
        <v>0.57164769015632821</v>
      </c>
      <c r="AQ49" s="345">
        <v>0.58456020349383797</v>
      </c>
      <c r="AR49" s="342">
        <v>4.7825503332949167E-2</v>
      </c>
      <c r="AS49" s="342">
        <v>5.0355729284798013E-2</v>
      </c>
      <c r="AT49" s="342">
        <v>5.8089439966573959E-2</v>
      </c>
      <c r="AU49" s="342">
        <v>5.8062239687161461E-2</v>
      </c>
      <c r="AV49" s="2"/>
    </row>
    <row r="50" spans="1:48" x14ac:dyDescent="0.75">
      <c r="A50" s="2"/>
      <c r="B50" s="175"/>
      <c r="C50" s="175"/>
      <c r="D50" s="175"/>
      <c r="E50" s="175"/>
      <c r="F50" s="2"/>
      <c r="G50" s="40">
        <f t="shared" si="1"/>
        <v>284.21477983494981</v>
      </c>
      <c r="H50" s="233" t="s">
        <v>1405</v>
      </c>
      <c r="I50" s="60">
        <v>124.63888947610764</v>
      </c>
      <c r="J50" s="60">
        <v>162.61000000000001</v>
      </c>
      <c r="K50" s="60">
        <v>203.22696334707513</v>
      </c>
      <c r="L50" s="60">
        <v>214.53652989798729</v>
      </c>
      <c r="M50" s="60">
        <v>219.87447402401739</v>
      </c>
      <c r="N50" s="60">
        <v>29.851772316692632</v>
      </c>
      <c r="O50" s="60">
        <v>41.906061401161651</v>
      </c>
      <c r="P50" s="60">
        <v>7.7839186931151687</v>
      </c>
      <c r="Q50" s="60">
        <v>16.41585733760931</v>
      </c>
      <c r="R50" s="60">
        <v>7.6979704149441943</v>
      </c>
      <c r="S50" s="60">
        <v>-21.605063830274617</v>
      </c>
      <c r="T50" s="60">
        <v>-10.328659904743077</v>
      </c>
      <c r="U50" s="60">
        <v>23.087226274011655</v>
      </c>
      <c r="V50" s="60">
        <v>13.258745680569632</v>
      </c>
      <c r="W50" s="60">
        <v>20.816816968177108</v>
      </c>
      <c r="X50" s="60">
        <v>8.8028568215041503</v>
      </c>
      <c r="Y50" s="60">
        <v>51.219491278729109</v>
      </c>
      <c r="Z50" s="60">
        <v>33.827553945718094</v>
      </c>
      <c r="AA50" s="60">
        <v>28.036364968410552</v>
      </c>
      <c r="AB50" s="60">
        <v>22.180855504506987</v>
      </c>
      <c r="AC50" s="60">
        <v>-3.1412250463781493</v>
      </c>
      <c r="AD50" s="60">
        <v>-8.3186834445941127</v>
      </c>
      <c r="AE50" s="60">
        <v>7.5500047156253416</v>
      </c>
      <c r="AF50" s="60">
        <v>-9.2818853308985858</v>
      </c>
      <c r="AG50" s="60">
        <v>-10.764355222005562</v>
      </c>
      <c r="AH50" s="60">
        <v>-21.135579480622823</v>
      </c>
      <c r="AI50" s="305">
        <v>1.8738749515904374</v>
      </c>
      <c r="AJ50" s="67">
        <v>-2.106365500540619</v>
      </c>
      <c r="AK50" s="67">
        <v>36.466390117467554</v>
      </c>
      <c r="AL50" s="67">
        <v>63.39309076748728</v>
      </c>
      <c r="AM50" s="308">
        <v>30.84452436849871</v>
      </c>
      <c r="AN50" s="67">
        <v>45.695373434232593</v>
      </c>
      <c r="AO50" s="67">
        <v>43.457759985111466</v>
      </c>
      <c r="AP50" s="67">
        <v>78.688085135195706</v>
      </c>
      <c r="AQ50" s="308">
        <v>40.221961712767154</v>
      </c>
      <c r="AR50" s="60">
        <v>39.821378825624663</v>
      </c>
      <c r="AS50" s="60">
        <v>53.687755074851992</v>
      </c>
      <c r="AT50" s="60">
        <v>87.119183042553942</v>
      </c>
      <c r="AU50" s="60">
        <v>35.012638925671851</v>
      </c>
      <c r="AV50" s="2"/>
    </row>
    <row r="51" spans="1:48" x14ac:dyDescent="0.75">
      <c r="A51" s="2"/>
      <c r="B51" s="175"/>
      <c r="C51" s="175"/>
      <c r="D51" s="175"/>
      <c r="E51" s="175"/>
      <c r="F51" s="2"/>
      <c r="G51" s="40">
        <f t="shared" si="1"/>
        <v>763.73075562200893</v>
      </c>
      <c r="H51" s="59" t="s">
        <v>318</v>
      </c>
      <c r="I51" s="60">
        <v>201.64867486147119</v>
      </c>
      <c r="J51" s="60">
        <v>251.8</v>
      </c>
      <c r="K51" s="60">
        <v>281.8</v>
      </c>
      <c r="L51" s="60">
        <v>293.60000000000002</v>
      </c>
      <c r="M51" s="60">
        <v>303.7</v>
      </c>
      <c r="N51" s="60">
        <v>338.06716604040901</v>
      </c>
      <c r="O51" s="60">
        <v>363.04844521815846</v>
      </c>
      <c r="P51" s="60">
        <v>92.625042165371255</v>
      </c>
      <c r="Q51" s="60">
        <v>99.727520822124376</v>
      </c>
      <c r="R51" s="60">
        <v>109.56028630636038</v>
      </c>
      <c r="S51" s="60">
        <v>79.160984100829666</v>
      </c>
      <c r="T51" s="60">
        <v>88.919854983715979</v>
      </c>
      <c r="U51" s="60">
        <v>89.950887252530961</v>
      </c>
      <c r="V51" s="60">
        <v>112.88700275751967</v>
      </c>
      <c r="W51" s="60">
        <v>100.24225500623339</v>
      </c>
      <c r="X51" s="60">
        <v>98.749969355227535</v>
      </c>
      <c r="Y51" s="60">
        <v>113.55146019608745</v>
      </c>
      <c r="Z51" s="60">
        <v>138.59503719370699</v>
      </c>
      <c r="AA51" s="60">
        <v>107.10353325497802</v>
      </c>
      <c r="AB51" s="60">
        <v>84.463157064043997</v>
      </c>
      <c r="AC51" s="60">
        <v>0.96934725161799074</v>
      </c>
      <c r="AD51" s="60">
        <v>8.4662385554058854</v>
      </c>
      <c r="AE51" s="60">
        <v>25.923693577826906</v>
      </c>
      <c r="AF51" s="60">
        <v>22.652731241393809</v>
      </c>
      <c r="AG51" s="60">
        <v>30.508092524321</v>
      </c>
      <c r="AH51" s="60">
        <v>44.158032725161618</v>
      </c>
      <c r="AI51" s="305">
        <v>52.577731049500116</v>
      </c>
      <c r="AJ51" s="67">
        <v>56.460645301705057</v>
      </c>
      <c r="AK51" s="67">
        <v>101.57328154171881</v>
      </c>
      <c r="AL51" s="67">
        <v>134.28916035173489</v>
      </c>
      <c r="AM51" s="308">
        <v>107.9237810134163</v>
      </c>
      <c r="AN51" s="67">
        <v>114.69537343423259</v>
      </c>
      <c r="AO51" s="67">
        <v>121.45775998511147</v>
      </c>
      <c r="AP51" s="67">
        <v>178.68808513519571</v>
      </c>
      <c r="AQ51" s="308">
        <v>149.03497286904062</v>
      </c>
      <c r="AR51" s="60">
        <v>125.498956196481</v>
      </c>
      <c r="AS51" s="60">
        <v>136.78775507485199</v>
      </c>
      <c r="AT51" s="60">
        <v>191.11355637634799</v>
      </c>
      <c r="AU51" s="60">
        <v>126.06161066947301</v>
      </c>
      <c r="AV51" s="2"/>
    </row>
    <row r="52" spans="1:48" x14ac:dyDescent="0.75">
      <c r="A52" s="2"/>
      <c r="B52" s="175"/>
      <c r="C52" s="175"/>
      <c r="D52" s="175"/>
      <c r="E52" s="175"/>
      <c r="F52" s="2"/>
      <c r="G52" s="40">
        <f t="shared" si="1"/>
        <v>479.51597578705923</v>
      </c>
      <c r="H52" s="59" t="s">
        <v>319</v>
      </c>
      <c r="I52" s="60">
        <v>77.009785385363557</v>
      </c>
      <c r="J52" s="60">
        <v>89.19</v>
      </c>
      <c r="K52" s="60">
        <v>78.573036652924898</v>
      </c>
      <c r="L52" s="60">
        <v>79.06347010201273</v>
      </c>
      <c r="M52" s="60">
        <v>83.8255259759826</v>
      </c>
      <c r="N52" s="60">
        <v>308.21539372371637</v>
      </c>
      <c r="O52" s="60">
        <v>321.14238381699681</v>
      </c>
      <c r="P52" s="60">
        <v>84.841123472256086</v>
      </c>
      <c r="Q52" s="60">
        <v>83.311663484515066</v>
      </c>
      <c r="R52" s="60">
        <v>101.86231589141619</v>
      </c>
      <c r="S52" s="60">
        <v>100.76604793110428</v>
      </c>
      <c r="T52" s="60">
        <v>99.248514888459056</v>
      </c>
      <c r="U52" s="60">
        <v>66.863660978519306</v>
      </c>
      <c r="V52" s="60">
        <v>99.628257076950035</v>
      </c>
      <c r="W52" s="60">
        <v>79.425438038056285</v>
      </c>
      <c r="X52" s="60">
        <v>89.947112533723384</v>
      </c>
      <c r="Y52" s="60">
        <v>62.331968917358338</v>
      </c>
      <c r="Z52" s="60">
        <v>104.76748324798889</v>
      </c>
      <c r="AA52" s="60">
        <v>79.067168286567465</v>
      </c>
      <c r="AB52" s="60">
        <v>62.282301559537011</v>
      </c>
      <c r="AC52" s="60">
        <v>4.1105722979961401</v>
      </c>
      <c r="AD52" s="60">
        <v>16.784921999999998</v>
      </c>
      <c r="AE52" s="60">
        <v>18.373688862201565</v>
      </c>
      <c r="AF52" s="60">
        <v>31.934616572292395</v>
      </c>
      <c r="AG52" s="60">
        <v>41.272447746326563</v>
      </c>
      <c r="AH52" s="60">
        <v>65.293612205784441</v>
      </c>
      <c r="AI52" s="305">
        <v>50.703856097909679</v>
      </c>
      <c r="AJ52" s="67">
        <v>58.567010802245676</v>
      </c>
      <c r="AK52" s="67">
        <v>65.106891424251259</v>
      </c>
      <c r="AL52" s="67">
        <v>70.896069584247613</v>
      </c>
      <c r="AM52" s="308">
        <v>77.079256644917592</v>
      </c>
      <c r="AN52" s="67">
        <v>69</v>
      </c>
      <c r="AO52" s="67">
        <v>78</v>
      </c>
      <c r="AP52" s="67">
        <v>100</v>
      </c>
      <c r="AQ52" s="308">
        <v>108.81301115627346</v>
      </c>
      <c r="AR52" s="60">
        <v>85.677577370856341</v>
      </c>
      <c r="AS52" s="60">
        <v>83.1</v>
      </c>
      <c r="AT52" s="60">
        <v>103.99437333379404</v>
      </c>
      <c r="AU52" s="60">
        <v>91.048971743801161</v>
      </c>
      <c r="AV52" s="2"/>
    </row>
    <row r="53" spans="1:48" x14ac:dyDescent="0.75">
      <c r="A53" s="2"/>
      <c r="B53" s="175"/>
      <c r="C53" s="175"/>
      <c r="D53" s="175"/>
      <c r="E53" s="175"/>
      <c r="F53" s="2"/>
      <c r="G53" s="248">
        <f t="shared" si="1"/>
        <v>-41.248746147010031</v>
      </c>
      <c r="H53" s="235" t="s">
        <v>1717</v>
      </c>
      <c r="I53" s="236">
        <v>42.857265369671993</v>
      </c>
      <c r="J53" s="236">
        <v>54.839742503476181</v>
      </c>
      <c r="K53" s="236">
        <v>64.446452429105179</v>
      </c>
      <c r="L53" s="236">
        <v>57.192078871086217</v>
      </c>
      <c r="M53" s="236">
        <v>50.522139069060422</v>
      </c>
      <c r="N53" s="236">
        <v>-9.6640580458762742</v>
      </c>
      <c r="O53" s="236">
        <v>-18.212682285155893</v>
      </c>
      <c r="P53" s="236">
        <v>-1.7867599259470452</v>
      </c>
      <c r="Q53" s="236">
        <v>-8.7404968759071906</v>
      </c>
      <c r="R53" s="236">
        <v>-10.556465834636668</v>
      </c>
      <c r="S53" s="236">
        <v>-1.4334277472730292</v>
      </c>
      <c r="T53" s="236">
        <v>-1.5171734947023481</v>
      </c>
      <c r="U53" s="236">
        <v>5.7696024588594099</v>
      </c>
      <c r="V53" s="236">
        <v>7.3726973654872054</v>
      </c>
      <c r="W53" s="236">
        <v>5.9678881125210665</v>
      </c>
      <c r="X53" s="236">
        <v>-0.41328100850284244</v>
      </c>
      <c r="Y53" s="236">
        <v>7.0182207826783269</v>
      </c>
      <c r="Z53" s="236">
        <v>4.5389773282847763</v>
      </c>
      <c r="AA53" s="236">
        <v>3.0655282186340713</v>
      </c>
      <c r="AB53" s="236">
        <v>-4.0287198039981007</v>
      </c>
      <c r="AC53" s="236">
        <v>0</v>
      </c>
      <c r="AD53" s="236">
        <v>0.20785496378957324</v>
      </c>
      <c r="AE53" s="236">
        <v>0.700469743480582</v>
      </c>
      <c r="AF53" s="236">
        <v>-9.6318458345858069</v>
      </c>
      <c r="AG53" s="236">
        <v>-8.9298896076238758</v>
      </c>
      <c r="AH53" s="236">
        <v>-14.693124376881297</v>
      </c>
      <c r="AI53" s="307">
        <v>-14.436435895117466</v>
      </c>
      <c r="AJ53" s="67">
        <v>-26.28853065406323</v>
      </c>
      <c r="AK53" s="67">
        <v>10.075224894048283</v>
      </c>
      <c r="AL53" s="67">
        <v>-5.3270230858871344</v>
      </c>
      <c r="AM53" s="308">
        <v>-10.409046372991391</v>
      </c>
      <c r="AN53" s="67">
        <v>-13.780103347465936</v>
      </c>
      <c r="AO53" s="67">
        <v>-13.557205777928679</v>
      </c>
      <c r="AP53" s="67">
        <v>-17.113994056474098</v>
      </c>
      <c r="AQ53" s="308">
        <v>-12.968825306603364</v>
      </c>
      <c r="AR53" s="236">
        <v>-10.35717284239098</v>
      </c>
      <c r="AS53" s="236">
        <v>0.31743265225460249</v>
      </c>
      <c r="AT53" s="236">
        <v>-2.7718440598938585</v>
      </c>
      <c r="AU53" s="236">
        <v>-18.484884753771002</v>
      </c>
      <c r="AV53" s="2"/>
    </row>
    <row r="54" spans="1:48" x14ac:dyDescent="0.75">
      <c r="A54" s="2"/>
      <c r="B54" s="175"/>
      <c r="C54" s="175"/>
      <c r="D54" s="175"/>
      <c r="E54" s="175"/>
      <c r="F54" s="2"/>
      <c r="G54" s="248">
        <f t="shared" si="1"/>
        <v>127.36143064093704</v>
      </c>
      <c r="H54" s="237" t="s">
        <v>318</v>
      </c>
      <c r="I54" s="236">
        <v>82.8</v>
      </c>
      <c r="J54" s="236">
        <v>101.1</v>
      </c>
      <c r="K54" s="236">
        <v>105.2</v>
      </c>
      <c r="L54" s="236">
        <v>98.2</v>
      </c>
      <c r="M54" s="236">
        <v>94</v>
      </c>
      <c r="N54" s="236">
        <v>104.66520886823318</v>
      </c>
      <c r="O54" s="236">
        <v>132.65167718133287</v>
      </c>
      <c r="P54" s="236">
        <v>31.704168580570929</v>
      </c>
      <c r="Q54" s="236">
        <v>32.291509727224742</v>
      </c>
      <c r="R54" s="236">
        <v>27.157461982221456</v>
      </c>
      <c r="S54" s="236">
        <v>31.640414022325693</v>
      </c>
      <c r="T54" s="236">
        <v>31.115512357638401</v>
      </c>
      <c r="U54" s="236">
        <v>31.727426262567747</v>
      </c>
      <c r="V54" s="236">
        <v>34.49992349760128</v>
      </c>
      <c r="W54" s="236">
        <v>38.027391699296068</v>
      </c>
      <c r="X54" s="236">
        <v>36.24493233753536</v>
      </c>
      <c r="Y54" s="236">
        <v>30.725133730161136</v>
      </c>
      <c r="Z54" s="236">
        <v>35.12747088362147</v>
      </c>
      <c r="AA54" s="236">
        <v>30.811978650927358</v>
      </c>
      <c r="AB54" s="236">
        <v>18.284932682053316</v>
      </c>
      <c r="AC54" s="236">
        <v>0</v>
      </c>
      <c r="AD54" s="236">
        <v>3.6937809637895733</v>
      </c>
      <c r="AE54" s="236">
        <v>7.0405024003860239</v>
      </c>
      <c r="AF54" s="236">
        <v>6.670247593177689</v>
      </c>
      <c r="AG54" s="236">
        <v>13.011272726182588</v>
      </c>
      <c r="AH54" s="236">
        <v>14.609024024951886</v>
      </c>
      <c r="AI54" s="307">
        <v>14.988985422499194</v>
      </c>
      <c r="AJ54" s="67">
        <v>14.610659458471602</v>
      </c>
      <c r="AK54" s="67">
        <v>45.036213967589141</v>
      </c>
      <c r="AL54" s="67">
        <v>32.745494015198865</v>
      </c>
      <c r="AM54" s="308">
        <v>30.991008722729518</v>
      </c>
      <c r="AN54" s="67">
        <v>29.219896652534064</v>
      </c>
      <c r="AO54" s="67">
        <v>33.442794222071321</v>
      </c>
      <c r="AP54" s="67">
        <v>38.886005943525902</v>
      </c>
      <c r="AQ54" s="308">
        <v>34.379318518880318</v>
      </c>
      <c r="AR54" s="236">
        <v>19.708344779702397</v>
      </c>
      <c r="AS54" s="236">
        <v>28.717432652254601</v>
      </c>
      <c r="AT54" s="236">
        <v>30.420007594695299</v>
      </c>
      <c r="AU54" s="236">
        <v>17.786559920947898</v>
      </c>
      <c r="AV54" s="2"/>
    </row>
    <row r="55" spans="1:48" x14ac:dyDescent="0.75">
      <c r="A55" s="2"/>
      <c r="B55" s="175"/>
      <c r="C55" s="175"/>
      <c r="D55" s="175"/>
      <c r="E55" s="175"/>
      <c r="F55" s="2"/>
      <c r="G55" s="248">
        <f t="shared" si="1"/>
        <v>168.61017678794707</v>
      </c>
      <c r="H55" s="237" t="s">
        <v>319</v>
      </c>
      <c r="I55" s="236">
        <v>39.942734630328005</v>
      </c>
      <c r="J55" s="236">
        <v>46.260257496523813</v>
      </c>
      <c r="K55" s="236">
        <v>40.753547570894824</v>
      </c>
      <c r="L55" s="236">
        <v>41.007921128913786</v>
      </c>
      <c r="M55" s="236">
        <v>43.477860930939578</v>
      </c>
      <c r="N55" s="236">
        <v>114.32926691410945</v>
      </c>
      <c r="O55" s="236">
        <v>150.86435946648876</v>
      </c>
      <c r="P55" s="236">
        <v>33.490928506517974</v>
      </c>
      <c r="Q55" s="236">
        <v>41.032006603131933</v>
      </c>
      <c r="R55" s="236">
        <v>37.713927816858124</v>
      </c>
      <c r="S55" s="236">
        <v>33.073841769598722</v>
      </c>
      <c r="T55" s="236">
        <v>32.632685852340749</v>
      </c>
      <c r="U55" s="236">
        <v>25.957823803708337</v>
      </c>
      <c r="V55" s="236">
        <v>27.127226132114075</v>
      </c>
      <c r="W55" s="236">
        <v>32.059503586775001</v>
      </c>
      <c r="X55" s="236">
        <v>36.658213346038202</v>
      </c>
      <c r="Y55" s="236">
        <v>23.70691294748281</v>
      </c>
      <c r="Z55" s="236">
        <v>30.588493555336694</v>
      </c>
      <c r="AA55" s="236">
        <v>27.746450432293287</v>
      </c>
      <c r="AB55" s="236">
        <v>22.313652486051417</v>
      </c>
      <c r="AC55" s="236">
        <v>0</v>
      </c>
      <c r="AD55" s="236">
        <v>3.4859260000000001</v>
      </c>
      <c r="AE55" s="236">
        <v>6.3400326569054419</v>
      </c>
      <c r="AF55" s="236">
        <v>16.302093427763495</v>
      </c>
      <c r="AG55" s="236">
        <v>21.941162333806464</v>
      </c>
      <c r="AH55" s="236">
        <v>29.302148401833183</v>
      </c>
      <c r="AI55" s="307">
        <v>29.42542131761666</v>
      </c>
      <c r="AJ55" s="67">
        <v>40.899190112534832</v>
      </c>
      <c r="AK55" s="67">
        <v>34.960989073540858</v>
      </c>
      <c r="AL55" s="67">
        <v>38.072517101086</v>
      </c>
      <c r="AM55" s="308">
        <v>41.400055095720909</v>
      </c>
      <c r="AN55" s="67">
        <v>43</v>
      </c>
      <c r="AO55" s="67">
        <v>47</v>
      </c>
      <c r="AP55" s="67">
        <v>56</v>
      </c>
      <c r="AQ55" s="308">
        <v>47.348143825483682</v>
      </c>
      <c r="AR55" s="236">
        <v>30.065517622093378</v>
      </c>
      <c r="AS55" s="236">
        <v>28.4</v>
      </c>
      <c r="AT55" s="236">
        <v>33.191851654589158</v>
      </c>
      <c r="AU55" s="236">
        <v>36.2714446747189</v>
      </c>
      <c r="AV55" s="2"/>
    </row>
    <row r="56" spans="1:48" x14ac:dyDescent="0.75">
      <c r="A56" s="2"/>
      <c r="B56" s="175"/>
      <c r="C56" s="175"/>
      <c r="D56" s="175"/>
      <c r="E56" s="175"/>
      <c r="F56" s="2"/>
      <c r="G56" s="248">
        <f t="shared" si="1"/>
        <v>325.46352598195989</v>
      </c>
      <c r="H56" s="235" t="s">
        <v>1722</v>
      </c>
      <c r="I56" s="236">
        <v>81.781624106435629</v>
      </c>
      <c r="J56" s="236">
        <v>107.77025749652383</v>
      </c>
      <c r="K56" s="236">
        <v>138.78051091796993</v>
      </c>
      <c r="L56" s="236">
        <v>157.34445102690106</v>
      </c>
      <c r="M56" s="236">
        <v>169.35233495495697</v>
      </c>
      <c r="N56" s="236">
        <v>39.515830362568892</v>
      </c>
      <c r="O56" s="236">
        <v>60.118743686317544</v>
      </c>
      <c r="P56" s="236">
        <v>9.570678619062214</v>
      </c>
      <c r="Q56" s="236">
        <v>25.156354213516494</v>
      </c>
      <c r="R56" s="236">
        <v>18.254436249580863</v>
      </c>
      <c r="S56" s="236">
        <v>-20.171636083001594</v>
      </c>
      <c r="T56" s="236">
        <v>-8.8114864100407218</v>
      </c>
      <c r="U56" s="236">
        <v>17.317623815152245</v>
      </c>
      <c r="V56" s="236">
        <v>5.8860483150824336</v>
      </c>
      <c r="W56" s="236">
        <v>14.848928855656041</v>
      </c>
      <c r="X56" s="236">
        <v>9.2161378300069998</v>
      </c>
      <c r="Y56" s="236">
        <v>44.201270496050789</v>
      </c>
      <c r="Z56" s="236">
        <v>29.288576617433321</v>
      </c>
      <c r="AA56" s="236">
        <v>24.970836749776481</v>
      </c>
      <c r="AB56" s="236">
        <v>26.209575308505094</v>
      </c>
      <c r="AC56" s="236">
        <v>-3.1412250463781493</v>
      </c>
      <c r="AD56" s="236">
        <v>-8.5265384083836864</v>
      </c>
      <c r="AE56" s="236">
        <v>6.8495349721447596</v>
      </c>
      <c r="AF56" s="236">
        <v>0.34996050368722109</v>
      </c>
      <c r="AG56" s="236">
        <v>-1.8344656143816813</v>
      </c>
      <c r="AH56" s="236">
        <v>-6.4424551037415227</v>
      </c>
      <c r="AI56" s="307">
        <v>16.3103108467079</v>
      </c>
      <c r="AJ56" s="67">
        <v>24.182165153522607</v>
      </c>
      <c r="AK56" s="67">
        <v>26.391165223419261</v>
      </c>
      <c r="AL56" s="67">
        <v>68.7201138533744</v>
      </c>
      <c r="AM56" s="308">
        <v>41.253570741490108</v>
      </c>
      <c r="AN56" s="67">
        <v>59.475476781698532</v>
      </c>
      <c r="AO56" s="67">
        <v>57.014965763040138</v>
      </c>
      <c r="AP56" s="67">
        <v>95.802079191669804</v>
      </c>
      <c r="AQ56" s="308">
        <v>53.190787019370504</v>
      </c>
      <c r="AR56" s="236">
        <v>50.178551668015643</v>
      </c>
      <c r="AS56" s="236">
        <v>53.37032242259739</v>
      </c>
      <c r="AT56" s="236">
        <v>89.891027102447794</v>
      </c>
      <c r="AU56" s="236">
        <v>53.497523679442864</v>
      </c>
      <c r="AV56" s="2"/>
    </row>
    <row r="57" spans="1:48" x14ac:dyDescent="0.75">
      <c r="A57" s="2"/>
      <c r="B57" s="175"/>
      <c r="C57" s="175"/>
      <c r="D57" s="175"/>
      <c r="E57" s="175"/>
      <c r="F57" s="2"/>
      <c r="G57" s="248">
        <f t="shared" si="1"/>
        <v>636.36932498107183</v>
      </c>
      <c r="H57" s="237" t="s">
        <v>318</v>
      </c>
      <c r="I57" s="236">
        <v>118.84867486147118</v>
      </c>
      <c r="J57" s="236">
        <v>150.70000000000002</v>
      </c>
      <c r="K57" s="236">
        <v>176.6</v>
      </c>
      <c r="L57" s="236">
        <v>195.4</v>
      </c>
      <c r="M57" s="236">
        <v>209.7</v>
      </c>
      <c r="N57" s="236">
        <v>233.40195717217583</v>
      </c>
      <c r="O57" s="236">
        <v>230.39676803682559</v>
      </c>
      <c r="P57" s="236">
        <v>60.920873584800326</v>
      </c>
      <c r="Q57" s="236">
        <v>67.436011094899627</v>
      </c>
      <c r="R57" s="236">
        <v>82.402824324138919</v>
      </c>
      <c r="S57" s="236">
        <v>47.520570078503972</v>
      </c>
      <c r="T57" s="236">
        <v>57.804342626077577</v>
      </c>
      <c r="U57" s="236">
        <v>58.223460989963215</v>
      </c>
      <c r="V57" s="236">
        <v>78.387079259918394</v>
      </c>
      <c r="W57" s="236">
        <v>62.214863306937318</v>
      </c>
      <c r="X57" s="236">
        <v>62.505037017692175</v>
      </c>
      <c r="Y57" s="236">
        <v>82.826326465926314</v>
      </c>
      <c r="Z57" s="236">
        <v>103.46756631008552</v>
      </c>
      <c r="AA57" s="236">
        <v>76.29155460405066</v>
      </c>
      <c r="AB57" s="236">
        <v>66.178224381990688</v>
      </c>
      <c r="AC57" s="236">
        <v>0.96934725161799074</v>
      </c>
      <c r="AD57" s="236">
        <v>4.7724575916163126</v>
      </c>
      <c r="AE57" s="236">
        <v>18.883191177440882</v>
      </c>
      <c r="AF57" s="236">
        <v>15.982483648216121</v>
      </c>
      <c r="AG57" s="236">
        <v>17.496819798138414</v>
      </c>
      <c r="AH57" s="236">
        <v>29.549008700209733</v>
      </c>
      <c r="AI57" s="307">
        <v>37.588745627000918</v>
      </c>
      <c r="AJ57" s="67">
        <v>41.849985843233455</v>
      </c>
      <c r="AK57" s="67">
        <v>56.537067574129665</v>
      </c>
      <c r="AL57" s="67">
        <v>101.54366633653602</v>
      </c>
      <c r="AM57" s="308">
        <v>76.932772290686785</v>
      </c>
      <c r="AN57" s="67">
        <v>85.475476781698532</v>
      </c>
      <c r="AO57" s="67">
        <v>88.014965763040138</v>
      </c>
      <c r="AP57" s="67">
        <v>139.8020791916698</v>
      </c>
      <c r="AQ57" s="308">
        <v>114.65565435016029</v>
      </c>
      <c r="AR57" s="236">
        <v>105.7906114167786</v>
      </c>
      <c r="AS57" s="236">
        <v>108.07032242259739</v>
      </c>
      <c r="AT57" s="236">
        <v>160.69354878165268</v>
      </c>
      <c r="AU57" s="236">
        <v>108.27505074852512</v>
      </c>
      <c r="AV57" s="2"/>
    </row>
    <row r="58" spans="1:48" x14ac:dyDescent="0.75">
      <c r="A58" s="2"/>
      <c r="B58" s="175"/>
      <c r="C58" s="175"/>
      <c r="D58" s="175"/>
      <c r="E58" s="175"/>
      <c r="F58" s="2"/>
      <c r="G58" s="248">
        <f t="shared" si="1"/>
        <v>310.90579899911205</v>
      </c>
      <c r="H58" s="237" t="s">
        <v>319</v>
      </c>
      <c r="I58" s="236">
        <v>37.067050755035552</v>
      </c>
      <c r="J58" s="236">
        <v>42.929742503476191</v>
      </c>
      <c r="K58" s="236">
        <v>37.819489082030074</v>
      </c>
      <c r="L58" s="236">
        <v>38.055548973098951</v>
      </c>
      <c r="M58" s="236">
        <v>40.347665045043023</v>
      </c>
      <c r="N58" s="236">
        <v>193.88612680960694</v>
      </c>
      <c r="O58" s="236">
        <v>170.27802435050805</v>
      </c>
      <c r="P58" s="236">
        <v>51.350194965738112</v>
      </c>
      <c r="Q58" s="236">
        <v>42.279656881383133</v>
      </c>
      <c r="R58" s="236">
        <v>64.148388074558056</v>
      </c>
      <c r="S58" s="236">
        <v>67.692206161505567</v>
      </c>
      <c r="T58" s="236">
        <v>66.615829036118299</v>
      </c>
      <c r="U58" s="236">
        <v>40.905837174810969</v>
      </c>
      <c r="V58" s="236">
        <v>72.501030944835961</v>
      </c>
      <c r="W58" s="236">
        <v>47.365934451281277</v>
      </c>
      <c r="X58" s="236">
        <v>53.288899187685175</v>
      </c>
      <c r="Y58" s="236">
        <v>38.625055969875525</v>
      </c>
      <c r="Z58" s="236">
        <v>74.178989692652195</v>
      </c>
      <c r="AA58" s="236">
        <v>51.320717854274179</v>
      </c>
      <c r="AB58" s="236">
        <v>39.968649073485594</v>
      </c>
      <c r="AC58" s="236">
        <v>4.1105722979961401</v>
      </c>
      <c r="AD58" s="236">
        <v>13.298995999999999</v>
      </c>
      <c r="AE58" s="236">
        <v>12.033656205296122</v>
      </c>
      <c r="AF58" s="236">
        <v>15.6325231445289</v>
      </c>
      <c r="AG58" s="236">
        <v>19.331285412520096</v>
      </c>
      <c r="AH58" s="236">
        <v>35.991463803951255</v>
      </c>
      <c r="AI58" s="307">
        <v>21.278434780293018</v>
      </c>
      <c r="AJ58" s="67">
        <v>17.667820689710847</v>
      </c>
      <c r="AK58" s="67">
        <v>30.145902350710404</v>
      </c>
      <c r="AL58" s="67">
        <v>32.82355248316162</v>
      </c>
      <c r="AM58" s="308">
        <v>35.679201549196677</v>
      </c>
      <c r="AN58" s="67">
        <v>26</v>
      </c>
      <c r="AO58" s="67">
        <v>31</v>
      </c>
      <c r="AP58" s="67">
        <v>44</v>
      </c>
      <c r="AQ58" s="308">
        <v>61.464867330789787</v>
      </c>
      <c r="AR58" s="236">
        <v>55.61205974876296</v>
      </c>
      <c r="AS58" s="236">
        <v>54.699999999999996</v>
      </c>
      <c r="AT58" s="236">
        <v>70.802521679204887</v>
      </c>
      <c r="AU58" s="236">
        <v>54.777527069082254</v>
      </c>
      <c r="AV58" s="2"/>
    </row>
    <row r="59" spans="1:48" x14ac:dyDescent="0.75">
      <c r="A59" s="2"/>
      <c r="B59" s="175"/>
      <c r="C59" s="175"/>
      <c r="D59" s="175"/>
      <c r="E59" s="175"/>
      <c r="F59" s="2"/>
      <c r="G59" s="40">
        <f t="shared" si="1"/>
        <v>4.811344853117637</v>
      </c>
      <c r="H59" s="233" t="s">
        <v>187</v>
      </c>
      <c r="I59" s="60">
        <v>0</v>
      </c>
      <c r="J59" s="60">
        <v>0</v>
      </c>
      <c r="K59" s="60">
        <v>0</v>
      </c>
      <c r="L59" s="60">
        <v>0</v>
      </c>
      <c r="M59" s="60">
        <v>0</v>
      </c>
      <c r="N59" s="60">
        <v>-40.469869206338785</v>
      </c>
      <c r="O59" s="60">
        <v>-57.126342322490345</v>
      </c>
      <c r="P59" s="60">
        <v>6.4479502626823333</v>
      </c>
      <c r="Q59" s="60">
        <v>5.0730453106930131</v>
      </c>
      <c r="R59" s="60">
        <v>2.9475654422629542</v>
      </c>
      <c r="S59" s="60">
        <v>3.5175523786127361</v>
      </c>
      <c r="T59" s="60">
        <v>7.2670214542875673</v>
      </c>
      <c r="U59" s="60">
        <v>5.9024626309070261</v>
      </c>
      <c r="V59" s="60">
        <v>6.0239656966604613</v>
      </c>
      <c r="W59" s="60">
        <v>6.4034202765075348</v>
      </c>
      <c r="X59" s="60">
        <v>8.619150553163557</v>
      </c>
      <c r="Y59" s="60">
        <v>7.1317908732106883</v>
      </c>
      <c r="Z59" s="60">
        <v>7.1336978275547978</v>
      </c>
      <c r="AA59" s="187">
        <v>7.5304247198712906</v>
      </c>
      <c r="AB59" s="187">
        <v>5.8813553093621289</v>
      </c>
      <c r="AC59" s="187">
        <v>0.66051301131731099</v>
      </c>
      <c r="AD59" s="187">
        <v>2.5112173594294416</v>
      </c>
      <c r="AE59" s="187">
        <v>1.6616185712972205</v>
      </c>
      <c r="AF59" s="187">
        <v>0.57279647857454652</v>
      </c>
      <c r="AG59" s="187">
        <v>0.26933140560501423</v>
      </c>
      <c r="AH59" s="187">
        <v>-5.6050226502787561</v>
      </c>
      <c r="AI59" s="346">
        <v>-5.4717316314123154</v>
      </c>
      <c r="AJ59" s="344">
        <v>-3.0457866839721945</v>
      </c>
      <c r="AK59" s="344">
        <v>-2.7481869371344176</v>
      </c>
      <c r="AL59" s="344">
        <v>-3.9789446661535566</v>
      </c>
      <c r="AM59" s="345">
        <v>-3.8348306166785116</v>
      </c>
      <c r="AN59" s="344">
        <v>-2.3462697940726942</v>
      </c>
      <c r="AO59" s="344">
        <v>-4.793318877677665</v>
      </c>
      <c r="AP59" s="344">
        <v>-14.222594437031201</v>
      </c>
      <c r="AQ59" s="345">
        <v>-4.7132819276825249</v>
      </c>
      <c r="AR59" s="187">
        <v>1.1918943859666562</v>
      </c>
      <c r="AS59" s="187">
        <v>1.2421790186473496</v>
      </c>
      <c r="AT59" s="187">
        <v>0.58472536518446316</v>
      </c>
      <c r="AU59" s="187">
        <v>0.63169049660337973</v>
      </c>
      <c r="AV59" s="2"/>
    </row>
    <row r="60" spans="1:48" x14ac:dyDescent="0.75">
      <c r="A60" s="2"/>
      <c r="B60" s="175"/>
      <c r="C60" s="175"/>
      <c r="D60" s="175"/>
      <c r="E60" s="175"/>
      <c r="F60" s="2"/>
      <c r="G60" s="40">
        <f t="shared" si="1"/>
        <v>4.811344853117637</v>
      </c>
      <c r="H60" s="59" t="s">
        <v>318</v>
      </c>
      <c r="I60" s="60">
        <v>0</v>
      </c>
      <c r="J60" s="60">
        <v>0</v>
      </c>
      <c r="K60" s="60">
        <v>0</v>
      </c>
      <c r="L60" s="60">
        <v>0</v>
      </c>
      <c r="M60" s="60">
        <v>0</v>
      </c>
      <c r="N60" s="60">
        <v>37.636538058664897</v>
      </c>
      <c r="O60" s="60">
        <v>36.909594654138928</v>
      </c>
      <c r="P60" s="60">
        <v>9.6734938141676903</v>
      </c>
      <c r="Q60" s="60">
        <v>8.1443824550006827</v>
      </c>
      <c r="R60" s="60">
        <v>8.225826279550688</v>
      </c>
      <c r="S60" s="60">
        <v>8.2340521058302389</v>
      </c>
      <c r="T60" s="60">
        <v>10.081870029026595</v>
      </c>
      <c r="U60" s="60">
        <v>8.512785450970183</v>
      </c>
      <c r="V60" s="60">
        <v>8.5979133054798833</v>
      </c>
      <c r="W60" s="60">
        <v>8.5899443059484319</v>
      </c>
      <c r="X60" s="60">
        <v>11.123549409849678</v>
      </c>
      <c r="Y60" s="60">
        <v>9.3923438118809859</v>
      </c>
      <c r="Z60" s="60">
        <v>9.4862672499997931</v>
      </c>
      <c r="AA60" s="187">
        <v>9.477474877178091</v>
      </c>
      <c r="AB60" s="187">
        <v>7.8284054666689293</v>
      </c>
      <c r="AC60" s="187">
        <v>1.1126235990513704</v>
      </c>
      <c r="AD60" s="187">
        <v>2.9817312439184405</v>
      </c>
      <c r="AE60" s="187">
        <v>2.0510286027585805</v>
      </c>
      <c r="AF60" s="187">
        <v>1.1841260923373913</v>
      </c>
      <c r="AG60" s="187">
        <v>0.68507419491949895</v>
      </c>
      <c r="AH60" s="187">
        <v>0.71932790466547403</v>
      </c>
      <c r="AI60" s="346">
        <v>0.75529429989874775</v>
      </c>
      <c r="AJ60" s="344">
        <v>1.3049069537558053</v>
      </c>
      <c r="AK60" s="344">
        <v>1.374067022304863</v>
      </c>
      <c r="AL60" s="344">
        <v>0.78334808818070112</v>
      </c>
      <c r="AM60" s="345">
        <v>0.82100490398993875</v>
      </c>
      <c r="AN60" s="344">
        <v>1.4129805618219682</v>
      </c>
      <c r="AO60" s="344">
        <v>1.4335417570557407</v>
      </c>
      <c r="AP60" s="344">
        <v>0.8146820117079292</v>
      </c>
      <c r="AQ60" s="345">
        <v>0.88011725707721444</v>
      </c>
      <c r="AR60" s="187">
        <v>1.1918943859666562</v>
      </c>
      <c r="AS60" s="187">
        <v>1.2421790186473496</v>
      </c>
      <c r="AT60" s="187">
        <v>0.58472536518446316</v>
      </c>
      <c r="AU60" s="187">
        <v>0.63169049660337973</v>
      </c>
      <c r="AV60" s="2"/>
    </row>
    <row r="61" spans="1:48" x14ac:dyDescent="0.75">
      <c r="A61" s="2"/>
      <c r="B61" s="175"/>
      <c r="C61" s="175"/>
      <c r="D61" s="175"/>
      <c r="E61" s="175"/>
      <c r="F61" s="2"/>
      <c r="G61" s="40">
        <f t="shared" si="1"/>
        <v>0</v>
      </c>
      <c r="H61" s="59" t="s">
        <v>319</v>
      </c>
      <c r="I61" s="60">
        <v>0</v>
      </c>
      <c r="J61" s="60">
        <v>0</v>
      </c>
      <c r="K61" s="60">
        <v>0</v>
      </c>
      <c r="L61" s="60">
        <v>0</v>
      </c>
      <c r="M61" s="60">
        <v>0</v>
      </c>
      <c r="N61" s="60">
        <v>78.106407265003682</v>
      </c>
      <c r="O61" s="60">
        <v>94.035936976629273</v>
      </c>
      <c r="P61" s="60">
        <v>3.2255435514853574</v>
      </c>
      <c r="Q61" s="60">
        <v>3.0713371443076696</v>
      </c>
      <c r="R61" s="60">
        <v>5.2782608372877338</v>
      </c>
      <c r="S61" s="60">
        <v>4.7164997272175029</v>
      </c>
      <c r="T61" s="60">
        <v>2.8148485747390271</v>
      </c>
      <c r="U61" s="60">
        <v>2.6103228200631574</v>
      </c>
      <c r="V61" s="60">
        <v>2.5739476088194215</v>
      </c>
      <c r="W61" s="60">
        <v>2.1865240294408972</v>
      </c>
      <c r="X61" s="60">
        <v>2.5043988566861213</v>
      </c>
      <c r="Y61" s="60">
        <v>2.2605529386702976</v>
      </c>
      <c r="Z61" s="60">
        <v>2.3525694224449953</v>
      </c>
      <c r="AA61" s="187">
        <v>1.9470501573068002</v>
      </c>
      <c r="AB61" s="187">
        <v>1.9470501573068002</v>
      </c>
      <c r="AC61" s="187">
        <v>0.45211058773405943</v>
      </c>
      <c r="AD61" s="187">
        <v>0.470513884488999</v>
      </c>
      <c r="AE61" s="187">
        <v>0.38941003146135994</v>
      </c>
      <c r="AF61" s="187">
        <v>0.61132961376284478</v>
      </c>
      <c r="AG61" s="187">
        <v>0.41574278931448472</v>
      </c>
      <c r="AH61" s="187">
        <v>6.32435055494423</v>
      </c>
      <c r="AI61" s="346">
        <v>6.2270259313110632</v>
      </c>
      <c r="AJ61" s="344">
        <v>4.3506936377279999</v>
      </c>
      <c r="AK61" s="344">
        <v>4.1222539594392806</v>
      </c>
      <c r="AL61" s="344">
        <v>4.7622927543342577</v>
      </c>
      <c r="AM61" s="345">
        <v>4.6558355206684503</v>
      </c>
      <c r="AN61" s="344">
        <v>3.7592503558946624</v>
      </c>
      <c r="AO61" s="344">
        <v>6.2268606347334057</v>
      </c>
      <c r="AP61" s="344">
        <v>15.03727644873913</v>
      </c>
      <c r="AQ61" s="345">
        <v>5.5933991847597397</v>
      </c>
      <c r="AR61" s="187">
        <v>0</v>
      </c>
      <c r="AS61" s="187">
        <v>0</v>
      </c>
      <c r="AT61" s="187">
        <v>0</v>
      </c>
      <c r="AU61" s="187">
        <v>0</v>
      </c>
      <c r="AV61" s="2"/>
    </row>
    <row r="62" spans="1:48" x14ac:dyDescent="0.75">
      <c r="A62" s="2"/>
      <c r="B62" s="2"/>
      <c r="C62" s="2"/>
      <c r="D62" s="2"/>
      <c r="E62" s="2"/>
      <c r="F62" s="2"/>
      <c r="G62" s="40">
        <f t="shared" si="1"/>
        <v>-30.104714180842429</v>
      </c>
      <c r="H62" s="233" t="s">
        <v>321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-4.0131721427711371</v>
      </c>
      <c r="O62" s="60">
        <v>-4.0974007609466074</v>
      </c>
      <c r="P62" s="60">
        <v>-1.9888734578822345</v>
      </c>
      <c r="Q62" s="60">
        <v>-1.9993654608431985</v>
      </c>
      <c r="R62" s="60">
        <v>-2.0881132489137895</v>
      </c>
      <c r="S62" s="60">
        <v>-2.0518018781189138</v>
      </c>
      <c r="T62" s="60">
        <v>-2.2776318274004894</v>
      </c>
      <c r="U62" s="60">
        <v>-2.2358573124468788</v>
      </c>
      <c r="V62" s="60">
        <v>-2.2624245275886588</v>
      </c>
      <c r="W62" s="60">
        <v>-2.2932263928476426</v>
      </c>
      <c r="X62" s="60">
        <v>-2.4571029168449261</v>
      </c>
      <c r="Y62" s="60">
        <v>-2.4131765738895128</v>
      </c>
      <c r="Z62" s="60">
        <v>-2.4497790144442639</v>
      </c>
      <c r="AA62" s="187">
        <v>-2.5155508362530576</v>
      </c>
      <c r="AB62" s="187">
        <v>-2.5722010690015606</v>
      </c>
      <c r="AC62" s="187">
        <v>-1.6843165687496477</v>
      </c>
      <c r="AD62" s="187">
        <v>-1.6945995351751439</v>
      </c>
      <c r="AE62" s="187">
        <v>-1.8600844623542521</v>
      </c>
      <c r="AF62" s="187">
        <v>-1.8600844623542521</v>
      </c>
      <c r="AG62" s="187">
        <v>-1.8642332299293809</v>
      </c>
      <c r="AH62" s="187">
        <v>-2.113972083724307</v>
      </c>
      <c r="AI62" s="346">
        <v>-2.4199605400194257</v>
      </c>
      <c r="AJ62" s="344">
        <v>-2.0721092534903476</v>
      </c>
      <c r="AK62" s="344">
        <v>-1.5266203095153168</v>
      </c>
      <c r="AL62" s="344">
        <v>-2.3718736967153151</v>
      </c>
      <c r="AM62" s="345">
        <v>-3.0869377805984941</v>
      </c>
      <c r="AN62" s="344">
        <v>-2.3480987238013165</v>
      </c>
      <c r="AO62" s="344">
        <v>-2.8662416609391381</v>
      </c>
      <c r="AP62" s="344">
        <v>-2.7216582048759403</v>
      </c>
      <c r="AQ62" s="345">
        <v>-3.2020063900597822</v>
      </c>
      <c r="AR62" s="187">
        <v>-4.3125749309851011</v>
      </c>
      <c r="AS62" s="187">
        <v>-6.9688706111808063</v>
      </c>
      <c r="AT62" s="187">
        <v>-5.2772399661025373</v>
      </c>
      <c r="AU62" s="187">
        <v>-6.2825240371355209</v>
      </c>
      <c r="AV62" s="2"/>
    </row>
    <row r="63" spans="1:48" x14ac:dyDescent="0.75">
      <c r="A63" s="2"/>
      <c r="B63" s="2"/>
      <c r="C63" s="2"/>
      <c r="D63" s="2"/>
      <c r="E63" s="2"/>
      <c r="F63" s="2"/>
      <c r="G63" s="40">
        <f t="shared" si="1"/>
        <v>1.2953275832679303</v>
      </c>
      <c r="H63" s="59" t="s">
        <v>318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0.56119616487405122</v>
      </c>
      <c r="O63" s="60">
        <v>0.55000000000000004</v>
      </c>
      <c r="P63" s="60">
        <v>0.144775650506859</v>
      </c>
      <c r="Q63" s="60">
        <v>0.144775650506859</v>
      </c>
      <c r="R63" s="60">
        <v>0.14749999999999999</v>
      </c>
      <c r="S63" s="60">
        <v>0.14749999999999999</v>
      </c>
      <c r="T63" s="60">
        <v>0.15088749936865656</v>
      </c>
      <c r="U63" s="60">
        <v>0.15132443228188625</v>
      </c>
      <c r="V63" s="60">
        <v>0.154172015</v>
      </c>
      <c r="W63" s="60">
        <v>0.15212798221684762</v>
      </c>
      <c r="X63" s="60">
        <v>0.16647750364998148</v>
      </c>
      <c r="Y63" s="60">
        <v>0.16695958136325362</v>
      </c>
      <c r="Z63" s="60">
        <v>0.1701013821375521</v>
      </c>
      <c r="AA63" s="187">
        <v>0.1678461557169291</v>
      </c>
      <c r="AB63" s="187">
        <v>0.16784615571692907</v>
      </c>
      <c r="AC63" s="187">
        <v>7.7366626617486334E-2</v>
      </c>
      <c r="AD63" s="187">
        <v>6.706343682172311E-2</v>
      </c>
      <c r="AE63" s="187">
        <v>5.5214073110402766E-2</v>
      </c>
      <c r="AF63" s="187">
        <v>5.5214073110402766E-2</v>
      </c>
      <c r="AG63" s="187">
        <v>9.28399519409836E-2</v>
      </c>
      <c r="AH63" s="187">
        <v>9.28399519409836E-2</v>
      </c>
      <c r="AI63" s="346">
        <v>9.28399519409836E-2</v>
      </c>
      <c r="AJ63" s="344">
        <v>9.28399519409836E-2</v>
      </c>
      <c r="AK63" s="344">
        <v>9.28399519409836E-2</v>
      </c>
      <c r="AL63" s="344">
        <v>0.10110270766373114</v>
      </c>
      <c r="AM63" s="345">
        <v>0.10091702775984918</v>
      </c>
      <c r="AN63" s="344">
        <v>0.10045282800014427</v>
      </c>
      <c r="AO63" s="344">
        <v>9.8410349057442628E-2</v>
      </c>
      <c r="AP63" s="344">
        <v>0.10716887012355501</v>
      </c>
      <c r="AQ63" s="345">
        <v>0.10818305375855833</v>
      </c>
      <c r="AR63" s="187">
        <v>0.25571004718607715</v>
      </c>
      <c r="AS63" s="187">
        <v>0.24870440869062074</v>
      </c>
      <c r="AT63" s="187">
        <v>0.22995664652346609</v>
      </c>
      <c r="AU63" s="187">
        <v>0.24842676047383469</v>
      </c>
      <c r="AV63" s="2"/>
    </row>
    <row r="64" spans="1:48" x14ac:dyDescent="0.75">
      <c r="A64" s="2"/>
      <c r="B64" s="2"/>
      <c r="C64" s="2"/>
      <c r="D64" s="2"/>
      <c r="E64" s="2"/>
      <c r="F64" s="2"/>
      <c r="G64" s="40">
        <f t="shared" si="1"/>
        <v>31.400041764110355</v>
      </c>
      <c r="H64" s="59" t="s">
        <v>319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4.5743683076451882</v>
      </c>
      <c r="O64" s="60">
        <v>4.6474007609466073</v>
      </c>
      <c r="P64" s="60">
        <v>2.1336491083890934</v>
      </c>
      <c r="Q64" s="60">
        <v>2.1441411113500575</v>
      </c>
      <c r="R64" s="60">
        <v>2.2356132489137894</v>
      </c>
      <c r="S64" s="60">
        <v>2.1993018781189138</v>
      </c>
      <c r="T64" s="60">
        <v>2.4285193267691461</v>
      </c>
      <c r="U64" s="60">
        <v>2.3871817447287649</v>
      </c>
      <c r="V64" s="60">
        <v>2.4165965425886586</v>
      </c>
      <c r="W64" s="60">
        <v>2.4453543750644902</v>
      </c>
      <c r="X64" s="60">
        <v>2.6235804204949078</v>
      </c>
      <c r="Y64" s="60">
        <v>2.5801361552527666</v>
      </c>
      <c r="Z64" s="60">
        <v>2.619880396581816</v>
      </c>
      <c r="AA64" s="187">
        <v>2.6833969919699867</v>
      </c>
      <c r="AB64" s="187">
        <v>2.7400472247184897</v>
      </c>
      <c r="AC64" s="187">
        <v>1.7616831953671341</v>
      </c>
      <c r="AD64" s="187">
        <v>1.7616629719968671</v>
      </c>
      <c r="AE64" s="187">
        <v>1.9152985354646548</v>
      </c>
      <c r="AF64" s="187">
        <v>1.9152985354646548</v>
      </c>
      <c r="AG64" s="187">
        <v>1.9570731818703644</v>
      </c>
      <c r="AH64" s="187">
        <v>2.2068120356652905</v>
      </c>
      <c r="AI64" s="346">
        <v>2.5128004919604092</v>
      </c>
      <c r="AJ64" s="344">
        <v>2.1649492054313311</v>
      </c>
      <c r="AK64" s="344">
        <v>1.6194602614563003</v>
      </c>
      <c r="AL64" s="344">
        <v>2.4729764043790463</v>
      </c>
      <c r="AM64" s="345">
        <v>3.1878548083583431</v>
      </c>
      <c r="AN64" s="344">
        <v>2.4485515518014607</v>
      </c>
      <c r="AO64" s="344">
        <v>2.964652009996581</v>
      </c>
      <c r="AP64" s="344">
        <v>2.8288270749994955</v>
      </c>
      <c r="AQ64" s="345">
        <v>3.3101894438183406</v>
      </c>
      <c r="AR64" s="187">
        <v>4.5682849781711781</v>
      </c>
      <c r="AS64" s="187">
        <v>7.2175750198714272</v>
      </c>
      <c r="AT64" s="187">
        <v>5.5071966126260037</v>
      </c>
      <c r="AU64" s="187">
        <v>6.5309507976093553</v>
      </c>
      <c r="AV64" s="2"/>
    </row>
    <row r="65" spans="1:48" x14ac:dyDescent="0.75">
      <c r="A65" s="2"/>
      <c r="B65" s="2"/>
      <c r="C65" s="2"/>
      <c r="D65" s="2"/>
      <c r="E65" s="2"/>
      <c r="F65" s="2"/>
      <c r="G65" s="40">
        <f t="shared" si="1"/>
        <v>-13.592502064362822</v>
      </c>
      <c r="H65" s="233" t="s">
        <v>322</v>
      </c>
      <c r="I65" s="60">
        <v>15.209692295120686</v>
      </c>
      <c r="J65" s="60">
        <v>11.844693621835779</v>
      </c>
      <c r="K65" s="60">
        <v>8.6782965586690288</v>
      </c>
      <c r="L65" s="60">
        <v>11.200636131912951</v>
      </c>
      <c r="M65" s="60">
        <v>9.8150374530559752</v>
      </c>
      <c r="N65" s="60">
        <v>5.7339321514924873</v>
      </c>
      <c r="O65" s="60">
        <v>2.5220201938327378</v>
      </c>
      <c r="P65" s="60">
        <v>1.6583852749370189</v>
      </c>
      <c r="Q65" s="60">
        <v>1.8202746460730601</v>
      </c>
      <c r="R65" s="60">
        <v>1.7283694023528196</v>
      </c>
      <c r="S65" s="60">
        <v>1.0564243377408946</v>
      </c>
      <c r="T65" s="60">
        <v>1.2044889565392893</v>
      </c>
      <c r="U65" s="60">
        <v>1.9307247189069683</v>
      </c>
      <c r="V65" s="60">
        <v>1.8636300475803245</v>
      </c>
      <c r="W65" s="60">
        <v>3.059181048493266</v>
      </c>
      <c r="X65" s="60">
        <v>2.6861175931462151</v>
      </c>
      <c r="Y65" s="60">
        <v>1.6725026477712492</v>
      </c>
      <c r="Z65" s="60">
        <v>2.5603243063679146</v>
      </c>
      <c r="AA65" s="187">
        <v>2.995344084084393</v>
      </c>
      <c r="AB65" s="187">
        <v>1.556170344804553</v>
      </c>
      <c r="AC65" s="187">
        <v>1.0964707632271447</v>
      </c>
      <c r="AD65" s="187">
        <v>1.4810165999010771</v>
      </c>
      <c r="AE65" s="187">
        <v>2.7519263537653638</v>
      </c>
      <c r="AF65" s="187">
        <v>2.2934200843262005</v>
      </c>
      <c r="AG65" s="187">
        <v>2.1663187188715378</v>
      </c>
      <c r="AH65" s="187">
        <v>-32.658554932687444</v>
      </c>
      <c r="AI65" s="346">
        <v>2.0936615995993755</v>
      </c>
      <c r="AJ65" s="344">
        <v>3.1790665990620051</v>
      </c>
      <c r="AK65" s="344">
        <v>1.4516311174090784</v>
      </c>
      <c r="AL65" s="344">
        <v>2.795830726966356</v>
      </c>
      <c r="AM65" s="345">
        <v>1.7297432112169595</v>
      </c>
      <c r="AN65" s="344">
        <v>-1.5228199409333172</v>
      </c>
      <c r="AO65" s="344">
        <v>-2.0291023920284497</v>
      </c>
      <c r="AP65" s="344">
        <v>1.8712160505929525</v>
      </c>
      <c r="AQ65" s="345">
        <v>0.33911044955734937</v>
      </c>
      <c r="AR65" s="187">
        <v>-2.3845734048504648</v>
      </c>
      <c r="AS65" s="187">
        <v>-2.5552347526739561</v>
      </c>
      <c r="AT65" s="187">
        <v>-2.5810983998809536</v>
      </c>
      <c r="AU65" s="187">
        <v>-2.7920692122174025</v>
      </c>
      <c r="AV65" s="2"/>
    </row>
    <row r="66" spans="1:48" x14ac:dyDescent="0.75">
      <c r="A66" s="2"/>
      <c r="B66" s="2"/>
      <c r="C66" s="2"/>
      <c r="D66" s="2"/>
      <c r="E66" s="2"/>
      <c r="F66" s="2"/>
      <c r="G66" s="40">
        <f t="shared" si="1"/>
        <v>0.61623705441965493</v>
      </c>
      <c r="H66" s="59" t="s">
        <v>318</v>
      </c>
      <c r="I66" s="60">
        <v>18.493425499970979</v>
      </c>
      <c r="J66" s="60">
        <v>14.881971232408514</v>
      </c>
      <c r="K66" s="60">
        <v>13.107113136180834</v>
      </c>
      <c r="L66" s="60">
        <v>17.402042094080148</v>
      </c>
      <c r="M66" s="60">
        <v>15.905812443776439</v>
      </c>
      <c r="N66" s="60">
        <v>10.79127420976306</v>
      </c>
      <c r="O66" s="60">
        <v>9.1050162836878759</v>
      </c>
      <c r="P66" s="60">
        <v>2.9838560676855974</v>
      </c>
      <c r="Q66" s="60">
        <v>3.0276082475082027</v>
      </c>
      <c r="R66" s="60">
        <v>3.3089992314089782</v>
      </c>
      <c r="S66" s="60">
        <v>2.5340001347195669</v>
      </c>
      <c r="T66" s="60">
        <v>2.2991311360129458</v>
      </c>
      <c r="U66" s="60">
        <v>3.220476383260789</v>
      </c>
      <c r="V66" s="60">
        <v>3.0498593544830515</v>
      </c>
      <c r="W66" s="60">
        <v>4.3254486902399814</v>
      </c>
      <c r="X66" s="60">
        <v>3.6641871039528024</v>
      </c>
      <c r="Y66" s="60">
        <v>2.8832833202377834</v>
      </c>
      <c r="Z66" s="60">
        <v>3.5183205215320159</v>
      </c>
      <c r="AA66" s="187">
        <v>4.0714357198450761</v>
      </c>
      <c r="AB66" s="187">
        <v>2.8859658134289004</v>
      </c>
      <c r="AC66" s="187">
        <v>2.3622403278703823</v>
      </c>
      <c r="AD66" s="187">
        <v>2.8056633077870883</v>
      </c>
      <c r="AE66" s="187">
        <v>4.6164279219800175</v>
      </c>
      <c r="AF66" s="187">
        <v>3.7362057146757257</v>
      </c>
      <c r="AG66" s="187">
        <v>3.435053364079331</v>
      </c>
      <c r="AH66" s="187">
        <v>4.0869191160101952</v>
      </c>
      <c r="AI66" s="346">
        <v>4.2937467034934844</v>
      </c>
      <c r="AJ66" s="344">
        <v>4.6748971175725336</v>
      </c>
      <c r="AK66" s="344">
        <v>3.8487430513811636</v>
      </c>
      <c r="AL66" s="344">
        <v>4.5133154567507479</v>
      </c>
      <c r="AM66" s="345">
        <v>3.8028997791475398</v>
      </c>
      <c r="AN66" s="344">
        <v>4.2680836809858391</v>
      </c>
      <c r="AO66" s="344">
        <v>5.2064010479164242</v>
      </c>
      <c r="AP66" s="344">
        <v>6.8404519587514168</v>
      </c>
      <c r="AQ66" s="345">
        <v>9.1804582691234131</v>
      </c>
      <c r="AR66" s="187">
        <v>0.11029720514415842</v>
      </c>
      <c r="AS66" s="187">
        <v>0.11809241886893115</v>
      </c>
      <c r="AT66" s="187">
        <v>0.11724274391516919</v>
      </c>
      <c r="AU66" s="187">
        <v>0.12192230158589523</v>
      </c>
      <c r="AV66" s="2"/>
    </row>
    <row r="67" spans="1:48" x14ac:dyDescent="0.75">
      <c r="A67" s="2"/>
      <c r="B67" s="2"/>
      <c r="C67" s="2"/>
      <c r="D67" s="2"/>
      <c r="E67" s="2"/>
      <c r="F67" s="2"/>
      <c r="G67" s="40">
        <f t="shared" si="1"/>
        <v>14.208739118782477</v>
      </c>
      <c r="H67" s="59" t="s">
        <v>319</v>
      </c>
      <c r="I67" s="60">
        <v>3.283733204850293</v>
      </c>
      <c r="J67" s="60">
        <v>3.037277610572735</v>
      </c>
      <c r="K67" s="60">
        <v>4.4288165775118058</v>
      </c>
      <c r="L67" s="60">
        <v>6.201405962167196</v>
      </c>
      <c r="M67" s="60">
        <v>6.0907749907204627</v>
      </c>
      <c r="N67" s="60">
        <v>5.0573420582705726</v>
      </c>
      <c r="O67" s="60">
        <v>6.5829960898551381</v>
      </c>
      <c r="P67" s="60">
        <v>1.3254707927485785</v>
      </c>
      <c r="Q67" s="60">
        <v>1.2073336014351426</v>
      </c>
      <c r="R67" s="60">
        <v>1.5806298290561587</v>
      </c>
      <c r="S67" s="60">
        <v>1.4775757969786723</v>
      </c>
      <c r="T67" s="60">
        <v>1.0946421794736565</v>
      </c>
      <c r="U67" s="60">
        <v>1.2897516643538207</v>
      </c>
      <c r="V67" s="60">
        <v>1.186229306902727</v>
      </c>
      <c r="W67" s="60">
        <v>1.2662676417467151</v>
      </c>
      <c r="X67" s="60">
        <v>0.97806951080658744</v>
      </c>
      <c r="Y67" s="60">
        <v>1.2107806724665342</v>
      </c>
      <c r="Z67" s="60">
        <v>0.95799621516410149</v>
      </c>
      <c r="AA67" s="187">
        <v>1.0760916357606831</v>
      </c>
      <c r="AB67" s="187">
        <v>1.3297954686243474</v>
      </c>
      <c r="AC67" s="187">
        <v>1.2657695646432376</v>
      </c>
      <c r="AD67" s="187">
        <v>1.3246467078860111</v>
      </c>
      <c r="AE67" s="187">
        <v>1.8645015682146535</v>
      </c>
      <c r="AF67" s="187">
        <v>1.4427856303495252</v>
      </c>
      <c r="AG67" s="187">
        <v>1.2687346452077934</v>
      </c>
      <c r="AH67" s="187">
        <v>36.745474048697638</v>
      </c>
      <c r="AI67" s="346">
        <v>2.2000851038941089</v>
      </c>
      <c r="AJ67" s="344">
        <v>1.4958305185105287</v>
      </c>
      <c r="AK67" s="344">
        <v>2.3971119339720852</v>
      </c>
      <c r="AL67" s="344">
        <v>1.717484729784392</v>
      </c>
      <c r="AM67" s="345">
        <v>2.0731565679305803</v>
      </c>
      <c r="AN67" s="344">
        <v>5.7909036219191563</v>
      </c>
      <c r="AO67" s="344">
        <v>7.2355034399448739</v>
      </c>
      <c r="AP67" s="344">
        <v>4.9692359081584643</v>
      </c>
      <c r="AQ67" s="345">
        <v>8.8413478195660637</v>
      </c>
      <c r="AR67" s="187">
        <v>2.4948706099946234</v>
      </c>
      <c r="AS67" s="187">
        <v>2.673327171542887</v>
      </c>
      <c r="AT67" s="187">
        <v>2.6983411437961227</v>
      </c>
      <c r="AU67" s="187">
        <v>2.9139915138032979</v>
      </c>
      <c r="AV67" s="2"/>
    </row>
    <row r="68" spans="1:48" x14ac:dyDescent="0.75">
      <c r="A68" s="2"/>
      <c r="B68" s="2"/>
      <c r="C68" s="2"/>
      <c r="D68" s="2"/>
      <c r="E68" s="2"/>
      <c r="F68" s="2"/>
      <c r="G68" s="40">
        <f t="shared" si="1"/>
        <v>0.50057369099814653</v>
      </c>
      <c r="H68" s="233" t="s">
        <v>323</v>
      </c>
      <c r="I68" s="60">
        <v>0</v>
      </c>
      <c r="J68" s="60">
        <v>0</v>
      </c>
      <c r="K68" s="60">
        <v>0</v>
      </c>
      <c r="L68" s="60">
        <v>0</v>
      </c>
      <c r="M68" s="60">
        <v>0</v>
      </c>
      <c r="N68" s="60">
        <v>0</v>
      </c>
      <c r="O68" s="60">
        <v>0</v>
      </c>
      <c r="P68" s="60">
        <v>0</v>
      </c>
      <c r="Q68" s="60">
        <v>0</v>
      </c>
      <c r="R68" s="60">
        <v>0</v>
      </c>
      <c r="S68" s="60">
        <v>0</v>
      </c>
      <c r="T68" s="60">
        <v>0</v>
      </c>
      <c r="U68" s="60">
        <v>0</v>
      </c>
      <c r="V68" s="60">
        <v>0</v>
      </c>
      <c r="W68" s="60">
        <v>0</v>
      </c>
      <c r="X68" s="60">
        <v>-3.7891172156294291E-2</v>
      </c>
      <c r="Y68" s="60">
        <v>1.1525456404823928E-2</v>
      </c>
      <c r="Z68" s="60">
        <v>-6.3225033676611031E-2</v>
      </c>
      <c r="AA68" s="187">
        <v>6.137835581282193E-2</v>
      </c>
      <c r="AB68" s="187">
        <v>6.137835581282193E-2</v>
      </c>
      <c r="AC68" s="187">
        <v>6.137835581282193E-2</v>
      </c>
      <c r="AD68" s="187">
        <v>6.137835581282193E-2</v>
      </c>
      <c r="AE68" s="187">
        <v>6.137835581282193E-2</v>
      </c>
      <c r="AF68" s="187">
        <v>6.7516191394104128E-2</v>
      </c>
      <c r="AG68" s="187">
        <v>7.3654026975386311E-2</v>
      </c>
      <c r="AH68" s="187">
        <v>7.7815479499495632E-2</v>
      </c>
      <c r="AI68" s="346">
        <v>8.2212054091217124E-2</v>
      </c>
      <c r="AJ68" s="344">
        <v>7.4402842916302753E-2</v>
      </c>
      <c r="AK68" s="344">
        <v>8.1166737726875729E-2</v>
      </c>
      <c r="AL68" s="344">
        <v>8.4741057174950743E-2</v>
      </c>
      <c r="AM68" s="345">
        <v>8.9364502797153009E-2</v>
      </c>
      <c r="AN68" s="344">
        <v>8.0503876035439584E-2</v>
      </c>
      <c r="AO68" s="344">
        <v>8.6036741990488275E-2</v>
      </c>
      <c r="AP68" s="344">
        <v>8.5120864048671543E-2</v>
      </c>
      <c r="AQ68" s="345">
        <v>9.5798746998548026E-2</v>
      </c>
      <c r="AR68" s="187">
        <v>8.8393255886912658E-2</v>
      </c>
      <c r="AS68" s="187">
        <v>9.5500783609442003E-2</v>
      </c>
      <c r="AT68" s="187">
        <v>9.2441258356857292E-2</v>
      </c>
      <c r="AU68" s="187">
        <v>0.10346264675843188</v>
      </c>
      <c r="AV68" s="2"/>
    </row>
    <row r="69" spans="1:48" x14ac:dyDescent="0.75">
      <c r="A69" s="2"/>
      <c r="B69" s="2"/>
      <c r="C69" s="2"/>
      <c r="D69" s="2"/>
      <c r="E69" s="2"/>
      <c r="F69" s="2"/>
      <c r="G69" s="40">
        <f t="shared" si="1"/>
        <v>0.89231224763469275</v>
      </c>
      <c r="H69" s="59" t="s">
        <v>318</v>
      </c>
      <c r="I69" s="60">
        <v>0</v>
      </c>
      <c r="J69" s="60">
        <v>0</v>
      </c>
      <c r="K69" s="60">
        <v>0</v>
      </c>
      <c r="L69" s="60">
        <v>0</v>
      </c>
      <c r="M69" s="60">
        <v>0</v>
      </c>
      <c r="N69" s="60">
        <v>0</v>
      </c>
      <c r="O69" s="60">
        <v>0</v>
      </c>
      <c r="P69" s="60">
        <v>0</v>
      </c>
      <c r="Q69" s="60">
        <v>0</v>
      </c>
      <c r="R69" s="60">
        <v>0</v>
      </c>
      <c r="S69" s="60">
        <v>0</v>
      </c>
      <c r="T69" s="60">
        <v>0</v>
      </c>
      <c r="U69" s="60">
        <v>0</v>
      </c>
      <c r="V69" s="60">
        <v>0</v>
      </c>
      <c r="W69" s="60">
        <v>0</v>
      </c>
      <c r="X69" s="60">
        <v>2.1608026500206545E-2</v>
      </c>
      <c r="Y69" s="60">
        <v>2.7387826407017618E-2</v>
      </c>
      <c r="Z69" s="60">
        <v>2.3440990586077022E-2</v>
      </c>
      <c r="AA69" s="187">
        <v>0.10900191423902253</v>
      </c>
      <c r="AB69" s="187">
        <v>0.10900191423902253</v>
      </c>
      <c r="AC69" s="187">
        <v>0.10900191423902253</v>
      </c>
      <c r="AD69" s="187">
        <v>0.10900191423902253</v>
      </c>
      <c r="AE69" s="187">
        <v>0.10900191423902253</v>
      </c>
      <c r="AF69" s="187">
        <v>0.11990210566292479</v>
      </c>
      <c r="AG69" s="187">
        <v>0.13080229708682703</v>
      </c>
      <c r="AH69" s="187">
        <v>0.13819262687223274</v>
      </c>
      <c r="AI69" s="346">
        <v>0.14600051029051389</v>
      </c>
      <c r="AJ69" s="344">
        <v>0.13213212044054312</v>
      </c>
      <c r="AK69" s="344">
        <v>0.14414413138968341</v>
      </c>
      <c r="AL69" s="344">
        <v>0.15049177066386146</v>
      </c>
      <c r="AM69" s="345">
        <v>0.15870255468578859</v>
      </c>
      <c r="AN69" s="344">
        <v>0.14296695431666767</v>
      </c>
      <c r="AO69" s="344">
        <v>0.15279277927306442</v>
      </c>
      <c r="AP69" s="344">
        <v>0.1535016060771387</v>
      </c>
      <c r="AQ69" s="345">
        <v>0.17012913862316537</v>
      </c>
      <c r="AR69" s="187">
        <v>0.1569777158397011</v>
      </c>
      <c r="AS69" s="187">
        <v>0.16959998499310153</v>
      </c>
      <c r="AT69" s="187">
        <v>0.16670274419977263</v>
      </c>
      <c r="AU69" s="187">
        <v>0.1837394697130186</v>
      </c>
      <c r="AV69" s="2"/>
    </row>
    <row r="70" spans="1:48" x14ac:dyDescent="0.75">
      <c r="A70" s="2"/>
      <c r="B70" s="2"/>
      <c r="C70" s="2"/>
      <c r="D70" s="2"/>
      <c r="E70" s="2"/>
      <c r="F70" s="2"/>
      <c r="G70" s="40">
        <f t="shared" si="1"/>
        <v>0.39173855663654616</v>
      </c>
      <c r="H70" s="59" t="s">
        <v>319</v>
      </c>
      <c r="I70" s="60">
        <v>0</v>
      </c>
      <c r="J70" s="60">
        <v>0</v>
      </c>
      <c r="K70" s="60">
        <v>0</v>
      </c>
      <c r="L70" s="60">
        <v>0</v>
      </c>
      <c r="M70" s="60">
        <v>0</v>
      </c>
      <c r="N70" s="60">
        <v>0</v>
      </c>
      <c r="O70" s="60">
        <v>0</v>
      </c>
      <c r="P70" s="60">
        <v>0</v>
      </c>
      <c r="Q70" s="60">
        <v>0</v>
      </c>
      <c r="R70" s="60">
        <v>0</v>
      </c>
      <c r="S70" s="60">
        <v>0</v>
      </c>
      <c r="T70" s="60">
        <v>0</v>
      </c>
      <c r="U70" s="60">
        <v>0</v>
      </c>
      <c r="V70" s="60">
        <v>0</v>
      </c>
      <c r="W70" s="60">
        <v>0</v>
      </c>
      <c r="X70" s="60">
        <v>5.9499198656500836E-2</v>
      </c>
      <c r="Y70" s="60">
        <v>1.586237000219369E-2</v>
      </c>
      <c r="Z70" s="60">
        <v>8.6666024262688046E-2</v>
      </c>
      <c r="AA70" s="187">
        <v>4.7623558426200599E-2</v>
      </c>
      <c r="AB70" s="187">
        <v>4.7623558426200599E-2</v>
      </c>
      <c r="AC70" s="187">
        <v>4.7623558426200599E-2</v>
      </c>
      <c r="AD70" s="187">
        <v>4.7623558426200599E-2</v>
      </c>
      <c r="AE70" s="187">
        <v>4.7623558426200599E-2</v>
      </c>
      <c r="AF70" s="187">
        <v>5.2385914268820666E-2</v>
      </c>
      <c r="AG70" s="187">
        <v>5.7148270111440719E-2</v>
      </c>
      <c r="AH70" s="187">
        <v>6.0377147372737118E-2</v>
      </c>
      <c r="AI70" s="346">
        <v>6.3788456199296767E-2</v>
      </c>
      <c r="AJ70" s="344">
        <v>5.7729277524240376E-2</v>
      </c>
      <c r="AK70" s="344">
        <v>6.2977393662807676E-2</v>
      </c>
      <c r="AL70" s="344">
        <v>6.575071348891072E-2</v>
      </c>
      <c r="AM70" s="345">
        <v>6.933805188863558E-2</v>
      </c>
      <c r="AN70" s="344">
        <v>6.2463078281228088E-2</v>
      </c>
      <c r="AO70" s="344">
        <v>6.6756037282576147E-2</v>
      </c>
      <c r="AP70" s="344">
        <v>6.8380742028467154E-2</v>
      </c>
      <c r="AQ70" s="345">
        <v>7.433039162461734E-2</v>
      </c>
      <c r="AR70" s="187">
        <v>6.8584459952788446E-2</v>
      </c>
      <c r="AS70" s="187">
        <v>7.4099201383659524E-2</v>
      </c>
      <c r="AT70" s="187">
        <v>7.4261485842915337E-2</v>
      </c>
      <c r="AU70" s="187">
        <v>8.0276822954586727E-2</v>
      </c>
      <c r="AV70" s="2"/>
    </row>
    <row r="71" spans="1:48" x14ac:dyDescent="0.75">
      <c r="A71" s="2"/>
      <c r="B71" s="2"/>
      <c r="C71" s="2"/>
      <c r="D71" s="2"/>
      <c r="E71" s="2"/>
      <c r="F71" s="2"/>
      <c r="G71" s="40">
        <f>SUMIF($I$9:$AU$9,G$10,$I71:$AU71)*$G$3*$B$5</f>
        <v>13.191953369327505</v>
      </c>
      <c r="H71" s="233" t="s">
        <v>1407</v>
      </c>
      <c r="I71" s="60">
        <v>-1.1203139068809396</v>
      </c>
      <c r="J71" s="60">
        <v>1.0167470979678317</v>
      </c>
      <c r="K71" s="60">
        <v>9.671467945296504</v>
      </c>
      <c r="L71" s="60">
        <v>9.3395277021798631</v>
      </c>
      <c r="M71" s="60">
        <v>6.5385270867762806</v>
      </c>
      <c r="N71" s="60">
        <v>9.7887669726117856</v>
      </c>
      <c r="O71" s="60">
        <v>6.7506312450421984</v>
      </c>
      <c r="P71" s="60">
        <v>1.5024707921767293</v>
      </c>
      <c r="Q71" s="60">
        <v>1.5024707921767293</v>
      </c>
      <c r="R71" s="60">
        <v>0.53942800757724019</v>
      </c>
      <c r="S71" s="60">
        <v>0.53942800757724019</v>
      </c>
      <c r="T71" s="187">
        <v>1.0983683339051162</v>
      </c>
      <c r="U71" s="187">
        <v>1.3061419894037973</v>
      </c>
      <c r="V71" s="187">
        <v>0.10096040035857712</v>
      </c>
      <c r="W71" s="187">
        <v>0.17072752060560825</v>
      </c>
      <c r="X71" s="187">
        <v>1.2830401811139143</v>
      </c>
      <c r="Y71" s="187">
        <v>1.507700145150161</v>
      </c>
      <c r="Z71" s="187">
        <v>0.22804059427565537</v>
      </c>
      <c r="AA71" s="187">
        <v>0.2694162761589225</v>
      </c>
      <c r="AB71" s="187">
        <v>0.82204929917466263</v>
      </c>
      <c r="AC71" s="187">
        <v>0.70680157868985027</v>
      </c>
      <c r="AD71" s="187">
        <v>0.99019019657930141</v>
      </c>
      <c r="AE71" s="187">
        <v>1.1714901471489609</v>
      </c>
      <c r="AF71" s="187">
        <v>1.0148960859380143</v>
      </c>
      <c r="AG71" s="187">
        <v>1.8432219170916149</v>
      </c>
      <c r="AH71" s="187">
        <v>1.9473639554072895</v>
      </c>
      <c r="AI71" s="346">
        <v>2.0573900188878032</v>
      </c>
      <c r="AJ71" s="344">
        <v>0.6605990310848604</v>
      </c>
      <c r="AK71" s="344">
        <v>0.22476116273388591</v>
      </c>
      <c r="AL71" s="344">
        <v>2.1206793474385393</v>
      </c>
      <c r="AM71" s="345">
        <v>0.72812378203854422</v>
      </c>
      <c r="AN71" s="344">
        <v>2.0888539014634508</v>
      </c>
      <c r="AO71" s="344">
        <v>0.68528682447827993</v>
      </c>
      <c r="AP71" s="344">
        <v>3.0594561665211319</v>
      </c>
      <c r="AQ71" s="345">
        <v>2.8463427689151919</v>
      </c>
      <c r="AR71" s="187">
        <v>2.5647209700545401</v>
      </c>
      <c r="AS71" s="187">
        <v>0.7617719599872439</v>
      </c>
      <c r="AT71" s="187">
        <v>3.2934977329883734</v>
      </c>
      <c r="AU71" s="187">
        <v>3.3890786611940493</v>
      </c>
      <c r="AV71" s="2"/>
    </row>
    <row r="72" spans="1:48" x14ac:dyDescent="0.75">
      <c r="A72" s="2"/>
      <c r="B72" s="2"/>
      <c r="C72" s="2"/>
      <c r="D72" s="2"/>
      <c r="E72" s="2"/>
      <c r="F72" s="2"/>
      <c r="G72" s="40">
        <f t="shared" si="1"/>
        <v>45.407647180778156</v>
      </c>
      <c r="H72" s="59" t="s">
        <v>318</v>
      </c>
      <c r="I72" s="60">
        <v>13.30522777517846</v>
      </c>
      <c r="J72" s="60">
        <v>13.300250958386448</v>
      </c>
      <c r="K72" s="60">
        <v>18.139962478434132</v>
      </c>
      <c r="L72" s="60">
        <v>21.290725195925891</v>
      </c>
      <c r="M72" s="60">
        <v>15.871043745253093</v>
      </c>
      <c r="N72" s="60">
        <v>22.228546509285749</v>
      </c>
      <c r="O72" s="60">
        <v>18.585152891989562</v>
      </c>
      <c r="P72" s="60">
        <v>4.1396005952513226</v>
      </c>
      <c r="Q72" s="60">
        <v>4.1396005952513226</v>
      </c>
      <c r="R72" s="60">
        <v>5.1579758507434592</v>
      </c>
      <c r="S72" s="60">
        <v>5.1579758507434592</v>
      </c>
      <c r="T72" s="187">
        <v>4.3268512885769201</v>
      </c>
      <c r="U72" s="187">
        <v>4.3268512885769201</v>
      </c>
      <c r="V72" s="187">
        <v>5.3912917303759897</v>
      </c>
      <c r="W72" s="187">
        <v>3.8465078612874462</v>
      </c>
      <c r="X72" s="187">
        <v>4.7739103915232768</v>
      </c>
      <c r="Y72" s="187">
        <v>4.7739103915232768</v>
      </c>
      <c r="Z72" s="187">
        <v>5.9483309914818889</v>
      </c>
      <c r="AA72" s="187">
        <v>4.2439369013108772</v>
      </c>
      <c r="AB72" s="187">
        <v>4.9350221689598293</v>
      </c>
      <c r="AC72" s="187">
        <v>4.9753001133189683</v>
      </c>
      <c r="AD72" s="187">
        <v>5.5092608032724195</v>
      </c>
      <c r="AE72" s="187">
        <v>5.3902558062137995</v>
      </c>
      <c r="AF72" s="187">
        <v>5.7227056952353799</v>
      </c>
      <c r="AG72" s="187">
        <v>6.9654201586465563</v>
      </c>
      <c r="AH72" s="187">
        <v>7.3589663976100859</v>
      </c>
      <c r="AI72" s="346">
        <v>7.7747479990750561</v>
      </c>
      <c r="AJ72" s="344">
        <v>5.8486052205305583</v>
      </c>
      <c r="AK72" s="344">
        <v>5.5723361269172447</v>
      </c>
      <c r="AL72" s="344">
        <v>8.0139144069973831</v>
      </c>
      <c r="AM72" s="345">
        <v>6.9428919065020889</v>
      </c>
      <c r="AN72" s="344">
        <v>7.5447007344844206</v>
      </c>
      <c r="AO72" s="344">
        <v>6.1865194594412802</v>
      </c>
      <c r="AP72" s="344">
        <v>9.0076397934650601</v>
      </c>
      <c r="AQ72" s="345">
        <v>9.3120640426302153</v>
      </c>
      <c r="AR72" s="187">
        <v>7.9294804719431253</v>
      </c>
      <c r="AS72" s="187">
        <v>6.8052755987881337</v>
      </c>
      <c r="AT72" s="187">
        <v>9.5390905412794993</v>
      </c>
      <c r="AU72" s="187">
        <v>10.178085998594824</v>
      </c>
      <c r="AV72" s="2"/>
    </row>
    <row r="73" spans="1:48" x14ac:dyDescent="0.75">
      <c r="A73" s="2"/>
      <c r="B73" s="2"/>
      <c r="C73" s="2"/>
      <c r="D73" s="2"/>
      <c r="E73" s="2"/>
      <c r="F73" s="2"/>
      <c r="G73" s="40">
        <f t="shared" si="1"/>
        <v>32.215693811450656</v>
      </c>
      <c r="H73" s="59" t="s">
        <v>319</v>
      </c>
      <c r="I73" s="60">
        <v>14.4255416820594</v>
      </c>
      <c r="J73" s="60">
        <v>12.283503860418616</v>
      </c>
      <c r="K73" s="60">
        <v>8.468494533137628</v>
      </c>
      <c r="L73" s="60">
        <v>11.951197493746028</v>
      </c>
      <c r="M73" s="60">
        <v>9.3325166584768127</v>
      </c>
      <c r="N73" s="60">
        <v>12.439779536673964</v>
      </c>
      <c r="O73" s="60">
        <v>11.834521646947364</v>
      </c>
      <c r="P73" s="60">
        <v>2.6371298030745933</v>
      </c>
      <c r="Q73" s="60">
        <v>2.6371298030745933</v>
      </c>
      <c r="R73" s="60">
        <v>4.618547843166219</v>
      </c>
      <c r="S73" s="60">
        <v>4.618547843166219</v>
      </c>
      <c r="T73" s="187">
        <v>3.2284829546718039</v>
      </c>
      <c r="U73" s="187">
        <v>3.0207092991731228</v>
      </c>
      <c r="V73" s="187">
        <v>5.2903313300174126</v>
      </c>
      <c r="W73" s="187">
        <v>3.6757803406818379</v>
      </c>
      <c r="X73" s="187">
        <v>3.4908702104093625</v>
      </c>
      <c r="Y73" s="187">
        <v>3.2662102463731157</v>
      </c>
      <c r="Z73" s="187">
        <v>5.7202903972062336</v>
      </c>
      <c r="AA73" s="187">
        <v>3.9745206251519547</v>
      </c>
      <c r="AB73" s="187">
        <v>4.1129728697851666</v>
      </c>
      <c r="AC73" s="187">
        <v>4.268498534629118</v>
      </c>
      <c r="AD73" s="187">
        <v>4.5190706066931181</v>
      </c>
      <c r="AE73" s="187">
        <v>4.2187656590648386</v>
      </c>
      <c r="AF73" s="187">
        <v>4.7078096092973656</v>
      </c>
      <c r="AG73" s="187">
        <v>5.1221982415549414</v>
      </c>
      <c r="AH73" s="187">
        <v>5.4116024422027964</v>
      </c>
      <c r="AI73" s="346">
        <v>5.7173579801872529</v>
      </c>
      <c r="AJ73" s="344">
        <v>5.1880061894456979</v>
      </c>
      <c r="AK73" s="344">
        <v>5.3475749641833588</v>
      </c>
      <c r="AL73" s="344">
        <v>5.8932350595588439</v>
      </c>
      <c r="AM73" s="345">
        <v>6.2147681244635447</v>
      </c>
      <c r="AN73" s="344">
        <v>5.4558468330209697</v>
      </c>
      <c r="AO73" s="344">
        <v>5.5012326349630003</v>
      </c>
      <c r="AP73" s="344">
        <v>5.9481836269439281</v>
      </c>
      <c r="AQ73" s="345">
        <v>6.4657212737150234</v>
      </c>
      <c r="AR73" s="187">
        <v>5.3647595018885852</v>
      </c>
      <c r="AS73" s="187">
        <v>6.0435036388008898</v>
      </c>
      <c r="AT73" s="187">
        <v>6.2455928082911258</v>
      </c>
      <c r="AU73" s="187">
        <v>6.7890073374007747</v>
      </c>
      <c r="AV73" s="2"/>
    </row>
    <row r="74" spans="1:48" x14ac:dyDescent="0.75">
      <c r="A74" s="2"/>
      <c r="B74" s="2"/>
      <c r="C74" s="2"/>
      <c r="D74" s="2"/>
      <c r="E74" s="2"/>
      <c r="F74" s="2"/>
      <c r="G74" s="40">
        <f t="shared" si="1"/>
        <v>-21.411203637666286</v>
      </c>
      <c r="H74" s="233" t="s">
        <v>324</v>
      </c>
      <c r="I74" s="60">
        <v>0</v>
      </c>
      <c r="J74" s="60">
        <v>0</v>
      </c>
      <c r="K74" s="60">
        <v>0</v>
      </c>
      <c r="L74" s="60">
        <v>0</v>
      </c>
      <c r="M74" s="60">
        <v>0</v>
      </c>
      <c r="N74" s="60">
        <v>-11.250180192977577</v>
      </c>
      <c r="O74" s="60">
        <v>-13.706168565486191</v>
      </c>
      <c r="P74" s="60">
        <v>-6.8771408530115785</v>
      </c>
      <c r="Q74" s="60">
        <v>-5.7822393494646285</v>
      </c>
      <c r="R74" s="60">
        <v>-6.3634064054273569</v>
      </c>
      <c r="S74" s="60">
        <v>-6.4233873723879054</v>
      </c>
      <c r="T74" s="60">
        <v>-7.3447594072750233</v>
      </c>
      <c r="U74" s="60">
        <v>-5.3305943151295638</v>
      </c>
      <c r="V74" s="60">
        <v>-4.840737943964541</v>
      </c>
      <c r="W74" s="60">
        <v>-4.7243765498531491</v>
      </c>
      <c r="X74" s="60">
        <v>-10.930354195658714</v>
      </c>
      <c r="Y74" s="60">
        <v>-10.273726877976369</v>
      </c>
      <c r="Z74" s="60">
        <v>-10.546768877872193</v>
      </c>
      <c r="AA74" s="187">
        <v>-6.2631092263206263</v>
      </c>
      <c r="AB74" s="187">
        <v>-12.688356164056978</v>
      </c>
      <c r="AC74" s="187">
        <v>-11.09065828403436</v>
      </c>
      <c r="AD74" s="187">
        <v>-3.7615931559313114</v>
      </c>
      <c r="AE74" s="187">
        <v>-4.6156712107299844</v>
      </c>
      <c r="AF74" s="187">
        <v>-6.1644788353081088</v>
      </c>
      <c r="AG74" s="187">
        <v>-5.3148858768412302</v>
      </c>
      <c r="AH74" s="187">
        <v>-5.3523172400858741</v>
      </c>
      <c r="AI74" s="346">
        <v>-5.3874050055655331</v>
      </c>
      <c r="AJ74" s="344">
        <v>-5.2568129817895368</v>
      </c>
      <c r="AK74" s="344">
        <v>-4.2858320706245623</v>
      </c>
      <c r="AL74" s="344">
        <v>-4.3545042833552383</v>
      </c>
      <c r="AM74" s="345">
        <v>-4.391498529532706</v>
      </c>
      <c r="AN74" s="344">
        <v>-7.3868645822587693</v>
      </c>
      <c r="AO74" s="344">
        <v>-6.3246888236620356</v>
      </c>
      <c r="AP74" s="344">
        <v>-6.3855306738894475</v>
      </c>
      <c r="AQ74" s="345">
        <v>-6.4448266053787986</v>
      </c>
      <c r="AR74" s="187">
        <v>-3.7633703800178502</v>
      </c>
      <c r="AS74" s="187">
        <v>-4.1595055893518911</v>
      </c>
      <c r="AT74" s="187">
        <v>-4.1817380979726115</v>
      </c>
      <c r="AU74" s="187">
        <v>-4.1406087229962552</v>
      </c>
      <c r="AV74" s="2"/>
    </row>
    <row r="75" spans="1:48" x14ac:dyDescent="0.75">
      <c r="A75" s="2"/>
      <c r="B75" s="2"/>
      <c r="C75" s="2"/>
      <c r="D75" s="2"/>
      <c r="E75" s="2"/>
      <c r="F75" s="2"/>
      <c r="G75" s="40">
        <f t="shared" si="1"/>
        <v>5.5616547640552287</v>
      </c>
      <c r="H75" s="59" t="s">
        <v>318</v>
      </c>
      <c r="I75" s="60">
        <v>0</v>
      </c>
      <c r="J75" s="60">
        <v>0</v>
      </c>
      <c r="K75" s="60">
        <v>0</v>
      </c>
      <c r="L75" s="60">
        <v>0</v>
      </c>
      <c r="M75" s="60">
        <v>0</v>
      </c>
      <c r="N75" s="60">
        <v>2.7885419600968353</v>
      </c>
      <c r="O75" s="60">
        <v>2.7346817409933513</v>
      </c>
      <c r="P75" s="60">
        <v>0.39711863083427468</v>
      </c>
      <c r="Q75" s="60">
        <v>1.8749890527746134</v>
      </c>
      <c r="R75" s="60">
        <v>1.0525125968757143</v>
      </c>
      <c r="S75" s="60">
        <v>2.2184489681489068</v>
      </c>
      <c r="T75" s="60">
        <v>0.5390771334198885</v>
      </c>
      <c r="U75" s="60">
        <v>0.39462570637369715</v>
      </c>
      <c r="V75" s="60">
        <v>1.8454460382572289</v>
      </c>
      <c r="W75" s="60">
        <v>2.0503852653336243</v>
      </c>
      <c r="X75" s="60">
        <v>0.27716614555872837</v>
      </c>
      <c r="Y75" s="60">
        <v>0.28803282465124375</v>
      </c>
      <c r="Z75" s="60">
        <v>0.33859110618415494</v>
      </c>
      <c r="AA75" s="187">
        <v>0.52448132497884292</v>
      </c>
      <c r="AB75" s="187">
        <v>0.35706785034324245</v>
      </c>
      <c r="AC75" s="187">
        <v>0.18077289712129255</v>
      </c>
      <c r="AD75" s="187">
        <v>0.16704044832873299</v>
      </c>
      <c r="AE75" s="187">
        <v>0.24010044554886151</v>
      </c>
      <c r="AF75" s="187">
        <v>0.23887492124453061</v>
      </c>
      <c r="AG75" s="187">
        <v>0.21692747654555106</v>
      </c>
      <c r="AH75" s="187">
        <v>0.22687189880074962</v>
      </c>
      <c r="AI75" s="346">
        <v>0.24224147678876981</v>
      </c>
      <c r="AJ75" s="344">
        <v>0.26324016321147276</v>
      </c>
      <c r="AK75" s="344">
        <v>0.23153901847123642</v>
      </c>
      <c r="AL75" s="344">
        <v>0.24723496585229493</v>
      </c>
      <c r="AM75" s="345">
        <v>0.26353639246642296</v>
      </c>
      <c r="AN75" s="344">
        <v>0.28488641999232095</v>
      </c>
      <c r="AO75" s="344">
        <v>0.24543135957951062</v>
      </c>
      <c r="AP75" s="344">
        <v>0.2571243644863867</v>
      </c>
      <c r="AQ75" s="345">
        <v>0.28199402556426728</v>
      </c>
      <c r="AR75" s="187">
        <v>1.589605431296599</v>
      </c>
      <c r="AS75" s="187">
        <v>0.84697967283199982</v>
      </c>
      <c r="AT75" s="187">
        <v>0.85213824710472141</v>
      </c>
      <c r="AU75" s="187">
        <v>0.93104505852026742</v>
      </c>
      <c r="AV75" s="2"/>
    </row>
    <row r="76" spans="1:48" x14ac:dyDescent="0.75">
      <c r="A76" s="2"/>
      <c r="B76" s="2"/>
      <c r="C76" s="2"/>
      <c r="D76" s="2"/>
      <c r="E76" s="2"/>
      <c r="F76" s="2"/>
      <c r="G76" s="40">
        <f t="shared" ref="G76:G139" si="2">SUMIF($I$9:$AU$9,G$10,$I76:$AU76)*$G$3*$B$5</f>
        <v>26.972858401721513</v>
      </c>
      <c r="H76" s="59" t="s">
        <v>319</v>
      </c>
      <c r="I76" s="60">
        <v>0</v>
      </c>
      <c r="J76" s="60">
        <v>0</v>
      </c>
      <c r="K76" s="60">
        <v>0</v>
      </c>
      <c r="L76" s="60">
        <v>0</v>
      </c>
      <c r="M76" s="60">
        <v>0</v>
      </c>
      <c r="N76" s="60">
        <v>14.038722153074414</v>
      </c>
      <c r="O76" s="60">
        <v>16.440850306479543</v>
      </c>
      <c r="P76" s="60">
        <v>7.274259483845853</v>
      </c>
      <c r="Q76" s="60">
        <v>7.6572284022392418</v>
      </c>
      <c r="R76" s="60">
        <v>7.4159190023030712</v>
      </c>
      <c r="S76" s="60">
        <v>8.6418363405368126</v>
      </c>
      <c r="T76" s="60">
        <v>7.8838365406949116</v>
      </c>
      <c r="U76" s="60">
        <v>5.7252200215032607</v>
      </c>
      <c r="V76" s="60">
        <v>6.6861839822217703</v>
      </c>
      <c r="W76" s="60">
        <v>6.774761815186773</v>
      </c>
      <c r="X76" s="60">
        <v>11.207520341217442</v>
      </c>
      <c r="Y76" s="60">
        <v>10.561759702627613</v>
      </c>
      <c r="Z76" s="60">
        <v>10.885359984056349</v>
      </c>
      <c r="AA76" s="187">
        <v>6.787590551299469</v>
      </c>
      <c r="AB76" s="187">
        <v>13.04542401440022</v>
      </c>
      <c r="AC76" s="187">
        <v>11.271431181155652</v>
      </c>
      <c r="AD76" s="187">
        <v>3.9286336042600443</v>
      </c>
      <c r="AE76" s="187">
        <v>4.8557716562788462</v>
      </c>
      <c r="AF76" s="187">
        <v>6.4033537565526393</v>
      </c>
      <c r="AG76" s="187">
        <v>5.5318133533867808</v>
      </c>
      <c r="AH76" s="187">
        <v>5.5791891388866235</v>
      </c>
      <c r="AI76" s="346">
        <v>5.6296464823543033</v>
      </c>
      <c r="AJ76" s="344">
        <v>5.5200531450010093</v>
      </c>
      <c r="AK76" s="344">
        <v>4.517371089095799</v>
      </c>
      <c r="AL76" s="344">
        <v>4.6017392492075331</v>
      </c>
      <c r="AM76" s="345">
        <v>4.6550349219991292</v>
      </c>
      <c r="AN76" s="344">
        <v>7.6717510022510904</v>
      </c>
      <c r="AO76" s="344">
        <v>6.5701201832415466</v>
      </c>
      <c r="AP76" s="344">
        <v>6.6426550383758345</v>
      </c>
      <c r="AQ76" s="345">
        <v>6.7268206309430658</v>
      </c>
      <c r="AR76" s="187">
        <v>5.3529758113144492</v>
      </c>
      <c r="AS76" s="187">
        <v>5.0064852621838911</v>
      </c>
      <c r="AT76" s="187">
        <v>5.0338763450773332</v>
      </c>
      <c r="AU76" s="187">
        <v>5.071653781516523</v>
      </c>
      <c r="AV76" s="2"/>
    </row>
    <row r="77" spans="1:48" x14ac:dyDescent="0.75">
      <c r="A77" s="2"/>
      <c r="B77" s="2"/>
      <c r="C77" s="2"/>
      <c r="D77" s="2"/>
      <c r="E77" s="2"/>
      <c r="F77" s="2"/>
      <c r="G77" s="40">
        <f t="shared" si="2"/>
        <v>-8.4713609018232159</v>
      </c>
      <c r="H77" s="233" t="s">
        <v>325</v>
      </c>
      <c r="I77" s="60">
        <v>0</v>
      </c>
      <c r="J77" s="60">
        <v>0</v>
      </c>
      <c r="K77" s="60">
        <v>0</v>
      </c>
      <c r="L77" s="60">
        <v>0</v>
      </c>
      <c r="M77" s="60">
        <v>0</v>
      </c>
      <c r="N77" s="60">
        <v>0</v>
      </c>
      <c r="O77" s="60">
        <v>0</v>
      </c>
      <c r="P77" s="60">
        <v>0</v>
      </c>
      <c r="Q77" s="60">
        <v>0</v>
      </c>
      <c r="R77" s="60">
        <v>0</v>
      </c>
      <c r="S77" s="60">
        <v>0</v>
      </c>
      <c r="T77" s="60">
        <v>0</v>
      </c>
      <c r="U77" s="60">
        <v>0</v>
      </c>
      <c r="V77" s="60">
        <v>0</v>
      </c>
      <c r="W77" s="60">
        <v>0</v>
      </c>
      <c r="X77" s="60">
        <v>-6.9640861485884328E-3</v>
      </c>
      <c r="Y77" s="60">
        <v>-6.3953016649663822E-3</v>
      </c>
      <c r="Z77" s="60">
        <v>-0.25312785842933316</v>
      </c>
      <c r="AA77" s="187">
        <v>-0.77803770670516847</v>
      </c>
      <c r="AB77" s="187">
        <v>-0.77803770670516847</v>
      </c>
      <c r="AC77" s="187">
        <v>-0.77803770670516847</v>
      </c>
      <c r="AD77" s="187">
        <v>-0.77803770670516847</v>
      </c>
      <c r="AE77" s="187">
        <v>-0.77803770670516847</v>
      </c>
      <c r="AF77" s="187">
        <v>-0.77803770670516847</v>
      </c>
      <c r="AG77" s="187">
        <v>-0.93364524804620208</v>
      </c>
      <c r="AH77" s="187">
        <v>-0.99437420320536729</v>
      </c>
      <c r="AI77" s="346">
        <v>-1.0590532732528604</v>
      </c>
      <c r="AJ77" s="344">
        <v>-0.85739755278909568</v>
      </c>
      <c r="AK77" s="344">
        <v>-0.98406209144069701</v>
      </c>
      <c r="AL77" s="344">
        <v>-1.082873507290645</v>
      </c>
      <c r="AM77" s="345">
        <v>-1.1511909080258591</v>
      </c>
      <c r="AN77" s="344">
        <v>-1.9022566515318715</v>
      </c>
      <c r="AO77" s="344">
        <v>-1.0431058169271388</v>
      </c>
      <c r="AP77" s="344">
        <v>-1.8452164564232594</v>
      </c>
      <c r="AQ77" s="345">
        <v>-1.2340766534037211</v>
      </c>
      <c r="AR77" s="187">
        <v>-1.9954672274569332</v>
      </c>
      <c r="AS77" s="187">
        <v>-1.0952611077734957</v>
      </c>
      <c r="AT77" s="187">
        <v>-2.0039050716756597</v>
      </c>
      <c r="AU77" s="187">
        <v>-1.332802785676019</v>
      </c>
      <c r="AV77" s="2"/>
    </row>
    <row r="78" spans="1:48" x14ac:dyDescent="0.75">
      <c r="A78" s="2"/>
      <c r="B78" s="2"/>
      <c r="C78" s="2"/>
      <c r="D78" s="2"/>
      <c r="E78" s="2"/>
      <c r="F78" s="2"/>
      <c r="G78" s="40">
        <f t="shared" si="2"/>
        <v>0</v>
      </c>
      <c r="H78" s="59" t="s">
        <v>318</v>
      </c>
      <c r="I78" s="60">
        <v>0</v>
      </c>
      <c r="J78" s="60">
        <v>0</v>
      </c>
      <c r="K78" s="60">
        <v>0</v>
      </c>
      <c r="L78" s="60">
        <v>0</v>
      </c>
      <c r="M78" s="60">
        <v>0</v>
      </c>
      <c r="N78" s="60">
        <v>0</v>
      </c>
      <c r="O78" s="60">
        <v>0</v>
      </c>
      <c r="P78" s="60">
        <v>0</v>
      </c>
      <c r="Q78" s="60">
        <v>0</v>
      </c>
      <c r="R78" s="60">
        <v>0</v>
      </c>
      <c r="S78" s="60">
        <v>0</v>
      </c>
      <c r="T78" s="60">
        <v>0</v>
      </c>
      <c r="U78" s="60">
        <v>0</v>
      </c>
      <c r="V78" s="60">
        <v>0</v>
      </c>
      <c r="W78" s="60">
        <v>0</v>
      </c>
      <c r="X78" s="60">
        <v>0</v>
      </c>
      <c r="Y78" s="60">
        <v>0</v>
      </c>
      <c r="Z78" s="60">
        <v>0</v>
      </c>
      <c r="AA78" s="187">
        <v>0</v>
      </c>
      <c r="AB78" s="187">
        <v>0</v>
      </c>
      <c r="AC78" s="187">
        <v>0</v>
      </c>
      <c r="AD78" s="187">
        <v>0</v>
      </c>
      <c r="AE78" s="187">
        <v>0</v>
      </c>
      <c r="AF78" s="187">
        <v>0</v>
      </c>
      <c r="AG78" s="187">
        <v>0</v>
      </c>
      <c r="AH78" s="187">
        <v>0</v>
      </c>
      <c r="AI78" s="346">
        <v>0</v>
      </c>
      <c r="AJ78" s="344">
        <v>0</v>
      </c>
      <c r="AK78" s="344">
        <v>0</v>
      </c>
      <c r="AL78" s="344">
        <v>0</v>
      </c>
      <c r="AM78" s="345">
        <v>0</v>
      </c>
      <c r="AN78" s="344">
        <v>0</v>
      </c>
      <c r="AO78" s="344">
        <v>0</v>
      </c>
      <c r="AP78" s="344">
        <v>0</v>
      </c>
      <c r="AQ78" s="345">
        <v>0</v>
      </c>
      <c r="AR78" s="187">
        <v>0</v>
      </c>
      <c r="AS78" s="187">
        <v>0</v>
      </c>
      <c r="AT78" s="187">
        <v>0</v>
      </c>
      <c r="AU78" s="187">
        <v>0</v>
      </c>
      <c r="AV78" s="2"/>
    </row>
    <row r="79" spans="1:48" x14ac:dyDescent="0.75">
      <c r="A79" s="2"/>
      <c r="B79" s="2"/>
      <c r="C79" s="2"/>
      <c r="D79" s="2"/>
      <c r="E79" s="2"/>
      <c r="F79" s="2"/>
      <c r="G79" s="40">
        <f t="shared" si="2"/>
        <v>8.4713609018232159</v>
      </c>
      <c r="H79" s="59" t="s">
        <v>319</v>
      </c>
      <c r="I79" s="60">
        <v>0</v>
      </c>
      <c r="J79" s="60">
        <v>0</v>
      </c>
      <c r="K79" s="60">
        <v>0</v>
      </c>
      <c r="L79" s="60">
        <v>0</v>
      </c>
      <c r="M79" s="60">
        <v>0</v>
      </c>
      <c r="N79" s="60">
        <v>0</v>
      </c>
      <c r="O79" s="60">
        <v>0</v>
      </c>
      <c r="P79" s="60">
        <v>0</v>
      </c>
      <c r="Q79" s="60">
        <v>0</v>
      </c>
      <c r="R79" s="60">
        <v>0</v>
      </c>
      <c r="S79" s="60">
        <v>0</v>
      </c>
      <c r="T79" s="60">
        <v>0</v>
      </c>
      <c r="U79" s="60">
        <v>0</v>
      </c>
      <c r="V79" s="60">
        <v>0</v>
      </c>
      <c r="W79" s="60">
        <v>0</v>
      </c>
      <c r="X79" s="60">
        <v>6.9640861485884328E-3</v>
      </c>
      <c r="Y79" s="60">
        <v>6.3953016649663822E-3</v>
      </c>
      <c r="Z79" s="60">
        <v>0.25312785842933316</v>
      </c>
      <c r="AA79" s="187">
        <v>0.77803770670516847</v>
      </c>
      <c r="AB79" s="187">
        <v>0.77803770670516847</v>
      </c>
      <c r="AC79" s="187">
        <v>0.77803770670516847</v>
      </c>
      <c r="AD79" s="187">
        <v>0.77803770670516847</v>
      </c>
      <c r="AE79" s="187">
        <v>0.77803770670516847</v>
      </c>
      <c r="AF79" s="187">
        <v>0.77803770670516847</v>
      </c>
      <c r="AG79" s="187">
        <v>0.93364524804620208</v>
      </c>
      <c r="AH79" s="187">
        <v>0.99437420320536729</v>
      </c>
      <c r="AI79" s="346">
        <v>1.0590532732528604</v>
      </c>
      <c r="AJ79" s="344">
        <v>0.85739755278909568</v>
      </c>
      <c r="AK79" s="344">
        <v>0.98406209144069701</v>
      </c>
      <c r="AL79" s="344">
        <v>1.082873507290645</v>
      </c>
      <c r="AM79" s="345">
        <v>1.1511909080258591</v>
      </c>
      <c r="AN79" s="344">
        <v>1.9022566515318715</v>
      </c>
      <c r="AO79" s="344">
        <v>1.0431058169271388</v>
      </c>
      <c r="AP79" s="344">
        <v>1.8452164564232594</v>
      </c>
      <c r="AQ79" s="345">
        <v>1.2340766534037211</v>
      </c>
      <c r="AR79" s="187">
        <v>1.9954672274569332</v>
      </c>
      <c r="AS79" s="187">
        <v>1.0952611077734957</v>
      </c>
      <c r="AT79" s="187">
        <v>2.0039050716756597</v>
      </c>
      <c r="AU79" s="187">
        <v>1.332802785676019</v>
      </c>
      <c r="AV79" s="2"/>
    </row>
    <row r="80" spans="1:48" x14ac:dyDescent="0.75">
      <c r="A80" s="2"/>
      <c r="B80" s="2"/>
      <c r="C80" s="2"/>
      <c r="D80" s="2"/>
      <c r="E80" s="2"/>
      <c r="F80" s="2"/>
      <c r="G80" s="40">
        <f t="shared" si="2"/>
        <v>260.85380330864984</v>
      </c>
      <c r="H80" s="233" t="s">
        <v>326</v>
      </c>
      <c r="I80" s="60">
        <v>28.230901825072337</v>
      </c>
      <c r="J80" s="60">
        <v>59.669947366335919</v>
      </c>
      <c r="K80" s="60">
        <v>63.344321736834488</v>
      </c>
      <c r="L80" s="60">
        <v>70.255489196175873</v>
      </c>
      <c r="M80" s="60">
        <v>38.596481246988048</v>
      </c>
      <c r="N80" s="60">
        <v>106.25149563412771</v>
      </c>
      <c r="O80" s="60">
        <v>148.19692042035558</v>
      </c>
      <c r="P80" s="60">
        <v>38.293507451226162</v>
      </c>
      <c r="Q80" s="60">
        <v>38.827304423780255</v>
      </c>
      <c r="R80" s="60">
        <v>13.302625852134092</v>
      </c>
      <c r="S80" s="60">
        <v>71.779126314159129</v>
      </c>
      <c r="T80" s="60">
        <v>16.3644506359256</v>
      </c>
      <c r="U80" s="60">
        <v>33.615744277612087</v>
      </c>
      <c r="V80" s="60">
        <v>67.309711109648362</v>
      </c>
      <c r="W80" s="60">
        <v>26.932449774369168</v>
      </c>
      <c r="X80" s="60">
        <v>31.681965429746263</v>
      </c>
      <c r="Y80" s="60">
        <v>27.921389151415124</v>
      </c>
      <c r="Z80" s="60">
        <v>33.646875494569151</v>
      </c>
      <c r="AA80" s="187">
        <v>52.405100652445277</v>
      </c>
      <c r="AB80" s="187">
        <v>7.7026693121309222</v>
      </c>
      <c r="AC80" s="187">
        <v>52.794363835237867</v>
      </c>
      <c r="AD80" s="187">
        <v>79.669664781167896</v>
      </c>
      <c r="AE80" s="187">
        <v>51.500801059309374</v>
      </c>
      <c r="AF80" s="187">
        <v>48.586519395574335</v>
      </c>
      <c r="AG80" s="187">
        <v>46.017304145955535</v>
      </c>
      <c r="AH80" s="187">
        <v>37.906663247885689</v>
      </c>
      <c r="AI80" s="346">
        <v>44.811354048831333</v>
      </c>
      <c r="AJ80" s="344">
        <v>28.434446832271568</v>
      </c>
      <c r="AK80" s="344">
        <v>37.224043168541428</v>
      </c>
      <c r="AL80" s="344">
        <v>44.458571512964028</v>
      </c>
      <c r="AM80" s="345">
        <v>45.710333918710717</v>
      </c>
      <c r="AN80" s="344">
        <v>53.548428018736509</v>
      </c>
      <c r="AO80" s="344">
        <v>27.128227129596986</v>
      </c>
      <c r="AP80" s="344">
        <v>68.838281759069446</v>
      </c>
      <c r="AQ80" s="345">
        <v>59.84188890542665</v>
      </c>
      <c r="AR80" s="187">
        <v>34.420371553682472</v>
      </c>
      <c r="AS80" s="187">
        <v>43.791740760429192</v>
      </c>
      <c r="AT80" s="187">
        <v>68.325035942282085</v>
      </c>
      <c r="AU80" s="187">
        <v>51.379242721337569</v>
      </c>
      <c r="AV80" s="2"/>
    </row>
    <row r="81" spans="1:48" x14ac:dyDescent="0.75">
      <c r="A81" s="2"/>
      <c r="B81" s="2"/>
      <c r="C81" s="2"/>
      <c r="D81" s="2"/>
      <c r="E81" s="2"/>
      <c r="F81" s="2"/>
      <c r="G81" s="40">
        <f t="shared" si="2"/>
        <v>294.8309600119087</v>
      </c>
      <c r="H81" s="59" t="s">
        <v>318</v>
      </c>
      <c r="I81" s="60">
        <v>142.56998272267776</v>
      </c>
      <c r="J81" s="60">
        <v>158.352</v>
      </c>
      <c r="K81" s="60">
        <v>156.68665837488413</v>
      </c>
      <c r="L81" s="60">
        <v>188.28676052945491</v>
      </c>
      <c r="M81" s="60">
        <v>191.63169737122223</v>
      </c>
      <c r="N81" s="60">
        <v>250.87111665734079</v>
      </c>
      <c r="O81" s="60">
        <v>260.59969881387326</v>
      </c>
      <c r="P81" s="60">
        <v>62.215693338616632</v>
      </c>
      <c r="Q81" s="60">
        <v>60.624225373890795</v>
      </c>
      <c r="R81" s="60">
        <v>45.586769849546982</v>
      </c>
      <c r="S81" s="60">
        <v>101.10875191003427</v>
      </c>
      <c r="T81" s="60">
        <v>43.777622181347937</v>
      </c>
      <c r="U81" s="60">
        <v>57.918407867127982</v>
      </c>
      <c r="V81" s="60">
        <v>103.32445738522516</v>
      </c>
      <c r="W81" s="60">
        <v>60.27175362759295</v>
      </c>
      <c r="X81" s="60">
        <v>63.713329947255588</v>
      </c>
      <c r="Y81" s="60">
        <v>47.321162066406146</v>
      </c>
      <c r="Z81" s="60">
        <v>70.55302862126392</v>
      </c>
      <c r="AA81" s="187">
        <v>86.823326183820313</v>
      </c>
      <c r="AB81" s="187">
        <v>26.93858462718649</v>
      </c>
      <c r="AC81" s="187">
        <v>62.00650795358461</v>
      </c>
      <c r="AD81" s="187">
        <v>94.464996482774694</v>
      </c>
      <c r="AE81" s="187">
        <v>61.367530187104919</v>
      </c>
      <c r="AF81" s="187">
        <v>61.157308050162669</v>
      </c>
      <c r="AG81" s="187">
        <v>58.837298678406725</v>
      </c>
      <c r="AH81" s="187">
        <v>54.931944358406724</v>
      </c>
      <c r="AI81" s="346">
        <v>56.866814871498754</v>
      </c>
      <c r="AJ81" s="344">
        <v>41.858371709159265</v>
      </c>
      <c r="AK81" s="344">
        <v>52.504139595616621</v>
      </c>
      <c r="AL81" s="344">
        <v>50.526723359327057</v>
      </c>
      <c r="AM81" s="345">
        <v>51.775566225073696</v>
      </c>
      <c r="AN81" s="344">
        <v>58.423710093960779</v>
      </c>
      <c r="AO81" s="344">
        <v>40.213002287243988</v>
      </c>
      <c r="AP81" s="344">
        <v>78.378656504394357</v>
      </c>
      <c r="AQ81" s="345">
        <v>68.050677619358993</v>
      </c>
      <c r="AR81" s="187">
        <v>41.633123640208936</v>
      </c>
      <c r="AS81" s="187">
        <v>47.778581858840823</v>
      </c>
      <c r="AT81" s="187">
        <v>76.911733994152272</v>
      </c>
      <c r="AU81" s="187">
        <v>57.372281304907723</v>
      </c>
      <c r="AV81" s="2"/>
    </row>
    <row r="82" spans="1:48" x14ac:dyDescent="0.75">
      <c r="A82" s="2"/>
      <c r="B82" s="2"/>
      <c r="C82" s="2"/>
      <c r="D82" s="2"/>
      <c r="E82" s="2"/>
      <c r="F82" s="2"/>
      <c r="G82" s="247">
        <f t="shared" si="2"/>
        <v>33.977156703258785</v>
      </c>
      <c r="H82" s="241" t="s">
        <v>319</v>
      </c>
      <c r="I82" s="240">
        <v>114.33908089760543</v>
      </c>
      <c r="J82" s="240">
        <v>98.682052633664085</v>
      </c>
      <c r="K82" s="240">
        <v>93.342336638049645</v>
      </c>
      <c r="L82" s="240">
        <v>118.03127133327904</v>
      </c>
      <c r="M82" s="240">
        <v>153.03521612423418</v>
      </c>
      <c r="N82" s="240">
        <v>144.61962102321309</v>
      </c>
      <c r="O82" s="240">
        <v>112.40277839351769</v>
      </c>
      <c r="P82" s="240">
        <v>23.922185887390469</v>
      </c>
      <c r="Q82" s="240">
        <v>21.79692095011054</v>
      </c>
      <c r="R82" s="240">
        <v>32.28414399741289</v>
      </c>
      <c r="S82" s="240">
        <v>29.32962559587514</v>
      </c>
      <c r="T82" s="240">
        <v>27.413171545422337</v>
      </c>
      <c r="U82" s="240">
        <v>24.302663589515895</v>
      </c>
      <c r="V82" s="240">
        <v>36.014746275576805</v>
      </c>
      <c r="W82" s="240">
        <v>33.339303853223782</v>
      </c>
      <c r="X82" s="240">
        <v>32.031364517509324</v>
      </c>
      <c r="Y82" s="240">
        <v>19.399772914991022</v>
      </c>
      <c r="Z82" s="240">
        <v>36.906153126694768</v>
      </c>
      <c r="AA82" s="347">
        <v>34.418225531375036</v>
      </c>
      <c r="AB82" s="347">
        <v>19.235915315055568</v>
      </c>
      <c r="AC82" s="347">
        <v>9.2121441183467407</v>
      </c>
      <c r="AD82" s="347">
        <v>14.795331701606795</v>
      </c>
      <c r="AE82" s="347">
        <v>9.8667291277955442</v>
      </c>
      <c r="AF82" s="347">
        <v>12.570788654588334</v>
      </c>
      <c r="AG82" s="347">
        <v>12.819994532451187</v>
      </c>
      <c r="AH82" s="347">
        <v>17.025281110521036</v>
      </c>
      <c r="AI82" s="348">
        <v>12.055460822667419</v>
      </c>
      <c r="AJ82" s="349">
        <v>13.423924876887696</v>
      </c>
      <c r="AK82" s="349">
        <v>15.28009642707519</v>
      </c>
      <c r="AL82" s="349">
        <v>6.0681518463630315</v>
      </c>
      <c r="AM82" s="350">
        <v>6.0652323063629829</v>
      </c>
      <c r="AN82" s="349">
        <v>4.8752820752242698</v>
      </c>
      <c r="AO82" s="349">
        <v>13.084775157647002</v>
      </c>
      <c r="AP82" s="349">
        <v>9.5403747453249181</v>
      </c>
      <c r="AQ82" s="350">
        <v>8.2087887139323428</v>
      </c>
      <c r="AR82" s="347">
        <v>7.2127520865264643</v>
      </c>
      <c r="AS82" s="347">
        <v>3.9868410984116336</v>
      </c>
      <c r="AT82" s="347">
        <v>8.5866980518701883</v>
      </c>
      <c r="AU82" s="347">
        <v>5.9930385835701561</v>
      </c>
      <c r="AV82" s="2"/>
    </row>
    <row r="83" spans="1:48" x14ac:dyDescent="0.75">
      <c r="A83" s="2"/>
      <c r="B83" s="2"/>
      <c r="C83" s="2"/>
      <c r="D83" s="2"/>
      <c r="E83" s="2"/>
      <c r="F83" s="2"/>
      <c r="G83" s="181">
        <f t="shared" si="2"/>
        <v>-439.3871833004464</v>
      </c>
      <c r="H83" s="177" t="s">
        <v>327</v>
      </c>
      <c r="I83" s="178">
        <v>-38.795006979352166</v>
      </c>
      <c r="J83" s="178">
        <v>-50.133544709868843</v>
      </c>
      <c r="K83" s="178">
        <v>-119.28705950553245</v>
      </c>
      <c r="L83" s="178">
        <v>-171.43028199296305</v>
      </c>
      <c r="M83" s="178">
        <v>-187.41409841874523</v>
      </c>
      <c r="N83" s="178">
        <v>-130.31618392696083</v>
      </c>
      <c r="O83" s="178">
        <v>-315.44665158893986</v>
      </c>
      <c r="P83" s="178">
        <v>-57.739805918359366</v>
      </c>
      <c r="Q83" s="178">
        <v>-73.444018244000148</v>
      </c>
      <c r="R83" s="178">
        <v>-80.476867678319223</v>
      </c>
      <c r="S83" s="178">
        <v>-79.532262581521906</v>
      </c>
      <c r="T83" s="178">
        <v>-86.401127970668554</v>
      </c>
      <c r="U83" s="178">
        <v>-94.176975159194058</v>
      </c>
      <c r="V83" s="178">
        <v>-84.394655330223173</v>
      </c>
      <c r="W83" s="178">
        <v>-82.874435629795016</v>
      </c>
      <c r="X83" s="178">
        <v>-93.410382091539233</v>
      </c>
      <c r="Y83" s="178">
        <v>-90.021601474005621</v>
      </c>
      <c r="Z83" s="178">
        <v>-88.873912713261603</v>
      </c>
      <c r="AA83" s="178">
        <v>-75.999220731391119</v>
      </c>
      <c r="AB83" s="178">
        <v>-80.574349733283668</v>
      </c>
      <c r="AC83" s="178">
        <v>-50.007307851320412</v>
      </c>
      <c r="AD83" s="178">
        <v>-50.470376010537912</v>
      </c>
      <c r="AE83" s="178">
        <v>-40.20857898827407</v>
      </c>
      <c r="AF83" s="178">
        <v>-49.30236245675821</v>
      </c>
      <c r="AG83" s="178">
        <v>-40.36382710468758</v>
      </c>
      <c r="AH83" s="178">
        <v>-45.841962183839712</v>
      </c>
      <c r="AI83" s="303">
        <v>-40.853231349996932</v>
      </c>
      <c r="AJ83" s="310">
        <v>-69.47096633468415</v>
      </c>
      <c r="AK83" s="310">
        <v>-44.346573050819437</v>
      </c>
      <c r="AL83" s="310">
        <v>-73.738061147601798</v>
      </c>
      <c r="AM83" s="311">
        <v>-54.818611808582247</v>
      </c>
      <c r="AN83" s="310">
        <v>-54.611126645833878</v>
      </c>
      <c r="AO83" s="310">
        <v>-69.362649879398333</v>
      </c>
      <c r="AP83" s="310">
        <v>-79.402225353976206</v>
      </c>
      <c r="AQ83" s="311">
        <v>-74.48156246034884</v>
      </c>
      <c r="AR83" s="351">
        <v>-83.275212131169525</v>
      </c>
      <c r="AS83" s="351">
        <v>-88.698741113333455</v>
      </c>
      <c r="AT83" s="351">
        <v>-81.597156737016206</v>
      </c>
      <c r="AU83" s="351">
        <v>-79.803080686497779</v>
      </c>
      <c r="AV83" s="2"/>
    </row>
    <row r="84" spans="1:48" x14ac:dyDescent="0.75">
      <c r="A84" s="2"/>
      <c r="B84" s="2"/>
      <c r="C84" s="2"/>
      <c r="D84" s="2"/>
      <c r="E84" s="2"/>
      <c r="F84" s="2"/>
      <c r="G84" s="181">
        <f t="shared" si="2"/>
        <v>41.005174064388754</v>
      </c>
      <c r="H84" s="234" t="s">
        <v>318</v>
      </c>
      <c r="I84" s="178">
        <v>16.13275993162587</v>
      </c>
      <c r="J84" s="178">
        <v>20.056055737591617</v>
      </c>
      <c r="K84" s="178">
        <v>10.702961919423528</v>
      </c>
      <c r="L84" s="178">
        <v>15.686267564461929</v>
      </c>
      <c r="M84" s="178">
        <v>16.312637937838058</v>
      </c>
      <c r="N84" s="178">
        <v>11.487539652300086</v>
      </c>
      <c r="O84" s="178">
        <v>9.3463787795393003</v>
      </c>
      <c r="P84" s="178">
        <v>3.6249024596267261</v>
      </c>
      <c r="Q84" s="178">
        <v>7.3810591414581221</v>
      </c>
      <c r="R84" s="178">
        <v>4.5632636700879097</v>
      </c>
      <c r="S84" s="178">
        <v>6.1105908557858459</v>
      </c>
      <c r="T84" s="178">
        <v>3.3551516377714039</v>
      </c>
      <c r="U84" s="178">
        <v>6.914543891938373</v>
      </c>
      <c r="V84" s="178">
        <v>2.8833018230874274</v>
      </c>
      <c r="W84" s="178">
        <v>5.4849503836487257</v>
      </c>
      <c r="X84" s="178">
        <v>2.9984380209863146</v>
      </c>
      <c r="Y84" s="178">
        <v>3.5915251263521366</v>
      </c>
      <c r="Z84" s="178">
        <v>3.4451849412172879</v>
      </c>
      <c r="AA84" s="178">
        <v>5.6539408332451675</v>
      </c>
      <c r="AB84" s="178">
        <v>3.1038174749549596</v>
      </c>
      <c r="AC84" s="178">
        <v>2.4015790124774798</v>
      </c>
      <c r="AD84" s="178">
        <v>2.9182832139639681</v>
      </c>
      <c r="AE84" s="178">
        <v>3.114339241981984</v>
      </c>
      <c r="AF84" s="178">
        <v>3.9417553605065385</v>
      </c>
      <c r="AG84" s="178">
        <v>7.0261000426813851</v>
      </c>
      <c r="AH84" s="178">
        <v>5.0553112648289531</v>
      </c>
      <c r="AI84" s="303">
        <v>5.0665786976150926</v>
      </c>
      <c r="AJ84" s="310">
        <v>11.023217314813596</v>
      </c>
      <c r="AK84" s="310">
        <v>8.6535322118318074</v>
      </c>
      <c r="AL84" s="310">
        <v>11.262630492487364</v>
      </c>
      <c r="AM84" s="311">
        <v>11.122235444570576</v>
      </c>
      <c r="AN84" s="310">
        <v>18.389249848500214</v>
      </c>
      <c r="AO84" s="310">
        <v>6.0132639994817287</v>
      </c>
      <c r="AP84" s="310">
        <v>13.773384593527979</v>
      </c>
      <c r="AQ84" s="311">
        <v>12.444770480826911</v>
      </c>
      <c r="AR84" s="351">
        <v>8.0899800641053119</v>
      </c>
      <c r="AS84" s="351">
        <v>9.0533844213114421</v>
      </c>
      <c r="AT84" s="351">
        <v>8.4144256494083081</v>
      </c>
      <c r="AU84" s="351">
        <v>5.553874557427406</v>
      </c>
      <c r="AV84" s="2"/>
    </row>
    <row r="85" spans="1:48" x14ac:dyDescent="0.75">
      <c r="A85" s="2"/>
      <c r="B85" s="2"/>
      <c r="C85" s="2"/>
      <c r="D85" s="2"/>
      <c r="E85" s="2"/>
      <c r="F85" s="2"/>
      <c r="G85" s="181">
        <f t="shared" si="2"/>
        <v>480.39235736483505</v>
      </c>
      <c r="H85" s="234" t="s">
        <v>319</v>
      </c>
      <c r="I85" s="178">
        <v>54.927766910978036</v>
      </c>
      <c r="J85" s="178">
        <v>70.189600447460464</v>
      </c>
      <c r="K85" s="178">
        <v>129.99002142495598</v>
      </c>
      <c r="L85" s="178">
        <v>187.11654955742497</v>
      </c>
      <c r="M85" s="178">
        <v>203.72673635658327</v>
      </c>
      <c r="N85" s="178">
        <v>141.80372357926092</v>
      </c>
      <c r="O85" s="178">
        <v>324.79303036847915</v>
      </c>
      <c r="P85" s="178">
        <v>61.364708377986091</v>
      </c>
      <c r="Q85" s="178">
        <v>80.825077385458272</v>
      </c>
      <c r="R85" s="178">
        <v>85.04013134840713</v>
      </c>
      <c r="S85" s="178">
        <v>85.64285343730775</v>
      </c>
      <c r="T85" s="178">
        <v>89.756279608439954</v>
      </c>
      <c r="U85" s="178">
        <v>101.09151905113244</v>
      </c>
      <c r="V85" s="178">
        <v>87.277957153310595</v>
      </c>
      <c r="W85" s="178">
        <v>88.359386013443739</v>
      </c>
      <c r="X85" s="178">
        <v>96.408820112525547</v>
      </c>
      <c r="Y85" s="178">
        <v>93.613126600357759</v>
      </c>
      <c r="Z85" s="178">
        <v>92.319097654478895</v>
      </c>
      <c r="AA85" s="178">
        <v>81.653161564636292</v>
      </c>
      <c r="AB85" s="178">
        <v>83.678167208238634</v>
      </c>
      <c r="AC85" s="178">
        <v>52.408886863797889</v>
      </c>
      <c r="AD85" s="178">
        <v>53.388659224501879</v>
      </c>
      <c r="AE85" s="178">
        <v>43.32291823025605</v>
      </c>
      <c r="AF85" s="178">
        <v>53.244117817264751</v>
      </c>
      <c r="AG85" s="178">
        <v>47.389927147368965</v>
      </c>
      <c r="AH85" s="178">
        <v>50.897273448668663</v>
      </c>
      <c r="AI85" s="303">
        <v>45.919810047612025</v>
      </c>
      <c r="AJ85" s="310">
        <v>80.494183649497742</v>
      </c>
      <c r="AK85" s="310">
        <v>53.000105262651246</v>
      </c>
      <c r="AL85" s="310">
        <v>85.000691640089158</v>
      </c>
      <c r="AM85" s="311">
        <v>65.940847253152825</v>
      </c>
      <c r="AN85" s="310">
        <v>73.000376494334091</v>
      </c>
      <c r="AO85" s="310">
        <v>75.375913878880056</v>
      </c>
      <c r="AP85" s="310">
        <v>93.175609947504185</v>
      </c>
      <c r="AQ85" s="311">
        <v>86.926332941175744</v>
      </c>
      <c r="AR85" s="351">
        <v>91.36519219527483</v>
      </c>
      <c r="AS85" s="351">
        <v>97.75212553464489</v>
      </c>
      <c r="AT85" s="351">
        <v>90.011582386424507</v>
      </c>
      <c r="AU85" s="351">
        <v>85.356955243925185</v>
      </c>
      <c r="AV85" s="2"/>
    </row>
    <row r="86" spans="1:48" x14ac:dyDescent="0.75">
      <c r="A86" s="2"/>
      <c r="B86" s="2"/>
      <c r="C86" s="2"/>
      <c r="D86" s="2"/>
      <c r="E86" s="2"/>
      <c r="F86" s="2"/>
      <c r="G86" s="40">
        <f t="shared" si="2"/>
        <v>-39.954675326801123</v>
      </c>
      <c r="H86" s="58" t="s">
        <v>341</v>
      </c>
      <c r="I86" s="60">
        <v>-22.201912435278658</v>
      </c>
      <c r="J86" s="60">
        <v>-29.788057176640656</v>
      </c>
      <c r="K86" s="60">
        <v>-28.57967258344873</v>
      </c>
      <c r="L86" s="60">
        <v>-27.518559523335007</v>
      </c>
      <c r="M86" s="60">
        <v>-34.938361827764389</v>
      </c>
      <c r="N86" s="60">
        <v>-45.130753178335766</v>
      </c>
      <c r="O86" s="60">
        <v>-37.37078985420338</v>
      </c>
      <c r="P86" s="60">
        <v>-5.1121201401867093</v>
      </c>
      <c r="Q86" s="60">
        <v>-6.6725378410184177</v>
      </c>
      <c r="R86" s="60">
        <v>-8.629227606684017</v>
      </c>
      <c r="S86" s="60">
        <v>-8.2145735198258407</v>
      </c>
      <c r="T86" s="60">
        <v>-6.4819304922206609</v>
      </c>
      <c r="U86" s="60">
        <v>-5.6394503535039275</v>
      </c>
      <c r="V86" s="60">
        <v>-8.0805105377829154</v>
      </c>
      <c r="W86" s="60">
        <v>-8.4333762021068654</v>
      </c>
      <c r="X86" s="60">
        <v>-5.7770756921094719</v>
      </c>
      <c r="Y86" s="60">
        <v>-3.8013195777636897</v>
      </c>
      <c r="Z86" s="60">
        <v>-5.7465126754459304</v>
      </c>
      <c r="AA86" s="60">
        <v>-6.5365014695981456</v>
      </c>
      <c r="AB86" s="60">
        <v>-6.5365014695981456</v>
      </c>
      <c r="AC86" s="60">
        <v>-4.1369561922543827</v>
      </c>
      <c r="AD86" s="60">
        <v>-1.928120437348336</v>
      </c>
      <c r="AE86" s="187">
        <v>-1.6937728029366288</v>
      </c>
      <c r="AF86" s="187">
        <v>-6.40287235732794</v>
      </c>
      <c r="AG86" s="187">
        <v>-5.5982846221817066</v>
      </c>
      <c r="AH86" s="187">
        <v>-5.2798830834745551</v>
      </c>
      <c r="AI86" s="346">
        <v>-6.0776309727696622</v>
      </c>
      <c r="AJ86" s="344">
        <v>-7.4712866109484484</v>
      </c>
      <c r="AK86" s="344">
        <v>-6.665532788039422</v>
      </c>
      <c r="AL86" s="344">
        <v>-9.1687643233839005</v>
      </c>
      <c r="AM86" s="345">
        <v>-9.1687643233839005</v>
      </c>
      <c r="AN86" s="344">
        <v>-8.0839321130462203</v>
      </c>
      <c r="AO86" s="344">
        <v>-7.0654647553217869</v>
      </c>
      <c r="AP86" s="344">
        <v>-8.9690998049625268</v>
      </c>
      <c r="AQ86" s="345">
        <v>-9.8289153546675418</v>
      </c>
      <c r="AR86" s="60">
        <v>-7.7118774609397081</v>
      </c>
      <c r="AS86" s="60">
        <v>-8.3081834035634188</v>
      </c>
      <c r="AT86" s="60">
        <v>-8.0131858432842904</v>
      </c>
      <c r="AU86" s="60">
        <v>-6.2813779711208699</v>
      </c>
      <c r="AV86" s="2"/>
    </row>
    <row r="87" spans="1:48" x14ac:dyDescent="0.75">
      <c r="A87" s="2"/>
      <c r="B87" s="2"/>
      <c r="C87" s="2"/>
      <c r="D87" s="2"/>
      <c r="E87" s="2"/>
      <c r="F87" s="2"/>
      <c r="G87" s="40">
        <f t="shared" si="2"/>
        <v>19.263853692293793</v>
      </c>
      <c r="H87" s="62" t="s">
        <v>318</v>
      </c>
      <c r="I87" s="60">
        <v>8.2644978556993802</v>
      </c>
      <c r="J87" s="60">
        <v>8.0269773237934796</v>
      </c>
      <c r="K87" s="60">
        <v>7.1372008077135867</v>
      </c>
      <c r="L87" s="60">
        <v>8.4</v>
      </c>
      <c r="M87" s="60">
        <v>8.710799999999999</v>
      </c>
      <c r="N87" s="60">
        <v>6.0168414471432108</v>
      </c>
      <c r="O87" s="60">
        <v>5.1899999999999986</v>
      </c>
      <c r="P87" s="60">
        <v>1.1091840520283904</v>
      </c>
      <c r="Q87" s="60">
        <v>2.1314697357223671</v>
      </c>
      <c r="R87" s="60">
        <v>2.165090477614664</v>
      </c>
      <c r="S87" s="60">
        <v>2.3023914653127124</v>
      </c>
      <c r="T87" s="60">
        <v>1.7788976223819508</v>
      </c>
      <c r="U87" s="60">
        <v>1.8984696255005629</v>
      </c>
      <c r="V87" s="60">
        <v>1.661490278881212</v>
      </c>
      <c r="W87" s="60">
        <v>1.7635756576072386</v>
      </c>
      <c r="X87" s="60">
        <v>2.1918828179067988</v>
      </c>
      <c r="Y87" s="60">
        <v>2.2951594385366034</v>
      </c>
      <c r="Z87" s="60">
        <v>2.0411175789606597</v>
      </c>
      <c r="AA87" s="60">
        <v>2.1505531049549598</v>
      </c>
      <c r="AB87" s="60">
        <v>2.1505531049549598</v>
      </c>
      <c r="AC87" s="60">
        <v>1.0752765524774799</v>
      </c>
      <c r="AD87" s="60">
        <v>1.7204424839639678</v>
      </c>
      <c r="AE87" s="187">
        <v>0.86022124198198391</v>
      </c>
      <c r="AF87" s="187">
        <v>2.4081343405065385</v>
      </c>
      <c r="AG87" s="187">
        <v>2.8648457126813853</v>
      </c>
      <c r="AH87" s="187">
        <v>3.775666374828953</v>
      </c>
      <c r="AI87" s="346">
        <v>3.6118069476150927</v>
      </c>
      <c r="AJ87" s="344">
        <v>3.4650105839430041</v>
      </c>
      <c r="AK87" s="344">
        <v>2.9908989240393664</v>
      </c>
      <c r="AL87" s="344">
        <v>3.2548813067853981</v>
      </c>
      <c r="AM87" s="345">
        <v>3.2548813067853981</v>
      </c>
      <c r="AN87" s="344">
        <v>3.7491414518263309</v>
      </c>
      <c r="AO87" s="344">
        <v>3.1703528594817287</v>
      </c>
      <c r="AP87" s="344">
        <v>2.9575999999999998</v>
      </c>
      <c r="AQ87" s="345">
        <v>3.4892327608739468</v>
      </c>
      <c r="AR87" s="60">
        <v>4.1165573141053118</v>
      </c>
      <c r="AS87" s="60">
        <v>3.5190916740247191</v>
      </c>
      <c r="AT87" s="60">
        <v>3.2119536000000002</v>
      </c>
      <c r="AU87" s="60">
        <v>3.7683713817438629</v>
      </c>
      <c r="AV87" s="2"/>
    </row>
    <row r="88" spans="1:48" x14ac:dyDescent="0.75">
      <c r="A88" s="2"/>
      <c r="B88" s="2"/>
      <c r="C88" s="2"/>
      <c r="D88" s="2"/>
      <c r="E88" s="2"/>
      <c r="F88" s="2"/>
      <c r="G88" s="40">
        <f t="shared" si="2"/>
        <v>59.218529019094916</v>
      </c>
      <c r="H88" s="62" t="s">
        <v>319</v>
      </c>
      <c r="I88" s="60">
        <v>30.466410290978036</v>
      </c>
      <c r="J88" s="60">
        <v>37.815034500434137</v>
      </c>
      <c r="K88" s="60">
        <v>35.716873391162316</v>
      </c>
      <c r="L88" s="60">
        <v>35.918559523335006</v>
      </c>
      <c r="M88" s="60">
        <v>43.649161827764388</v>
      </c>
      <c r="N88" s="60">
        <v>51.14759462547898</v>
      </c>
      <c r="O88" s="60">
        <v>42.560789854203378</v>
      </c>
      <c r="P88" s="60">
        <v>6.2213041922150998</v>
      </c>
      <c r="Q88" s="60">
        <v>8.8040075767407853</v>
      </c>
      <c r="R88" s="60">
        <v>10.794318084298681</v>
      </c>
      <c r="S88" s="60">
        <v>10.516964985138554</v>
      </c>
      <c r="T88" s="60">
        <v>8.2608281146026119</v>
      </c>
      <c r="U88" s="60">
        <v>7.5379199790044904</v>
      </c>
      <c r="V88" s="60">
        <v>9.7420008166641274</v>
      </c>
      <c r="W88" s="60">
        <v>10.196951859714105</v>
      </c>
      <c r="X88" s="60">
        <v>7.9689585100162708</v>
      </c>
      <c r="Y88" s="60">
        <v>6.0964790163002931</v>
      </c>
      <c r="Z88" s="60">
        <v>7.7876302544065901</v>
      </c>
      <c r="AA88" s="60">
        <v>8.6870545745531054</v>
      </c>
      <c r="AB88" s="60">
        <v>8.6870545745531054</v>
      </c>
      <c r="AC88" s="60">
        <v>5.212232744731863</v>
      </c>
      <c r="AD88" s="60">
        <v>3.6485629213123039</v>
      </c>
      <c r="AE88" s="60">
        <v>2.5539940449186127</v>
      </c>
      <c r="AF88" s="60">
        <v>8.811006697834479</v>
      </c>
      <c r="AG88" s="60">
        <v>8.4631303348630915</v>
      </c>
      <c r="AH88" s="60">
        <v>9.0555494583035081</v>
      </c>
      <c r="AI88" s="305">
        <v>9.6894379203847549</v>
      </c>
      <c r="AJ88" s="67">
        <v>10.936297194891452</v>
      </c>
      <c r="AK88" s="67">
        <v>9.6564317120787884</v>
      </c>
      <c r="AL88" s="67">
        <v>12.423645630169299</v>
      </c>
      <c r="AM88" s="308">
        <v>12.423645630169299</v>
      </c>
      <c r="AN88" s="67">
        <v>11.833073564872551</v>
      </c>
      <c r="AO88" s="67">
        <v>10.235817614803516</v>
      </c>
      <c r="AP88" s="67">
        <v>11.926699804962526</v>
      </c>
      <c r="AQ88" s="308">
        <v>13.318148115541488</v>
      </c>
      <c r="AR88" s="60">
        <v>11.82843477504502</v>
      </c>
      <c r="AS88" s="60">
        <v>11.827275077588137</v>
      </c>
      <c r="AT88" s="60">
        <v>11.225139443284291</v>
      </c>
      <c r="AU88" s="60">
        <v>10.049749352864733</v>
      </c>
      <c r="AV88" s="2"/>
    </row>
    <row r="89" spans="1:48" x14ac:dyDescent="0.75">
      <c r="A89" s="2"/>
      <c r="B89" s="2"/>
      <c r="C89" s="2"/>
      <c r="D89" s="2"/>
      <c r="E89" s="2"/>
      <c r="F89" s="2"/>
      <c r="G89" s="40">
        <f t="shared" si="2"/>
        <v>-399.43250797364516</v>
      </c>
      <c r="H89" s="58" t="s">
        <v>1723</v>
      </c>
      <c r="I89" s="60">
        <v>-16.593094544073509</v>
      </c>
      <c r="J89" s="60">
        <v>-20.345487533228187</v>
      </c>
      <c r="K89" s="60">
        <v>-90.707386922083728</v>
      </c>
      <c r="L89" s="60">
        <v>-143.91172246962805</v>
      </c>
      <c r="M89" s="60">
        <v>-152.4757365909808</v>
      </c>
      <c r="N89" s="60">
        <v>-85.185430748625066</v>
      </c>
      <c r="O89" s="60">
        <v>-278.07586173473646</v>
      </c>
      <c r="P89" s="60">
        <v>-52.627685778172655</v>
      </c>
      <c r="Q89" s="60">
        <v>-66.771480402981723</v>
      </c>
      <c r="R89" s="60">
        <v>-71.847640071635198</v>
      </c>
      <c r="S89" s="60">
        <v>-71.317689061696058</v>
      </c>
      <c r="T89" s="60">
        <v>-79.919197478447884</v>
      </c>
      <c r="U89" s="60">
        <v>-88.53752480569014</v>
      </c>
      <c r="V89" s="60">
        <v>-76.314144792440246</v>
      </c>
      <c r="W89" s="60">
        <v>-74.441059427688145</v>
      </c>
      <c r="X89" s="60">
        <v>-87.63330639942977</v>
      </c>
      <c r="Y89" s="60">
        <v>-86.220281896241929</v>
      </c>
      <c r="Z89" s="60">
        <v>-83.127400037815676</v>
      </c>
      <c r="AA89" s="60">
        <v>-69.462719261792984</v>
      </c>
      <c r="AB89" s="60">
        <v>-74.037848263685532</v>
      </c>
      <c r="AC89" s="60">
        <v>-45.870351659066024</v>
      </c>
      <c r="AD89" s="60">
        <v>-48.542255573189571</v>
      </c>
      <c r="AE89" s="60">
        <v>-38.514806185337441</v>
      </c>
      <c r="AF89" s="60">
        <v>-42.899490099430274</v>
      </c>
      <c r="AG89" s="60">
        <v>-34.765542482505872</v>
      </c>
      <c r="AH89" s="60">
        <v>-40.562079100365153</v>
      </c>
      <c r="AI89" s="305">
        <v>-34.775600377227271</v>
      </c>
      <c r="AJ89" s="67">
        <v>-61.999679723735696</v>
      </c>
      <c r="AK89" s="67">
        <v>-37.681040262780023</v>
      </c>
      <c r="AL89" s="67">
        <v>-64.569296824217886</v>
      </c>
      <c r="AM89" s="308">
        <v>-45.649847485198343</v>
      </c>
      <c r="AN89" s="67">
        <v>-46.527194532787661</v>
      </c>
      <c r="AO89" s="67">
        <v>-62.297185124076535</v>
      </c>
      <c r="AP89" s="67">
        <v>-70.433125549013681</v>
      </c>
      <c r="AQ89" s="308">
        <v>-64.652647105681297</v>
      </c>
      <c r="AR89" s="60">
        <v>-75.563334670229807</v>
      </c>
      <c r="AS89" s="60">
        <v>-80.390557709770022</v>
      </c>
      <c r="AT89" s="60">
        <v>-73.583970893731902</v>
      </c>
      <c r="AU89" s="60">
        <v>-73.521702715376904</v>
      </c>
      <c r="AV89" s="2"/>
    </row>
    <row r="90" spans="1:48" x14ac:dyDescent="0.75">
      <c r="A90" s="2"/>
      <c r="B90" s="2"/>
      <c r="C90" s="2"/>
      <c r="D90" s="2"/>
      <c r="E90" s="2"/>
      <c r="F90" s="2"/>
      <c r="G90" s="40">
        <f t="shared" si="2"/>
        <v>21.741320372094965</v>
      </c>
      <c r="H90" s="62" t="s">
        <v>318</v>
      </c>
      <c r="I90" s="60">
        <v>7.8682620759264896</v>
      </c>
      <c r="J90" s="60">
        <v>12.029078413798137</v>
      </c>
      <c r="K90" s="60">
        <v>3.565761111709941</v>
      </c>
      <c r="L90" s="60">
        <v>7.2862675644619284</v>
      </c>
      <c r="M90" s="60">
        <v>7.6018379378380585</v>
      </c>
      <c r="N90" s="60">
        <v>5.470698205156876</v>
      </c>
      <c r="O90" s="60">
        <v>4.1563787795393026</v>
      </c>
      <c r="P90" s="60">
        <v>2.5157184075983356</v>
      </c>
      <c r="Q90" s="60">
        <v>5.2495894057357546</v>
      </c>
      <c r="R90" s="60">
        <v>2.3981731924732457</v>
      </c>
      <c r="S90" s="60">
        <v>3.8081993904731339</v>
      </c>
      <c r="T90" s="60">
        <v>1.5762540153894529</v>
      </c>
      <c r="U90" s="60">
        <v>5.0160742664378102</v>
      </c>
      <c r="V90" s="60">
        <v>1.2218115442062154</v>
      </c>
      <c r="W90" s="60">
        <v>3.7213747260414873</v>
      </c>
      <c r="X90" s="60">
        <v>0.80655520307951589</v>
      </c>
      <c r="Y90" s="60">
        <v>1.2963656878155332</v>
      </c>
      <c r="Z90" s="60">
        <v>1.4040673622566282</v>
      </c>
      <c r="AA90" s="60">
        <v>3.5033877282902073</v>
      </c>
      <c r="AB90" s="60">
        <v>0.95326436999999997</v>
      </c>
      <c r="AC90" s="60">
        <v>1.32630246</v>
      </c>
      <c r="AD90" s="60">
        <v>1.19784073</v>
      </c>
      <c r="AE90" s="60">
        <v>2.2541180000000001</v>
      </c>
      <c r="AF90" s="60">
        <v>1.53362102</v>
      </c>
      <c r="AG90" s="60">
        <v>4.1612543299999993</v>
      </c>
      <c r="AH90" s="60">
        <v>1.2796448900000001</v>
      </c>
      <c r="AI90" s="305">
        <v>1.4547717500000001</v>
      </c>
      <c r="AJ90" s="67">
        <v>7.5582067308705927</v>
      </c>
      <c r="AK90" s="67">
        <v>5.662633287792441</v>
      </c>
      <c r="AL90" s="67">
        <v>8.0077491857019663</v>
      </c>
      <c r="AM90" s="308">
        <v>7.8673541377851777</v>
      </c>
      <c r="AN90" s="67">
        <v>14.640108396673881</v>
      </c>
      <c r="AO90" s="67">
        <v>2.84291114</v>
      </c>
      <c r="AP90" s="67">
        <v>10.815784593527979</v>
      </c>
      <c r="AQ90" s="308">
        <v>8.9555377199529644</v>
      </c>
      <c r="AR90" s="60">
        <v>3.9734227499999997</v>
      </c>
      <c r="AS90" s="60">
        <v>5.5342927472867238</v>
      </c>
      <c r="AT90" s="60">
        <v>5.2024720494083088</v>
      </c>
      <c r="AU90" s="60">
        <v>1.7855031756835436</v>
      </c>
      <c r="AV90" s="2"/>
    </row>
    <row r="91" spans="1:48" x14ac:dyDescent="0.75">
      <c r="A91" s="2"/>
      <c r="B91" s="2"/>
      <c r="C91" s="2"/>
      <c r="D91" s="2"/>
      <c r="E91" s="2"/>
      <c r="F91" s="2"/>
      <c r="G91" s="40">
        <f t="shared" si="2"/>
        <v>421.17382834574016</v>
      </c>
      <c r="H91" s="62" t="s">
        <v>319</v>
      </c>
      <c r="I91" s="60">
        <v>24.46135662</v>
      </c>
      <c r="J91" s="60">
        <v>32.374565947026326</v>
      </c>
      <c r="K91" s="60">
        <v>94.273148033793674</v>
      </c>
      <c r="L91" s="60">
        <v>151.19799003408997</v>
      </c>
      <c r="M91" s="60">
        <v>160.07757452881887</v>
      </c>
      <c r="N91" s="60">
        <v>90.656128953781945</v>
      </c>
      <c r="O91" s="60">
        <v>282.23224051427576</v>
      </c>
      <c r="P91" s="60">
        <v>55.14340418577099</v>
      </c>
      <c r="Q91" s="60">
        <v>72.021069808717485</v>
      </c>
      <c r="R91" s="60">
        <v>74.245813264108449</v>
      </c>
      <c r="S91" s="60">
        <v>75.125888452169193</v>
      </c>
      <c r="T91" s="60">
        <v>81.495451493837336</v>
      </c>
      <c r="U91" s="60">
        <v>93.553599072127952</v>
      </c>
      <c r="V91" s="60">
        <v>77.535956336646464</v>
      </c>
      <c r="W91" s="60">
        <v>78.162434153729635</v>
      </c>
      <c r="X91" s="60">
        <v>88.439861602509282</v>
      </c>
      <c r="Y91" s="60">
        <v>87.516647584057466</v>
      </c>
      <c r="Z91" s="60">
        <v>84.531467400072302</v>
      </c>
      <c r="AA91" s="60">
        <v>72.96610699008319</v>
      </c>
      <c r="AB91" s="60">
        <v>74.991112633685532</v>
      </c>
      <c r="AC91" s="60">
        <v>47.196654119066025</v>
      </c>
      <c r="AD91" s="60">
        <v>49.740096303189574</v>
      </c>
      <c r="AE91" s="60">
        <v>40.76892418533744</v>
      </c>
      <c r="AF91" s="60">
        <v>44.433111119430272</v>
      </c>
      <c r="AG91" s="60">
        <v>38.92679681250587</v>
      </c>
      <c r="AH91" s="60">
        <v>41.841723990365153</v>
      </c>
      <c r="AI91" s="305">
        <v>36.23037212722727</v>
      </c>
      <c r="AJ91" s="67">
        <v>69.55788645460629</v>
      </c>
      <c r="AK91" s="67">
        <v>43.343673550572461</v>
      </c>
      <c r="AL91" s="67">
        <v>72.577046009919854</v>
      </c>
      <c r="AM91" s="308">
        <v>53.517201622983521</v>
      </c>
      <c r="AN91" s="67">
        <v>61.167302929461542</v>
      </c>
      <c r="AO91" s="67">
        <v>65.140096264076533</v>
      </c>
      <c r="AP91" s="67">
        <v>81.248910142541661</v>
      </c>
      <c r="AQ91" s="308">
        <v>73.608184825634254</v>
      </c>
      <c r="AR91" s="60">
        <v>79.536757420229804</v>
      </c>
      <c r="AS91" s="60">
        <v>85.924850457056749</v>
      </c>
      <c r="AT91" s="60">
        <v>78.786442943140216</v>
      </c>
      <c r="AU91" s="60">
        <v>75.307205891060448</v>
      </c>
      <c r="AV91" s="2"/>
    </row>
    <row r="92" spans="1:48" x14ac:dyDescent="0.75">
      <c r="A92" s="2"/>
      <c r="B92" s="2"/>
      <c r="C92" s="2"/>
      <c r="D92" s="2"/>
      <c r="E92" s="2"/>
      <c r="F92" s="2"/>
      <c r="G92" s="72">
        <f t="shared" si="2"/>
        <v>-156.53928351014787</v>
      </c>
      <c r="H92" s="182" t="s">
        <v>1724</v>
      </c>
      <c r="I92" s="65">
        <v>-14.864727851312933</v>
      </c>
      <c r="J92" s="65">
        <v>-14.257908544384312</v>
      </c>
      <c r="K92" s="65">
        <v>-61.685679861758956</v>
      </c>
      <c r="L92" s="65">
        <v>-88.236166713371631</v>
      </c>
      <c r="M92" s="65">
        <v>-40.230336843263956</v>
      </c>
      <c r="N92" s="65">
        <v>42.412865369745518</v>
      </c>
      <c r="O92" s="65">
        <v>-135.85760539345267</v>
      </c>
      <c r="P92" s="65">
        <v>-24.094194888849376</v>
      </c>
      <c r="Q92" s="65">
        <v>-33.373739353407849</v>
      </c>
      <c r="R92" s="65">
        <v>-37.689794161372831</v>
      </c>
      <c r="S92" s="65">
        <v>-36.970044347999284</v>
      </c>
      <c r="T92" s="65">
        <v>-41.731590822046236</v>
      </c>
      <c r="U92" s="65">
        <v>-39.79533172952155</v>
      </c>
      <c r="V92" s="65">
        <v>-38.79376926116646</v>
      </c>
      <c r="W92" s="65">
        <v>-27.482494982452224</v>
      </c>
      <c r="X92" s="65">
        <v>-39.973950491497824</v>
      </c>
      <c r="Y92" s="65">
        <v>-38.647131287415043</v>
      </c>
      <c r="Z92" s="65">
        <v>-37.771776950742492</v>
      </c>
      <c r="AA92" s="65">
        <v>-27.249850522647947</v>
      </c>
      <c r="AB92" s="65">
        <v>-39.656082894734695</v>
      </c>
      <c r="AC92" s="65">
        <v>-19.601148595892191</v>
      </c>
      <c r="AD92" s="236">
        <v>-13.849947581391788</v>
      </c>
      <c r="AE92" s="236">
        <v>-6.6599790325567145</v>
      </c>
      <c r="AF92" s="236">
        <v>-9.8525966723998977</v>
      </c>
      <c r="AG92" s="236">
        <v>-12.525870452053638</v>
      </c>
      <c r="AH92" s="236">
        <v>-12.409783064673302</v>
      </c>
      <c r="AI92" s="307">
        <v>-18.241050030873161</v>
      </c>
      <c r="AJ92" s="67">
        <v>-21.076859523191487</v>
      </c>
      <c r="AK92" s="67">
        <v>-18.539767172824266</v>
      </c>
      <c r="AL92" s="67">
        <v>-22.652384142452092</v>
      </c>
      <c r="AM92" s="308">
        <v>-25.548972541532134</v>
      </c>
      <c r="AN92" s="67">
        <v>-32.664696718838307</v>
      </c>
      <c r="AO92" s="67">
        <v>-34.918560792438143</v>
      </c>
      <c r="AP92" s="67">
        <v>-30.369088858682261</v>
      </c>
      <c r="AQ92" s="308">
        <v>-33.800170406930256</v>
      </c>
      <c r="AR92" s="236">
        <v>-29.040996888957913</v>
      </c>
      <c r="AS92" s="236">
        <v>-32.678763867680011</v>
      </c>
      <c r="AT92" s="236">
        <v>-27.000055217314873</v>
      </c>
      <c r="AU92" s="236">
        <v>-30.050505353928735</v>
      </c>
      <c r="AV92" s="2"/>
    </row>
    <row r="93" spans="1:48" x14ac:dyDescent="0.75">
      <c r="A93" s="2"/>
      <c r="B93" s="2"/>
      <c r="C93" s="2"/>
      <c r="D93" s="2"/>
      <c r="E93" s="2"/>
      <c r="F93" s="2"/>
      <c r="G93" s="72">
        <f t="shared" si="2"/>
        <v>0</v>
      </c>
      <c r="H93" s="64" t="s">
        <v>318</v>
      </c>
      <c r="I93" s="65">
        <v>1.5270548687067322E-2</v>
      </c>
      <c r="J93" s="65">
        <v>2.3192280922823501</v>
      </c>
      <c r="K93" s="65">
        <v>0</v>
      </c>
      <c r="L93" s="65">
        <v>3.8217815744619283</v>
      </c>
      <c r="M93" s="65">
        <v>3.9872546379999583</v>
      </c>
      <c r="N93" s="65">
        <v>3.6350981018954509</v>
      </c>
      <c r="O93" s="65">
        <v>3.7649845295393023</v>
      </c>
      <c r="P93" s="65">
        <v>0.78668844156225159</v>
      </c>
      <c r="Q93" s="65">
        <v>1.0719157990423873</v>
      </c>
      <c r="R93" s="65">
        <v>1.1022994072372623</v>
      </c>
      <c r="S93" s="65">
        <v>1.0790669304731337</v>
      </c>
      <c r="T93" s="65">
        <v>0.82560434538945293</v>
      </c>
      <c r="U93" s="65">
        <v>1.1249413297894162</v>
      </c>
      <c r="V93" s="65">
        <v>1.1601778422130689</v>
      </c>
      <c r="W93" s="65">
        <v>1.1357254977914863</v>
      </c>
      <c r="X93" s="65">
        <v>0</v>
      </c>
      <c r="Y93" s="65">
        <v>0</v>
      </c>
      <c r="Z93" s="65">
        <v>0</v>
      </c>
      <c r="AA93" s="65">
        <v>0</v>
      </c>
      <c r="AB93" s="65">
        <v>0</v>
      </c>
      <c r="AC93" s="65">
        <v>0</v>
      </c>
      <c r="AD93" s="236">
        <v>0</v>
      </c>
      <c r="AE93" s="236">
        <v>0</v>
      </c>
      <c r="AF93" s="236">
        <v>0</v>
      </c>
      <c r="AG93" s="236">
        <v>0</v>
      </c>
      <c r="AH93" s="236">
        <v>0</v>
      </c>
      <c r="AI93" s="307">
        <v>0</v>
      </c>
      <c r="AJ93" s="67">
        <v>0</v>
      </c>
      <c r="AK93" s="67">
        <v>0</v>
      </c>
      <c r="AL93" s="67">
        <v>0</v>
      </c>
      <c r="AM93" s="308">
        <v>0</v>
      </c>
      <c r="AN93" s="67">
        <v>0</v>
      </c>
      <c r="AO93" s="67">
        <v>0</v>
      </c>
      <c r="AP93" s="67">
        <v>0</v>
      </c>
      <c r="AQ93" s="308">
        <v>0</v>
      </c>
      <c r="AR93" s="236">
        <v>0</v>
      </c>
      <c r="AS93" s="236">
        <v>0</v>
      </c>
      <c r="AT93" s="236">
        <v>0</v>
      </c>
      <c r="AU93" s="236">
        <v>0</v>
      </c>
      <c r="AV93" s="2"/>
    </row>
    <row r="94" spans="1:48" x14ac:dyDescent="0.75">
      <c r="A94" s="2"/>
      <c r="B94" s="2"/>
      <c r="C94" s="2"/>
      <c r="D94" s="2"/>
      <c r="E94" s="2"/>
      <c r="F94" s="2"/>
      <c r="G94" s="72">
        <f t="shared" si="2"/>
        <v>156.53928351014787</v>
      </c>
      <c r="H94" s="64" t="s">
        <v>319</v>
      </c>
      <c r="I94" s="65">
        <v>14.8799984</v>
      </c>
      <c r="J94" s="65">
        <v>16.577136636666662</v>
      </c>
      <c r="K94" s="65">
        <v>61.685679861758956</v>
      </c>
      <c r="L94" s="65">
        <v>92.057948287833554</v>
      </c>
      <c r="M94" s="65">
        <v>44.217591481263916</v>
      </c>
      <c r="N94" s="65">
        <v>-38.777767267850066</v>
      </c>
      <c r="O94" s="65">
        <v>139.62258992299198</v>
      </c>
      <c r="P94" s="65">
        <v>24.880883330411628</v>
      </c>
      <c r="Q94" s="65">
        <v>34.445655152450236</v>
      </c>
      <c r="R94" s="65">
        <v>38.792093568610092</v>
      </c>
      <c r="S94" s="65">
        <v>38.049111278472417</v>
      </c>
      <c r="T94" s="65">
        <v>42.557195167435687</v>
      </c>
      <c r="U94" s="65">
        <v>40.920273059310965</v>
      </c>
      <c r="V94" s="65">
        <v>39.953947103379527</v>
      </c>
      <c r="W94" s="65">
        <v>28.618220480243711</v>
      </c>
      <c r="X94" s="65">
        <v>39.973950491497824</v>
      </c>
      <c r="Y94" s="65">
        <v>38.647131287415043</v>
      </c>
      <c r="Z94" s="65">
        <v>37.771776950742492</v>
      </c>
      <c r="AA94" s="65">
        <v>27.249850522647947</v>
      </c>
      <c r="AB94" s="65">
        <v>39.656082894734695</v>
      </c>
      <c r="AC94" s="65">
        <v>19.601148595892191</v>
      </c>
      <c r="AD94" s="236">
        <v>13.849947581391788</v>
      </c>
      <c r="AE94" s="236">
        <v>6.6599790325567145</v>
      </c>
      <c r="AF94" s="236">
        <v>9.8525966723998977</v>
      </c>
      <c r="AG94" s="236">
        <v>12.525870452053638</v>
      </c>
      <c r="AH94" s="236">
        <v>12.409783064673302</v>
      </c>
      <c r="AI94" s="307">
        <v>18.241050030873161</v>
      </c>
      <c r="AJ94" s="67">
        <v>21.076859523191487</v>
      </c>
      <c r="AK94" s="67">
        <v>18.539767172824266</v>
      </c>
      <c r="AL94" s="67">
        <v>22.652384142452092</v>
      </c>
      <c r="AM94" s="308">
        <v>25.548972541532134</v>
      </c>
      <c r="AN94" s="67">
        <v>32.664696718838307</v>
      </c>
      <c r="AO94" s="67">
        <v>34.918560792438143</v>
      </c>
      <c r="AP94" s="67">
        <v>30.369088858682261</v>
      </c>
      <c r="AQ94" s="308">
        <v>33.800170406930256</v>
      </c>
      <c r="AR94" s="236">
        <v>29.040996888957913</v>
      </c>
      <c r="AS94" s="236">
        <v>32.678763867680011</v>
      </c>
      <c r="AT94" s="236">
        <v>27.000055217314873</v>
      </c>
      <c r="AU94" s="236">
        <v>30.050505353928735</v>
      </c>
      <c r="AV94" s="2"/>
    </row>
    <row r="95" spans="1:48" x14ac:dyDescent="0.75">
      <c r="A95" s="2"/>
      <c r="B95" s="2"/>
      <c r="C95" s="2"/>
      <c r="D95" s="2"/>
      <c r="E95" s="2"/>
      <c r="F95" s="2"/>
      <c r="G95" s="49">
        <f t="shared" si="2"/>
        <v>-156.53928351014787</v>
      </c>
      <c r="H95" s="253" t="s">
        <v>328</v>
      </c>
      <c r="I95" s="254">
        <v>-14.864727851312933</v>
      </c>
      <c r="J95" s="254">
        <v>-14.257908544384312</v>
      </c>
      <c r="K95" s="254">
        <v>-61.685679861758956</v>
      </c>
      <c r="L95" s="254">
        <v>-88.236166713371631</v>
      </c>
      <c r="M95" s="254">
        <v>-40.230336843263956</v>
      </c>
      <c r="N95" s="254">
        <v>42.412865369745518</v>
      </c>
      <c r="O95" s="254">
        <v>-135.85760539345267</v>
      </c>
      <c r="P95" s="254">
        <v>-24.094194888849376</v>
      </c>
      <c r="Q95" s="254">
        <v>-33.373739353407849</v>
      </c>
      <c r="R95" s="254">
        <v>-37.689794161372831</v>
      </c>
      <c r="S95" s="254">
        <v>-36.970044347999284</v>
      </c>
      <c r="T95" s="254">
        <v>-41.731590822046236</v>
      </c>
      <c r="U95" s="254">
        <v>-39.79533172952155</v>
      </c>
      <c r="V95" s="254">
        <v>-38.79376926116646</v>
      </c>
      <c r="W95" s="254">
        <v>-27.482494982452224</v>
      </c>
      <c r="X95" s="254">
        <v>-39.973950491497824</v>
      </c>
      <c r="Y95" s="254">
        <v>-38.647131287415043</v>
      </c>
      <c r="Z95" s="254">
        <v>-37.771776950742492</v>
      </c>
      <c r="AA95" s="254">
        <v>-27.249850522647947</v>
      </c>
      <c r="AB95" s="254">
        <v>-39.656082894734695</v>
      </c>
      <c r="AC95" s="254">
        <v>-19.601148595892191</v>
      </c>
      <c r="AD95" s="236">
        <v>-13.849947581391788</v>
      </c>
      <c r="AE95" s="236">
        <v>-6.6599790325567145</v>
      </c>
      <c r="AF95" s="236">
        <v>-9.8525966723998977</v>
      </c>
      <c r="AG95" s="236">
        <v>-12.525870452053638</v>
      </c>
      <c r="AH95" s="236">
        <v>-12.409783064673302</v>
      </c>
      <c r="AI95" s="307">
        <v>-18.241050030873161</v>
      </c>
      <c r="AJ95" s="67">
        <v>-21.076859523191487</v>
      </c>
      <c r="AK95" s="67">
        <v>-18.539767172824266</v>
      </c>
      <c r="AL95" s="67">
        <v>-22.652384142452092</v>
      </c>
      <c r="AM95" s="308">
        <v>-25.548972541532134</v>
      </c>
      <c r="AN95" s="67">
        <v>-32.664696718838307</v>
      </c>
      <c r="AO95" s="67">
        <v>-34.918560792438143</v>
      </c>
      <c r="AP95" s="67">
        <v>-30.369088858682261</v>
      </c>
      <c r="AQ95" s="308">
        <v>-33.800170406930256</v>
      </c>
      <c r="AR95" s="236">
        <v>-29.040996888957913</v>
      </c>
      <c r="AS95" s="236">
        <v>-32.678763867680011</v>
      </c>
      <c r="AT95" s="236">
        <v>-27.000055217314873</v>
      </c>
      <c r="AU95" s="236">
        <v>-30.050505353928735</v>
      </c>
      <c r="AV95" s="2"/>
    </row>
    <row r="96" spans="1:48" x14ac:dyDescent="0.75">
      <c r="A96" s="2"/>
      <c r="B96" s="2"/>
      <c r="C96" s="2"/>
      <c r="D96" s="2"/>
      <c r="E96" s="2"/>
      <c r="F96" s="2"/>
      <c r="G96" s="49">
        <f t="shared" si="2"/>
        <v>0</v>
      </c>
      <c r="H96" s="255" t="s">
        <v>318</v>
      </c>
      <c r="I96" s="254">
        <v>1.5270548687067322E-2</v>
      </c>
      <c r="J96" s="254">
        <v>2.3192280922823501</v>
      </c>
      <c r="K96" s="254">
        <v>0</v>
      </c>
      <c r="L96" s="254">
        <v>3.8217815744619283</v>
      </c>
      <c r="M96" s="254">
        <v>3.9872546379999583</v>
      </c>
      <c r="N96" s="254">
        <v>3.6350981018954509</v>
      </c>
      <c r="O96" s="254">
        <v>3.7649845295393023</v>
      </c>
      <c r="P96" s="254">
        <v>0.78668844156225159</v>
      </c>
      <c r="Q96" s="254">
        <v>1.0719157990423873</v>
      </c>
      <c r="R96" s="254">
        <v>1.1022994072372623</v>
      </c>
      <c r="S96" s="254">
        <v>1.0790669304731337</v>
      </c>
      <c r="T96" s="254">
        <v>0.82560434538945293</v>
      </c>
      <c r="U96" s="254">
        <v>1.1249413297894162</v>
      </c>
      <c r="V96" s="254">
        <v>1.1601778422130689</v>
      </c>
      <c r="W96" s="254">
        <v>1.1357254977914863</v>
      </c>
      <c r="X96" s="254">
        <v>0</v>
      </c>
      <c r="Y96" s="254">
        <v>0</v>
      </c>
      <c r="Z96" s="254">
        <v>0</v>
      </c>
      <c r="AA96" s="254">
        <v>0</v>
      </c>
      <c r="AB96" s="254">
        <v>0</v>
      </c>
      <c r="AC96" s="254">
        <v>0</v>
      </c>
      <c r="AD96" s="236">
        <v>0</v>
      </c>
      <c r="AE96" s="236">
        <v>0</v>
      </c>
      <c r="AF96" s="236">
        <v>0</v>
      </c>
      <c r="AG96" s="236">
        <v>0</v>
      </c>
      <c r="AH96" s="236">
        <v>0</v>
      </c>
      <c r="AI96" s="307">
        <v>0</v>
      </c>
      <c r="AJ96" s="344">
        <v>0</v>
      </c>
      <c r="AK96" s="344">
        <v>0</v>
      </c>
      <c r="AL96" s="344">
        <v>0</v>
      </c>
      <c r="AM96" s="345">
        <v>0</v>
      </c>
      <c r="AN96" s="344">
        <v>0</v>
      </c>
      <c r="AO96" s="344">
        <v>0</v>
      </c>
      <c r="AP96" s="344">
        <v>0</v>
      </c>
      <c r="AQ96" s="345">
        <v>0</v>
      </c>
      <c r="AR96" s="342">
        <v>0</v>
      </c>
      <c r="AS96" s="342">
        <v>0</v>
      </c>
      <c r="AT96" s="342">
        <v>0</v>
      </c>
      <c r="AU96" s="342">
        <v>0</v>
      </c>
      <c r="AV96" s="2"/>
    </row>
    <row r="97" spans="1:48" x14ac:dyDescent="0.75">
      <c r="A97" s="2"/>
      <c r="B97" s="2"/>
      <c r="C97" s="2"/>
      <c r="D97" s="2"/>
      <c r="E97" s="2"/>
      <c r="F97" s="2"/>
      <c r="G97" s="49">
        <f t="shared" si="2"/>
        <v>156.53928351014787</v>
      </c>
      <c r="H97" s="255" t="s">
        <v>319</v>
      </c>
      <c r="I97" s="254">
        <v>14.8799984</v>
      </c>
      <c r="J97" s="254">
        <v>16.577136636666662</v>
      </c>
      <c r="K97" s="254">
        <v>61.685679861758956</v>
      </c>
      <c r="L97" s="254">
        <v>92.057948287833554</v>
      </c>
      <c r="M97" s="254">
        <v>44.217591481263916</v>
      </c>
      <c r="N97" s="254">
        <v>-38.777767267850066</v>
      </c>
      <c r="O97" s="254">
        <v>139.62258992299198</v>
      </c>
      <c r="P97" s="254">
        <v>24.880883330411628</v>
      </c>
      <c r="Q97" s="254">
        <v>34.445655152450236</v>
      </c>
      <c r="R97" s="254">
        <v>38.792093568610092</v>
      </c>
      <c r="S97" s="254">
        <v>38.049111278472417</v>
      </c>
      <c r="T97" s="254">
        <v>42.557195167435687</v>
      </c>
      <c r="U97" s="254">
        <v>40.920273059310965</v>
      </c>
      <c r="V97" s="254">
        <v>39.953947103379527</v>
      </c>
      <c r="W97" s="254">
        <v>28.618220480243711</v>
      </c>
      <c r="X97" s="254">
        <v>39.973950491497824</v>
      </c>
      <c r="Y97" s="254">
        <v>38.647131287415043</v>
      </c>
      <c r="Z97" s="254">
        <v>37.771776950742492</v>
      </c>
      <c r="AA97" s="254">
        <v>27.249850522647947</v>
      </c>
      <c r="AB97" s="254">
        <v>39.656082894734695</v>
      </c>
      <c r="AC97" s="254">
        <v>19.601148595892191</v>
      </c>
      <c r="AD97" s="236">
        <v>13.849947581391788</v>
      </c>
      <c r="AE97" s="236">
        <v>6.6599790325567145</v>
      </c>
      <c r="AF97" s="236">
        <v>9.8525966723998977</v>
      </c>
      <c r="AG97" s="236">
        <v>12.525870452053638</v>
      </c>
      <c r="AH97" s="236">
        <v>12.409783064673302</v>
      </c>
      <c r="AI97" s="307">
        <v>18.241050030873161</v>
      </c>
      <c r="AJ97" s="67">
        <v>21.076859523191487</v>
      </c>
      <c r="AK97" s="67">
        <v>18.539767172824266</v>
      </c>
      <c r="AL97" s="67">
        <v>22.652384142452092</v>
      </c>
      <c r="AM97" s="308">
        <v>25.548972541532134</v>
      </c>
      <c r="AN97" s="67">
        <v>32.664696718838307</v>
      </c>
      <c r="AO97" s="67">
        <v>34.918560792438143</v>
      </c>
      <c r="AP97" s="67">
        <v>30.369088858682261</v>
      </c>
      <c r="AQ97" s="308">
        <v>33.800170406930256</v>
      </c>
      <c r="AR97" s="236">
        <v>29.040996888957913</v>
      </c>
      <c r="AS97" s="236">
        <v>32.678763867680011</v>
      </c>
      <c r="AT97" s="236">
        <v>27.000055217314873</v>
      </c>
      <c r="AU97" s="236">
        <v>30.050505353928735</v>
      </c>
      <c r="AV97" s="2"/>
    </row>
    <row r="98" spans="1:48" x14ac:dyDescent="0.75">
      <c r="A98" s="2"/>
      <c r="B98" s="2"/>
      <c r="C98" s="2"/>
      <c r="D98" s="2"/>
      <c r="E98" s="2"/>
      <c r="F98" s="2"/>
      <c r="G98" s="49">
        <f t="shared" si="2"/>
        <v>-118.23208724331411</v>
      </c>
      <c r="H98" s="253" t="s">
        <v>1725</v>
      </c>
      <c r="I98" s="254">
        <v>7.6352743435336608E-3</v>
      </c>
      <c r="J98" s="254">
        <v>-1.7744233286004831</v>
      </c>
      <c r="K98" s="254">
        <v>-31.923340781758959</v>
      </c>
      <c r="L98" s="254">
        <v>-71.152760874992566</v>
      </c>
      <c r="M98" s="254">
        <v>-22.271066299402616</v>
      </c>
      <c r="N98" s="254">
        <v>61.31438745283927</v>
      </c>
      <c r="O98" s="254">
        <v>-106.76774332994438</v>
      </c>
      <c r="P98" s="254">
        <v>-19.143551840938869</v>
      </c>
      <c r="Q98" s="254">
        <v>-26.648455682278929</v>
      </c>
      <c r="R98" s="254">
        <v>-30.775468366588811</v>
      </c>
      <c r="S98" s="254">
        <v>-30.200267440137768</v>
      </c>
      <c r="T98" s="254">
        <v>-35.98824779519714</v>
      </c>
      <c r="U98" s="254">
        <v>-31.992883546541417</v>
      </c>
      <c r="V98" s="254">
        <v>-30.77532649349067</v>
      </c>
      <c r="W98" s="254">
        <v>-19.631700841010321</v>
      </c>
      <c r="X98" s="254">
        <v>-33.355402298291516</v>
      </c>
      <c r="Y98" s="254">
        <v>-29.652332824041974</v>
      </c>
      <c r="Z98" s="254">
        <v>-28.523850393979082</v>
      </c>
      <c r="AA98" s="254">
        <v>-18.195475452933767</v>
      </c>
      <c r="AB98" s="254">
        <v>-27.706082894734696</v>
      </c>
      <c r="AC98" s="254">
        <v>-18.406148595892191</v>
      </c>
      <c r="AD98" s="236">
        <v>-11.049947581391788</v>
      </c>
      <c r="AE98" s="236">
        <v>-4.4199790325567152</v>
      </c>
      <c r="AF98" s="236">
        <v>-7.0275444517376364</v>
      </c>
      <c r="AG98" s="236">
        <v>-9.1358077872589263</v>
      </c>
      <c r="AH98" s="236">
        <v>-8.9519191465826946</v>
      </c>
      <c r="AI98" s="307">
        <v>-14.714028834420743</v>
      </c>
      <c r="AJ98" s="67">
        <v>-16.80474935767554</v>
      </c>
      <c r="AK98" s="67">
        <v>-14.781905252353097</v>
      </c>
      <c r="AL98" s="67">
        <v>-18.060927789020543</v>
      </c>
      <c r="AM98" s="308">
        <v>-20.370400980950802</v>
      </c>
      <c r="AN98" s="67">
        <v>-24.67122108673588</v>
      </c>
      <c r="AO98" s="67">
        <v>-26.373535341720654</v>
      </c>
      <c r="AP98" s="67">
        <v>-22.937378292056088</v>
      </c>
      <c r="AQ98" s="308">
        <v>-25.528829612485087</v>
      </c>
      <c r="AR98" s="236">
        <v>-21.934287680481809</v>
      </c>
      <c r="AS98" s="236">
        <v>-24.681845821510581</v>
      </c>
      <c r="AT98" s="236">
        <v>-20.392790949633589</v>
      </c>
      <c r="AU98" s="236">
        <v>-22.696756309613846</v>
      </c>
      <c r="AV98" s="2"/>
    </row>
    <row r="99" spans="1:48" x14ac:dyDescent="0.75">
      <c r="A99" s="2"/>
      <c r="B99" s="2"/>
      <c r="C99" s="2"/>
      <c r="D99" s="2"/>
      <c r="E99" s="2"/>
      <c r="F99" s="2"/>
      <c r="G99" s="49">
        <f t="shared" si="2"/>
        <v>0</v>
      </c>
      <c r="H99" s="255" t="s">
        <v>318</v>
      </c>
      <c r="I99" s="254">
        <v>7.6352743435336608E-3</v>
      </c>
      <c r="J99" s="254">
        <v>1.88823380661792E-2</v>
      </c>
      <c r="K99" s="254">
        <v>0</v>
      </c>
      <c r="L99" s="254">
        <v>9.9602840993226921E-5</v>
      </c>
      <c r="M99" s="254">
        <v>0</v>
      </c>
      <c r="N99" s="254">
        <v>0</v>
      </c>
      <c r="O99" s="254">
        <v>0</v>
      </c>
      <c r="P99" s="254">
        <v>0</v>
      </c>
      <c r="Q99" s="254">
        <v>0</v>
      </c>
      <c r="R99" s="254">
        <v>0</v>
      </c>
      <c r="S99" s="254">
        <v>0</v>
      </c>
      <c r="T99" s="254">
        <v>0</v>
      </c>
      <c r="U99" s="254">
        <v>0</v>
      </c>
      <c r="V99" s="254">
        <v>0</v>
      </c>
      <c r="W99" s="254">
        <v>0</v>
      </c>
      <c r="X99" s="254">
        <v>0</v>
      </c>
      <c r="Y99" s="254">
        <v>0</v>
      </c>
      <c r="Z99" s="254">
        <v>0</v>
      </c>
      <c r="AA99" s="254">
        <v>0</v>
      </c>
      <c r="AB99" s="254">
        <v>0</v>
      </c>
      <c r="AC99" s="254">
        <v>0</v>
      </c>
      <c r="AD99" s="236">
        <v>0</v>
      </c>
      <c r="AE99" s="236">
        <v>0</v>
      </c>
      <c r="AF99" s="236">
        <v>0</v>
      </c>
      <c r="AG99" s="236">
        <v>0</v>
      </c>
      <c r="AH99" s="236">
        <v>0</v>
      </c>
      <c r="AI99" s="307">
        <v>0</v>
      </c>
      <c r="AJ99" s="67">
        <v>0</v>
      </c>
      <c r="AK99" s="67">
        <v>0</v>
      </c>
      <c r="AL99" s="67">
        <v>0</v>
      </c>
      <c r="AM99" s="308">
        <v>0</v>
      </c>
      <c r="AN99" s="67">
        <v>0</v>
      </c>
      <c r="AO99" s="67">
        <v>0</v>
      </c>
      <c r="AP99" s="67">
        <v>0</v>
      </c>
      <c r="AQ99" s="308">
        <v>0</v>
      </c>
      <c r="AR99" s="236">
        <v>0</v>
      </c>
      <c r="AS99" s="236">
        <v>0</v>
      </c>
      <c r="AT99" s="236">
        <v>0</v>
      </c>
      <c r="AU99" s="236">
        <v>0</v>
      </c>
      <c r="AV99" s="2"/>
    </row>
    <row r="100" spans="1:48" x14ac:dyDescent="0.75">
      <c r="A100" s="2"/>
      <c r="B100" s="2"/>
      <c r="C100" s="2"/>
      <c r="D100" s="2"/>
      <c r="E100" s="2"/>
      <c r="F100" s="2"/>
      <c r="G100" s="49">
        <f t="shared" si="2"/>
        <v>118.23208724331411</v>
      </c>
      <c r="H100" s="255" t="s">
        <v>319</v>
      </c>
      <c r="I100" s="254">
        <v>0</v>
      </c>
      <c r="J100" s="254">
        <v>1.7933056666666622</v>
      </c>
      <c r="K100" s="254">
        <v>31.923340781758959</v>
      </c>
      <c r="L100" s="254">
        <v>71.152860477833556</v>
      </c>
      <c r="M100" s="254">
        <v>22.271066299402616</v>
      </c>
      <c r="N100" s="254">
        <v>-61.31438745283927</v>
      </c>
      <c r="O100" s="254">
        <v>106.76774332994438</v>
      </c>
      <c r="P100" s="254">
        <v>19.143551840938869</v>
      </c>
      <c r="Q100" s="254">
        <v>26.648455682278929</v>
      </c>
      <c r="R100" s="254">
        <v>30.775468366588811</v>
      </c>
      <c r="S100" s="254">
        <v>30.200267440137768</v>
      </c>
      <c r="T100" s="254">
        <v>35.98824779519714</v>
      </c>
      <c r="U100" s="254">
        <v>31.992883546541417</v>
      </c>
      <c r="V100" s="254">
        <v>30.77532649349067</v>
      </c>
      <c r="W100" s="254">
        <v>19.631700841010321</v>
      </c>
      <c r="X100" s="254">
        <v>33.355402298291516</v>
      </c>
      <c r="Y100" s="254">
        <v>29.652332824041974</v>
      </c>
      <c r="Z100" s="254">
        <v>28.523850393979082</v>
      </c>
      <c r="AA100" s="254">
        <v>18.195475452933767</v>
      </c>
      <c r="AB100" s="254">
        <v>27.706082894734696</v>
      </c>
      <c r="AC100" s="254">
        <v>18.406148595892191</v>
      </c>
      <c r="AD100" s="236">
        <v>11.049947581391788</v>
      </c>
      <c r="AE100" s="236">
        <v>4.4199790325567152</v>
      </c>
      <c r="AF100" s="236">
        <v>7.0275444517376364</v>
      </c>
      <c r="AG100" s="236">
        <v>9.1358077872589263</v>
      </c>
      <c r="AH100" s="236">
        <v>8.9519191465826946</v>
      </c>
      <c r="AI100" s="307">
        <v>14.714028834420743</v>
      </c>
      <c r="AJ100" s="67">
        <v>16.80474935767554</v>
      </c>
      <c r="AK100" s="67">
        <v>14.781905252353097</v>
      </c>
      <c r="AL100" s="67">
        <v>18.060927789020543</v>
      </c>
      <c r="AM100" s="308">
        <v>20.370400980950802</v>
      </c>
      <c r="AN100" s="67">
        <v>24.67122108673588</v>
      </c>
      <c r="AO100" s="67">
        <v>26.373535341720654</v>
      </c>
      <c r="AP100" s="67">
        <v>22.937378292056088</v>
      </c>
      <c r="AQ100" s="308">
        <v>25.528829612485087</v>
      </c>
      <c r="AR100" s="236">
        <v>21.934287680481809</v>
      </c>
      <c r="AS100" s="236">
        <v>24.681845821510581</v>
      </c>
      <c r="AT100" s="236">
        <v>20.392790949633589</v>
      </c>
      <c r="AU100" s="236">
        <v>22.696756309613846</v>
      </c>
      <c r="AV100" s="2"/>
    </row>
    <row r="101" spans="1:48" x14ac:dyDescent="0.75">
      <c r="A101" s="2"/>
      <c r="B101" s="2"/>
      <c r="C101" s="2"/>
      <c r="D101" s="2"/>
      <c r="E101" s="2"/>
      <c r="F101" s="2"/>
      <c r="G101" s="72">
        <f t="shared" si="2"/>
        <v>-39.134051924249562</v>
      </c>
      <c r="H101" s="182" t="s">
        <v>1726</v>
      </c>
      <c r="I101" s="65">
        <v>0</v>
      </c>
      <c r="J101" s="65">
        <v>0</v>
      </c>
      <c r="K101" s="65">
        <v>0</v>
      </c>
      <c r="L101" s="65">
        <v>0</v>
      </c>
      <c r="M101" s="65">
        <v>-26.584134371175509</v>
      </c>
      <c r="N101" s="65">
        <v>-27.119187657621296</v>
      </c>
      <c r="O101" s="65">
        <v>-27.465393190245564</v>
      </c>
      <c r="P101" s="65">
        <v>-4.6852661391892223</v>
      </c>
      <c r="Q101" s="65">
        <v>-4.1036684587192465</v>
      </c>
      <c r="R101" s="65">
        <v>-6.1617415161334508</v>
      </c>
      <c r="S101" s="65">
        <v>-6.8958634459248414</v>
      </c>
      <c r="T101" s="65">
        <v>-6.7740062679124655</v>
      </c>
      <c r="U101" s="65">
        <v>-6.0110316883755788</v>
      </c>
      <c r="V101" s="65">
        <v>-6.7167418526806122</v>
      </c>
      <c r="W101" s="65">
        <v>-6.8425235354898799</v>
      </c>
      <c r="X101" s="65">
        <v>-6.7800902011273045</v>
      </c>
      <c r="Y101" s="65">
        <v>-5.8780733261578177</v>
      </c>
      <c r="Z101" s="65">
        <v>-6.3458948479953143</v>
      </c>
      <c r="AA101" s="65">
        <v>-6.5246590433266629</v>
      </c>
      <c r="AB101" s="65">
        <v>-6.6531446301925028</v>
      </c>
      <c r="AC101" s="65">
        <v>-6.6531446301925028</v>
      </c>
      <c r="AD101" s="60">
        <v>-6.8</v>
      </c>
      <c r="AE101" s="60">
        <v>-6.8</v>
      </c>
      <c r="AF101" s="60">
        <v>-6.6950000000000003</v>
      </c>
      <c r="AG101" s="60">
        <v>-6.8849999999999998</v>
      </c>
      <c r="AH101" s="60">
        <v>-5.9438283800000002</v>
      </c>
      <c r="AI101" s="305">
        <v>-2.0062156299999998</v>
      </c>
      <c r="AJ101" s="344">
        <v>-11.470087029129408</v>
      </c>
      <c r="AK101" s="344">
        <v>1.9394358077924414</v>
      </c>
      <c r="AL101" s="344">
        <v>-10.679434654298035</v>
      </c>
      <c r="AM101" s="345">
        <v>5.7318666377851777</v>
      </c>
      <c r="AN101" s="344">
        <v>-8.9866339686914376</v>
      </c>
      <c r="AO101" s="344">
        <v>-3.6048771033917317</v>
      </c>
      <c r="AP101" s="344">
        <v>-12.789570497562632</v>
      </c>
      <c r="AQ101" s="345">
        <v>2.5487244850897239</v>
      </c>
      <c r="AR101" s="187">
        <v>-17.05</v>
      </c>
      <c r="AS101" s="187">
        <v>1.9185614972867244</v>
      </c>
      <c r="AT101" s="187">
        <v>-15.844758500591691</v>
      </c>
      <c r="AU101" s="187">
        <v>1.2842000956801114</v>
      </c>
      <c r="AV101" s="2"/>
    </row>
    <row r="102" spans="1:48" x14ac:dyDescent="0.75">
      <c r="A102" s="2"/>
      <c r="B102" s="2"/>
      <c r="C102" s="2"/>
      <c r="D102" s="2"/>
      <c r="E102" s="2"/>
      <c r="F102" s="2"/>
      <c r="G102" s="72">
        <f t="shared" si="2"/>
        <v>5.8181598812549646</v>
      </c>
      <c r="H102" s="64" t="s">
        <v>318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1.6691654260360842</v>
      </c>
      <c r="Q102" s="65">
        <v>2.778626896693368</v>
      </c>
      <c r="R102" s="65">
        <v>0.61587378523598346</v>
      </c>
      <c r="S102" s="65">
        <v>0</v>
      </c>
      <c r="T102" s="65">
        <v>0</v>
      </c>
      <c r="U102" s="65">
        <v>0.87847927664839465</v>
      </c>
      <c r="V102" s="65">
        <v>6.1633701993146453E-2</v>
      </c>
      <c r="W102" s="65">
        <v>5.1092378250001465E-2</v>
      </c>
      <c r="X102" s="65">
        <v>5.5905533079515894E-2</v>
      </c>
      <c r="Y102" s="65">
        <v>0.98673249781553318</v>
      </c>
      <c r="Z102" s="65">
        <v>0.35209348386154316</v>
      </c>
      <c r="AA102" s="65">
        <v>0.34741324829020764</v>
      </c>
      <c r="AB102" s="65">
        <v>0</v>
      </c>
      <c r="AC102" s="65">
        <v>0</v>
      </c>
      <c r="AD102" s="60">
        <v>0</v>
      </c>
      <c r="AE102" s="60">
        <v>0</v>
      </c>
      <c r="AF102" s="60">
        <v>0</v>
      </c>
      <c r="AG102" s="60">
        <v>0</v>
      </c>
      <c r="AH102" s="60">
        <v>0</v>
      </c>
      <c r="AI102" s="305">
        <v>0</v>
      </c>
      <c r="AJ102" s="344">
        <v>5.579912970870593</v>
      </c>
      <c r="AK102" s="344">
        <v>3.9456514377924412</v>
      </c>
      <c r="AL102" s="344">
        <v>6.3705653457019666</v>
      </c>
      <c r="AM102" s="345">
        <v>5.7318666377851777</v>
      </c>
      <c r="AN102" s="344">
        <v>9.4010774366738818</v>
      </c>
      <c r="AO102" s="344">
        <v>0</v>
      </c>
      <c r="AP102" s="344">
        <v>5.3719191535279789</v>
      </c>
      <c r="AQ102" s="345">
        <v>4.3960476099529648</v>
      </c>
      <c r="AR102" s="187">
        <v>0</v>
      </c>
      <c r="AS102" s="187">
        <v>1.9185614972867244</v>
      </c>
      <c r="AT102" s="187">
        <v>1.2052414994083089</v>
      </c>
      <c r="AU102" s="187">
        <v>1.2905823456835435</v>
      </c>
      <c r="AV102" s="2"/>
    </row>
    <row r="103" spans="1:48" x14ac:dyDescent="0.75">
      <c r="A103" s="2"/>
      <c r="B103" s="2"/>
      <c r="C103" s="2"/>
      <c r="D103" s="2"/>
      <c r="E103" s="2"/>
      <c r="F103" s="2"/>
      <c r="G103" s="72">
        <f t="shared" si="2"/>
        <v>44.952211805504533</v>
      </c>
      <c r="H103" s="64" t="s">
        <v>319</v>
      </c>
      <c r="I103" s="65">
        <v>0</v>
      </c>
      <c r="J103" s="65">
        <v>0</v>
      </c>
      <c r="K103" s="65">
        <v>0</v>
      </c>
      <c r="L103" s="65">
        <v>0</v>
      </c>
      <c r="M103" s="65">
        <v>26.584134371175509</v>
      </c>
      <c r="N103" s="65">
        <v>27.119187657621296</v>
      </c>
      <c r="O103" s="65">
        <v>27.465393190245564</v>
      </c>
      <c r="P103" s="65">
        <v>6.3544315652253065</v>
      </c>
      <c r="Q103" s="65">
        <v>6.8822953554126141</v>
      </c>
      <c r="R103" s="65">
        <v>6.7776153013694342</v>
      </c>
      <c r="S103" s="65">
        <v>6.8958634459248414</v>
      </c>
      <c r="T103" s="65">
        <v>6.7740062679124655</v>
      </c>
      <c r="U103" s="65">
        <v>6.8895109650239732</v>
      </c>
      <c r="V103" s="65">
        <v>6.778375554673759</v>
      </c>
      <c r="W103" s="65">
        <v>6.8936159137398816</v>
      </c>
      <c r="X103" s="65">
        <v>6.8359957342068203</v>
      </c>
      <c r="Y103" s="65">
        <v>6.8648058239733514</v>
      </c>
      <c r="Z103" s="65">
        <v>6.6979883318568572</v>
      </c>
      <c r="AA103" s="65">
        <v>6.8720722916168704</v>
      </c>
      <c r="AB103" s="65">
        <v>6.6531446301925028</v>
      </c>
      <c r="AC103" s="65">
        <v>6.6531446301925028</v>
      </c>
      <c r="AD103" s="60">
        <v>6.8</v>
      </c>
      <c r="AE103" s="60">
        <v>6.8</v>
      </c>
      <c r="AF103" s="60">
        <v>6.6950000000000003</v>
      </c>
      <c r="AG103" s="60">
        <v>6.8849999999999998</v>
      </c>
      <c r="AH103" s="60">
        <v>5.9438283800000002</v>
      </c>
      <c r="AI103" s="305">
        <v>2.0062156299999998</v>
      </c>
      <c r="AJ103" s="344">
        <v>17.05</v>
      </c>
      <c r="AK103" s="344">
        <v>2.0062156299999998</v>
      </c>
      <c r="AL103" s="344">
        <v>17.05</v>
      </c>
      <c r="AM103" s="345">
        <v>0</v>
      </c>
      <c r="AN103" s="344">
        <v>18.387711405365319</v>
      </c>
      <c r="AO103" s="344">
        <v>3.6048771033917317</v>
      </c>
      <c r="AP103" s="344">
        <v>18.161489651090612</v>
      </c>
      <c r="AQ103" s="345">
        <v>1.8473231248632407</v>
      </c>
      <c r="AR103" s="187">
        <v>17.05</v>
      </c>
      <c r="AS103" s="187">
        <v>0</v>
      </c>
      <c r="AT103" s="187">
        <v>17.05</v>
      </c>
      <c r="AU103" s="187">
        <v>6.3822500034321061E-3</v>
      </c>
      <c r="AV103" s="2"/>
    </row>
    <row r="104" spans="1:48" x14ac:dyDescent="0.75">
      <c r="A104" s="2"/>
      <c r="B104" s="2"/>
      <c r="C104" s="2"/>
      <c r="D104" s="2"/>
      <c r="E104" s="2"/>
      <c r="F104" s="2"/>
      <c r="G104" s="49">
        <f t="shared" si="2"/>
        <v>5.8181598812549646</v>
      </c>
      <c r="H104" s="253" t="s">
        <v>330</v>
      </c>
      <c r="I104" s="254">
        <v>0</v>
      </c>
      <c r="J104" s="254">
        <v>0</v>
      </c>
      <c r="K104" s="254">
        <v>0</v>
      </c>
      <c r="L104" s="254">
        <v>0</v>
      </c>
      <c r="M104" s="254">
        <v>0</v>
      </c>
      <c r="N104" s="254">
        <v>0</v>
      </c>
      <c r="O104" s="254">
        <v>0</v>
      </c>
      <c r="P104" s="254">
        <v>1.6691654260360842</v>
      </c>
      <c r="Q104" s="254">
        <v>2.778626896693368</v>
      </c>
      <c r="R104" s="254">
        <v>0.61587378523598346</v>
      </c>
      <c r="S104" s="254">
        <v>0</v>
      </c>
      <c r="T104" s="254">
        <v>0</v>
      </c>
      <c r="U104" s="254">
        <v>0.87847927664839465</v>
      </c>
      <c r="V104" s="254">
        <v>6.1633701993146453E-2</v>
      </c>
      <c r="W104" s="254">
        <v>5.1092378250001465E-2</v>
      </c>
      <c r="X104" s="254">
        <v>5.5905533079515894E-2</v>
      </c>
      <c r="Y104" s="254">
        <v>0.98673249781553318</v>
      </c>
      <c r="Z104" s="254">
        <v>0.35209348386154316</v>
      </c>
      <c r="AA104" s="254">
        <v>0.34741324829020764</v>
      </c>
      <c r="AB104" s="254">
        <v>0</v>
      </c>
      <c r="AC104" s="254">
        <v>0</v>
      </c>
      <c r="AD104" s="236">
        <v>0</v>
      </c>
      <c r="AE104" s="342">
        <v>0</v>
      </c>
      <c r="AF104" s="342">
        <v>0</v>
      </c>
      <c r="AG104" s="342">
        <v>0</v>
      </c>
      <c r="AH104" s="342">
        <v>0</v>
      </c>
      <c r="AI104" s="343">
        <v>0</v>
      </c>
      <c r="AJ104" s="344">
        <v>3.719941980580395</v>
      </c>
      <c r="AK104" s="344">
        <v>2.6304342918616275</v>
      </c>
      <c r="AL104" s="344">
        <v>4.2470435638013111</v>
      </c>
      <c r="AM104" s="345">
        <v>3.6083448558845221</v>
      </c>
      <c r="AN104" s="344">
        <v>5.1191179968617151</v>
      </c>
      <c r="AO104" s="344">
        <v>-0.99866147339173172</v>
      </c>
      <c r="AP104" s="344">
        <v>2.4623689099214641</v>
      </c>
      <c r="AQ104" s="345">
        <v>1.1944741631883915</v>
      </c>
      <c r="AR104" s="342">
        <v>0</v>
      </c>
      <c r="AS104" s="342">
        <v>1.9185614972867244</v>
      </c>
      <c r="AT104" s="342">
        <v>1.2052414994083089</v>
      </c>
      <c r="AU104" s="342">
        <v>1.2905823456835435</v>
      </c>
      <c r="AV104" s="2"/>
    </row>
    <row r="105" spans="1:48" x14ac:dyDescent="0.75">
      <c r="A105" s="2"/>
      <c r="B105" s="2"/>
      <c r="C105" s="2"/>
      <c r="D105" s="2"/>
      <c r="E105" s="2"/>
      <c r="F105" s="2"/>
      <c r="G105" s="49">
        <f t="shared" si="2"/>
        <v>5.8181598812549646</v>
      </c>
      <c r="H105" s="255" t="s">
        <v>318</v>
      </c>
      <c r="I105" s="254">
        <v>0</v>
      </c>
      <c r="J105" s="254">
        <v>0</v>
      </c>
      <c r="K105" s="254">
        <v>0</v>
      </c>
      <c r="L105" s="254">
        <v>0</v>
      </c>
      <c r="M105" s="254">
        <v>0</v>
      </c>
      <c r="N105" s="254">
        <v>0</v>
      </c>
      <c r="O105" s="254">
        <v>0</v>
      </c>
      <c r="P105" s="254">
        <v>1.6691654260360842</v>
      </c>
      <c r="Q105" s="254">
        <v>2.778626896693368</v>
      </c>
      <c r="R105" s="254">
        <v>0.61587378523598346</v>
      </c>
      <c r="S105" s="254">
        <v>0</v>
      </c>
      <c r="T105" s="254">
        <v>0</v>
      </c>
      <c r="U105" s="254">
        <v>0.87847927664839465</v>
      </c>
      <c r="V105" s="254">
        <v>6.1633701993146453E-2</v>
      </c>
      <c r="W105" s="254">
        <v>5.1092378250001465E-2</v>
      </c>
      <c r="X105" s="254">
        <v>5.5905533079515894E-2</v>
      </c>
      <c r="Y105" s="254">
        <v>0.98673249781553318</v>
      </c>
      <c r="Z105" s="254">
        <v>0.35209348386154316</v>
      </c>
      <c r="AA105" s="254">
        <v>0.34741324829020764</v>
      </c>
      <c r="AB105" s="254">
        <v>0</v>
      </c>
      <c r="AC105" s="254">
        <v>0</v>
      </c>
      <c r="AD105" s="236">
        <v>0</v>
      </c>
      <c r="AE105" s="342">
        <v>0</v>
      </c>
      <c r="AF105" s="342">
        <v>0</v>
      </c>
      <c r="AG105" s="342">
        <v>0</v>
      </c>
      <c r="AH105" s="342">
        <v>0</v>
      </c>
      <c r="AI105" s="343">
        <v>0</v>
      </c>
      <c r="AJ105" s="344">
        <v>3.719941980580395</v>
      </c>
      <c r="AK105" s="344">
        <v>2.6304342918616275</v>
      </c>
      <c r="AL105" s="344">
        <v>4.2470435638013111</v>
      </c>
      <c r="AM105" s="345">
        <v>3.6083448558845221</v>
      </c>
      <c r="AN105" s="344">
        <v>6.2673849577825882</v>
      </c>
      <c r="AO105" s="344">
        <v>0</v>
      </c>
      <c r="AP105" s="344">
        <v>3.5738585610120772</v>
      </c>
      <c r="AQ105" s="345">
        <v>3.0417972880516322</v>
      </c>
      <c r="AR105" s="342">
        <v>0</v>
      </c>
      <c r="AS105" s="342">
        <v>1.9185614972867244</v>
      </c>
      <c r="AT105" s="342">
        <v>1.2052414994083089</v>
      </c>
      <c r="AU105" s="342">
        <v>1.2905823456835435</v>
      </c>
      <c r="AV105" s="2"/>
    </row>
    <row r="106" spans="1:48" x14ac:dyDescent="0.75">
      <c r="A106" s="2"/>
      <c r="B106" s="2"/>
      <c r="C106" s="2"/>
      <c r="D106" s="2"/>
      <c r="E106" s="2"/>
      <c r="F106" s="2"/>
      <c r="G106" s="49">
        <f t="shared" si="2"/>
        <v>0</v>
      </c>
      <c r="H106" s="255" t="s">
        <v>319</v>
      </c>
      <c r="I106" s="254">
        <v>0</v>
      </c>
      <c r="J106" s="254">
        <v>0</v>
      </c>
      <c r="K106" s="254">
        <v>0</v>
      </c>
      <c r="L106" s="254">
        <v>0</v>
      </c>
      <c r="M106" s="254">
        <v>0</v>
      </c>
      <c r="N106" s="254">
        <v>0</v>
      </c>
      <c r="O106" s="254">
        <v>0</v>
      </c>
      <c r="P106" s="254">
        <v>0</v>
      </c>
      <c r="Q106" s="254">
        <v>0</v>
      </c>
      <c r="R106" s="254">
        <v>0</v>
      </c>
      <c r="S106" s="254">
        <v>0</v>
      </c>
      <c r="T106" s="254">
        <v>0</v>
      </c>
      <c r="U106" s="254">
        <v>0</v>
      </c>
      <c r="V106" s="254">
        <v>0</v>
      </c>
      <c r="W106" s="254">
        <v>0</v>
      </c>
      <c r="X106" s="254">
        <v>0</v>
      </c>
      <c r="Y106" s="254">
        <v>0</v>
      </c>
      <c r="Z106" s="254">
        <v>0</v>
      </c>
      <c r="AA106" s="254">
        <v>0</v>
      </c>
      <c r="AB106" s="254">
        <v>0</v>
      </c>
      <c r="AC106" s="254">
        <v>0</v>
      </c>
      <c r="AD106" s="236">
        <v>0</v>
      </c>
      <c r="AE106" s="342">
        <v>0</v>
      </c>
      <c r="AF106" s="342">
        <v>0</v>
      </c>
      <c r="AG106" s="342">
        <v>0</v>
      </c>
      <c r="AH106" s="342">
        <v>0</v>
      </c>
      <c r="AI106" s="343">
        <v>0</v>
      </c>
      <c r="AJ106" s="344">
        <v>0</v>
      </c>
      <c r="AK106" s="344">
        <v>0</v>
      </c>
      <c r="AL106" s="344">
        <v>0</v>
      </c>
      <c r="AM106" s="345">
        <v>0</v>
      </c>
      <c r="AN106" s="344">
        <v>1.1482669609208733</v>
      </c>
      <c r="AO106" s="344">
        <v>0.99866147339173172</v>
      </c>
      <c r="AP106" s="344">
        <v>1.1114896510906132</v>
      </c>
      <c r="AQ106" s="345">
        <v>1.8473231248632407</v>
      </c>
      <c r="AR106" s="342">
        <v>0</v>
      </c>
      <c r="AS106" s="342">
        <v>0</v>
      </c>
      <c r="AT106" s="342">
        <v>0</v>
      </c>
      <c r="AU106" s="342">
        <v>0</v>
      </c>
      <c r="AV106" s="2"/>
    </row>
    <row r="107" spans="1:48" x14ac:dyDescent="0.75">
      <c r="A107" s="2"/>
      <c r="B107" s="2"/>
      <c r="C107" s="2"/>
      <c r="D107" s="2"/>
      <c r="E107" s="2"/>
      <c r="F107" s="2"/>
      <c r="G107" s="49">
        <f t="shared" si="2"/>
        <v>-44.952211805504533</v>
      </c>
      <c r="H107" s="253" t="s">
        <v>329</v>
      </c>
      <c r="I107" s="254">
        <v>0</v>
      </c>
      <c r="J107" s="254">
        <v>0</v>
      </c>
      <c r="K107" s="254">
        <v>0</v>
      </c>
      <c r="L107" s="254">
        <v>0</v>
      </c>
      <c r="M107" s="254">
        <v>-26.584134371175509</v>
      </c>
      <c r="N107" s="254">
        <v>-27.119187657621296</v>
      </c>
      <c r="O107" s="254">
        <v>-27.465393190245564</v>
      </c>
      <c r="P107" s="254">
        <v>-6.3544315652253065</v>
      </c>
      <c r="Q107" s="254">
        <v>-6.8822953554126141</v>
      </c>
      <c r="R107" s="254">
        <v>-6.7776153013694342</v>
      </c>
      <c r="S107" s="254">
        <v>-6.8958634459248414</v>
      </c>
      <c r="T107" s="254">
        <v>-6.7740062679124655</v>
      </c>
      <c r="U107" s="254">
        <v>-6.8895109650239732</v>
      </c>
      <c r="V107" s="254">
        <v>-6.778375554673759</v>
      </c>
      <c r="W107" s="254">
        <v>-6.8936159137398816</v>
      </c>
      <c r="X107" s="254">
        <v>-6.8359957342068203</v>
      </c>
      <c r="Y107" s="254">
        <v>-6.8648058239733514</v>
      </c>
      <c r="Z107" s="254">
        <v>-6.6979883318568572</v>
      </c>
      <c r="AA107" s="254">
        <v>-6.8720722916168704</v>
      </c>
      <c r="AB107" s="254">
        <v>-6.6531446301925028</v>
      </c>
      <c r="AC107" s="254">
        <v>-6.6531446301925028</v>
      </c>
      <c r="AD107" s="236">
        <v>-6.8</v>
      </c>
      <c r="AE107" s="342">
        <v>-6.8</v>
      </c>
      <c r="AF107" s="342">
        <v>-6.6950000000000003</v>
      </c>
      <c r="AG107" s="342">
        <v>-6.8849999999999998</v>
      </c>
      <c r="AH107" s="342">
        <v>-5.9438283800000002</v>
      </c>
      <c r="AI107" s="343">
        <v>-2.0062156299999998</v>
      </c>
      <c r="AJ107" s="344">
        <v>-15.190029009709804</v>
      </c>
      <c r="AK107" s="344">
        <v>-0.69099848406918607</v>
      </c>
      <c r="AL107" s="344">
        <v>-14.926478218099344</v>
      </c>
      <c r="AM107" s="345">
        <v>2.1235217819006555</v>
      </c>
      <c r="AN107" s="344">
        <v>-14.10575196555315</v>
      </c>
      <c r="AO107" s="344">
        <v>-2.6062156299999999</v>
      </c>
      <c r="AP107" s="344">
        <v>-15.2519394074841</v>
      </c>
      <c r="AQ107" s="345">
        <v>1.0855807181974217</v>
      </c>
      <c r="AR107" s="342">
        <v>-17.05</v>
      </c>
      <c r="AS107" s="342">
        <v>0</v>
      </c>
      <c r="AT107" s="342">
        <v>-17.05</v>
      </c>
      <c r="AU107" s="342">
        <v>-6.3822500034321061E-3</v>
      </c>
      <c r="AV107" s="2"/>
    </row>
    <row r="108" spans="1:48" x14ac:dyDescent="0.75">
      <c r="A108" s="2"/>
      <c r="B108" s="2"/>
      <c r="C108" s="2"/>
      <c r="D108" s="2"/>
      <c r="E108" s="2"/>
      <c r="F108" s="2"/>
      <c r="G108" s="49">
        <f t="shared" si="2"/>
        <v>0</v>
      </c>
      <c r="H108" s="255" t="s">
        <v>318</v>
      </c>
      <c r="I108" s="254">
        <v>0</v>
      </c>
      <c r="J108" s="254">
        <v>0</v>
      </c>
      <c r="K108" s="254">
        <v>0</v>
      </c>
      <c r="L108" s="254">
        <v>0</v>
      </c>
      <c r="M108" s="254">
        <v>0</v>
      </c>
      <c r="N108" s="254">
        <v>0</v>
      </c>
      <c r="O108" s="254">
        <v>0</v>
      </c>
      <c r="P108" s="254">
        <v>0</v>
      </c>
      <c r="Q108" s="254">
        <v>0</v>
      </c>
      <c r="R108" s="254">
        <v>0</v>
      </c>
      <c r="S108" s="254">
        <v>0</v>
      </c>
      <c r="T108" s="254">
        <v>0</v>
      </c>
      <c r="U108" s="254">
        <v>0</v>
      </c>
      <c r="V108" s="254">
        <v>0</v>
      </c>
      <c r="W108" s="254">
        <v>0</v>
      </c>
      <c r="X108" s="254">
        <v>0</v>
      </c>
      <c r="Y108" s="254">
        <v>0</v>
      </c>
      <c r="Z108" s="254">
        <v>0</v>
      </c>
      <c r="AA108" s="254">
        <v>0</v>
      </c>
      <c r="AB108" s="254">
        <v>0</v>
      </c>
      <c r="AC108" s="254">
        <v>0</v>
      </c>
      <c r="AD108" s="236">
        <v>0</v>
      </c>
      <c r="AE108" s="342">
        <v>0</v>
      </c>
      <c r="AF108" s="342">
        <v>0</v>
      </c>
      <c r="AG108" s="342">
        <v>0</v>
      </c>
      <c r="AH108" s="342">
        <v>0</v>
      </c>
      <c r="AI108" s="343">
        <v>0</v>
      </c>
      <c r="AJ108" s="344">
        <v>1.8599709902901975</v>
      </c>
      <c r="AK108" s="344">
        <v>1.3152171459308137</v>
      </c>
      <c r="AL108" s="344">
        <v>2.1235217819006555</v>
      </c>
      <c r="AM108" s="345">
        <v>2.1235217819006555</v>
      </c>
      <c r="AN108" s="344">
        <v>3.1336924788912941</v>
      </c>
      <c r="AO108" s="344">
        <v>0</v>
      </c>
      <c r="AP108" s="344">
        <v>1.7980605925159014</v>
      </c>
      <c r="AQ108" s="345">
        <v>1.3542503219013329</v>
      </c>
      <c r="AR108" s="342">
        <v>0</v>
      </c>
      <c r="AS108" s="342">
        <v>0</v>
      </c>
      <c r="AT108" s="342">
        <v>0</v>
      </c>
      <c r="AU108" s="342">
        <v>0</v>
      </c>
      <c r="AV108" s="2"/>
    </row>
    <row r="109" spans="1:48" x14ac:dyDescent="0.75">
      <c r="A109" s="2"/>
      <c r="B109" s="2"/>
      <c r="C109" s="2"/>
      <c r="D109" s="2"/>
      <c r="E109" s="2"/>
      <c r="F109" s="2"/>
      <c r="G109" s="49">
        <f t="shared" si="2"/>
        <v>44.952211805504533</v>
      </c>
      <c r="H109" s="255" t="s">
        <v>319</v>
      </c>
      <c r="I109" s="254">
        <v>0</v>
      </c>
      <c r="J109" s="254">
        <v>0</v>
      </c>
      <c r="K109" s="254">
        <v>0</v>
      </c>
      <c r="L109" s="254">
        <v>0</v>
      </c>
      <c r="M109" s="254">
        <v>26.584134371175509</v>
      </c>
      <c r="N109" s="254">
        <v>27.119187657621296</v>
      </c>
      <c r="O109" s="254">
        <v>27.465393190245564</v>
      </c>
      <c r="P109" s="254">
        <v>6.3544315652253065</v>
      </c>
      <c r="Q109" s="254">
        <v>6.8822953554126141</v>
      </c>
      <c r="R109" s="254">
        <v>6.7776153013694342</v>
      </c>
      <c r="S109" s="254">
        <v>6.8958634459248414</v>
      </c>
      <c r="T109" s="254">
        <v>6.7740062679124655</v>
      </c>
      <c r="U109" s="254">
        <v>6.8895109650239732</v>
      </c>
      <c r="V109" s="254">
        <v>6.778375554673759</v>
      </c>
      <c r="W109" s="254">
        <v>6.8936159137398816</v>
      </c>
      <c r="X109" s="254">
        <v>6.8359957342068203</v>
      </c>
      <c r="Y109" s="254">
        <v>6.8648058239733514</v>
      </c>
      <c r="Z109" s="254">
        <v>6.6979883318568572</v>
      </c>
      <c r="AA109" s="254">
        <v>6.8720722916168704</v>
      </c>
      <c r="AB109" s="254">
        <v>6.6531446301925028</v>
      </c>
      <c r="AC109" s="254">
        <v>6.6531446301925028</v>
      </c>
      <c r="AD109" s="236">
        <v>6.8</v>
      </c>
      <c r="AE109" s="342">
        <v>6.8</v>
      </c>
      <c r="AF109" s="342">
        <v>6.6950000000000003</v>
      </c>
      <c r="AG109" s="342">
        <v>6.8849999999999998</v>
      </c>
      <c r="AH109" s="342">
        <v>5.9438283800000002</v>
      </c>
      <c r="AI109" s="343">
        <v>2.0062156299999998</v>
      </c>
      <c r="AJ109" s="344">
        <v>17.05</v>
      </c>
      <c r="AK109" s="344">
        <v>2.0062156299999998</v>
      </c>
      <c r="AL109" s="344">
        <v>17.05</v>
      </c>
      <c r="AM109" s="345">
        <v>0</v>
      </c>
      <c r="AN109" s="344">
        <v>17.239444444444445</v>
      </c>
      <c r="AO109" s="344">
        <v>2.6062156299999999</v>
      </c>
      <c r="AP109" s="344">
        <v>17.05</v>
      </c>
      <c r="AQ109" s="345">
        <v>0</v>
      </c>
      <c r="AR109" s="342">
        <v>17.05</v>
      </c>
      <c r="AS109" s="342">
        <v>0</v>
      </c>
      <c r="AT109" s="342">
        <v>17.05</v>
      </c>
      <c r="AU109" s="342">
        <v>6.3822500034321061E-3</v>
      </c>
      <c r="AV109" s="2"/>
    </row>
    <row r="110" spans="1:48" x14ac:dyDescent="0.75">
      <c r="A110" s="2"/>
      <c r="B110" s="2"/>
      <c r="C110" s="2"/>
      <c r="D110" s="2"/>
      <c r="E110" s="2"/>
      <c r="F110" s="2"/>
      <c r="G110" s="72">
        <f t="shared" si="2"/>
        <v>-219.68233303008776</v>
      </c>
      <c r="H110" s="182" t="s">
        <v>1727</v>
      </c>
      <c r="I110" s="65">
        <v>-7.8484527227605785</v>
      </c>
      <c r="J110" s="65">
        <v>-15.105825548843875</v>
      </c>
      <c r="K110" s="65">
        <v>-32.360279930324779</v>
      </c>
      <c r="L110" s="65">
        <v>-59.067505746256408</v>
      </c>
      <c r="M110" s="65">
        <v>-89.200170086541334</v>
      </c>
      <c r="N110" s="65">
        <v>-102.23674223074929</v>
      </c>
      <c r="O110" s="65">
        <v>-115.14425740103817</v>
      </c>
      <c r="P110" s="65">
        <v>-23.908089290134061</v>
      </c>
      <c r="Q110" s="65">
        <v>-30.693119300854633</v>
      </c>
      <c r="R110" s="65">
        <v>-28.676104394128917</v>
      </c>
      <c r="S110" s="65">
        <v>-30.180913727771937</v>
      </c>
      <c r="T110" s="65">
        <v>-32.164250058489188</v>
      </c>
      <c r="U110" s="65">
        <v>-45.743815047793021</v>
      </c>
      <c r="V110" s="65">
        <v>-30.803633678593176</v>
      </c>
      <c r="W110" s="65">
        <v>-42.650597759746042</v>
      </c>
      <c r="X110" s="65">
        <v>-41.629915376804639</v>
      </c>
      <c r="Y110" s="65">
        <v>-42.004710472669068</v>
      </c>
      <c r="Z110" s="65">
        <v>-40.061702117472954</v>
      </c>
      <c r="AA110" s="65">
        <v>-38.84418417581837</v>
      </c>
      <c r="AB110" s="65">
        <v>-28.681885108758337</v>
      </c>
      <c r="AC110" s="65">
        <v>-20.942360892981327</v>
      </c>
      <c r="AD110" s="60">
        <v>-29.090148721797785</v>
      </c>
      <c r="AE110" s="187">
        <v>-27.308945152780723</v>
      </c>
      <c r="AF110" s="187">
        <v>-27.885514447030374</v>
      </c>
      <c r="AG110" s="187">
        <v>-19.515926360452234</v>
      </c>
      <c r="AH110" s="187">
        <v>-23.488112545691848</v>
      </c>
      <c r="AI110" s="346">
        <v>-15.983106466354112</v>
      </c>
      <c r="AJ110" s="344">
        <v>-31.431026931414799</v>
      </c>
      <c r="AK110" s="344">
        <v>-22.797690747748192</v>
      </c>
      <c r="AL110" s="344">
        <v>-32.874661867467772</v>
      </c>
      <c r="AM110" s="345">
        <v>-27.968229081451383</v>
      </c>
      <c r="AN110" s="344">
        <v>-11.26316176617879</v>
      </c>
      <c r="AO110" s="344">
        <v>-27.615319841638385</v>
      </c>
      <c r="AP110" s="344">
        <v>-33.82982128385941</v>
      </c>
      <c r="AQ110" s="345">
        <v>-39.808014418704005</v>
      </c>
      <c r="AR110" s="187">
        <v>-33.445760531271887</v>
      </c>
      <c r="AS110" s="187">
        <v>-53.246086589376745</v>
      </c>
      <c r="AT110" s="187">
        <v>-34.736387725825338</v>
      </c>
      <c r="AU110" s="187">
        <v>-45.250318287128273</v>
      </c>
      <c r="AV110" s="2"/>
    </row>
    <row r="111" spans="1:48" x14ac:dyDescent="0.75">
      <c r="A111" s="2"/>
      <c r="B111" s="2"/>
      <c r="C111" s="2"/>
      <c r="D111" s="2"/>
      <c r="E111" s="2"/>
      <c r="F111" s="2"/>
      <c r="G111" s="72">
        <f t="shared" si="2"/>
        <v>0</v>
      </c>
      <c r="H111" s="64" t="s">
        <v>318</v>
      </c>
      <c r="I111" s="65">
        <v>1.7329054972394213</v>
      </c>
      <c r="J111" s="65">
        <v>0.69160376151578706</v>
      </c>
      <c r="K111" s="65">
        <v>0.22718824170994156</v>
      </c>
      <c r="L111" s="65">
        <v>7.2536000000000003E-2</v>
      </c>
      <c r="M111" s="65">
        <v>7.5678589838100774E-2</v>
      </c>
      <c r="N111" s="65">
        <v>7.7966333261425158E-2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0</v>
      </c>
      <c r="Z111" s="65">
        <v>0</v>
      </c>
      <c r="AA111" s="65">
        <v>0</v>
      </c>
      <c r="AB111" s="65">
        <v>0</v>
      </c>
      <c r="AC111" s="65">
        <v>0</v>
      </c>
      <c r="AD111" s="60">
        <v>0</v>
      </c>
      <c r="AE111" s="187">
        <v>0</v>
      </c>
      <c r="AF111" s="187">
        <v>0</v>
      </c>
      <c r="AG111" s="187">
        <v>0</v>
      </c>
      <c r="AH111" s="187">
        <v>0</v>
      </c>
      <c r="AI111" s="346">
        <v>0</v>
      </c>
      <c r="AJ111" s="344">
        <v>0</v>
      </c>
      <c r="AK111" s="344">
        <v>0</v>
      </c>
      <c r="AL111" s="344">
        <v>0</v>
      </c>
      <c r="AM111" s="345">
        <v>0</v>
      </c>
      <c r="AN111" s="344">
        <v>0</v>
      </c>
      <c r="AO111" s="344">
        <v>0</v>
      </c>
      <c r="AP111" s="344">
        <v>0</v>
      </c>
      <c r="AQ111" s="345">
        <v>0</v>
      </c>
      <c r="AR111" s="187">
        <v>0</v>
      </c>
      <c r="AS111" s="187">
        <v>0</v>
      </c>
      <c r="AT111" s="187">
        <v>0</v>
      </c>
      <c r="AU111" s="187">
        <v>0</v>
      </c>
      <c r="AV111" s="2"/>
    </row>
    <row r="112" spans="1:48" x14ac:dyDescent="0.75">
      <c r="A112" s="2"/>
      <c r="B112" s="2"/>
      <c r="C112" s="2"/>
      <c r="D112" s="2"/>
      <c r="E112" s="2"/>
      <c r="F112" s="2"/>
      <c r="G112" s="72">
        <f t="shared" si="2"/>
        <v>219.68233303008776</v>
      </c>
      <c r="H112" s="64" t="s">
        <v>319</v>
      </c>
      <c r="I112" s="65">
        <v>9.5813582200000003</v>
      </c>
      <c r="J112" s="65">
        <v>15.797429310359661</v>
      </c>
      <c r="K112" s="65">
        <v>32.587468172034718</v>
      </c>
      <c r="L112" s="65">
        <v>59.140041746256408</v>
      </c>
      <c r="M112" s="65">
        <v>89.275848676379439</v>
      </c>
      <c r="N112" s="65">
        <v>102.31470856401072</v>
      </c>
      <c r="O112" s="65">
        <v>115.14425740103817</v>
      </c>
      <c r="P112" s="65">
        <v>23.908089290134061</v>
      </c>
      <c r="Q112" s="65">
        <v>30.693119300854633</v>
      </c>
      <c r="R112" s="65">
        <v>28.676104394128917</v>
      </c>
      <c r="S112" s="65">
        <v>30.180913727771937</v>
      </c>
      <c r="T112" s="65">
        <v>32.164250058489188</v>
      </c>
      <c r="U112" s="65">
        <v>45.743815047793021</v>
      </c>
      <c r="V112" s="65">
        <v>30.803633678593176</v>
      </c>
      <c r="W112" s="65">
        <v>42.650597759746042</v>
      </c>
      <c r="X112" s="65">
        <v>41.629915376804639</v>
      </c>
      <c r="Y112" s="65">
        <v>42.004710472669068</v>
      </c>
      <c r="Z112" s="65">
        <v>40.061702117472954</v>
      </c>
      <c r="AA112" s="65">
        <v>38.84418417581837</v>
      </c>
      <c r="AB112" s="65">
        <v>28.681885108758337</v>
      </c>
      <c r="AC112" s="65">
        <v>20.942360892981327</v>
      </c>
      <c r="AD112" s="60">
        <v>29.090148721797785</v>
      </c>
      <c r="AE112" s="187">
        <v>27.308945152780723</v>
      </c>
      <c r="AF112" s="187">
        <v>27.885514447030374</v>
      </c>
      <c r="AG112" s="187">
        <v>19.515926360452234</v>
      </c>
      <c r="AH112" s="187">
        <v>23.488112545691848</v>
      </c>
      <c r="AI112" s="346">
        <v>15.983106466354112</v>
      </c>
      <c r="AJ112" s="344">
        <v>31.431026931414799</v>
      </c>
      <c r="AK112" s="344">
        <v>22.797690747748192</v>
      </c>
      <c r="AL112" s="344">
        <v>32.874661867467772</v>
      </c>
      <c r="AM112" s="345">
        <v>27.968229081451383</v>
      </c>
      <c r="AN112" s="344">
        <v>11.26316176617879</v>
      </c>
      <c r="AO112" s="344">
        <v>27.615319841638385</v>
      </c>
      <c r="AP112" s="344">
        <v>33.82982128385941</v>
      </c>
      <c r="AQ112" s="345">
        <v>39.808014418704005</v>
      </c>
      <c r="AR112" s="187">
        <v>33.445760531271887</v>
      </c>
      <c r="AS112" s="187">
        <v>53.246086589376745</v>
      </c>
      <c r="AT112" s="187">
        <v>34.736387725825338</v>
      </c>
      <c r="AU112" s="187">
        <v>45.250318287128273</v>
      </c>
      <c r="AV112" s="2"/>
    </row>
    <row r="113" spans="1:48" x14ac:dyDescent="0.75">
      <c r="A113" s="2"/>
      <c r="B113" s="2"/>
      <c r="C113" s="2"/>
      <c r="D113" s="2"/>
      <c r="E113" s="2"/>
      <c r="F113" s="2"/>
      <c r="G113" s="49">
        <f t="shared" si="2"/>
        <v>-219.68233303008776</v>
      </c>
      <c r="H113" s="253" t="s">
        <v>329</v>
      </c>
      <c r="I113" s="254">
        <v>-7.8484527227605785</v>
      </c>
      <c r="J113" s="254">
        <v>-15.105825548843875</v>
      </c>
      <c r="K113" s="254">
        <v>-32.360279930324779</v>
      </c>
      <c r="L113" s="254">
        <v>-59.067505746256408</v>
      </c>
      <c r="M113" s="254">
        <v>-89.200170086541334</v>
      </c>
      <c r="N113" s="254">
        <v>-102.23674223074929</v>
      </c>
      <c r="O113" s="254">
        <v>-115.14425740103817</v>
      </c>
      <c r="P113" s="254">
        <v>-23.908089290134061</v>
      </c>
      <c r="Q113" s="254">
        <v>-30.693119300854633</v>
      </c>
      <c r="R113" s="254">
        <v>-28.676104394128917</v>
      </c>
      <c r="S113" s="254">
        <v>-30.180913727771937</v>
      </c>
      <c r="T113" s="254">
        <v>-32.164250058489188</v>
      </c>
      <c r="U113" s="254">
        <v>-45.743815047793021</v>
      </c>
      <c r="V113" s="254">
        <v>-30.803633678593176</v>
      </c>
      <c r="W113" s="254">
        <v>-42.650597759746042</v>
      </c>
      <c r="X113" s="254">
        <v>-41.629915376804639</v>
      </c>
      <c r="Y113" s="254">
        <v>-42.004710472669068</v>
      </c>
      <c r="Z113" s="254">
        <v>-40.061702117472954</v>
      </c>
      <c r="AA113" s="254">
        <v>-38.84418417581837</v>
      </c>
      <c r="AB113" s="254">
        <v>-28.681885108758337</v>
      </c>
      <c r="AC113" s="254">
        <v>-20.942360892981327</v>
      </c>
      <c r="AD113" s="236">
        <v>-29.090148721797785</v>
      </c>
      <c r="AE113" s="342">
        <v>-27.308945152780723</v>
      </c>
      <c r="AF113" s="342">
        <v>-27.885514447030374</v>
      </c>
      <c r="AG113" s="342">
        <v>-19.515926360452234</v>
      </c>
      <c r="AH113" s="342">
        <v>-23.488112545691848</v>
      </c>
      <c r="AI113" s="343">
        <v>-15.983106466354112</v>
      </c>
      <c r="AJ113" s="344">
        <v>-31.431026931414799</v>
      </c>
      <c r="AK113" s="344">
        <v>-22.797690747748192</v>
      </c>
      <c r="AL113" s="344">
        <v>-32.874661867467772</v>
      </c>
      <c r="AM113" s="345">
        <v>-27.968229081451383</v>
      </c>
      <c r="AN113" s="344">
        <v>-11.26316176617879</v>
      </c>
      <c r="AO113" s="344">
        <v>-27.615319841638385</v>
      </c>
      <c r="AP113" s="344">
        <v>-33.82982128385941</v>
      </c>
      <c r="AQ113" s="345">
        <v>-39.808014418704005</v>
      </c>
      <c r="AR113" s="342">
        <v>-33.445760531271887</v>
      </c>
      <c r="AS113" s="342">
        <v>-53.246086589376745</v>
      </c>
      <c r="AT113" s="342">
        <v>-34.736387725825338</v>
      </c>
      <c r="AU113" s="342">
        <v>-45.250318287128273</v>
      </c>
      <c r="AV113" s="2"/>
    </row>
    <row r="114" spans="1:48" x14ac:dyDescent="0.75">
      <c r="A114" s="2"/>
      <c r="B114" s="2"/>
      <c r="C114" s="2"/>
      <c r="D114" s="2"/>
      <c r="E114" s="2"/>
      <c r="F114" s="2"/>
      <c r="G114" s="49">
        <f t="shared" si="2"/>
        <v>0</v>
      </c>
      <c r="H114" s="255" t="s">
        <v>318</v>
      </c>
      <c r="I114" s="254">
        <v>1.7329054972394213</v>
      </c>
      <c r="J114" s="254">
        <v>0.69160376151578706</v>
      </c>
      <c r="K114" s="254">
        <v>0.22718824170994156</v>
      </c>
      <c r="L114" s="254">
        <v>7.2536000000000003E-2</v>
      </c>
      <c r="M114" s="254">
        <v>7.5678589838100774E-2</v>
      </c>
      <c r="N114" s="254">
        <v>7.7966333261425158E-2</v>
      </c>
      <c r="O114" s="254">
        <v>0</v>
      </c>
      <c r="P114" s="254">
        <v>0</v>
      </c>
      <c r="Q114" s="254">
        <v>0</v>
      </c>
      <c r="R114" s="254">
        <v>0</v>
      </c>
      <c r="S114" s="254">
        <v>0</v>
      </c>
      <c r="T114" s="254">
        <v>0</v>
      </c>
      <c r="U114" s="254">
        <v>0</v>
      </c>
      <c r="V114" s="254">
        <v>0</v>
      </c>
      <c r="W114" s="254">
        <v>0</v>
      </c>
      <c r="X114" s="254">
        <v>0</v>
      </c>
      <c r="Y114" s="254">
        <v>0</v>
      </c>
      <c r="Z114" s="254">
        <v>0</v>
      </c>
      <c r="AA114" s="254">
        <v>0</v>
      </c>
      <c r="AB114" s="254">
        <v>0</v>
      </c>
      <c r="AC114" s="254">
        <v>0</v>
      </c>
      <c r="AD114" s="236">
        <v>0</v>
      </c>
      <c r="AE114" s="342">
        <v>0</v>
      </c>
      <c r="AF114" s="342">
        <v>0</v>
      </c>
      <c r="AG114" s="342">
        <v>0</v>
      </c>
      <c r="AH114" s="342">
        <v>0</v>
      </c>
      <c r="AI114" s="343">
        <v>0</v>
      </c>
      <c r="AJ114" s="344">
        <v>0</v>
      </c>
      <c r="AK114" s="344">
        <v>0</v>
      </c>
      <c r="AL114" s="344">
        <v>0</v>
      </c>
      <c r="AM114" s="345">
        <v>0</v>
      </c>
      <c r="AN114" s="344">
        <v>0</v>
      </c>
      <c r="AO114" s="344">
        <v>0</v>
      </c>
      <c r="AP114" s="344">
        <v>0</v>
      </c>
      <c r="AQ114" s="345">
        <v>0</v>
      </c>
      <c r="AR114" s="342">
        <v>0</v>
      </c>
      <c r="AS114" s="342">
        <v>0</v>
      </c>
      <c r="AT114" s="342">
        <v>0</v>
      </c>
      <c r="AU114" s="342">
        <v>0</v>
      </c>
      <c r="AV114" s="2"/>
    </row>
    <row r="115" spans="1:48" x14ac:dyDescent="0.75">
      <c r="A115" s="2"/>
      <c r="B115" s="2"/>
      <c r="C115" s="2"/>
      <c r="D115" s="2"/>
      <c r="E115" s="2"/>
      <c r="F115" s="2"/>
      <c r="G115" s="49">
        <f t="shared" si="2"/>
        <v>219.68233303008776</v>
      </c>
      <c r="H115" s="255" t="s">
        <v>319</v>
      </c>
      <c r="I115" s="254">
        <v>9.5813582200000003</v>
      </c>
      <c r="J115" s="254">
        <v>15.797429310359661</v>
      </c>
      <c r="K115" s="254">
        <v>32.587468172034718</v>
      </c>
      <c r="L115" s="254">
        <v>59.140041746256408</v>
      </c>
      <c r="M115" s="254">
        <v>89.275848676379439</v>
      </c>
      <c r="N115" s="254">
        <v>102.31470856401072</v>
      </c>
      <c r="O115" s="254">
        <v>115.14425740103817</v>
      </c>
      <c r="P115" s="254">
        <v>23.908089290134061</v>
      </c>
      <c r="Q115" s="254">
        <v>30.693119300854633</v>
      </c>
      <c r="R115" s="254">
        <v>28.676104394128917</v>
      </c>
      <c r="S115" s="254">
        <v>30.180913727771937</v>
      </c>
      <c r="T115" s="254">
        <v>32.164250058489188</v>
      </c>
      <c r="U115" s="254">
        <v>45.743815047793021</v>
      </c>
      <c r="V115" s="254">
        <v>30.803633678593176</v>
      </c>
      <c r="W115" s="254">
        <v>42.650597759746042</v>
      </c>
      <c r="X115" s="254">
        <v>41.629915376804639</v>
      </c>
      <c r="Y115" s="254">
        <v>42.004710472669068</v>
      </c>
      <c r="Z115" s="254">
        <v>40.061702117472954</v>
      </c>
      <c r="AA115" s="254">
        <v>38.84418417581837</v>
      </c>
      <c r="AB115" s="254">
        <v>28.681885108758337</v>
      </c>
      <c r="AC115" s="254">
        <v>20.942360892981327</v>
      </c>
      <c r="AD115" s="236">
        <v>29.090148721797785</v>
      </c>
      <c r="AE115" s="342">
        <v>27.308945152780723</v>
      </c>
      <c r="AF115" s="342">
        <v>27.885514447030374</v>
      </c>
      <c r="AG115" s="342">
        <v>19.515926360452234</v>
      </c>
      <c r="AH115" s="342">
        <v>23.488112545691848</v>
      </c>
      <c r="AI115" s="343">
        <v>15.983106466354112</v>
      </c>
      <c r="AJ115" s="344">
        <v>31.431026931414799</v>
      </c>
      <c r="AK115" s="344">
        <v>22.797690747748192</v>
      </c>
      <c r="AL115" s="344">
        <v>32.874661867467772</v>
      </c>
      <c r="AM115" s="345">
        <v>27.968229081451383</v>
      </c>
      <c r="AN115" s="344">
        <v>11.26316176617879</v>
      </c>
      <c r="AO115" s="344">
        <v>27.615319841638385</v>
      </c>
      <c r="AP115" s="344">
        <v>33.82982128385941</v>
      </c>
      <c r="AQ115" s="345">
        <v>39.808014418704005</v>
      </c>
      <c r="AR115" s="342">
        <v>33.445760531271887</v>
      </c>
      <c r="AS115" s="342">
        <v>53.246086589376745</v>
      </c>
      <c r="AT115" s="342">
        <v>34.736387725825338</v>
      </c>
      <c r="AU115" s="342">
        <v>45.250318287128273</v>
      </c>
      <c r="AV115" s="2"/>
    </row>
    <row r="116" spans="1:48" x14ac:dyDescent="0.75">
      <c r="A116" s="2"/>
      <c r="B116" s="2"/>
      <c r="C116" s="2"/>
      <c r="D116" s="2"/>
      <c r="E116" s="2"/>
      <c r="F116" s="2"/>
      <c r="G116" s="72">
        <f t="shared" si="2"/>
        <v>15.923160490839997</v>
      </c>
      <c r="H116" s="182" t="s">
        <v>1728</v>
      </c>
      <c r="I116" s="65">
        <v>6.1200860300000013</v>
      </c>
      <c r="J116" s="65">
        <v>9.0182465599999997</v>
      </c>
      <c r="K116" s="65">
        <v>3.3385728699999997</v>
      </c>
      <c r="L116" s="65">
        <v>3.3919499899999996</v>
      </c>
      <c r="M116" s="65">
        <v>3.5389047099999997</v>
      </c>
      <c r="N116" s="65">
        <v>1.75763377</v>
      </c>
      <c r="O116" s="65">
        <v>0.39139424999999994</v>
      </c>
      <c r="P116" s="65">
        <v>5.9864540000000001E-2</v>
      </c>
      <c r="Q116" s="65">
        <v>1.3990467099999999</v>
      </c>
      <c r="R116" s="65">
        <v>0.68</v>
      </c>
      <c r="S116" s="65">
        <v>2.7291324600000002</v>
      </c>
      <c r="T116" s="65">
        <v>0.75064967000000005</v>
      </c>
      <c r="U116" s="65">
        <v>3.0126536599999998</v>
      </c>
      <c r="V116" s="65">
        <v>0</v>
      </c>
      <c r="W116" s="65">
        <v>2.5345568499999995</v>
      </c>
      <c r="X116" s="65">
        <v>0.75064967000000005</v>
      </c>
      <c r="Y116" s="65">
        <v>0.30963319</v>
      </c>
      <c r="Z116" s="65">
        <v>1.0519738783950852</v>
      </c>
      <c r="AA116" s="65">
        <v>3.1559744799999998</v>
      </c>
      <c r="AB116" s="65">
        <v>0.95326436999999997</v>
      </c>
      <c r="AC116" s="65">
        <v>1.32630246</v>
      </c>
      <c r="AD116" s="60">
        <v>1.19784073</v>
      </c>
      <c r="AE116" s="187">
        <v>2.2541180000000001</v>
      </c>
      <c r="AF116" s="187">
        <v>1.53362102</v>
      </c>
      <c r="AG116" s="187">
        <v>4.1612543299999993</v>
      </c>
      <c r="AH116" s="187">
        <v>1.2796448900000001</v>
      </c>
      <c r="AI116" s="346">
        <v>1.4547717500000001</v>
      </c>
      <c r="AJ116" s="344">
        <v>1.9782937600000001</v>
      </c>
      <c r="AK116" s="344">
        <v>1.71698185</v>
      </c>
      <c r="AL116" s="344">
        <v>1.6371838399999998</v>
      </c>
      <c r="AM116" s="345">
        <v>2.1354875</v>
      </c>
      <c r="AN116" s="344">
        <v>5.23903096</v>
      </c>
      <c r="AO116" s="344">
        <v>2.84291114</v>
      </c>
      <c r="AP116" s="344">
        <v>5.4438654399999997</v>
      </c>
      <c r="AQ116" s="345">
        <v>4.5594901099999996</v>
      </c>
      <c r="AR116" s="187">
        <v>3.9734227499999997</v>
      </c>
      <c r="AS116" s="187">
        <v>3.6157312499999996</v>
      </c>
      <c r="AT116" s="187">
        <v>3.9972305499999998</v>
      </c>
      <c r="AU116" s="187">
        <v>0.49492082999999998</v>
      </c>
      <c r="AV116" s="2"/>
    </row>
    <row r="117" spans="1:48" x14ac:dyDescent="0.75">
      <c r="A117" s="2"/>
      <c r="B117" s="2"/>
      <c r="C117" s="2"/>
      <c r="D117" s="2"/>
      <c r="E117" s="2"/>
      <c r="F117" s="2"/>
      <c r="G117" s="72">
        <f t="shared" si="2"/>
        <v>15.923160490839997</v>
      </c>
      <c r="H117" s="64" t="s">
        <v>318</v>
      </c>
      <c r="I117" s="65">
        <v>6.1200860300000013</v>
      </c>
      <c r="J117" s="65">
        <v>9.0182465599999997</v>
      </c>
      <c r="K117" s="65">
        <v>3.3385728699999997</v>
      </c>
      <c r="L117" s="65">
        <v>3.3919499899999996</v>
      </c>
      <c r="M117" s="65">
        <v>3.5389047099999997</v>
      </c>
      <c r="N117" s="65">
        <v>1.75763377</v>
      </c>
      <c r="O117" s="65">
        <v>0.39139424999999994</v>
      </c>
      <c r="P117" s="65">
        <v>5.9864540000000001E-2</v>
      </c>
      <c r="Q117" s="65">
        <v>1.3990467099999999</v>
      </c>
      <c r="R117" s="65">
        <v>0.68</v>
      </c>
      <c r="S117" s="65">
        <v>2.7291324600000002</v>
      </c>
      <c r="T117" s="65">
        <v>0.75064967000000005</v>
      </c>
      <c r="U117" s="65">
        <v>3.0126536599999998</v>
      </c>
      <c r="V117" s="65">
        <v>0</v>
      </c>
      <c r="W117" s="65">
        <v>2.5345568499999995</v>
      </c>
      <c r="X117" s="65">
        <v>0.75064967000000005</v>
      </c>
      <c r="Y117" s="65">
        <v>0.30963319</v>
      </c>
      <c r="Z117" s="65">
        <v>1.0519738783950852</v>
      </c>
      <c r="AA117" s="65">
        <v>3.1559744799999998</v>
      </c>
      <c r="AB117" s="65">
        <v>0.95326436999999997</v>
      </c>
      <c r="AC117" s="65">
        <v>1.32630246</v>
      </c>
      <c r="AD117" s="60">
        <v>1.19784073</v>
      </c>
      <c r="AE117" s="187">
        <v>2.2541180000000001</v>
      </c>
      <c r="AF117" s="187">
        <v>1.53362102</v>
      </c>
      <c r="AG117" s="187">
        <v>4.1612543299999993</v>
      </c>
      <c r="AH117" s="187">
        <v>1.2796448900000001</v>
      </c>
      <c r="AI117" s="346">
        <v>1.4547717500000001</v>
      </c>
      <c r="AJ117" s="344">
        <v>1.9782937600000001</v>
      </c>
      <c r="AK117" s="344">
        <v>1.71698185</v>
      </c>
      <c r="AL117" s="344">
        <v>1.6371838399999998</v>
      </c>
      <c r="AM117" s="345">
        <v>2.1354875</v>
      </c>
      <c r="AN117" s="344">
        <v>5.23903096</v>
      </c>
      <c r="AO117" s="344">
        <v>2.84291114</v>
      </c>
      <c r="AP117" s="344">
        <v>5.4438654399999997</v>
      </c>
      <c r="AQ117" s="345">
        <v>4.5594901099999996</v>
      </c>
      <c r="AR117" s="187">
        <v>3.9734227499999997</v>
      </c>
      <c r="AS117" s="187">
        <v>3.6157312499999996</v>
      </c>
      <c r="AT117" s="187">
        <v>3.9972305499999998</v>
      </c>
      <c r="AU117" s="187">
        <v>0.49492082999999998</v>
      </c>
      <c r="AV117" s="2"/>
    </row>
    <row r="118" spans="1:48" x14ac:dyDescent="0.75">
      <c r="A118" s="2"/>
      <c r="B118" s="2"/>
      <c r="C118" s="2"/>
      <c r="D118" s="2"/>
      <c r="E118" s="2"/>
      <c r="F118" s="2"/>
      <c r="G118" s="73">
        <f t="shared" si="2"/>
        <v>0</v>
      </c>
      <c r="H118" s="68" t="s">
        <v>319</v>
      </c>
      <c r="I118" s="69">
        <v>0</v>
      </c>
      <c r="J118" s="69">
        <v>0</v>
      </c>
      <c r="K118" s="69">
        <v>0</v>
      </c>
      <c r="L118" s="69">
        <v>0</v>
      </c>
      <c r="M118" s="69">
        <v>0</v>
      </c>
      <c r="N118" s="69">
        <v>0</v>
      </c>
      <c r="O118" s="69">
        <v>0</v>
      </c>
      <c r="P118" s="69">
        <v>0</v>
      </c>
      <c r="Q118" s="69">
        <v>0</v>
      </c>
      <c r="R118" s="69">
        <v>0</v>
      </c>
      <c r="S118" s="69">
        <v>0</v>
      </c>
      <c r="T118" s="69">
        <v>0</v>
      </c>
      <c r="U118" s="69">
        <v>0</v>
      </c>
      <c r="V118" s="69">
        <v>0</v>
      </c>
      <c r="W118" s="69">
        <v>0</v>
      </c>
      <c r="X118" s="69">
        <v>0</v>
      </c>
      <c r="Y118" s="69">
        <v>0</v>
      </c>
      <c r="Z118" s="69">
        <v>0</v>
      </c>
      <c r="AA118" s="69">
        <v>0</v>
      </c>
      <c r="AB118" s="69">
        <v>0</v>
      </c>
      <c r="AC118" s="69">
        <v>0</v>
      </c>
      <c r="AD118" s="240">
        <v>0</v>
      </c>
      <c r="AE118" s="347">
        <v>0</v>
      </c>
      <c r="AF118" s="347">
        <v>0</v>
      </c>
      <c r="AG118" s="347">
        <v>0</v>
      </c>
      <c r="AH118" s="347">
        <v>0</v>
      </c>
      <c r="AI118" s="348">
        <v>0</v>
      </c>
      <c r="AJ118" s="349">
        <v>0</v>
      </c>
      <c r="AK118" s="349">
        <v>0</v>
      </c>
      <c r="AL118" s="349">
        <v>0</v>
      </c>
      <c r="AM118" s="350">
        <v>0</v>
      </c>
      <c r="AN118" s="349">
        <v>0</v>
      </c>
      <c r="AO118" s="349">
        <v>0</v>
      </c>
      <c r="AP118" s="349">
        <v>0</v>
      </c>
      <c r="AQ118" s="350">
        <v>0</v>
      </c>
      <c r="AR118" s="347">
        <v>0</v>
      </c>
      <c r="AS118" s="347">
        <v>0</v>
      </c>
      <c r="AT118" s="347">
        <v>0</v>
      </c>
      <c r="AU118" s="347">
        <v>0</v>
      </c>
      <c r="AV118" s="2"/>
    </row>
    <row r="119" spans="1:48" x14ac:dyDescent="0.75">
      <c r="A119" s="2"/>
      <c r="B119" s="2"/>
      <c r="C119" s="2"/>
      <c r="D119" s="2"/>
      <c r="E119" s="2"/>
      <c r="F119" s="2"/>
      <c r="G119" s="181">
        <f t="shared" si="2"/>
        <v>1028.1557482629835</v>
      </c>
      <c r="H119" s="177" t="s">
        <v>331</v>
      </c>
      <c r="I119" s="178">
        <v>580.75581230529235</v>
      </c>
      <c r="J119" s="178">
        <v>797.84588886796132</v>
      </c>
      <c r="K119" s="178">
        <v>632.08638173559359</v>
      </c>
      <c r="L119" s="178">
        <v>740.97291598979041</v>
      </c>
      <c r="M119" s="178">
        <v>578.03750830087574</v>
      </c>
      <c r="N119" s="178">
        <v>536.35753965972549</v>
      </c>
      <c r="O119" s="178">
        <v>524.22355229611298</v>
      </c>
      <c r="P119" s="178">
        <v>110.77948401698272</v>
      </c>
      <c r="Q119" s="178">
        <v>161.10335904653164</v>
      </c>
      <c r="R119" s="178">
        <v>152.82383011912151</v>
      </c>
      <c r="S119" s="178">
        <v>171.66512406178427</v>
      </c>
      <c r="T119" s="178">
        <v>153.27192653402139</v>
      </c>
      <c r="U119" s="178">
        <v>144.85479254892715</v>
      </c>
      <c r="V119" s="178">
        <v>179.80652604140809</v>
      </c>
      <c r="W119" s="178">
        <v>189.59721372573904</v>
      </c>
      <c r="X119" s="178">
        <v>153.52036861869331</v>
      </c>
      <c r="Y119" s="178">
        <v>114.05207218659423</v>
      </c>
      <c r="Z119" s="178">
        <v>142.40437462723753</v>
      </c>
      <c r="AA119" s="178">
        <v>174.84956072918493</v>
      </c>
      <c r="AB119" s="178">
        <v>139.51837532933615</v>
      </c>
      <c r="AC119" s="178">
        <v>147.21275077535617</v>
      </c>
      <c r="AD119" s="178">
        <v>157.30540211817996</v>
      </c>
      <c r="AE119" s="178">
        <v>165.64167779247168</v>
      </c>
      <c r="AF119" s="178">
        <v>179.10936009613494</v>
      </c>
      <c r="AG119" s="178">
        <v>198.16352873481964</v>
      </c>
      <c r="AH119" s="178">
        <v>177.04129903585954</v>
      </c>
      <c r="AI119" s="303">
        <v>202.09310419754667</v>
      </c>
      <c r="AJ119" s="310">
        <v>235.33684148458116</v>
      </c>
      <c r="AK119" s="310">
        <v>358.85974236459322</v>
      </c>
      <c r="AL119" s="310">
        <v>180.12135094629727</v>
      </c>
      <c r="AM119" s="311">
        <v>206.61147099867105</v>
      </c>
      <c r="AN119" s="310">
        <v>159.3876448174033</v>
      </c>
      <c r="AO119" s="310">
        <v>340.62293797850248</v>
      </c>
      <c r="AP119" s="310">
        <v>203.88159294821162</v>
      </c>
      <c r="AQ119" s="311">
        <v>194.23956029916846</v>
      </c>
      <c r="AR119" s="178">
        <v>160.50049932674554</v>
      </c>
      <c r="AS119" s="178">
        <v>257.75920586265119</v>
      </c>
      <c r="AT119" s="178">
        <v>163.9988786896335</v>
      </c>
      <c r="AU119" s="178">
        <v>197.82923726132128</v>
      </c>
      <c r="AV119" s="2"/>
    </row>
    <row r="120" spans="1:48" x14ac:dyDescent="0.75">
      <c r="A120" s="2"/>
      <c r="B120" s="2"/>
      <c r="C120" s="2"/>
      <c r="D120" s="2"/>
      <c r="E120" s="2"/>
      <c r="F120" s="2"/>
      <c r="G120" s="181">
        <f t="shared" si="2"/>
        <v>1118.5313039143655</v>
      </c>
      <c r="H120" s="234" t="s">
        <v>318</v>
      </c>
      <c r="I120" s="178">
        <v>637.23943021669731</v>
      </c>
      <c r="J120" s="178">
        <v>872.38931918073251</v>
      </c>
      <c r="K120" s="178">
        <v>710.58434738428207</v>
      </c>
      <c r="L120" s="178">
        <v>817.36093730203606</v>
      </c>
      <c r="M120" s="178">
        <v>662.21354863768215</v>
      </c>
      <c r="N120" s="178">
        <v>614.88983838864954</v>
      </c>
      <c r="O120" s="178">
        <v>612.40436347303717</v>
      </c>
      <c r="P120" s="178">
        <v>129.75791043153839</v>
      </c>
      <c r="Q120" s="178">
        <v>179.83984015231039</v>
      </c>
      <c r="R120" s="178">
        <v>187.70021184511057</v>
      </c>
      <c r="S120" s="178">
        <v>197.81007877679411</v>
      </c>
      <c r="T120" s="178">
        <v>175.42797431254689</v>
      </c>
      <c r="U120" s="178">
        <v>164.42081265478362</v>
      </c>
      <c r="V120" s="178">
        <v>199.05533810339574</v>
      </c>
      <c r="W120" s="178">
        <v>213.21838847086832</v>
      </c>
      <c r="X120" s="178">
        <v>174.41731536530847</v>
      </c>
      <c r="Y120" s="178">
        <v>134.0059993041915</v>
      </c>
      <c r="Z120" s="178">
        <v>158.7311750224286</v>
      </c>
      <c r="AA120" s="178">
        <v>193.95859969590518</v>
      </c>
      <c r="AB120" s="178">
        <v>150.97302952035278</v>
      </c>
      <c r="AC120" s="178">
        <v>156.26284605900582</v>
      </c>
      <c r="AD120" s="178">
        <v>175.64919453513545</v>
      </c>
      <c r="AE120" s="178">
        <v>183.52601977732809</v>
      </c>
      <c r="AF120" s="178">
        <v>197.58525055539306</v>
      </c>
      <c r="AG120" s="178">
        <v>222.0677721001679</v>
      </c>
      <c r="AH120" s="178">
        <v>196.6596473190412</v>
      </c>
      <c r="AI120" s="303">
        <v>223.37874369895627</v>
      </c>
      <c r="AJ120" s="310">
        <v>257.66953816337661</v>
      </c>
      <c r="AK120" s="310">
        <v>380.23858835964927</v>
      </c>
      <c r="AL120" s="310">
        <v>202.26597674843831</v>
      </c>
      <c r="AM120" s="311">
        <v>221.19522437990744</v>
      </c>
      <c r="AN120" s="310">
        <v>174.33657095454035</v>
      </c>
      <c r="AO120" s="310">
        <v>356.1011394823164</v>
      </c>
      <c r="AP120" s="310">
        <v>218.84536947025651</v>
      </c>
      <c r="AQ120" s="311">
        <v>210.64401148588257</v>
      </c>
      <c r="AR120" s="178">
        <v>176.5149062672343</v>
      </c>
      <c r="AS120" s="178">
        <v>272.8503012902928</v>
      </c>
      <c r="AT120" s="178">
        <v>181.74658495141105</v>
      </c>
      <c r="AU120" s="178">
        <v>217.54625294960908</v>
      </c>
      <c r="AV120" s="2"/>
    </row>
    <row r="121" spans="1:48" x14ac:dyDescent="0.75">
      <c r="A121" s="2"/>
      <c r="B121" s="2"/>
      <c r="C121" s="2"/>
      <c r="D121" s="2"/>
      <c r="E121" s="2"/>
      <c r="F121" s="2"/>
      <c r="G121" s="181">
        <f t="shared" si="2"/>
        <v>90.375555651381944</v>
      </c>
      <c r="H121" s="234" t="s">
        <v>319</v>
      </c>
      <c r="I121" s="178">
        <v>56.483617911404977</v>
      </c>
      <c r="J121" s="178">
        <v>74.543430312771193</v>
      </c>
      <c r="K121" s="178">
        <v>78.497965648688464</v>
      </c>
      <c r="L121" s="178">
        <v>76.388021312245698</v>
      </c>
      <c r="M121" s="178">
        <v>84.176040336806352</v>
      </c>
      <c r="N121" s="178">
        <v>78.532298728924076</v>
      </c>
      <c r="O121" s="178">
        <v>88.18081117692418</v>
      </c>
      <c r="P121" s="178">
        <v>18.978426414555667</v>
      </c>
      <c r="Q121" s="178">
        <v>18.736481105778736</v>
      </c>
      <c r="R121" s="178">
        <v>34.876381725989077</v>
      </c>
      <c r="S121" s="178">
        <v>26.144954715009849</v>
      </c>
      <c r="T121" s="178">
        <v>22.156047778525501</v>
      </c>
      <c r="U121" s="178">
        <v>19.566020105856481</v>
      </c>
      <c r="V121" s="178">
        <v>19.248812061987639</v>
      </c>
      <c r="W121" s="178">
        <v>23.621174745129295</v>
      </c>
      <c r="X121" s="178">
        <v>20.896946746615168</v>
      </c>
      <c r="Y121" s="178">
        <v>19.953927117597274</v>
      </c>
      <c r="Z121" s="178">
        <v>16.326800395191079</v>
      </c>
      <c r="AA121" s="178">
        <v>19.109038966720256</v>
      </c>
      <c r="AB121" s="178">
        <v>11.454654191016616</v>
      </c>
      <c r="AC121" s="178">
        <v>9.0500952836496467</v>
      </c>
      <c r="AD121" s="178">
        <v>18.343792416955488</v>
      </c>
      <c r="AE121" s="178">
        <v>17.88434198485642</v>
      </c>
      <c r="AF121" s="178">
        <v>18.475890459258114</v>
      </c>
      <c r="AG121" s="178">
        <v>23.90424336534825</v>
      </c>
      <c r="AH121" s="178">
        <v>19.618348283181668</v>
      </c>
      <c r="AI121" s="303">
        <v>21.285639501409619</v>
      </c>
      <c r="AJ121" s="310">
        <v>22.332696678795461</v>
      </c>
      <c r="AK121" s="310">
        <v>21.378845995056025</v>
      </c>
      <c r="AL121" s="310">
        <v>22.144625802141025</v>
      </c>
      <c r="AM121" s="311">
        <v>14.5837533812364</v>
      </c>
      <c r="AN121" s="310">
        <v>14.948926137137057</v>
      </c>
      <c r="AO121" s="310">
        <v>15.478201503813931</v>
      </c>
      <c r="AP121" s="310">
        <v>14.963776522044888</v>
      </c>
      <c r="AQ121" s="311">
        <v>16.404451186714109</v>
      </c>
      <c r="AR121" s="178">
        <v>16.014406940488751</v>
      </c>
      <c r="AS121" s="178">
        <v>15.091095427641608</v>
      </c>
      <c r="AT121" s="178">
        <v>17.747706261777548</v>
      </c>
      <c r="AU121" s="178">
        <v>19.717015688287805</v>
      </c>
      <c r="AV121" s="2"/>
    </row>
    <row r="122" spans="1:48" x14ac:dyDescent="0.75">
      <c r="A122" s="2"/>
      <c r="B122" s="2"/>
      <c r="C122" s="2"/>
      <c r="D122" s="2"/>
      <c r="E122" s="2"/>
      <c r="F122" s="2"/>
      <c r="G122" s="40">
        <f t="shared" si="2"/>
        <v>346.71867042328199</v>
      </c>
      <c r="H122" s="58" t="s">
        <v>332</v>
      </c>
      <c r="I122" s="60">
        <v>490.07730811494025</v>
      </c>
      <c r="J122" s="60">
        <v>664.53172692974579</v>
      </c>
      <c r="K122" s="60">
        <v>449.1319798706221</v>
      </c>
      <c r="L122" s="60">
        <v>559.58671883062482</v>
      </c>
      <c r="M122" s="60">
        <v>398.14594922224296</v>
      </c>
      <c r="N122" s="60">
        <v>370.43510060897927</v>
      </c>
      <c r="O122" s="60">
        <v>343.91005188499082</v>
      </c>
      <c r="P122" s="60">
        <v>59.096737881252089</v>
      </c>
      <c r="Q122" s="60">
        <v>108.73266145961102</v>
      </c>
      <c r="R122" s="60">
        <v>97.075378760459358</v>
      </c>
      <c r="S122" s="60">
        <v>110.74533649042735</v>
      </c>
      <c r="T122" s="60">
        <v>82.280879768286738</v>
      </c>
      <c r="U122" s="60">
        <v>72.645717719592568</v>
      </c>
      <c r="V122" s="60">
        <v>102.72475567017932</v>
      </c>
      <c r="W122" s="60">
        <v>98.814333567103247</v>
      </c>
      <c r="X122" s="60">
        <v>72.949489814761179</v>
      </c>
      <c r="Y122" s="60">
        <v>39.514664418931787</v>
      </c>
      <c r="Z122" s="60">
        <v>70.798209534603345</v>
      </c>
      <c r="AA122" s="60">
        <v>88.174003556453897</v>
      </c>
      <c r="AB122" s="60">
        <v>62.018606381475252</v>
      </c>
      <c r="AC122" s="60">
        <v>79.251171790368886</v>
      </c>
      <c r="AD122" s="60">
        <v>73.560763215157081</v>
      </c>
      <c r="AE122" s="187">
        <v>62.93995123699078</v>
      </c>
      <c r="AF122" s="187">
        <v>91.753515244596329</v>
      </c>
      <c r="AG122" s="187">
        <v>91.937901624849388</v>
      </c>
      <c r="AH122" s="187">
        <v>72.953288323554204</v>
      </c>
      <c r="AI122" s="346">
        <v>86.449728248246444</v>
      </c>
      <c r="AJ122" s="344">
        <v>119.4762732868178</v>
      </c>
      <c r="AK122" s="344">
        <v>242.26573135151597</v>
      </c>
      <c r="AL122" s="344">
        <v>57.30583255543425</v>
      </c>
      <c r="AM122" s="345">
        <v>72.458448499155168</v>
      </c>
      <c r="AN122" s="344">
        <v>31.374127514186039</v>
      </c>
      <c r="AO122" s="344">
        <v>212.28266511883723</v>
      </c>
      <c r="AP122" s="344">
        <v>64.873348368372092</v>
      </c>
      <c r="AQ122" s="345">
        <v>68.339695986372092</v>
      </c>
      <c r="AR122" s="187">
        <v>28.136789878372095</v>
      </c>
      <c r="AS122" s="187">
        <v>118.64600866549303</v>
      </c>
      <c r="AT122" s="187">
        <v>46.799932168951415</v>
      </c>
      <c r="AU122" s="187">
        <v>69.481510882996773</v>
      </c>
      <c r="AV122" s="2"/>
    </row>
    <row r="123" spans="1:48" x14ac:dyDescent="0.75">
      <c r="A123" s="2"/>
      <c r="B123" s="2"/>
      <c r="C123" s="2"/>
      <c r="D123" s="2"/>
      <c r="E123" s="2"/>
      <c r="F123" s="2"/>
      <c r="G123" s="40">
        <f t="shared" si="2"/>
        <v>358.1154085432658</v>
      </c>
      <c r="H123" s="62" t="s">
        <v>318</v>
      </c>
      <c r="I123" s="60">
        <v>503.43866994285975</v>
      </c>
      <c r="J123" s="60">
        <v>674.9438109782958</v>
      </c>
      <c r="K123" s="60">
        <v>463.42733229909953</v>
      </c>
      <c r="L123" s="60">
        <v>581.6272564206248</v>
      </c>
      <c r="M123" s="60">
        <v>420.18648681224295</v>
      </c>
      <c r="N123" s="60">
        <v>391.82032916216599</v>
      </c>
      <c r="O123" s="60">
        <v>365.73018863878622</v>
      </c>
      <c r="P123" s="60">
        <v>62.377063483090247</v>
      </c>
      <c r="Q123" s="60">
        <v>111.26115159933711</v>
      </c>
      <c r="R123" s="60">
        <v>114.4340681473745</v>
      </c>
      <c r="S123" s="60">
        <v>121.4580557519439</v>
      </c>
      <c r="T123" s="60">
        <v>89.59936376098301</v>
      </c>
      <c r="U123" s="60">
        <v>77.280221236123808</v>
      </c>
      <c r="V123" s="60">
        <v>106.93698365865694</v>
      </c>
      <c r="W123" s="60">
        <v>108.30116413021011</v>
      </c>
      <c r="X123" s="60">
        <v>80.892032394126204</v>
      </c>
      <c r="Y123" s="60">
        <v>46.651657605575238</v>
      </c>
      <c r="Z123" s="60">
        <v>74.314167385900248</v>
      </c>
      <c r="AA123" s="60">
        <v>94.976473032564996</v>
      </c>
      <c r="AB123" s="60">
        <v>62.018606381475252</v>
      </c>
      <c r="AC123" s="60">
        <v>79.251171790368886</v>
      </c>
      <c r="AD123" s="60">
        <v>80.593880088263987</v>
      </c>
      <c r="AE123" s="187">
        <v>71.075348291489462</v>
      </c>
      <c r="AF123" s="187">
        <v>100.54211347093094</v>
      </c>
      <c r="AG123" s="187">
        <v>104.84898302517836</v>
      </c>
      <c r="AH123" s="187">
        <v>82.120527365178361</v>
      </c>
      <c r="AI123" s="346">
        <v>95.863251624241926</v>
      </c>
      <c r="AJ123" s="344">
        <v>129.15219965081562</v>
      </c>
      <c r="AK123" s="344">
        <v>251.32885397333905</v>
      </c>
      <c r="AL123" s="344">
        <v>64.30583255543425</v>
      </c>
      <c r="AM123" s="345">
        <v>75.318913615434241</v>
      </c>
      <c r="AN123" s="344">
        <v>34.469150769999992</v>
      </c>
      <c r="AO123" s="344">
        <v>215.56338977000001</v>
      </c>
      <c r="AP123" s="344">
        <v>66.786010840000003</v>
      </c>
      <c r="AQ123" s="345">
        <v>70.252358458000003</v>
      </c>
      <c r="AR123" s="187">
        <v>30.049452350000003</v>
      </c>
      <c r="AS123" s="187">
        <v>120.769064009</v>
      </c>
      <c r="AT123" s="187">
        <v>49.105570271999994</v>
      </c>
      <c r="AU123" s="187">
        <v>71.787148986045352</v>
      </c>
      <c r="AV123" s="2"/>
    </row>
    <row r="124" spans="1:48" x14ac:dyDescent="0.75">
      <c r="A124" s="2"/>
      <c r="B124" s="2"/>
      <c r="C124" s="2"/>
      <c r="D124" s="2"/>
      <c r="E124" s="2"/>
      <c r="F124" s="2"/>
      <c r="G124" s="40">
        <f t="shared" si="2"/>
        <v>11.396738119983834</v>
      </c>
      <c r="H124" s="62" t="s">
        <v>319</v>
      </c>
      <c r="I124" s="60">
        <v>13.361361827919501</v>
      </c>
      <c r="J124" s="60">
        <v>10.41208404855</v>
      </c>
      <c r="K124" s="60">
        <v>14.295352428477401</v>
      </c>
      <c r="L124" s="60">
        <v>22.04053759</v>
      </c>
      <c r="M124" s="60">
        <v>22.04053759</v>
      </c>
      <c r="N124" s="60">
        <v>21.385228553186739</v>
      </c>
      <c r="O124" s="60">
        <v>21.820136753795396</v>
      </c>
      <c r="P124" s="60">
        <v>3.2803256018381566</v>
      </c>
      <c r="Q124" s="60">
        <v>2.5284901397260846</v>
      </c>
      <c r="R124" s="60">
        <v>17.358689386915138</v>
      </c>
      <c r="S124" s="60">
        <v>10.712719261516558</v>
      </c>
      <c r="T124" s="60">
        <v>7.3184839926962733</v>
      </c>
      <c r="U124" s="60">
        <v>4.6345035165312396</v>
      </c>
      <c r="V124" s="60">
        <v>4.2122279884776193</v>
      </c>
      <c r="W124" s="60">
        <v>9.4868305631068601</v>
      </c>
      <c r="X124" s="60">
        <v>7.9425425793650257</v>
      </c>
      <c r="Y124" s="60">
        <v>7.1369931866434531</v>
      </c>
      <c r="Z124" s="60">
        <v>3.5159578512968999</v>
      </c>
      <c r="AA124" s="60">
        <v>6.802469476111094</v>
      </c>
      <c r="AB124" s="60">
        <v>0</v>
      </c>
      <c r="AC124" s="60">
        <v>0</v>
      </c>
      <c r="AD124" s="60">
        <v>7.0331168731069003</v>
      </c>
      <c r="AE124" s="187">
        <v>8.1353970544986858</v>
      </c>
      <c r="AF124" s="187">
        <v>8.7885982263346119</v>
      </c>
      <c r="AG124" s="187">
        <v>12.911081400328975</v>
      </c>
      <c r="AH124" s="187">
        <v>9.1672390416241534</v>
      </c>
      <c r="AI124" s="346">
        <v>9.4135233759954779</v>
      </c>
      <c r="AJ124" s="344">
        <v>9.6759263639978155</v>
      </c>
      <c r="AK124" s="344">
        <v>9.0631226218230978</v>
      </c>
      <c r="AL124" s="344">
        <v>7</v>
      </c>
      <c r="AM124" s="345">
        <v>2.86046511627907</v>
      </c>
      <c r="AN124" s="344">
        <v>3.0950232558139539</v>
      </c>
      <c r="AO124" s="344">
        <v>3.2807246511627914</v>
      </c>
      <c r="AP124" s="344">
        <v>1.9126624716279081</v>
      </c>
      <c r="AQ124" s="345">
        <v>1.9126624716279081</v>
      </c>
      <c r="AR124" s="187">
        <v>1.9126624716279081</v>
      </c>
      <c r="AS124" s="187">
        <v>2.1230553435069783</v>
      </c>
      <c r="AT124" s="187">
        <v>2.3056381030485786</v>
      </c>
      <c r="AU124" s="187">
        <v>2.3056381030485786</v>
      </c>
      <c r="AV124" s="2"/>
    </row>
    <row r="125" spans="1:48" x14ac:dyDescent="0.75">
      <c r="A125" s="2"/>
      <c r="B125" s="2"/>
      <c r="C125" s="2"/>
      <c r="D125" s="2"/>
      <c r="E125" s="2"/>
      <c r="F125" s="2"/>
      <c r="G125" s="40">
        <f t="shared" si="2"/>
        <v>681.43707783970137</v>
      </c>
      <c r="H125" s="58" t="s">
        <v>333</v>
      </c>
      <c r="I125" s="60">
        <v>90.678504190352101</v>
      </c>
      <c r="J125" s="60">
        <v>133.31416193821553</v>
      </c>
      <c r="K125" s="60">
        <v>182.95440186497149</v>
      </c>
      <c r="L125" s="60">
        <v>181.3861971591655</v>
      </c>
      <c r="M125" s="60">
        <v>179.89155907863278</v>
      </c>
      <c r="N125" s="60">
        <v>165.92243905074622</v>
      </c>
      <c r="O125" s="60">
        <v>180.31350041112211</v>
      </c>
      <c r="P125" s="60">
        <v>51.682746135730639</v>
      </c>
      <c r="Q125" s="60">
        <v>52.370697586920642</v>
      </c>
      <c r="R125" s="60">
        <v>55.74845135866213</v>
      </c>
      <c r="S125" s="60">
        <v>60.91978757135692</v>
      </c>
      <c r="T125" s="60">
        <v>70.991046765734666</v>
      </c>
      <c r="U125" s="60">
        <v>72.209074829334554</v>
      </c>
      <c r="V125" s="60">
        <v>77.081770371228799</v>
      </c>
      <c r="W125" s="60">
        <v>90.782880158635763</v>
      </c>
      <c r="X125" s="60">
        <v>80.570878803932118</v>
      </c>
      <c r="Y125" s="60">
        <v>74.537407767662444</v>
      </c>
      <c r="Z125" s="60">
        <v>71.606165092634157</v>
      </c>
      <c r="AA125" s="60">
        <v>86.675557172731018</v>
      </c>
      <c r="AB125" s="60">
        <v>77.499768947860915</v>
      </c>
      <c r="AC125" s="60">
        <v>67.961578984987284</v>
      </c>
      <c r="AD125" s="60">
        <v>83.744638903022874</v>
      </c>
      <c r="AE125" s="60">
        <v>102.70172655548087</v>
      </c>
      <c r="AF125" s="60">
        <v>87.35584485153862</v>
      </c>
      <c r="AG125" s="60">
        <v>106.22562710997028</v>
      </c>
      <c r="AH125" s="60">
        <v>104.08801071230533</v>
      </c>
      <c r="AI125" s="305">
        <v>115.64337594930019</v>
      </c>
      <c r="AJ125" s="67">
        <v>115.86056819776333</v>
      </c>
      <c r="AK125" s="67">
        <v>116.59401101307729</v>
      </c>
      <c r="AL125" s="67">
        <v>122.81551839086303</v>
      </c>
      <c r="AM125" s="308">
        <v>134.15302249951588</v>
      </c>
      <c r="AN125" s="67">
        <v>128.01351730321724</v>
      </c>
      <c r="AO125" s="67">
        <v>128.34027285966525</v>
      </c>
      <c r="AP125" s="67">
        <v>139.00824457983956</v>
      </c>
      <c r="AQ125" s="308">
        <v>125.89986431279637</v>
      </c>
      <c r="AR125" s="60">
        <v>132.36370944837347</v>
      </c>
      <c r="AS125" s="60">
        <v>139.11319719715814</v>
      </c>
      <c r="AT125" s="60">
        <v>117.19894652068209</v>
      </c>
      <c r="AU125" s="60">
        <v>128.34772637832452</v>
      </c>
      <c r="AV125" s="2"/>
    </row>
    <row r="126" spans="1:48" x14ac:dyDescent="0.75">
      <c r="A126" s="2"/>
      <c r="B126" s="2"/>
      <c r="C126" s="2"/>
      <c r="D126" s="2"/>
      <c r="E126" s="2"/>
      <c r="F126" s="2"/>
      <c r="G126" s="40">
        <f t="shared" si="2"/>
        <v>760.4158953710994</v>
      </c>
      <c r="H126" s="62" t="s">
        <v>318</v>
      </c>
      <c r="I126" s="60">
        <v>133.80076027383757</v>
      </c>
      <c r="J126" s="60">
        <v>197.44550820243671</v>
      </c>
      <c r="K126" s="60">
        <v>247.15701508518254</v>
      </c>
      <c r="L126" s="60">
        <v>235.7336808814112</v>
      </c>
      <c r="M126" s="60">
        <v>242.02706182543915</v>
      </c>
      <c r="N126" s="60">
        <v>223.06950922648355</v>
      </c>
      <c r="O126" s="60">
        <v>246.67417483425089</v>
      </c>
      <c r="P126" s="60">
        <v>67.380846948448152</v>
      </c>
      <c r="Q126" s="60">
        <v>68.57868855297329</v>
      </c>
      <c r="R126" s="60">
        <v>73.266143697736069</v>
      </c>
      <c r="S126" s="60">
        <v>76.352023024850212</v>
      </c>
      <c r="T126" s="60">
        <v>85.828610551563898</v>
      </c>
      <c r="U126" s="60">
        <v>87.140591418659795</v>
      </c>
      <c r="V126" s="60">
        <v>92.118354444738813</v>
      </c>
      <c r="W126" s="60">
        <v>104.91722434065819</v>
      </c>
      <c r="X126" s="60">
        <v>93.525282971182264</v>
      </c>
      <c r="Y126" s="60">
        <v>87.354341698616267</v>
      </c>
      <c r="Z126" s="60">
        <v>84.417007636528339</v>
      </c>
      <c r="AA126" s="60">
        <v>98.982126663340182</v>
      </c>
      <c r="AB126" s="60">
        <v>88.95442313887753</v>
      </c>
      <c r="AC126" s="60">
        <v>77.011674268636924</v>
      </c>
      <c r="AD126" s="60">
        <v>95.055314446871463</v>
      </c>
      <c r="AE126" s="60">
        <v>112.45067148583861</v>
      </c>
      <c r="AF126" s="60">
        <v>97.043137084462117</v>
      </c>
      <c r="AG126" s="60">
        <v>117.21878907498954</v>
      </c>
      <c r="AH126" s="60">
        <v>114.53911995386285</v>
      </c>
      <c r="AI126" s="305">
        <v>127.51549207471433</v>
      </c>
      <c r="AJ126" s="67">
        <v>128.51733851256097</v>
      </c>
      <c r="AK126" s="67">
        <v>128.90973438631022</v>
      </c>
      <c r="AL126" s="67">
        <v>137.96014419300406</v>
      </c>
      <c r="AM126" s="308">
        <v>145.8763107644732</v>
      </c>
      <c r="AN126" s="67">
        <v>139.86742018454035</v>
      </c>
      <c r="AO126" s="67">
        <v>140.53774971231638</v>
      </c>
      <c r="AP126" s="67">
        <v>152.05935863025653</v>
      </c>
      <c r="AQ126" s="308">
        <v>140.39165302788257</v>
      </c>
      <c r="AR126" s="60">
        <v>146.4654539172343</v>
      </c>
      <c r="AS126" s="60">
        <v>152.08123728129277</v>
      </c>
      <c r="AT126" s="60">
        <v>132.64101467941106</v>
      </c>
      <c r="AU126" s="60">
        <v>145.75910396356375</v>
      </c>
      <c r="AV126" s="2"/>
    </row>
    <row r="127" spans="1:48" x14ac:dyDescent="0.75">
      <c r="A127" s="2"/>
      <c r="B127" s="2"/>
      <c r="C127" s="2"/>
      <c r="D127" s="2"/>
      <c r="E127" s="2"/>
      <c r="F127" s="2"/>
      <c r="G127" s="40">
        <f t="shared" si="2"/>
        <v>78.978817531398121</v>
      </c>
      <c r="H127" s="62" t="s">
        <v>319</v>
      </c>
      <c r="I127" s="60">
        <v>43.122256083485475</v>
      </c>
      <c r="J127" s="60">
        <v>64.131346264221193</v>
      </c>
      <c r="K127" s="60">
        <v>64.202613220211063</v>
      </c>
      <c r="L127" s="60">
        <v>54.347483722245698</v>
      </c>
      <c r="M127" s="60">
        <v>62.135502746806353</v>
      </c>
      <c r="N127" s="60">
        <v>57.147070175737333</v>
      </c>
      <c r="O127" s="60">
        <v>66.360674423128785</v>
      </c>
      <c r="P127" s="60">
        <v>15.698100812717511</v>
      </c>
      <c r="Q127" s="60">
        <v>16.207990966052652</v>
      </c>
      <c r="R127" s="60">
        <v>17.517692339073939</v>
      </c>
      <c r="S127" s="60">
        <v>15.432235453493291</v>
      </c>
      <c r="T127" s="60">
        <v>14.837563785829227</v>
      </c>
      <c r="U127" s="60">
        <v>14.931516589325243</v>
      </c>
      <c r="V127" s="60">
        <v>15.036584073510021</v>
      </c>
      <c r="W127" s="60">
        <v>14.134344182022435</v>
      </c>
      <c r="X127" s="60">
        <v>12.954404167250143</v>
      </c>
      <c r="Y127" s="60">
        <v>12.816933930953819</v>
      </c>
      <c r="Z127" s="60">
        <v>12.810842543894179</v>
      </c>
      <c r="AA127" s="60">
        <v>12.30656949060916</v>
      </c>
      <c r="AB127" s="60">
        <v>11.454654191016616</v>
      </c>
      <c r="AC127" s="60">
        <v>9.0500952836496467</v>
      </c>
      <c r="AD127" s="60">
        <v>11.310675543848587</v>
      </c>
      <c r="AE127" s="60">
        <v>9.748944930357732</v>
      </c>
      <c r="AF127" s="60">
        <v>9.6872922329235021</v>
      </c>
      <c r="AG127" s="60">
        <v>10.993161965019276</v>
      </c>
      <c r="AH127" s="60">
        <v>10.451109241557512</v>
      </c>
      <c r="AI127" s="305">
        <v>11.872116125414143</v>
      </c>
      <c r="AJ127" s="67">
        <v>12.656770314797646</v>
      </c>
      <c r="AK127" s="67">
        <v>12.315723373232929</v>
      </c>
      <c r="AL127" s="67">
        <v>15.144625802141025</v>
      </c>
      <c r="AM127" s="308">
        <v>11.723288264957331</v>
      </c>
      <c r="AN127" s="67">
        <v>11.853902881323103</v>
      </c>
      <c r="AO127" s="67">
        <v>12.197476852651139</v>
      </c>
      <c r="AP127" s="67">
        <v>13.051114050416981</v>
      </c>
      <c r="AQ127" s="308">
        <v>14.4917887150862</v>
      </c>
      <c r="AR127" s="60">
        <v>14.101744468860844</v>
      </c>
      <c r="AS127" s="60">
        <v>12.96804008413463</v>
      </c>
      <c r="AT127" s="60">
        <v>15.44206815872897</v>
      </c>
      <c r="AU127" s="60">
        <v>17.411377585239226</v>
      </c>
      <c r="AV127" s="2"/>
    </row>
    <row r="128" spans="1:48" x14ac:dyDescent="0.75">
      <c r="A128" s="2"/>
      <c r="B128" s="2"/>
      <c r="C128" s="2"/>
      <c r="D128" s="2"/>
      <c r="E128" s="2"/>
      <c r="F128" s="2"/>
      <c r="G128" s="248">
        <f t="shared" si="2"/>
        <v>589.59806347903168</v>
      </c>
      <c r="H128" s="238" t="s">
        <v>1729</v>
      </c>
      <c r="I128" s="236">
        <v>65.070092524529556</v>
      </c>
      <c r="J128" s="236">
        <v>110.1743619382155</v>
      </c>
      <c r="K128" s="236">
        <v>118.2518378471426</v>
      </c>
      <c r="L128" s="236">
        <v>114.84536462262309</v>
      </c>
      <c r="M128" s="236">
        <v>119.46175577258242</v>
      </c>
      <c r="N128" s="236">
        <v>102.40697066982077</v>
      </c>
      <c r="O128" s="236">
        <v>107.42390002893887</v>
      </c>
      <c r="P128" s="236">
        <v>34.224210371443498</v>
      </c>
      <c r="Q128" s="236">
        <v>35.354047112055</v>
      </c>
      <c r="R128" s="236">
        <v>37.999915033031655</v>
      </c>
      <c r="S128" s="236">
        <v>42.055933576573906</v>
      </c>
      <c r="T128" s="236">
        <v>47.660000000000004</v>
      </c>
      <c r="U128" s="236">
        <v>48.948978623577162</v>
      </c>
      <c r="V128" s="236">
        <v>49.618679900026159</v>
      </c>
      <c r="W128" s="236">
        <v>55.66868343935559</v>
      </c>
      <c r="X128" s="236">
        <v>51.598169931549691</v>
      </c>
      <c r="Y128" s="236">
        <v>51.783559657380295</v>
      </c>
      <c r="Z128" s="236">
        <v>49.131874181842342</v>
      </c>
      <c r="AA128" s="236">
        <v>57.649873596089662</v>
      </c>
      <c r="AB128" s="236">
        <v>53.904449211763783</v>
      </c>
      <c r="AC128" s="236">
        <v>47.491106740501259</v>
      </c>
      <c r="AD128" s="236">
        <v>60.78625597375401</v>
      </c>
      <c r="AE128" s="236">
        <v>76.531586690836946</v>
      </c>
      <c r="AF128" s="236">
        <v>72.66033914969681</v>
      </c>
      <c r="AG128" s="236">
        <v>86.553020707529029</v>
      </c>
      <c r="AH128" s="236">
        <v>85.529237183551231</v>
      </c>
      <c r="AI128" s="307">
        <v>96.43475750275573</v>
      </c>
      <c r="AJ128" s="67">
        <v>95.893245175334698</v>
      </c>
      <c r="AK128" s="67">
        <v>99.178186110279256</v>
      </c>
      <c r="AL128" s="67">
        <v>104.45664403630143</v>
      </c>
      <c r="AM128" s="308">
        <v>115.36</v>
      </c>
      <c r="AN128" s="67">
        <v>110.65323130974507</v>
      </c>
      <c r="AO128" s="67">
        <v>113.5072321349702</v>
      </c>
      <c r="AP128" s="67">
        <v>123.66248906692829</v>
      </c>
      <c r="AQ128" s="308">
        <v>109.70935320814743</v>
      </c>
      <c r="AR128" s="236">
        <v>113.30130946354595</v>
      </c>
      <c r="AS128" s="236">
        <v>122.64761733928277</v>
      </c>
      <c r="AT128" s="236">
        <v>100.53274875913419</v>
      </c>
      <c r="AU128" s="236">
        <v>110.86131645551177</v>
      </c>
      <c r="AV128" s="2"/>
    </row>
    <row r="129" spans="1:48" x14ac:dyDescent="0.75">
      <c r="A129" s="2"/>
      <c r="B129" s="2"/>
      <c r="C129" s="2"/>
      <c r="D129" s="2"/>
      <c r="E129" s="2"/>
      <c r="F129" s="2"/>
      <c r="G129" s="248">
        <f t="shared" si="2"/>
        <v>662.20001106100653</v>
      </c>
      <c r="H129" s="239" t="s">
        <v>318</v>
      </c>
      <c r="I129" s="236">
        <v>98.207379178349854</v>
      </c>
      <c r="J129" s="236">
        <v>166.1755082024367</v>
      </c>
      <c r="K129" s="236">
        <v>175.2652772875949</v>
      </c>
      <c r="L129" s="236">
        <v>161.79942250747519</v>
      </c>
      <c r="M129" s="236">
        <v>174.88283592982762</v>
      </c>
      <c r="N129" s="236">
        <v>153.1831155871119</v>
      </c>
      <c r="O129" s="236">
        <v>167.32684096438931</v>
      </c>
      <c r="P129" s="236">
        <v>48.071303616411889</v>
      </c>
      <c r="Q129" s="236">
        <v>49.937330146381754</v>
      </c>
      <c r="R129" s="236">
        <v>53.886495761293794</v>
      </c>
      <c r="S129" s="236">
        <v>55.689129538891024</v>
      </c>
      <c r="T129" s="236">
        <v>60.45</v>
      </c>
      <c r="U129" s="236">
        <v>62.142405979094534</v>
      </c>
      <c r="V129" s="236">
        <v>62.870540822777123</v>
      </c>
      <c r="W129" s="236">
        <v>67.946235564579311</v>
      </c>
      <c r="X129" s="236">
        <v>62.548680657916961</v>
      </c>
      <c r="Y129" s="236">
        <v>62.437730652640361</v>
      </c>
      <c r="Z129" s="236">
        <v>59.608374735647011</v>
      </c>
      <c r="AA129" s="236">
        <v>67.436795717861898</v>
      </c>
      <c r="AB129" s="236">
        <v>63.103941968904635</v>
      </c>
      <c r="AC129" s="236">
        <v>54.405522535479193</v>
      </c>
      <c r="AD129" s="236">
        <v>71.020079395393324</v>
      </c>
      <c r="AE129" s="236">
        <v>85.733093182216635</v>
      </c>
      <c r="AF129" s="236">
        <v>80.843848511686616</v>
      </c>
      <c r="AG129" s="236">
        <v>96.230244442350127</v>
      </c>
      <c r="AH129" s="236">
        <v>94.599512521187989</v>
      </c>
      <c r="AI129" s="307">
        <v>106.87834140406304</v>
      </c>
      <c r="AJ129" s="67">
        <v>107.09619577489718</v>
      </c>
      <c r="AK129" s="67">
        <v>110.23680409140879</v>
      </c>
      <c r="AL129" s="67">
        <v>118.18798157348512</v>
      </c>
      <c r="AM129" s="308">
        <v>125.67</v>
      </c>
      <c r="AN129" s="67">
        <v>121.32396182569656</v>
      </c>
      <c r="AO129" s="67">
        <v>124.70161512597103</v>
      </c>
      <c r="AP129" s="67">
        <v>135.60727282441425</v>
      </c>
      <c r="AQ129" s="308">
        <v>123.06132530608156</v>
      </c>
      <c r="AR129" s="236">
        <v>126.10569710129195</v>
      </c>
      <c r="AS129" s="236">
        <v>134.50420596011773</v>
      </c>
      <c r="AT129" s="236">
        <v>114.7748923487343</v>
      </c>
      <c r="AU129" s="236">
        <v>127.04313407468651</v>
      </c>
      <c r="AV129" s="2"/>
    </row>
    <row r="130" spans="1:48" x14ac:dyDescent="0.75">
      <c r="A130" s="2"/>
      <c r="B130" s="2"/>
      <c r="C130" s="2"/>
      <c r="D130" s="2"/>
      <c r="E130" s="2"/>
      <c r="F130" s="2"/>
      <c r="G130" s="248">
        <f t="shared" si="2"/>
        <v>72.601947581974954</v>
      </c>
      <c r="H130" s="239" t="s">
        <v>319</v>
      </c>
      <c r="I130" s="236">
        <v>33.137286653820297</v>
      </c>
      <c r="J130" s="236">
        <v>56.001146264221198</v>
      </c>
      <c r="K130" s="236">
        <v>57.013439440452302</v>
      </c>
      <c r="L130" s="236">
        <v>46.954057884852098</v>
      </c>
      <c r="M130" s="236">
        <v>55.4210801572452</v>
      </c>
      <c r="N130" s="236">
        <v>50.776144917291127</v>
      </c>
      <c r="O130" s="236">
        <v>59.902940935450431</v>
      </c>
      <c r="P130" s="236">
        <v>13.847093244968391</v>
      </c>
      <c r="Q130" s="236">
        <v>14.583283034326756</v>
      </c>
      <c r="R130" s="236">
        <v>15.886580728262137</v>
      </c>
      <c r="S130" s="236">
        <v>13.633195962317114</v>
      </c>
      <c r="T130" s="236">
        <v>12.79</v>
      </c>
      <c r="U130" s="236">
        <v>13.193427355517375</v>
      </c>
      <c r="V130" s="236">
        <v>13.251860922750966</v>
      </c>
      <c r="W130" s="236">
        <v>12.277552125223718</v>
      </c>
      <c r="X130" s="236">
        <v>10.950510726367273</v>
      </c>
      <c r="Y130" s="236">
        <v>10.654170995260067</v>
      </c>
      <c r="Z130" s="236">
        <v>10.476500553804671</v>
      </c>
      <c r="AA130" s="236">
        <v>9.7869221217722391</v>
      </c>
      <c r="AB130" s="236">
        <v>9.1994927571408525</v>
      </c>
      <c r="AC130" s="236">
        <v>6.9144157949779324</v>
      </c>
      <c r="AD130" s="236">
        <v>10.233823421639318</v>
      </c>
      <c r="AE130" s="236">
        <v>9.2015064913796856</v>
      </c>
      <c r="AF130" s="236">
        <v>8.1835093619898043</v>
      </c>
      <c r="AG130" s="236">
        <v>9.6772237348210925</v>
      </c>
      <c r="AH130" s="236">
        <v>9.0702753376367617</v>
      </c>
      <c r="AI130" s="307">
        <v>10.443583901307306</v>
      </c>
      <c r="AJ130" s="67">
        <v>11.202950599562483</v>
      </c>
      <c r="AK130" s="67">
        <v>11.058617981129537</v>
      </c>
      <c r="AL130" s="67">
        <v>13.731337537183695</v>
      </c>
      <c r="AM130" s="308">
        <v>10.31</v>
      </c>
      <c r="AN130" s="67">
        <v>10.670730515951492</v>
      </c>
      <c r="AO130" s="67">
        <v>11.194382991000843</v>
      </c>
      <c r="AP130" s="67">
        <v>11.944783757485963</v>
      </c>
      <c r="AQ130" s="308">
        <v>13.351972097934128</v>
      </c>
      <c r="AR130" s="236">
        <v>12.804387637746002</v>
      </c>
      <c r="AS130" s="236">
        <v>11.856588620834952</v>
      </c>
      <c r="AT130" s="236">
        <v>14.242143589600111</v>
      </c>
      <c r="AU130" s="236">
        <v>16.181817619174737</v>
      </c>
      <c r="AV130" s="2"/>
    </row>
    <row r="131" spans="1:48" x14ac:dyDescent="0.75">
      <c r="A131" s="2"/>
      <c r="B131" s="2"/>
      <c r="C131" s="2"/>
      <c r="D131" s="2"/>
      <c r="E131" s="2"/>
      <c r="F131" s="2"/>
      <c r="G131" s="43">
        <f t="shared" si="2"/>
        <v>589.59806347903168</v>
      </c>
      <c r="H131" s="246" t="s">
        <v>1730</v>
      </c>
      <c r="I131" s="67">
        <v>65.070092524529556</v>
      </c>
      <c r="J131" s="67">
        <v>110.1743619382155</v>
      </c>
      <c r="K131" s="67">
        <v>118.2518378471426</v>
      </c>
      <c r="L131" s="67">
        <v>114.84536462262309</v>
      </c>
      <c r="M131" s="67">
        <v>119.46175577258242</v>
      </c>
      <c r="N131" s="67">
        <v>102.40697066982077</v>
      </c>
      <c r="O131" s="67">
        <v>107.42390002893887</v>
      </c>
      <c r="P131" s="67">
        <v>34.224210371443498</v>
      </c>
      <c r="Q131" s="67">
        <v>35.354047112055</v>
      </c>
      <c r="R131" s="67">
        <v>37.999915033031655</v>
      </c>
      <c r="S131" s="67">
        <v>42.055933576573906</v>
      </c>
      <c r="T131" s="67">
        <v>47.660000000000004</v>
      </c>
      <c r="U131" s="67">
        <v>48.948978623577162</v>
      </c>
      <c r="V131" s="67">
        <v>49.618679900026159</v>
      </c>
      <c r="W131" s="67">
        <v>55.66868343935559</v>
      </c>
      <c r="X131" s="67">
        <v>51.598169931549691</v>
      </c>
      <c r="Y131" s="67">
        <v>51.783559657380295</v>
      </c>
      <c r="Z131" s="67">
        <v>49.131874181842342</v>
      </c>
      <c r="AA131" s="67">
        <v>57.649873596089662</v>
      </c>
      <c r="AB131" s="67">
        <v>53.904449211763783</v>
      </c>
      <c r="AC131" s="67">
        <v>47.491106740501259</v>
      </c>
      <c r="AD131" s="67">
        <v>60.78625597375401</v>
      </c>
      <c r="AE131" s="67">
        <v>76.531586690836946</v>
      </c>
      <c r="AF131" s="67">
        <v>72.66033914969681</v>
      </c>
      <c r="AG131" s="67">
        <v>86.553020707529029</v>
      </c>
      <c r="AH131" s="67">
        <v>85.529237183551231</v>
      </c>
      <c r="AI131" s="308">
        <v>96.43475750275573</v>
      </c>
      <c r="AJ131" s="67">
        <v>95.893245175334698</v>
      </c>
      <c r="AK131" s="67">
        <v>99.178186110279256</v>
      </c>
      <c r="AL131" s="67">
        <v>104.45664403630143</v>
      </c>
      <c r="AM131" s="308">
        <v>115.36</v>
      </c>
      <c r="AN131" s="67">
        <v>110.65323130974507</v>
      </c>
      <c r="AO131" s="67">
        <v>113.5072321349702</v>
      </c>
      <c r="AP131" s="67">
        <v>123.66248906692829</v>
      </c>
      <c r="AQ131" s="308">
        <v>109.70935320814743</v>
      </c>
      <c r="AR131" s="67">
        <v>113.30130946354595</v>
      </c>
      <c r="AS131" s="67">
        <v>122.64761733928277</v>
      </c>
      <c r="AT131" s="67">
        <v>100.53274875913419</v>
      </c>
      <c r="AU131" s="67">
        <v>110.86131645551177</v>
      </c>
      <c r="AV131" s="2"/>
    </row>
    <row r="132" spans="1:48" x14ac:dyDescent="0.75">
      <c r="A132" s="2"/>
      <c r="B132" s="2"/>
      <c r="C132" s="2"/>
      <c r="D132" s="2"/>
      <c r="E132" s="2"/>
      <c r="F132" s="2"/>
      <c r="G132" s="43">
        <f t="shared" si="2"/>
        <v>662.20001106100653</v>
      </c>
      <c r="H132" s="66" t="s">
        <v>318</v>
      </c>
      <c r="I132" s="67">
        <v>98.207379178349854</v>
      </c>
      <c r="J132" s="67">
        <v>166.1755082024367</v>
      </c>
      <c r="K132" s="67">
        <v>175.2652772875949</v>
      </c>
      <c r="L132" s="67">
        <v>161.79942250747519</v>
      </c>
      <c r="M132" s="67">
        <v>174.88283592982762</v>
      </c>
      <c r="N132" s="67">
        <v>153.1831155871119</v>
      </c>
      <c r="O132" s="67">
        <v>167.32684096438931</v>
      </c>
      <c r="P132" s="67">
        <v>48.071303616411889</v>
      </c>
      <c r="Q132" s="67">
        <v>49.937330146381754</v>
      </c>
      <c r="R132" s="67">
        <v>53.886495761293794</v>
      </c>
      <c r="S132" s="67">
        <v>55.689129538891024</v>
      </c>
      <c r="T132" s="67">
        <v>60.45</v>
      </c>
      <c r="U132" s="67">
        <v>62.142405979094534</v>
      </c>
      <c r="V132" s="67">
        <v>62.870540822777123</v>
      </c>
      <c r="W132" s="67">
        <v>67.946235564579311</v>
      </c>
      <c r="X132" s="67">
        <v>62.548680657916961</v>
      </c>
      <c r="Y132" s="67">
        <v>62.437730652640361</v>
      </c>
      <c r="Z132" s="67">
        <v>59.608374735647011</v>
      </c>
      <c r="AA132" s="67">
        <v>67.436795717861898</v>
      </c>
      <c r="AB132" s="67">
        <v>63.103941968904635</v>
      </c>
      <c r="AC132" s="67">
        <v>54.405522535479193</v>
      </c>
      <c r="AD132" s="67">
        <v>71.020079395393324</v>
      </c>
      <c r="AE132" s="67">
        <v>85.733093182216635</v>
      </c>
      <c r="AF132" s="67">
        <v>80.843848511686616</v>
      </c>
      <c r="AG132" s="67">
        <v>96.230244442350127</v>
      </c>
      <c r="AH132" s="67">
        <v>94.599512521187989</v>
      </c>
      <c r="AI132" s="308">
        <v>106.87834140406304</v>
      </c>
      <c r="AJ132" s="67">
        <v>107.09619577489718</v>
      </c>
      <c r="AK132" s="67">
        <v>110.23680409140879</v>
      </c>
      <c r="AL132" s="67">
        <v>118.18798157348512</v>
      </c>
      <c r="AM132" s="308">
        <v>125.67</v>
      </c>
      <c r="AN132" s="67">
        <v>121.32396182569656</v>
      </c>
      <c r="AO132" s="67">
        <v>124.70161512597103</v>
      </c>
      <c r="AP132" s="67">
        <v>135.60727282441425</v>
      </c>
      <c r="AQ132" s="308">
        <v>123.06132530608156</v>
      </c>
      <c r="AR132" s="67">
        <v>126.10569710129195</v>
      </c>
      <c r="AS132" s="67">
        <v>134.50420596011773</v>
      </c>
      <c r="AT132" s="67">
        <v>114.7748923487343</v>
      </c>
      <c r="AU132" s="67">
        <v>127.04313407468651</v>
      </c>
      <c r="AV132" s="2"/>
    </row>
    <row r="133" spans="1:48" x14ac:dyDescent="0.75">
      <c r="A133" s="2"/>
      <c r="B133" s="2"/>
      <c r="C133" s="2"/>
      <c r="D133" s="2"/>
      <c r="E133" s="2"/>
      <c r="F133" s="2"/>
      <c r="G133" s="43">
        <f t="shared" si="2"/>
        <v>72.601947581974954</v>
      </c>
      <c r="H133" s="66" t="s">
        <v>319</v>
      </c>
      <c r="I133" s="67">
        <v>33.137286653820297</v>
      </c>
      <c r="J133" s="67">
        <v>56.001146264221198</v>
      </c>
      <c r="K133" s="67">
        <v>57.013439440452302</v>
      </c>
      <c r="L133" s="67">
        <v>46.954057884852098</v>
      </c>
      <c r="M133" s="67">
        <v>55.4210801572452</v>
      </c>
      <c r="N133" s="67">
        <v>50.776144917291127</v>
      </c>
      <c r="O133" s="67">
        <v>59.902940935450431</v>
      </c>
      <c r="P133" s="67">
        <v>13.847093244968391</v>
      </c>
      <c r="Q133" s="67">
        <v>14.583283034326756</v>
      </c>
      <c r="R133" s="67">
        <v>15.886580728262137</v>
      </c>
      <c r="S133" s="67">
        <v>13.633195962317114</v>
      </c>
      <c r="T133" s="67">
        <v>12.79</v>
      </c>
      <c r="U133" s="67">
        <v>13.193427355517375</v>
      </c>
      <c r="V133" s="67">
        <v>13.251860922750966</v>
      </c>
      <c r="W133" s="67">
        <v>12.277552125223718</v>
      </c>
      <c r="X133" s="67">
        <v>10.950510726367273</v>
      </c>
      <c r="Y133" s="67">
        <v>10.654170995260067</v>
      </c>
      <c r="Z133" s="67">
        <v>10.476500553804671</v>
      </c>
      <c r="AA133" s="67">
        <v>9.7869221217722391</v>
      </c>
      <c r="AB133" s="67">
        <v>9.1994927571408525</v>
      </c>
      <c r="AC133" s="67">
        <v>6.9144157949779324</v>
      </c>
      <c r="AD133" s="67">
        <v>10.233823421639318</v>
      </c>
      <c r="AE133" s="67">
        <v>9.2015064913796856</v>
      </c>
      <c r="AF133" s="67">
        <v>8.1835093619898043</v>
      </c>
      <c r="AG133" s="67">
        <v>9.6772237348210925</v>
      </c>
      <c r="AH133" s="67">
        <v>9.0702753376367617</v>
      </c>
      <c r="AI133" s="308">
        <v>10.443583901307306</v>
      </c>
      <c r="AJ133" s="67">
        <v>11.202950599562483</v>
      </c>
      <c r="AK133" s="67">
        <v>11.058617981129537</v>
      </c>
      <c r="AL133" s="67">
        <v>13.731337537183695</v>
      </c>
      <c r="AM133" s="308">
        <v>10.31</v>
      </c>
      <c r="AN133" s="67">
        <v>10.670730515951492</v>
      </c>
      <c r="AO133" s="67">
        <v>11.194382991000843</v>
      </c>
      <c r="AP133" s="67">
        <v>11.944783757485963</v>
      </c>
      <c r="AQ133" s="308">
        <v>13.351972097934128</v>
      </c>
      <c r="AR133" s="67">
        <v>12.804387637746002</v>
      </c>
      <c r="AS133" s="67">
        <v>11.856588620834952</v>
      </c>
      <c r="AT133" s="67">
        <v>14.242143589600111</v>
      </c>
      <c r="AU133" s="67">
        <v>16.181817619174737</v>
      </c>
      <c r="AV133" s="2"/>
    </row>
    <row r="134" spans="1:48" x14ac:dyDescent="0.75">
      <c r="A134" s="2"/>
      <c r="B134" s="2"/>
      <c r="C134" s="2"/>
      <c r="D134" s="2"/>
      <c r="E134" s="2"/>
      <c r="F134" s="2"/>
      <c r="G134" s="248">
        <f t="shared" si="2"/>
        <v>91.839014360669722</v>
      </c>
      <c r="H134" s="238" t="s">
        <v>334</v>
      </c>
      <c r="I134" s="236">
        <v>25.608411665822523</v>
      </c>
      <c r="J134" s="236">
        <v>23.139800000000001</v>
      </c>
      <c r="K134" s="236">
        <v>64.702564017828863</v>
      </c>
      <c r="L134" s="236">
        <v>66.540832536542439</v>
      </c>
      <c r="M134" s="236">
        <v>60.42980330605036</v>
      </c>
      <c r="N134" s="236">
        <v>63.515468380925441</v>
      </c>
      <c r="O134" s="236">
        <v>72.889600382183232</v>
      </c>
      <c r="P134" s="236">
        <v>17.458535764287152</v>
      </c>
      <c r="Q134" s="236">
        <v>17.016650474865635</v>
      </c>
      <c r="R134" s="236">
        <v>17.748536325630475</v>
      </c>
      <c r="S134" s="236">
        <v>18.863853994783017</v>
      </c>
      <c r="T134" s="236">
        <v>23.331046765734662</v>
      </c>
      <c r="U134" s="236">
        <v>23.260096205757396</v>
      </c>
      <c r="V134" s="236">
        <v>27.463090471202634</v>
      </c>
      <c r="W134" s="236">
        <v>35.114196719280166</v>
      </c>
      <c r="X134" s="236">
        <v>28.972708872382434</v>
      </c>
      <c r="Y134" s="236">
        <v>22.753848110282149</v>
      </c>
      <c r="Z134" s="236">
        <v>22.474290910791822</v>
      </c>
      <c r="AA134" s="236">
        <v>29.025683576641359</v>
      </c>
      <c r="AB134" s="236">
        <v>23.595319736097128</v>
      </c>
      <c r="AC134" s="236">
        <v>20.470472244486018</v>
      </c>
      <c r="AD134" s="236">
        <v>22.958382929268865</v>
      </c>
      <c r="AE134" s="236">
        <v>26.170139864643929</v>
      </c>
      <c r="AF134" s="236">
        <v>14.6955057018418</v>
      </c>
      <c r="AG134" s="236">
        <v>19.672606402441236</v>
      </c>
      <c r="AH134" s="236">
        <v>18.558773528754113</v>
      </c>
      <c r="AI134" s="307">
        <v>19.208618446544452</v>
      </c>
      <c r="AJ134" s="67">
        <v>19.967323022428634</v>
      </c>
      <c r="AK134" s="67">
        <v>17.415824902798043</v>
      </c>
      <c r="AL134" s="67">
        <v>18.358874354561614</v>
      </c>
      <c r="AM134" s="308">
        <v>18.793022499515878</v>
      </c>
      <c r="AN134" s="67">
        <v>17.360285993472182</v>
      </c>
      <c r="AO134" s="67">
        <v>14.833040724695067</v>
      </c>
      <c r="AP134" s="67">
        <v>15.345755512911259</v>
      </c>
      <c r="AQ134" s="308">
        <v>16.190511104648952</v>
      </c>
      <c r="AR134" s="236">
        <v>19.062399984827515</v>
      </c>
      <c r="AS134" s="236">
        <v>16.465579857875365</v>
      </c>
      <c r="AT134" s="236">
        <v>16.666197761547899</v>
      </c>
      <c r="AU134" s="236">
        <v>17.486409922812754</v>
      </c>
      <c r="AV134" s="2"/>
    </row>
    <row r="135" spans="1:48" x14ac:dyDescent="0.75">
      <c r="A135" s="2"/>
      <c r="B135" s="2"/>
      <c r="C135" s="2"/>
      <c r="D135" s="2"/>
      <c r="E135" s="2"/>
      <c r="F135" s="2"/>
      <c r="G135" s="248">
        <f t="shared" si="2"/>
        <v>98.215884310092903</v>
      </c>
      <c r="H135" s="239" t="s">
        <v>318</v>
      </c>
      <c r="I135" s="236">
        <v>35.5933810954877</v>
      </c>
      <c r="J135" s="236">
        <v>31.27</v>
      </c>
      <c r="K135" s="236">
        <v>71.891737797587624</v>
      </c>
      <c r="L135" s="236">
        <v>73.934258373936032</v>
      </c>
      <c r="M135" s="236">
        <v>67.144225895611513</v>
      </c>
      <c r="N135" s="236">
        <v>69.886393639371647</v>
      </c>
      <c r="O135" s="236">
        <v>79.347333869861586</v>
      </c>
      <c r="P135" s="236">
        <v>19.30954333203627</v>
      </c>
      <c r="Q135" s="236">
        <v>18.641358406591532</v>
      </c>
      <c r="R135" s="236">
        <v>19.379647936442279</v>
      </c>
      <c r="S135" s="236">
        <v>20.662893485959195</v>
      </c>
      <c r="T135" s="236">
        <v>25.378610551563892</v>
      </c>
      <c r="U135" s="236">
        <v>24.998185439565265</v>
      </c>
      <c r="V135" s="236">
        <v>29.247813621961686</v>
      </c>
      <c r="W135" s="236">
        <v>36.970988776078883</v>
      </c>
      <c r="X135" s="236">
        <v>30.976602313265303</v>
      </c>
      <c r="Y135" s="236">
        <v>24.916611045975902</v>
      </c>
      <c r="Z135" s="236">
        <v>24.808632900881328</v>
      </c>
      <c r="AA135" s="236">
        <v>31.54533094547828</v>
      </c>
      <c r="AB135" s="236">
        <v>25.850481169972891</v>
      </c>
      <c r="AC135" s="236">
        <v>22.606151733157731</v>
      </c>
      <c r="AD135" s="236">
        <v>24.035235051478136</v>
      </c>
      <c r="AE135" s="236">
        <v>26.717578303621977</v>
      </c>
      <c r="AF135" s="236">
        <v>16.199288572775497</v>
      </c>
      <c r="AG135" s="236">
        <v>20.988544632639417</v>
      </c>
      <c r="AH135" s="236">
        <v>19.939607432674862</v>
      </c>
      <c r="AI135" s="307">
        <v>20.637150670651291</v>
      </c>
      <c r="AJ135" s="67">
        <v>21.421142737663796</v>
      </c>
      <c r="AK135" s="67">
        <v>18.672930294901438</v>
      </c>
      <c r="AL135" s="67">
        <v>19.772162619518944</v>
      </c>
      <c r="AM135" s="308">
        <v>20.206310764473209</v>
      </c>
      <c r="AN135" s="67">
        <v>18.543458358843793</v>
      </c>
      <c r="AO135" s="67">
        <v>15.836134586345363</v>
      </c>
      <c r="AP135" s="67">
        <v>16.452085805842277</v>
      </c>
      <c r="AQ135" s="308">
        <v>17.330327721801023</v>
      </c>
      <c r="AR135" s="236">
        <v>20.359756815942355</v>
      </c>
      <c r="AS135" s="236">
        <v>17.577031321175042</v>
      </c>
      <c r="AT135" s="236">
        <v>17.86612233067676</v>
      </c>
      <c r="AU135" s="236">
        <v>18.715969888877243</v>
      </c>
      <c r="AV135" s="2"/>
    </row>
    <row r="136" spans="1:48" x14ac:dyDescent="0.75">
      <c r="A136" s="2"/>
      <c r="B136" s="2"/>
      <c r="C136" s="2"/>
      <c r="D136" s="2"/>
      <c r="E136" s="2"/>
      <c r="F136" s="2"/>
      <c r="G136" s="249">
        <f t="shared" si="2"/>
        <v>6.3768699494231704</v>
      </c>
      <c r="H136" s="244" t="s">
        <v>319</v>
      </c>
      <c r="I136" s="245">
        <v>9.9849694296651794</v>
      </c>
      <c r="J136" s="245">
        <v>8.1302000000000003</v>
      </c>
      <c r="K136" s="245">
        <v>7.18917377975876</v>
      </c>
      <c r="L136" s="245">
        <v>7.3934258373936004</v>
      </c>
      <c r="M136" s="245">
        <v>6.71442258956115</v>
      </c>
      <c r="N136" s="245">
        <v>6.3709252584462046</v>
      </c>
      <c r="O136" s="245">
        <v>6.4577334876783512</v>
      </c>
      <c r="P136" s="245">
        <v>1.8510075677491193</v>
      </c>
      <c r="Q136" s="245">
        <v>1.6247079317258954</v>
      </c>
      <c r="R136" s="245">
        <v>1.6311116108118029</v>
      </c>
      <c r="S136" s="245">
        <v>1.7990394911761776</v>
      </c>
      <c r="T136" s="245">
        <v>2.0475637858292277</v>
      </c>
      <c r="U136" s="245">
        <v>1.738089233807868</v>
      </c>
      <c r="V136" s="245">
        <v>1.7847231507590542</v>
      </c>
      <c r="W136" s="245">
        <v>1.8567920567987171</v>
      </c>
      <c r="X136" s="245">
        <v>2.0038934408828686</v>
      </c>
      <c r="Y136" s="245">
        <v>2.1627629356937521</v>
      </c>
      <c r="Z136" s="245">
        <v>2.3343419900895066</v>
      </c>
      <c r="AA136" s="245">
        <v>2.5196473688369214</v>
      </c>
      <c r="AB136" s="245">
        <v>2.2551614338757622</v>
      </c>
      <c r="AC136" s="245">
        <v>2.1356794886717143</v>
      </c>
      <c r="AD136" s="245">
        <v>1.0768521222092695</v>
      </c>
      <c r="AE136" s="245">
        <v>0.547438438978047</v>
      </c>
      <c r="AF136" s="245">
        <v>1.5037828709336982</v>
      </c>
      <c r="AG136" s="245">
        <v>1.3159382301981823</v>
      </c>
      <c r="AH136" s="245">
        <v>1.3808339039207502</v>
      </c>
      <c r="AI136" s="309">
        <v>1.4285322241068374</v>
      </c>
      <c r="AJ136" s="314">
        <v>1.4538197152351635</v>
      </c>
      <c r="AK136" s="314">
        <v>1.2571053921033926</v>
      </c>
      <c r="AL136" s="314">
        <v>1.4132882649573297</v>
      </c>
      <c r="AM136" s="315">
        <v>1.4132882649573297</v>
      </c>
      <c r="AN136" s="314">
        <v>1.1831723653716117</v>
      </c>
      <c r="AO136" s="314">
        <v>1.003093861650296</v>
      </c>
      <c r="AP136" s="314">
        <v>1.1063302929310186</v>
      </c>
      <c r="AQ136" s="315">
        <v>1.1398166171520707</v>
      </c>
      <c r="AR136" s="245">
        <v>1.2973568311148409</v>
      </c>
      <c r="AS136" s="245">
        <v>1.1114514632996781</v>
      </c>
      <c r="AT136" s="245">
        <v>1.1999245691288594</v>
      </c>
      <c r="AU136" s="245">
        <v>1.2295599660644905</v>
      </c>
      <c r="AV136" s="2"/>
    </row>
    <row r="137" spans="1:48" x14ac:dyDescent="0.75">
      <c r="A137" s="2"/>
      <c r="B137" s="2"/>
      <c r="C137" s="2"/>
      <c r="D137" s="2"/>
      <c r="E137" s="2"/>
      <c r="F137" s="2"/>
      <c r="G137" s="181">
        <f t="shared" si="2"/>
        <v>504.85920217494385</v>
      </c>
      <c r="H137" s="177" t="s">
        <v>1400</v>
      </c>
      <c r="I137" s="178">
        <v>285.63538512376999</v>
      </c>
      <c r="J137" s="178">
        <v>196.66470376775041</v>
      </c>
      <c r="K137" s="178">
        <v>171.22500000000005</v>
      </c>
      <c r="L137" s="178">
        <v>234.51730418943535</v>
      </c>
      <c r="M137" s="178">
        <v>337.05042794714655</v>
      </c>
      <c r="N137" s="178">
        <v>299.89999999999998</v>
      </c>
      <c r="O137" s="178">
        <v>190</v>
      </c>
      <c r="P137" s="178">
        <v>45.1</v>
      </c>
      <c r="Q137" s="178">
        <v>45.1</v>
      </c>
      <c r="R137" s="178">
        <v>49.753250446422555</v>
      </c>
      <c r="S137" s="178">
        <v>49.753250446422555</v>
      </c>
      <c r="T137" s="178">
        <v>49.753250446422555</v>
      </c>
      <c r="U137" s="178">
        <v>49.753250446422555</v>
      </c>
      <c r="V137" s="178">
        <v>72.500000000000014</v>
      </c>
      <c r="W137" s="178">
        <v>72.500000000000014</v>
      </c>
      <c r="X137" s="178">
        <v>59.7</v>
      </c>
      <c r="Y137" s="178">
        <v>59.7</v>
      </c>
      <c r="Z137" s="178">
        <v>70.412934853421007</v>
      </c>
      <c r="AA137" s="178">
        <v>70.412934853421007</v>
      </c>
      <c r="AB137" s="178">
        <v>70.412934853421007</v>
      </c>
      <c r="AC137" s="178">
        <v>81.345383353420999</v>
      </c>
      <c r="AD137" s="178">
        <v>71.899521120000003</v>
      </c>
      <c r="AE137" s="178">
        <v>88.854916364868927</v>
      </c>
      <c r="AF137" s="178">
        <v>79.75</v>
      </c>
      <c r="AG137" s="178">
        <v>99.6326966993376</v>
      </c>
      <c r="AH137" s="178">
        <v>110.05</v>
      </c>
      <c r="AI137" s="303">
        <v>132.53135665575195</v>
      </c>
      <c r="AJ137" s="310">
        <v>75.020334500000004</v>
      </c>
      <c r="AK137" s="310">
        <v>75.020334500000004</v>
      </c>
      <c r="AL137" s="310">
        <v>85.881606000000005</v>
      </c>
      <c r="AM137" s="311">
        <v>85.881606000000005</v>
      </c>
      <c r="AN137" s="310">
        <v>99.43459202253274</v>
      </c>
      <c r="AO137" s="310">
        <v>105.26540797746725</v>
      </c>
      <c r="AP137" s="310">
        <v>96.45</v>
      </c>
      <c r="AQ137" s="311">
        <v>96.45</v>
      </c>
      <c r="AR137" s="178">
        <v>104.65</v>
      </c>
      <c r="AS137" s="178">
        <v>104.65</v>
      </c>
      <c r="AT137" s="178">
        <v>86.874735271222988</v>
      </c>
      <c r="AU137" s="178">
        <v>86.874735271222988</v>
      </c>
      <c r="AV137" s="2"/>
    </row>
    <row r="138" spans="1:48" x14ac:dyDescent="0.75">
      <c r="A138" s="2"/>
      <c r="B138" s="2"/>
      <c r="C138" s="2"/>
      <c r="D138" s="2"/>
      <c r="E138" s="2"/>
      <c r="F138" s="2"/>
      <c r="G138" s="181">
        <f t="shared" si="2"/>
        <v>504.85920217494385</v>
      </c>
      <c r="H138" s="234" t="s">
        <v>318</v>
      </c>
      <c r="I138" s="178">
        <v>285.63538512376999</v>
      </c>
      <c r="J138" s="178">
        <v>196.66470376775041</v>
      </c>
      <c r="K138" s="178">
        <v>171.22500000000005</v>
      </c>
      <c r="L138" s="178">
        <v>234.51730418943535</v>
      </c>
      <c r="M138" s="178">
        <v>337.05042794714655</v>
      </c>
      <c r="N138" s="178">
        <v>299.89999999999998</v>
      </c>
      <c r="O138" s="178">
        <v>190</v>
      </c>
      <c r="P138" s="178">
        <v>45.1</v>
      </c>
      <c r="Q138" s="178">
        <v>45.1</v>
      </c>
      <c r="R138" s="178">
        <v>49.753250446422555</v>
      </c>
      <c r="S138" s="178">
        <v>49.753250446422555</v>
      </c>
      <c r="T138" s="178">
        <v>49.753250446422555</v>
      </c>
      <c r="U138" s="178">
        <v>49.753250446422555</v>
      </c>
      <c r="V138" s="178">
        <v>72.500000000000014</v>
      </c>
      <c r="W138" s="178">
        <v>72.500000000000014</v>
      </c>
      <c r="X138" s="178">
        <v>59.7</v>
      </c>
      <c r="Y138" s="178">
        <v>59.7</v>
      </c>
      <c r="Z138" s="178">
        <v>70.412934853421007</v>
      </c>
      <c r="AA138" s="178">
        <v>70.412934853421007</v>
      </c>
      <c r="AB138" s="178">
        <v>70.412934853421007</v>
      </c>
      <c r="AC138" s="178">
        <v>81.345383353420999</v>
      </c>
      <c r="AD138" s="178">
        <v>71.899521120000003</v>
      </c>
      <c r="AE138" s="178">
        <v>88.854916364868927</v>
      </c>
      <c r="AF138" s="178">
        <v>79.75</v>
      </c>
      <c r="AG138" s="178">
        <v>99.6326966993376</v>
      </c>
      <c r="AH138" s="178">
        <v>110.05</v>
      </c>
      <c r="AI138" s="303">
        <v>132.53135665575195</v>
      </c>
      <c r="AJ138" s="310">
        <v>75.020334500000004</v>
      </c>
      <c r="AK138" s="310">
        <v>75.020334500000004</v>
      </c>
      <c r="AL138" s="310">
        <v>85.881606000000005</v>
      </c>
      <c r="AM138" s="311">
        <v>85.881606000000005</v>
      </c>
      <c r="AN138" s="310">
        <v>99.43459202253274</v>
      </c>
      <c r="AO138" s="310">
        <v>105.26540797746725</v>
      </c>
      <c r="AP138" s="310">
        <v>96.45</v>
      </c>
      <c r="AQ138" s="311">
        <v>96.45</v>
      </c>
      <c r="AR138" s="178">
        <v>104.65</v>
      </c>
      <c r="AS138" s="178">
        <v>104.65</v>
      </c>
      <c r="AT138" s="178">
        <v>86.874735271222988</v>
      </c>
      <c r="AU138" s="178">
        <v>86.874735271222988</v>
      </c>
      <c r="AV138" s="2"/>
    </row>
    <row r="139" spans="1:48" x14ac:dyDescent="0.75">
      <c r="A139" s="2"/>
      <c r="B139" s="2"/>
      <c r="C139" s="2"/>
      <c r="D139" s="2"/>
      <c r="E139" s="2"/>
      <c r="F139" s="2"/>
      <c r="G139" s="181">
        <f t="shared" si="2"/>
        <v>0</v>
      </c>
      <c r="H139" s="234" t="s">
        <v>319</v>
      </c>
      <c r="I139" s="178">
        <v>0</v>
      </c>
      <c r="J139" s="178">
        <v>0</v>
      </c>
      <c r="K139" s="178">
        <v>0</v>
      </c>
      <c r="L139" s="178">
        <v>0</v>
      </c>
      <c r="M139" s="178">
        <v>0</v>
      </c>
      <c r="N139" s="178">
        <v>0</v>
      </c>
      <c r="O139" s="178">
        <v>0</v>
      </c>
      <c r="P139" s="178">
        <v>0</v>
      </c>
      <c r="Q139" s="178">
        <v>0</v>
      </c>
      <c r="R139" s="178">
        <v>0</v>
      </c>
      <c r="S139" s="178">
        <v>0</v>
      </c>
      <c r="T139" s="178">
        <v>0</v>
      </c>
      <c r="U139" s="178">
        <v>0</v>
      </c>
      <c r="V139" s="178">
        <v>0</v>
      </c>
      <c r="W139" s="178">
        <v>0</v>
      </c>
      <c r="X139" s="178">
        <v>0</v>
      </c>
      <c r="Y139" s="178">
        <v>0</v>
      </c>
      <c r="Z139" s="178">
        <v>0</v>
      </c>
      <c r="AA139" s="178">
        <v>0</v>
      </c>
      <c r="AB139" s="178">
        <v>0</v>
      </c>
      <c r="AC139" s="178">
        <v>0</v>
      </c>
      <c r="AD139" s="178">
        <v>0</v>
      </c>
      <c r="AE139" s="351">
        <v>0</v>
      </c>
      <c r="AF139" s="351">
        <v>0</v>
      </c>
      <c r="AG139" s="351">
        <v>0</v>
      </c>
      <c r="AH139" s="351">
        <v>0</v>
      </c>
      <c r="AI139" s="352">
        <v>0</v>
      </c>
      <c r="AJ139" s="353">
        <v>0</v>
      </c>
      <c r="AK139" s="353">
        <v>0</v>
      </c>
      <c r="AL139" s="353">
        <v>0</v>
      </c>
      <c r="AM139" s="354">
        <v>0</v>
      </c>
      <c r="AN139" s="353">
        <v>0</v>
      </c>
      <c r="AO139" s="353">
        <v>0</v>
      </c>
      <c r="AP139" s="353">
        <v>0</v>
      </c>
      <c r="AQ139" s="354">
        <v>0</v>
      </c>
      <c r="AR139" s="351">
        <v>0</v>
      </c>
      <c r="AS139" s="351">
        <v>0</v>
      </c>
      <c r="AT139" s="351">
        <v>0</v>
      </c>
      <c r="AU139" s="351">
        <v>0</v>
      </c>
      <c r="AV139" s="2"/>
    </row>
    <row r="140" spans="1:48" x14ac:dyDescent="0.75">
      <c r="A140" s="2"/>
      <c r="B140" s="2"/>
      <c r="C140" s="2"/>
      <c r="D140" s="2"/>
      <c r="E140" s="2"/>
      <c r="F140" s="2"/>
      <c r="G140" s="40">
        <f t="shared" ref="G140:G152" si="3">SUMIF($I$9:$AU$9,G$10,$I140:$AU140)*$G$3*$B$5</f>
        <v>0</v>
      </c>
      <c r="H140" s="58" t="s">
        <v>1731</v>
      </c>
      <c r="I140" s="60">
        <v>0</v>
      </c>
      <c r="J140" s="60">
        <v>0</v>
      </c>
      <c r="K140" s="60">
        <v>0</v>
      </c>
      <c r="L140" s="60">
        <v>0</v>
      </c>
      <c r="M140" s="60">
        <v>0</v>
      </c>
      <c r="N140" s="60">
        <v>0</v>
      </c>
      <c r="O140" s="60">
        <v>0</v>
      </c>
      <c r="P140" s="60">
        <v>0</v>
      </c>
      <c r="Q140" s="60">
        <v>0</v>
      </c>
      <c r="R140" s="60">
        <v>0</v>
      </c>
      <c r="S140" s="60">
        <v>0</v>
      </c>
      <c r="T140" s="60">
        <v>0</v>
      </c>
      <c r="U140" s="60">
        <v>0</v>
      </c>
      <c r="V140" s="60">
        <v>0</v>
      </c>
      <c r="W140" s="60">
        <v>0</v>
      </c>
      <c r="X140" s="60">
        <v>0</v>
      </c>
      <c r="Y140" s="60">
        <v>0</v>
      </c>
      <c r="Z140" s="60">
        <v>0</v>
      </c>
      <c r="AA140" s="60">
        <v>0</v>
      </c>
      <c r="AB140" s="60">
        <v>0</v>
      </c>
      <c r="AC140" s="60">
        <v>0</v>
      </c>
      <c r="AD140" s="60">
        <v>0</v>
      </c>
      <c r="AE140" s="187">
        <v>0</v>
      </c>
      <c r="AF140" s="187">
        <v>0</v>
      </c>
      <c r="AG140" s="187">
        <v>0</v>
      </c>
      <c r="AH140" s="187">
        <v>0</v>
      </c>
      <c r="AI140" s="346">
        <v>0</v>
      </c>
      <c r="AJ140" s="344">
        <v>0</v>
      </c>
      <c r="AK140" s="344">
        <v>0</v>
      </c>
      <c r="AL140" s="344">
        <v>0</v>
      </c>
      <c r="AM140" s="345">
        <v>0</v>
      </c>
      <c r="AN140" s="344">
        <v>0</v>
      </c>
      <c r="AO140" s="344">
        <v>0</v>
      </c>
      <c r="AP140" s="344">
        <v>0</v>
      </c>
      <c r="AQ140" s="345">
        <v>0</v>
      </c>
      <c r="AR140" s="187">
        <v>0</v>
      </c>
      <c r="AS140" s="187">
        <v>0</v>
      </c>
      <c r="AT140" s="187">
        <v>0</v>
      </c>
      <c r="AU140" s="187">
        <v>0</v>
      </c>
      <c r="AV140" s="2"/>
    </row>
    <row r="141" spans="1:48" x14ac:dyDescent="0.75">
      <c r="A141" s="2"/>
      <c r="B141" s="2"/>
      <c r="C141" s="2"/>
      <c r="D141" s="2"/>
      <c r="E141" s="2"/>
      <c r="F141" s="2"/>
      <c r="G141" s="40">
        <f t="shared" si="3"/>
        <v>0</v>
      </c>
      <c r="H141" s="62" t="s">
        <v>318</v>
      </c>
      <c r="I141" s="60">
        <v>0</v>
      </c>
      <c r="J141" s="60">
        <v>0</v>
      </c>
      <c r="K141" s="60">
        <v>0</v>
      </c>
      <c r="L141" s="60">
        <v>0</v>
      </c>
      <c r="M141" s="60">
        <v>0</v>
      </c>
      <c r="N141" s="60">
        <v>0</v>
      </c>
      <c r="O141" s="60">
        <v>0</v>
      </c>
      <c r="P141" s="60">
        <v>0</v>
      </c>
      <c r="Q141" s="60">
        <v>0</v>
      </c>
      <c r="R141" s="60">
        <v>0</v>
      </c>
      <c r="S141" s="60">
        <v>0</v>
      </c>
      <c r="T141" s="60">
        <v>0</v>
      </c>
      <c r="U141" s="60">
        <v>0</v>
      </c>
      <c r="V141" s="60">
        <v>0</v>
      </c>
      <c r="W141" s="60">
        <v>0</v>
      </c>
      <c r="X141" s="60">
        <v>0</v>
      </c>
      <c r="Y141" s="60">
        <v>0</v>
      </c>
      <c r="Z141" s="60">
        <v>0</v>
      </c>
      <c r="AA141" s="60">
        <v>0</v>
      </c>
      <c r="AB141" s="60">
        <v>0</v>
      </c>
      <c r="AC141" s="60">
        <v>0</v>
      </c>
      <c r="AD141" s="60">
        <v>0</v>
      </c>
      <c r="AE141" s="187">
        <v>0</v>
      </c>
      <c r="AF141" s="187">
        <v>0</v>
      </c>
      <c r="AG141" s="187">
        <v>0</v>
      </c>
      <c r="AH141" s="187">
        <v>0</v>
      </c>
      <c r="AI141" s="346">
        <v>0</v>
      </c>
      <c r="AJ141" s="344">
        <v>0</v>
      </c>
      <c r="AK141" s="344">
        <v>0</v>
      </c>
      <c r="AL141" s="344">
        <v>0</v>
      </c>
      <c r="AM141" s="345">
        <v>0</v>
      </c>
      <c r="AN141" s="344">
        <v>0</v>
      </c>
      <c r="AO141" s="344">
        <v>0</v>
      </c>
      <c r="AP141" s="344">
        <v>0</v>
      </c>
      <c r="AQ141" s="345">
        <v>0</v>
      </c>
      <c r="AR141" s="187">
        <v>0</v>
      </c>
      <c r="AS141" s="187">
        <v>0</v>
      </c>
      <c r="AT141" s="187">
        <v>0</v>
      </c>
      <c r="AU141" s="187">
        <v>0</v>
      </c>
      <c r="AV141" s="2"/>
    </row>
    <row r="142" spans="1:48" x14ac:dyDescent="0.75">
      <c r="A142" s="2"/>
      <c r="B142" s="2"/>
      <c r="C142" s="2"/>
      <c r="D142" s="2"/>
      <c r="E142" s="2"/>
      <c r="F142" s="2"/>
      <c r="G142" s="40">
        <f t="shared" si="3"/>
        <v>0</v>
      </c>
      <c r="H142" s="62" t="s">
        <v>319</v>
      </c>
      <c r="I142" s="60">
        <v>0</v>
      </c>
      <c r="J142" s="60">
        <v>0</v>
      </c>
      <c r="K142" s="60">
        <v>0</v>
      </c>
      <c r="L142" s="60">
        <v>0</v>
      </c>
      <c r="M142" s="60">
        <v>0</v>
      </c>
      <c r="N142" s="60">
        <v>0</v>
      </c>
      <c r="O142" s="60">
        <v>0</v>
      </c>
      <c r="P142" s="60">
        <v>0</v>
      </c>
      <c r="Q142" s="60">
        <v>0</v>
      </c>
      <c r="R142" s="60">
        <v>0</v>
      </c>
      <c r="S142" s="60">
        <v>0</v>
      </c>
      <c r="T142" s="60">
        <v>0</v>
      </c>
      <c r="U142" s="60">
        <v>0</v>
      </c>
      <c r="V142" s="60">
        <v>0</v>
      </c>
      <c r="W142" s="60">
        <v>0</v>
      </c>
      <c r="X142" s="60">
        <v>0</v>
      </c>
      <c r="Y142" s="60">
        <v>0</v>
      </c>
      <c r="Z142" s="60">
        <v>0</v>
      </c>
      <c r="AA142" s="60">
        <v>0</v>
      </c>
      <c r="AB142" s="60">
        <v>0</v>
      </c>
      <c r="AC142" s="60">
        <v>0</v>
      </c>
      <c r="AD142" s="60">
        <v>0</v>
      </c>
      <c r="AE142" s="187">
        <v>0</v>
      </c>
      <c r="AF142" s="187">
        <v>0</v>
      </c>
      <c r="AG142" s="187">
        <v>0</v>
      </c>
      <c r="AH142" s="187">
        <v>0</v>
      </c>
      <c r="AI142" s="346">
        <v>0</v>
      </c>
      <c r="AJ142" s="344">
        <v>0</v>
      </c>
      <c r="AK142" s="344">
        <v>0</v>
      </c>
      <c r="AL142" s="344">
        <v>0</v>
      </c>
      <c r="AM142" s="345">
        <v>0</v>
      </c>
      <c r="AN142" s="344">
        <v>0</v>
      </c>
      <c r="AO142" s="344">
        <v>0</v>
      </c>
      <c r="AP142" s="344">
        <v>0</v>
      </c>
      <c r="AQ142" s="345">
        <v>0</v>
      </c>
      <c r="AR142" s="187">
        <v>0</v>
      </c>
      <c r="AS142" s="187">
        <v>0</v>
      </c>
      <c r="AT142" s="187">
        <v>0</v>
      </c>
      <c r="AU142" s="187">
        <v>0</v>
      </c>
      <c r="AV142" s="2"/>
    </row>
    <row r="143" spans="1:48" x14ac:dyDescent="0.75">
      <c r="A143" s="2"/>
      <c r="B143" s="2"/>
      <c r="C143" s="2"/>
      <c r="D143" s="2"/>
      <c r="E143" s="2"/>
      <c r="F143" s="2"/>
      <c r="G143" s="40">
        <f t="shared" si="3"/>
        <v>504.85920217494385</v>
      </c>
      <c r="H143" s="58" t="s">
        <v>1732</v>
      </c>
      <c r="I143" s="60">
        <v>285.63538512376999</v>
      </c>
      <c r="J143" s="60">
        <v>196.66470376775041</v>
      </c>
      <c r="K143" s="60">
        <v>171.22500000000005</v>
      </c>
      <c r="L143" s="60">
        <v>234.51730418943535</v>
      </c>
      <c r="M143" s="60">
        <v>337.05042794714655</v>
      </c>
      <c r="N143" s="60">
        <v>299.89999999999998</v>
      </c>
      <c r="O143" s="60">
        <v>190</v>
      </c>
      <c r="P143" s="60">
        <v>45.1</v>
      </c>
      <c r="Q143" s="60">
        <v>45.1</v>
      </c>
      <c r="R143" s="60">
        <v>49.753250446422555</v>
      </c>
      <c r="S143" s="60">
        <v>49.753250446422555</v>
      </c>
      <c r="T143" s="60">
        <v>49.753250446422555</v>
      </c>
      <c r="U143" s="60">
        <v>49.753250446422555</v>
      </c>
      <c r="V143" s="60">
        <v>72.500000000000014</v>
      </c>
      <c r="W143" s="60">
        <v>72.500000000000014</v>
      </c>
      <c r="X143" s="60">
        <v>59.7</v>
      </c>
      <c r="Y143" s="60">
        <v>59.7</v>
      </c>
      <c r="Z143" s="60">
        <v>70.412934853421007</v>
      </c>
      <c r="AA143" s="60">
        <v>70.412934853421007</v>
      </c>
      <c r="AB143" s="60">
        <v>70.412934853421007</v>
      </c>
      <c r="AC143" s="60">
        <v>81.345383353420999</v>
      </c>
      <c r="AD143" s="60">
        <v>71.899521120000003</v>
      </c>
      <c r="AE143" s="60">
        <v>88.854916364868927</v>
      </c>
      <c r="AF143" s="60">
        <v>79.75</v>
      </c>
      <c r="AG143" s="60">
        <v>99.6326966993376</v>
      </c>
      <c r="AH143" s="60">
        <v>110.05</v>
      </c>
      <c r="AI143" s="305">
        <v>132.53135665575195</v>
      </c>
      <c r="AJ143" s="67">
        <v>75.020334500000004</v>
      </c>
      <c r="AK143" s="67">
        <v>75.020334500000004</v>
      </c>
      <c r="AL143" s="67">
        <v>85.881606000000005</v>
      </c>
      <c r="AM143" s="308">
        <v>85.881606000000005</v>
      </c>
      <c r="AN143" s="67">
        <v>99.43459202253274</v>
      </c>
      <c r="AO143" s="67">
        <v>105.26540797746725</v>
      </c>
      <c r="AP143" s="67">
        <v>96.45</v>
      </c>
      <c r="AQ143" s="308">
        <v>96.45</v>
      </c>
      <c r="AR143" s="60">
        <v>104.65</v>
      </c>
      <c r="AS143" s="60">
        <v>104.65</v>
      </c>
      <c r="AT143" s="60">
        <v>86.874735271222988</v>
      </c>
      <c r="AU143" s="60">
        <v>86.874735271222988</v>
      </c>
      <c r="AV143" s="2"/>
    </row>
    <row r="144" spans="1:48" x14ac:dyDescent="0.75">
      <c r="A144" s="2"/>
      <c r="B144" s="2"/>
      <c r="C144" s="2"/>
      <c r="D144" s="2"/>
      <c r="E144" s="2"/>
      <c r="F144" s="2"/>
      <c r="G144" s="40">
        <f t="shared" si="3"/>
        <v>504.85920217494385</v>
      </c>
      <c r="H144" s="62" t="s">
        <v>318</v>
      </c>
      <c r="I144" s="60">
        <v>285.63538512376999</v>
      </c>
      <c r="J144" s="60">
        <v>196.66470376775041</v>
      </c>
      <c r="K144" s="60">
        <v>171.22500000000005</v>
      </c>
      <c r="L144" s="60">
        <v>234.51730418943535</v>
      </c>
      <c r="M144" s="60">
        <v>337.05042794714655</v>
      </c>
      <c r="N144" s="60">
        <v>299.89999999999998</v>
      </c>
      <c r="O144" s="60">
        <v>190</v>
      </c>
      <c r="P144" s="60">
        <v>45.1</v>
      </c>
      <c r="Q144" s="60">
        <v>45.1</v>
      </c>
      <c r="R144" s="60">
        <v>49.753250446422555</v>
      </c>
      <c r="S144" s="60">
        <v>49.753250446422555</v>
      </c>
      <c r="T144" s="60">
        <v>49.753250446422555</v>
      </c>
      <c r="U144" s="60">
        <v>49.753250446422555</v>
      </c>
      <c r="V144" s="60">
        <v>72.500000000000014</v>
      </c>
      <c r="W144" s="60">
        <v>72.500000000000014</v>
      </c>
      <c r="X144" s="60">
        <v>59.7</v>
      </c>
      <c r="Y144" s="60">
        <v>59.7</v>
      </c>
      <c r="Z144" s="60">
        <v>70.412934853421007</v>
      </c>
      <c r="AA144" s="60">
        <v>70.412934853421007</v>
      </c>
      <c r="AB144" s="60">
        <v>70.412934853421007</v>
      </c>
      <c r="AC144" s="60">
        <v>81.345383353420999</v>
      </c>
      <c r="AD144" s="60">
        <v>71.899521120000003</v>
      </c>
      <c r="AE144" s="60">
        <v>88.854916364868927</v>
      </c>
      <c r="AF144" s="60">
        <v>79.75</v>
      </c>
      <c r="AG144" s="60">
        <v>99.6326966993376</v>
      </c>
      <c r="AH144" s="60">
        <v>110.05</v>
      </c>
      <c r="AI144" s="305">
        <v>132.53135665575195</v>
      </c>
      <c r="AJ144" s="67">
        <v>75.020334500000004</v>
      </c>
      <c r="AK144" s="67">
        <v>75.020334500000004</v>
      </c>
      <c r="AL144" s="67">
        <v>85.881606000000005</v>
      </c>
      <c r="AM144" s="308">
        <v>85.881606000000005</v>
      </c>
      <c r="AN144" s="67">
        <v>99.43459202253274</v>
      </c>
      <c r="AO144" s="67">
        <v>105.26540797746725</v>
      </c>
      <c r="AP144" s="67">
        <v>96.45</v>
      </c>
      <c r="AQ144" s="308">
        <v>96.45</v>
      </c>
      <c r="AR144" s="60">
        <v>104.65</v>
      </c>
      <c r="AS144" s="60">
        <v>104.65</v>
      </c>
      <c r="AT144" s="60">
        <v>86.874735271222988</v>
      </c>
      <c r="AU144" s="60">
        <v>86.874735271222988</v>
      </c>
      <c r="AV144" s="2"/>
    </row>
    <row r="145" spans="1:48" x14ac:dyDescent="0.75">
      <c r="A145" s="2"/>
      <c r="B145" s="2"/>
      <c r="C145" s="2"/>
      <c r="D145" s="2"/>
      <c r="E145" s="2"/>
      <c r="F145" s="2"/>
      <c r="G145" s="40">
        <f t="shared" si="3"/>
        <v>0</v>
      </c>
      <c r="H145" s="62" t="s">
        <v>319</v>
      </c>
      <c r="I145" s="60">
        <v>0</v>
      </c>
      <c r="J145" s="60">
        <v>0</v>
      </c>
      <c r="K145" s="60">
        <v>0</v>
      </c>
      <c r="L145" s="60">
        <v>0</v>
      </c>
      <c r="M145" s="60">
        <v>0</v>
      </c>
      <c r="N145" s="60">
        <v>0</v>
      </c>
      <c r="O145" s="60">
        <v>0</v>
      </c>
      <c r="P145" s="60">
        <v>0</v>
      </c>
      <c r="Q145" s="60">
        <v>0</v>
      </c>
      <c r="R145" s="60">
        <v>0</v>
      </c>
      <c r="S145" s="60">
        <v>0</v>
      </c>
      <c r="T145" s="60">
        <v>0</v>
      </c>
      <c r="U145" s="60">
        <v>0</v>
      </c>
      <c r="V145" s="60">
        <v>0</v>
      </c>
      <c r="W145" s="60">
        <v>0</v>
      </c>
      <c r="X145" s="60">
        <v>0</v>
      </c>
      <c r="Y145" s="60">
        <v>0</v>
      </c>
      <c r="Z145" s="60">
        <v>0</v>
      </c>
      <c r="AA145" s="60">
        <v>0</v>
      </c>
      <c r="AB145" s="60">
        <v>0</v>
      </c>
      <c r="AC145" s="60">
        <v>0</v>
      </c>
      <c r="AD145" s="60">
        <v>0</v>
      </c>
      <c r="AE145" s="187">
        <v>0</v>
      </c>
      <c r="AF145" s="187">
        <v>0</v>
      </c>
      <c r="AG145" s="187">
        <v>0</v>
      </c>
      <c r="AH145" s="187">
        <v>0</v>
      </c>
      <c r="AI145" s="346">
        <v>0</v>
      </c>
      <c r="AJ145" s="344">
        <v>0</v>
      </c>
      <c r="AK145" s="344">
        <v>0</v>
      </c>
      <c r="AL145" s="344">
        <v>0</v>
      </c>
      <c r="AM145" s="345">
        <v>0</v>
      </c>
      <c r="AN145" s="344">
        <v>0</v>
      </c>
      <c r="AO145" s="344">
        <v>0</v>
      </c>
      <c r="AP145" s="344">
        <v>0</v>
      </c>
      <c r="AQ145" s="345">
        <v>0</v>
      </c>
      <c r="AR145" s="187">
        <v>0</v>
      </c>
      <c r="AS145" s="187">
        <v>0</v>
      </c>
      <c r="AT145" s="187">
        <v>0</v>
      </c>
      <c r="AU145" s="187">
        <v>0</v>
      </c>
      <c r="AV145" s="2"/>
    </row>
    <row r="146" spans="1:48" x14ac:dyDescent="0.75">
      <c r="A146" s="2"/>
      <c r="B146" s="2"/>
      <c r="C146" s="2"/>
      <c r="D146" s="2"/>
      <c r="E146" s="2"/>
      <c r="F146" s="2"/>
      <c r="G146" s="248">
        <f t="shared" si="3"/>
        <v>504.85920217494385</v>
      </c>
      <c r="H146" s="238" t="s">
        <v>332</v>
      </c>
      <c r="I146" s="236">
        <v>285.63538512376999</v>
      </c>
      <c r="J146" s="236">
        <v>196.66470376775041</v>
      </c>
      <c r="K146" s="236">
        <v>171.22500000000005</v>
      </c>
      <c r="L146" s="236">
        <v>234.51730418943535</v>
      </c>
      <c r="M146" s="236">
        <v>337.05042794714655</v>
      </c>
      <c r="N146" s="236">
        <v>299.89999999999998</v>
      </c>
      <c r="O146" s="236">
        <v>190</v>
      </c>
      <c r="P146" s="236">
        <v>45.1</v>
      </c>
      <c r="Q146" s="236">
        <v>45.1</v>
      </c>
      <c r="R146" s="236">
        <v>49.753250446422555</v>
      </c>
      <c r="S146" s="236">
        <v>49.753250446422555</v>
      </c>
      <c r="T146" s="236">
        <v>49.753250446422555</v>
      </c>
      <c r="U146" s="236">
        <v>49.753250446422555</v>
      </c>
      <c r="V146" s="236">
        <v>72.500000000000014</v>
      </c>
      <c r="W146" s="236">
        <v>72.500000000000014</v>
      </c>
      <c r="X146" s="236">
        <v>59.7</v>
      </c>
      <c r="Y146" s="236">
        <v>59.7</v>
      </c>
      <c r="Z146" s="236">
        <v>70.412934853421007</v>
      </c>
      <c r="AA146" s="236">
        <v>70.412934853421007</v>
      </c>
      <c r="AB146" s="236">
        <v>70.412934853421007</v>
      </c>
      <c r="AC146" s="236">
        <v>70.412934853421007</v>
      </c>
      <c r="AD146" s="236">
        <v>71.899521120000003</v>
      </c>
      <c r="AE146" s="342">
        <v>71.899521120000003</v>
      </c>
      <c r="AF146" s="342">
        <v>79.75</v>
      </c>
      <c r="AG146" s="342">
        <v>79.75</v>
      </c>
      <c r="AH146" s="342">
        <v>110.05</v>
      </c>
      <c r="AI146" s="343">
        <v>110.05</v>
      </c>
      <c r="AJ146" s="344">
        <v>75.020334500000004</v>
      </c>
      <c r="AK146" s="344">
        <v>75.020334500000004</v>
      </c>
      <c r="AL146" s="344">
        <v>85.881606000000005</v>
      </c>
      <c r="AM146" s="345">
        <v>85.881606000000005</v>
      </c>
      <c r="AN146" s="344">
        <v>99.43459202253274</v>
      </c>
      <c r="AO146" s="344">
        <v>105.26540797746725</v>
      </c>
      <c r="AP146" s="344">
        <v>96.45</v>
      </c>
      <c r="AQ146" s="345">
        <v>96.45</v>
      </c>
      <c r="AR146" s="342">
        <v>104.65</v>
      </c>
      <c r="AS146" s="342">
        <v>104.65</v>
      </c>
      <c r="AT146" s="342">
        <v>86.874735271222988</v>
      </c>
      <c r="AU146" s="342">
        <v>86.874735271222988</v>
      </c>
      <c r="AV146" s="2"/>
    </row>
    <row r="147" spans="1:48" x14ac:dyDescent="0.75">
      <c r="A147" s="2"/>
      <c r="B147" s="2"/>
      <c r="C147" s="2"/>
      <c r="D147" s="2"/>
      <c r="E147" s="2"/>
      <c r="F147" s="2"/>
      <c r="G147" s="248">
        <f t="shared" si="3"/>
        <v>504.85920217494385</v>
      </c>
      <c r="H147" s="239" t="s">
        <v>318</v>
      </c>
      <c r="I147" s="236">
        <v>285.63538512376999</v>
      </c>
      <c r="J147" s="236">
        <v>196.66470376775041</v>
      </c>
      <c r="K147" s="236">
        <v>171.22500000000005</v>
      </c>
      <c r="L147" s="236">
        <v>234.51730418943535</v>
      </c>
      <c r="M147" s="236">
        <v>337.05042794714655</v>
      </c>
      <c r="N147" s="236">
        <v>299.89999999999998</v>
      </c>
      <c r="O147" s="236">
        <v>190</v>
      </c>
      <c r="P147" s="236">
        <v>45.1</v>
      </c>
      <c r="Q147" s="236">
        <v>45.1</v>
      </c>
      <c r="R147" s="236">
        <v>49.753250446422555</v>
      </c>
      <c r="S147" s="236">
        <v>49.753250446422555</v>
      </c>
      <c r="T147" s="236">
        <v>49.753250446422555</v>
      </c>
      <c r="U147" s="236">
        <v>49.753250446422555</v>
      </c>
      <c r="V147" s="236">
        <v>72.500000000000014</v>
      </c>
      <c r="W147" s="236">
        <v>72.500000000000014</v>
      </c>
      <c r="X147" s="236">
        <v>59.7</v>
      </c>
      <c r="Y147" s="236">
        <v>59.7</v>
      </c>
      <c r="Z147" s="236">
        <v>70.412934853421007</v>
      </c>
      <c r="AA147" s="236">
        <v>70.412934853421007</v>
      </c>
      <c r="AB147" s="236">
        <v>70.412934853421007</v>
      </c>
      <c r="AC147" s="236">
        <v>70.412934853421007</v>
      </c>
      <c r="AD147" s="236">
        <v>71.899521120000003</v>
      </c>
      <c r="AE147" s="342">
        <v>71.899521120000003</v>
      </c>
      <c r="AF147" s="342">
        <v>79.75</v>
      </c>
      <c r="AG147" s="342">
        <v>79.75</v>
      </c>
      <c r="AH147" s="342">
        <v>110.05</v>
      </c>
      <c r="AI147" s="343">
        <v>110.05</v>
      </c>
      <c r="AJ147" s="344">
        <v>75.020334500000004</v>
      </c>
      <c r="AK147" s="344">
        <v>75.020334500000004</v>
      </c>
      <c r="AL147" s="344">
        <v>85.881606000000005</v>
      </c>
      <c r="AM147" s="345">
        <v>85.881606000000005</v>
      </c>
      <c r="AN147" s="344">
        <v>99.43459202253274</v>
      </c>
      <c r="AO147" s="344">
        <v>105.26540797746725</v>
      </c>
      <c r="AP147" s="344">
        <v>96.45</v>
      </c>
      <c r="AQ147" s="345">
        <v>96.45</v>
      </c>
      <c r="AR147" s="342">
        <v>104.65</v>
      </c>
      <c r="AS147" s="342">
        <v>104.65</v>
      </c>
      <c r="AT147" s="342">
        <v>86.874735271222988</v>
      </c>
      <c r="AU147" s="342">
        <v>86.874735271222988</v>
      </c>
      <c r="AV147" s="2"/>
    </row>
    <row r="148" spans="1:48" x14ac:dyDescent="0.75">
      <c r="A148" s="2"/>
      <c r="B148" s="2"/>
      <c r="C148" s="2"/>
      <c r="D148" s="2"/>
      <c r="E148" s="2"/>
      <c r="F148" s="2"/>
      <c r="G148" s="248">
        <f t="shared" si="3"/>
        <v>0</v>
      </c>
      <c r="H148" s="239" t="s">
        <v>319</v>
      </c>
      <c r="I148" s="236">
        <v>0</v>
      </c>
      <c r="J148" s="236">
        <v>0</v>
      </c>
      <c r="K148" s="236">
        <v>0</v>
      </c>
      <c r="L148" s="236">
        <v>0</v>
      </c>
      <c r="M148" s="236">
        <v>0</v>
      </c>
      <c r="N148" s="236">
        <v>0</v>
      </c>
      <c r="O148" s="236">
        <v>0</v>
      </c>
      <c r="P148" s="236">
        <v>0</v>
      </c>
      <c r="Q148" s="236">
        <v>0</v>
      </c>
      <c r="R148" s="236">
        <v>0</v>
      </c>
      <c r="S148" s="236">
        <v>0</v>
      </c>
      <c r="T148" s="236">
        <v>0</v>
      </c>
      <c r="U148" s="236">
        <v>0</v>
      </c>
      <c r="V148" s="236">
        <v>0</v>
      </c>
      <c r="W148" s="236">
        <v>0</v>
      </c>
      <c r="X148" s="236">
        <v>0</v>
      </c>
      <c r="Y148" s="236">
        <v>0</v>
      </c>
      <c r="Z148" s="236">
        <v>0</v>
      </c>
      <c r="AA148" s="236">
        <v>0</v>
      </c>
      <c r="AB148" s="236">
        <v>0</v>
      </c>
      <c r="AC148" s="236">
        <v>0</v>
      </c>
      <c r="AD148" s="236">
        <v>0</v>
      </c>
      <c r="AE148" s="342">
        <v>0</v>
      </c>
      <c r="AF148" s="342">
        <v>0</v>
      </c>
      <c r="AG148" s="342">
        <v>0</v>
      </c>
      <c r="AH148" s="342">
        <v>0</v>
      </c>
      <c r="AI148" s="343">
        <v>0</v>
      </c>
      <c r="AJ148" s="344">
        <v>0</v>
      </c>
      <c r="AK148" s="344">
        <v>0</v>
      </c>
      <c r="AL148" s="344">
        <v>0</v>
      </c>
      <c r="AM148" s="345">
        <v>0</v>
      </c>
      <c r="AN148" s="344">
        <v>0</v>
      </c>
      <c r="AO148" s="344">
        <v>0</v>
      </c>
      <c r="AP148" s="344">
        <v>0</v>
      </c>
      <c r="AQ148" s="345">
        <v>0</v>
      </c>
      <c r="AR148" s="342">
        <v>0</v>
      </c>
      <c r="AS148" s="342">
        <v>0</v>
      </c>
      <c r="AT148" s="342">
        <v>0</v>
      </c>
      <c r="AU148" s="342">
        <v>0</v>
      </c>
      <c r="AV148" s="2"/>
    </row>
    <row r="149" spans="1:48" x14ac:dyDescent="0.75">
      <c r="A149" s="2"/>
      <c r="B149" s="2"/>
      <c r="C149" s="2"/>
      <c r="D149" s="2"/>
      <c r="E149" s="2"/>
      <c r="F149" s="2"/>
      <c r="G149" s="248">
        <f t="shared" si="3"/>
        <v>0</v>
      </c>
      <c r="H149" s="238" t="s">
        <v>333</v>
      </c>
      <c r="I149" s="236">
        <v>0</v>
      </c>
      <c r="J149" s="236">
        <v>0</v>
      </c>
      <c r="K149" s="236">
        <v>0</v>
      </c>
      <c r="L149" s="236">
        <v>0</v>
      </c>
      <c r="M149" s="236">
        <v>0</v>
      </c>
      <c r="N149" s="236">
        <v>0</v>
      </c>
      <c r="O149" s="236">
        <v>0</v>
      </c>
      <c r="P149" s="236">
        <v>0</v>
      </c>
      <c r="Q149" s="236">
        <v>0</v>
      </c>
      <c r="R149" s="236">
        <v>0</v>
      </c>
      <c r="S149" s="236">
        <v>0</v>
      </c>
      <c r="T149" s="236">
        <v>0</v>
      </c>
      <c r="U149" s="236">
        <v>0</v>
      </c>
      <c r="V149" s="236">
        <v>0</v>
      </c>
      <c r="W149" s="236">
        <v>0</v>
      </c>
      <c r="X149" s="236">
        <v>0</v>
      </c>
      <c r="Y149" s="236">
        <v>0</v>
      </c>
      <c r="Z149" s="236">
        <v>0</v>
      </c>
      <c r="AA149" s="236">
        <v>0</v>
      </c>
      <c r="AB149" s="236">
        <v>0</v>
      </c>
      <c r="AC149" s="236">
        <v>10.9324485</v>
      </c>
      <c r="AD149" s="236">
        <v>0</v>
      </c>
      <c r="AE149" s="342">
        <v>16.955395244868928</v>
      </c>
      <c r="AF149" s="342">
        <v>0</v>
      </c>
      <c r="AG149" s="342">
        <v>19.882696699337597</v>
      </c>
      <c r="AH149" s="342">
        <v>0</v>
      </c>
      <c r="AI149" s="343">
        <v>22.481356655751966</v>
      </c>
      <c r="AJ149" s="344">
        <v>0</v>
      </c>
      <c r="AK149" s="344">
        <v>0</v>
      </c>
      <c r="AL149" s="344">
        <v>0</v>
      </c>
      <c r="AM149" s="345">
        <v>0</v>
      </c>
      <c r="AN149" s="344">
        <v>0</v>
      </c>
      <c r="AO149" s="344">
        <v>0</v>
      </c>
      <c r="AP149" s="344">
        <v>0</v>
      </c>
      <c r="AQ149" s="345">
        <v>0</v>
      </c>
      <c r="AR149" s="342">
        <v>0</v>
      </c>
      <c r="AS149" s="342">
        <v>0</v>
      </c>
      <c r="AT149" s="342">
        <v>0</v>
      </c>
      <c r="AU149" s="342">
        <v>0</v>
      </c>
      <c r="AV149" s="2"/>
    </row>
    <row r="150" spans="1:48" x14ac:dyDescent="0.75">
      <c r="A150" s="2"/>
      <c r="B150" s="2"/>
      <c r="C150" s="2"/>
      <c r="D150" s="2"/>
      <c r="E150" s="2"/>
      <c r="F150" s="2"/>
      <c r="G150" s="248">
        <f t="shared" si="3"/>
        <v>0</v>
      </c>
      <c r="H150" s="239" t="s">
        <v>318</v>
      </c>
      <c r="I150" s="236">
        <v>0</v>
      </c>
      <c r="J150" s="236">
        <v>0</v>
      </c>
      <c r="K150" s="236">
        <v>0</v>
      </c>
      <c r="L150" s="236">
        <v>0</v>
      </c>
      <c r="M150" s="236">
        <v>0</v>
      </c>
      <c r="N150" s="236">
        <v>0</v>
      </c>
      <c r="O150" s="236">
        <v>0</v>
      </c>
      <c r="P150" s="236">
        <v>0</v>
      </c>
      <c r="Q150" s="236">
        <v>0</v>
      </c>
      <c r="R150" s="236">
        <v>0</v>
      </c>
      <c r="S150" s="236">
        <v>0</v>
      </c>
      <c r="T150" s="236">
        <v>0</v>
      </c>
      <c r="U150" s="236">
        <v>0</v>
      </c>
      <c r="V150" s="236">
        <v>0</v>
      </c>
      <c r="W150" s="236">
        <v>0</v>
      </c>
      <c r="X150" s="236">
        <v>0</v>
      </c>
      <c r="Y150" s="236">
        <v>0</v>
      </c>
      <c r="Z150" s="236">
        <v>0</v>
      </c>
      <c r="AA150" s="236">
        <v>0</v>
      </c>
      <c r="AB150" s="236">
        <v>0</v>
      </c>
      <c r="AC150" s="236">
        <v>10.9324485</v>
      </c>
      <c r="AD150" s="236">
        <v>0</v>
      </c>
      <c r="AE150" s="342">
        <v>16.955395244868928</v>
      </c>
      <c r="AF150" s="342">
        <v>0</v>
      </c>
      <c r="AG150" s="342">
        <v>19.882696699337597</v>
      </c>
      <c r="AH150" s="342">
        <v>0</v>
      </c>
      <c r="AI150" s="343">
        <v>22.481356655751966</v>
      </c>
      <c r="AJ150" s="344">
        <v>0</v>
      </c>
      <c r="AK150" s="344">
        <v>0</v>
      </c>
      <c r="AL150" s="344">
        <v>0</v>
      </c>
      <c r="AM150" s="345">
        <v>0</v>
      </c>
      <c r="AN150" s="344">
        <v>0</v>
      </c>
      <c r="AO150" s="344">
        <v>0</v>
      </c>
      <c r="AP150" s="344">
        <v>0</v>
      </c>
      <c r="AQ150" s="345">
        <v>0</v>
      </c>
      <c r="AR150" s="342">
        <v>0</v>
      </c>
      <c r="AS150" s="342">
        <v>0</v>
      </c>
      <c r="AT150" s="342">
        <v>0</v>
      </c>
      <c r="AU150" s="342">
        <v>0</v>
      </c>
      <c r="AV150" s="2"/>
    </row>
    <row r="151" spans="1:48" x14ac:dyDescent="0.75">
      <c r="A151" s="2"/>
      <c r="B151" s="2"/>
      <c r="C151" s="2"/>
      <c r="D151" s="2"/>
      <c r="E151" s="2"/>
      <c r="F151" s="2"/>
      <c r="G151" s="249">
        <f t="shared" si="3"/>
        <v>0</v>
      </c>
      <c r="H151" s="244" t="s">
        <v>319</v>
      </c>
      <c r="I151" s="245">
        <v>0</v>
      </c>
      <c r="J151" s="245">
        <v>0</v>
      </c>
      <c r="K151" s="245">
        <v>0</v>
      </c>
      <c r="L151" s="245">
        <v>0</v>
      </c>
      <c r="M151" s="245">
        <v>0</v>
      </c>
      <c r="N151" s="245">
        <v>0</v>
      </c>
      <c r="O151" s="245">
        <v>0</v>
      </c>
      <c r="P151" s="245">
        <v>0</v>
      </c>
      <c r="Q151" s="245">
        <v>0</v>
      </c>
      <c r="R151" s="245">
        <v>0</v>
      </c>
      <c r="S151" s="245">
        <v>0</v>
      </c>
      <c r="T151" s="245">
        <v>0</v>
      </c>
      <c r="U151" s="245">
        <v>0</v>
      </c>
      <c r="V151" s="245">
        <v>0</v>
      </c>
      <c r="W151" s="245">
        <v>0</v>
      </c>
      <c r="X151" s="245">
        <v>0</v>
      </c>
      <c r="Y151" s="245">
        <v>0</v>
      </c>
      <c r="Z151" s="245">
        <v>0</v>
      </c>
      <c r="AA151" s="245">
        <v>0</v>
      </c>
      <c r="AB151" s="245">
        <v>0</v>
      </c>
      <c r="AC151" s="245">
        <v>0</v>
      </c>
      <c r="AD151" s="245">
        <v>0</v>
      </c>
      <c r="AE151" s="355">
        <v>0</v>
      </c>
      <c r="AF151" s="355">
        <v>0</v>
      </c>
      <c r="AG151" s="355">
        <v>0</v>
      </c>
      <c r="AH151" s="355">
        <v>0</v>
      </c>
      <c r="AI151" s="356">
        <v>0</v>
      </c>
      <c r="AJ151" s="349">
        <v>0</v>
      </c>
      <c r="AK151" s="349">
        <v>0</v>
      </c>
      <c r="AL151" s="349">
        <v>0</v>
      </c>
      <c r="AM151" s="350">
        <v>0</v>
      </c>
      <c r="AN151" s="349">
        <v>0</v>
      </c>
      <c r="AO151" s="349">
        <v>0</v>
      </c>
      <c r="AP151" s="349">
        <v>0</v>
      </c>
      <c r="AQ151" s="350">
        <v>0</v>
      </c>
      <c r="AR151" s="355">
        <v>0</v>
      </c>
      <c r="AS151" s="355">
        <v>0</v>
      </c>
      <c r="AT151" s="355">
        <v>0</v>
      </c>
      <c r="AU151" s="355">
        <v>0</v>
      </c>
      <c r="AV151" s="2"/>
    </row>
    <row r="152" spans="1:48" x14ac:dyDescent="0.75">
      <c r="A152" s="2"/>
      <c r="B152" s="2"/>
      <c r="C152" s="2"/>
      <c r="D152" s="2"/>
      <c r="E152" s="2"/>
      <c r="F152" s="2"/>
      <c r="G152" s="181">
        <f t="shared" si="3"/>
        <v>-1877.5158674065624</v>
      </c>
      <c r="H152" s="177" t="s">
        <v>1733</v>
      </c>
      <c r="I152" s="178">
        <v>-113.5070526160323</v>
      </c>
      <c r="J152" s="178">
        <v>-280.34581006956512</v>
      </c>
      <c r="K152" s="178">
        <v>-569.79096068013121</v>
      </c>
      <c r="L152" s="178">
        <v>-350.5883035567191</v>
      </c>
      <c r="M152" s="178">
        <v>-597.5690729004325</v>
      </c>
      <c r="N152" s="178">
        <v>-783.77148593831373</v>
      </c>
      <c r="O152" s="178">
        <v>-1140.8223647670379</v>
      </c>
      <c r="P152" s="178">
        <v>-183.53632521963678</v>
      </c>
      <c r="Q152" s="178">
        <v>-141.29792778222182</v>
      </c>
      <c r="R152" s="178">
        <v>-202.23380432055893</v>
      </c>
      <c r="S152" s="178">
        <v>-144.73589033469835</v>
      </c>
      <c r="T152" s="178">
        <v>-230.97467094771406</v>
      </c>
      <c r="U152" s="178">
        <v>-175.85143704419926</v>
      </c>
      <c r="V152" s="178">
        <v>-129.77276799556091</v>
      </c>
      <c r="W152" s="178">
        <v>-198.4044517803311</v>
      </c>
      <c r="X152" s="178">
        <v>-215.54322897459753</v>
      </c>
      <c r="Y152" s="178">
        <v>-297.3171046994309</v>
      </c>
      <c r="Z152" s="178">
        <v>-272.15947112953666</v>
      </c>
      <c r="AA152" s="178">
        <v>-208.49654609614549</v>
      </c>
      <c r="AB152" s="178">
        <v>-349.16238150161325</v>
      </c>
      <c r="AC152" s="178">
        <v>-198.98649367570349</v>
      </c>
      <c r="AD152" s="178">
        <v>-258.41860230029522</v>
      </c>
      <c r="AE152" s="178">
        <v>-166.74776163736328</v>
      </c>
      <c r="AF152" s="178">
        <v>-162.63957649267866</v>
      </c>
      <c r="AG152" s="178">
        <v>-215.96371020268492</v>
      </c>
      <c r="AH152" s="178">
        <v>-244.2911624315829</v>
      </c>
      <c r="AI152" s="303">
        <v>-158.22397416092355</v>
      </c>
      <c r="AJ152" s="310">
        <v>-161.6944337445583</v>
      </c>
      <c r="AK152" s="310">
        <v>-115.77987090311284</v>
      </c>
      <c r="AL152" s="310">
        <v>-370.98337233463019</v>
      </c>
      <c r="AM152" s="311">
        <v>-276.17281372899777</v>
      </c>
      <c r="AN152" s="310">
        <v>-316.49152037003131</v>
      </c>
      <c r="AO152" s="310">
        <v>-229.61401715096417</v>
      </c>
      <c r="AP152" s="310">
        <v>-342.2879383996613</v>
      </c>
      <c r="AQ152" s="311">
        <v>-361.229305460533</v>
      </c>
      <c r="AR152" s="178">
        <v>-412.80114839671648</v>
      </c>
      <c r="AS152" s="178">
        <v>-332.80608268515005</v>
      </c>
      <c r="AT152" s="178">
        <v>-414.29447283558511</v>
      </c>
      <c r="AU152" s="178">
        <v>-264.61716361408276</v>
      </c>
      <c r="AV152" s="2"/>
    </row>
    <row r="153" spans="1:48" x14ac:dyDescent="0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316"/>
      <c r="AL153" s="316"/>
      <c r="AM153" s="317"/>
      <c r="AN153" s="316"/>
      <c r="AO153" s="316"/>
      <c r="AP153" s="316"/>
      <c r="AQ153" s="317"/>
      <c r="AR153" s="2"/>
      <c r="AS153" s="2"/>
      <c r="AT153" s="2"/>
      <c r="AU153" s="2"/>
      <c r="AV153" s="2"/>
    </row>
  </sheetData>
  <phoneticPr fontId="29" type="noConversion"/>
  <hyperlinks>
    <hyperlink ref="H8" r:id="rId1" xr:uid="{FD044079-9359-4491-91FB-13AC3C4CF83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F54E-FBBF-4AB4-A404-CC47411B081B}">
  <sheetPr>
    <tabColor theme="8" tint="-0.499984740745262"/>
  </sheetPr>
  <dimension ref="A1:DC112"/>
  <sheetViews>
    <sheetView showZeros="0" zoomScale="115" zoomScaleNormal="115" workbookViewId="0">
      <pane xSplit="2" ySplit="7" topLeftCell="C83" activePane="bottomRight" state="frozen"/>
      <selection activeCell="C17" sqref="C17"/>
      <selection pane="topRight" activeCell="C17" sqref="C17"/>
      <selection pane="bottomLeft" activeCell="C17" sqref="C17"/>
      <selection pane="bottomRight" activeCell="A90" sqref="A90"/>
    </sheetView>
  </sheetViews>
  <sheetFormatPr defaultColWidth="0" defaultRowHeight="14.75" zeroHeight="1" x14ac:dyDescent="0.75"/>
  <cols>
    <col min="1" max="107" width="8.76953125" customWidth="1"/>
    <col min="108" max="16384" width="8.76953125" hidden="1"/>
  </cols>
  <sheetData>
    <row r="1" spans="1:107" ht="18.5" x14ac:dyDescent="0.9">
      <c r="A1" s="1" t="s">
        <v>282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</row>
    <row r="2" spans="1:107" x14ac:dyDescent="0.75">
      <c r="A2" s="29" t="s">
        <v>235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</row>
    <row r="3" spans="1:107" x14ac:dyDescent="0.7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</row>
    <row r="4" spans="1:107" x14ac:dyDescent="0.75">
      <c r="A4" s="2"/>
      <c r="B4" s="30" t="s">
        <v>283</v>
      </c>
      <c r="C4" s="31" t="e">
        <f>SUM(C8:C111)</f>
        <v>#DIV/0!</v>
      </c>
      <c r="D4" s="31" t="e">
        <f t="shared" ref="D4:BO4" si="0">SUM(D8:D111)</f>
        <v>#DIV/0!</v>
      </c>
      <c r="E4" s="31" t="e">
        <f t="shared" si="0"/>
        <v>#DIV/0!</v>
      </c>
      <c r="F4" s="31" t="e">
        <f t="shared" si="0"/>
        <v>#DIV/0!</v>
      </c>
      <c r="G4" s="31" t="e">
        <f t="shared" si="0"/>
        <v>#DIV/0!</v>
      </c>
      <c r="H4" s="31" t="e">
        <f t="shared" si="0"/>
        <v>#DIV/0!</v>
      </c>
      <c r="I4" s="31" t="e">
        <f t="shared" si="0"/>
        <v>#DIV/0!</v>
      </c>
      <c r="J4" s="31" t="e">
        <f t="shared" si="0"/>
        <v>#DIV/0!</v>
      </c>
      <c r="K4" s="31" t="e">
        <f t="shared" si="0"/>
        <v>#DIV/0!</v>
      </c>
      <c r="L4" s="31" t="e">
        <f t="shared" si="0"/>
        <v>#DIV/0!</v>
      </c>
      <c r="M4" s="31" t="e">
        <f t="shared" si="0"/>
        <v>#DIV/0!</v>
      </c>
      <c r="N4" s="31" t="e">
        <f t="shared" si="0"/>
        <v>#DIV/0!</v>
      </c>
      <c r="O4" s="31" t="e">
        <f t="shared" si="0"/>
        <v>#DIV/0!</v>
      </c>
      <c r="P4" s="31" t="e">
        <f t="shared" si="0"/>
        <v>#DIV/0!</v>
      </c>
      <c r="Q4" s="31" t="e">
        <f t="shared" si="0"/>
        <v>#DIV/0!</v>
      </c>
      <c r="R4" s="31" t="e">
        <f t="shared" si="0"/>
        <v>#DIV/0!</v>
      </c>
      <c r="S4" s="31" t="e">
        <f t="shared" si="0"/>
        <v>#DIV/0!</v>
      </c>
      <c r="T4" s="31" t="e">
        <f t="shared" si="0"/>
        <v>#DIV/0!</v>
      </c>
      <c r="U4" s="31" t="e">
        <f t="shared" si="0"/>
        <v>#DIV/0!</v>
      </c>
      <c r="V4" s="31" t="e">
        <f t="shared" si="0"/>
        <v>#DIV/0!</v>
      </c>
      <c r="W4" s="31" t="e">
        <f t="shared" si="0"/>
        <v>#DIV/0!</v>
      </c>
      <c r="X4" s="31" t="e">
        <f t="shared" si="0"/>
        <v>#DIV/0!</v>
      </c>
      <c r="Y4" s="31" t="e">
        <f t="shared" si="0"/>
        <v>#DIV/0!</v>
      </c>
      <c r="Z4" s="31" t="e">
        <f t="shared" si="0"/>
        <v>#DIV/0!</v>
      </c>
      <c r="AA4" s="31" t="e">
        <f t="shared" si="0"/>
        <v>#DIV/0!</v>
      </c>
      <c r="AB4" s="31" t="e">
        <f t="shared" si="0"/>
        <v>#DIV/0!</v>
      </c>
      <c r="AC4" s="31" t="e">
        <f t="shared" si="0"/>
        <v>#DIV/0!</v>
      </c>
      <c r="AD4" s="31" t="e">
        <f t="shared" si="0"/>
        <v>#DIV/0!</v>
      </c>
      <c r="AE4" s="31" t="e">
        <f t="shared" si="0"/>
        <v>#DIV/0!</v>
      </c>
      <c r="AF4" s="31" t="e">
        <f t="shared" si="0"/>
        <v>#DIV/0!</v>
      </c>
      <c r="AG4" s="31" t="e">
        <f t="shared" si="0"/>
        <v>#DIV/0!</v>
      </c>
      <c r="AH4" s="31" t="e">
        <f t="shared" si="0"/>
        <v>#DIV/0!</v>
      </c>
      <c r="AI4" s="31" t="e">
        <f t="shared" si="0"/>
        <v>#DIV/0!</v>
      </c>
      <c r="AJ4" s="31" t="e">
        <f t="shared" si="0"/>
        <v>#DIV/0!</v>
      </c>
      <c r="AK4" s="31" t="e">
        <f t="shared" si="0"/>
        <v>#DIV/0!</v>
      </c>
      <c r="AL4" s="31" t="e">
        <f t="shared" si="0"/>
        <v>#DIV/0!</v>
      </c>
      <c r="AM4" s="31" t="e">
        <f t="shared" si="0"/>
        <v>#DIV/0!</v>
      </c>
      <c r="AN4" s="31" t="e">
        <f t="shared" si="0"/>
        <v>#DIV/0!</v>
      </c>
      <c r="AO4" s="31" t="e">
        <f t="shared" si="0"/>
        <v>#DIV/0!</v>
      </c>
      <c r="AP4" s="31" t="e">
        <f t="shared" si="0"/>
        <v>#DIV/0!</v>
      </c>
      <c r="AQ4" s="31" t="e">
        <f t="shared" si="0"/>
        <v>#DIV/0!</v>
      </c>
      <c r="AR4" s="31" t="e">
        <f t="shared" si="0"/>
        <v>#DIV/0!</v>
      </c>
      <c r="AS4" s="31" t="e">
        <f t="shared" si="0"/>
        <v>#DIV/0!</v>
      </c>
      <c r="AT4" s="31" t="e">
        <f t="shared" si="0"/>
        <v>#DIV/0!</v>
      </c>
      <c r="AU4" s="31" t="e">
        <f t="shared" si="0"/>
        <v>#DIV/0!</v>
      </c>
      <c r="AV4" s="31" t="e">
        <f t="shared" si="0"/>
        <v>#DIV/0!</v>
      </c>
      <c r="AW4" s="31" t="e">
        <f t="shared" si="0"/>
        <v>#DIV/0!</v>
      </c>
      <c r="AX4" s="31" t="e">
        <f t="shared" si="0"/>
        <v>#DIV/0!</v>
      </c>
      <c r="AY4" s="31" t="e">
        <f t="shared" si="0"/>
        <v>#DIV/0!</v>
      </c>
      <c r="AZ4" s="31" t="e">
        <f t="shared" si="0"/>
        <v>#DIV/0!</v>
      </c>
      <c r="BA4" s="31" t="e">
        <f t="shared" si="0"/>
        <v>#DIV/0!</v>
      </c>
      <c r="BB4" s="31" t="e">
        <f t="shared" si="0"/>
        <v>#DIV/0!</v>
      </c>
      <c r="BC4" s="31" t="e">
        <f t="shared" si="0"/>
        <v>#DIV/0!</v>
      </c>
      <c r="BD4" s="31" t="e">
        <f t="shared" si="0"/>
        <v>#DIV/0!</v>
      </c>
      <c r="BE4" s="31" t="e">
        <f t="shared" si="0"/>
        <v>#DIV/0!</v>
      </c>
      <c r="BF4" s="31" t="e">
        <f t="shared" si="0"/>
        <v>#DIV/0!</v>
      </c>
      <c r="BG4" s="31" t="e">
        <f t="shared" si="0"/>
        <v>#DIV/0!</v>
      </c>
      <c r="BH4" s="31" t="e">
        <f t="shared" si="0"/>
        <v>#DIV/0!</v>
      </c>
      <c r="BI4" s="31" t="e">
        <f t="shared" si="0"/>
        <v>#DIV/0!</v>
      </c>
      <c r="BJ4" s="31" t="e">
        <f t="shared" si="0"/>
        <v>#DIV/0!</v>
      </c>
      <c r="BK4" s="31" t="e">
        <f t="shared" si="0"/>
        <v>#DIV/0!</v>
      </c>
      <c r="BL4" s="31" t="e">
        <f t="shared" si="0"/>
        <v>#DIV/0!</v>
      </c>
      <c r="BM4" s="31" t="e">
        <f t="shared" si="0"/>
        <v>#DIV/0!</v>
      </c>
      <c r="BN4" s="31" t="e">
        <f t="shared" si="0"/>
        <v>#DIV/0!</v>
      </c>
      <c r="BO4" s="31" t="e">
        <f t="shared" si="0"/>
        <v>#DIV/0!</v>
      </c>
      <c r="BP4" s="31" t="e">
        <f t="shared" ref="BP4:DB4" si="1">SUM(BP8:BP111)</f>
        <v>#DIV/0!</v>
      </c>
      <c r="BQ4" s="31" t="e">
        <f t="shared" si="1"/>
        <v>#DIV/0!</v>
      </c>
      <c r="BR4" s="31" t="e">
        <f t="shared" si="1"/>
        <v>#DIV/0!</v>
      </c>
      <c r="BS4" s="31" t="e">
        <f t="shared" si="1"/>
        <v>#DIV/0!</v>
      </c>
      <c r="BT4" s="31" t="e">
        <f t="shared" si="1"/>
        <v>#DIV/0!</v>
      </c>
      <c r="BU4" s="31" t="e">
        <f t="shared" si="1"/>
        <v>#DIV/0!</v>
      </c>
      <c r="BV4" s="31" t="e">
        <f t="shared" si="1"/>
        <v>#DIV/0!</v>
      </c>
      <c r="BW4" s="31" t="e">
        <f t="shared" si="1"/>
        <v>#DIV/0!</v>
      </c>
      <c r="BX4" s="31" t="e">
        <f t="shared" si="1"/>
        <v>#DIV/0!</v>
      </c>
      <c r="BY4" s="31" t="e">
        <f t="shared" si="1"/>
        <v>#DIV/0!</v>
      </c>
      <c r="BZ4" s="31" t="e">
        <f t="shared" si="1"/>
        <v>#DIV/0!</v>
      </c>
      <c r="CA4" s="31" t="e">
        <f t="shared" si="1"/>
        <v>#DIV/0!</v>
      </c>
      <c r="CB4" s="31" t="e">
        <f t="shared" si="1"/>
        <v>#DIV/0!</v>
      </c>
      <c r="CC4" s="31" t="e">
        <f t="shared" si="1"/>
        <v>#DIV/0!</v>
      </c>
      <c r="CD4" s="31" t="e">
        <f t="shared" si="1"/>
        <v>#DIV/0!</v>
      </c>
      <c r="CE4" s="31" t="e">
        <f t="shared" si="1"/>
        <v>#DIV/0!</v>
      </c>
      <c r="CF4" s="31" t="e">
        <f t="shared" si="1"/>
        <v>#DIV/0!</v>
      </c>
      <c r="CG4" s="31" t="e">
        <f t="shared" si="1"/>
        <v>#DIV/0!</v>
      </c>
      <c r="CH4" s="31" t="e">
        <f t="shared" si="1"/>
        <v>#DIV/0!</v>
      </c>
      <c r="CI4" s="31" t="e">
        <f t="shared" si="1"/>
        <v>#DIV/0!</v>
      </c>
      <c r="CJ4" s="31" t="e">
        <f t="shared" si="1"/>
        <v>#DIV/0!</v>
      </c>
      <c r="CK4" s="31" t="e">
        <f t="shared" si="1"/>
        <v>#DIV/0!</v>
      </c>
      <c r="CL4" s="31" t="e">
        <f t="shared" si="1"/>
        <v>#DIV/0!</v>
      </c>
      <c r="CM4" s="31" t="e">
        <f t="shared" si="1"/>
        <v>#DIV/0!</v>
      </c>
      <c r="CN4" s="31" t="e">
        <f t="shared" si="1"/>
        <v>#DIV/0!</v>
      </c>
      <c r="CO4" s="31" t="e">
        <f t="shared" si="1"/>
        <v>#DIV/0!</v>
      </c>
      <c r="CP4" s="31" t="e">
        <f t="shared" si="1"/>
        <v>#DIV/0!</v>
      </c>
      <c r="CQ4" s="31" t="e">
        <f t="shared" si="1"/>
        <v>#DIV/0!</v>
      </c>
      <c r="CR4" s="31" t="e">
        <f t="shared" si="1"/>
        <v>#DIV/0!</v>
      </c>
      <c r="CS4" s="31" t="e">
        <f t="shared" si="1"/>
        <v>#DIV/0!</v>
      </c>
      <c r="CT4" s="31" t="e">
        <f t="shared" si="1"/>
        <v>#DIV/0!</v>
      </c>
      <c r="CU4" s="31" t="e">
        <f t="shared" si="1"/>
        <v>#DIV/0!</v>
      </c>
      <c r="CV4" s="31" t="e">
        <f t="shared" si="1"/>
        <v>#DIV/0!</v>
      </c>
      <c r="CW4" s="31" t="e">
        <f t="shared" si="1"/>
        <v>#DIV/0!</v>
      </c>
      <c r="CX4" s="31" t="e">
        <f t="shared" si="1"/>
        <v>#DIV/0!</v>
      </c>
      <c r="CY4" s="31" t="e">
        <f t="shared" si="1"/>
        <v>#DIV/0!</v>
      </c>
      <c r="CZ4" s="31" t="e">
        <f t="shared" si="1"/>
        <v>#DIV/0!</v>
      </c>
      <c r="DA4" s="31" t="e">
        <f t="shared" si="1"/>
        <v>#DIV/0!</v>
      </c>
      <c r="DB4" s="31" t="e">
        <f t="shared" si="1"/>
        <v>#DIV/0!</v>
      </c>
      <c r="DC4" s="2"/>
    </row>
    <row r="5" spans="1:107" x14ac:dyDescent="0.7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</row>
    <row r="6" spans="1:107" x14ac:dyDescent="0.75">
      <c r="A6" s="2"/>
      <c r="B6" s="2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</row>
    <row r="7" spans="1:107" x14ac:dyDescent="0.75">
      <c r="A7" s="36" t="s">
        <v>284</v>
      </c>
      <c r="B7" s="9"/>
      <c r="C7" s="71" t="s">
        <v>12</v>
      </c>
      <c r="D7" s="71" t="s">
        <v>7</v>
      </c>
      <c r="E7" s="71" t="s">
        <v>17</v>
      </c>
      <c r="F7" s="71" t="s">
        <v>14</v>
      </c>
      <c r="G7" s="71" t="s">
        <v>20</v>
      </c>
      <c r="H7" s="71" t="s">
        <v>34</v>
      </c>
      <c r="I7" s="71" t="s">
        <v>37</v>
      </c>
      <c r="J7" s="71" t="s">
        <v>31</v>
      </c>
      <c r="K7" s="71" t="s">
        <v>40</v>
      </c>
      <c r="L7" s="71" t="s">
        <v>1557</v>
      </c>
      <c r="M7" s="71" t="s">
        <v>1558</v>
      </c>
      <c r="N7" s="71" t="s">
        <v>48</v>
      </c>
      <c r="O7" s="71" t="s">
        <v>1559</v>
      </c>
      <c r="P7" s="71" t="s">
        <v>1560</v>
      </c>
      <c r="Q7" s="71" t="s">
        <v>1561</v>
      </c>
      <c r="R7" s="71" t="s">
        <v>66</v>
      </c>
      <c r="S7" s="71" t="s">
        <v>24</v>
      </c>
      <c r="T7" s="71" t="s">
        <v>1562</v>
      </c>
      <c r="U7" s="71" t="s">
        <v>27</v>
      </c>
      <c r="V7" s="71" t="s">
        <v>75</v>
      </c>
      <c r="W7" s="71" t="s">
        <v>70</v>
      </c>
      <c r="X7" s="71" t="s">
        <v>57</v>
      </c>
      <c r="Y7" s="71" t="s">
        <v>53</v>
      </c>
      <c r="Z7" s="71" t="s">
        <v>1563</v>
      </c>
      <c r="AA7" s="71" t="s">
        <v>86</v>
      </c>
      <c r="AB7" s="71" t="s">
        <v>89</v>
      </c>
      <c r="AC7" s="71" t="s">
        <v>101</v>
      </c>
      <c r="AD7" s="71" t="s">
        <v>95</v>
      </c>
      <c r="AE7" s="71" t="s">
        <v>104</v>
      </c>
      <c r="AF7" s="71" t="s">
        <v>92</v>
      </c>
      <c r="AG7" s="71" t="s">
        <v>98</v>
      </c>
      <c r="AH7" s="71" t="s">
        <v>1564</v>
      </c>
      <c r="AI7" s="71" t="s">
        <v>1565</v>
      </c>
      <c r="AJ7" s="71" t="s">
        <v>1566</v>
      </c>
      <c r="AK7" s="71" t="s">
        <v>1567</v>
      </c>
      <c r="AL7" s="71" t="s">
        <v>107</v>
      </c>
      <c r="AM7" s="71" t="s">
        <v>111</v>
      </c>
      <c r="AN7" s="71" t="s">
        <v>116</v>
      </c>
      <c r="AO7" s="71" t="s">
        <v>1140</v>
      </c>
      <c r="AP7" s="71" t="s">
        <v>119</v>
      </c>
      <c r="AQ7" s="71" t="s">
        <v>121</v>
      </c>
      <c r="AR7" s="71" t="s">
        <v>123</v>
      </c>
      <c r="AS7" s="71" t="s">
        <v>127</v>
      </c>
      <c r="AT7" s="71" t="s">
        <v>129</v>
      </c>
      <c r="AU7" s="71" t="s">
        <v>125</v>
      </c>
      <c r="AV7" s="71" t="s">
        <v>135</v>
      </c>
      <c r="AW7" s="71" t="s">
        <v>1153</v>
      </c>
      <c r="AX7" s="71" t="s">
        <v>146</v>
      </c>
      <c r="AY7" s="71" t="s">
        <v>143</v>
      </c>
      <c r="AZ7" s="71" t="s">
        <v>1157</v>
      </c>
      <c r="BA7" s="71" t="s">
        <v>148</v>
      </c>
      <c r="BB7" s="71" t="s">
        <v>150</v>
      </c>
      <c r="BC7" s="71" t="s">
        <v>154</v>
      </c>
      <c r="BD7" s="71" t="s">
        <v>161</v>
      </c>
      <c r="BE7" s="71" t="s">
        <v>1163</v>
      </c>
      <c r="BF7" s="71" t="s">
        <v>164</v>
      </c>
      <c r="BG7" s="71" t="s">
        <v>168</v>
      </c>
      <c r="BH7" s="71" t="s">
        <v>1167</v>
      </c>
      <c r="BI7" s="71" t="s">
        <v>1169</v>
      </c>
      <c r="BJ7" s="71" t="s">
        <v>170</v>
      </c>
      <c r="BK7" s="71" t="s">
        <v>1174</v>
      </c>
      <c r="BL7" s="71" t="s">
        <v>1177</v>
      </c>
      <c r="BM7" s="71" t="s">
        <v>172</v>
      </c>
      <c r="BN7" s="71" t="s">
        <v>174</v>
      </c>
      <c r="BO7" s="71" t="s">
        <v>177</v>
      </c>
      <c r="BP7" s="71" t="s">
        <v>1184</v>
      </c>
      <c r="BQ7" s="71" t="s">
        <v>179</v>
      </c>
      <c r="BR7" s="71" t="s">
        <v>1187</v>
      </c>
      <c r="BS7" s="71" t="s">
        <v>182</v>
      </c>
      <c r="BT7" s="71" t="s">
        <v>184</v>
      </c>
      <c r="BU7" s="71" t="s">
        <v>1192</v>
      </c>
      <c r="BV7" s="71" t="s">
        <v>186</v>
      </c>
      <c r="BW7" s="71" t="s">
        <v>1196</v>
      </c>
      <c r="BX7" s="71" t="s">
        <v>1199</v>
      </c>
      <c r="BY7" s="71" t="s">
        <v>1202</v>
      </c>
      <c r="BZ7" s="71" t="s">
        <v>1205</v>
      </c>
      <c r="CA7" s="71" t="s">
        <v>1208</v>
      </c>
      <c r="CB7" s="71" t="s">
        <v>1211</v>
      </c>
      <c r="CC7" s="42" t="s">
        <v>1214</v>
      </c>
      <c r="CD7" s="2" t="s">
        <v>1217</v>
      </c>
      <c r="CE7" s="2" t="s">
        <v>1220</v>
      </c>
      <c r="CF7" s="2" t="s">
        <v>189</v>
      </c>
      <c r="CG7" s="2" t="s">
        <v>1223</v>
      </c>
      <c r="CH7" s="2" t="s">
        <v>194</v>
      </c>
      <c r="CI7" s="2" t="s">
        <v>1227</v>
      </c>
      <c r="CJ7" s="2" t="s">
        <v>1230</v>
      </c>
      <c r="CK7" s="2" t="s">
        <v>1233</v>
      </c>
      <c r="CL7" s="2" t="s">
        <v>1236</v>
      </c>
      <c r="CM7" s="2" t="s">
        <v>1239</v>
      </c>
      <c r="CN7" s="2" t="s">
        <v>196</v>
      </c>
      <c r="CO7" s="2" t="s">
        <v>1243</v>
      </c>
      <c r="CP7" s="2" t="s">
        <v>1246</v>
      </c>
      <c r="CQ7" s="2" t="s">
        <v>1249</v>
      </c>
      <c r="CR7" s="2" t="s">
        <v>1252</v>
      </c>
      <c r="CS7" s="2" t="s">
        <v>1255</v>
      </c>
      <c r="CT7" s="2" t="s">
        <v>198</v>
      </c>
      <c r="CU7" s="2" t="s">
        <v>200</v>
      </c>
      <c r="CV7" s="2" t="s">
        <v>203</v>
      </c>
      <c r="CW7" s="2" t="s">
        <v>1260</v>
      </c>
      <c r="CX7" s="2" t="s">
        <v>1263</v>
      </c>
      <c r="CY7" s="2" t="s">
        <v>1266</v>
      </c>
      <c r="CZ7" s="2" t="s">
        <v>205</v>
      </c>
      <c r="DA7" s="2" t="s">
        <v>1270</v>
      </c>
      <c r="DB7" s="2" t="s">
        <v>1619</v>
      </c>
      <c r="DC7" s="2"/>
    </row>
    <row r="8" spans="1:107" x14ac:dyDescent="0.75">
      <c r="A8" s="37">
        <f t="array" ref="A8:A111">TRANSPOSE(USE!C4:DB4)</f>
        <v>23.143032209286567</v>
      </c>
      <c r="B8" s="17" t="s">
        <v>11</v>
      </c>
      <c r="C8" s="17">
        <f>IF(SUM(wSUP!$C8:$DB8),$A8*wSUP!C8/SUM(wSUP!$C8:$DB8),0)</f>
        <v>23.143032209286567</v>
      </c>
      <c r="D8" s="17">
        <f>IF(SUM(wSUP!$C8:$DB8),$A8*wSUP!D8/SUM(wSUP!$C8:$DB8),0)</f>
        <v>0</v>
      </c>
      <c r="E8" s="17">
        <f>IF(SUM(wSUP!$C8:$DB8),$A8*wSUP!E8/SUM(wSUP!$C8:$DB8),0)</f>
        <v>0</v>
      </c>
      <c r="F8" s="17">
        <f>IF(SUM(wSUP!$C8:$DB8),$A8*wSUP!F8/SUM(wSUP!$C8:$DB8),0)</f>
        <v>0</v>
      </c>
      <c r="G8" s="17">
        <f>IF(SUM(wSUP!$C8:$DB8),$A8*wSUP!G8/SUM(wSUP!$C8:$DB8),0)</f>
        <v>0</v>
      </c>
      <c r="H8" s="17">
        <f>IF(SUM(wSUP!$C8:$DB8),$A8*wSUP!H8/SUM(wSUP!$C8:$DB8),0)</f>
        <v>0</v>
      </c>
      <c r="I8" s="17">
        <f>IF(SUM(wSUP!$C8:$DB8),$A8*wSUP!I8/SUM(wSUP!$C8:$DB8),0)</f>
        <v>0</v>
      </c>
      <c r="J8" s="17">
        <f>IF(SUM(wSUP!$C8:$DB8),$A8*wSUP!J8/SUM(wSUP!$C8:$DB8),0)</f>
        <v>0</v>
      </c>
      <c r="K8" s="17">
        <f>IF(SUM(wSUP!$C8:$DB8),$A8*wSUP!K8/SUM(wSUP!$C8:$DB8),0)</f>
        <v>0</v>
      </c>
      <c r="L8" s="17">
        <f>IF(SUM(wSUP!$C8:$DB8),$A8*wSUP!L8/SUM(wSUP!$C8:$DB8),0)</f>
        <v>0</v>
      </c>
      <c r="M8" s="17">
        <f>IF(SUM(wSUP!$C8:$DB8),$A8*wSUP!M8/SUM(wSUP!$C8:$DB8),0)</f>
        <v>0</v>
      </c>
      <c r="N8" s="17">
        <f>IF(SUM(wSUP!$C8:$DB8),$A8*wSUP!N8/SUM(wSUP!$C8:$DB8),0)</f>
        <v>0</v>
      </c>
      <c r="O8" s="17">
        <f>IF(SUM(wSUP!$C8:$DB8),$A8*wSUP!O8/SUM(wSUP!$C8:$DB8),0)</f>
        <v>0</v>
      </c>
      <c r="P8" s="17">
        <f>IF(SUM(wSUP!$C8:$DB8),$A8*wSUP!P8/SUM(wSUP!$C8:$DB8),0)</f>
        <v>0</v>
      </c>
      <c r="Q8" s="17">
        <f>IF(SUM(wSUP!$C8:$DB8),$A8*wSUP!Q8/SUM(wSUP!$C8:$DB8),0)</f>
        <v>0</v>
      </c>
      <c r="R8" s="17">
        <f>IF(SUM(wSUP!$C8:$DB8),$A8*wSUP!R8/SUM(wSUP!$C8:$DB8),0)</f>
        <v>0</v>
      </c>
      <c r="S8" s="17">
        <f>IF(SUM(wSUP!$C8:$DB8),$A8*wSUP!S8/SUM(wSUP!$C8:$DB8),0)</f>
        <v>0</v>
      </c>
      <c r="T8" s="17">
        <f>IF(SUM(wSUP!$C8:$DB8),$A8*wSUP!T8/SUM(wSUP!$C8:$DB8),0)</f>
        <v>0</v>
      </c>
      <c r="U8" s="17">
        <f>IF(SUM(wSUP!$C8:$DB8),$A8*wSUP!U8/SUM(wSUP!$C8:$DB8),0)</f>
        <v>0</v>
      </c>
      <c r="V8" s="17">
        <f>IF(SUM(wSUP!$C8:$DB8),$A8*wSUP!V8/SUM(wSUP!$C8:$DB8),0)</f>
        <v>0</v>
      </c>
      <c r="W8" s="17">
        <f>IF(SUM(wSUP!$C8:$DB8),$A8*wSUP!W8/SUM(wSUP!$C8:$DB8),0)</f>
        <v>0</v>
      </c>
      <c r="X8" s="17">
        <f>IF(SUM(wSUP!$C8:$DB8),$A8*wSUP!X8/SUM(wSUP!$C8:$DB8),0)</f>
        <v>0</v>
      </c>
      <c r="Y8" s="17">
        <f>IF(SUM(wSUP!$C8:$DB8),$A8*wSUP!Y8/SUM(wSUP!$C8:$DB8),0)</f>
        <v>0</v>
      </c>
      <c r="Z8" s="17">
        <f>IF(SUM(wSUP!$C8:$DB8),$A8*wSUP!Z8/SUM(wSUP!$C8:$DB8),0)</f>
        <v>0</v>
      </c>
      <c r="AA8" s="17">
        <f>IF(SUM(wSUP!$C8:$DB8),$A8*wSUP!AA8/SUM(wSUP!$C8:$DB8),0)</f>
        <v>0</v>
      </c>
      <c r="AB8" s="17">
        <f>IF(SUM(wSUP!$C8:$DB8),$A8*wSUP!AB8/SUM(wSUP!$C8:$DB8),0)</f>
        <v>0</v>
      </c>
      <c r="AC8" s="17">
        <f>IF(SUM(wSUP!$C8:$DB8),$A8*wSUP!AC8/SUM(wSUP!$C8:$DB8),0)</f>
        <v>0</v>
      </c>
      <c r="AD8" s="17">
        <f>IF(SUM(wSUP!$C8:$DB8),$A8*wSUP!AD8/SUM(wSUP!$C8:$DB8),0)</f>
        <v>0</v>
      </c>
      <c r="AE8" s="17">
        <f>IF(SUM(wSUP!$C8:$DB8),$A8*wSUP!AE8/SUM(wSUP!$C8:$DB8),0)</f>
        <v>0</v>
      </c>
      <c r="AF8" s="17">
        <f>IF(SUM(wSUP!$C8:$DB8),$A8*wSUP!AF8/SUM(wSUP!$C8:$DB8),0)</f>
        <v>0</v>
      </c>
      <c r="AG8" s="17">
        <f>IF(SUM(wSUP!$C8:$DB8),$A8*wSUP!AG8/SUM(wSUP!$C8:$DB8),0)</f>
        <v>0</v>
      </c>
      <c r="AH8" s="17">
        <f>IF(SUM(wSUP!$C8:$DB8),$A8*wSUP!AH8/SUM(wSUP!$C8:$DB8),0)</f>
        <v>0</v>
      </c>
      <c r="AI8" s="17">
        <f>IF(SUM(wSUP!$C8:$DB8),$A8*wSUP!AI8/SUM(wSUP!$C8:$DB8),0)</f>
        <v>0</v>
      </c>
      <c r="AJ8" s="17">
        <f>IF(SUM(wSUP!$C8:$DB8),$A8*wSUP!AJ8/SUM(wSUP!$C8:$DB8),0)</f>
        <v>0</v>
      </c>
      <c r="AK8" s="17">
        <f>IF(SUM(wSUP!$C8:$DB8),$A8*wSUP!AK8/SUM(wSUP!$C8:$DB8),0)</f>
        <v>0</v>
      </c>
      <c r="AL8" s="17">
        <f>IF(SUM(wSUP!$C8:$DB8),$A8*wSUP!AL8/SUM(wSUP!$C8:$DB8),0)</f>
        <v>0</v>
      </c>
      <c r="AM8" s="17">
        <f>IF(SUM(wSUP!$C8:$DB8),$A8*wSUP!AM8/SUM(wSUP!$C8:$DB8),0)</f>
        <v>0</v>
      </c>
      <c r="AN8" s="17">
        <f>IF(SUM(wSUP!$C8:$DB8),$A8*wSUP!AN8/SUM(wSUP!$C8:$DB8),0)</f>
        <v>0</v>
      </c>
      <c r="AO8" s="17">
        <f>IF(SUM(wSUP!$C8:$DB8),$A8*wSUP!AO8/SUM(wSUP!$C8:$DB8),0)</f>
        <v>0</v>
      </c>
      <c r="AP8" s="17">
        <f>IF(SUM(wSUP!$C8:$DB8),$A8*wSUP!AP8/SUM(wSUP!$C8:$DB8),0)</f>
        <v>0</v>
      </c>
      <c r="AQ8" s="17">
        <f>IF(SUM(wSUP!$C8:$DB8),$A8*wSUP!AQ8/SUM(wSUP!$C8:$DB8),0)</f>
        <v>0</v>
      </c>
      <c r="AR8" s="17">
        <f>IF(SUM(wSUP!$C8:$DB8),$A8*wSUP!AR8/SUM(wSUP!$C8:$DB8),0)</f>
        <v>0</v>
      </c>
      <c r="AS8" s="17">
        <f>IF(SUM(wSUP!$C8:$DB8),$A8*wSUP!AS8/SUM(wSUP!$C8:$DB8),0)</f>
        <v>0</v>
      </c>
      <c r="AT8" s="17">
        <f>IF(SUM(wSUP!$C8:$DB8),$A8*wSUP!AT8/SUM(wSUP!$C8:$DB8),0)</f>
        <v>0</v>
      </c>
      <c r="AU8" s="17">
        <f>IF(SUM(wSUP!$C8:$DB8),$A8*wSUP!AU8/SUM(wSUP!$C8:$DB8),0)</f>
        <v>0</v>
      </c>
      <c r="AV8" s="17">
        <f>IF(SUM(wSUP!$C8:$DB8),$A8*wSUP!AV8/SUM(wSUP!$C8:$DB8),0)</f>
        <v>0</v>
      </c>
      <c r="AW8" s="17">
        <f>IF(SUM(wSUP!$C8:$DB8),$A8*wSUP!AW8/SUM(wSUP!$C8:$DB8),0)</f>
        <v>0</v>
      </c>
      <c r="AX8" s="17">
        <f>IF(SUM(wSUP!$C8:$DB8),$A8*wSUP!AX8/SUM(wSUP!$C8:$DB8),0)</f>
        <v>0</v>
      </c>
      <c r="AY8" s="17">
        <f>IF(SUM(wSUP!$C8:$DB8),$A8*wSUP!AY8/SUM(wSUP!$C8:$DB8),0)</f>
        <v>0</v>
      </c>
      <c r="AZ8" s="17">
        <f>IF(SUM(wSUP!$C8:$DB8),$A8*wSUP!AZ8/SUM(wSUP!$C8:$DB8),0)</f>
        <v>0</v>
      </c>
      <c r="BA8" s="17">
        <f>IF(SUM(wSUP!$C8:$DB8),$A8*wSUP!BA8/SUM(wSUP!$C8:$DB8),0)</f>
        <v>0</v>
      </c>
      <c r="BB8" s="17">
        <f>IF(SUM(wSUP!$C8:$DB8),$A8*wSUP!BB8/SUM(wSUP!$C8:$DB8),0)</f>
        <v>0</v>
      </c>
      <c r="BC8" s="17">
        <f>IF(SUM(wSUP!$C8:$DB8),$A8*wSUP!BC8/SUM(wSUP!$C8:$DB8),0)</f>
        <v>0</v>
      </c>
      <c r="BD8" s="17">
        <f>IF(SUM(wSUP!$C8:$DB8),$A8*wSUP!BD8/SUM(wSUP!$C8:$DB8),0)</f>
        <v>0</v>
      </c>
      <c r="BE8" s="17">
        <f>IF(SUM(wSUP!$C8:$DB8),$A8*wSUP!BE8/SUM(wSUP!$C8:$DB8),0)</f>
        <v>0</v>
      </c>
      <c r="BF8" s="17">
        <f>IF(SUM(wSUP!$C8:$DB8),$A8*wSUP!BF8/SUM(wSUP!$C8:$DB8),0)</f>
        <v>0</v>
      </c>
      <c r="BG8" s="17">
        <f>IF(SUM(wSUP!$C8:$DB8),$A8*wSUP!BG8/SUM(wSUP!$C8:$DB8),0)</f>
        <v>0</v>
      </c>
      <c r="BH8" s="17">
        <f>IF(SUM(wSUP!$C8:$DB8),$A8*wSUP!BH8/SUM(wSUP!$C8:$DB8),0)</f>
        <v>0</v>
      </c>
      <c r="BI8" s="17">
        <f>IF(SUM(wSUP!$C8:$DB8),$A8*wSUP!BI8/SUM(wSUP!$C8:$DB8),0)</f>
        <v>0</v>
      </c>
      <c r="BJ8" s="17">
        <f>IF(SUM(wSUP!$C8:$DB8),$A8*wSUP!BJ8/SUM(wSUP!$C8:$DB8),0)</f>
        <v>0</v>
      </c>
      <c r="BK8" s="17">
        <f>IF(SUM(wSUP!$C8:$DB8),$A8*wSUP!BK8/SUM(wSUP!$C8:$DB8),0)</f>
        <v>0</v>
      </c>
      <c r="BL8" s="17">
        <f>IF(SUM(wSUP!$C8:$DB8),$A8*wSUP!BL8/SUM(wSUP!$C8:$DB8),0)</f>
        <v>0</v>
      </c>
      <c r="BM8" s="17">
        <f>IF(SUM(wSUP!$C8:$DB8),$A8*wSUP!BM8/SUM(wSUP!$C8:$DB8),0)</f>
        <v>0</v>
      </c>
      <c r="BN8" s="17">
        <f>IF(SUM(wSUP!$C8:$DB8),$A8*wSUP!BN8/SUM(wSUP!$C8:$DB8),0)</f>
        <v>0</v>
      </c>
      <c r="BO8" s="17">
        <f>IF(SUM(wSUP!$C8:$DB8),$A8*wSUP!BO8/SUM(wSUP!$C8:$DB8),0)</f>
        <v>0</v>
      </c>
      <c r="BP8" s="17">
        <f>IF(SUM(wSUP!$C8:$DB8),$A8*wSUP!BP8/SUM(wSUP!$C8:$DB8),0)</f>
        <v>0</v>
      </c>
      <c r="BQ8" s="17">
        <f>IF(SUM(wSUP!$C8:$DB8),$A8*wSUP!BQ8/SUM(wSUP!$C8:$DB8),0)</f>
        <v>0</v>
      </c>
      <c r="BR8" s="17">
        <f>IF(SUM(wSUP!$C8:$DB8),$A8*wSUP!BR8/SUM(wSUP!$C8:$DB8),0)</f>
        <v>0</v>
      </c>
      <c r="BS8" s="17">
        <f>IF(SUM(wSUP!$C8:$DB8),$A8*wSUP!BS8/SUM(wSUP!$C8:$DB8),0)</f>
        <v>0</v>
      </c>
      <c r="BT8" s="17">
        <f>IF(SUM(wSUP!$C8:$DB8),$A8*wSUP!BT8/SUM(wSUP!$C8:$DB8),0)</f>
        <v>0</v>
      </c>
      <c r="BU8" s="17">
        <f>IF(SUM(wSUP!$C8:$DB8),$A8*wSUP!BU8/SUM(wSUP!$C8:$DB8),0)</f>
        <v>0</v>
      </c>
      <c r="BV8" s="17">
        <f>IF(SUM(wSUP!$C8:$DB8),$A8*wSUP!BV8/SUM(wSUP!$C8:$DB8),0)</f>
        <v>0</v>
      </c>
      <c r="BW8" s="17">
        <f>IF(SUM(wSUP!$C8:$DB8),$A8*wSUP!BW8/SUM(wSUP!$C8:$DB8),0)</f>
        <v>0</v>
      </c>
      <c r="BX8" s="17">
        <f>IF(SUM(wSUP!$C8:$DB8),$A8*wSUP!BX8/SUM(wSUP!$C8:$DB8),0)</f>
        <v>0</v>
      </c>
      <c r="BY8" s="17">
        <f>IF(SUM(wSUP!$C8:$DB8),$A8*wSUP!BY8/SUM(wSUP!$C8:$DB8),0)</f>
        <v>0</v>
      </c>
      <c r="BZ8" s="17">
        <f>IF(SUM(wSUP!$C8:$DB8),$A8*wSUP!BZ8/SUM(wSUP!$C8:$DB8),0)</f>
        <v>0</v>
      </c>
      <c r="CA8" s="17">
        <f>IF(SUM(wSUP!$C8:$DB8),$A8*wSUP!CA8/SUM(wSUP!$C8:$DB8),0)</f>
        <v>0</v>
      </c>
      <c r="CB8" s="17">
        <f>IF(SUM(wSUP!$C8:$DB8),$A8*wSUP!CB8/SUM(wSUP!$C8:$DB8),0)</f>
        <v>0</v>
      </c>
      <c r="CC8" s="17">
        <f>IF(SUM(wSUP!$C8:$DB8),$A8*wSUP!CC8/SUM(wSUP!$C8:$DB8),0)</f>
        <v>0</v>
      </c>
      <c r="CD8" s="17">
        <f>IF(SUM(wSUP!$C8:$DB8),$A8*wSUP!CD8/SUM(wSUP!$C8:$DB8),0)</f>
        <v>0</v>
      </c>
      <c r="CE8" s="17">
        <f>IF(SUM(wSUP!$C8:$DB8),$A8*wSUP!CE8/SUM(wSUP!$C8:$DB8),0)</f>
        <v>0</v>
      </c>
      <c r="CF8" s="17">
        <f>IF(SUM(wSUP!$C8:$DB8),$A8*wSUP!CF8/SUM(wSUP!$C8:$DB8),0)</f>
        <v>0</v>
      </c>
      <c r="CG8" s="17">
        <f>IF(SUM(wSUP!$C8:$DB8),$A8*wSUP!CG8/SUM(wSUP!$C8:$DB8),0)</f>
        <v>0</v>
      </c>
      <c r="CH8" s="17">
        <f>IF(SUM(wSUP!$C8:$DB8),$A8*wSUP!CH8/SUM(wSUP!$C8:$DB8),0)</f>
        <v>0</v>
      </c>
      <c r="CI8" s="17">
        <f>IF(SUM(wSUP!$C8:$DB8),$A8*wSUP!CI8/SUM(wSUP!$C8:$DB8),0)</f>
        <v>0</v>
      </c>
      <c r="CJ8" s="17">
        <f>IF(SUM(wSUP!$C8:$DB8),$A8*wSUP!CJ8/SUM(wSUP!$C8:$DB8),0)</f>
        <v>0</v>
      </c>
      <c r="CK8" s="17">
        <f>IF(SUM(wSUP!$C8:$DB8),$A8*wSUP!CK8/SUM(wSUP!$C8:$DB8),0)</f>
        <v>0</v>
      </c>
      <c r="CL8" s="17">
        <f>IF(SUM(wSUP!$C8:$DB8),$A8*wSUP!CL8/SUM(wSUP!$C8:$DB8),0)</f>
        <v>0</v>
      </c>
      <c r="CM8" s="17">
        <f>IF(SUM(wSUP!$C8:$DB8),$A8*wSUP!CM8/SUM(wSUP!$C8:$DB8),0)</f>
        <v>0</v>
      </c>
      <c r="CN8" s="17">
        <f>IF(SUM(wSUP!$C8:$DB8),$A8*wSUP!CN8/SUM(wSUP!$C8:$DB8),0)</f>
        <v>0</v>
      </c>
      <c r="CO8" s="17">
        <f>IF(SUM(wSUP!$C8:$DB8),$A8*wSUP!CO8/SUM(wSUP!$C8:$DB8),0)</f>
        <v>0</v>
      </c>
      <c r="CP8" s="17">
        <f>IF(SUM(wSUP!$C8:$DB8),$A8*wSUP!CP8/SUM(wSUP!$C8:$DB8),0)</f>
        <v>0</v>
      </c>
      <c r="CQ8" s="17">
        <f>IF(SUM(wSUP!$C8:$DB8),$A8*wSUP!CQ8/SUM(wSUP!$C8:$DB8),0)</f>
        <v>0</v>
      </c>
      <c r="CR8" s="17">
        <f>IF(SUM(wSUP!$C8:$DB8),$A8*wSUP!CR8/SUM(wSUP!$C8:$DB8),0)</f>
        <v>0</v>
      </c>
      <c r="CS8" s="17">
        <f>IF(SUM(wSUP!$C8:$DB8),$A8*wSUP!CS8/SUM(wSUP!$C8:$DB8),0)</f>
        <v>0</v>
      </c>
      <c r="CT8" s="17">
        <f>IF(SUM(wSUP!$C8:$DB8),$A8*wSUP!CT8/SUM(wSUP!$C8:$DB8),0)</f>
        <v>0</v>
      </c>
      <c r="CU8" s="17">
        <f>IF(SUM(wSUP!$C8:$DB8),$A8*wSUP!CU8/SUM(wSUP!$C8:$DB8),0)</f>
        <v>0</v>
      </c>
      <c r="CV8" s="17">
        <f>IF(SUM(wSUP!$C8:$DB8),$A8*wSUP!CV8/SUM(wSUP!$C8:$DB8),0)</f>
        <v>0</v>
      </c>
      <c r="CW8" s="17">
        <f>IF(SUM(wSUP!$C8:$DB8),$A8*wSUP!CW8/SUM(wSUP!$C8:$DB8),0)</f>
        <v>0</v>
      </c>
      <c r="CX8" s="17">
        <f>IF(SUM(wSUP!$C8:$DB8),$A8*wSUP!CX8/SUM(wSUP!$C8:$DB8),0)</f>
        <v>0</v>
      </c>
      <c r="CY8" s="17">
        <f>IF(SUM(wSUP!$C8:$DB8),$A8*wSUP!CY8/SUM(wSUP!$C8:$DB8),0)</f>
        <v>0</v>
      </c>
      <c r="CZ8" s="17">
        <f>IF(SUM(wSUP!$C8:$DB8),$A8*wSUP!CZ8/SUM(wSUP!$C8:$DB8),0)</f>
        <v>0</v>
      </c>
      <c r="DA8" s="17">
        <f>IF(SUM(wSUP!$C8:$DB8),$A8*wSUP!DA8/SUM(wSUP!$C8:$DB8),0)</f>
        <v>0</v>
      </c>
      <c r="DB8" s="17">
        <f>IF(SUM(wSUP!$C8:$DB8),$A8*wSUP!DB8/SUM(wSUP!$C8:$DB8),0)</f>
        <v>0</v>
      </c>
      <c r="DC8" s="2"/>
    </row>
    <row r="9" spans="1:107" x14ac:dyDescent="0.75">
      <c r="A9" s="37">
        <v>49.538602658543056</v>
      </c>
      <c r="B9" s="17" t="s">
        <v>6</v>
      </c>
      <c r="C9" s="17">
        <f>IF(SUM(wSUP!$C9:$DB9),$A9*wSUP!C9/SUM(wSUP!$C9:$DB9),0)</f>
        <v>0</v>
      </c>
      <c r="D9" s="17">
        <f>IF(SUM(wSUP!$C9:$DB9),$A9*wSUP!D9/SUM(wSUP!$C9:$DB9),0)</f>
        <v>49.538602658543056</v>
      </c>
      <c r="E9" s="17">
        <f>IF(SUM(wSUP!$C9:$DB9),$A9*wSUP!E9/SUM(wSUP!$C9:$DB9),0)</f>
        <v>0</v>
      </c>
      <c r="F9" s="17">
        <f>IF(SUM(wSUP!$C9:$DB9),$A9*wSUP!F9/SUM(wSUP!$C9:$DB9),0)</f>
        <v>0</v>
      </c>
      <c r="G9" s="17">
        <f>IF(SUM(wSUP!$C9:$DB9),$A9*wSUP!G9/SUM(wSUP!$C9:$DB9),0)</f>
        <v>0</v>
      </c>
      <c r="H9" s="17">
        <f>IF(SUM(wSUP!$C9:$DB9),$A9*wSUP!H9/SUM(wSUP!$C9:$DB9),0)</f>
        <v>0</v>
      </c>
      <c r="I9" s="17">
        <f>IF(SUM(wSUP!$C9:$DB9),$A9*wSUP!I9/SUM(wSUP!$C9:$DB9),0)</f>
        <v>0</v>
      </c>
      <c r="J9" s="17">
        <f>IF(SUM(wSUP!$C9:$DB9),$A9*wSUP!J9/SUM(wSUP!$C9:$DB9),0)</f>
        <v>0</v>
      </c>
      <c r="K9" s="17">
        <f>IF(SUM(wSUP!$C9:$DB9),$A9*wSUP!K9/SUM(wSUP!$C9:$DB9),0)</f>
        <v>0</v>
      </c>
      <c r="L9" s="17">
        <f>IF(SUM(wSUP!$C9:$DB9),$A9*wSUP!L9/SUM(wSUP!$C9:$DB9),0)</f>
        <v>0</v>
      </c>
      <c r="M9" s="17">
        <f>IF(SUM(wSUP!$C9:$DB9),$A9*wSUP!M9/SUM(wSUP!$C9:$DB9),0)</f>
        <v>0</v>
      </c>
      <c r="N9" s="17">
        <f>IF(SUM(wSUP!$C9:$DB9),$A9*wSUP!N9/SUM(wSUP!$C9:$DB9),0)</f>
        <v>0</v>
      </c>
      <c r="O9" s="17">
        <f>IF(SUM(wSUP!$C9:$DB9),$A9*wSUP!O9/SUM(wSUP!$C9:$DB9),0)</f>
        <v>0</v>
      </c>
      <c r="P9" s="17">
        <f>IF(SUM(wSUP!$C9:$DB9),$A9*wSUP!P9/SUM(wSUP!$C9:$DB9),0)</f>
        <v>0</v>
      </c>
      <c r="Q9" s="17">
        <f>IF(SUM(wSUP!$C9:$DB9),$A9*wSUP!Q9/SUM(wSUP!$C9:$DB9),0)</f>
        <v>0</v>
      </c>
      <c r="R9" s="17">
        <f>IF(SUM(wSUP!$C9:$DB9),$A9*wSUP!R9/SUM(wSUP!$C9:$DB9),0)</f>
        <v>0</v>
      </c>
      <c r="S9" s="17">
        <f>IF(SUM(wSUP!$C9:$DB9),$A9*wSUP!S9/SUM(wSUP!$C9:$DB9),0)</f>
        <v>0</v>
      </c>
      <c r="T9" s="17">
        <f>IF(SUM(wSUP!$C9:$DB9),$A9*wSUP!T9/SUM(wSUP!$C9:$DB9),0)</f>
        <v>0</v>
      </c>
      <c r="U9" s="17">
        <f>IF(SUM(wSUP!$C9:$DB9),$A9*wSUP!U9/SUM(wSUP!$C9:$DB9),0)</f>
        <v>0</v>
      </c>
      <c r="V9" s="17">
        <f>IF(SUM(wSUP!$C9:$DB9),$A9*wSUP!V9/SUM(wSUP!$C9:$DB9),0)</f>
        <v>0</v>
      </c>
      <c r="W9" s="17">
        <f>IF(SUM(wSUP!$C9:$DB9),$A9*wSUP!W9/SUM(wSUP!$C9:$DB9),0)</f>
        <v>0</v>
      </c>
      <c r="X9" s="17">
        <f>IF(SUM(wSUP!$C9:$DB9),$A9*wSUP!X9/SUM(wSUP!$C9:$DB9),0)</f>
        <v>0</v>
      </c>
      <c r="Y9" s="17">
        <f>IF(SUM(wSUP!$C9:$DB9),$A9*wSUP!Y9/SUM(wSUP!$C9:$DB9),0)</f>
        <v>0</v>
      </c>
      <c r="Z9" s="17">
        <f>IF(SUM(wSUP!$C9:$DB9),$A9*wSUP!Z9/SUM(wSUP!$C9:$DB9),0)</f>
        <v>0</v>
      </c>
      <c r="AA9" s="17">
        <f>IF(SUM(wSUP!$C9:$DB9),$A9*wSUP!AA9/SUM(wSUP!$C9:$DB9),0)</f>
        <v>0</v>
      </c>
      <c r="AB9" s="17">
        <f>IF(SUM(wSUP!$C9:$DB9),$A9*wSUP!AB9/SUM(wSUP!$C9:$DB9),0)</f>
        <v>0</v>
      </c>
      <c r="AC9" s="17">
        <f>IF(SUM(wSUP!$C9:$DB9),$A9*wSUP!AC9/SUM(wSUP!$C9:$DB9),0)</f>
        <v>0</v>
      </c>
      <c r="AD9" s="17">
        <f>IF(SUM(wSUP!$C9:$DB9),$A9*wSUP!AD9/SUM(wSUP!$C9:$DB9),0)</f>
        <v>0</v>
      </c>
      <c r="AE9" s="17">
        <f>IF(SUM(wSUP!$C9:$DB9),$A9*wSUP!AE9/SUM(wSUP!$C9:$DB9),0)</f>
        <v>0</v>
      </c>
      <c r="AF9" s="17">
        <f>IF(SUM(wSUP!$C9:$DB9),$A9*wSUP!AF9/SUM(wSUP!$C9:$DB9),0)</f>
        <v>0</v>
      </c>
      <c r="AG9" s="17">
        <f>IF(SUM(wSUP!$C9:$DB9),$A9*wSUP!AG9/SUM(wSUP!$C9:$DB9),0)</f>
        <v>0</v>
      </c>
      <c r="AH9" s="17">
        <f>IF(SUM(wSUP!$C9:$DB9),$A9*wSUP!AH9/SUM(wSUP!$C9:$DB9),0)</f>
        <v>0</v>
      </c>
      <c r="AI9" s="17">
        <f>IF(SUM(wSUP!$C9:$DB9),$A9*wSUP!AI9/SUM(wSUP!$C9:$DB9),0)</f>
        <v>0</v>
      </c>
      <c r="AJ9" s="17">
        <f>IF(SUM(wSUP!$C9:$DB9),$A9*wSUP!AJ9/SUM(wSUP!$C9:$DB9),0)</f>
        <v>0</v>
      </c>
      <c r="AK9" s="17">
        <f>IF(SUM(wSUP!$C9:$DB9),$A9*wSUP!AK9/SUM(wSUP!$C9:$DB9),0)</f>
        <v>0</v>
      </c>
      <c r="AL9" s="17">
        <f>IF(SUM(wSUP!$C9:$DB9),$A9*wSUP!AL9/SUM(wSUP!$C9:$DB9),0)</f>
        <v>0</v>
      </c>
      <c r="AM9" s="17">
        <f>IF(SUM(wSUP!$C9:$DB9),$A9*wSUP!AM9/SUM(wSUP!$C9:$DB9),0)</f>
        <v>0</v>
      </c>
      <c r="AN9" s="17">
        <f>IF(SUM(wSUP!$C9:$DB9),$A9*wSUP!AN9/SUM(wSUP!$C9:$DB9),0)</f>
        <v>0</v>
      </c>
      <c r="AO9" s="17">
        <f>IF(SUM(wSUP!$C9:$DB9),$A9*wSUP!AO9/SUM(wSUP!$C9:$DB9),0)</f>
        <v>0</v>
      </c>
      <c r="AP9" s="17">
        <f>IF(SUM(wSUP!$C9:$DB9),$A9*wSUP!AP9/SUM(wSUP!$C9:$DB9),0)</f>
        <v>0</v>
      </c>
      <c r="AQ9" s="17">
        <f>IF(SUM(wSUP!$C9:$DB9),$A9*wSUP!AQ9/SUM(wSUP!$C9:$DB9),0)</f>
        <v>0</v>
      </c>
      <c r="AR9" s="17">
        <f>IF(SUM(wSUP!$C9:$DB9),$A9*wSUP!AR9/SUM(wSUP!$C9:$DB9),0)</f>
        <v>0</v>
      </c>
      <c r="AS9" s="17">
        <f>IF(SUM(wSUP!$C9:$DB9),$A9*wSUP!AS9/SUM(wSUP!$C9:$DB9),0)</f>
        <v>0</v>
      </c>
      <c r="AT9" s="17">
        <f>IF(SUM(wSUP!$C9:$DB9),$A9*wSUP!AT9/SUM(wSUP!$C9:$DB9),0)</f>
        <v>0</v>
      </c>
      <c r="AU9" s="17">
        <f>IF(SUM(wSUP!$C9:$DB9),$A9*wSUP!AU9/SUM(wSUP!$C9:$DB9),0)</f>
        <v>0</v>
      </c>
      <c r="AV9" s="17">
        <f>IF(SUM(wSUP!$C9:$DB9),$A9*wSUP!AV9/SUM(wSUP!$C9:$DB9),0)</f>
        <v>0</v>
      </c>
      <c r="AW9" s="17">
        <f>IF(SUM(wSUP!$C9:$DB9),$A9*wSUP!AW9/SUM(wSUP!$C9:$DB9),0)</f>
        <v>0</v>
      </c>
      <c r="AX9" s="17">
        <f>IF(SUM(wSUP!$C9:$DB9),$A9*wSUP!AX9/SUM(wSUP!$C9:$DB9),0)</f>
        <v>0</v>
      </c>
      <c r="AY9" s="17">
        <f>IF(SUM(wSUP!$C9:$DB9),$A9*wSUP!AY9/SUM(wSUP!$C9:$DB9),0)</f>
        <v>0</v>
      </c>
      <c r="AZ9" s="17">
        <f>IF(SUM(wSUP!$C9:$DB9),$A9*wSUP!AZ9/SUM(wSUP!$C9:$DB9),0)</f>
        <v>0</v>
      </c>
      <c r="BA9" s="17">
        <f>IF(SUM(wSUP!$C9:$DB9),$A9*wSUP!BA9/SUM(wSUP!$C9:$DB9),0)</f>
        <v>0</v>
      </c>
      <c r="BB9" s="17">
        <f>IF(SUM(wSUP!$C9:$DB9),$A9*wSUP!BB9/SUM(wSUP!$C9:$DB9),0)</f>
        <v>0</v>
      </c>
      <c r="BC9" s="17">
        <f>IF(SUM(wSUP!$C9:$DB9),$A9*wSUP!BC9/SUM(wSUP!$C9:$DB9),0)</f>
        <v>0</v>
      </c>
      <c r="BD9" s="17">
        <f>IF(SUM(wSUP!$C9:$DB9),$A9*wSUP!BD9/SUM(wSUP!$C9:$DB9),0)</f>
        <v>0</v>
      </c>
      <c r="BE9" s="17">
        <f>IF(SUM(wSUP!$C9:$DB9),$A9*wSUP!BE9/SUM(wSUP!$C9:$DB9),0)</f>
        <v>0</v>
      </c>
      <c r="BF9" s="17">
        <f>IF(SUM(wSUP!$C9:$DB9),$A9*wSUP!BF9/SUM(wSUP!$C9:$DB9),0)</f>
        <v>0</v>
      </c>
      <c r="BG9" s="17">
        <f>IF(SUM(wSUP!$C9:$DB9),$A9*wSUP!BG9/SUM(wSUP!$C9:$DB9),0)</f>
        <v>0</v>
      </c>
      <c r="BH9" s="17">
        <f>IF(SUM(wSUP!$C9:$DB9),$A9*wSUP!BH9/SUM(wSUP!$C9:$DB9),0)</f>
        <v>0</v>
      </c>
      <c r="BI9" s="17">
        <f>IF(SUM(wSUP!$C9:$DB9),$A9*wSUP!BI9/SUM(wSUP!$C9:$DB9),0)</f>
        <v>0</v>
      </c>
      <c r="BJ9" s="17">
        <f>IF(SUM(wSUP!$C9:$DB9),$A9*wSUP!BJ9/SUM(wSUP!$C9:$DB9),0)</f>
        <v>0</v>
      </c>
      <c r="BK9" s="17">
        <f>IF(SUM(wSUP!$C9:$DB9),$A9*wSUP!BK9/SUM(wSUP!$C9:$DB9),0)</f>
        <v>0</v>
      </c>
      <c r="BL9" s="17">
        <f>IF(SUM(wSUP!$C9:$DB9),$A9*wSUP!BL9/SUM(wSUP!$C9:$DB9),0)</f>
        <v>0</v>
      </c>
      <c r="BM9" s="17">
        <f>IF(SUM(wSUP!$C9:$DB9),$A9*wSUP!BM9/SUM(wSUP!$C9:$DB9),0)</f>
        <v>0</v>
      </c>
      <c r="BN9" s="17">
        <f>IF(SUM(wSUP!$C9:$DB9),$A9*wSUP!BN9/SUM(wSUP!$C9:$DB9),0)</f>
        <v>0</v>
      </c>
      <c r="BO9" s="17">
        <f>IF(SUM(wSUP!$C9:$DB9),$A9*wSUP!BO9/SUM(wSUP!$C9:$DB9),0)</f>
        <v>0</v>
      </c>
      <c r="BP9" s="17">
        <f>IF(SUM(wSUP!$C9:$DB9),$A9*wSUP!BP9/SUM(wSUP!$C9:$DB9),0)</f>
        <v>0</v>
      </c>
      <c r="BQ9" s="17">
        <f>IF(SUM(wSUP!$C9:$DB9),$A9*wSUP!BQ9/SUM(wSUP!$C9:$DB9),0)</f>
        <v>0</v>
      </c>
      <c r="BR9" s="17">
        <f>IF(SUM(wSUP!$C9:$DB9),$A9*wSUP!BR9/SUM(wSUP!$C9:$DB9),0)</f>
        <v>0</v>
      </c>
      <c r="BS9" s="17">
        <f>IF(SUM(wSUP!$C9:$DB9),$A9*wSUP!BS9/SUM(wSUP!$C9:$DB9),0)</f>
        <v>0</v>
      </c>
      <c r="BT9" s="17">
        <f>IF(SUM(wSUP!$C9:$DB9),$A9*wSUP!BT9/SUM(wSUP!$C9:$DB9),0)</f>
        <v>0</v>
      </c>
      <c r="BU9" s="17">
        <f>IF(SUM(wSUP!$C9:$DB9),$A9*wSUP!BU9/SUM(wSUP!$C9:$DB9),0)</f>
        <v>0</v>
      </c>
      <c r="BV9" s="17">
        <f>IF(SUM(wSUP!$C9:$DB9),$A9*wSUP!BV9/SUM(wSUP!$C9:$DB9),0)</f>
        <v>0</v>
      </c>
      <c r="BW9" s="17">
        <f>IF(SUM(wSUP!$C9:$DB9),$A9*wSUP!BW9/SUM(wSUP!$C9:$DB9),0)</f>
        <v>0</v>
      </c>
      <c r="BX9" s="17">
        <f>IF(SUM(wSUP!$C9:$DB9),$A9*wSUP!BX9/SUM(wSUP!$C9:$DB9),0)</f>
        <v>0</v>
      </c>
      <c r="BY9" s="17">
        <f>IF(SUM(wSUP!$C9:$DB9),$A9*wSUP!BY9/SUM(wSUP!$C9:$DB9),0)</f>
        <v>0</v>
      </c>
      <c r="BZ9" s="17">
        <f>IF(SUM(wSUP!$C9:$DB9),$A9*wSUP!BZ9/SUM(wSUP!$C9:$DB9),0)</f>
        <v>0</v>
      </c>
      <c r="CA9" s="17">
        <f>IF(SUM(wSUP!$C9:$DB9),$A9*wSUP!CA9/SUM(wSUP!$C9:$DB9),0)</f>
        <v>0</v>
      </c>
      <c r="CB9" s="17">
        <f>IF(SUM(wSUP!$C9:$DB9),$A9*wSUP!CB9/SUM(wSUP!$C9:$DB9),0)</f>
        <v>0</v>
      </c>
      <c r="CC9" s="17">
        <f>IF(SUM(wSUP!$C9:$DB9),$A9*wSUP!CC9/SUM(wSUP!$C9:$DB9),0)</f>
        <v>0</v>
      </c>
      <c r="CD9" s="17">
        <f>IF(SUM(wSUP!$C9:$DB9),$A9*wSUP!CD9/SUM(wSUP!$C9:$DB9),0)</f>
        <v>0</v>
      </c>
      <c r="CE9" s="17">
        <f>IF(SUM(wSUP!$C9:$DB9),$A9*wSUP!CE9/SUM(wSUP!$C9:$DB9),0)</f>
        <v>0</v>
      </c>
      <c r="CF9" s="17">
        <f>IF(SUM(wSUP!$C9:$DB9),$A9*wSUP!CF9/SUM(wSUP!$C9:$DB9),0)</f>
        <v>0</v>
      </c>
      <c r="CG9" s="17">
        <f>IF(SUM(wSUP!$C9:$DB9),$A9*wSUP!CG9/SUM(wSUP!$C9:$DB9),0)</f>
        <v>0</v>
      </c>
      <c r="CH9" s="17">
        <f>IF(SUM(wSUP!$C9:$DB9),$A9*wSUP!CH9/SUM(wSUP!$C9:$DB9),0)</f>
        <v>0</v>
      </c>
      <c r="CI9" s="17">
        <f>IF(SUM(wSUP!$C9:$DB9),$A9*wSUP!CI9/SUM(wSUP!$C9:$DB9),0)</f>
        <v>0</v>
      </c>
      <c r="CJ9" s="17">
        <f>IF(SUM(wSUP!$C9:$DB9),$A9*wSUP!CJ9/SUM(wSUP!$C9:$DB9),0)</f>
        <v>0</v>
      </c>
      <c r="CK9" s="17">
        <f>IF(SUM(wSUP!$C9:$DB9),$A9*wSUP!CK9/SUM(wSUP!$C9:$DB9),0)</f>
        <v>0</v>
      </c>
      <c r="CL9" s="17">
        <f>IF(SUM(wSUP!$C9:$DB9),$A9*wSUP!CL9/SUM(wSUP!$C9:$DB9),0)</f>
        <v>0</v>
      </c>
      <c r="CM9" s="17">
        <f>IF(SUM(wSUP!$C9:$DB9),$A9*wSUP!CM9/SUM(wSUP!$C9:$DB9),0)</f>
        <v>0</v>
      </c>
      <c r="CN9" s="17">
        <f>IF(SUM(wSUP!$C9:$DB9),$A9*wSUP!CN9/SUM(wSUP!$C9:$DB9),0)</f>
        <v>0</v>
      </c>
      <c r="CO9" s="17">
        <f>IF(SUM(wSUP!$C9:$DB9),$A9*wSUP!CO9/SUM(wSUP!$C9:$DB9),0)</f>
        <v>0</v>
      </c>
      <c r="CP9" s="17">
        <f>IF(SUM(wSUP!$C9:$DB9),$A9*wSUP!CP9/SUM(wSUP!$C9:$DB9),0)</f>
        <v>0</v>
      </c>
      <c r="CQ9" s="17">
        <f>IF(SUM(wSUP!$C9:$DB9),$A9*wSUP!CQ9/SUM(wSUP!$C9:$DB9),0)</f>
        <v>0</v>
      </c>
      <c r="CR9" s="17">
        <f>IF(SUM(wSUP!$C9:$DB9),$A9*wSUP!CR9/SUM(wSUP!$C9:$DB9),0)</f>
        <v>0</v>
      </c>
      <c r="CS9" s="17">
        <f>IF(SUM(wSUP!$C9:$DB9),$A9*wSUP!CS9/SUM(wSUP!$C9:$DB9),0)</f>
        <v>0</v>
      </c>
      <c r="CT9" s="17">
        <f>IF(SUM(wSUP!$C9:$DB9),$A9*wSUP!CT9/SUM(wSUP!$C9:$DB9),0)</f>
        <v>0</v>
      </c>
      <c r="CU9" s="17">
        <f>IF(SUM(wSUP!$C9:$DB9),$A9*wSUP!CU9/SUM(wSUP!$C9:$DB9),0)</f>
        <v>0</v>
      </c>
      <c r="CV9" s="17">
        <f>IF(SUM(wSUP!$C9:$DB9),$A9*wSUP!CV9/SUM(wSUP!$C9:$DB9),0)</f>
        <v>0</v>
      </c>
      <c r="CW9" s="17">
        <f>IF(SUM(wSUP!$C9:$DB9),$A9*wSUP!CW9/SUM(wSUP!$C9:$DB9),0)</f>
        <v>0</v>
      </c>
      <c r="CX9" s="17">
        <f>IF(SUM(wSUP!$C9:$DB9),$A9*wSUP!CX9/SUM(wSUP!$C9:$DB9),0)</f>
        <v>0</v>
      </c>
      <c r="CY9" s="17">
        <f>IF(SUM(wSUP!$C9:$DB9),$A9*wSUP!CY9/SUM(wSUP!$C9:$DB9),0)</f>
        <v>0</v>
      </c>
      <c r="CZ9" s="17">
        <f>IF(SUM(wSUP!$C9:$DB9),$A9*wSUP!CZ9/SUM(wSUP!$C9:$DB9),0)</f>
        <v>0</v>
      </c>
      <c r="DA9" s="17">
        <f>IF(SUM(wSUP!$C9:$DB9),$A9*wSUP!DA9/SUM(wSUP!$C9:$DB9),0)</f>
        <v>0</v>
      </c>
      <c r="DB9" s="17">
        <f>IF(SUM(wSUP!$C9:$DB9),$A9*wSUP!DB9/SUM(wSUP!$C9:$DB9),0)</f>
        <v>0</v>
      </c>
      <c r="DC9" s="2"/>
    </row>
    <row r="10" spans="1:107" x14ac:dyDescent="0.75">
      <c r="A10" s="37">
        <v>2.134807925818003</v>
      </c>
      <c r="B10" s="17" t="s">
        <v>16</v>
      </c>
      <c r="C10" s="17">
        <f>IF(SUM(wSUP!$C10:$DB10),$A10*wSUP!C10/SUM(wSUP!$C10:$DB10),0)</f>
        <v>0</v>
      </c>
      <c r="D10" s="17">
        <f>IF(SUM(wSUP!$C10:$DB10),$A10*wSUP!D10/SUM(wSUP!$C10:$DB10),0)</f>
        <v>0</v>
      </c>
      <c r="E10" s="17">
        <f>IF(SUM(wSUP!$C10:$DB10),$A10*wSUP!E10/SUM(wSUP!$C10:$DB10),0)</f>
        <v>2.134807925818003</v>
      </c>
      <c r="F10" s="17">
        <f>IF(SUM(wSUP!$C10:$DB10),$A10*wSUP!F10/SUM(wSUP!$C10:$DB10),0)</f>
        <v>0</v>
      </c>
      <c r="G10" s="17">
        <f>IF(SUM(wSUP!$C10:$DB10),$A10*wSUP!G10/SUM(wSUP!$C10:$DB10),0)</f>
        <v>0</v>
      </c>
      <c r="H10" s="17">
        <f>IF(SUM(wSUP!$C10:$DB10),$A10*wSUP!H10/SUM(wSUP!$C10:$DB10),0)</f>
        <v>0</v>
      </c>
      <c r="I10" s="17">
        <f>IF(SUM(wSUP!$C10:$DB10),$A10*wSUP!I10/SUM(wSUP!$C10:$DB10),0)</f>
        <v>0</v>
      </c>
      <c r="J10" s="17">
        <f>IF(SUM(wSUP!$C10:$DB10),$A10*wSUP!J10/SUM(wSUP!$C10:$DB10),0)</f>
        <v>0</v>
      </c>
      <c r="K10" s="17">
        <f>IF(SUM(wSUP!$C10:$DB10),$A10*wSUP!K10/SUM(wSUP!$C10:$DB10),0)</f>
        <v>0</v>
      </c>
      <c r="L10" s="17">
        <f>IF(SUM(wSUP!$C10:$DB10),$A10*wSUP!L10/SUM(wSUP!$C10:$DB10),0)</f>
        <v>0</v>
      </c>
      <c r="M10" s="17">
        <f>IF(SUM(wSUP!$C10:$DB10),$A10*wSUP!M10/SUM(wSUP!$C10:$DB10),0)</f>
        <v>0</v>
      </c>
      <c r="N10" s="17">
        <f>IF(SUM(wSUP!$C10:$DB10),$A10*wSUP!N10/SUM(wSUP!$C10:$DB10),0)</f>
        <v>0</v>
      </c>
      <c r="O10" s="17">
        <f>IF(SUM(wSUP!$C10:$DB10),$A10*wSUP!O10/SUM(wSUP!$C10:$DB10),0)</f>
        <v>0</v>
      </c>
      <c r="P10" s="17">
        <f>IF(SUM(wSUP!$C10:$DB10),$A10*wSUP!P10/SUM(wSUP!$C10:$DB10),0)</f>
        <v>0</v>
      </c>
      <c r="Q10" s="17">
        <f>IF(SUM(wSUP!$C10:$DB10),$A10*wSUP!Q10/SUM(wSUP!$C10:$DB10),0)</f>
        <v>0</v>
      </c>
      <c r="R10" s="17">
        <f>IF(SUM(wSUP!$C10:$DB10),$A10*wSUP!R10/SUM(wSUP!$C10:$DB10),0)</f>
        <v>0</v>
      </c>
      <c r="S10" s="17">
        <f>IF(SUM(wSUP!$C10:$DB10),$A10*wSUP!S10/SUM(wSUP!$C10:$DB10),0)</f>
        <v>0</v>
      </c>
      <c r="T10" s="17">
        <f>IF(SUM(wSUP!$C10:$DB10),$A10*wSUP!T10/SUM(wSUP!$C10:$DB10),0)</f>
        <v>0</v>
      </c>
      <c r="U10" s="17">
        <f>IF(SUM(wSUP!$C10:$DB10),$A10*wSUP!U10/SUM(wSUP!$C10:$DB10),0)</f>
        <v>0</v>
      </c>
      <c r="V10" s="17">
        <f>IF(SUM(wSUP!$C10:$DB10),$A10*wSUP!V10/SUM(wSUP!$C10:$DB10),0)</f>
        <v>0</v>
      </c>
      <c r="W10" s="17">
        <f>IF(SUM(wSUP!$C10:$DB10),$A10*wSUP!W10/SUM(wSUP!$C10:$DB10),0)</f>
        <v>0</v>
      </c>
      <c r="X10" s="17">
        <f>IF(SUM(wSUP!$C10:$DB10),$A10*wSUP!X10/SUM(wSUP!$C10:$DB10),0)</f>
        <v>0</v>
      </c>
      <c r="Y10" s="17">
        <f>IF(SUM(wSUP!$C10:$DB10),$A10*wSUP!Y10/SUM(wSUP!$C10:$DB10),0)</f>
        <v>0</v>
      </c>
      <c r="Z10" s="17">
        <f>IF(SUM(wSUP!$C10:$DB10),$A10*wSUP!Z10/SUM(wSUP!$C10:$DB10),0)</f>
        <v>0</v>
      </c>
      <c r="AA10" s="17">
        <f>IF(SUM(wSUP!$C10:$DB10),$A10*wSUP!AA10/SUM(wSUP!$C10:$DB10),0)</f>
        <v>0</v>
      </c>
      <c r="AB10" s="17">
        <f>IF(SUM(wSUP!$C10:$DB10),$A10*wSUP!AB10/SUM(wSUP!$C10:$DB10),0)</f>
        <v>0</v>
      </c>
      <c r="AC10" s="17">
        <f>IF(SUM(wSUP!$C10:$DB10),$A10*wSUP!AC10/SUM(wSUP!$C10:$DB10),0)</f>
        <v>0</v>
      </c>
      <c r="AD10" s="17">
        <f>IF(SUM(wSUP!$C10:$DB10),$A10*wSUP!AD10/SUM(wSUP!$C10:$DB10),0)</f>
        <v>0</v>
      </c>
      <c r="AE10" s="17">
        <f>IF(SUM(wSUP!$C10:$DB10),$A10*wSUP!AE10/SUM(wSUP!$C10:$DB10),0)</f>
        <v>0</v>
      </c>
      <c r="AF10" s="17">
        <f>IF(SUM(wSUP!$C10:$DB10),$A10*wSUP!AF10/SUM(wSUP!$C10:$DB10),0)</f>
        <v>0</v>
      </c>
      <c r="AG10" s="17">
        <f>IF(SUM(wSUP!$C10:$DB10),$A10*wSUP!AG10/SUM(wSUP!$C10:$DB10),0)</f>
        <v>0</v>
      </c>
      <c r="AH10" s="17">
        <f>IF(SUM(wSUP!$C10:$DB10),$A10*wSUP!AH10/SUM(wSUP!$C10:$DB10),0)</f>
        <v>0</v>
      </c>
      <c r="AI10" s="17">
        <f>IF(SUM(wSUP!$C10:$DB10),$A10*wSUP!AI10/SUM(wSUP!$C10:$DB10),0)</f>
        <v>0</v>
      </c>
      <c r="AJ10" s="17">
        <f>IF(SUM(wSUP!$C10:$DB10),$A10*wSUP!AJ10/SUM(wSUP!$C10:$DB10),0)</f>
        <v>0</v>
      </c>
      <c r="AK10" s="17">
        <f>IF(SUM(wSUP!$C10:$DB10),$A10*wSUP!AK10/SUM(wSUP!$C10:$DB10),0)</f>
        <v>0</v>
      </c>
      <c r="AL10" s="17">
        <f>IF(SUM(wSUP!$C10:$DB10),$A10*wSUP!AL10/SUM(wSUP!$C10:$DB10),0)</f>
        <v>0</v>
      </c>
      <c r="AM10" s="17">
        <f>IF(SUM(wSUP!$C10:$DB10),$A10*wSUP!AM10/SUM(wSUP!$C10:$DB10),0)</f>
        <v>0</v>
      </c>
      <c r="AN10" s="17">
        <f>IF(SUM(wSUP!$C10:$DB10),$A10*wSUP!AN10/SUM(wSUP!$C10:$DB10),0)</f>
        <v>0</v>
      </c>
      <c r="AO10" s="17">
        <f>IF(SUM(wSUP!$C10:$DB10),$A10*wSUP!AO10/SUM(wSUP!$C10:$DB10),0)</f>
        <v>0</v>
      </c>
      <c r="AP10" s="17">
        <f>IF(SUM(wSUP!$C10:$DB10),$A10*wSUP!AP10/SUM(wSUP!$C10:$DB10),0)</f>
        <v>0</v>
      </c>
      <c r="AQ10" s="17">
        <f>IF(SUM(wSUP!$C10:$DB10),$A10*wSUP!AQ10/SUM(wSUP!$C10:$DB10),0)</f>
        <v>0</v>
      </c>
      <c r="AR10" s="17">
        <f>IF(SUM(wSUP!$C10:$DB10),$A10*wSUP!AR10/SUM(wSUP!$C10:$DB10),0)</f>
        <v>0</v>
      </c>
      <c r="AS10" s="17">
        <f>IF(SUM(wSUP!$C10:$DB10),$A10*wSUP!AS10/SUM(wSUP!$C10:$DB10),0)</f>
        <v>0</v>
      </c>
      <c r="AT10" s="17">
        <f>IF(SUM(wSUP!$C10:$DB10),$A10*wSUP!AT10/SUM(wSUP!$C10:$DB10),0)</f>
        <v>0</v>
      </c>
      <c r="AU10" s="17">
        <f>IF(SUM(wSUP!$C10:$DB10),$A10*wSUP!AU10/SUM(wSUP!$C10:$DB10),0)</f>
        <v>0</v>
      </c>
      <c r="AV10" s="17">
        <f>IF(SUM(wSUP!$C10:$DB10),$A10*wSUP!AV10/SUM(wSUP!$C10:$DB10),0)</f>
        <v>0</v>
      </c>
      <c r="AW10" s="17">
        <f>IF(SUM(wSUP!$C10:$DB10),$A10*wSUP!AW10/SUM(wSUP!$C10:$DB10),0)</f>
        <v>0</v>
      </c>
      <c r="AX10" s="17">
        <f>IF(SUM(wSUP!$C10:$DB10),$A10*wSUP!AX10/SUM(wSUP!$C10:$DB10),0)</f>
        <v>0</v>
      </c>
      <c r="AY10" s="17">
        <f>IF(SUM(wSUP!$C10:$DB10),$A10*wSUP!AY10/SUM(wSUP!$C10:$DB10),0)</f>
        <v>0</v>
      </c>
      <c r="AZ10" s="17">
        <f>IF(SUM(wSUP!$C10:$DB10),$A10*wSUP!AZ10/SUM(wSUP!$C10:$DB10),0)</f>
        <v>0</v>
      </c>
      <c r="BA10" s="17">
        <f>IF(SUM(wSUP!$C10:$DB10),$A10*wSUP!BA10/SUM(wSUP!$C10:$DB10),0)</f>
        <v>0</v>
      </c>
      <c r="BB10" s="17">
        <f>IF(SUM(wSUP!$C10:$DB10),$A10*wSUP!BB10/SUM(wSUP!$C10:$DB10),0)</f>
        <v>0</v>
      </c>
      <c r="BC10" s="17">
        <f>IF(SUM(wSUP!$C10:$DB10),$A10*wSUP!BC10/SUM(wSUP!$C10:$DB10),0)</f>
        <v>0</v>
      </c>
      <c r="BD10" s="17">
        <f>IF(SUM(wSUP!$C10:$DB10),$A10*wSUP!BD10/SUM(wSUP!$C10:$DB10),0)</f>
        <v>0</v>
      </c>
      <c r="BE10" s="17">
        <f>IF(SUM(wSUP!$C10:$DB10),$A10*wSUP!BE10/SUM(wSUP!$C10:$DB10),0)</f>
        <v>0</v>
      </c>
      <c r="BF10" s="17">
        <f>IF(SUM(wSUP!$C10:$DB10),$A10*wSUP!BF10/SUM(wSUP!$C10:$DB10),0)</f>
        <v>0</v>
      </c>
      <c r="BG10" s="17">
        <f>IF(SUM(wSUP!$C10:$DB10),$A10*wSUP!BG10/SUM(wSUP!$C10:$DB10),0)</f>
        <v>0</v>
      </c>
      <c r="BH10" s="17">
        <f>IF(SUM(wSUP!$C10:$DB10),$A10*wSUP!BH10/SUM(wSUP!$C10:$DB10),0)</f>
        <v>0</v>
      </c>
      <c r="BI10" s="17">
        <f>IF(SUM(wSUP!$C10:$DB10),$A10*wSUP!BI10/SUM(wSUP!$C10:$DB10),0)</f>
        <v>0</v>
      </c>
      <c r="BJ10" s="17">
        <f>IF(SUM(wSUP!$C10:$DB10),$A10*wSUP!BJ10/SUM(wSUP!$C10:$DB10),0)</f>
        <v>0</v>
      </c>
      <c r="BK10" s="17">
        <f>IF(SUM(wSUP!$C10:$DB10),$A10*wSUP!BK10/SUM(wSUP!$C10:$DB10),0)</f>
        <v>0</v>
      </c>
      <c r="BL10" s="17">
        <f>IF(SUM(wSUP!$C10:$DB10),$A10*wSUP!BL10/SUM(wSUP!$C10:$DB10),0)</f>
        <v>0</v>
      </c>
      <c r="BM10" s="17">
        <f>IF(SUM(wSUP!$C10:$DB10),$A10*wSUP!BM10/SUM(wSUP!$C10:$DB10),0)</f>
        <v>0</v>
      </c>
      <c r="BN10" s="17">
        <f>IF(SUM(wSUP!$C10:$DB10),$A10*wSUP!BN10/SUM(wSUP!$C10:$DB10),0)</f>
        <v>0</v>
      </c>
      <c r="BO10" s="17">
        <f>IF(SUM(wSUP!$C10:$DB10),$A10*wSUP!BO10/SUM(wSUP!$C10:$DB10),0)</f>
        <v>0</v>
      </c>
      <c r="BP10" s="17">
        <f>IF(SUM(wSUP!$C10:$DB10),$A10*wSUP!BP10/SUM(wSUP!$C10:$DB10),0)</f>
        <v>0</v>
      </c>
      <c r="BQ10" s="17">
        <f>IF(SUM(wSUP!$C10:$DB10),$A10*wSUP!BQ10/SUM(wSUP!$C10:$DB10),0)</f>
        <v>0</v>
      </c>
      <c r="BR10" s="17">
        <f>IF(SUM(wSUP!$C10:$DB10),$A10*wSUP!BR10/SUM(wSUP!$C10:$DB10),0)</f>
        <v>0</v>
      </c>
      <c r="BS10" s="17">
        <f>IF(SUM(wSUP!$C10:$DB10),$A10*wSUP!BS10/SUM(wSUP!$C10:$DB10),0)</f>
        <v>0</v>
      </c>
      <c r="BT10" s="17">
        <f>IF(SUM(wSUP!$C10:$DB10),$A10*wSUP!BT10/SUM(wSUP!$C10:$DB10),0)</f>
        <v>0</v>
      </c>
      <c r="BU10" s="17">
        <f>IF(SUM(wSUP!$C10:$DB10),$A10*wSUP!BU10/SUM(wSUP!$C10:$DB10),0)</f>
        <v>0</v>
      </c>
      <c r="BV10" s="17">
        <f>IF(SUM(wSUP!$C10:$DB10),$A10*wSUP!BV10/SUM(wSUP!$C10:$DB10),0)</f>
        <v>0</v>
      </c>
      <c r="BW10" s="17">
        <f>IF(SUM(wSUP!$C10:$DB10),$A10*wSUP!BW10/SUM(wSUP!$C10:$DB10),0)</f>
        <v>0</v>
      </c>
      <c r="BX10" s="17">
        <f>IF(SUM(wSUP!$C10:$DB10),$A10*wSUP!BX10/SUM(wSUP!$C10:$DB10),0)</f>
        <v>0</v>
      </c>
      <c r="BY10" s="17">
        <f>IF(SUM(wSUP!$C10:$DB10),$A10*wSUP!BY10/SUM(wSUP!$C10:$DB10),0)</f>
        <v>0</v>
      </c>
      <c r="BZ10" s="17">
        <f>IF(SUM(wSUP!$C10:$DB10),$A10*wSUP!BZ10/SUM(wSUP!$C10:$DB10),0)</f>
        <v>0</v>
      </c>
      <c r="CA10" s="17">
        <f>IF(SUM(wSUP!$C10:$DB10),$A10*wSUP!CA10/SUM(wSUP!$C10:$DB10),0)</f>
        <v>0</v>
      </c>
      <c r="CB10" s="17">
        <f>IF(SUM(wSUP!$C10:$DB10),$A10*wSUP!CB10/SUM(wSUP!$C10:$DB10),0)</f>
        <v>0</v>
      </c>
      <c r="CC10" s="17">
        <f>IF(SUM(wSUP!$C10:$DB10),$A10*wSUP!CC10/SUM(wSUP!$C10:$DB10),0)</f>
        <v>0</v>
      </c>
      <c r="CD10" s="17">
        <f>IF(SUM(wSUP!$C10:$DB10),$A10*wSUP!CD10/SUM(wSUP!$C10:$DB10),0)</f>
        <v>0</v>
      </c>
      <c r="CE10" s="17">
        <f>IF(SUM(wSUP!$C10:$DB10),$A10*wSUP!CE10/SUM(wSUP!$C10:$DB10),0)</f>
        <v>0</v>
      </c>
      <c r="CF10" s="17">
        <f>IF(SUM(wSUP!$C10:$DB10),$A10*wSUP!CF10/SUM(wSUP!$C10:$DB10),0)</f>
        <v>0</v>
      </c>
      <c r="CG10" s="17">
        <f>IF(SUM(wSUP!$C10:$DB10),$A10*wSUP!CG10/SUM(wSUP!$C10:$DB10),0)</f>
        <v>0</v>
      </c>
      <c r="CH10" s="17">
        <f>IF(SUM(wSUP!$C10:$DB10),$A10*wSUP!CH10/SUM(wSUP!$C10:$DB10),0)</f>
        <v>0</v>
      </c>
      <c r="CI10" s="17">
        <f>IF(SUM(wSUP!$C10:$DB10),$A10*wSUP!CI10/SUM(wSUP!$C10:$DB10),0)</f>
        <v>0</v>
      </c>
      <c r="CJ10" s="17">
        <f>IF(SUM(wSUP!$C10:$DB10),$A10*wSUP!CJ10/SUM(wSUP!$C10:$DB10),0)</f>
        <v>0</v>
      </c>
      <c r="CK10" s="17">
        <f>IF(SUM(wSUP!$C10:$DB10),$A10*wSUP!CK10/SUM(wSUP!$C10:$DB10),0)</f>
        <v>0</v>
      </c>
      <c r="CL10" s="17">
        <f>IF(SUM(wSUP!$C10:$DB10),$A10*wSUP!CL10/SUM(wSUP!$C10:$DB10),0)</f>
        <v>0</v>
      </c>
      <c r="CM10" s="17">
        <f>IF(SUM(wSUP!$C10:$DB10),$A10*wSUP!CM10/SUM(wSUP!$C10:$DB10),0)</f>
        <v>0</v>
      </c>
      <c r="CN10" s="17">
        <f>IF(SUM(wSUP!$C10:$DB10),$A10*wSUP!CN10/SUM(wSUP!$C10:$DB10),0)</f>
        <v>0</v>
      </c>
      <c r="CO10" s="17">
        <f>IF(SUM(wSUP!$C10:$DB10),$A10*wSUP!CO10/SUM(wSUP!$C10:$DB10),0)</f>
        <v>0</v>
      </c>
      <c r="CP10" s="17">
        <f>IF(SUM(wSUP!$C10:$DB10),$A10*wSUP!CP10/SUM(wSUP!$C10:$DB10),0)</f>
        <v>0</v>
      </c>
      <c r="CQ10" s="17">
        <f>IF(SUM(wSUP!$C10:$DB10),$A10*wSUP!CQ10/SUM(wSUP!$C10:$DB10),0)</f>
        <v>0</v>
      </c>
      <c r="CR10" s="17">
        <f>IF(SUM(wSUP!$C10:$DB10),$A10*wSUP!CR10/SUM(wSUP!$C10:$DB10),0)</f>
        <v>0</v>
      </c>
      <c r="CS10" s="17">
        <f>IF(SUM(wSUP!$C10:$DB10),$A10*wSUP!CS10/SUM(wSUP!$C10:$DB10),0)</f>
        <v>0</v>
      </c>
      <c r="CT10" s="17">
        <f>IF(SUM(wSUP!$C10:$DB10),$A10*wSUP!CT10/SUM(wSUP!$C10:$DB10),0)</f>
        <v>0</v>
      </c>
      <c r="CU10" s="17">
        <f>IF(SUM(wSUP!$C10:$DB10),$A10*wSUP!CU10/SUM(wSUP!$C10:$DB10),0)</f>
        <v>0</v>
      </c>
      <c r="CV10" s="17">
        <f>IF(SUM(wSUP!$C10:$DB10),$A10*wSUP!CV10/SUM(wSUP!$C10:$DB10),0)</f>
        <v>0</v>
      </c>
      <c r="CW10" s="17">
        <f>IF(SUM(wSUP!$C10:$DB10),$A10*wSUP!CW10/SUM(wSUP!$C10:$DB10),0)</f>
        <v>0</v>
      </c>
      <c r="CX10" s="17">
        <f>IF(SUM(wSUP!$C10:$DB10),$A10*wSUP!CX10/SUM(wSUP!$C10:$DB10),0)</f>
        <v>0</v>
      </c>
      <c r="CY10" s="17">
        <f>IF(SUM(wSUP!$C10:$DB10),$A10*wSUP!CY10/SUM(wSUP!$C10:$DB10),0)</f>
        <v>0</v>
      </c>
      <c r="CZ10" s="17">
        <f>IF(SUM(wSUP!$C10:$DB10),$A10*wSUP!CZ10/SUM(wSUP!$C10:$DB10),0)</f>
        <v>0</v>
      </c>
      <c r="DA10" s="17">
        <f>IF(SUM(wSUP!$C10:$DB10),$A10*wSUP!DA10/SUM(wSUP!$C10:$DB10),0)</f>
        <v>0</v>
      </c>
      <c r="DB10" s="17">
        <f>IF(SUM(wSUP!$C10:$DB10),$A10*wSUP!DB10/SUM(wSUP!$C10:$DB10),0)</f>
        <v>0</v>
      </c>
      <c r="DC10" s="2"/>
    </row>
    <row r="11" spans="1:107" x14ac:dyDescent="0.75">
      <c r="A11" s="37">
        <v>28.835623971158096</v>
      </c>
      <c r="B11" s="17" t="s">
        <v>13</v>
      </c>
      <c r="C11" s="17">
        <f>IF(SUM(wSUP!$C11:$DB11),$A11*wSUP!C11/SUM(wSUP!$C11:$DB11),0)</f>
        <v>0</v>
      </c>
      <c r="D11" s="17">
        <f>IF(SUM(wSUP!$C11:$DB11),$A11*wSUP!D11/SUM(wSUP!$C11:$DB11),0)</f>
        <v>0</v>
      </c>
      <c r="E11" s="17">
        <f>IF(SUM(wSUP!$C11:$DB11),$A11*wSUP!E11/SUM(wSUP!$C11:$DB11),0)</f>
        <v>0</v>
      </c>
      <c r="F11" s="17">
        <f>IF(SUM(wSUP!$C11:$DB11),$A11*wSUP!F11/SUM(wSUP!$C11:$DB11),0)</f>
        <v>28.835623971158096</v>
      </c>
      <c r="G11" s="17">
        <f>IF(SUM(wSUP!$C11:$DB11),$A11*wSUP!G11/SUM(wSUP!$C11:$DB11),0)</f>
        <v>0</v>
      </c>
      <c r="H11" s="17">
        <f>IF(SUM(wSUP!$C11:$DB11),$A11*wSUP!H11/SUM(wSUP!$C11:$DB11),0)</f>
        <v>0</v>
      </c>
      <c r="I11" s="17">
        <f>IF(SUM(wSUP!$C11:$DB11),$A11*wSUP!I11/SUM(wSUP!$C11:$DB11),0)</f>
        <v>0</v>
      </c>
      <c r="J11" s="17">
        <f>IF(SUM(wSUP!$C11:$DB11),$A11*wSUP!J11/SUM(wSUP!$C11:$DB11),0)</f>
        <v>0</v>
      </c>
      <c r="K11" s="17">
        <f>IF(SUM(wSUP!$C11:$DB11),$A11*wSUP!K11/SUM(wSUP!$C11:$DB11),0)</f>
        <v>0</v>
      </c>
      <c r="L11" s="17">
        <f>IF(SUM(wSUP!$C11:$DB11),$A11*wSUP!L11/SUM(wSUP!$C11:$DB11),0)</f>
        <v>0</v>
      </c>
      <c r="M11" s="17">
        <f>IF(SUM(wSUP!$C11:$DB11),$A11*wSUP!M11/SUM(wSUP!$C11:$DB11),0)</f>
        <v>0</v>
      </c>
      <c r="N11" s="17">
        <f>IF(SUM(wSUP!$C11:$DB11),$A11*wSUP!N11/SUM(wSUP!$C11:$DB11),0)</f>
        <v>0</v>
      </c>
      <c r="O11" s="17">
        <f>IF(SUM(wSUP!$C11:$DB11),$A11*wSUP!O11/SUM(wSUP!$C11:$DB11),0)</f>
        <v>0</v>
      </c>
      <c r="P11" s="17">
        <f>IF(SUM(wSUP!$C11:$DB11),$A11*wSUP!P11/SUM(wSUP!$C11:$DB11),0)</f>
        <v>0</v>
      </c>
      <c r="Q11" s="17">
        <f>IF(SUM(wSUP!$C11:$DB11),$A11*wSUP!Q11/SUM(wSUP!$C11:$DB11),0)</f>
        <v>0</v>
      </c>
      <c r="R11" s="17">
        <f>IF(SUM(wSUP!$C11:$DB11),$A11*wSUP!R11/SUM(wSUP!$C11:$DB11),0)</f>
        <v>0</v>
      </c>
      <c r="S11" s="17">
        <f>IF(SUM(wSUP!$C11:$DB11),$A11*wSUP!S11/SUM(wSUP!$C11:$DB11),0)</f>
        <v>0</v>
      </c>
      <c r="T11" s="17">
        <f>IF(SUM(wSUP!$C11:$DB11),$A11*wSUP!T11/SUM(wSUP!$C11:$DB11),0)</f>
        <v>0</v>
      </c>
      <c r="U11" s="17">
        <f>IF(SUM(wSUP!$C11:$DB11),$A11*wSUP!U11/SUM(wSUP!$C11:$DB11),0)</f>
        <v>0</v>
      </c>
      <c r="V11" s="17">
        <f>IF(SUM(wSUP!$C11:$DB11),$A11*wSUP!V11/SUM(wSUP!$C11:$DB11),0)</f>
        <v>0</v>
      </c>
      <c r="W11" s="17">
        <f>IF(SUM(wSUP!$C11:$DB11),$A11*wSUP!W11/SUM(wSUP!$C11:$DB11),0)</f>
        <v>0</v>
      </c>
      <c r="X11" s="17">
        <f>IF(SUM(wSUP!$C11:$DB11),$A11*wSUP!X11/SUM(wSUP!$C11:$DB11),0)</f>
        <v>0</v>
      </c>
      <c r="Y11" s="17">
        <f>IF(SUM(wSUP!$C11:$DB11),$A11*wSUP!Y11/SUM(wSUP!$C11:$DB11),0)</f>
        <v>0</v>
      </c>
      <c r="Z11" s="17">
        <f>IF(SUM(wSUP!$C11:$DB11),$A11*wSUP!Z11/SUM(wSUP!$C11:$DB11),0)</f>
        <v>0</v>
      </c>
      <c r="AA11" s="17">
        <f>IF(SUM(wSUP!$C11:$DB11),$A11*wSUP!AA11/SUM(wSUP!$C11:$DB11),0)</f>
        <v>0</v>
      </c>
      <c r="AB11" s="17">
        <f>IF(SUM(wSUP!$C11:$DB11),$A11*wSUP!AB11/SUM(wSUP!$C11:$DB11),0)</f>
        <v>0</v>
      </c>
      <c r="AC11" s="17">
        <f>IF(SUM(wSUP!$C11:$DB11),$A11*wSUP!AC11/SUM(wSUP!$C11:$DB11),0)</f>
        <v>0</v>
      </c>
      <c r="AD11" s="17">
        <f>IF(SUM(wSUP!$C11:$DB11),$A11*wSUP!AD11/SUM(wSUP!$C11:$DB11),0)</f>
        <v>0</v>
      </c>
      <c r="AE11" s="17">
        <f>IF(SUM(wSUP!$C11:$DB11),$A11*wSUP!AE11/SUM(wSUP!$C11:$DB11),0)</f>
        <v>0</v>
      </c>
      <c r="AF11" s="17">
        <f>IF(SUM(wSUP!$C11:$DB11),$A11*wSUP!AF11/SUM(wSUP!$C11:$DB11),0)</f>
        <v>0</v>
      </c>
      <c r="AG11" s="17">
        <f>IF(SUM(wSUP!$C11:$DB11),$A11*wSUP!AG11/SUM(wSUP!$C11:$DB11),0)</f>
        <v>0</v>
      </c>
      <c r="AH11" s="17">
        <f>IF(SUM(wSUP!$C11:$DB11),$A11*wSUP!AH11/SUM(wSUP!$C11:$DB11),0)</f>
        <v>0</v>
      </c>
      <c r="AI11" s="17">
        <f>IF(SUM(wSUP!$C11:$DB11),$A11*wSUP!AI11/SUM(wSUP!$C11:$DB11),0)</f>
        <v>0</v>
      </c>
      <c r="AJ11" s="17">
        <f>IF(SUM(wSUP!$C11:$DB11),$A11*wSUP!AJ11/SUM(wSUP!$C11:$DB11),0)</f>
        <v>0</v>
      </c>
      <c r="AK11" s="17">
        <f>IF(SUM(wSUP!$C11:$DB11),$A11*wSUP!AK11/SUM(wSUP!$C11:$DB11),0)</f>
        <v>0</v>
      </c>
      <c r="AL11" s="17">
        <f>IF(SUM(wSUP!$C11:$DB11),$A11*wSUP!AL11/SUM(wSUP!$C11:$DB11),0)</f>
        <v>0</v>
      </c>
      <c r="AM11" s="17">
        <f>IF(SUM(wSUP!$C11:$DB11),$A11*wSUP!AM11/SUM(wSUP!$C11:$DB11),0)</f>
        <v>0</v>
      </c>
      <c r="AN11" s="17">
        <f>IF(SUM(wSUP!$C11:$DB11),$A11*wSUP!AN11/SUM(wSUP!$C11:$DB11),0)</f>
        <v>0</v>
      </c>
      <c r="AO11" s="17">
        <f>IF(SUM(wSUP!$C11:$DB11),$A11*wSUP!AO11/SUM(wSUP!$C11:$DB11),0)</f>
        <v>0</v>
      </c>
      <c r="AP11" s="17">
        <f>IF(SUM(wSUP!$C11:$DB11),$A11*wSUP!AP11/SUM(wSUP!$C11:$DB11),0)</f>
        <v>0</v>
      </c>
      <c r="AQ11" s="17">
        <f>IF(SUM(wSUP!$C11:$DB11),$A11*wSUP!AQ11/SUM(wSUP!$C11:$DB11),0)</f>
        <v>0</v>
      </c>
      <c r="AR11" s="17">
        <f>IF(SUM(wSUP!$C11:$DB11),$A11*wSUP!AR11/SUM(wSUP!$C11:$DB11),0)</f>
        <v>0</v>
      </c>
      <c r="AS11" s="17">
        <f>IF(SUM(wSUP!$C11:$DB11),$A11*wSUP!AS11/SUM(wSUP!$C11:$DB11),0)</f>
        <v>0</v>
      </c>
      <c r="AT11" s="17">
        <f>IF(SUM(wSUP!$C11:$DB11),$A11*wSUP!AT11/SUM(wSUP!$C11:$DB11),0)</f>
        <v>0</v>
      </c>
      <c r="AU11" s="17">
        <f>IF(SUM(wSUP!$C11:$DB11),$A11*wSUP!AU11/SUM(wSUP!$C11:$DB11),0)</f>
        <v>0</v>
      </c>
      <c r="AV11" s="17">
        <f>IF(SUM(wSUP!$C11:$DB11),$A11*wSUP!AV11/SUM(wSUP!$C11:$DB11),0)</f>
        <v>0</v>
      </c>
      <c r="AW11" s="17">
        <f>IF(SUM(wSUP!$C11:$DB11),$A11*wSUP!AW11/SUM(wSUP!$C11:$DB11),0)</f>
        <v>0</v>
      </c>
      <c r="AX11" s="17">
        <f>IF(SUM(wSUP!$C11:$DB11),$A11*wSUP!AX11/SUM(wSUP!$C11:$DB11),0)</f>
        <v>0</v>
      </c>
      <c r="AY11" s="17">
        <f>IF(SUM(wSUP!$C11:$DB11),$A11*wSUP!AY11/SUM(wSUP!$C11:$DB11),0)</f>
        <v>0</v>
      </c>
      <c r="AZ11" s="17">
        <f>IF(SUM(wSUP!$C11:$DB11),$A11*wSUP!AZ11/SUM(wSUP!$C11:$DB11),0)</f>
        <v>0</v>
      </c>
      <c r="BA11" s="17">
        <f>IF(SUM(wSUP!$C11:$DB11),$A11*wSUP!BA11/SUM(wSUP!$C11:$DB11),0)</f>
        <v>0</v>
      </c>
      <c r="BB11" s="17">
        <f>IF(SUM(wSUP!$C11:$DB11),$A11*wSUP!BB11/SUM(wSUP!$C11:$DB11),0)</f>
        <v>0</v>
      </c>
      <c r="BC11" s="17">
        <f>IF(SUM(wSUP!$C11:$DB11),$A11*wSUP!BC11/SUM(wSUP!$C11:$DB11),0)</f>
        <v>0</v>
      </c>
      <c r="BD11" s="17">
        <f>IF(SUM(wSUP!$C11:$DB11),$A11*wSUP!BD11/SUM(wSUP!$C11:$DB11),0)</f>
        <v>0</v>
      </c>
      <c r="BE11" s="17">
        <f>IF(SUM(wSUP!$C11:$DB11),$A11*wSUP!BE11/SUM(wSUP!$C11:$DB11),0)</f>
        <v>0</v>
      </c>
      <c r="BF11" s="17">
        <f>IF(SUM(wSUP!$C11:$DB11),$A11*wSUP!BF11/SUM(wSUP!$C11:$DB11),0)</f>
        <v>0</v>
      </c>
      <c r="BG11" s="17">
        <f>IF(SUM(wSUP!$C11:$DB11),$A11*wSUP!BG11/SUM(wSUP!$C11:$DB11),0)</f>
        <v>0</v>
      </c>
      <c r="BH11" s="17">
        <f>IF(SUM(wSUP!$C11:$DB11),$A11*wSUP!BH11/SUM(wSUP!$C11:$DB11),0)</f>
        <v>0</v>
      </c>
      <c r="BI11" s="17">
        <f>IF(SUM(wSUP!$C11:$DB11),$A11*wSUP!BI11/SUM(wSUP!$C11:$DB11),0)</f>
        <v>0</v>
      </c>
      <c r="BJ11" s="17">
        <f>IF(SUM(wSUP!$C11:$DB11),$A11*wSUP!BJ11/SUM(wSUP!$C11:$DB11),0)</f>
        <v>0</v>
      </c>
      <c r="BK11" s="17">
        <f>IF(SUM(wSUP!$C11:$DB11),$A11*wSUP!BK11/SUM(wSUP!$C11:$DB11),0)</f>
        <v>0</v>
      </c>
      <c r="BL11" s="17">
        <f>IF(SUM(wSUP!$C11:$DB11),$A11*wSUP!BL11/SUM(wSUP!$C11:$DB11),0)</f>
        <v>0</v>
      </c>
      <c r="BM11" s="17">
        <f>IF(SUM(wSUP!$C11:$DB11),$A11*wSUP!BM11/SUM(wSUP!$C11:$DB11),0)</f>
        <v>0</v>
      </c>
      <c r="BN11" s="17">
        <f>IF(SUM(wSUP!$C11:$DB11),$A11*wSUP!BN11/SUM(wSUP!$C11:$DB11),0)</f>
        <v>0</v>
      </c>
      <c r="BO11" s="17">
        <f>IF(SUM(wSUP!$C11:$DB11),$A11*wSUP!BO11/SUM(wSUP!$C11:$DB11),0)</f>
        <v>0</v>
      </c>
      <c r="BP11" s="17">
        <f>IF(SUM(wSUP!$C11:$DB11),$A11*wSUP!BP11/SUM(wSUP!$C11:$DB11),0)</f>
        <v>0</v>
      </c>
      <c r="BQ11" s="17">
        <f>IF(SUM(wSUP!$C11:$DB11),$A11*wSUP!BQ11/SUM(wSUP!$C11:$DB11),0)</f>
        <v>0</v>
      </c>
      <c r="BR11" s="17">
        <f>IF(SUM(wSUP!$C11:$DB11),$A11*wSUP!BR11/SUM(wSUP!$C11:$DB11),0)</f>
        <v>0</v>
      </c>
      <c r="BS11" s="17">
        <f>IF(SUM(wSUP!$C11:$DB11),$A11*wSUP!BS11/SUM(wSUP!$C11:$DB11),0)</f>
        <v>0</v>
      </c>
      <c r="BT11" s="17">
        <f>IF(SUM(wSUP!$C11:$DB11),$A11*wSUP!BT11/SUM(wSUP!$C11:$DB11),0)</f>
        <v>0</v>
      </c>
      <c r="BU11" s="17">
        <f>IF(SUM(wSUP!$C11:$DB11),$A11*wSUP!BU11/SUM(wSUP!$C11:$DB11),0)</f>
        <v>0</v>
      </c>
      <c r="BV11" s="17">
        <f>IF(SUM(wSUP!$C11:$DB11),$A11*wSUP!BV11/SUM(wSUP!$C11:$DB11),0)</f>
        <v>0</v>
      </c>
      <c r="BW11" s="17">
        <f>IF(SUM(wSUP!$C11:$DB11),$A11*wSUP!BW11/SUM(wSUP!$C11:$DB11),0)</f>
        <v>0</v>
      </c>
      <c r="BX11" s="17">
        <f>IF(SUM(wSUP!$C11:$DB11),$A11*wSUP!BX11/SUM(wSUP!$C11:$DB11),0)</f>
        <v>0</v>
      </c>
      <c r="BY11" s="17">
        <f>IF(SUM(wSUP!$C11:$DB11),$A11*wSUP!BY11/SUM(wSUP!$C11:$DB11),0)</f>
        <v>0</v>
      </c>
      <c r="BZ11" s="17">
        <f>IF(SUM(wSUP!$C11:$DB11),$A11*wSUP!BZ11/SUM(wSUP!$C11:$DB11),0)</f>
        <v>0</v>
      </c>
      <c r="CA11" s="17">
        <f>IF(SUM(wSUP!$C11:$DB11),$A11*wSUP!CA11/SUM(wSUP!$C11:$DB11),0)</f>
        <v>0</v>
      </c>
      <c r="CB11" s="17">
        <f>IF(SUM(wSUP!$C11:$DB11),$A11*wSUP!CB11/SUM(wSUP!$C11:$DB11),0)</f>
        <v>0</v>
      </c>
      <c r="CC11" s="17">
        <f>IF(SUM(wSUP!$C11:$DB11),$A11*wSUP!CC11/SUM(wSUP!$C11:$DB11),0)</f>
        <v>0</v>
      </c>
      <c r="CD11" s="17">
        <f>IF(SUM(wSUP!$C11:$DB11),$A11*wSUP!CD11/SUM(wSUP!$C11:$DB11),0)</f>
        <v>0</v>
      </c>
      <c r="CE11" s="17">
        <f>IF(SUM(wSUP!$C11:$DB11),$A11*wSUP!CE11/SUM(wSUP!$C11:$DB11),0)</f>
        <v>0</v>
      </c>
      <c r="CF11" s="17">
        <f>IF(SUM(wSUP!$C11:$DB11),$A11*wSUP!CF11/SUM(wSUP!$C11:$DB11),0)</f>
        <v>0</v>
      </c>
      <c r="CG11" s="17">
        <f>IF(SUM(wSUP!$C11:$DB11),$A11*wSUP!CG11/SUM(wSUP!$C11:$DB11),0)</f>
        <v>0</v>
      </c>
      <c r="CH11" s="17">
        <f>IF(SUM(wSUP!$C11:$DB11),$A11*wSUP!CH11/SUM(wSUP!$C11:$DB11),0)</f>
        <v>0</v>
      </c>
      <c r="CI11" s="17">
        <f>IF(SUM(wSUP!$C11:$DB11),$A11*wSUP!CI11/SUM(wSUP!$C11:$DB11),0)</f>
        <v>0</v>
      </c>
      <c r="CJ11" s="17">
        <f>IF(SUM(wSUP!$C11:$DB11),$A11*wSUP!CJ11/SUM(wSUP!$C11:$DB11),0)</f>
        <v>0</v>
      </c>
      <c r="CK11" s="17">
        <f>IF(SUM(wSUP!$C11:$DB11),$A11*wSUP!CK11/SUM(wSUP!$C11:$DB11),0)</f>
        <v>0</v>
      </c>
      <c r="CL11" s="17">
        <f>IF(SUM(wSUP!$C11:$DB11),$A11*wSUP!CL11/SUM(wSUP!$C11:$DB11),0)</f>
        <v>0</v>
      </c>
      <c r="CM11" s="17">
        <f>IF(SUM(wSUP!$C11:$DB11),$A11*wSUP!CM11/SUM(wSUP!$C11:$DB11),0)</f>
        <v>0</v>
      </c>
      <c r="CN11" s="17">
        <f>IF(SUM(wSUP!$C11:$DB11),$A11*wSUP!CN11/SUM(wSUP!$C11:$DB11),0)</f>
        <v>0</v>
      </c>
      <c r="CO11" s="17">
        <f>IF(SUM(wSUP!$C11:$DB11),$A11*wSUP!CO11/SUM(wSUP!$C11:$DB11),0)</f>
        <v>0</v>
      </c>
      <c r="CP11" s="17">
        <f>IF(SUM(wSUP!$C11:$DB11),$A11*wSUP!CP11/SUM(wSUP!$C11:$DB11),0)</f>
        <v>0</v>
      </c>
      <c r="CQ11" s="17">
        <f>IF(SUM(wSUP!$C11:$DB11),$A11*wSUP!CQ11/SUM(wSUP!$C11:$DB11),0)</f>
        <v>0</v>
      </c>
      <c r="CR11" s="17">
        <f>IF(SUM(wSUP!$C11:$DB11),$A11*wSUP!CR11/SUM(wSUP!$C11:$DB11),0)</f>
        <v>0</v>
      </c>
      <c r="CS11" s="17">
        <f>IF(SUM(wSUP!$C11:$DB11),$A11*wSUP!CS11/SUM(wSUP!$C11:$DB11),0)</f>
        <v>0</v>
      </c>
      <c r="CT11" s="17">
        <f>IF(SUM(wSUP!$C11:$DB11),$A11*wSUP!CT11/SUM(wSUP!$C11:$DB11),0)</f>
        <v>0</v>
      </c>
      <c r="CU11" s="17">
        <f>IF(SUM(wSUP!$C11:$DB11),$A11*wSUP!CU11/SUM(wSUP!$C11:$DB11),0)</f>
        <v>0</v>
      </c>
      <c r="CV11" s="17">
        <f>IF(SUM(wSUP!$C11:$DB11),$A11*wSUP!CV11/SUM(wSUP!$C11:$DB11),0)</f>
        <v>0</v>
      </c>
      <c r="CW11" s="17">
        <f>IF(SUM(wSUP!$C11:$DB11),$A11*wSUP!CW11/SUM(wSUP!$C11:$DB11),0)</f>
        <v>0</v>
      </c>
      <c r="CX11" s="17">
        <f>IF(SUM(wSUP!$C11:$DB11),$A11*wSUP!CX11/SUM(wSUP!$C11:$DB11),0)</f>
        <v>0</v>
      </c>
      <c r="CY11" s="17">
        <f>IF(SUM(wSUP!$C11:$DB11),$A11*wSUP!CY11/SUM(wSUP!$C11:$DB11),0)</f>
        <v>0</v>
      </c>
      <c r="CZ11" s="17">
        <f>IF(SUM(wSUP!$C11:$DB11),$A11*wSUP!CZ11/SUM(wSUP!$C11:$DB11),0)</f>
        <v>0</v>
      </c>
      <c r="DA11" s="17">
        <f>IF(SUM(wSUP!$C11:$DB11),$A11*wSUP!DA11/SUM(wSUP!$C11:$DB11),0)</f>
        <v>0</v>
      </c>
      <c r="DB11" s="17">
        <f>IF(SUM(wSUP!$C11:$DB11),$A11*wSUP!DB11/SUM(wSUP!$C11:$DB11),0)</f>
        <v>0</v>
      </c>
      <c r="DC11" s="2"/>
    </row>
    <row r="12" spans="1:107" x14ac:dyDescent="0.75">
      <c r="A12" s="37">
        <v>7.6753237355498105E-5</v>
      </c>
      <c r="B12" s="17" t="s">
        <v>19</v>
      </c>
      <c r="C12" s="17">
        <f>IF(SUM(wSUP!$C12:$DB12),$A12*wSUP!C12/SUM(wSUP!$C12:$DB12),0)</f>
        <v>0</v>
      </c>
      <c r="D12" s="17">
        <f>IF(SUM(wSUP!$C12:$DB12),$A12*wSUP!D12/SUM(wSUP!$C12:$DB12),0)</f>
        <v>0</v>
      </c>
      <c r="E12" s="17">
        <f>IF(SUM(wSUP!$C12:$DB12),$A12*wSUP!E12/SUM(wSUP!$C12:$DB12),0)</f>
        <v>0</v>
      </c>
      <c r="F12" s="17">
        <f>IF(SUM(wSUP!$C12:$DB12),$A12*wSUP!F12/SUM(wSUP!$C12:$DB12),0)</f>
        <v>0</v>
      </c>
      <c r="G12" s="17">
        <f>IF(SUM(wSUP!$C12:$DB12),$A12*wSUP!G12/SUM(wSUP!$C12:$DB12),0)</f>
        <v>7.6753237355498105E-5</v>
      </c>
      <c r="H12" s="17">
        <f>IF(SUM(wSUP!$C12:$DB12),$A12*wSUP!H12/SUM(wSUP!$C12:$DB12),0)</f>
        <v>0</v>
      </c>
      <c r="I12" s="17">
        <f>IF(SUM(wSUP!$C12:$DB12),$A12*wSUP!I12/SUM(wSUP!$C12:$DB12),0)</f>
        <v>0</v>
      </c>
      <c r="J12" s="17">
        <f>IF(SUM(wSUP!$C12:$DB12),$A12*wSUP!J12/SUM(wSUP!$C12:$DB12),0)</f>
        <v>0</v>
      </c>
      <c r="K12" s="17">
        <f>IF(SUM(wSUP!$C12:$DB12),$A12*wSUP!K12/SUM(wSUP!$C12:$DB12),0)</f>
        <v>0</v>
      </c>
      <c r="L12" s="17">
        <f>IF(SUM(wSUP!$C12:$DB12),$A12*wSUP!L12/SUM(wSUP!$C12:$DB12),0)</f>
        <v>0</v>
      </c>
      <c r="M12" s="17">
        <f>IF(SUM(wSUP!$C12:$DB12),$A12*wSUP!M12/SUM(wSUP!$C12:$DB12),0)</f>
        <v>0</v>
      </c>
      <c r="N12" s="17">
        <f>IF(SUM(wSUP!$C12:$DB12),$A12*wSUP!N12/SUM(wSUP!$C12:$DB12),0)</f>
        <v>0</v>
      </c>
      <c r="O12" s="17">
        <f>IF(SUM(wSUP!$C12:$DB12),$A12*wSUP!O12/SUM(wSUP!$C12:$DB12),0)</f>
        <v>0</v>
      </c>
      <c r="P12" s="17">
        <f>IF(SUM(wSUP!$C12:$DB12),$A12*wSUP!P12/SUM(wSUP!$C12:$DB12),0)</f>
        <v>0</v>
      </c>
      <c r="Q12" s="17">
        <f>IF(SUM(wSUP!$C12:$DB12),$A12*wSUP!Q12/SUM(wSUP!$C12:$DB12),0)</f>
        <v>0</v>
      </c>
      <c r="R12" s="17">
        <f>IF(SUM(wSUP!$C12:$DB12),$A12*wSUP!R12/SUM(wSUP!$C12:$DB12),0)</f>
        <v>0</v>
      </c>
      <c r="S12" s="17">
        <f>IF(SUM(wSUP!$C12:$DB12),$A12*wSUP!S12/SUM(wSUP!$C12:$DB12),0)</f>
        <v>0</v>
      </c>
      <c r="T12" s="17">
        <f>IF(SUM(wSUP!$C12:$DB12),$A12*wSUP!T12/SUM(wSUP!$C12:$DB12),0)</f>
        <v>0</v>
      </c>
      <c r="U12" s="17">
        <f>IF(SUM(wSUP!$C12:$DB12),$A12*wSUP!U12/SUM(wSUP!$C12:$DB12),0)</f>
        <v>0</v>
      </c>
      <c r="V12" s="17">
        <f>IF(SUM(wSUP!$C12:$DB12),$A12*wSUP!V12/SUM(wSUP!$C12:$DB12),0)</f>
        <v>0</v>
      </c>
      <c r="W12" s="17">
        <f>IF(SUM(wSUP!$C12:$DB12),$A12*wSUP!W12/SUM(wSUP!$C12:$DB12),0)</f>
        <v>0</v>
      </c>
      <c r="X12" s="17">
        <f>IF(SUM(wSUP!$C12:$DB12),$A12*wSUP!X12/SUM(wSUP!$C12:$DB12),0)</f>
        <v>0</v>
      </c>
      <c r="Y12" s="17">
        <f>IF(SUM(wSUP!$C12:$DB12),$A12*wSUP!Y12/SUM(wSUP!$C12:$DB12),0)</f>
        <v>0</v>
      </c>
      <c r="Z12" s="17">
        <f>IF(SUM(wSUP!$C12:$DB12),$A12*wSUP!Z12/SUM(wSUP!$C12:$DB12),0)</f>
        <v>0</v>
      </c>
      <c r="AA12" s="17">
        <f>IF(SUM(wSUP!$C12:$DB12),$A12*wSUP!AA12/SUM(wSUP!$C12:$DB12),0)</f>
        <v>0</v>
      </c>
      <c r="AB12" s="17">
        <f>IF(SUM(wSUP!$C12:$DB12),$A12*wSUP!AB12/SUM(wSUP!$C12:$DB12),0)</f>
        <v>0</v>
      </c>
      <c r="AC12" s="17">
        <f>IF(SUM(wSUP!$C12:$DB12),$A12*wSUP!AC12/SUM(wSUP!$C12:$DB12),0)</f>
        <v>0</v>
      </c>
      <c r="AD12" s="17">
        <f>IF(SUM(wSUP!$C12:$DB12),$A12*wSUP!AD12/SUM(wSUP!$C12:$DB12),0)</f>
        <v>0</v>
      </c>
      <c r="AE12" s="17">
        <f>IF(SUM(wSUP!$C12:$DB12),$A12*wSUP!AE12/SUM(wSUP!$C12:$DB12),0)</f>
        <v>0</v>
      </c>
      <c r="AF12" s="17">
        <f>IF(SUM(wSUP!$C12:$DB12),$A12*wSUP!AF12/SUM(wSUP!$C12:$DB12),0)</f>
        <v>0</v>
      </c>
      <c r="AG12" s="17">
        <f>IF(SUM(wSUP!$C12:$DB12),$A12*wSUP!AG12/SUM(wSUP!$C12:$DB12),0)</f>
        <v>0</v>
      </c>
      <c r="AH12" s="17">
        <f>IF(SUM(wSUP!$C12:$DB12),$A12*wSUP!AH12/SUM(wSUP!$C12:$DB12),0)</f>
        <v>0</v>
      </c>
      <c r="AI12" s="17">
        <f>IF(SUM(wSUP!$C12:$DB12),$A12*wSUP!AI12/SUM(wSUP!$C12:$DB12),0)</f>
        <v>0</v>
      </c>
      <c r="AJ12" s="17">
        <f>IF(SUM(wSUP!$C12:$DB12),$A12*wSUP!AJ12/SUM(wSUP!$C12:$DB12),0)</f>
        <v>0</v>
      </c>
      <c r="AK12" s="17">
        <f>IF(SUM(wSUP!$C12:$DB12),$A12*wSUP!AK12/SUM(wSUP!$C12:$DB12),0)</f>
        <v>0</v>
      </c>
      <c r="AL12" s="17">
        <f>IF(SUM(wSUP!$C12:$DB12),$A12*wSUP!AL12/SUM(wSUP!$C12:$DB12),0)</f>
        <v>0</v>
      </c>
      <c r="AM12" s="17">
        <f>IF(SUM(wSUP!$C12:$DB12),$A12*wSUP!AM12/SUM(wSUP!$C12:$DB12),0)</f>
        <v>0</v>
      </c>
      <c r="AN12" s="17">
        <f>IF(SUM(wSUP!$C12:$DB12),$A12*wSUP!AN12/SUM(wSUP!$C12:$DB12),0)</f>
        <v>0</v>
      </c>
      <c r="AO12" s="17">
        <f>IF(SUM(wSUP!$C12:$DB12),$A12*wSUP!AO12/SUM(wSUP!$C12:$DB12),0)</f>
        <v>0</v>
      </c>
      <c r="AP12" s="17">
        <f>IF(SUM(wSUP!$C12:$DB12),$A12*wSUP!AP12/SUM(wSUP!$C12:$DB12),0)</f>
        <v>0</v>
      </c>
      <c r="AQ12" s="17">
        <f>IF(SUM(wSUP!$C12:$DB12),$A12*wSUP!AQ12/SUM(wSUP!$C12:$DB12),0)</f>
        <v>0</v>
      </c>
      <c r="AR12" s="17">
        <f>IF(SUM(wSUP!$C12:$DB12),$A12*wSUP!AR12/SUM(wSUP!$C12:$DB12),0)</f>
        <v>0</v>
      </c>
      <c r="AS12" s="17">
        <f>IF(SUM(wSUP!$C12:$DB12),$A12*wSUP!AS12/SUM(wSUP!$C12:$DB12),0)</f>
        <v>0</v>
      </c>
      <c r="AT12" s="17">
        <f>IF(SUM(wSUP!$C12:$DB12),$A12*wSUP!AT12/SUM(wSUP!$C12:$DB12),0)</f>
        <v>0</v>
      </c>
      <c r="AU12" s="17">
        <f>IF(SUM(wSUP!$C12:$DB12),$A12*wSUP!AU12/SUM(wSUP!$C12:$DB12),0)</f>
        <v>0</v>
      </c>
      <c r="AV12" s="17">
        <f>IF(SUM(wSUP!$C12:$DB12),$A12*wSUP!AV12/SUM(wSUP!$C12:$DB12),0)</f>
        <v>0</v>
      </c>
      <c r="AW12" s="17">
        <f>IF(SUM(wSUP!$C12:$DB12),$A12*wSUP!AW12/SUM(wSUP!$C12:$DB12),0)</f>
        <v>0</v>
      </c>
      <c r="AX12" s="17">
        <f>IF(SUM(wSUP!$C12:$DB12),$A12*wSUP!AX12/SUM(wSUP!$C12:$DB12),0)</f>
        <v>0</v>
      </c>
      <c r="AY12" s="17">
        <f>IF(SUM(wSUP!$C12:$DB12),$A12*wSUP!AY12/SUM(wSUP!$C12:$DB12),0)</f>
        <v>0</v>
      </c>
      <c r="AZ12" s="17">
        <f>IF(SUM(wSUP!$C12:$DB12),$A12*wSUP!AZ12/SUM(wSUP!$C12:$DB12),0)</f>
        <v>0</v>
      </c>
      <c r="BA12" s="17">
        <f>IF(SUM(wSUP!$C12:$DB12),$A12*wSUP!BA12/SUM(wSUP!$C12:$DB12),0)</f>
        <v>0</v>
      </c>
      <c r="BB12" s="17">
        <f>IF(SUM(wSUP!$C12:$DB12),$A12*wSUP!BB12/SUM(wSUP!$C12:$DB12),0)</f>
        <v>0</v>
      </c>
      <c r="BC12" s="17">
        <f>IF(SUM(wSUP!$C12:$DB12),$A12*wSUP!BC12/SUM(wSUP!$C12:$DB12),0)</f>
        <v>0</v>
      </c>
      <c r="BD12" s="17">
        <f>IF(SUM(wSUP!$C12:$DB12),$A12*wSUP!BD12/SUM(wSUP!$C12:$DB12),0)</f>
        <v>0</v>
      </c>
      <c r="BE12" s="17">
        <f>IF(SUM(wSUP!$C12:$DB12),$A12*wSUP!BE12/SUM(wSUP!$C12:$DB12),0)</f>
        <v>0</v>
      </c>
      <c r="BF12" s="17">
        <f>IF(SUM(wSUP!$C12:$DB12),$A12*wSUP!BF12/SUM(wSUP!$C12:$DB12),0)</f>
        <v>0</v>
      </c>
      <c r="BG12" s="17">
        <f>IF(SUM(wSUP!$C12:$DB12),$A12*wSUP!BG12/SUM(wSUP!$C12:$DB12),0)</f>
        <v>0</v>
      </c>
      <c r="BH12" s="17">
        <f>IF(SUM(wSUP!$C12:$DB12),$A12*wSUP!BH12/SUM(wSUP!$C12:$DB12),0)</f>
        <v>0</v>
      </c>
      <c r="BI12" s="17">
        <f>IF(SUM(wSUP!$C12:$DB12),$A12*wSUP!BI12/SUM(wSUP!$C12:$DB12),0)</f>
        <v>0</v>
      </c>
      <c r="BJ12" s="17">
        <f>IF(SUM(wSUP!$C12:$DB12),$A12*wSUP!BJ12/SUM(wSUP!$C12:$DB12),0)</f>
        <v>0</v>
      </c>
      <c r="BK12" s="17">
        <f>IF(SUM(wSUP!$C12:$DB12),$A12*wSUP!BK12/SUM(wSUP!$C12:$DB12),0)</f>
        <v>0</v>
      </c>
      <c r="BL12" s="17">
        <f>IF(SUM(wSUP!$C12:$DB12),$A12*wSUP!BL12/SUM(wSUP!$C12:$DB12),0)</f>
        <v>0</v>
      </c>
      <c r="BM12" s="17">
        <f>IF(SUM(wSUP!$C12:$DB12),$A12*wSUP!BM12/SUM(wSUP!$C12:$DB12),0)</f>
        <v>0</v>
      </c>
      <c r="BN12" s="17">
        <f>IF(SUM(wSUP!$C12:$DB12),$A12*wSUP!BN12/SUM(wSUP!$C12:$DB12),0)</f>
        <v>0</v>
      </c>
      <c r="BO12" s="17">
        <f>IF(SUM(wSUP!$C12:$DB12),$A12*wSUP!BO12/SUM(wSUP!$C12:$DB12),0)</f>
        <v>0</v>
      </c>
      <c r="BP12" s="17">
        <f>IF(SUM(wSUP!$C12:$DB12),$A12*wSUP!BP12/SUM(wSUP!$C12:$DB12),0)</f>
        <v>0</v>
      </c>
      <c r="BQ12" s="17">
        <f>IF(SUM(wSUP!$C12:$DB12),$A12*wSUP!BQ12/SUM(wSUP!$C12:$DB12),0)</f>
        <v>0</v>
      </c>
      <c r="BR12" s="17">
        <f>IF(SUM(wSUP!$C12:$DB12),$A12*wSUP!BR12/SUM(wSUP!$C12:$DB12),0)</f>
        <v>0</v>
      </c>
      <c r="BS12" s="17">
        <f>IF(SUM(wSUP!$C12:$DB12),$A12*wSUP!BS12/SUM(wSUP!$C12:$DB12),0)</f>
        <v>0</v>
      </c>
      <c r="BT12" s="17">
        <f>IF(SUM(wSUP!$C12:$DB12),$A12*wSUP!BT12/SUM(wSUP!$C12:$DB12),0)</f>
        <v>0</v>
      </c>
      <c r="BU12" s="17">
        <f>IF(SUM(wSUP!$C12:$DB12),$A12*wSUP!BU12/SUM(wSUP!$C12:$DB12),0)</f>
        <v>0</v>
      </c>
      <c r="BV12" s="17">
        <f>IF(SUM(wSUP!$C12:$DB12),$A12*wSUP!BV12/SUM(wSUP!$C12:$DB12),0)</f>
        <v>0</v>
      </c>
      <c r="BW12" s="17">
        <f>IF(SUM(wSUP!$C12:$DB12),$A12*wSUP!BW12/SUM(wSUP!$C12:$DB12),0)</f>
        <v>0</v>
      </c>
      <c r="BX12" s="17">
        <f>IF(SUM(wSUP!$C12:$DB12),$A12*wSUP!BX12/SUM(wSUP!$C12:$DB12),0)</f>
        <v>0</v>
      </c>
      <c r="BY12" s="17">
        <f>IF(SUM(wSUP!$C12:$DB12),$A12*wSUP!BY12/SUM(wSUP!$C12:$DB12),0)</f>
        <v>0</v>
      </c>
      <c r="BZ12" s="17">
        <f>IF(SUM(wSUP!$C12:$DB12),$A12*wSUP!BZ12/SUM(wSUP!$C12:$DB12),0)</f>
        <v>0</v>
      </c>
      <c r="CA12" s="17">
        <f>IF(SUM(wSUP!$C12:$DB12),$A12*wSUP!CA12/SUM(wSUP!$C12:$DB12),0)</f>
        <v>0</v>
      </c>
      <c r="CB12" s="17">
        <f>IF(SUM(wSUP!$C12:$DB12),$A12*wSUP!CB12/SUM(wSUP!$C12:$DB12),0)</f>
        <v>0</v>
      </c>
      <c r="CC12" s="17">
        <f>IF(SUM(wSUP!$C12:$DB12),$A12*wSUP!CC12/SUM(wSUP!$C12:$DB12),0)</f>
        <v>0</v>
      </c>
      <c r="CD12" s="17">
        <f>IF(SUM(wSUP!$C12:$DB12),$A12*wSUP!CD12/SUM(wSUP!$C12:$DB12),0)</f>
        <v>0</v>
      </c>
      <c r="CE12" s="17">
        <f>IF(SUM(wSUP!$C12:$DB12),$A12*wSUP!CE12/SUM(wSUP!$C12:$DB12),0)</f>
        <v>0</v>
      </c>
      <c r="CF12" s="17">
        <f>IF(SUM(wSUP!$C12:$DB12),$A12*wSUP!CF12/SUM(wSUP!$C12:$DB12),0)</f>
        <v>0</v>
      </c>
      <c r="CG12" s="17">
        <f>IF(SUM(wSUP!$C12:$DB12),$A12*wSUP!CG12/SUM(wSUP!$C12:$DB12),0)</f>
        <v>0</v>
      </c>
      <c r="CH12" s="17">
        <f>IF(SUM(wSUP!$C12:$DB12),$A12*wSUP!CH12/SUM(wSUP!$C12:$DB12),0)</f>
        <v>0</v>
      </c>
      <c r="CI12" s="17">
        <f>IF(SUM(wSUP!$C12:$DB12),$A12*wSUP!CI12/SUM(wSUP!$C12:$DB12),0)</f>
        <v>0</v>
      </c>
      <c r="CJ12" s="17">
        <f>IF(SUM(wSUP!$C12:$DB12),$A12*wSUP!CJ12/SUM(wSUP!$C12:$DB12),0)</f>
        <v>0</v>
      </c>
      <c r="CK12" s="17">
        <f>IF(SUM(wSUP!$C12:$DB12),$A12*wSUP!CK12/SUM(wSUP!$C12:$DB12),0)</f>
        <v>0</v>
      </c>
      <c r="CL12" s="17">
        <f>IF(SUM(wSUP!$C12:$DB12),$A12*wSUP!CL12/SUM(wSUP!$C12:$DB12),0)</f>
        <v>0</v>
      </c>
      <c r="CM12" s="17">
        <f>IF(SUM(wSUP!$C12:$DB12),$A12*wSUP!CM12/SUM(wSUP!$C12:$DB12),0)</f>
        <v>0</v>
      </c>
      <c r="CN12" s="17">
        <f>IF(SUM(wSUP!$C12:$DB12),$A12*wSUP!CN12/SUM(wSUP!$C12:$DB12),0)</f>
        <v>0</v>
      </c>
      <c r="CO12" s="17">
        <f>IF(SUM(wSUP!$C12:$DB12),$A12*wSUP!CO12/SUM(wSUP!$C12:$DB12),0)</f>
        <v>0</v>
      </c>
      <c r="CP12" s="17">
        <f>IF(SUM(wSUP!$C12:$DB12),$A12*wSUP!CP12/SUM(wSUP!$C12:$DB12),0)</f>
        <v>0</v>
      </c>
      <c r="CQ12" s="17">
        <f>IF(SUM(wSUP!$C12:$DB12),$A12*wSUP!CQ12/SUM(wSUP!$C12:$DB12),0)</f>
        <v>0</v>
      </c>
      <c r="CR12" s="17">
        <f>IF(SUM(wSUP!$C12:$DB12),$A12*wSUP!CR12/SUM(wSUP!$C12:$DB12),0)</f>
        <v>0</v>
      </c>
      <c r="CS12" s="17">
        <f>IF(SUM(wSUP!$C12:$DB12),$A12*wSUP!CS12/SUM(wSUP!$C12:$DB12),0)</f>
        <v>0</v>
      </c>
      <c r="CT12" s="17">
        <f>IF(SUM(wSUP!$C12:$DB12),$A12*wSUP!CT12/SUM(wSUP!$C12:$DB12),0)</f>
        <v>0</v>
      </c>
      <c r="CU12" s="17">
        <f>IF(SUM(wSUP!$C12:$DB12),$A12*wSUP!CU12/SUM(wSUP!$C12:$DB12),0)</f>
        <v>0</v>
      </c>
      <c r="CV12" s="17">
        <f>IF(SUM(wSUP!$C12:$DB12),$A12*wSUP!CV12/SUM(wSUP!$C12:$DB12),0)</f>
        <v>0</v>
      </c>
      <c r="CW12" s="17">
        <f>IF(SUM(wSUP!$C12:$DB12),$A12*wSUP!CW12/SUM(wSUP!$C12:$DB12),0)</f>
        <v>0</v>
      </c>
      <c r="CX12" s="17">
        <f>IF(SUM(wSUP!$C12:$DB12),$A12*wSUP!CX12/SUM(wSUP!$C12:$DB12),0)</f>
        <v>0</v>
      </c>
      <c r="CY12" s="17">
        <f>IF(SUM(wSUP!$C12:$DB12),$A12*wSUP!CY12/SUM(wSUP!$C12:$DB12),0)</f>
        <v>0</v>
      </c>
      <c r="CZ12" s="17">
        <f>IF(SUM(wSUP!$C12:$DB12),$A12*wSUP!CZ12/SUM(wSUP!$C12:$DB12),0)</f>
        <v>0</v>
      </c>
      <c r="DA12" s="17">
        <f>IF(SUM(wSUP!$C12:$DB12),$A12*wSUP!DA12/SUM(wSUP!$C12:$DB12),0)</f>
        <v>0</v>
      </c>
      <c r="DB12" s="17">
        <f>IF(SUM(wSUP!$C12:$DB12),$A12*wSUP!DB12/SUM(wSUP!$C12:$DB12),0)</f>
        <v>0</v>
      </c>
      <c r="DC12" s="2"/>
    </row>
    <row r="13" spans="1:107" x14ac:dyDescent="0.75">
      <c r="A13" s="37">
        <v>123.14101970815726</v>
      </c>
      <c r="B13" s="17" t="s">
        <v>33</v>
      </c>
      <c r="C13" s="17">
        <f>IF(SUM(wSUP!$C13:$DB13),$A13*wSUP!C13/SUM(wSUP!$C13:$DB13),0)</f>
        <v>0</v>
      </c>
      <c r="D13" s="17">
        <f>IF(SUM(wSUP!$C13:$DB13),$A13*wSUP!D13/SUM(wSUP!$C13:$DB13),0)</f>
        <v>0</v>
      </c>
      <c r="E13" s="17">
        <f>IF(SUM(wSUP!$C13:$DB13),$A13*wSUP!E13/SUM(wSUP!$C13:$DB13),0)</f>
        <v>0</v>
      </c>
      <c r="F13" s="17">
        <f>IF(SUM(wSUP!$C13:$DB13),$A13*wSUP!F13/SUM(wSUP!$C13:$DB13),0)</f>
        <v>0</v>
      </c>
      <c r="G13" s="17">
        <f>IF(SUM(wSUP!$C13:$DB13),$A13*wSUP!G13/SUM(wSUP!$C13:$DB13),0)</f>
        <v>0</v>
      </c>
      <c r="H13" s="17">
        <f>IF(SUM(wSUP!$C13:$DB13),$A13*wSUP!H13/SUM(wSUP!$C13:$DB13),0)</f>
        <v>123.14101970815726</v>
      </c>
      <c r="I13" s="17">
        <f>IF(SUM(wSUP!$C13:$DB13),$A13*wSUP!I13/SUM(wSUP!$C13:$DB13),0)</f>
        <v>0</v>
      </c>
      <c r="J13" s="17">
        <f>IF(SUM(wSUP!$C13:$DB13),$A13*wSUP!J13/SUM(wSUP!$C13:$DB13),0)</f>
        <v>0</v>
      </c>
      <c r="K13" s="17">
        <f>IF(SUM(wSUP!$C13:$DB13),$A13*wSUP!K13/SUM(wSUP!$C13:$DB13),0)</f>
        <v>0</v>
      </c>
      <c r="L13" s="17">
        <f>IF(SUM(wSUP!$C13:$DB13),$A13*wSUP!L13/SUM(wSUP!$C13:$DB13),0)</f>
        <v>0</v>
      </c>
      <c r="M13" s="17">
        <f>IF(SUM(wSUP!$C13:$DB13),$A13*wSUP!M13/SUM(wSUP!$C13:$DB13),0)</f>
        <v>0</v>
      </c>
      <c r="N13" s="17">
        <f>IF(SUM(wSUP!$C13:$DB13),$A13*wSUP!N13/SUM(wSUP!$C13:$DB13),0)</f>
        <v>0</v>
      </c>
      <c r="O13" s="17">
        <f>IF(SUM(wSUP!$C13:$DB13),$A13*wSUP!O13/SUM(wSUP!$C13:$DB13),0)</f>
        <v>0</v>
      </c>
      <c r="P13" s="17">
        <f>IF(SUM(wSUP!$C13:$DB13),$A13*wSUP!P13/SUM(wSUP!$C13:$DB13),0)</f>
        <v>0</v>
      </c>
      <c r="Q13" s="17">
        <f>IF(SUM(wSUP!$C13:$DB13),$A13*wSUP!Q13/SUM(wSUP!$C13:$DB13),0)</f>
        <v>0</v>
      </c>
      <c r="R13" s="17">
        <f>IF(SUM(wSUP!$C13:$DB13),$A13*wSUP!R13/SUM(wSUP!$C13:$DB13),0)</f>
        <v>0</v>
      </c>
      <c r="S13" s="17">
        <f>IF(SUM(wSUP!$C13:$DB13),$A13*wSUP!S13/SUM(wSUP!$C13:$DB13),0)</f>
        <v>0</v>
      </c>
      <c r="T13" s="17">
        <f>IF(SUM(wSUP!$C13:$DB13),$A13*wSUP!T13/SUM(wSUP!$C13:$DB13),0)</f>
        <v>0</v>
      </c>
      <c r="U13" s="17">
        <f>IF(SUM(wSUP!$C13:$DB13),$A13*wSUP!U13/SUM(wSUP!$C13:$DB13),0)</f>
        <v>0</v>
      </c>
      <c r="V13" s="17">
        <f>IF(SUM(wSUP!$C13:$DB13),$A13*wSUP!V13/SUM(wSUP!$C13:$DB13),0)</f>
        <v>0</v>
      </c>
      <c r="W13" s="17">
        <f>IF(SUM(wSUP!$C13:$DB13),$A13*wSUP!W13/SUM(wSUP!$C13:$DB13),0)</f>
        <v>0</v>
      </c>
      <c r="X13" s="17">
        <f>IF(SUM(wSUP!$C13:$DB13),$A13*wSUP!X13/SUM(wSUP!$C13:$DB13),0)</f>
        <v>0</v>
      </c>
      <c r="Y13" s="17">
        <f>IF(SUM(wSUP!$C13:$DB13),$A13*wSUP!Y13/SUM(wSUP!$C13:$DB13),0)</f>
        <v>0</v>
      </c>
      <c r="Z13" s="17">
        <f>IF(SUM(wSUP!$C13:$DB13),$A13*wSUP!Z13/SUM(wSUP!$C13:$DB13),0)</f>
        <v>0</v>
      </c>
      <c r="AA13" s="17">
        <f>IF(SUM(wSUP!$C13:$DB13),$A13*wSUP!AA13/SUM(wSUP!$C13:$DB13),0)</f>
        <v>0</v>
      </c>
      <c r="AB13" s="17">
        <f>IF(SUM(wSUP!$C13:$DB13),$A13*wSUP!AB13/SUM(wSUP!$C13:$DB13),0)</f>
        <v>0</v>
      </c>
      <c r="AC13" s="17">
        <f>IF(SUM(wSUP!$C13:$DB13),$A13*wSUP!AC13/SUM(wSUP!$C13:$DB13),0)</f>
        <v>0</v>
      </c>
      <c r="AD13" s="17">
        <f>IF(SUM(wSUP!$C13:$DB13),$A13*wSUP!AD13/SUM(wSUP!$C13:$DB13),0)</f>
        <v>0</v>
      </c>
      <c r="AE13" s="17">
        <f>IF(SUM(wSUP!$C13:$DB13),$A13*wSUP!AE13/SUM(wSUP!$C13:$DB13),0)</f>
        <v>0</v>
      </c>
      <c r="AF13" s="17">
        <f>IF(SUM(wSUP!$C13:$DB13),$A13*wSUP!AF13/SUM(wSUP!$C13:$DB13),0)</f>
        <v>0</v>
      </c>
      <c r="AG13" s="17">
        <f>IF(SUM(wSUP!$C13:$DB13),$A13*wSUP!AG13/SUM(wSUP!$C13:$DB13),0)</f>
        <v>0</v>
      </c>
      <c r="AH13" s="17">
        <f>IF(SUM(wSUP!$C13:$DB13),$A13*wSUP!AH13/SUM(wSUP!$C13:$DB13),0)</f>
        <v>0</v>
      </c>
      <c r="AI13" s="17">
        <f>IF(SUM(wSUP!$C13:$DB13),$A13*wSUP!AI13/SUM(wSUP!$C13:$DB13),0)</f>
        <v>0</v>
      </c>
      <c r="AJ13" s="17">
        <f>IF(SUM(wSUP!$C13:$DB13),$A13*wSUP!AJ13/SUM(wSUP!$C13:$DB13),0)</f>
        <v>0</v>
      </c>
      <c r="AK13" s="17">
        <f>IF(SUM(wSUP!$C13:$DB13),$A13*wSUP!AK13/SUM(wSUP!$C13:$DB13),0)</f>
        <v>0</v>
      </c>
      <c r="AL13" s="17">
        <f>IF(SUM(wSUP!$C13:$DB13),$A13*wSUP!AL13/SUM(wSUP!$C13:$DB13),0)</f>
        <v>0</v>
      </c>
      <c r="AM13" s="17">
        <f>IF(SUM(wSUP!$C13:$DB13),$A13*wSUP!AM13/SUM(wSUP!$C13:$DB13),0)</f>
        <v>0</v>
      </c>
      <c r="AN13" s="17">
        <f>IF(SUM(wSUP!$C13:$DB13),$A13*wSUP!AN13/SUM(wSUP!$C13:$DB13),0)</f>
        <v>0</v>
      </c>
      <c r="AO13" s="17">
        <f>IF(SUM(wSUP!$C13:$DB13),$A13*wSUP!AO13/SUM(wSUP!$C13:$DB13),0)</f>
        <v>0</v>
      </c>
      <c r="AP13" s="17">
        <f>IF(SUM(wSUP!$C13:$DB13),$A13*wSUP!AP13/SUM(wSUP!$C13:$DB13),0)</f>
        <v>0</v>
      </c>
      <c r="AQ13" s="17">
        <f>IF(SUM(wSUP!$C13:$DB13),$A13*wSUP!AQ13/SUM(wSUP!$C13:$DB13),0)</f>
        <v>0</v>
      </c>
      <c r="AR13" s="17">
        <f>IF(SUM(wSUP!$C13:$DB13),$A13*wSUP!AR13/SUM(wSUP!$C13:$DB13),0)</f>
        <v>0</v>
      </c>
      <c r="AS13" s="17">
        <f>IF(SUM(wSUP!$C13:$DB13),$A13*wSUP!AS13/SUM(wSUP!$C13:$DB13),0)</f>
        <v>0</v>
      </c>
      <c r="AT13" s="17">
        <f>IF(SUM(wSUP!$C13:$DB13),$A13*wSUP!AT13/SUM(wSUP!$C13:$DB13),0)</f>
        <v>0</v>
      </c>
      <c r="AU13" s="17">
        <f>IF(SUM(wSUP!$C13:$DB13),$A13*wSUP!AU13/SUM(wSUP!$C13:$DB13),0)</f>
        <v>0</v>
      </c>
      <c r="AV13" s="17">
        <f>IF(SUM(wSUP!$C13:$DB13),$A13*wSUP!AV13/SUM(wSUP!$C13:$DB13),0)</f>
        <v>0</v>
      </c>
      <c r="AW13" s="17">
        <f>IF(SUM(wSUP!$C13:$DB13),$A13*wSUP!AW13/SUM(wSUP!$C13:$DB13),0)</f>
        <v>0</v>
      </c>
      <c r="AX13" s="17">
        <f>IF(SUM(wSUP!$C13:$DB13),$A13*wSUP!AX13/SUM(wSUP!$C13:$DB13),0)</f>
        <v>0</v>
      </c>
      <c r="AY13" s="17">
        <f>IF(SUM(wSUP!$C13:$DB13),$A13*wSUP!AY13/SUM(wSUP!$C13:$DB13),0)</f>
        <v>0</v>
      </c>
      <c r="AZ13" s="17">
        <f>IF(SUM(wSUP!$C13:$DB13),$A13*wSUP!AZ13/SUM(wSUP!$C13:$DB13),0)</f>
        <v>0</v>
      </c>
      <c r="BA13" s="17">
        <f>IF(SUM(wSUP!$C13:$DB13),$A13*wSUP!BA13/SUM(wSUP!$C13:$DB13),0)</f>
        <v>0</v>
      </c>
      <c r="BB13" s="17">
        <f>IF(SUM(wSUP!$C13:$DB13),$A13*wSUP!BB13/SUM(wSUP!$C13:$DB13),0)</f>
        <v>0</v>
      </c>
      <c r="BC13" s="17">
        <f>IF(SUM(wSUP!$C13:$DB13),$A13*wSUP!BC13/SUM(wSUP!$C13:$DB13),0)</f>
        <v>0</v>
      </c>
      <c r="BD13" s="17">
        <f>IF(SUM(wSUP!$C13:$DB13),$A13*wSUP!BD13/SUM(wSUP!$C13:$DB13),0)</f>
        <v>0</v>
      </c>
      <c r="BE13" s="17">
        <f>IF(SUM(wSUP!$C13:$DB13),$A13*wSUP!BE13/SUM(wSUP!$C13:$DB13),0)</f>
        <v>0</v>
      </c>
      <c r="BF13" s="17">
        <f>IF(SUM(wSUP!$C13:$DB13),$A13*wSUP!BF13/SUM(wSUP!$C13:$DB13),0)</f>
        <v>0</v>
      </c>
      <c r="BG13" s="17">
        <f>IF(SUM(wSUP!$C13:$DB13),$A13*wSUP!BG13/SUM(wSUP!$C13:$DB13),0)</f>
        <v>0</v>
      </c>
      <c r="BH13" s="17">
        <f>IF(SUM(wSUP!$C13:$DB13),$A13*wSUP!BH13/SUM(wSUP!$C13:$DB13),0)</f>
        <v>0</v>
      </c>
      <c r="BI13" s="17">
        <f>IF(SUM(wSUP!$C13:$DB13),$A13*wSUP!BI13/SUM(wSUP!$C13:$DB13),0)</f>
        <v>0</v>
      </c>
      <c r="BJ13" s="17">
        <f>IF(SUM(wSUP!$C13:$DB13),$A13*wSUP!BJ13/SUM(wSUP!$C13:$DB13),0)</f>
        <v>0</v>
      </c>
      <c r="BK13" s="17">
        <f>IF(SUM(wSUP!$C13:$DB13),$A13*wSUP!BK13/SUM(wSUP!$C13:$DB13),0)</f>
        <v>0</v>
      </c>
      <c r="BL13" s="17">
        <f>IF(SUM(wSUP!$C13:$DB13),$A13*wSUP!BL13/SUM(wSUP!$C13:$DB13),0)</f>
        <v>0</v>
      </c>
      <c r="BM13" s="17">
        <f>IF(SUM(wSUP!$C13:$DB13),$A13*wSUP!BM13/SUM(wSUP!$C13:$DB13),0)</f>
        <v>0</v>
      </c>
      <c r="BN13" s="17">
        <f>IF(SUM(wSUP!$C13:$DB13),$A13*wSUP!BN13/SUM(wSUP!$C13:$DB13),0)</f>
        <v>0</v>
      </c>
      <c r="BO13" s="17">
        <f>IF(SUM(wSUP!$C13:$DB13),$A13*wSUP!BO13/SUM(wSUP!$C13:$DB13),0)</f>
        <v>0</v>
      </c>
      <c r="BP13" s="17">
        <f>IF(SUM(wSUP!$C13:$DB13),$A13*wSUP!BP13/SUM(wSUP!$C13:$DB13),0)</f>
        <v>0</v>
      </c>
      <c r="BQ13" s="17">
        <f>IF(SUM(wSUP!$C13:$DB13),$A13*wSUP!BQ13/SUM(wSUP!$C13:$DB13),0)</f>
        <v>0</v>
      </c>
      <c r="BR13" s="17">
        <f>IF(SUM(wSUP!$C13:$DB13),$A13*wSUP!BR13/SUM(wSUP!$C13:$DB13),0)</f>
        <v>0</v>
      </c>
      <c r="BS13" s="17">
        <f>IF(SUM(wSUP!$C13:$DB13),$A13*wSUP!BS13/SUM(wSUP!$C13:$DB13),0)</f>
        <v>0</v>
      </c>
      <c r="BT13" s="17">
        <f>IF(SUM(wSUP!$C13:$DB13),$A13*wSUP!BT13/SUM(wSUP!$C13:$DB13),0)</f>
        <v>0</v>
      </c>
      <c r="BU13" s="17">
        <f>IF(SUM(wSUP!$C13:$DB13),$A13*wSUP!BU13/SUM(wSUP!$C13:$DB13),0)</f>
        <v>0</v>
      </c>
      <c r="BV13" s="17">
        <f>IF(SUM(wSUP!$C13:$DB13),$A13*wSUP!BV13/SUM(wSUP!$C13:$DB13),0)</f>
        <v>0</v>
      </c>
      <c r="BW13" s="17">
        <f>IF(SUM(wSUP!$C13:$DB13),$A13*wSUP!BW13/SUM(wSUP!$C13:$DB13),0)</f>
        <v>0</v>
      </c>
      <c r="BX13" s="17">
        <f>IF(SUM(wSUP!$C13:$DB13),$A13*wSUP!BX13/SUM(wSUP!$C13:$DB13),0)</f>
        <v>0</v>
      </c>
      <c r="BY13" s="17">
        <f>IF(SUM(wSUP!$C13:$DB13),$A13*wSUP!BY13/SUM(wSUP!$C13:$DB13),0)</f>
        <v>0</v>
      </c>
      <c r="BZ13" s="17">
        <f>IF(SUM(wSUP!$C13:$DB13),$A13*wSUP!BZ13/SUM(wSUP!$C13:$DB13),0)</f>
        <v>0</v>
      </c>
      <c r="CA13" s="17">
        <f>IF(SUM(wSUP!$C13:$DB13),$A13*wSUP!CA13/SUM(wSUP!$C13:$DB13),0)</f>
        <v>0</v>
      </c>
      <c r="CB13" s="17">
        <f>IF(SUM(wSUP!$C13:$DB13),$A13*wSUP!CB13/SUM(wSUP!$C13:$DB13),0)</f>
        <v>0</v>
      </c>
      <c r="CC13" s="17">
        <f>IF(SUM(wSUP!$C13:$DB13),$A13*wSUP!CC13/SUM(wSUP!$C13:$DB13),0)</f>
        <v>0</v>
      </c>
      <c r="CD13" s="17">
        <f>IF(SUM(wSUP!$C13:$DB13),$A13*wSUP!CD13/SUM(wSUP!$C13:$DB13),0)</f>
        <v>0</v>
      </c>
      <c r="CE13" s="17">
        <f>IF(SUM(wSUP!$C13:$DB13),$A13*wSUP!CE13/SUM(wSUP!$C13:$DB13),0)</f>
        <v>0</v>
      </c>
      <c r="CF13" s="17">
        <f>IF(SUM(wSUP!$C13:$DB13),$A13*wSUP!CF13/SUM(wSUP!$C13:$DB13),0)</f>
        <v>0</v>
      </c>
      <c r="CG13" s="17">
        <f>IF(SUM(wSUP!$C13:$DB13),$A13*wSUP!CG13/SUM(wSUP!$C13:$DB13),0)</f>
        <v>0</v>
      </c>
      <c r="CH13" s="17">
        <f>IF(SUM(wSUP!$C13:$DB13),$A13*wSUP!CH13/SUM(wSUP!$C13:$DB13),0)</f>
        <v>0</v>
      </c>
      <c r="CI13" s="17">
        <f>IF(SUM(wSUP!$C13:$DB13),$A13*wSUP!CI13/SUM(wSUP!$C13:$DB13),0)</f>
        <v>0</v>
      </c>
      <c r="CJ13" s="17">
        <f>IF(SUM(wSUP!$C13:$DB13),$A13*wSUP!CJ13/SUM(wSUP!$C13:$DB13),0)</f>
        <v>0</v>
      </c>
      <c r="CK13" s="17">
        <f>IF(SUM(wSUP!$C13:$DB13),$A13*wSUP!CK13/SUM(wSUP!$C13:$DB13),0)</f>
        <v>0</v>
      </c>
      <c r="CL13" s="17">
        <f>IF(SUM(wSUP!$C13:$DB13),$A13*wSUP!CL13/SUM(wSUP!$C13:$DB13),0)</f>
        <v>0</v>
      </c>
      <c r="CM13" s="17">
        <f>IF(SUM(wSUP!$C13:$DB13),$A13*wSUP!CM13/SUM(wSUP!$C13:$DB13),0)</f>
        <v>0</v>
      </c>
      <c r="CN13" s="17">
        <f>IF(SUM(wSUP!$C13:$DB13),$A13*wSUP!CN13/SUM(wSUP!$C13:$DB13),0)</f>
        <v>0</v>
      </c>
      <c r="CO13" s="17">
        <f>IF(SUM(wSUP!$C13:$DB13),$A13*wSUP!CO13/SUM(wSUP!$C13:$DB13),0)</f>
        <v>0</v>
      </c>
      <c r="CP13" s="17">
        <f>IF(SUM(wSUP!$C13:$DB13),$A13*wSUP!CP13/SUM(wSUP!$C13:$DB13),0)</f>
        <v>0</v>
      </c>
      <c r="CQ13" s="17">
        <f>IF(SUM(wSUP!$C13:$DB13),$A13*wSUP!CQ13/SUM(wSUP!$C13:$DB13),0)</f>
        <v>0</v>
      </c>
      <c r="CR13" s="17">
        <f>IF(SUM(wSUP!$C13:$DB13),$A13*wSUP!CR13/SUM(wSUP!$C13:$DB13),0)</f>
        <v>0</v>
      </c>
      <c r="CS13" s="17">
        <f>IF(SUM(wSUP!$C13:$DB13),$A13*wSUP!CS13/SUM(wSUP!$C13:$DB13),0)</f>
        <v>0</v>
      </c>
      <c r="CT13" s="17">
        <f>IF(SUM(wSUP!$C13:$DB13),$A13*wSUP!CT13/SUM(wSUP!$C13:$DB13),0)</f>
        <v>0</v>
      </c>
      <c r="CU13" s="17">
        <f>IF(SUM(wSUP!$C13:$DB13),$A13*wSUP!CU13/SUM(wSUP!$C13:$DB13),0)</f>
        <v>0</v>
      </c>
      <c r="CV13" s="17">
        <f>IF(SUM(wSUP!$C13:$DB13),$A13*wSUP!CV13/SUM(wSUP!$C13:$DB13),0)</f>
        <v>0</v>
      </c>
      <c r="CW13" s="17">
        <f>IF(SUM(wSUP!$C13:$DB13),$A13*wSUP!CW13/SUM(wSUP!$C13:$DB13),0)</f>
        <v>0</v>
      </c>
      <c r="CX13" s="17">
        <f>IF(SUM(wSUP!$C13:$DB13),$A13*wSUP!CX13/SUM(wSUP!$C13:$DB13),0)</f>
        <v>0</v>
      </c>
      <c r="CY13" s="17">
        <f>IF(SUM(wSUP!$C13:$DB13),$A13*wSUP!CY13/SUM(wSUP!$C13:$DB13),0)</f>
        <v>0</v>
      </c>
      <c r="CZ13" s="17">
        <f>IF(SUM(wSUP!$C13:$DB13),$A13*wSUP!CZ13/SUM(wSUP!$C13:$DB13),0)</f>
        <v>0</v>
      </c>
      <c r="DA13" s="17">
        <f>IF(SUM(wSUP!$C13:$DB13),$A13*wSUP!DA13/SUM(wSUP!$C13:$DB13),0)</f>
        <v>0</v>
      </c>
      <c r="DB13" s="17">
        <f>IF(SUM(wSUP!$C13:$DB13),$A13*wSUP!DB13/SUM(wSUP!$C13:$DB13),0)</f>
        <v>0</v>
      </c>
      <c r="DC13" s="2"/>
    </row>
    <row r="14" spans="1:107" x14ac:dyDescent="0.75">
      <c r="A14" s="37">
        <v>127.93144638309086</v>
      </c>
      <c r="B14" s="17" t="s">
        <v>36</v>
      </c>
      <c r="C14" s="17">
        <f>IF(SUM(wSUP!$C14:$DB14),$A14*wSUP!C14/SUM(wSUP!$C14:$DB14),0)</f>
        <v>0</v>
      </c>
      <c r="D14" s="17">
        <f>IF(SUM(wSUP!$C14:$DB14),$A14*wSUP!D14/SUM(wSUP!$C14:$DB14),0)</f>
        <v>0</v>
      </c>
      <c r="E14" s="17">
        <f>IF(SUM(wSUP!$C14:$DB14),$A14*wSUP!E14/SUM(wSUP!$C14:$DB14),0)</f>
        <v>0</v>
      </c>
      <c r="F14" s="17">
        <f>IF(SUM(wSUP!$C14:$DB14),$A14*wSUP!F14/SUM(wSUP!$C14:$DB14),0)</f>
        <v>0</v>
      </c>
      <c r="G14" s="17">
        <f>IF(SUM(wSUP!$C14:$DB14),$A14*wSUP!G14/SUM(wSUP!$C14:$DB14),0)</f>
        <v>0</v>
      </c>
      <c r="H14" s="17">
        <f>IF(SUM(wSUP!$C14:$DB14),$A14*wSUP!H14/SUM(wSUP!$C14:$DB14),0)</f>
        <v>0</v>
      </c>
      <c r="I14" s="17">
        <f>IF(SUM(wSUP!$C14:$DB14),$A14*wSUP!I14/SUM(wSUP!$C14:$DB14),0)</f>
        <v>127.93144638309086</v>
      </c>
      <c r="J14" s="17">
        <f>IF(SUM(wSUP!$C14:$DB14),$A14*wSUP!J14/SUM(wSUP!$C14:$DB14),0)</f>
        <v>0</v>
      </c>
      <c r="K14" s="17">
        <f>IF(SUM(wSUP!$C14:$DB14),$A14*wSUP!K14/SUM(wSUP!$C14:$DB14),0)</f>
        <v>0</v>
      </c>
      <c r="L14" s="17">
        <f>IF(SUM(wSUP!$C14:$DB14),$A14*wSUP!L14/SUM(wSUP!$C14:$DB14),0)</f>
        <v>0</v>
      </c>
      <c r="M14" s="17">
        <f>IF(SUM(wSUP!$C14:$DB14),$A14*wSUP!M14/SUM(wSUP!$C14:$DB14),0)</f>
        <v>0</v>
      </c>
      <c r="N14" s="17">
        <f>IF(SUM(wSUP!$C14:$DB14),$A14*wSUP!N14/SUM(wSUP!$C14:$DB14),0)</f>
        <v>0</v>
      </c>
      <c r="O14" s="17">
        <f>IF(SUM(wSUP!$C14:$DB14),$A14*wSUP!O14/SUM(wSUP!$C14:$DB14),0)</f>
        <v>0</v>
      </c>
      <c r="P14" s="17">
        <f>IF(SUM(wSUP!$C14:$DB14),$A14*wSUP!P14/SUM(wSUP!$C14:$DB14),0)</f>
        <v>0</v>
      </c>
      <c r="Q14" s="17">
        <f>IF(SUM(wSUP!$C14:$DB14),$A14*wSUP!Q14/SUM(wSUP!$C14:$DB14),0)</f>
        <v>0</v>
      </c>
      <c r="R14" s="17">
        <f>IF(SUM(wSUP!$C14:$DB14),$A14*wSUP!R14/SUM(wSUP!$C14:$DB14),0)</f>
        <v>0</v>
      </c>
      <c r="S14" s="17">
        <f>IF(SUM(wSUP!$C14:$DB14),$A14*wSUP!S14/SUM(wSUP!$C14:$DB14),0)</f>
        <v>0</v>
      </c>
      <c r="T14" s="17">
        <f>IF(SUM(wSUP!$C14:$DB14),$A14*wSUP!T14/SUM(wSUP!$C14:$DB14),0)</f>
        <v>0</v>
      </c>
      <c r="U14" s="17">
        <f>IF(SUM(wSUP!$C14:$DB14),$A14*wSUP!U14/SUM(wSUP!$C14:$DB14),0)</f>
        <v>0</v>
      </c>
      <c r="V14" s="17">
        <f>IF(SUM(wSUP!$C14:$DB14),$A14*wSUP!V14/SUM(wSUP!$C14:$DB14),0)</f>
        <v>0</v>
      </c>
      <c r="W14" s="17">
        <f>IF(SUM(wSUP!$C14:$DB14),$A14*wSUP!W14/SUM(wSUP!$C14:$DB14),0)</f>
        <v>0</v>
      </c>
      <c r="X14" s="17">
        <f>IF(SUM(wSUP!$C14:$DB14),$A14*wSUP!X14/SUM(wSUP!$C14:$DB14),0)</f>
        <v>0</v>
      </c>
      <c r="Y14" s="17">
        <f>IF(SUM(wSUP!$C14:$DB14),$A14*wSUP!Y14/SUM(wSUP!$C14:$DB14),0)</f>
        <v>0</v>
      </c>
      <c r="Z14" s="17">
        <f>IF(SUM(wSUP!$C14:$DB14),$A14*wSUP!Z14/SUM(wSUP!$C14:$DB14),0)</f>
        <v>0</v>
      </c>
      <c r="AA14" s="17">
        <f>IF(SUM(wSUP!$C14:$DB14),$A14*wSUP!AA14/SUM(wSUP!$C14:$DB14),0)</f>
        <v>0</v>
      </c>
      <c r="AB14" s="17">
        <f>IF(SUM(wSUP!$C14:$DB14),$A14*wSUP!AB14/SUM(wSUP!$C14:$DB14),0)</f>
        <v>0</v>
      </c>
      <c r="AC14" s="17">
        <f>IF(SUM(wSUP!$C14:$DB14),$A14*wSUP!AC14/SUM(wSUP!$C14:$DB14),0)</f>
        <v>0</v>
      </c>
      <c r="AD14" s="17">
        <f>IF(SUM(wSUP!$C14:$DB14),$A14*wSUP!AD14/SUM(wSUP!$C14:$DB14),0)</f>
        <v>0</v>
      </c>
      <c r="AE14" s="17">
        <f>IF(SUM(wSUP!$C14:$DB14),$A14*wSUP!AE14/SUM(wSUP!$C14:$DB14),0)</f>
        <v>0</v>
      </c>
      <c r="AF14" s="17">
        <f>IF(SUM(wSUP!$C14:$DB14),$A14*wSUP!AF14/SUM(wSUP!$C14:$DB14),0)</f>
        <v>0</v>
      </c>
      <c r="AG14" s="17">
        <f>IF(SUM(wSUP!$C14:$DB14),$A14*wSUP!AG14/SUM(wSUP!$C14:$DB14),0)</f>
        <v>0</v>
      </c>
      <c r="AH14" s="17">
        <f>IF(SUM(wSUP!$C14:$DB14),$A14*wSUP!AH14/SUM(wSUP!$C14:$DB14),0)</f>
        <v>0</v>
      </c>
      <c r="AI14" s="17">
        <f>IF(SUM(wSUP!$C14:$DB14),$A14*wSUP!AI14/SUM(wSUP!$C14:$DB14),0)</f>
        <v>0</v>
      </c>
      <c r="AJ14" s="17">
        <f>IF(SUM(wSUP!$C14:$DB14),$A14*wSUP!AJ14/SUM(wSUP!$C14:$DB14),0)</f>
        <v>0</v>
      </c>
      <c r="AK14" s="17">
        <f>IF(SUM(wSUP!$C14:$DB14),$A14*wSUP!AK14/SUM(wSUP!$C14:$DB14),0)</f>
        <v>0</v>
      </c>
      <c r="AL14" s="17">
        <f>IF(SUM(wSUP!$C14:$DB14),$A14*wSUP!AL14/SUM(wSUP!$C14:$DB14),0)</f>
        <v>0</v>
      </c>
      <c r="AM14" s="17">
        <f>IF(SUM(wSUP!$C14:$DB14),$A14*wSUP!AM14/SUM(wSUP!$C14:$DB14),0)</f>
        <v>0</v>
      </c>
      <c r="AN14" s="17">
        <f>IF(SUM(wSUP!$C14:$DB14),$A14*wSUP!AN14/SUM(wSUP!$C14:$DB14),0)</f>
        <v>0</v>
      </c>
      <c r="AO14" s="17">
        <f>IF(SUM(wSUP!$C14:$DB14),$A14*wSUP!AO14/SUM(wSUP!$C14:$DB14),0)</f>
        <v>0</v>
      </c>
      <c r="AP14" s="17">
        <f>IF(SUM(wSUP!$C14:$DB14),$A14*wSUP!AP14/SUM(wSUP!$C14:$DB14),0)</f>
        <v>0</v>
      </c>
      <c r="AQ14" s="17">
        <f>IF(SUM(wSUP!$C14:$DB14),$A14*wSUP!AQ14/SUM(wSUP!$C14:$DB14),0)</f>
        <v>0</v>
      </c>
      <c r="AR14" s="17">
        <f>IF(SUM(wSUP!$C14:$DB14),$A14*wSUP!AR14/SUM(wSUP!$C14:$DB14),0)</f>
        <v>0</v>
      </c>
      <c r="AS14" s="17">
        <f>IF(SUM(wSUP!$C14:$DB14),$A14*wSUP!AS14/SUM(wSUP!$C14:$DB14),0)</f>
        <v>0</v>
      </c>
      <c r="AT14" s="17">
        <f>IF(SUM(wSUP!$C14:$DB14),$A14*wSUP!AT14/SUM(wSUP!$C14:$DB14),0)</f>
        <v>0</v>
      </c>
      <c r="AU14" s="17">
        <f>IF(SUM(wSUP!$C14:$DB14),$A14*wSUP!AU14/SUM(wSUP!$C14:$DB14),0)</f>
        <v>0</v>
      </c>
      <c r="AV14" s="17">
        <f>IF(SUM(wSUP!$C14:$DB14),$A14*wSUP!AV14/SUM(wSUP!$C14:$DB14),0)</f>
        <v>0</v>
      </c>
      <c r="AW14" s="17">
        <f>IF(SUM(wSUP!$C14:$DB14),$A14*wSUP!AW14/SUM(wSUP!$C14:$DB14),0)</f>
        <v>0</v>
      </c>
      <c r="AX14" s="17">
        <f>IF(SUM(wSUP!$C14:$DB14),$A14*wSUP!AX14/SUM(wSUP!$C14:$DB14),0)</f>
        <v>0</v>
      </c>
      <c r="AY14" s="17">
        <f>IF(SUM(wSUP!$C14:$DB14),$A14*wSUP!AY14/SUM(wSUP!$C14:$DB14),0)</f>
        <v>0</v>
      </c>
      <c r="AZ14" s="17">
        <f>IF(SUM(wSUP!$C14:$DB14),$A14*wSUP!AZ14/SUM(wSUP!$C14:$DB14),0)</f>
        <v>0</v>
      </c>
      <c r="BA14" s="17">
        <f>IF(SUM(wSUP!$C14:$DB14),$A14*wSUP!BA14/SUM(wSUP!$C14:$DB14),0)</f>
        <v>0</v>
      </c>
      <c r="BB14" s="17">
        <f>IF(SUM(wSUP!$C14:$DB14),$A14*wSUP!BB14/SUM(wSUP!$C14:$DB14),0)</f>
        <v>0</v>
      </c>
      <c r="BC14" s="17">
        <f>IF(SUM(wSUP!$C14:$DB14),$A14*wSUP!BC14/SUM(wSUP!$C14:$DB14),0)</f>
        <v>0</v>
      </c>
      <c r="BD14" s="17">
        <f>IF(SUM(wSUP!$C14:$DB14),$A14*wSUP!BD14/SUM(wSUP!$C14:$DB14),0)</f>
        <v>0</v>
      </c>
      <c r="BE14" s="17">
        <f>IF(SUM(wSUP!$C14:$DB14),$A14*wSUP!BE14/SUM(wSUP!$C14:$DB14),0)</f>
        <v>0</v>
      </c>
      <c r="BF14" s="17">
        <f>IF(SUM(wSUP!$C14:$DB14),$A14*wSUP!BF14/SUM(wSUP!$C14:$DB14),0)</f>
        <v>0</v>
      </c>
      <c r="BG14" s="17">
        <f>IF(SUM(wSUP!$C14:$DB14),$A14*wSUP!BG14/SUM(wSUP!$C14:$DB14),0)</f>
        <v>0</v>
      </c>
      <c r="BH14" s="17">
        <f>IF(SUM(wSUP!$C14:$DB14),$A14*wSUP!BH14/SUM(wSUP!$C14:$DB14),0)</f>
        <v>0</v>
      </c>
      <c r="BI14" s="17">
        <f>IF(SUM(wSUP!$C14:$DB14),$A14*wSUP!BI14/SUM(wSUP!$C14:$DB14),0)</f>
        <v>0</v>
      </c>
      <c r="BJ14" s="17">
        <f>IF(SUM(wSUP!$C14:$DB14),$A14*wSUP!BJ14/SUM(wSUP!$C14:$DB14),0)</f>
        <v>0</v>
      </c>
      <c r="BK14" s="17">
        <f>IF(SUM(wSUP!$C14:$DB14),$A14*wSUP!BK14/SUM(wSUP!$C14:$DB14),0)</f>
        <v>0</v>
      </c>
      <c r="BL14" s="17">
        <f>IF(SUM(wSUP!$C14:$DB14),$A14*wSUP!BL14/SUM(wSUP!$C14:$DB14),0)</f>
        <v>0</v>
      </c>
      <c r="BM14" s="17">
        <f>IF(SUM(wSUP!$C14:$DB14),$A14*wSUP!BM14/SUM(wSUP!$C14:$DB14),0)</f>
        <v>0</v>
      </c>
      <c r="BN14" s="17">
        <f>IF(SUM(wSUP!$C14:$DB14),$A14*wSUP!BN14/SUM(wSUP!$C14:$DB14),0)</f>
        <v>0</v>
      </c>
      <c r="BO14" s="17">
        <f>IF(SUM(wSUP!$C14:$DB14),$A14*wSUP!BO14/SUM(wSUP!$C14:$DB14),0)</f>
        <v>0</v>
      </c>
      <c r="BP14" s="17">
        <f>IF(SUM(wSUP!$C14:$DB14),$A14*wSUP!BP14/SUM(wSUP!$C14:$DB14),0)</f>
        <v>0</v>
      </c>
      <c r="BQ14" s="17">
        <f>IF(SUM(wSUP!$C14:$DB14),$A14*wSUP!BQ14/SUM(wSUP!$C14:$DB14),0)</f>
        <v>0</v>
      </c>
      <c r="BR14" s="17">
        <f>IF(SUM(wSUP!$C14:$DB14),$A14*wSUP!BR14/SUM(wSUP!$C14:$DB14),0)</f>
        <v>0</v>
      </c>
      <c r="BS14" s="17">
        <f>IF(SUM(wSUP!$C14:$DB14),$A14*wSUP!BS14/SUM(wSUP!$C14:$DB14),0)</f>
        <v>0</v>
      </c>
      <c r="BT14" s="17">
        <f>IF(SUM(wSUP!$C14:$DB14),$A14*wSUP!BT14/SUM(wSUP!$C14:$DB14),0)</f>
        <v>0</v>
      </c>
      <c r="BU14" s="17">
        <f>IF(SUM(wSUP!$C14:$DB14),$A14*wSUP!BU14/SUM(wSUP!$C14:$DB14),0)</f>
        <v>0</v>
      </c>
      <c r="BV14" s="17">
        <f>IF(SUM(wSUP!$C14:$DB14),$A14*wSUP!BV14/SUM(wSUP!$C14:$DB14),0)</f>
        <v>0</v>
      </c>
      <c r="BW14" s="17">
        <f>IF(SUM(wSUP!$C14:$DB14),$A14*wSUP!BW14/SUM(wSUP!$C14:$DB14),0)</f>
        <v>0</v>
      </c>
      <c r="BX14" s="17">
        <f>IF(SUM(wSUP!$C14:$DB14),$A14*wSUP!BX14/SUM(wSUP!$C14:$DB14),0)</f>
        <v>0</v>
      </c>
      <c r="BY14" s="17">
        <f>IF(SUM(wSUP!$C14:$DB14),$A14*wSUP!BY14/SUM(wSUP!$C14:$DB14),0)</f>
        <v>0</v>
      </c>
      <c r="BZ14" s="17">
        <f>IF(SUM(wSUP!$C14:$DB14),$A14*wSUP!BZ14/SUM(wSUP!$C14:$DB14),0)</f>
        <v>0</v>
      </c>
      <c r="CA14" s="17">
        <f>IF(SUM(wSUP!$C14:$DB14),$A14*wSUP!CA14/SUM(wSUP!$C14:$DB14),0)</f>
        <v>0</v>
      </c>
      <c r="CB14" s="17">
        <f>IF(SUM(wSUP!$C14:$DB14),$A14*wSUP!CB14/SUM(wSUP!$C14:$DB14),0)</f>
        <v>0</v>
      </c>
      <c r="CC14" s="17">
        <f>IF(SUM(wSUP!$C14:$DB14),$A14*wSUP!CC14/SUM(wSUP!$C14:$DB14),0)</f>
        <v>0</v>
      </c>
      <c r="CD14" s="17">
        <f>IF(SUM(wSUP!$C14:$DB14),$A14*wSUP!CD14/SUM(wSUP!$C14:$DB14),0)</f>
        <v>0</v>
      </c>
      <c r="CE14" s="17">
        <f>IF(SUM(wSUP!$C14:$DB14),$A14*wSUP!CE14/SUM(wSUP!$C14:$DB14),0)</f>
        <v>0</v>
      </c>
      <c r="CF14" s="17">
        <f>IF(SUM(wSUP!$C14:$DB14),$A14*wSUP!CF14/SUM(wSUP!$C14:$DB14),0)</f>
        <v>0</v>
      </c>
      <c r="CG14" s="17">
        <f>IF(SUM(wSUP!$C14:$DB14),$A14*wSUP!CG14/SUM(wSUP!$C14:$DB14),0)</f>
        <v>0</v>
      </c>
      <c r="CH14" s="17">
        <f>IF(SUM(wSUP!$C14:$DB14),$A14*wSUP!CH14/SUM(wSUP!$C14:$DB14),0)</f>
        <v>0</v>
      </c>
      <c r="CI14" s="17">
        <f>IF(SUM(wSUP!$C14:$DB14),$A14*wSUP!CI14/SUM(wSUP!$C14:$DB14),0)</f>
        <v>0</v>
      </c>
      <c r="CJ14" s="17">
        <f>IF(SUM(wSUP!$C14:$DB14),$A14*wSUP!CJ14/SUM(wSUP!$C14:$DB14),0)</f>
        <v>0</v>
      </c>
      <c r="CK14" s="17">
        <f>IF(SUM(wSUP!$C14:$DB14),$A14*wSUP!CK14/SUM(wSUP!$C14:$DB14),0)</f>
        <v>0</v>
      </c>
      <c r="CL14" s="17">
        <f>IF(SUM(wSUP!$C14:$DB14),$A14*wSUP!CL14/SUM(wSUP!$C14:$DB14),0)</f>
        <v>0</v>
      </c>
      <c r="CM14" s="17">
        <f>IF(SUM(wSUP!$C14:$DB14),$A14*wSUP!CM14/SUM(wSUP!$C14:$DB14),0)</f>
        <v>0</v>
      </c>
      <c r="CN14" s="17">
        <f>IF(SUM(wSUP!$C14:$DB14),$A14*wSUP!CN14/SUM(wSUP!$C14:$DB14),0)</f>
        <v>0</v>
      </c>
      <c r="CO14" s="17">
        <f>IF(SUM(wSUP!$C14:$DB14),$A14*wSUP!CO14/SUM(wSUP!$C14:$DB14),0)</f>
        <v>0</v>
      </c>
      <c r="CP14" s="17">
        <f>IF(SUM(wSUP!$C14:$DB14),$A14*wSUP!CP14/SUM(wSUP!$C14:$DB14),0)</f>
        <v>0</v>
      </c>
      <c r="CQ14" s="17">
        <f>IF(SUM(wSUP!$C14:$DB14),$A14*wSUP!CQ14/SUM(wSUP!$C14:$DB14),0)</f>
        <v>0</v>
      </c>
      <c r="CR14" s="17">
        <f>IF(SUM(wSUP!$C14:$DB14),$A14*wSUP!CR14/SUM(wSUP!$C14:$DB14),0)</f>
        <v>0</v>
      </c>
      <c r="CS14" s="17">
        <f>IF(SUM(wSUP!$C14:$DB14),$A14*wSUP!CS14/SUM(wSUP!$C14:$DB14),0)</f>
        <v>0</v>
      </c>
      <c r="CT14" s="17">
        <f>IF(SUM(wSUP!$C14:$DB14),$A14*wSUP!CT14/SUM(wSUP!$C14:$DB14),0)</f>
        <v>0</v>
      </c>
      <c r="CU14" s="17">
        <f>IF(SUM(wSUP!$C14:$DB14),$A14*wSUP!CU14/SUM(wSUP!$C14:$DB14),0)</f>
        <v>0</v>
      </c>
      <c r="CV14" s="17">
        <f>IF(SUM(wSUP!$C14:$DB14),$A14*wSUP!CV14/SUM(wSUP!$C14:$DB14),0)</f>
        <v>0</v>
      </c>
      <c r="CW14" s="17">
        <f>IF(SUM(wSUP!$C14:$DB14),$A14*wSUP!CW14/SUM(wSUP!$C14:$DB14),0)</f>
        <v>0</v>
      </c>
      <c r="CX14" s="17">
        <f>IF(SUM(wSUP!$C14:$DB14),$A14*wSUP!CX14/SUM(wSUP!$C14:$DB14),0)</f>
        <v>0</v>
      </c>
      <c r="CY14" s="17">
        <f>IF(SUM(wSUP!$C14:$DB14),$A14*wSUP!CY14/SUM(wSUP!$C14:$DB14),0)</f>
        <v>0</v>
      </c>
      <c r="CZ14" s="17">
        <f>IF(SUM(wSUP!$C14:$DB14),$A14*wSUP!CZ14/SUM(wSUP!$C14:$DB14),0)</f>
        <v>0</v>
      </c>
      <c r="DA14" s="17">
        <f>IF(SUM(wSUP!$C14:$DB14),$A14*wSUP!DA14/SUM(wSUP!$C14:$DB14),0)</f>
        <v>0</v>
      </c>
      <c r="DB14" s="17">
        <f>IF(SUM(wSUP!$C14:$DB14),$A14*wSUP!DB14/SUM(wSUP!$C14:$DB14),0)</f>
        <v>0</v>
      </c>
      <c r="DC14" s="2"/>
    </row>
    <row r="15" spans="1:107" x14ac:dyDescent="0.75">
      <c r="A15" s="37">
        <v>82.389468386446467</v>
      </c>
      <c r="B15" s="17" t="s">
        <v>30</v>
      </c>
      <c r="C15" s="17">
        <f>IF(SUM(wSUP!$C15:$DB15),$A15*wSUP!C15/SUM(wSUP!$C15:$DB15),0)</f>
        <v>0</v>
      </c>
      <c r="D15" s="17">
        <f>IF(SUM(wSUP!$C15:$DB15),$A15*wSUP!D15/SUM(wSUP!$C15:$DB15),0)</f>
        <v>0</v>
      </c>
      <c r="E15" s="17">
        <f>IF(SUM(wSUP!$C15:$DB15),$A15*wSUP!E15/SUM(wSUP!$C15:$DB15),0)</f>
        <v>0</v>
      </c>
      <c r="F15" s="17">
        <f>IF(SUM(wSUP!$C15:$DB15),$A15*wSUP!F15/SUM(wSUP!$C15:$DB15),0)</f>
        <v>0</v>
      </c>
      <c r="G15" s="17">
        <f>IF(SUM(wSUP!$C15:$DB15),$A15*wSUP!G15/SUM(wSUP!$C15:$DB15),0)</f>
        <v>0</v>
      </c>
      <c r="H15" s="17">
        <f>IF(SUM(wSUP!$C15:$DB15),$A15*wSUP!H15/SUM(wSUP!$C15:$DB15),0)</f>
        <v>0</v>
      </c>
      <c r="I15" s="17">
        <f>IF(SUM(wSUP!$C15:$DB15),$A15*wSUP!I15/SUM(wSUP!$C15:$DB15),0)</f>
        <v>0</v>
      </c>
      <c r="J15" s="17">
        <f>IF(SUM(wSUP!$C15:$DB15),$A15*wSUP!J15/SUM(wSUP!$C15:$DB15),0)</f>
        <v>82.389468386446467</v>
      </c>
      <c r="K15" s="17">
        <f>IF(SUM(wSUP!$C15:$DB15),$A15*wSUP!K15/SUM(wSUP!$C15:$DB15),0)</f>
        <v>0</v>
      </c>
      <c r="L15" s="17">
        <f>IF(SUM(wSUP!$C15:$DB15),$A15*wSUP!L15/SUM(wSUP!$C15:$DB15),0)</f>
        <v>0</v>
      </c>
      <c r="M15" s="17">
        <f>IF(SUM(wSUP!$C15:$DB15),$A15*wSUP!M15/SUM(wSUP!$C15:$DB15),0)</f>
        <v>0</v>
      </c>
      <c r="N15" s="17">
        <f>IF(SUM(wSUP!$C15:$DB15),$A15*wSUP!N15/SUM(wSUP!$C15:$DB15),0)</f>
        <v>0</v>
      </c>
      <c r="O15" s="17">
        <f>IF(SUM(wSUP!$C15:$DB15),$A15*wSUP!O15/SUM(wSUP!$C15:$DB15),0)</f>
        <v>0</v>
      </c>
      <c r="P15" s="17">
        <f>IF(SUM(wSUP!$C15:$DB15),$A15*wSUP!P15/SUM(wSUP!$C15:$DB15),0)</f>
        <v>0</v>
      </c>
      <c r="Q15" s="17">
        <f>IF(SUM(wSUP!$C15:$DB15),$A15*wSUP!Q15/SUM(wSUP!$C15:$DB15),0)</f>
        <v>0</v>
      </c>
      <c r="R15" s="17">
        <f>IF(SUM(wSUP!$C15:$DB15),$A15*wSUP!R15/SUM(wSUP!$C15:$DB15),0)</f>
        <v>0</v>
      </c>
      <c r="S15" s="17">
        <f>IF(SUM(wSUP!$C15:$DB15),$A15*wSUP!S15/SUM(wSUP!$C15:$DB15),0)</f>
        <v>0</v>
      </c>
      <c r="T15" s="17">
        <f>IF(SUM(wSUP!$C15:$DB15),$A15*wSUP!T15/SUM(wSUP!$C15:$DB15),0)</f>
        <v>0</v>
      </c>
      <c r="U15" s="17">
        <f>IF(SUM(wSUP!$C15:$DB15),$A15*wSUP!U15/SUM(wSUP!$C15:$DB15),0)</f>
        <v>0</v>
      </c>
      <c r="V15" s="17">
        <f>IF(SUM(wSUP!$C15:$DB15),$A15*wSUP!V15/SUM(wSUP!$C15:$DB15),0)</f>
        <v>0</v>
      </c>
      <c r="W15" s="17">
        <f>IF(SUM(wSUP!$C15:$DB15),$A15*wSUP!W15/SUM(wSUP!$C15:$DB15),0)</f>
        <v>0</v>
      </c>
      <c r="X15" s="17">
        <f>IF(SUM(wSUP!$C15:$DB15),$A15*wSUP!X15/SUM(wSUP!$C15:$DB15),0)</f>
        <v>0</v>
      </c>
      <c r="Y15" s="17">
        <f>IF(SUM(wSUP!$C15:$DB15),$A15*wSUP!Y15/SUM(wSUP!$C15:$DB15),0)</f>
        <v>0</v>
      </c>
      <c r="Z15" s="17">
        <f>IF(SUM(wSUP!$C15:$DB15),$A15*wSUP!Z15/SUM(wSUP!$C15:$DB15),0)</f>
        <v>0</v>
      </c>
      <c r="AA15" s="17">
        <f>IF(SUM(wSUP!$C15:$DB15),$A15*wSUP!AA15/SUM(wSUP!$C15:$DB15),0)</f>
        <v>0</v>
      </c>
      <c r="AB15" s="17">
        <f>IF(SUM(wSUP!$C15:$DB15),$A15*wSUP!AB15/SUM(wSUP!$C15:$DB15),0)</f>
        <v>0</v>
      </c>
      <c r="AC15" s="17">
        <f>IF(SUM(wSUP!$C15:$DB15),$A15*wSUP!AC15/SUM(wSUP!$C15:$DB15),0)</f>
        <v>0</v>
      </c>
      <c r="AD15" s="17">
        <f>IF(SUM(wSUP!$C15:$DB15),$A15*wSUP!AD15/SUM(wSUP!$C15:$DB15),0)</f>
        <v>0</v>
      </c>
      <c r="AE15" s="17">
        <f>IF(SUM(wSUP!$C15:$DB15),$A15*wSUP!AE15/SUM(wSUP!$C15:$DB15),0)</f>
        <v>0</v>
      </c>
      <c r="AF15" s="17">
        <f>IF(SUM(wSUP!$C15:$DB15),$A15*wSUP!AF15/SUM(wSUP!$C15:$DB15),0)</f>
        <v>0</v>
      </c>
      <c r="AG15" s="17">
        <f>IF(SUM(wSUP!$C15:$DB15),$A15*wSUP!AG15/SUM(wSUP!$C15:$DB15),0)</f>
        <v>0</v>
      </c>
      <c r="AH15" s="17">
        <f>IF(SUM(wSUP!$C15:$DB15),$A15*wSUP!AH15/SUM(wSUP!$C15:$DB15),0)</f>
        <v>0</v>
      </c>
      <c r="AI15" s="17">
        <f>IF(SUM(wSUP!$C15:$DB15),$A15*wSUP!AI15/SUM(wSUP!$C15:$DB15),0)</f>
        <v>0</v>
      </c>
      <c r="AJ15" s="17">
        <f>IF(SUM(wSUP!$C15:$DB15),$A15*wSUP!AJ15/SUM(wSUP!$C15:$DB15),0)</f>
        <v>0</v>
      </c>
      <c r="AK15" s="17">
        <f>IF(SUM(wSUP!$C15:$DB15),$A15*wSUP!AK15/SUM(wSUP!$C15:$DB15),0)</f>
        <v>0</v>
      </c>
      <c r="AL15" s="17">
        <f>IF(SUM(wSUP!$C15:$DB15),$A15*wSUP!AL15/SUM(wSUP!$C15:$DB15),0)</f>
        <v>0</v>
      </c>
      <c r="AM15" s="17">
        <f>IF(SUM(wSUP!$C15:$DB15),$A15*wSUP!AM15/SUM(wSUP!$C15:$DB15),0)</f>
        <v>0</v>
      </c>
      <c r="AN15" s="17">
        <f>IF(SUM(wSUP!$C15:$DB15),$A15*wSUP!AN15/SUM(wSUP!$C15:$DB15),0)</f>
        <v>0</v>
      </c>
      <c r="AO15" s="17">
        <f>IF(SUM(wSUP!$C15:$DB15),$A15*wSUP!AO15/SUM(wSUP!$C15:$DB15),0)</f>
        <v>0</v>
      </c>
      <c r="AP15" s="17">
        <f>IF(SUM(wSUP!$C15:$DB15),$A15*wSUP!AP15/SUM(wSUP!$C15:$DB15),0)</f>
        <v>0</v>
      </c>
      <c r="AQ15" s="17">
        <f>IF(SUM(wSUP!$C15:$DB15),$A15*wSUP!AQ15/SUM(wSUP!$C15:$DB15),0)</f>
        <v>0</v>
      </c>
      <c r="AR15" s="17">
        <f>IF(SUM(wSUP!$C15:$DB15),$A15*wSUP!AR15/SUM(wSUP!$C15:$DB15),0)</f>
        <v>0</v>
      </c>
      <c r="AS15" s="17">
        <f>IF(SUM(wSUP!$C15:$DB15),$A15*wSUP!AS15/SUM(wSUP!$C15:$DB15),0)</f>
        <v>0</v>
      </c>
      <c r="AT15" s="17">
        <f>IF(SUM(wSUP!$C15:$DB15),$A15*wSUP!AT15/SUM(wSUP!$C15:$DB15),0)</f>
        <v>0</v>
      </c>
      <c r="AU15" s="17">
        <f>IF(SUM(wSUP!$C15:$DB15),$A15*wSUP!AU15/SUM(wSUP!$C15:$DB15),0)</f>
        <v>0</v>
      </c>
      <c r="AV15" s="17">
        <f>IF(SUM(wSUP!$C15:$DB15),$A15*wSUP!AV15/SUM(wSUP!$C15:$DB15),0)</f>
        <v>0</v>
      </c>
      <c r="AW15" s="17">
        <f>IF(SUM(wSUP!$C15:$DB15),$A15*wSUP!AW15/SUM(wSUP!$C15:$DB15),0)</f>
        <v>0</v>
      </c>
      <c r="AX15" s="17">
        <f>IF(SUM(wSUP!$C15:$DB15),$A15*wSUP!AX15/SUM(wSUP!$C15:$DB15),0)</f>
        <v>0</v>
      </c>
      <c r="AY15" s="17">
        <f>IF(SUM(wSUP!$C15:$DB15),$A15*wSUP!AY15/SUM(wSUP!$C15:$DB15),0)</f>
        <v>0</v>
      </c>
      <c r="AZ15" s="17">
        <f>IF(SUM(wSUP!$C15:$DB15),$A15*wSUP!AZ15/SUM(wSUP!$C15:$DB15),0)</f>
        <v>0</v>
      </c>
      <c r="BA15" s="17">
        <f>IF(SUM(wSUP!$C15:$DB15),$A15*wSUP!BA15/SUM(wSUP!$C15:$DB15),0)</f>
        <v>0</v>
      </c>
      <c r="BB15" s="17">
        <f>IF(SUM(wSUP!$C15:$DB15),$A15*wSUP!BB15/SUM(wSUP!$C15:$DB15),0)</f>
        <v>0</v>
      </c>
      <c r="BC15" s="17">
        <f>IF(SUM(wSUP!$C15:$DB15),$A15*wSUP!BC15/SUM(wSUP!$C15:$DB15),0)</f>
        <v>0</v>
      </c>
      <c r="BD15" s="17">
        <f>IF(SUM(wSUP!$C15:$DB15),$A15*wSUP!BD15/SUM(wSUP!$C15:$DB15),0)</f>
        <v>0</v>
      </c>
      <c r="BE15" s="17">
        <f>IF(SUM(wSUP!$C15:$DB15),$A15*wSUP!BE15/SUM(wSUP!$C15:$DB15),0)</f>
        <v>0</v>
      </c>
      <c r="BF15" s="17">
        <f>IF(SUM(wSUP!$C15:$DB15),$A15*wSUP!BF15/SUM(wSUP!$C15:$DB15),0)</f>
        <v>0</v>
      </c>
      <c r="BG15" s="17">
        <f>IF(SUM(wSUP!$C15:$DB15),$A15*wSUP!BG15/SUM(wSUP!$C15:$DB15),0)</f>
        <v>0</v>
      </c>
      <c r="BH15" s="17">
        <f>IF(SUM(wSUP!$C15:$DB15),$A15*wSUP!BH15/SUM(wSUP!$C15:$DB15),0)</f>
        <v>0</v>
      </c>
      <c r="BI15" s="17">
        <f>IF(SUM(wSUP!$C15:$DB15),$A15*wSUP!BI15/SUM(wSUP!$C15:$DB15),0)</f>
        <v>0</v>
      </c>
      <c r="BJ15" s="17">
        <f>IF(SUM(wSUP!$C15:$DB15),$A15*wSUP!BJ15/SUM(wSUP!$C15:$DB15),0)</f>
        <v>0</v>
      </c>
      <c r="BK15" s="17">
        <f>IF(SUM(wSUP!$C15:$DB15),$A15*wSUP!BK15/SUM(wSUP!$C15:$DB15),0)</f>
        <v>0</v>
      </c>
      <c r="BL15" s="17">
        <f>IF(SUM(wSUP!$C15:$DB15),$A15*wSUP!BL15/SUM(wSUP!$C15:$DB15),0)</f>
        <v>0</v>
      </c>
      <c r="BM15" s="17">
        <f>IF(SUM(wSUP!$C15:$DB15),$A15*wSUP!BM15/SUM(wSUP!$C15:$DB15),0)</f>
        <v>0</v>
      </c>
      <c r="BN15" s="17">
        <f>IF(SUM(wSUP!$C15:$DB15),$A15*wSUP!BN15/SUM(wSUP!$C15:$DB15),0)</f>
        <v>0</v>
      </c>
      <c r="BO15" s="17">
        <f>IF(SUM(wSUP!$C15:$DB15),$A15*wSUP!BO15/SUM(wSUP!$C15:$DB15),0)</f>
        <v>0</v>
      </c>
      <c r="BP15" s="17">
        <f>IF(SUM(wSUP!$C15:$DB15),$A15*wSUP!BP15/SUM(wSUP!$C15:$DB15),0)</f>
        <v>0</v>
      </c>
      <c r="BQ15" s="17">
        <f>IF(SUM(wSUP!$C15:$DB15),$A15*wSUP!BQ15/SUM(wSUP!$C15:$DB15),0)</f>
        <v>0</v>
      </c>
      <c r="BR15" s="17">
        <f>IF(SUM(wSUP!$C15:$DB15),$A15*wSUP!BR15/SUM(wSUP!$C15:$DB15),0)</f>
        <v>0</v>
      </c>
      <c r="BS15" s="17">
        <f>IF(SUM(wSUP!$C15:$DB15),$A15*wSUP!BS15/SUM(wSUP!$C15:$DB15),0)</f>
        <v>0</v>
      </c>
      <c r="BT15" s="17">
        <f>IF(SUM(wSUP!$C15:$DB15),$A15*wSUP!BT15/SUM(wSUP!$C15:$DB15),0)</f>
        <v>0</v>
      </c>
      <c r="BU15" s="17">
        <f>IF(SUM(wSUP!$C15:$DB15),$A15*wSUP!BU15/SUM(wSUP!$C15:$DB15),0)</f>
        <v>0</v>
      </c>
      <c r="BV15" s="17">
        <f>IF(SUM(wSUP!$C15:$DB15),$A15*wSUP!BV15/SUM(wSUP!$C15:$DB15),0)</f>
        <v>0</v>
      </c>
      <c r="BW15" s="17">
        <f>IF(SUM(wSUP!$C15:$DB15),$A15*wSUP!BW15/SUM(wSUP!$C15:$DB15),0)</f>
        <v>0</v>
      </c>
      <c r="BX15" s="17">
        <f>IF(SUM(wSUP!$C15:$DB15),$A15*wSUP!BX15/SUM(wSUP!$C15:$DB15),0)</f>
        <v>0</v>
      </c>
      <c r="BY15" s="17">
        <f>IF(SUM(wSUP!$C15:$DB15),$A15*wSUP!BY15/SUM(wSUP!$C15:$DB15),0)</f>
        <v>0</v>
      </c>
      <c r="BZ15" s="17">
        <f>IF(SUM(wSUP!$C15:$DB15),$A15*wSUP!BZ15/SUM(wSUP!$C15:$DB15),0)</f>
        <v>0</v>
      </c>
      <c r="CA15" s="17">
        <f>IF(SUM(wSUP!$C15:$DB15),$A15*wSUP!CA15/SUM(wSUP!$C15:$DB15),0)</f>
        <v>0</v>
      </c>
      <c r="CB15" s="17">
        <f>IF(SUM(wSUP!$C15:$DB15),$A15*wSUP!CB15/SUM(wSUP!$C15:$DB15),0)</f>
        <v>0</v>
      </c>
      <c r="CC15" s="17">
        <f>IF(SUM(wSUP!$C15:$DB15),$A15*wSUP!CC15/SUM(wSUP!$C15:$DB15),0)</f>
        <v>0</v>
      </c>
      <c r="CD15" s="17">
        <f>IF(SUM(wSUP!$C15:$DB15),$A15*wSUP!CD15/SUM(wSUP!$C15:$DB15),0)</f>
        <v>0</v>
      </c>
      <c r="CE15" s="17">
        <f>IF(SUM(wSUP!$C15:$DB15),$A15*wSUP!CE15/SUM(wSUP!$C15:$DB15),0)</f>
        <v>0</v>
      </c>
      <c r="CF15" s="17">
        <f>IF(SUM(wSUP!$C15:$DB15),$A15*wSUP!CF15/SUM(wSUP!$C15:$DB15),0)</f>
        <v>0</v>
      </c>
      <c r="CG15" s="17">
        <f>IF(SUM(wSUP!$C15:$DB15),$A15*wSUP!CG15/SUM(wSUP!$C15:$DB15),0)</f>
        <v>0</v>
      </c>
      <c r="CH15" s="17">
        <f>IF(SUM(wSUP!$C15:$DB15),$A15*wSUP!CH15/SUM(wSUP!$C15:$DB15),0)</f>
        <v>0</v>
      </c>
      <c r="CI15" s="17">
        <f>IF(SUM(wSUP!$C15:$DB15),$A15*wSUP!CI15/SUM(wSUP!$C15:$DB15),0)</f>
        <v>0</v>
      </c>
      <c r="CJ15" s="17">
        <f>IF(SUM(wSUP!$C15:$DB15),$A15*wSUP!CJ15/SUM(wSUP!$C15:$DB15),0)</f>
        <v>0</v>
      </c>
      <c r="CK15" s="17">
        <f>IF(SUM(wSUP!$C15:$DB15),$A15*wSUP!CK15/SUM(wSUP!$C15:$DB15),0)</f>
        <v>0</v>
      </c>
      <c r="CL15" s="17">
        <f>IF(SUM(wSUP!$C15:$DB15),$A15*wSUP!CL15/SUM(wSUP!$C15:$DB15),0)</f>
        <v>0</v>
      </c>
      <c r="CM15" s="17">
        <f>IF(SUM(wSUP!$C15:$DB15),$A15*wSUP!CM15/SUM(wSUP!$C15:$DB15),0)</f>
        <v>0</v>
      </c>
      <c r="CN15" s="17">
        <f>IF(SUM(wSUP!$C15:$DB15),$A15*wSUP!CN15/SUM(wSUP!$C15:$DB15),0)</f>
        <v>0</v>
      </c>
      <c r="CO15" s="17">
        <f>IF(SUM(wSUP!$C15:$DB15),$A15*wSUP!CO15/SUM(wSUP!$C15:$DB15),0)</f>
        <v>0</v>
      </c>
      <c r="CP15" s="17">
        <f>IF(SUM(wSUP!$C15:$DB15),$A15*wSUP!CP15/SUM(wSUP!$C15:$DB15),0)</f>
        <v>0</v>
      </c>
      <c r="CQ15" s="17">
        <f>IF(SUM(wSUP!$C15:$DB15),$A15*wSUP!CQ15/SUM(wSUP!$C15:$DB15),0)</f>
        <v>0</v>
      </c>
      <c r="CR15" s="17">
        <f>IF(SUM(wSUP!$C15:$DB15),$A15*wSUP!CR15/SUM(wSUP!$C15:$DB15),0)</f>
        <v>0</v>
      </c>
      <c r="CS15" s="17">
        <f>IF(SUM(wSUP!$C15:$DB15),$A15*wSUP!CS15/SUM(wSUP!$C15:$DB15),0)</f>
        <v>0</v>
      </c>
      <c r="CT15" s="17">
        <f>IF(SUM(wSUP!$C15:$DB15),$A15*wSUP!CT15/SUM(wSUP!$C15:$DB15),0)</f>
        <v>0</v>
      </c>
      <c r="CU15" s="17">
        <f>IF(SUM(wSUP!$C15:$DB15),$A15*wSUP!CU15/SUM(wSUP!$C15:$DB15),0)</f>
        <v>0</v>
      </c>
      <c r="CV15" s="17">
        <f>IF(SUM(wSUP!$C15:$DB15),$A15*wSUP!CV15/SUM(wSUP!$C15:$DB15),0)</f>
        <v>0</v>
      </c>
      <c r="CW15" s="17">
        <f>IF(SUM(wSUP!$C15:$DB15),$A15*wSUP!CW15/SUM(wSUP!$C15:$DB15),0)</f>
        <v>0</v>
      </c>
      <c r="CX15" s="17">
        <f>IF(SUM(wSUP!$C15:$DB15),$A15*wSUP!CX15/SUM(wSUP!$C15:$DB15),0)</f>
        <v>0</v>
      </c>
      <c r="CY15" s="17">
        <f>IF(SUM(wSUP!$C15:$DB15),$A15*wSUP!CY15/SUM(wSUP!$C15:$DB15),0)</f>
        <v>0</v>
      </c>
      <c r="CZ15" s="17">
        <f>IF(SUM(wSUP!$C15:$DB15),$A15*wSUP!CZ15/SUM(wSUP!$C15:$DB15),0)</f>
        <v>0</v>
      </c>
      <c r="DA15" s="17">
        <f>IF(SUM(wSUP!$C15:$DB15),$A15*wSUP!DA15/SUM(wSUP!$C15:$DB15),0)</f>
        <v>0</v>
      </c>
      <c r="DB15" s="17">
        <f>IF(SUM(wSUP!$C15:$DB15),$A15*wSUP!DB15/SUM(wSUP!$C15:$DB15),0)</f>
        <v>0</v>
      </c>
      <c r="DC15" s="2"/>
    </row>
    <row r="16" spans="1:107" x14ac:dyDescent="0.75">
      <c r="A16" s="37">
        <v>14.432367105026541</v>
      </c>
      <c r="B16" s="9" t="s">
        <v>39</v>
      </c>
      <c r="C16" s="17">
        <f>IF(SUM(wSUP!$C16:$DB16),$A16*wSUP!C16/SUM(wSUP!$C16:$DB16),0)</f>
        <v>0</v>
      </c>
      <c r="D16" s="17">
        <f>IF(SUM(wSUP!$C16:$DB16),$A16*wSUP!D16/SUM(wSUP!$C16:$DB16),0)</f>
        <v>0</v>
      </c>
      <c r="E16" s="17">
        <f>IF(SUM(wSUP!$C16:$DB16),$A16*wSUP!E16/SUM(wSUP!$C16:$DB16),0)</f>
        <v>0</v>
      </c>
      <c r="F16" s="17">
        <f>IF(SUM(wSUP!$C16:$DB16),$A16*wSUP!F16/SUM(wSUP!$C16:$DB16),0)</f>
        <v>0</v>
      </c>
      <c r="G16" s="17">
        <f>IF(SUM(wSUP!$C16:$DB16),$A16*wSUP!G16/SUM(wSUP!$C16:$DB16),0)</f>
        <v>0</v>
      </c>
      <c r="H16" s="17">
        <f>IF(SUM(wSUP!$C16:$DB16),$A16*wSUP!H16/SUM(wSUP!$C16:$DB16),0)</f>
        <v>0</v>
      </c>
      <c r="I16" s="17">
        <f>IF(SUM(wSUP!$C16:$DB16),$A16*wSUP!I16/SUM(wSUP!$C16:$DB16),0)</f>
        <v>0</v>
      </c>
      <c r="J16" s="17">
        <f>IF(SUM(wSUP!$C16:$DB16),$A16*wSUP!J16/SUM(wSUP!$C16:$DB16),0)</f>
        <v>0</v>
      </c>
      <c r="K16" s="17">
        <f>IF(SUM(wSUP!$C16:$DB16),$A16*wSUP!K16/SUM(wSUP!$C16:$DB16),0)</f>
        <v>14.432367105026541</v>
      </c>
      <c r="L16" s="17">
        <f>IF(SUM(wSUP!$C16:$DB16),$A16*wSUP!L16/SUM(wSUP!$C16:$DB16),0)</f>
        <v>0</v>
      </c>
      <c r="M16" s="17">
        <f>IF(SUM(wSUP!$C16:$DB16),$A16*wSUP!M16/SUM(wSUP!$C16:$DB16),0)</f>
        <v>0</v>
      </c>
      <c r="N16" s="17">
        <f>IF(SUM(wSUP!$C16:$DB16),$A16*wSUP!N16/SUM(wSUP!$C16:$DB16),0)</f>
        <v>0</v>
      </c>
      <c r="O16" s="17">
        <f>IF(SUM(wSUP!$C16:$DB16),$A16*wSUP!O16/SUM(wSUP!$C16:$DB16),0)</f>
        <v>0</v>
      </c>
      <c r="P16" s="17">
        <f>IF(SUM(wSUP!$C16:$DB16),$A16*wSUP!P16/SUM(wSUP!$C16:$DB16),0)</f>
        <v>0</v>
      </c>
      <c r="Q16" s="17">
        <f>IF(SUM(wSUP!$C16:$DB16),$A16*wSUP!Q16/SUM(wSUP!$C16:$DB16),0)</f>
        <v>0</v>
      </c>
      <c r="R16" s="17">
        <f>IF(SUM(wSUP!$C16:$DB16),$A16*wSUP!R16/SUM(wSUP!$C16:$DB16),0)</f>
        <v>0</v>
      </c>
      <c r="S16" s="17">
        <f>IF(SUM(wSUP!$C16:$DB16),$A16*wSUP!S16/SUM(wSUP!$C16:$DB16),0)</f>
        <v>0</v>
      </c>
      <c r="T16" s="17">
        <f>IF(SUM(wSUP!$C16:$DB16),$A16*wSUP!T16/SUM(wSUP!$C16:$DB16),0)</f>
        <v>0</v>
      </c>
      <c r="U16" s="17">
        <f>IF(SUM(wSUP!$C16:$DB16),$A16*wSUP!U16/SUM(wSUP!$C16:$DB16),0)</f>
        <v>0</v>
      </c>
      <c r="V16" s="17">
        <f>IF(SUM(wSUP!$C16:$DB16),$A16*wSUP!V16/SUM(wSUP!$C16:$DB16),0)</f>
        <v>0</v>
      </c>
      <c r="W16" s="17">
        <f>IF(SUM(wSUP!$C16:$DB16),$A16*wSUP!W16/SUM(wSUP!$C16:$DB16),0)</f>
        <v>0</v>
      </c>
      <c r="X16" s="17">
        <f>IF(SUM(wSUP!$C16:$DB16),$A16*wSUP!X16/SUM(wSUP!$C16:$DB16),0)</f>
        <v>0</v>
      </c>
      <c r="Y16" s="17">
        <f>IF(SUM(wSUP!$C16:$DB16),$A16*wSUP!Y16/SUM(wSUP!$C16:$DB16),0)</f>
        <v>0</v>
      </c>
      <c r="Z16" s="17">
        <f>IF(SUM(wSUP!$C16:$DB16),$A16*wSUP!Z16/SUM(wSUP!$C16:$DB16),0)</f>
        <v>0</v>
      </c>
      <c r="AA16" s="17">
        <f>IF(SUM(wSUP!$C16:$DB16),$A16*wSUP!AA16/SUM(wSUP!$C16:$DB16),0)</f>
        <v>0</v>
      </c>
      <c r="AB16" s="17">
        <f>IF(SUM(wSUP!$C16:$DB16),$A16*wSUP!AB16/SUM(wSUP!$C16:$DB16),0)</f>
        <v>0</v>
      </c>
      <c r="AC16" s="17">
        <f>IF(SUM(wSUP!$C16:$DB16),$A16*wSUP!AC16/SUM(wSUP!$C16:$DB16),0)</f>
        <v>0</v>
      </c>
      <c r="AD16" s="17">
        <f>IF(SUM(wSUP!$C16:$DB16),$A16*wSUP!AD16/SUM(wSUP!$C16:$DB16),0)</f>
        <v>0</v>
      </c>
      <c r="AE16" s="17">
        <f>IF(SUM(wSUP!$C16:$DB16),$A16*wSUP!AE16/SUM(wSUP!$C16:$DB16),0)</f>
        <v>0</v>
      </c>
      <c r="AF16" s="17">
        <f>IF(SUM(wSUP!$C16:$DB16),$A16*wSUP!AF16/SUM(wSUP!$C16:$DB16),0)</f>
        <v>0</v>
      </c>
      <c r="AG16" s="17">
        <f>IF(SUM(wSUP!$C16:$DB16),$A16*wSUP!AG16/SUM(wSUP!$C16:$DB16),0)</f>
        <v>0</v>
      </c>
      <c r="AH16" s="17">
        <f>IF(SUM(wSUP!$C16:$DB16),$A16*wSUP!AH16/SUM(wSUP!$C16:$DB16),0)</f>
        <v>0</v>
      </c>
      <c r="AI16" s="17">
        <f>IF(SUM(wSUP!$C16:$DB16),$A16*wSUP!AI16/SUM(wSUP!$C16:$DB16),0)</f>
        <v>0</v>
      </c>
      <c r="AJ16" s="17">
        <f>IF(SUM(wSUP!$C16:$DB16),$A16*wSUP!AJ16/SUM(wSUP!$C16:$DB16),0)</f>
        <v>0</v>
      </c>
      <c r="AK16" s="17">
        <f>IF(SUM(wSUP!$C16:$DB16),$A16*wSUP!AK16/SUM(wSUP!$C16:$DB16),0)</f>
        <v>0</v>
      </c>
      <c r="AL16" s="17">
        <f>IF(SUM(wSUP!$C16:$DB16),$A16*wSUP!AL16/SUM(wSUP!$C16:$DB16),0)</f>
        <v>0</v>
      </c>
      <c r="AM16" s="17">
        <f>IF(SUM(wSUP!$C16:$DB16),$A16*wSUP!AM16/SUM(wSUP!$C16:$DB16),0)</f>
        <v>0</v>
      </c>
      <c r="AN16" s="17">
        <f>IF(SUM(wSUP!$C16:$DB16),$A16*wSUP!AN16/SUM(wSUP!$C16:$DB16),0)</f>
        <v>0</v>
      </c>
      <c r="AO16" s="17">
        <f>IF(SUM(wSUP!$C16:$DB16),$A16*wSUP!AO16/SUM(wSUP!$C16:$DB16),0)</f>
        <v>0</v>
      </c>
      <c r="AP16" s="17">
        <f>IF(SUM(wSUP!$C16:$DB16),$A16*wSUP!AP16/SUM(wSUP!$C16:$DB16),0)</f>
        <v>0</v>
      </c>
      <c r="AQ16" s="17">
        <f>IF(SUM(wSUP!$C16:$DB16),$A16*wSUP!AQ16/SUM(wSUP!$C16:$DB16),0)</f>
        <v>0</v>
      </c>
      <c r="AR16" s="17">
        <f>IF(SUM(wSUP!$C16:$DB16),$A16*wSUP!AR16/SUM(wSUP!$C16:$DB16),0)</f>
        <v>0</v>
      </c>
      <c r="AS16" s="17">
        <f>IF(SUM(wSUP!$C16:$DB16),$A16*wSUP!AS16/SUM(wSUP!$C16:$DB16),0)</f>
        <v>0</v>
      </c>
      <c r="AT16" s="17">
        <f>IF(SUM(wSUP!$C16:$DB16),$A16*wSUP!AT16/SUM(wSUP!$C16:$DB16),0)</f>
        <v>0</v>
      </c>
      <c r="AU16" s="17">
        <f>IF(SUM(wSUP!$C16:$DB16),$A16*wSUP!AU16/SUM(wSUP!$C16:$DB16),0)</f>
        <v>0</v>
      </c>
      <c r="AV16" s="17">
        <f>IF(SUM(wSUP!$C16:$DB16),$A16*wSUP!AV16/SUM(wSUP!$C16:$DB16),0)</f>
        <v>0</v>
      </c>
      <c r="AW16" s="17">
        <f>IF(SUM(wSUP!$C16:$DB16),$A16*wSUP!AW16/SUM(wSUP!$C16:$DB16),0)</f>
        <v>0</v>
      </c>
      <c r="AX16" s="17">
        <f>IF(SUM(wSUP!$C16:$DB16),$A16*wSUP!AX16/SUM(wSUP!$C16:$DB16),0)</f>
        <v>0</v>
      </c>
      <c r="AY16" s="17">
        <f>IF(SUM(wSUP!$C16:$DB16),$A16*wSUP!AY16/SUM(wSUP!$C16:$DB16),0)</f>
        <v>0</v>
      </c>
      <c r="AZ16" s="17">
        <f>IF(SUM(wSUP!$C16:$DB16),$A16*wSUP!AZ16/SUM(wSUP!$C16:$DB16),0)</f>
        <v>0</v>
      </c>
      <c r="BA16" s="17">
        <f>IF(SUM(wSUP!$C16:$DB16),$A16*wSUP!BA16/SUM(wSUP!$C16:$DB16),0)</f>
        <v>0</v>
      </c>
      <c r="BB16" s="17">
        <f>IF(SUM(wSUP!$C16:$DB16),$A16*wSUP!BB16/SUM(wSUP!$C16:$DB16),0)</f>
        <v>0</v>
      </c>
      <c r="BC16" s="17">
        <f>IF(SUM(wSUP!$C16:$DB16),$A16*wSUP!BC16/SUM(wSUP!$C16:$DB16),0)</f>
        <v>0</v>
      </c>
      <c r="BD16" s="17">
        <f>IF(SUM(wSUP!$C16:$DB16),$A16*wSUP!BD16/SUM(wSUP!$C16:$DB16),0)</f>
        <v>0</v>
      </c>
      <c r="BE16" s="17">
        <f>IF(SUM(wSUP!$C16:$DB16),$A16*wSUP!BE16/SUM(wSUP!$C16:$DB16),0)</f>
        <v>0</v>
      </c>
      <c r="BF16" s="17">
        <f>IF(SUM(wSUP!$C16:$DB16),$A16*wSUP!BF16/SUM(wSUP!$C16:$DB16),0)</f>
        <v>0</v>
      </c>
      <c r="BG16" s="17">
        <f>IF(SUM(wSUP!$C16:$DB16),$A16*wSUP!BG16/SUM(wSUP!$C16:$DB16),0)</f>
        <v>0</v>
      </c>
      <c r="BH16" s="17">
        <f>IF(SUM(wSUP!$C16:$DB16),$A16*wSUP!BH16/SUM(wSUP!$C16:$DB16),0)</f>
        <v>0</v>
      </c>
      <c r="BI16" s="17">
        <f>IF(SUM(wSUP!$C16:$DB16),$A16*wSUP!BI16/SUM(wSUP!$C16:$DB16),0)</f>
        <v>0</v>
      </c>
      <c r="BJ16" s="17">
        <f>IF(SUM(wSUP!$C16:$DB16),$A16*wSUP!BJ16/SUM(wSUP!$C16:$DB16),0)</f>
        <v>0</v>
      </c>
      <c r="BK16" s="17">
        <f>IF(SUM(wSUP!$C16:$DB16),$A16*wSUP!BK16/SUM(wSUP!$C16:$DB16),0)</f>
        <v>0</v>
      </c>
      <c r="BL16" s="17">
        <f>IF(SUM(wSUP!$C16:$DB16),$A16*wSUP!BL16/SUM(wSUP!$C16:$DB16),0)</f>
        <v>0</v>
      </c>
      <c r="BM16" s="17">
        <f>IF(SUM(wSUP!$C16:$DB16),$A16*wSUP!BM16/SUM(wSUP!$C16:$DB16),0)</f>
        <v>0</v>
      </c>
      <c r="BN16" s="17">
        <f>IF(SUM(wSUP!$C16:$DB16),$A16*wSUP!BN16/SUM(wSUP!$C16:$DB16),0)</f>
        <v>0</v>
      </c>
      <c r="BO16" s="17">
        <f>IF(SUM(wSUP!$C16:$DB16),$A16*wSUP!BO16/SUM(wSUP!$C16:$DB16),0)</f>
        <v>0</v>
      </c>
      <c r="BP16" s="17">
        <f>IF(SUM(wSUP!$C16:$DB16),$A16*wSUP!BP16/SUM(wSUP!$C16:$DB16),0)</f>
        <v>0</v>
      </c>
      <c r="BQ16" s="17">
        <f>IF(SUM(wSUP!$C16:$DB16),$A16*wSUP!BQ16/SUM(wSUP!$C16:$DB16),0)</f>
        <v>0</v>
      </c>
      <c r="BR16" s="17">
        <f>IF(SUM(wSUP!$C16:$DB16),$A16*wSUP!BR16/SUM(wSUP!$C16:$DB16),0)</f>
        <v>0</v>
      </c>
      <c r="BS16" s="17">
        <f>IF(SUM(wSUP!$C16:$DB16),$A16*wSUP!BS16/SUM(wSUP!$C16:$DB16),0)</f>
        <v>0</v>
      </c>
      <c r="BT16" s="17">
        <f>IF(SUM(wSUP!$C16:$DB16),$A16*wSUP!BT16/SUM(wSUP!$C16:$DB16),0)</f>
        <v>0</v>
      </c>
      <c r="BU16" s="17">
        <f>IF(SUM(wSUP!$C16:$DB16),$A16*wSUP!BU16/SUM(wSUP!$C16:$DB16),0)</f>
        <v>0</v>
      </c>
      <c r="BV16" s="17">
        <f>IF(SUM(wSUP!$C16:$DB16),$A16*wSUP!BV16/SUM(wSUP!$C16:$DB16),0)</f>
        <v>0</v>
      </c>
      <c r="BW16" s="17">
        <f>IF(SUM(wSUP!$C16:$DB16),$A16*wSUP!BW16/SUM(wSUP!$C16:$DB16),0)</f>
        <v>0</v>
      </c>
      <c r="BX16" s="17">
        <f>IF(SUM(wSUP!$C16:$DB16),$A16*wSUP!BX16/SUM(wSUP!$C16:$DB16),0)</f>
        <v>0</v>
      </c>
      <c r="BY16" s="17">
        <f>IF(SUM(wSUP!$C16:$DB16),$A16*wSUP!BY16/SUM(wSUP!$C16:$DB16),0)</f>
        <v>0</v>
      </c>
      <c r="BZ16" s="17">
        <f>IF(SUM(wSUP!$C16:$DB16),$A16*wSUP!BZ16/SUM(wSUP!$C16:$DB16),0)</f>
        <v>0</v>
      </c>
      <c r="CA16" s="17">
        <f>IF(SUM(wSUP!$C16:$DB16),$A16*wSUP!CA16/SUM(wSUP!$C16:$DB16),0)</f>
        <v>0</v>
      </c>
      <c r="CB16" s="17">
        <f>IF(SUM(wSUP!$C16:$DB16),$A16*wSUP!CB16/SUM(wSUP!$C16:$DB16),0)</f>
        <v>0</v>
      </c>
      <c r="CC16" s="17">
        <f>IF(SUM(wSUP!$C16:$DB16),$A16*wSUP!CC16/SUM(wSUP!$C16:$DB16),0)</f>
        <v>0</v>
      </c>
      <c r="CD16" s="17">
        <f>IF(SUM(wSUP!$C16:$DB16),$A16*wSUP!CD16/SUM(wSUP!$C16:$DB16),0)</f>
        <v>0</v>
      </c>
      <c r="CE16" s="17">
        <f>IF(SUM(wSUP!$C16:$DB16),$A16*wSUP!CE16/SUM(wSUP!$C16:$DB16),0)</f>
        <v>0</v>
      </c>
      <c r="CF16" s="17">
        <f>IF(SUM(wSUP!$C16:$DB16),$A16*wSUP!CF16/SUM(wSUP!$C16:$DB16),0)</f>
        <v>0</v>
      </c>
      <c r="CG16" s="17">
        <f>IF(SUM(wSUP!$C16:$DB16),$A16*wSUP!CG16/SUM(wSUP!$C16:$DB16),0)</f>
        <v>0</v>
      </c>
      <c r="CH16" s="17">
        <f>IF(SUM(wSUP!$C16:$DB16),$A16*wSUP!CH16/SUM(wSUP!$C16:$DB16),0)</f>
        <v>0</v>
      </c>
      <c r="CI16" s="17">
        <f>IF(SUM(wSUP!$C16:$DB16),$A16*wSUP!CI16/SUM(wSUP!$C16:$DB16),0)</f>
        <v>0</v>
      </c>
      <c r="CJ16" s="17">
        <f>IF(SUM(wSUP!$C16:$DB16),$A16*wSUP!CJ16/SUM(wSUP!$C16:$DB16),0)</f>
        <v>0</v>
      </c>
      <c r="CK16" s="17">
        <f>IF(SUM(wSUP!$C16:$DB16),$A16*wSUP!CK16/SUM(wSUP!$C16:$DB16),0)</f>
        <v>0</v>
      </c>
      <c r="CL16" s="17">
        <f>IF(SUM(wSUP!$C16:$DB16),$A16*wSUP!CL16/SUM(wSUP!$C16:$DB16),0)</f>
        <v>0</v>
      </c>
      <c r="CM16" s="17">
        <f>IF(SUM(wSUP!$C16:$DB16),$A16*wSUP!CM16/SUM(wSUP!$C16:$DB16),0)</f>
        <v>0</v>
      </c>
      <c r="CN16" s="17">
        <f>IF(SUM(wSUP!$C16:$DB16),$A16*wSUP!CN16/SUM(wSUP!$C16:$DB16),0)</f>
        <v>0</v>
      </c>
      <c r="CO16" s="17">
        <f>IF(SUM(wSUP!$C16:$DB16),$A16*wSUP!CO16/SUM(wSUP!$C16:$DB16),0)</f>
        <v>0</v>
      </c>
      <c r="CP16" s="17">
        <f>IF(SUM(wSUP!$C16:$DB16),$A16*wSUP!CP16/SUM(wSUP!$C16:$DB16),0)</f>
        <v>0</v>
      </c>
      <c r="CQ16" s="17">
        <f>IF(SUM(wSUP!$C16:$DB16),$A16*wSUP!CQ16/SUM(wSUP!$C16:$DB16),0)</f>
        <v>0</v>
      </c>
      <c r="CR16" s="17">
        <f>IF(SUM(wSUP!$C16:$DB16),$A16*wSUP!CR16/SUM(wSUP!$C16:$DB16),0)</f>
        <v>0</v>
      </c>
      <c r="CS16" s="17">
        <f>IF(SUM(wSUP!$C16:$DB16),$A16*wSUP!CS16/SUM(wSUP!$C16:$DB16),0)</f>
        <v>0</v>
      </c>
      <c r="CT16" s="17">
        <f>IF(SUM(wSUP!$C16:$DB16),$A16*wSUP!CT16/SUM(wSUP!$C16:$DB16),0)</f>
        <v>0</v>
      </c>
      <c r="CU16" s="17">
        <f>IF(SUM(wSUP!$C16:$DB16),$A16*wSUP!CU16/SUM(wSUP!$C16:$DB16),0)</f>
        <v>0</v>
      </c>
      <c r="CV16" s="17">
        <f>IF(SUM(wSUP!$C16:$DB16),$A16*wSUP!CV16/SUM(wSUP!$C16:$DB16),0)</f>
        <v>0</v>
      </c>
      <c r="CW16" s="17">
        <f>IF(SUM(wSUP!$C16:$DB16),$A16*wSUP!CW16/SUM(wSUP!$C16:$DB16),0)</f>
        <v>0</v>
      </c>
      <c r="CX16" s="17">
        <f>IF(SUM(wSUP!$C16:$DB16),$A16*wSUP!CX16/SUM(wSUP!$C16:$DB16),0)</f>
        <v>0</v>
      </c>
      <c r="CY16" s="17">
        <f>IF(SUM(wSUP!$C16:$DB16),$A16*wSUP!CY16/SUM(wSUP!$C16:$DB16),0)</f>
        <v>0</v>
      </c>
      <c r="CZ16" s="17">
        <f>IF(SUM(wSUP!$C16:$DB16),$A16*wSUP!CZ16/SUM(wSUP!$C16:$DB16),0)</f>
        <v>0</v>
      </c>
      <c r="DA16" s="17">
        <f>IF(SUM(wSUP!$C16:$DB16),$A16*wSUP!DA16/SUM(wSUP!$C16:$DB16),0)</f>
        <v>0</v>
      </c>
      <c r="DB16" s="17">
        <f>IF(SUM(wSUP!$C16:$DB16),$A16*wSUP!DB16/SUM(wSUP!$C16:$DB16),0)</f>
        <v>0</v>
      </c>
      <c r="DC16" s="2"/>
    </row>
    <row r="17" spans="1:107" x14ac:dyDescent="0.75">
      <c r="A17" s="37">
        <v>252.28323556582939</v>
      </c>
      <c r="B17" s="9" t="s">
        <v>1568</v>
      </c>
      <c r="C17" s="17">
        <f>IF(SUM(wSUP!$C17:$DB17),$A17*wSUP!C17/SUM(wSUP!$C17:$DB17),0)</f>
        <v>0</v>
      </c>
      <c r="D17" s="17">
        <f>IF(SUM(wSUP!$C17:$DB17),$A17*wSUP!D17/SUM(wSUP!$C17:$DB17),0)</f>
        <v>0</v>
      </c>
      <c r="E17" s="17">
        <f>IF(SUM(wSUP!$C17:$DB17),$A17*wSUP!E17/SUM(wSUP!$C17:$DB17),0)</f>
        <v>0</v>
      </c>
      <c r="F17" s="17">
        <f>IF(SUM(wSUP!$C17:$DB17),$A17*wSUP!F17/SUM(wSUP!$C17:$DB17),0)</f>
        <v>0</v>
      </c>
      <c r="G17" s="17">
        <f>IF(SUM(wSUP!$C17:$DB17),$A17*wSUP!G17/SUM(wSUP!$C17:$DB17),0)</f>
        <v>0</v>
      </c>
      <c r="H17" s="17">
        <f>IF(SUM(wSUP!$C17:$DB17),$A17*wSUP!H17/SUM(wSUP!$C17:$DB17),0)</f>
        <v>0</v>
      </c>
      <c r="I17" s="17">
        <f>IF(SUM(wSUP!$C17:$DB17),$A17*wSUP!I17/SUM(wSUP!$C17:$DB17),0)</f>
        <v>0</v>
      </c>
      <c r="J17" s="17">
        <f>IF(SUM(wSUP!$C17:$DB17),$A17*wSUP!J17/SUM(wSUP!$C17:$DB17),0)</f>
        <v>0</v>
      </c>
      <c r="K17" s="17">
        <f>IF(SUM(wSUP!$C17:$DB17),$A17*wSUP!K17/SUM(wSUP!$C17:$DB17),0)</f>
        <v>0</v>
      </c>
      <c r="L17" s="17">
        <f>IF(SUM(wSUP!$C17:$DB17),$A17*wSUP!L17/SUM(wSUP!$C17:$DB17),0)</f>
        <v>252.28323556582939</v>
      </c>
      <c r="M17" s="17">
        <f>IF(SUM(wSUP!$C17:$DB17),$A17*wSUP!M17/SUM(wSUP!$C17:$DB17),0)</f>
        <v>0</v>
      </c>
      <c r="N17" s="17">
        <f>IF(SUM(wSUP!$C17:$DB17),$A17*wSUP!N17/SUM(wSUP!$C17:$DB17),0)</f>
        <v>0</v>
      </c>
      <c r="O17" s="17">
        <f>IF(SUM(wSUP!$C17:$DB17),$A17*wSUP!O17/SUM(wSUP!$C17:$DB17),0)</f>
        <v>0</v>
      </c>
      <c r="P17" s="17">
        <f>IF(SUM(wSUP!$C17:$DB17),$A17*wSUP!P17/SUM(wSUP!$C17:$DB17),0)</f>
        <v>0</v>
      </c>
      <c r="Q17" s="17">
        <f>IF(SUM(wSUP!$C17:$DB17),$A17*wSUP!Q17/SUM(wSUP!$C17:$DB17),0)</f>
        <v>0</v>
      </c>
      <c r="R17" s="17">
        <f>IF(SUM(wSUP!$C17:$DB17),$A17*wSUP!R17/SUM(wSUP!$C17:$DB17),0)</f>
        <v>0</v>
      </c>
      <c r="S17" s="17">
        <f>IF(SUM(wSUP!$C17:$DB17),$A17*wSUP!S17/SUM(wSUP!$C17:$DB17),0)</f>
        <v>0</v>
      </c>
      <c r="T17" s="17">
        <f>IF(SUM(wSUP!$C17:$DB17),$A17*wSUP!T17/SUM(wSUP!$C17:$DB17),0)</f>
        <v>0</v>
      </c>
      <c r="U17" s="17">
        <f>IF(SUM(wSUP!$C17:$DB17),$A17*wSUP!U17/SUM(wSUP!$C17:$DB17),0)</f>
        <v>0</v>
      </c>
      <c r="V17" s="17">
        <f>IF(SUM(wSUP!$C17:$DB17),$A17*wSUP!V17/SUM(wSUP!$C17:$DB17),0)</f>
        <v>0</v>
      </c>
      <c r="W17" s="17">
        <f>IF(SUM(wSUP!$C17:$DB17),$A17*wSUP!W17/SUM(wSUP!$C17:$DB17),0)</f>
        <v>0</v>
      </c>
      <c r="X17" s="17">
        <f>IF(SUM(wSUP!$C17:$DB17),$A17*wSUP!X17/SUM(wSUP!$C17:$DB17),0)</f>
        <v>0</v>
      </c>
      <c r="Y17" s="17">
        <f>IF(SUM(wSUP!$C17:$DB17),$A17*wSUP!Y17/SUM(wSUP!$C17:$DB17),0)</f>
        <v>0</v>
      </c>
      <c r="Z17" s="17">
        <f>IF(SUM(wSUP!$C17:$DB17),$A17*wSUP!Z17/SUM(wSUP!$C17:$DB17),0)</f>
        <v>0</v>
      </c>
      <c r="AA17" s="17">
        <f>IF(SUM(wSUP!$C17:$DB17),$A17*wSUP!AA17/SUM(wSUP!$C17:$DB17),0)</f>
        <v>0</v>
      </c>
      <c r="AB17" s="17">
        <f>IF(SUM(wSUP!$C17:$DB17),$A17*wSUP!AB17/SUM(wSUP!$C17:$DB17),0)</f>
        <v>0</v>
      </c>
      <c r="AC17" s="17">
        <f>IF(SUM(wSUP!$C17:$DB17),$A17*wSUP!AC17/SUM(wSUP!$C17:$DB17),0)</f>
        <v>0</v>
      </c>
      <c r="AD17" s="17">
        <f>IF(SUM(wSUP!$C17:$DB17),$A17*wSUP!AD17/SUM(wSUP!$C17:$DB17),0)</f>
        <v>0</v>
      </c>
      <c r="AE17" s="17">
        <f>IF(SUM(wSUP!$C17:$DB17),$A17*wSUP!AE17/SUM(wSUP!$C17:$DB17),0)</f>
        <v>0</v>
      </c>
      <c r="AF17" s="17">
        <f>IF(SUM(wSUP!$C17:$DB17),$A17*wSUP!AF17/SUM(wSUP!$C17:$DB17),0)</f>
        <v>0</v>
      </c>
      <c r="AG17" s="17">
        <f>IF(SUM(wSUP!$C17:$DB17),$A17*wSUP!AG17/SUM(wSUP!$C17:$DB17),0)</f>
        <v>0</v>
      </c>
      <c r="AH17" s="17">
        <f>IF(SUM(wSUP!$C17:$DB17),$A17*wSUP!AH17/SUM(wSUP!$C17:$DB17),0)</f>
        <v>0</v>
      </c>
      <c r="AI17" s="17">
        <f>IF(SUM(wSUP!$C17:$DB17),$A17*wSUP!AI17/SUM(wSUP!$C17:$DB17),0)</f>
        <v>0</v>
      </c>
      <c r="AJ17" s="17">
        <f>IF(SUM(wSUP!$C17:$DB17),$A17*wSUP!AJ17/SUM(wSUP!$C17:$DB17),0)</f>
        <v>0</v>
      </c>
      <c r="AK17" s="17">
        <f>IF(SUM(wSUP!$C17:$DB17),$A17*wSUP!AK17/SUM(wSUP!$C17:$DB17),0)</f>
        <v>0</v>
      </c>
      <c r="AL17" s="17">
        <f>IF(SUM(wSUP!$C17:$DB17),$A17*wSUP!AL17/SUM(wSUP!$C17:$DB17),0)</f>
        <v>0</v>
      </c>
      <c r="AM17" s="17">
        <f>IF(SUM(wSUP!$C17:$DB17),$A17*wSUP!AM17/SUM(wSUP!$C17:$DB17),0)</f>
        <v>0</v>
      </c>
      <c r="AN17" s="17">
        <f>IF(SUM(wSUP!$C17:$DB17),$A17*wSUP!AN17/SUM(wSUP!$C17:$DB17),0)</f>
        <v>0</v>
      </c>
      <c r="AO17" s="17">
        <f>IF(SUM(wSUP!$C17:$DB17),$A17*wSUP!AO17/SUM(wSUP!$C17:$DB17),0)</f>
        <v>0</v>
      </c>
      <c r="AP17" s="17">
        <f>IF(SUM(wSUP!$C17:$DB17),$A17*wSUP!AP17/SUM(wSUP!$C17:$DB17),0)</f>
        <v>0</v>
      </c>
      <c r="AQ17" s="17">
        <f>IF(SUM(wSUP!$C17:$DB17),$A17*wSUP!AQ17/SUM(wSUP!$C17:$DB17),0)</f>
        <v>0</v>
      </c>
      <c r="AR17" s="17">
        <f>IF(SUM(wSUP!$C17:$DB17),$A17*wSUP!AR17/SUM(wSUP!$C17:$DB17),0)</f>
        <v>0</v>
      </c>
      <c r="AS17" s="17">
        <f>IF(SUM(wSUP!$C17:$DB17),$A17*wSUP!AS17/SUM(wSUP!$C17:$DB17),0)</f>
        <v>0</v>
      </c>
      <c r="AT17" s="17">
        <f>IF(SUM(wSUP!$C17:$DB17),$A17*wSUP!AT17/SUM(wSUP!$C17:$DB17),0)</f>
        <v>0</v>
      </c>
      <c r="AU17" s="17">
        <f>IF(SUM(wSUP!$C17:$DB17),$A17*wSUP!AU17/SUM(wSUP!$C17:$DB17),0)</f>
        <v>0</v>
      </c>
      <c r="AV17" s="17">
        <f>IF(SUM(wSUP!$C17:$DB17),$A17*wSUP!AV17/SUM(wSUP!$C17:$DB17),0)</f>
        <v>0</v>
      </c>
      <c r="AW17" s="17">
        <f>IF(SUM(wSUP!$C17:$DB17),$A17*wSUP!AW17/SUM(wSUP!$C17:$DB17),0)</f>
        <v>0</v>
      </c>
      <c r="AX17" s="17">
        <f>IF(SUM(wSUP!$C17:$DB17),$A17*wSUP!AX17/SUM(wSUP!$C17:$DB17),0)</f>
        <v>0</v>
      </c>
      <c r="AY17" s="17">
        <f>IF(SUM(wSUP!$C17:$DB17),$A17*wSUP!AY17/SUM(wSUP!$C17:$DB17),0)</f>
        <v>0</v>
      </c>
      <c r="AZ17" s="17">
        <f>IF(SUM(wSUP!$C17:$DB17),$A17*wSUP!AZ17/SUM(wSUP!$C17:$DB17),0)</f>
        <v>0</v>
      </c>
      <c r="BA17" s="17">
        <f>IF(SUM(wSUP!$C17:$DB17),$A17*wSUP!BA17/SUM(wSUP!$C17:$DB17),0)</f>
        <v>0</v>
      </c>
      <c r="BB17" s="17">
        <f>IF(SUM(wSUP!$C17:$DB17),$A17*wSUP!BB17/SUM(wSUP!$C17:$DB17),0)</f>
        <v>0</v>
      </c>
      <c r="BC17" s="17">
        <f>IF(SUM(wSUP!$C17:$DB17),$A17*wSUP!BC17/SUM(wSUP!$C17:$DB17),0)</f>
        <v>0</v>
      </c>
      <c r="BD17" s="17">
        <f>IF(SUM(wSUP!$C17:$DB17),$A17*wSUP!BD17/SUM(wSUP!$C17:$DB17),0)</f>
        <v>0</v>
      </c>
      <c r="BE17" s="17">
        <f>IF(SUM(wSUP!$C17:$DB17),$A17*wSUP!BE17/SUM(wSUP!$C17:$DB17),0)</f>
        <v>0</v>
      </c>
      <c r="BF17" s="17">
        <f>IF(SUM(wSUP!$C17:$DB17),$A17*wSUP!BF17/SUM(wSUP!$C17:$DB17),0)</f>
        <v>0</v>
      </c>
      <c r="BG17" s="17">
        <f>IF(SUM(wSUP!$C17:$DB17),$A17*wSUP!BG17/SUM(wSUP!$C17:$DB17),0)</f>
        <v>0</v>
      </c>
      <c r="BH17" s="17">
        <f>IF(SUM(wSUP!$C17:$DB17),$A17*wSUP!BH17/SUM(wSUP!$C17:$DB17),0)</f>
        <v>0</v>
      </c>
      <c r="BI17" s="17">
        <f>IF(SUM(wSUP!$C17:$DB17),$A17*wSUP!BI17/SUM(wSUP!$C17:$DB17),0)</f>
        <v>0</v>
      </c>
      <c r="BJ17" s="17">
        <f>IF(SUM(wSUP!$C17:$DB17),$A17*wSUP!BJ17/SUM(wSUP!$C17:$DB17),0)</f>
        <v>0</v>
      </c>
      <c r="BK17" s="17">
        <f>IF(SUM(wSUP!$C17:$DB17),$A17*wSUP!BK17/SUM(wSUP!$C17:$DB17),0)</f>
        <v>0</v>
      </c>
      <c r="BL17" s="17">
        <f>IF(SUM(wSUP!$C17:$DB17),$A17*wSUP!BL17/SUM(wSUP!$C17:$DB17),0)</f>
        <v>0</v>
      </c>
      <c r="BM17" s="17">
        <f>IF(SUM(wSUP!$C17:$DB17),$A17*wSUP!BM17/SUM(wSUP!$C17:$DB17),0)</f>
        <v>0</v>
      </c>
      <c r="BN17" s="17">
        <f>IF(SUM(wSUP!$C17:$DB17),$A17*wSUP!BN17/SUM(wSUP!$C17:$DB17),0)</f>
        <v>0</v>
      </c>
      <c r="BO17" s="17">
        <f>IF(SUM(wSUP!$C17:$DB17),$A17*wSUP!BO17/SUM(wSUP!$C17:$DB17),0)</f>
        <v>0</v>
      </c>
      <c r="BP17" s="17">
        <f>IF(SUM(wSUP!$C17:$DB17),$A17*wSUP!BP17/SUM(wSUP!$C17:$DB17),0)</f>
        <v>0</v>
      </c>
      <c r="BQ17" s="17">
        <f>IF(SUM(wSUP!$C17:$DB17),$A17*wSUP!BQ17/SUM(wSUP!$C17:$DB17),0)</f>
        <v>0</v>
      </c>
      <c r="BR17" s="17">
        <f>IF(SUM(wSUP!$C17:$DB17),$A17*wSUP!BR17/SUM(wSUP!$C17:$DB17),0)</f>
        <v>0</v>
      </c>
      <c r="BS17" s="17">
        <f>IF(SUM(wSUP!$C17:$DB17),$A17*wSUP!BS17/SUM(wSUP!$C17:$DB17),0)</f>
        <v>0</v>
      </c>
      <c r="BT17" s="17">
        <f>IF(SUM(wSUP!$C17:$DB17),$A17*wSUP!BT17/SUM(wSUP!$C17:$DB17),0)</f>
        <v>0</v>
      </c>
      <c r="BU17" s="17">
        <f>IF(SUM(wSUP!$C17:$DB17),$A17*wSUP!BU17/SUM(wSUP!$C17:$DB17),0)</f>
        <v>0</v>
      </c>
      <c r="BV17" s="17">
        <f>IF(SUM(wSUP!$C17:$DB17),$A17*wSUP!BV17/SUM(wSUP!$C17:$DB17),0)</f>
        <v>0</v>
      </c>
      <c r="BW17" s="17">
        <f>IF(SUM(wSUP!$C17:$DB17),$A17*wSUP!BW17/SUM(wSUP!$C17:$DB17),0)</f>
        <v>0</v>
      </c>
      <c r="BX17" s="17">
        <f>IF(SUM(wSUP!$C17:$DB17),$A17*wSUP!BX17/SUM(wSUP!$C17:$DB17),0)</f>
        <v>0</v>
      </c>
      <c r="BY17" s="17">
        <f>IF(SUM(wSUP!$C17:$DB17),$A17*wSUP!BY17/SUM(wSUP!$C17:$DB17),0)</f>
        <v>0</v>
      </c>
      <c r="BZ17" s="17">
        <f>IF(SUM(wSUP!$C17:$DB17),$A17*wSUP!BZ17/SUM(wSUP!$C17:$DB17),0)</f>
        <v>0</v>
      </c>
      <c r="CA17" s="17">
        <f>IF(SUM(wSUP!$C17:$DB17),$A17*wSUP!CA17/SUM(wSUP!$C17:$DB17),0)</f>
        <v>0</v>
      </c>
      <c r="CB17" s="17">
        <f>IF(SUM(wSUP!$C17:$DB17),$A17*wSUP!CB17/SUM(wSUP!$C17:$DB17),0)</f>
        <v>0</v>
      </c>
      <c r="CC17" s="17">
        <f>IF(SUM(wSUP!$C17:$DB17),$A17*wSUP!CC17/SUM(wSUP!$C17:$DB17),0)</f>
        <v>0</v>
      </c>
      <c r="CD17" s="17">
        <f>IF(SUM(wSUP!$C17:$DB17),$A17*wSUP!CD17/SUM(wSUP!$C17:$DB17),0)</f>
        <v>0</v>
      </c>
      <c r="CE17" s="17">
        <f>IF(SUM(wSUP!$C17:$DB17),$A17*wSUP!CE17/SUM(wSUP!$C17:$DB17),0)</f>
        <v>0</v>
      </c>
      <c r="CF17" s="17">
        <f>IF(SUM(wSUP!$C17:$DB17),$A17*wSUP!CF17/SUM(wSUP!$C17:$DB17),0)</f>
        <v>0</v>
      </c>
      <c r="CG17" s="17">
        <f>IF(SUM(wSUP!$C17:$DB17),$A17*wSUP!CG17/SUM(wSUP!$C17:$DB17),0)</f>
        <v>0</v>
      </c>
      <c r="CH17" s="17">
        <f>IF(SUM(wSUP!$C17:$DB17),$A17*wSUP!CH17/SUM(wSUP!$C17:$DB17),0)</f>
        <v>0</v>
      </c>
      <c r="CI17" s="17">
        <f>IF(SUM(wSUP!$C17:$DB17),$A17*wSUP!CI17/SUM(wSUP!$C17:$DB17),0)</f>
        <v>0</v>
      </c>
      <c r="CJ17" s="17">
        <f>IF(SUM(wSUP!$C17:$DB17),$A17*wSUP!CJ17/SUM(wSUP!$C17:$DB17),0)</f>
        <v>0</v>
      </c>
      <c r="CK17" s="17">
        <f>IF(SUM(wSUP!$C17:$DB17),$A17*wSUP!CK17/SUM(wSUP!$C17:$DB17),0)</f>
        <v>0</v>
      </c>
      <c r="CL17" s="17">
        <f>IF(SUM(wSUP!$C17:$DB17),$A17*wSUP!CL17/SUM(wSUP!$C17:$DB17),0)</f>
        <v>0</v>
      </c>
      <c r="CM17" s="17">
        <f>IF(SUM(wSUP!$C17:$DB17),$A17*wSUP!CM17/SUM(wSUP!$C17:$DB17),0)</f>
        <v>0</v>
      </c>
      <c r="CN17" s="17">
        <f>IF(SUM(wSUP!$C17:$DB17),$A17*wSUP!CN17/SUM(wSUP!$C17:$DB17),0)</f>
        <v>0</v>
      </c>
      <c r="CO17" s="17">
        <f>IF(SUM(wSUP!$C17:$DB17),$A17*wSUP!CO17/SUM(wSUP!$C17:$DB17),0)</f>
        <v>0</v>
      </c>
      <c r="CP17" s="17">
        <f>IF(SUM(wSUP!$C17:$DB17),$A17*wSUP!CP17/SUM(wSUP!$C17:$DB17),0)</f>
        <v>0</v>
      </c>
      <c r="CQ17" s="17">
        <f>IF(SUM(wSUP!$C17:$DB17),$A17*wSUP!CQ17/SUM(wSUP!$C17:$DB17),0)</f>
        <v>0</v>
      </c>
      <c r="CR17" s="17">
        <f>IF(SUM(wSUP!$C17:$DB17),$A17*wSUP!CR17/SUM(wSUP!$C17:$DB17),0)</f>
        <v>0</v>
      </c>
      <c r="CS17" s="17">
        <f>IF(SUM(wSUP!$C17:$DB17),$A17*wSUP!CS17/SUM(wSUP!$C17:$DB17),0)</f>
        <v>0</v>
      </c>
      <c r="CT17" s="17">
        <f>IF(SUM(wSUP!$C17:$DB17),$A17*wSUP!CT17/SUM(wSUP!$C17:$DB17),0)</f>
        <v>0</v>
      </c>
      <c r="CU17" s="17">
        <f>IF(SUM(wSUP!$C17:$DB17),$A17*wSUP!CU17/SUM(wSUP!$C17:$DB17),0)</f>
        <v>0</v>
      </c>
      <c r="CV17" s="17">
        <f>IF(SUM(wSUP!$C17:$DB17),$A17*wSUP!CV17/SUM(wSUP!$C17:$DB17),0)</f>
        <v>0</v>
      </c>
      <c r="CW17" s="17">
        <f>IF(SUM(wSUP!$C17:$DB17),$A17*wSUP!CW17/SUM(wSUP!$C17:$DB17),0)</f>
        <v>0</v>
      </c>
      <c r="CX17" s="17">
        <f>IF(SUM(wSUP!$C17:$DB17),$A17*wSUP!CX17/SUM(wSUP!$C17:$DB17),0)</f>
        <v>0</v>
      </c>
      <c r="CY17" s="17">
        <f>IF(SUM(wSUP!$C17:$DB17),$A17*wSUP!CY17/SUM(wSUP!$C17:$DB17),0)</f>
        <v>0</v>
      </c>
      <c r="CZ17" s="17">
        <f>IF(SUM(wSUP!$C17:$DB17),$A17*wSUP!CZ17/SUM(wSUP!$C17:$DB17),0)</f>
        <v>0</v>
      </c>
      <c r="DA17" s="17">
        <f>IF(SUM(wSUP!$C17:$DB17),$A17*wSUP!DA17/SUM(wSUP!$C17:$DB17),0)</f>
        <v>0</v>
      </c>
      <c r="DB17" s="17">
        <f>IF(SUM(wSUP!$C17:$DB17),$A17*wSUP!DB17/SUM(wSUP!$C17:$DB17),0)</f>
        <v>0</v>
      </c>
      <c r="DC17" s="2"/>
    </row>
    <row r="18" spans="1:107" x14ac:dyDescent="0.75">
      <c r="A18" s="37">
        <v>547.89372245036475</v>
      </c>
      <c r="B18" s="9" t="s">
        <v>1569</v>
      </c>
      <c r="C18" s="17">
        <f>IF(SUM(wSUP!$C18:$DB18),$A18*wSUP!C18/SUM(wSUP!$C18:$DB18),0)</f>
        <v>0</v>
      </c>
      <c r="D18" s="17">
        <f>IF(SUM(wSUP!$C18:$DB18),$A18*wSUP!D18/SUM(wSUP!$C18:$DB18),0)</f>
        <v>0</v>
      </c>
      <c r="E18" s="17">
        <f>IF(SUM(wSUP!$C18:$DB18),$A18*wSUP!E18/SUM(wSUP!$C18:$DB18),0)</f>
        <v>0</v>
      </c>
      <c r="F18" s="17">
        <f>IF(SUM(wSUP!$C18:$DB18),$A18*wSUP!F18/SUM(wSUP!$C18:$DB18),0)</f>
        <v>0</v>
      </c>
      <c r="G18" s="17">
        <f>IF(SUM(wSUP!$C18:$DB18),$A18*wSUP!G18/SUM(wSUP!$C18:$DB18),0)</f>
        <v>0</v>
      </c>
      <c r="H18" s="17">
        <f>IF(SUM(wSUP!$C18:$DB18),$A18*wSUP!H18/SUM(wSUP!$C18:$DB18),0)</f>
        <v>0</v>
      </c>
      <c r="I18" s="17">
        <f>IF(SUM(wSUP!$C18:$DB18),$A18*wSUP!I18/SUM(wSUP!$C18:$DB18),0)</f>
        <v>0</v>
      </c>
      <c r="J18" s="17">
        <f>IF(SUM(wSUP!$C18:$DB18),$A18*wSUP!J18/SUM(wSUP!$C18:$DB18),0)</f>
        <v>0</v>
      </c>
      <c r="K18" s="17">
        <f>IF(SUM(wSUP!$C18:$DB18),$A18*wSUP!K18/SUM(wSUP!$C18:$DB18),0)</f>
        <v>0</v>
      </c>
      <c r="L18" s="17">
        <f>IF(SUM(wSUP!$C18:$DB18),$A18*wSUP!L18/SUM(wSUP!$C18:$DB18),0)</f>
        <v>0</v>
      </c>
      <c r="M18" s="17">
        <f>IF(SUM(wSUP!$C18:$DB18),$A18*wSUP!M18/SUM(wSUP!$C18:$DB18),0)</f>
        <v>547.89372245036475</v>
      </c>
      <c r="N18" s="17">
        <f>IF(SUM(wSUP!$C18:$DB18),$A18*wSUP!N18/SUM(wSUP!$C18:$DB18),0)</f>
        <v>0</v>
      </c>
      <c r="O18" s="17">
        <f>IF(SUM(wSUP!$C18:$DB18),$A18*wSUP!O18/SUM(wSUP!$C18:$DB18),0)</f>
        <v>0</v>
      </c>
      <c r="P18" s="17">
        <f>IF(SUM(wSUP!$C18:$DB18),$A18*wSUP!P18/SUM(wSUP!$C18:$DB18),0)</f>
        <v>0</v>
      </c>
      <c r="Q18" s="17">
        <f>IF(SUM(wSUP!$C18:$DB18),$A18*wSUP!Q18/SUM(wSUP!$C18:$DB18),0)</f>
        <v>0</v>
      </c>
      <c r="R18" s="17">
        <f>IF(SUM(wSUP!$C18:$DB18),$A18*wSUP!R18/SUM(wSUP!$C18:$DB18),0)</f>
        <v>0</v>
      </c>
      <c r="S18" s="17">
        <f>IF(SUM(wSUP!$C18:$DB18),$A18*wSUP!S18/SUM(wSUP!$C18:$DB18),0)</f>
        <v>0</v>
      </c>
      <c r="T18" s="17">
        <f>IF(SUM(wSUP!$C18:$DB18),$A18*wSUP!T18/SUM(wSUP!$C18:$DB18),0)</f>
        <v>0</v>
      </c>
      <c r="U18" s="17">
        <f>IF(SUM(wSUP!$C18:$DB18),$A18*wSUP!U18/SUM(wSUP!$C18:$DB18),0)</f>
        <v>0</v>
      </c>
      <c r="V18" s="17">
        <f>IF(SUM(wSUP!$C18:$DB18),$A18*wSUP!V18/SUM(wSUP!$C18:$DB18),0)</f>
        <v>0</v>
      </c>
      <c r="W18" s="17">
        <f>IF(SUM(wSUP!$C18:$DB18),$A18*wSUP!W18/SUM(wSUP!$C18:$DB18),0)</f>
        <v>0</v>
      </c>
      <c r="X18" s="17">
        <f>IF(SUM(wSUP!$C18:$DB18),$A18*wSUP!X18/SUM(wSUP!$C18:$DB18),0)</f>
        <v>0</v>
      </c>
      <c r="Y18" s="17">
        <f>IF(SUM(wSUP!$C18:$DB18),$A18*wSUP!Y18/SUM(wSUP!$C18:$DB18),0)</f>
        <v>0</v>
      </c>
      <c r="Z18" s="17">
        <f>IF(SUM(wSUP!$C18:$DB18),$A18*wSUP!Z18/SUM(wSUP!$C18:$DB18),0)</f>
        <v>0</v>
      </c>
      <c r="AA18" s="17">
        <f>IF(SUM(wSUP!$C18:$DB18),$A18*wSUP!AA18/SUM(wSUP!$C18:$DB18),0)</f>
        <v>0</v>
      </c>
      <c r="AB18" s="17">
        <f>IF(SUM(wSUP!$C18:$DB18),$A18*wSUP!AB18/SUM(wSUP!$C18:$DB18),0)</f>
        <v>0</v>
      </c>
      <c r="AC18" s="17">
        <f>IF(SUM(wSUP!$C18:$DB18),$A18*wSUP!AC18/SUM(wSUP!$C18:$DB18),0)</f>
        <v>0</v>
      </c>
      <c r="AD18" s="17">
        <f>IF(SUM(wSUP!$C18:$DB18),$A18*wSUP!AD18/SUM(wSUP!$C18:$DB18),0)</f>
        <v>0</v>
      </c>
      <c r="AE18" s="17">
        <f>IF(SUM(wSUP!$C18:$DB18),$A18*wSUP!AE18/SUM(wSUP!$C18:$DB18),0)</f>
        <v>0</v>
      </c>
      <c r="AF18" s="17">
        <f>IF(SUM(wSUP!$C18:$DB18),$A18*wSUP!AF18/SUM(wSUP!$C18:$DB18),0)</f>
        <v>0</v>
      </c>
      <c r="AG18" s="17">
        <f>IF(SUM(wSUP!$C18:$DB18),$A18*wSUP!AG18/SUM(wSUP!$C18:$DB18),0)</f>
        <v>0</v>
      </c>
      <c r="AH18" s="17">
        <f>IF(SUM(wSUP!$C18:$DB18),$A18*wSUP!AH18/SUM(wSUP!$C18:$DB18),0)</f>
        <v>0</v>
      </c>
      <c r="AI18" s="17">
        <f>IF(SUM(wSUP!$C18:$DB18),$A18*wSUP!AI18/SUM(wSUP!$C18:$DB18),0)</f>
        <v>0</v>
      </c>
      <c r="AJ18" s="17">
        <f>IF(SUM(wSUP!$C18:$DB18),$A18*wSUP!AJ18/SUM(wSUP!$C18:$DB18),0)</f>
        <v>0</v>
      </c>
      <c r="AK18" s="17">
        <f>IF(SUM(wSUP!$C18:$DB18),$A18*wSUP!AK18/SUM(wSUP!$C18:$DB18),0)</f>
        <v>0</v>
      </c>
      <c r="AL18" s="17">
        <f>IF(SUM(wSUP!$C18:$DB18),$A18*wSUP!AL18/SUM(wSUP!$C18:$DB18),0)</f>
        <v>0</v>
      </c>
      <c r="AM18" s="17">
        <f>IF(SUM(wSUP!$C18:$DB18),$A18*wSUP!AM18/SUM(wSUP!$C18:$DB18),0)</f>
        <v>0</v>
      </c>
      <c r="AN18" s="17">
        <f>IF(SUM(wSUP!$C18:$DB18),$A18*wSUP!AN18/SUM(wSUP!$C18:$DB18),0)</f>
        <v>0</v>
      </c>
      <c r="AO18" s="17">
        <f>IF(SUM(wSUP!$C18:$DB18),$A18*wSUP!AO18/SUM(wSUP!$C18:$DB18),0)</f>
        <v>0</v>
      </c>
      <c r="AP18" s="17">
        <f>IF(SUM(wSUP!$C18:$DB18),$A18*wSUP!AP18/SUM(wSUP!$C18:$DB18),0)</f>
        <v>0</v>
      </c>
      <c r="AQ18" s="17">
        <f>IF(SUM(wSUP!$C18:$DB18),$A18*wSUP!AQ18/SUM(wSUP!$C18:$DB18),0)</f>
        <v>0</v>
      </c>
      <c r="AR18" s="17">
        <f>IF(SUM(wSUP!$C18:$DB18),$A18*wSUP!AR18/SUM(wSUP!$C18:$DB18),0)</f>
        <v>0</v>
      </c>
      <c r="AS18" s="17">
        <f>IF(SUM(wSUP!$C18:$DB18),$A18*wSUP!AS18/SUM(wSUP!$C18:$DB18),0)</f>
        <v>0</v>
      </c>
      <c r="AT18" s="17">
        <f>IF(SUM(wSUP!$C18:$DB18),$A18*wSUP!AT18/SUM(wSUP!$C18:$DB18),0)</f>
        <v>0</v>
      </c>
      <c r="AU18" s="17">
        <f>IF(SUM(wSUP!$C18:$DB18),$A18*wSUP!AU18/SUM(wSUP!$C18:$DB18),0)</f>
        <v>0</v>
      </c>
      <c r="AV18" s="17">
        <f>IF(SUM(wSUP!$C18:$DB18),$A18*wSUP!AV18/SUM(wSUP!$C18:$DB18),0)</f>
        <v>0</v>
      </c>
      <c r="AW18" s="17">
        <f>IF(SUM(wSUP!$C18:$DB18),$A18*wSUP!AW18/SUM(wSUP!$C18:$DB18),0)</f>
        <v>0</v>
      </c>
      <c r="AX18" s="17">
        <f>IF(SUM(wSUP!$C18:$DB18),$A18*wSUP!AX18/SUM(wSUP!$C18:$DB18),0)</f>
        <v>0</v>
      </c>
      <c r="AY18" s="17">
        <f>IF(SUM(wSUP!$C18:$DB18),$A18*wSUP!AY18/SUM(wSUP!$C18:$DB18),0)</f>
        <v>0</v>
      </c>
      <c r="AZ18" s="17">
        <f>IF(SUM(wSUP!$C18:$DB18),$A18*wSUP!AZ18/SUM(wSUP!$C18:$DB18),0)</f>
        <v>0</v>
      </c>
      <c r="BA18" s="17">
        <f>IF(SUM(wSUP!$C18:$DB18),$A18*wSUP!BA18/SUM(wSUP!$C18:$DB18),0)</f>
        <v>0</v>
      </c>
      <c r="BB18" s="17">
        <f>IF(SUM(wSUP!$C18:$DB18),$A18*wSUP!BB18/SUM(wSUP!$C18:$DB18),0)</f>
        <v>0</v>
      </c>
      <c r="BC18" s="17">
        <f>IF(SUM(wSUP!$C18:$DB18),$A18*wSUP!BC18/SUM(wSUP!$C18:$DB18),0)</f>
        <v>0</v>
      </c>
      <c r="BD18" s="17">
        <f>IF(SUM(wSUP!$C18:$DB18),$A18*wSUP!BD18/SUM(wSUP!$C18:$DB18),0)</f>
        <v>0</v>
      </c>
      <c r="BE18" s="17">
        <f>IF(SUM(wSUP!$C18:$DB18),$A18*wSUP!BE18/SUM(wSUP!$C18:$DB18),0)</f>
        <v>0</v>
      </c>
      <c r="BF18" s="17">
        <f>IF(SUM(wSUP!$C18:$DB18),$A18*wSUP!BF18/SUM(wSUP!$C18:$DB18),0)</f>
        <v>0</v>
      </c>
      <c r="BG18" s="17">
        <f>IF(SUM(wSUP!$C18:$DB18),$A18*wSUP!BG18/SUM(wSUP!$C18:$DB18),0)</f>
        <v>0</v>
      </c>
      <c r="BH18" s="17">
        <f>IF(SUM(wSUP!$C18:$DB18),$A18*wSUP!BH18/SUM(wSUP!$C18:$DB18),0)</f>
        <v>0</v>
      </c>
      <c r="BI18" s="17">
        <f>IF(SUM(wSUP!$C18:$DB18),$A18*wSUP!BI18/SUM(wSUP!$C18:$DB18),0)</f>
        <v>0</v>
      </c>
      <c r="BJ18" s="17">
        <f>IF(SUM(wSUP!$C18:$DB18),$A18*wSUP!BJ18/SUM(wSUP!$C18:$DB18),0)</f>
        <v>0</v>
      </c>
      <c r="BK18" s="17">
        <f>IF(SUM(wSUP!$C18:$DB18),$A18*wSUP!BK18/SUM(wSUP!$C18:$DB18),0)</f>
        <v>0</v>
      </c>
      <c r="BL18" s="17">
        <f>IF(SUM(wSUP!$C18:$DB18),$A18*wSUP!BL18/SUM(wSUP!$C18:$DB18),0)</f>
        <v>0</v>
      </c>
      <c r="BM18" s="17">
        <f>IF(SUM(wSUP!$C18:$DB18),$A18*wSUP!BM18/SUM(wSUP!$C18:$DB18),0)</f>
        <v>0</v>
      </c>
      <c r="BN18" s="17">
        <f>IF(SUM(wSUP!$C18:$DB18),$A18*wSUP!BN18/SUM(wSUP!$C18:$DB18),0)</f>
        <v>0</v>
      </c>
      <c r="BO18" s="17">
        <f>IF(SUM(wSUP!$C18:$DB18),$A18*wSUP!BO18/SUM(wSUP!$C18:$DB18),0)</f>
        <v>0</v>
      </c>
      <c r="BP18" s="17">
        <f>IF(SUM(wSUP!$C18:$DB18),$A18*wSUP!BP18/SUM(wSUP!$C18:$DB18),0)</f>
        <v>0</v>
      </c>
      <c r="BQ18" s="17">
        <f>IF(SUM(wSUP!$C18:$DB18),$A18*wSUP!BQ18/SUM(wSUP!$C18:$DB18),0)</f>
        <v>0</v>
      </c>
      <c r="BR18" s="17">
        <f>IF(SUM(wSUP!$C18:$DB18),$A18*wSUP!BR18/SUM(wSUP!$C18:$DB18),0)</f>
        <v>0</v>
      </c>
      <c r="BS18" s="17">
        <f>IF(SUM(wSUP!$C18:$DB18),$A18*wSUP!BS18/SUM(wSUP!$C18:$DB18),0)</f>
        <v>0</v>
      </c>
      <c r="BT18" s="17">
        <f>IF(SUM(wSUP!$C18:$DB18),$A18*wSUP!BT18/SUM(wSUP!$C18:$DB18),0)</f>
        <v>0</v>
      </c>
      <c r="BU18" s="17">
        <f>IF(SUM(wSUP!$C18:$DB18),$A18*wSUP!BU18/SUM(wSUP!$C18:$DB18),0)</f>
        <v>0</v>
      </c>
      <c r="BV18" s="17">
        <f>IF(SUM(wSUP!$C18:$DB18),$A18*wSUP!BV18/SUM(wSUP!$C18:$DB18),0)</f>
        <v>0</v>
      </c>
      <c r="BW18" s="17">
        <f>IF(SUM(wSUP!$C18:$DB18),$A18*wSUP!BW18/SUM(wSUP!$C18:$DB18),0)</f>
        <v>0</v>
      </c>
      <c r="BX18" s="17">
        <f>IF(SUM(wSUP!$C18:$DB18),$A18*wSUP!BX18/SUM(wSUP!$C18:$DB18),0)</f>
        <v>0</v>
      </c>
      <c r="BY18" s="17">
        <f>IF(SUM(wSUP!$C18:$DB18),$A18*wSUP!BY18/SUM(wSUP!$C18:$DB18),0)</f>
        <v>0</v>
      </c>
      <c r="BZ18" s="17">
        <f>IF(SUM(wSUP!$C18:$DB18),$A18*wSUP!BZ18/SUM(wSUP!$C18:$DB18),0)</f>
        <v>0</v>
      </c>
      <c r="CA18" s="17">
        <f>IF(SUM(wSUP!$C18:$DB18),$A18*wSUP!CA18/SUM(wSUP!$C18:$DB18),0)</f>
        <v>0</v>
      </c>
      <c r="CB18" s="17">
        <f>IF(SUM(wSUP!$C18:$DB18),$A18*wSUP!CB18/SUM(wSUP!$C18:$DB18),0)</f>
        <v>0</v>
      </c>
      <c r="CC18" s="17">
        <f>IF(SUM(wSUP!$C18:$DB18),$A18*wSUP!CC18/SUM(wSUP!$C18:$DB18),0)</f>
        <v>0</v>
      </c>
      <c r="CD18" s="17">
        <f>IF(SUM(wSUP!$C18:$DB18),$A18*wSUP!CD18/SUM(wSUP!$C18:$DB18),0)</f>
        <v>0</v>
      </c>
      <c r="CE18" s="17">
        <f>IF(SUM(wSUP!$C18:$DB18),$A18*wSUP!CE18/SUM(wSUP!$C18:$DB18),0)</f>
        <v>0</v>
      </c>
      <c r="CF18" s="17">
        <f>IF(SUM(wSUP!$C18:$DB18),$A18*wSUP!CF18/SUM(wSUP!$C18:$DB18),0)</f>
        <v>0</v>
      </c>
      <c r="CG18" s="17">
        <f>IF(SUM(wSUP!$C18:$DB18),$A18*wSUP!CG18/SUM(wSUP!$C18:$DB18),0)</f>
        <v>0</v>
      </c>
      <c r="CH18" s="17">
        <f>IF(SUM(wSUP!$C18:$DB18),$A18*wSUP!CH18/SUM(wSUP!$C18:$DB18),0)</f>
        <v>0</v>
      </c>
      <c r="CI18" s="17">
        <f>IF(SUM(wSUP!$C18:$DB18),$A18*wSUP!CI18/SUM(wSUP!$C18:$DB18),0)</f>
        <v>0</v>
      </c>
      <c r="CJ18" s="17">
        <f>IF(SUM(wSUP!$C18:$DB18),$A18*wSUP!CJ18/SUM(wSUP!$C18:$DB18),0)</f>
        <v>0</v>
      </c>
      <c r="CK18" s="17">
        <f>IF(SUM(wSUP!$C18:$DB18),$A18*wSUP!CK18/SUM(wSUP!$C18:$DB18),0)</f>
        <v>0</v>
      </c>
      <c r="CL18" s="17">
        <f>IF(SUM(wSUP!$C18:$DB18),$A18*wSUP!CL18/SUM(wSUP!$C18:$DB18),0)</f>
        <v>0</v>
      </c>
      <c r="CM18" s="17">
        <f>IF(SUM(wSUP!$C18:$DB18),$A18*wSUP!CM18/SUM(wSUP!$C18:$DB18),0)</f>
        <v>0</v>
      </c>
      <c r="CN18" s="17">
        <f>IF(SUM(wSUP!$C18:$DB18),$A18*wSUP!CN18/SUM(wSUP!$C18:$DB18),0)</f>
        <v>0</v>
      </c>
      <c r="CO18" s="17">
        <f>IF(SUM(wSUP!$C18:$DB18),$A18*wSUP!CO18/SUM(wSUP!$C18:$DB18),0)</f>
        <v>0</v>
      </c>
      <c r="CP18" s="17">
        <f>IF(SUM(wSUP!$C18:$DB18),$A18*wSUP!CP18/SUM(wSUP!$C18:$DB18),0)</f>
        <v>0</v>
      </c>
      <c r="CQ18" s="17">
        <f>IF(SUM(wSUP!$C18:$DB18),$A18*wSUP!CQ18/SUM(wSUP!$C18:$DB18),0)</f>
        <v>0</v>
      </c>
      <c r="CR18" s="17">
        <f>IF(SUM(wSUP!$C18:$DB18),$A18*wSUP!CR18/SUM(wSUP!$C18:$DB18),0)</f>
        <v>0</v>
      </c>
      <c r="CS18" s="17">
        <f>IF(SUM(wSUP!$C18:$DB18),$A18*wSUP!CS18/SUM(wSUP!$C18:$DB18),0)</f>
        <v>0</v>
      </c>
      <c r="CT18" s="17">
        <f>IF(SUM(wSUP!$C18:$DB18),$A18*wSUP!CT18/SUM(wSUP!$C18:$DB18),0)</f>
        <v>0</v>
      </c>
      <c r="CU18" s="17">
        <f>IF(SUM(wSUP!$C18:$DB18),$A18*wSUP!CU18/SUM(wSUP!$C18:$DB18),0)</f>
        <v>0</v>
      </c>
      <c r="CV18" s="17">
        <f>IF(SUM(wSUP!$C18:$DB18),$A18*wSUP!CV18/SUM(wSUP!$C18:$DB18),0)</f>
        <v>0</v>
      </c>
      <c r="CW18" s="17">
        <f>IF(SUM(wSUP!$C18:$DB18),$A18*wSUP!CW18/SUM(wSUP!$C18:$DB18),0)</f>
        <v>0</v>
      </c>
      <c r="CX18" s="17">
        <f>IF(SUM(wSUP!$C18:$DB18),$A18*wSUP!CX18/SUM(wSUP!$C18:$DB18),0)</f>
        <v>0</v>
      </c>
      <c r="CY18" s="17">
        <f>IF(SUM(wSUP!$C18:$DB18),$A18*wSUP!CY18/SUM(wSUP!$C18:$DB18),0)</f>
        <v>0</v>
      </c>
      <c r="CZ18" s="17">
        <f>IF(SUM(wSUP!$C18:$DB18),$A18*wSUP!CZ18/SUM(wSUP!$C18:$DB18),0)</f>
        <v>0</v>
      </c>
      <c r="DA18" s="17">
        <f>IF(SUM(wSUP!$C18:$DB18),$A18*wSUP!DA18/SUM(wSUP!$C18:$DB18),0)</f>
        <v>0</v>
      </c>
      <c r="DB18" s="17">
        <f>IF(SUM(wSUP!$C18:$DB18),$A18*wSUP!DB18/SUM(wSUP!$C18:$DB18),0)</f>
        <v>0</v>
      </c>
      <c r="DC18" s="2"/>
    </row>
    <row r="19" spans="1:107" x14ac:dyDescent="0.75">
      <c r="A19" s="37">
        <v>7.1409111213912055</v>
      </c>
      <c r="B19" s="17" t="s">
        <v>47</v>
      </c>
      <c r="C19" s="17">
        <f>IF(SUM(wSUP!$C19:$DB19),$A19*wSUP!C19/SUM(wSUP!$C19:$DB19),0)</f>
        <v>0</v>
      </c>
      <c r="D19" s="17">
        <f>IF(SUM(wSUP!$C19:$DB19),$A19*wSUP!D19/SUM(wSUP!$C19:$DB19),0)</f>
        <v>0</v>
      </c>
      <c r="E19" s="17">
        <f>IF(SUM(wSUP!$C19:$DB19),$A19*wSUP!E19/SUM(wSUP!$C19:$DB19),0)</f>
        <v>0</v>
      </c>
      <c r="F19" s="17">
        <f>IF(SUM(wSUP!$C19:$DB19),$A19*wSUP!F19/SUM(wSUP!$C19:$DB19),0)</f>
        <v>0</v>
      </c>
      <c r="G19" s="17">
        <f>IF(SUM(wSUP!$C19:$DB19),$A19*wSUP!G19/SUM(wSUP!$C19:$DB19),0)</f>
        <v>0</v>
      </c>
      <c r="H19" s="17">
        <f>IF(SUM(wSUP!$C19:$DB19),$A19*wSUP!H19/SUM(wSUP!$C19:$DB19),0)</f>
        <v>0</v>
      </c>
      <c r="I19" s="17">
        <f>IF(SUM(wSUP!$C19:$DB19),$A19*wSUP!I19/SUM(wSUP!$C19:$DB19),0)</f>
        <v>0</v>
      </c>
      <c r="J19" s="17">
        <f>IF(SUM(wSUP!$C19:$DB19),$A19*wSUP!J19/SUM(wSUP!$C19:$DB19),0)</f>
        <v>0</v>
      </c>
      <c r="K19" s="17">
        <f>IF(SUM(wSUP!$C19:$DB19),$A19*wSUP!K19/SUM(wSUP!$C19:$DB19),0)</f>
        <v>0</v>
      </c>
      <c r="L19" s="17">
        <f>IF(SUM(wSUP!$C19:$DB19),$A19*wSUP!L19/SUM(wSUP!$C19:$DB19),0)</f>
        <v>0</v>
      </c>
      <c r="M19" s="17">
        <f>IF(SUM(wSUP!$C19:$DB19),$A19*wSUP!M19/SUM(wSUP!$C19:$DB19),0)</f>
        <v>0</v>
      </c>
      <c r="N19" s="17">
        <f>IF(SUM(wSUP!$C19:$DB19),$A19*wSUP!N19/SUM(wSUP!$C19:$DB19),0)</f>
        <v>7.1409111213912055</v>
      </c>
      <c r="O19" s="17">
        <f>IF(SUM(wSUP!$C19:$DB19),$A19*wSUP!O19/SUM(wSUP!$C19:$DB19),0)</f>
        <v>0</v>
      </c>
      <c r="P19" s="17">
        <f>IF(SUM(wSUP!$C19:$DB19),$A19*wSUP!P19/SUM(wSUP!$C19:$DB19),0)</f>
        <v>0</v>
      </c>
      <c r="Q19" s="17">
        <f>IF(SUM(wSUP!$C19:$DB19),$A19*wSUP!Q19/SUM(wSUP!$C19:$DB19),0)</f>
        <v>0</v>
      </c>
      <c r="R19" s="17">
        <f>IF(SUM(wSUP!$C19:$DB19),$A19*wSUP!R19/SUM(wSUP!$C19:$DB19),0)</f>
        <v>0</v>
      </c>
      <c r="S19" s="17">
        <f>IF(SUM(wSUP!$C19:$DB19),$A19*wSUP!S19/SUM(wSUP!$C19:$DB19),0)</f>
        <v>0</v>
      </c>
      <c r="T19" s="17">
        <f>IF(SUM(wSUP!$C19:$DB19),$A19*wSUP!T19/SUM(wSUP!$C19:$DB19),0)</f>
        <v>0</v>
      </c>
      <c r="U19" s="17">
        <f>IF(SUM(wSUP!$C19:$DB19),$A19*wSUP!U19/SUM(wSUP!$C19:$DB19),0)</f>
        <v>0</v>
      </c>
      <c r="V19" s="17">
        <f>IF(SUM(wSUP!$C19:$DB19),$A19*wSUP!V19/SUM(wSUP!$C19:$DB19),0)</f>
        <v>0</v>
      </c>
      <c r="W19" s="17">
        <f>IF(SUM(wSUP!$C19:$DB19),$A19*wSUP!W19/SUM(wSUP!$C19:$DB19),0)</f>
        <v>0</v>
      </c>
      <c r="X19" s="17">
        <f>IF(SUM(wSUP!$C19:$DB19),$A19*wSUP!X19/SUM(wSUP!$C19:$DB19),0)</f>
        <v>0</v>
      </c>
      <c r="Y19" s="17">
        <f>IF(SUM(wSUP!$C19:$DB19),$A19*wSUP!Y19/SUM(wSUP!$C19:$DB19),0)</f>
        <v>0</v>
      </c>
      <c r="Z19" s="17">
        <f>IF(SUM(wSUP!$C19:$DB19),$A19*wSUP!Z19/SUM(wSUP!$C19:$DB19),0)</f>
        <v>0</v>
      </c>
      <c r="AA19" s="17">
        <f>IF(SUM(wSUP!$C19:$DB19),$A19*wSUP!AA19/SUM(wSUP!$C19:$DB19),0)</f>
        <v>0</v>
      </c>
      <c r="AB19" s="17">
        <f>IF(SUM(wSUP!$C19:$DB19),$A19*wSUP!AB19/SUM(wSUP!$C19:$DB19),0)</f>
        <v>0</v>
      </c>
      <c r="AC19" s="17">
        <f>IF(SUM(wSUP!$C19:$DB19),$A19*wSUP!AC19/SUM(wSUP!$C19:$DB19),0)</f>
        <v>0</v>
      </c>
      <c r="AD19" s="17">
        <f>IF(SUM(wSUP!$C19:$DB19),$A19*wSUP!AD19/SUM(wSUP!$C19:$DB19),0)</f>
        <v>0</v>
      </c>
      <c r="AE19" s="17">
        <f>IF(SUM(wSUP!$C19:$DB19),$A19*wSUP!AE19/SUM(wSUP!$C19:$DB19),0)</f>
        <v>0</v>
      </c>
      <c r="AF19" s="17">
        <f>IF(SUM(wSUP!$C19:$DB19),$A19*wSUP!AF19/SUM(wSUP!$C19:$DB19),0)</f>
        <v>0</v>
      </c>
      <c r="AG19" s="17">
        <f>IF(SUM(wSUP!$C19:$DB19),$A19*wSUP!AG19/SUM(wSUP!$C19:$DB19),0)</f>
        <v>0</v>
      </c>
      <c r="AH19" s="17">
        <f>IF(SUM(wSUP!$C19:$DB19),$A19*wSUP!AH19/SUM(wSUP!$C19:$DB19),0)</f>
        <v>0</v>
      </c>
      <c r="AI19" s="17">
        <f>IF(SUM(wSUP!$C19:$DB19),$A19*wSUP!AI19/SUM(wSUP!$C19:$DB19),0)</f>
        <v>0</v>
      </c>
      <c r="AJ19" s="17">
        <f>IF(SUM(wSUP!$C19:$DB19),$A19*wSUP!AJ19/SUM(wSUP!$C19:$DB19),0)</f>
        <v>0</v>
      </c>
      <c r="AK19" s="17">
        <f>IF(SUM(wSUP!$C19:$DB19),$A19*wSUP!AK19/SUM(wSUP!$C19:$DB19),0)</f>
        <v>0</v>
      </c>
      <c r="AL19" s="17">
        <f>IF(SUM(wSUP!$C19:$DB19),$A19*wSUP!AL19/SUM(wSUP!$C19:$DB19),0)</f>
        <v>0</v>
      </c>
      <c r="AM19" s="17">
        <f>IF(SUM(wSUP!$C19:$DB19),$A19*wSUP!AM19/SUM(wSUP!$C19:$DB19),0)</f>
        <v>0</v>
      </c>
      <c r="AN19" s="17">
        <f>IF(SUM(wSUP!$C19:$DB19),$A19*wSUP!AN19/SUM(wSUP!$C19:$DB19),0)</f>
        <v>0</v>
      </c>
      <c r="AO19" s="17">
        <f>IF(SUM(wSUP!$C19:$DB19),$A19*wSUP!AO19/SUM(wSUP!$C19:$DB19),0)</f>
        <v>0</v>
      </c>
      <c r="AP19" s="17">
        <f>IF(SUM(wSUP!$C19:$DB19),$A19*wSUP!AP19/SUM(wSUP!$C19:$DB19),0)</f>
        <v>0</v>
      </c>
      <c r="AQ19" s="17">
        <f>IF(SUM(wSUP!$C19:$DB19),$A19*wSUP!AQ19/SUM(wSUP!$C19:$DB19),0)</f>
        <v>0</v>
      </c>
      <c r="AR19" s="17">
        <f>IF(SUM(wSUP!$C19:$DB19),$A19*wSUP!AR19/SUM(wSUP!$C19:$DB19),0)</f>
        <v>0</v>
      </c>
      <c r="AS19" s="17">
        <f>IF(SUM(wSUP!$C19:$DB19),$A19*wSUP!AS19/SUM(wSUP!$C19:$DB19),0)</f>
        <v>0</v>
      </c>
      <c r="AT19" s="17">
        <f>IF(SUM(wSUP!$C19:$DB19),$A19*wSUP!AT19/SUM(wSUP!$C19:$DB19),0)</f>
        <v>0</v>
      </c>
      <c r="AU19" s="17">
        <f>IF(SUM(wSUP!$C19:$DB19),$A19*wSUP!AU19/SUM(wSUP!$C19:$DB19),0)</f>
        <v>0</v>
      </c>
      <c r="AV19" s="17">
        <f>IF(SUM(wSUP!$C19:$DB19),$A19*wSUP!AV19/SUM(wSUP!$C19:$DB19),0)</f>
        <v>0</v>
      </c>
      <c r="AW19" s="17">
        <f>IF(SUM(wSUP!$C19:$DB19),$A19*wSUP!AW19/SUM(wSUP!$C19:$DB19),0)</f>
        <v>0</v>
      </c>
      <c r="AX19" s="17">
        <f>IF(SUM(wSUP!$C19:$DB19),$A19*wSUP!AX19/SUM(wSUP!$C19:$DB19),0)</f>
        <v>0</v>
      </c>
      <c r="AY19" s="17">
        <f>IF(SUM(wSUP!$C19:$DB19),$A19*wSUP!AY19/SUM(wSUP!$C19:$DB19),0)</f>
        <v>0</v>
      </c>
      <c r="AZ19" s="17">
        <f>IF(SUM(wSUP!$C19:$DB19),$A19*wSUP!AZ19/SUM(wSUP!$C19:$DB19),0)</f>
        <v>0</v>
      </c>
      <c r="BA19" s="17">
        <f>IF(SUM(wSUP!$C19:$DB19),$A19*wSUP!BA19/SUM(wSUP!$C19:$DB19),0)</f>
        <v>0</v>
      </c>
      <c r="BB19" s="17">
        <f>IF(SUM(wSUP!$C19:$DB19),$A19*wSUP!BB19/SUM(wSUP!$C19:$DB19),0)</f>
        <v>0</v>
      </c>
      <c r="BC19" s="17">
        <f>IF(SUM(wSUP!$C19:$DB19),$A19*wSUP!BC19/SUM(wSUP!$C19:$DB19),0)</f>
        <v>0</v>
      </c>
      <c r="BD19" s="17">
        <f>IF(SUM(wSUP!$C19:$DB19),$A19*wSUP!BD19/SUM(wSUP!$C19:$DB19),0)</f>
        <v>0</v>
      </c>
      <c r="BE19" s="17">
        <f>IF(SUM(wSUP!$C19:$DB19),$A19*wSUP!BE19/SUM(wSUP!$C19:$DB19),0)</f>
        <v>0</v>
      </c>
      <c r="BF19" s="17">
        <f>IF(SUM(wSUP!$C19:$DB19),$A19*wSUP!BF19/SUM(wSUP!$C19:$DB19),0)</f>
        <v>0</v>
      </c>
      <c r="BG19" s="17">
        <f>IF(SUM(wSUP!$C19:$DB19),$A19*wSUP!BG19/SUM(wSUP!$C19:$DB19),0)</f>
        <v>0</v>
      </c>
      <c r="BH19" s="17">
        <f>IF(SUM(wSUP!$C19:$DB19),$A19*wSUP!BH19/SUM(wSUP!$C19:$DB19),0)</f>
        <v>0</v>
      </c>
      <c r="BI19" s="17">
        <f>IF(SUM(wSUP!$C19:$DB19),$A19*wSUP!BI19/SUM(wSUP!$C19:$DB19),0)</f>
        <v>0</v>
      </c>
      <c r="BJ19" s="17">
        <f>IF(SUM(wSUP!$C19:$DB19),$A19*wSUP!BJ19/SUM(wSUP!$C19:$DB19),0)</f>
        <v>0</v>
      </c>
      <c r="BK19" s="17">
        <f>IF(SUM(wSUP!$C19:$DB19),$A19*wSUP!BK19/SUM(wSUP!$C19:$DB19),0)</f>
        <v>0</v>
      </c>
      <c r="BL19" s="17">
        <f>IF(SUM(wSUP!$C19:$DB19),$A19*wSUP!BL19/SUM(wSUP!$C19:$DB19),0)</f>
        <v>0</v>
      </c>
      <c r="BM19" s="17">
        <f>IF(SUM(wSUP!$C19:$DB19),$A19*wSUP!BM19/SUM(wSUP!$C19:$DB19),0)</f>
        <v>0</v>
      </c>
      <c r="BN19" s="17">
        <f>IF(SUM(wSUP!$C19:$DB19),$A19*wSUP!BN19/SUM(wSUP!$C19:$DB19),0)</f>
        <v>0</v>
      </c>
      <c r="BO19" s="17">
        <f>IF(SUM(wSUP!$C19:$DB19),$A19*wSUP!BO19/SUM(wSUP!$C19:$DB19),0)</f>
        <v>0</v>
      </c>
      <c r="BP19" s="17">
        <f>IF(SUM(wSUP!$C19:$DB19),$A19*wSUP!BP19/SUM(wSUP!$C19:$DB19),0)</f>
        <v>0</v>
      </c>
      <c r="BQ19" s="17">
        <f>IF(SUM(wSUP!$C19:$DB19),$A19*wSUP!BQ19/SUM(wSUP!$C19:$DB19),0)</f>
        <v>0</v>
      </c>
      <c r="BR19" s="17">
        <f>IF(SUM(wSUP!$C19:$DB19),$A19*wSUP!BR19/SUM(wSUP!$C19:$DB19),0)</f>
        <v>0</v>
      </c>
      <c r="BS19" s="17">
        <f>IF(SUM(wSUP!$C19:$DB19),$A19*wSUP!BS19/SUM(wSUP!$C19:$DB19),0)</f>
        <v>0</v>
      </c>
      <c r="BT19" s="17">
        <f>IF(SUM(wSUP!$C19:$DB19),$A19*wSUP!BT19/SUM(wSUP!$C19:$DB19),0)</f>
        <v>0</v>
      </c>
      <c r="BU19" s="17">
        <f>IF(SUM(wSUP!$C19:$DB19),$A19*wSUP!BU19/SUM(wSUP!$C19:$DB19),0)</f>
        <v>0</v>
      </c>
      <c r="BV19" s="17">
        <f>IF(SUM(wSUP!$C19:$DB19),$A19*wSUP!BV19/SUM(wSUP!$C19:$DB19),0)</f>
        <v>0</v>
      </c>
      <c r="BW19" s="17">
        <f>IF(SUM(wSUP!$C19:$DB19),$A19*wSUP!BW19/SUM(wSUP!$C19:$DB19),0)</f>
        <v>0</v>
      </c>
      <c r="BX19" s="17">
        <f>IF(SUM(wSUP!$C19:$DB19),$A19*wSUP!BX19/SUM(wSUP!$C19:$DB19),0)</f>
        <v>0</v>
      </c>
      <c r="BY19" s="17">
        <f>IF(SUM(wSUP!$C19:$DB19),$A19*wSUP!BY19/SUM(wSUP!$C19:$DB19),0)</f>
        <v>0</v>
      </c>
      <c r="BZ19" s="17">
        <f>IF(SUM(wSUP!$C19:$DB19),$A19*wSUP!BZ19/SUM(wSUP!$C19:$DB19),0)</f>
        <v>0</v>
      </c>
      <c r="CA19" s="17">
        <f>IF(SUM(wSUP!$C19:$DB19),$A19*wSUP!CA19/SUM(wSUP!$C19:$DB19),0)</f>
        <v>0</v>
      </c>
      <c r="CB19" s="17">
        <f>IF(SUM(wSUP!$C19:$DB19),$A19*wSUP!CB19/SUM(wSUP!$C19:$DB19),0)</f>
        <v>0</v>
      </c>
      <c r="CC19" s="17">
        <f>IF(SUM(wSUP!$C19:$DB19),$A19*wSUP!CC19/SUM(wSUP!$C19:$DB19),0)</f>
        <v>0</v>
      </c>
      <c r="CD19" s="17">
        <f>IF(SUM(wSUP!$C19:$DB19),$A19*wSUP!CD19/SUM(wSUP!$C19:$DB19),0)</f>
        <v>0</v>
      </c>
      <c r="CE19" s="17">
        <f>IF(SUM(wSUP!$C19:$DB19),$A19*wSUP!CE19/SUM(wSUP!$C19:$DB19),0)</f>
        <v>0</v>
      </c>
      <c r="CF19" s="17">
        <f>IF(SUM(wSUP!$C19:$DB19),$A19*wSUP!CF19/SUM(wSUP!$C19:$DB19),0)</f>
        <v>0</v>
      </c>
      <c r="CG19" s="17">
        <f>IF(SUM(wSUP!$C19:$DB19),$A19*wSUP!CG19/SUM(wSUP!$C19:$DB19),0)</f>
        <v>0</v>
      </c>
      <c r="CH19" s="17">
        <f>IF(SUM(wSUP!$C19:$DB19),$A19*wSUP!CH19/SUM(wSUP!$C19:$DB19),0)</f>
        <v>0</v>
      </c>
      <c r="CI19" s="17">
        <f>IF(SUM(wSUP!$C19:$DB19),$A19*wSUP!CI19/SUM(wSUP!$C19:$DB19),0)</f>
        <v>0</v>
      </c>
      <c r="CJ19" s="17">
        <f>IF(SUM(wSUP!$C19:$DB19),$A19*wSUP!CJ19/SUM(wSUP!$C19:$DB19),0)</f>
        <v>0</v>
      </c>
      <c r="CK19" s="17">
        <f>IF(SUM(wSUP!$C19:$DB19),$A19*wSUP!CK19/SUM(wSUP!$C19:$DB19),0)</f>
        <v>0</v>
      </c>
      <c r="CL19" s="17">
        <f>IF(SUM(wSUP!$C19:$DB19),$A19*wSUP!CL19/SUM(wSUP!$C19:$DB19),0)</f>
        <v>0</v>
      </c>
      <c r="CM19" s="17">
        <f>IF(SUM(wSUP!$C19:$DB19),$A19*wSUP!CM19/SUM(wSUP!$C19:$DB19),0)</f>
        <v>0</v>
      </c>
      <c r="CN19" s="17">
        <f>IF(SUM(wSUP!$C19:$DB19),$A19*wSUP!CN19/SUM(wSUP!$C19:$DB19),0)</f>
        <v>0</v>
      </c>
      <c r="CO19" s="17">
        <f>IF(SUM(wSUP!$C19:$DB19),$A19*wSUP!CO19/SUM(wSUP!$C19:$DB19),0)</f>
        <v>0</v>
      </c>
      <c r="CP19" s="17">
        <f>IF(SUM(wSUP!$C19:$DB19),$A19*wSUP!CP19/SUM(wSUP!$C19:$DB19),0)</f>
        <v>0</v>
      </c>
      <c r="CQ19" s="17">
        <f>IF(SUM(wSUP!$C19:$DB19),$A19*wSUP!CQ19/SUM(wSUP!$C19:$DB19),0)</f>
        <v>0</v>
      </c>
      <c r="CR19" s="17">
        <f>IF(SUM(wSUP!$C19:$DB19),$A19*wSUP!CR19/SUM(wSUP!$C19:$DB19),0)</f>
        <v>0</v>
      </c>
      <c r="CS19" s="17">
        <f>IF(SUM(wSUP!$C19:$DB19),$A19*wSUP!CS19/SUM(wSUP!$C19:$DB19),0)</f>
        <v>0</v>
      </c>
      <c r="CT19" s="17">
        <f>IF(SUM(wSUP!$C19:$DB19),$A19*wSUP!CT19/SUM(wSUP!$C19:$DB19),0)</f>
        <v>0</v>
      </c>
      <c r="CU19" s="17">
        <f>IF(SUM(wSUP!$C19:$DB19),$A19*wSUP!CU19/SUM(wSUP!$C19:$DB19),0)</f>
        <v>0</v>
      </c>
      <c r="CV19" s="17">
        <f>IF(SUM(wSUP!$C19:$DB19),$A19*wSUP!CV19/SUM(wSUP!$C19:$DB19),0)</f>
        <v>0</v>
      </c>
      <c r="CW19" s="17">
        <f>IF(SUM(wSUP!$C19:$DB19),$A19*wSUP!CW19/SUM(wSUP!$C19:$DB19),0)</f>
        <v>0</v>
      </c>
      <c r="CX19" s="17">
        <f>IF(SUM(wSUP!$C19:$DB19),$A19*wSUP!CX19/SUM(wSUP!$C19:$DB19),0)</f>
        <v>0</v>
      </c>
      <c r="CY19" s="17">
        <f>IF(SUM(wSUP!$C19:$DB19),$A19*wSUP!CY19/SUM(wSUP!$C19:$DB19),0)</f>
        <v>0</v>
      </c>
      <c r="CZ19" s="17">
        <f>IF(SUM(wSUP!$C19:$DB19),$A19*wSUP!CZ19/SUM(wSUP!$C19:$DB19),0)</f>
        <v>0</v>
      </c>
      <c r="DA19" s="17">
        <f>IF(SUM(wSUP!$C19:$DB19),$A19*wSUP!DA19/SUM(wSUP!$C19:$DB19),0)</f>
        <v>0</v>
      </c>
      <c r="DB19" s="17">
        <f>IF(SUM(wSUP!$C19:$DB19),$A19*wSUP!DB19/SUM(wSUP!$C19:$DB19),0)</f>
        <v>0</v>
      </c>
      <c r="DC19" s="2"/>
    </row>
    <row r="20" spans="1:107" x14ac:dyDescent="0.75">
      <c r="A20" s="37">
        <v>7.7144605482720321</v>
      </c>
      <c r="B20" s="9" t="s">
        <v>1570</v>
      </c>
      <c r="C20" s="17">
        <f>IF(SUM(wSUP!$C20:$DB20),$A20*wSUP!C20/SUM(wSUP!$C20:$DB20),0)</f>
        <v>0</v>
      </c>
      <c r="D20" s="17">
        <f>IF(SUM(wSUP!$C20:$DB20),$A20*wSUP!D20/SUM(wSUP!$C20:$DB20),0)</f>
        <v>0</v>
      </c>
      <c r="E20" s="17">
        <f>IF(SUM(wSUP!$C20:$DB20),$A20*wSUP!E20/SUM(wSUP!$C20:$DB20),0)</f>
        <v>0</v>
      </c>
      <c r="F20" s="17">
        <f>IF(SUM(wSUP!$C20:$DB20),$A20*wSUP!F20/SUM(wSUP!$C20:$DB20),0)</f>
        <v>0</v>
      </c>
      <c r="G20" s="17">
        <f>IF(SUM(wSUP!$C20:$DB20),$A20*wSUP!G20/SUM(wSUP!$C20:$DB20),0)</f>
        <v>0</v>
      </c>
      <c r="H20" s="17">
        <f>IF(SUM(wSUP!$C20:$DB20),$A20*wSUP!H20/SUM(wSUP!$C20:$DB20),0)</f>
        <v>0</v>
      </c>
      <c r="I20" s="17">
        <f>IF(SUM(wSUP!$C20:$DB20),$A20*wSUP!I20/SUM(wSUP!$C20:$DB20),0)</f>
        <v>0</v>
      </c>
      <c r="J20" s="17">
        <f>IF(SUM(wSUP!$C20:$DB20),$A20*wSUP!J20/SUM(wSUP!$C20:$DB20),0)</f>
        <v>0</v>
      </c>
      <c r="K20" s="17">
        <f>IF(SUM(wSUP!$C20:$DB20),$A20*wSUP!K20/SUM(wSUP!$C20:$DB20),0)</f>
        <v>0</v>
      </c>
      <c r="L20" s="17">
        <f>IF(SUM(wSUP!$C20:$DB20),$A20*wSUP!L20/SUM(wSUP!$C20:$DB20),0)</f>
        <v>0</v>
      </c>
      <c r="M20" s="17">
        <f>IF(SUM(wSUP!$C20:$DB20),$A20*wSUP!M20/SUM(wSUP!$C20:$DB20),0)</f>
        <v>0</v>
      </c>
      <c r="N20" s="17">
        <f>IF(SUM(wSUP!$C20:$DB20),$A20*wSUP!N20/SUM(wSUP!$C20:$DB20),0)</f>
        <v>0</v>
      </c>
      <c r="O20" s="17">
        <f>IF(SUM(wSUP!$C20:$DB20),$A20*wSUP!O20/SUM(wSUP!$C20:$DB20),0)</f>
        <v>7.7144605482720321</v>
      </c>
      <c r="P20" s="17">
        <f>IF(SUM(wSUP!$C20:$DB20),$A20*wSUP!P20/SUM(wSUP!$C20:$DB20),0)</f>
        <v>0</v>
      </c>
      <c r="Q20" s="17">
        <f>IF(SUM(wSUP!$C20:$DB20),$A20*wSUP!Q20/SUM(wSUP!$C20:$DB20),0)</f>
        <v>0</v>
      </c>
      <c r="R20" s="17">
        <f>IF(SUM(wSUP!$C20:$DB20),$A20*wSUP!R20/SUM(wSUP!$C20:$DB20),0)</f>
        <v>0</v>
      </c>
      <c r="S20" s="17">
        <f>IF(SUM(wSUP!$C20:$DB20),$A20*wSUP!S20/SUM(wSUP!$C20:$DB20),0)</f>
        <v>0</v>
      </c>
      <c r="T20" s="17">
        <f>IF(SUM(wSUP!$C20:$DB20),$A20*wSUP!T20/SUM(wSUP!$C20:$DB20),0)</f>
        <v>0</v>
      </c>
      <c r="U20" s="17">
        <f>IF(SUM(wSUP!$C20:$DB20),$A20*wSUP!U20/SUM(wSUP!$C20:$DB20),0)</f>
        <v>0</v>
      </c>
      <c r="V20" s="17">
        <f>IF(SUM(wSUP!$C20:$DB20),$A20*wSUP!V20/SUM(wSUP!$C20:$DB20),0)</f>
        <v>0</v>
      </c>
      <c r="W20" s="17">
        <f>IF(SUM(wSUP!$C20:$DB20),$A20*wSUP!W20/SUM(wSUP!$C20:$DB20),0)</f>
        <v>0</v>
      </c>
      <c r="X20" s="17">
        <f>IF(SUM(wSUP!$C20:$DB20),$A20*wSUP!X20/SUM(wSUP!$C20:$DB20),0)</f>
        <v>0</v>
      </c>
      <c r="Y20" s="17">
        <f>IF(SUM(wSUP!$C20:$DB20),$A20*wSUP!Y20/SUM(wSUP!$C20:$DB20),0)</f>
        <v>0</v>
      </c>
      <c r="Z20" s="17">
        <f>IF(SUM(wSUP!$C20:$DB20),$A20*wSUP!Z20/SUM(wSUP!$C20:$DB20),0)</f>
        <v>0</v>
      </c>
      <c r="AA20" s="17">
        <f>IF(SUM(wSUP!$C20:$DB20),$A20*wSUP!AA20/SUM(wSUP!$C20:$DB20),0)</f>
        <v>0</v>
      </c>
      <c r="AB20" s="17">
        <f>IF(SUM(wSUP!$C20:$DB20),$A20*wSUP!AB20/SUM(wSUP!$C20:$DB20),0)</f>
        <v>0</v>
      </c>
      <c r="AC20" s="17">
        <f>IF(SUM(wSUP!$C20:$DB20),$A20*wSUP!AC20/SUM(wSUP!$C20:$DB20),0)</f>
        <v>0</v>
      </c>
      <c r="AD20" s="17">
        <f>IF(SUM(wSUP!$C20:$DB20),$A20*wSUP!AD20/SUM(wSUP!$C20:$DB20),0)</f>
        <v>0</v>
      </c>
      <c r="AE20" s="17">
        <f>IF(SUM(wSUP!$C20:$DB20),$A20*wSUP!AE20/SUM(wSUP!$C20:$DB20),0)</f>
        <v>0</v>
      </c>
      <c r="AF20" s="17">
        <f>IF(SUM(wSUP!$C20:$DB20),$A20*wSUP!AF20/SUM(wSUP!$C20:$DB20),0)</f>
        <v>0</v>
      </c>
      <c r="AG20" s="17">
        <f>IF(SUM(wSUP!$C20:$DB20),$A20*wSUP!AG20/SUM(wSUP!$C20:$DB20),0)</f>
        <v>0</v>
      </c>
      <c r="AH20" s="17">
        <f>IF(SUM(wSUP!$C20:$DB20),$A20*wSUP!AH20/SUM(wSUP!$C20:$DB20),0)</f>
        <v>0</v>
      </c>
      <c r="AI20" s="17">
        <f>IF(SUM(wSUP!$C20:$DB20),$A20*wSUP!AI20/SUM(wSUP!$C20:$DB20),0)</f>
        <v>0</v>
      </c>
      <c r="AJ20" s="17">
        <f>IF(SUM(wSUP!$C20:$DB20),$A20*wSUP!AJ20/SUM(wSUP!$C20:$DB20),0)</f>
        <v>0</v>
      </c>
      <c r="AK20" s="17">
        <f>IF(SUM(wSUP!$C20:$DB20),$A20*wSUP!AK20/SUM(wSUP!$C20:$DB20),0)</f>
        <v>0</v>
      </c>
      <c r="AL20" s="17">
        <f>IF(SUM(wSUP!$C20:$DB20),$A20*wSUP!AL20/SUM(wSUP!$C20:$DB20),0)</f>
        <v>0</v>
      </c>
      <c r="AM20" s="17">
        <f>IF(SUM(wSUP!$C20:$DB20),$A20*wSUP!AM20/SUM(wSUP!$C20:$DB20),0)</f>
        <v>0</v>
      </c>
      <c r="AN20" s="17">
        <f>IF(SUM(wSUP!$C20:$DB20),$A20*wSUP!AN20/SUM(wSUP!$C20:$DB20),0)</f>
        <v>0</v>
      </c>
      <c r="AO20" s="17">
        <f>IF(SUM(wSUP!$C20:$DB20),$A20*wSUP!AO20/SUM(wSUP!$C20:$DB20),0)</f>
        <v>0</v>
      </c>
      <c r="AP20" s="17">
        <f>IF(SUM(wSUP!$C20:$DB20),$A20*wSUP!AP20/SUM(wSUP!$C20:$DB20),0)</f>
        <v>0</v>
      </c>
      <c r="AQ20" s="17">
        <f>IF(SUM(wSUP!$C20:$DB20),$A20*wSUP!AQ20/SUM(wSUP!$C20:$DB20),0)</f>
        <v>0</v>
      </c>
      <c r="AR20" s="17">
        <f>IF(SUM(wSUP!$C20:$DB20),$A20*wSUP!AR20/SUM(wSUP!$C20:$DB20),0)</f>
        <v>0</v>
      </c>
      <c r="AS20" s="17">
        <f>IF(SUM(wSUP!$C20:$DB20),$A20*wSUP!AS20/SUM(wSUP!$C20:$DB20),0)</f>
        <v>0</v>
      </c>
      <c r="AT20" s="17">
        <f>IF(SUM(wSUP!$C20:$DB20),$A20*wSUP!AT20/SUM(wSUP!$C20:$DB20),0)</f>
        <v>0</v>
      </c>
      <c r="AU20" s="17">
        <f>IF(SUM(wSUP!$C20:$DB20),$A20*wSUP!AU20/SUM(wSUP!$C20:$DB20),0)</f>
        <v>0</v>
      </c>
      <c r="AV20" s="17">
        <f>IF(SUM(wSUP!$C20:$DB20),$A20*wSUP!AV20/SUM(wSUP!$C20:$DB20),0)</f>
        <v>0</v>
      </c>
      <c r="AW20" s="17">
        <f>IF(SUM(wSUP!$C20:$DB20),$A20*wSUP!AW20/SUM(wSUP!$C20:$DB20),0)</f>
        <v>0</v>
      </c>
      <c r="AX20" s="17">
        <f>IF(SUM(wSUP!$C20:$DB20),$A20*wSUP!AX20/SUM(wSUP!$C20:$DB20),0)</f>
        <v>0</v>
      </c>
      <c r="AY20" s="17">
        <f>IF(SUM(wSUP!$C20:$DB20),$A20*wSUP!AY20/SUM(wSUP!$C20:$DB20),0)</f>
        <v>0</v>
      </c>
      <c r="AZ20" s="17">
        <f>IF(SUM(wSUP!$C20:$DB20),$A20*wSUP!AZ20/SUM(wSUP!$C20:$DB20),0)</f>
        <v>0</v>
      </c>
      <c r="BA20" s="17">
        <f>IF(SUM(wSUP!$C20:$DB20),$A20*wSUP!BA20/SUM(wSUP!$C20:$DB20),0)</f>
        <v>0</v>
      </c>
      <c r="BB20" s="17">
        <f>IF(SUM(wSUP!$C20:$DB20),$A20*wSUP!BB20/SUM(wSUP!$C20:$DB20),0)</f>
        <v>0</v>
      </c>
      <c r="BC20" s="17">
        <f>IF(SUM(wSUP!$C20:$DB20),$A20*wSUP!BC20/SUM(wSUP!$C20:$DB20),0)</f>
        <v>0</v>
      </c>
      <c r="BD20" s="17">
        <f>IF(SUM(wSUP!$C20:$DB20),$A20*wSUP!BD20/SUM(wSUP!$C20:$DB20),0)</f>
        <v>0</v>
      </c>
      <c r="BE20" s="17">
        <f>IF(SUM(wSUP!$C20:$DB20),$A20*wSUP!BE20/SUM(wSUP!$C20:$DB20),0)</f>
        <v>0</v>
      </c>
      <c r="BF20" s="17">
        <f>IF(SUM(wSUP!$C20:$DB20),$A20*wSUP!BF20/SUM(wSUP!$C20:$DB20),0)</f>
        <v>0</v>
      </c>
      <c r="BG20" s="17">
        <f>IF(SUM(wSUP!$C20:$DB20),$A20*wSUP!BG20/SUM(wSUP!$C20:$DB20),0)</f>
        <v>0</v>
      </c>
      <c r="BH20" s="17">
        <f>IF(SUM(wSUP!$C20:$DB20),$A20*wSUP!BH20/SUM(wSUP!$C20:$DB20),0)</f>
        <v>0</v>
      </c>
      <c r="BI20" s="17">
        <f>IF(SUM(wSUP!$C20:$DB20),$A20*wSUP!BI20/SUM(wSUP!$C20:$DB20),0)</f>
        <v>0</v>
      </c>
      <c r="BJ20" s="17">
        <f>IF(SUM(wSUP!$C20:$DB20),$A20*wSUP!BJ20/SUM(wSUP!$C20:$DB20),0)</f>
        <v>0</v>
      </c>
      <c r="BK20" s="17">
        <f>IF(SUM(wSUP!$C20:$DB20),$A20*wSUP!BK20/SUM(wSUP!$C20:$DB20),0)</f>
        <v>0</v>
      </c>
      <c r="BL20" s="17">
        <f>IF(SUM(wSUP!$C20:$DB20),$A20*wSUP!BL20/SUM(wSUP!$C20:$DB20),0)</f>
        <v>0</v>
      </c>
      <c r="BM20" s="17">
        <f>IF(SUM(wSUP!$C20:$DB20),$A20*wSUP!BM20/SUM(wSUP!$C20:$DB20),0)</f>
        <v>0</v>
      </c>
      <c r="BN20" s="17">
        <f>IF(SUM(wSUP!$C20:$DB20),$A20*wSUP!BN20/SUM(wSUP!$C20:$DB20),0)</f>
        <v>0</v>
      </c>
      <c r="BO20" s="17">
        <f>IF(SUM(wSUP!$C20:$DB20),$A20*wSUP!BO20/SUM(wSUP!$C20:$DB20),0)</f>
        <v>0</v>
      </c>
      <c r="BP20" s="17">
        <f>IF(SUM(wSUP!$C20:$DB20),$A20*wSUP!BP20/SUM(wSUP!$C20:$DB20),0)</f>
        <v>0</v>
      </c>
      <c r="BQ20" s="17">
        <f>IF(SUM(wSUP!$C20:$DB20),$A20*wSUP!BQ20/SUM(wSUP!$C20:$DB20),0)</f>
        <v>0</v>
      </c>
      <c r="BR20" s="17">
        <f>IF(SUM(wSUP!$C20:$DB20),$A20*wSUP!BR20/SUM(wSUP!$C20:$DB20),0)</f>
        <v>0</v>
      </c>
      <c r="BS20" s="17">
        <f>IF(SUM(wSUP!$C20:$DB20),$A20*wSUP!BS20/SUM(wSUP!$C20:$DB20),0)</f>
        <v>0</v>
      </c>
      <c r="BT20" s="17">
        <f>IF(SUM(wSUP!$C20:$DB20),$A20*wSUP!BT20/SUM(wSUP!$C20:$DB20),0)</f>
        <v>0</v>
      </c>
      <c r="BU20" s="17">
        <f>IF(SUM(wSUP!$C20:$DB20),$A20*wSUP!BU20/SUM(wSUP!$C20:$DB20),0)</f>
        <v>0</v>
      </c>
      <c r="BV20" s="17">
        <f>IF(SUM(wSUP!$C20:$DB20),$A20*wSUP!BV20/SUM(wSUP!$C20:$DB20),0)</f>
        <v>0</v>
      </c>
      <c r="BW20" s="17">
        <f>IF(SUM(wSUP!$C20:$DB20),$A20*wSUP!BW20/SUM(wSUP!$C20:$DB20),0)</f>
        <v>0</v>
      </c>
      <c r="BX20" s="17">
        <f>IF(SUM(wSUP!$C20:$DB20),$A20*wSUP!BX20/SUM(wSUP!$C20:$DB20),0)</f>
        <v>0</v>
      </c>
      <c r="BY20" s="17">
        <f>IF(SUM(wSUP!$C20:$DB20),$A20*wSUP!BY20/SUM(wSUP!$C20:$DB20),0)</f>
        <v>0</v>
      </c>
      <c r="BZ20" s="17">
        <f>IF(SUM(wSUP!$C20:$DB20),$A20*wSUP!BZ20/SUM(wSUP!$C20:$DB20),0)</f>
        <v>0</v>
      </c>
      <c r="CA20" s="17">
        <f>IF(SUM(wSUP!$C20:$DB20),$A20*wSUP!CA20/SUM(wSUP!$C20:$DB20),0)</f>
        <v>0</v>
      </c>
      <c r="CB20" s="17">
        <f>IF(SUM(wSUP!$C20:$DB20),$A20*wSUP!CB20/SUM(wSUP!$C20:$DB20),0)</f>
        <v>0</v>
      </c>
      <c r="CC20" s="17">
        <f>IF(SUM(wSUP!$C20:$DB20),$A20*wSUP!CC20/SUM(wSUP!$C20:$DB20),0)</f>
        <v>0</v>
      </c>
      <c r="CD20" s="17">
        <f>IF(SUM(wSUP!$C20:$DB20),$A20*wSUP!CD20/SUM(wSUP!$C20:$DB20),0)</f>
        <v>0</v>
      </c>
      <c r="CE20" s="17">
        <f>IF(SUM(wSUP!$C20:$DB20),$A20*wSUP!CE20/SUM(wSUP!$C20:$DB20),0)</f>
        <v>0</v>
      </c>
      <c r="CF20" s="17">
        <f>IF(SUM(wSUP!$C20:$DB20),$A20*wSUP!CF20/SUM(wSUP!$C20:$DB20),0)</f>
        <v>0</v>
      </c>
      <c r="CG20" s="17">
        <f>IF(SUM(wSUP!$C20:$DB20),$A20*wSUP!CG20/SUM(wSUP!$C20:$DB20),0)</f>
        <v>0</v>
      </c>
      <c r="CH20" s="17">
        <f>IF(SUM(wSUP!$C20:$DB20),$A20*wSUP!CH20/SUM(wSUP!$C20:$DB20),0)</f>
        <v>0</v>
      </c>
      <c r="CI20" s="17">
        <f>IF(SUM(wSUP!$C20:$DB20),$A20*wSUP!CI20/SUM(wSUP!$C20:$DB20),0)</f>
        <v>0</v>
      </c>
      <c r="CJ20" s="17">
        <f>IF(SUM(wSUP!$C20:$DB20),$A20*wSUP!CJ20/SUM(wSUP!$C20:$DB20),0)</f>
        <v>0</v>
      </c>
      <c r="CK20" s="17">
        <f>IF(SUM(wSUP!$C20:$DB20),$A20*wSUP!CK20/SUM(wSUP!$C20:$DB20),0)</f>
        <v>0</v>
      </c>
      <c r="CL20" s="17">
        <f>IF(SUM(wSUP!$C20:$DB20),$A20*wSUP!CL20/SUM(wSUP!$C20:$DB20),0)</f>
        <v>0</v>
      </c>
      <c r="CM20" s="17">
        <f>IF(SUM(wSUP!$C20:$DB20),$A20*wSUP!CM20/SUM(wSUP!$C20:$DB20),0)</f>
        <v>0</v>
      </c>
      <c r="CN20" s="17">
        <f>IF(SUM(wSUP!$C20:$DB20),$A20*wSUP!CN20/SUM(wSUP!$C20:$DB20),0)</f>
        <v>0</v>
      </c>
      <c r="CO20" s="17">
        <f>IF(SUM(wSUP!$C20:$DB20),$A20*wSUP!CO20/SUM(wSUP!$C20:$DB20),0)</f>
        <v>0</v>
      </c>
      <c r="CP20" s="17">
        <f>IF(SUM(wSUP!$C20:$DB20),$A20*wSUP!CP20/SUM(wSUP!$C20:$DB20),0)</f>
        <v>0</v>
      </c>
      <c r="CQ20" s="17">
        <f>IF(SUM(wSUP!$C20:$DB20),$A20*wSUP!CQ20/SUM(wSUP!$C20:$DB20),0)</f>
        <v>0</v>
      </c>
      <c r="CR20" s="17">
        <f>IF(SUM(wSUP!$C20:$DB20),$A20*wSUP!CR20/SUM(wSUP!$C20:$DB20),0)</f>
        <v>0</v>
      </c>
      <c r="CS20" s="17">
        <f>IF(SUM(wSUP!$C20:$DB20),$A20*wSUP!CS20/SUM(wSUP!$C20:$DB20),0)</f>
        <v>0</v>
      </c>
      <c r="CT20" s="17">
        <f>IF(SUM(wSUP!$C20:$DB20),$A20*wSUP!CT20/SUM(wSUP!$C20:$DB20),0)</f>
        <v>0</v>
      </c>
      <c r="CU20" s="17">
        <f>IF(SUM(wSUP!$C20:$DB20),$A20*wSUP!CU20/SUM(wSUP!$C20:$DB20),0)</f>
        <v>0</v>
      </c>
      <c r="CV20" s="17">
        <f>IF(SUM(wSUP!$C20:$DB20),$A20*wSUP!CV20/SUM(wSUP!$C20:$DB20),0)</f>
        <v>0</v>
      </c>
      <c r="CW20" s="17">
        <f>IF(SUM(wSUP!$C20:$DB20),$A20*wSUP!CW20/SUM(wSUP!$C20:$DB20),0)</f>
        <v>0</v>
      </c>
      <c r="CX20" s="17">
        <f>IF(SUM(wSUP!$C20:$DB20),$A20*wSUP!CX20/SUM(wSUP!$C20:$DB20),0)</f>
        <v>0</v>
      </c>
      <c r="CY20" s="17">
        <f>IF(SUM(wSUP!$C20:$DB20),$A20*wSUP!CY20/SUM(wSUP!$C20:$DB20),0)</f>
        <v>0</v>
      </c>
      <c r="CZ20" s="17">
        <f>IF(SUM(wSUP!$C20:$DB20),$A20*wSUP!CZ20/SUM(wSUP!$C20:$DB20),0)</f>
        <v>0</v>
      </c>
      <c r="DA20" s="17">
        <f>IF(SUM(wSUP!$C20:$DB20),$A20*wSUP!DA20/SUM(wSUP!$C20:$DB20),0)</f>
        <v>0</v>
      </c>
      <c r="DB20" s="17">
        <f>IF(SUM(wSUP!$C20:$DB20),$A20*wSUP!DB20/SUM(wSUP!$C20:$DB20),0)</f>
        <v>0</v>
      </c>
      <c r="DC20" s="2"/>
    </row>
    <row r="21" spans="1:107" x14ac:dyDescent="0.75">
      <c r="A21" s="37">
        <v>206.4500745848639</v>
      </c>
      <c r="B21" s="17" t="s">
        <v>1571</v>
      </c>
      <c r="C21" s="17">
        <f>IF(SUM(wSUP!$C21:$DB21),$A21*wSUP!C21/SUM(wSUP!$C21:$DB21),0)</f>
        <v>0</v>
      </c>
      <c r="D21" s="17">
        <f>IF(SUM(wSUP!$C21:$DB21),$A21*wSUP!D21/SUM(wSUP!$C21:$DB21),0)</f>
        <v>0</v>
      </c>
      <c r="E21" s="17">
        <f>IF(SUM(wSUP!$C21:$DB21),$A21*wSUP!E21/SUM(wSUP!$C21:$DB21),0)</f>
        <v>0</v>
      </c>
      <c r="F21" s="17">
        <f>IF(SUM(wSUP!$C21:$DB21),$A21*wSUP!F21/SUM(wSUP!$C21:$DB21),0)</f>
        <v>0</v>
      </c>
      <c r="G21" s="17">
        <f>IF(SUM(wSUP!$C21:$DB21),$A21*wSUP!G21/SUM(wSUP!$C21:$DB21),0)</f>
        <v>0</v>
      </c>
      <c r="H21" s="17">
        <f>IF(SUM(wSUP!$C21:$DB21),$A21*wSUP!H21/SUM(wSUP!$C21:$DB21),0)</f>
        <v>0</v>
      </c>
      <c r="I21" s="17">
        <f>IF(SUM(wSUP!$C21:$DB21),$A21*wSUP!I21/SUM(wSUP!$C21:$DB21),0)</f>
        <v>0</v>
      </c>
      <c r="J21" s="17">
        <f>IF(SUM(wSUP!$C21:$DB21),$A21*wSUP!J21/SUM(wSUP!$C21:$DB21),0)</f>
        <v>0</v>
      </c>
      <c r="K21" s="17">
        <f>IF(SUM(wSUP!$C21:$DB21),$A21*wSUP!K21/SUM(wSUP!$C21:$DB21),0)</f>
        <v>0</v>
      </c>
      <c r="L21" s="17">
        <f>IF(SUM(wSUP!$C21:$DB21),$A21*wSUP!L21/SUM(wSUP!$C21:$DB21),0)</f>
        <v>0</v>
      </c>
      <c r="M21" s="17">
        <f>IF(SUM(wSUP!$C21:$DB21),$A21*wSUP!M21/SUM(wSUP!$C21:$DB21),0)</f>
        <v>0</v>
      </c>
      <c r="N21" s="17">
        <f>IF(SUM(wSUP!$C21:$DB21),$A21*wSUP!N21/SUM(wSUP!$C21:$DB21),0)</f>
        <v>0</v>
      </c>
      <c r="O21" s="17">
        <f>IF(SUM(wSUP!$C21:$DB21),$A21*wSUP!O21/SUM(wSUP!$C21:$DB21),0)</f>
        <v>0</v>
      </c>
      <c r="P21" s="17">
        <f>IF(SUM(wSUP!$C21:$DB21),$A21*wSUP!P21/SUM(wSUP!$C21:$DB21),0)</f>
        <v>206.4500745848639</v>
      </c>
      <c r="Q21" s="17">
        <f>IF(SUM(wSUP!$C21:$DB21),$A21*wSUP!Q21/SUM(wSUP!$C21:$DB21),0)</f>
        <v>0</v>
      </c>
      <c r="R21" s="17">
        <f>IF(SUM(wSUP!$C21:$DB21),$A21*wSUP!R21/SUM(wSUP!$C21:$DB21),0)</f>
        <v>0</v>
      </c>
      <c r="S21" s="17">
        <f>IF(SUM(wSUP!$C21:$DB21),$A21*wSUP!S21/SUM(wSUP!$C21:$DB21),0)</f>
        <v>0</v>
      </c>
      <c r="T21" s="17">
        <f>IF(SUM(wSUP!$C21:$DB21),$A21*wSUP!T21/SUM(wSUP!$C21:$DB21),0)</f>
        <v>0</v>
      </c>
      <c r="U21" s="17">
        <f>IF(SUM(wSUP!$C21:$DB21),$A21*wSUP!U21/SUM(wSUP!$C21:$DB21),0)</f>
        <v>0</v>
      </c>
      <c r="V21" s="17">
        <f>IF(SUM(wSUP!$C21:$DB21),$A21*wSUP!V21/SUM(wSUP!$C21:$DB21),0)</f>
        <v>0</v>
      </c>
      <c r="W21" s="17">
        <f>IF(SUM(wSUP!$C21:$DB21),$A21*wSUP!W21/SUM(wSUP!$C21:$DB21),0)</f>
        <v>0</v>
      </c>
      <c r="X21" s="17">
        <f>IF(SUM(wSUP!$C21:$DB21),$A21*wSUP!X21/SUM(wSUP!$C21:$DB21),0)</f>
        <v>0</v>
      </c>
      <c r="Y21" s="17">
        <f>IF(SUM(wSUP!$C21:$DB21),$A21*wSUP!Y21/SUM(wSUP!$C21:$DB21),0)</f>
        <v>0</v>
      </c>
      <c r="Z21" s="17">
        <f>IF(SUM(wSUP!$C21:$DB21),$A21*wSUP!Z21/SUM(wSUP!$C21:$DB21),0)</f>
        <v>0</v>
      </c>
      <c r="AA21" s="17">
        <f>IF(SUM(wSUP!$C21:$DB21),$A21*wSUP!AA21/SUM(wSUP!$C21:$DB21),0)</f>
        <v>0</v>
      </c>
      <c r="AB21" s="17">
        <f>IF(SUM(wSUP!$C21:$DB21),$A21*wSUP!AB21/SUM(wSUP!$C21:$DB21),0)</f>
        <v>0</v>
      </c>
      <c r="AC21" s="17">
        <f>IF(SUM(wSUP!$C21:$DB21),$A21*wSUP!AC21/SUM(wSUP!$C21:$DB21),0)</f>
        <v>0</v>
      </c>
      <c r="AD21" s="17">
        <f>IF(SUM(wSUP!$C21:$DB21),$A21*wSUP!AD21/SUM(wSUP!$C21:$DB21),0)</f>
        <v>0</v>
      </c>
      <c r="AE21" s="17">
        <f>IF(SUM(wSUP!$C21:$DB21),$A21*wSUP!AE21/SUM(wSUP!$C21:$DB21),0)</f>
        <v>0</v>
      </c>
      <c r="AF21" s="17">
        <f>IF(SUM(wSUP!$C21:$DB21),$A21*wSUP!AF21/SUM(wSUP!$C21:$DB21),0)</f>
        <v>0</v>
      </c>
      <c r="AG21" s="17">
        <f>IF(SUM(wSUP!$C21:$DB21),$A21*wSUP!AG21/SUM(wSUP!$C21:$DB21),0)</f>
        <v>0</v>
      </c>
      <c r="AH21" s="17">
        <f>IF(SUM(wSUP!$C21:$DB21),$A21*wSUP!AH21/SUM(wSUP!$C21:$DB21),0)</f>
        <v>0</v>
      </c>
      <c r="AI21" s="17">
        <f>IF(SUM(wSUP!$C21:$DB21),$A21*wSUP!AI21/SUM(wSUP!$C21:$DB21),0)</f>
        <v>0</v>
      </c>
      <c r="AJ21" s="17">
        <f>IF(SUM(wSUP!$C21:$DB21),$A21*wSUP!AJ21/SUM(wSUP!$C21:$DB21),0)</f>
        <v>0</v>
      </c>
      <c r="AK21" s="17">
        <f>IF(SUM(wSUP!$C21:$DB21),$A21*wSUP!AK21/SUM(wSUP!$C21:$DB21),0)</f>
        <v>0</v>
      </c>
      <c r="AL21" s="17">
        <f>IF(SUM(wSUP!$C21:$DB21),$A21*wSUP!AL21/SUM(wSUP!$C21:$DB21),0)</f>
        <v>0</v>
      </c>
      <c r="AM21" s="17">
        <f>IF(SUM(wSUP!$C21:$DB21),$A21*wSUP!AM21/SUM(wSUP!$C21:$DB21),0)</f>
        <v>0</v>
      </c>
      <c r="AN21" s="17">
        <f>IF(SUM(wSUP!$C21:$DB21),$A21*wSUP!AN21/SUM(wSUP!$C21:$DB21),0)</f>
        <v>0</v>
      </c>
      <c r="AO21" s="17">
        <f>IF(SUM(wSUP!$C21:$DB21),$A21*wSUP!AO21/SUM(wSUP!$C21:$DB21),0)</f>
        <v>0</v>
      </c>
      <c r="AP21" s="17">
        <f>IF(SUM(wSUP!$C21:$DB21),$A21*wSUP!AP21/SUM(wSUP!$C21:$DB21),0)</f>
        <v>0</v>
      </c>
      <c r="AQ21" s="17">
        <f>IF(SUM(wSUP!$C21:$DB21),$A21*wSUP!AQ21/SUM(wSUP!$C21:$DB21),0)</f>
        <v>0</v>
      </c>
      <c r="AR21" s="17">
        <f>IF(SUM(wSUP!$C21:$DB21),$A21*wSUP!AR21/SUM(wSUP!$C21:$DB21),0)</f>
        <v>0</v>
      </c>
      <c r="AS21" s="17">
        <f>IF(SUM(wSUP!$C21:$DB21),$A21*wSUP!AS21/SUM(wSUP!$C21:$DB21),0)</f>
        <v>0</v>
      </c>
      <c r="AT21" s="17">
        <f>IF(SUM(wSUP!$C21:$DB21),$A21*wSUP!AT21/SUM(wSUP!$C21:$DB21),0)</f>
        <v>0</v>
      </c>
      <c r="AU21" s="17">
        <f>IF(SUM(wSUP!$C21:$DB21),$A21*wSUP!AU21/SUM(wSUP!$C21:$DB21),0)</f>
        <v>0</v>
      </c>
      <c r="AV21" s="17">
        <f>IF(SUM(wSUP!$C21:$DB21),$A21*wSUP!AV21/SUM(wSUP!$C21:$DB21),0)</f>
        <v>0</v>
      </c>
      <c r="AW21" s="17">
        <f>IF(SUM(wSUP!$C21:$DB21),$A21*wSUP!AW21/SUM(wSUP!$C21:$DB21),0)</f>
        <v>0</v>
      </c>
      <c r="AX21" s="17">
        <f>IF(SUM(wSUP!$C21:$DB21),$A21*wSUP!AX21/SUM(wSUP!$C21:$DB21),0)</f>
        <v>0</v>
      </c>
      <c r="AY21" s="17">
        <f>IF(SUM(wSUP!$C21:$DB21),$A21*wSUP!AY21/SUM(wSUP!$C21:$DB21),0)</f>
        <v>0</v>
      </c>
      <c r="AZ21" s="17">
        <f>IF(SUM(wSUP!$C21:$DB21),$A21*wSUP!AZ21/SUM(wSUP!$C21:$DB21),0)</f>
        <v>0</v>
      </c>
      <c r="BA21" s="17">
        <f>IF(SUM(wSUP!$C21:$DB21),$A21*wSUP!BA21/SUM(wSUP!$C21:$DB21),0)</f>
        <v>0</v>
      </c>
      <c r="BB21" s="17">
        <f>IF(SUM(wSUP!$C21:$DB21),$A21*wSUP!BB21/SUM(wSUP!$C21:$DB21),0)</f>
        <v>0</v>
      </c>
      <c r="BC21" s="17">
        <f>IF(SUM(wSUP!$C21:$DB21),$A21*wSUP!BC21/SUM(wSUP!$C21:$DB21),0)</f>
        <v>0</v>
      </c>
      <c r="BD21" s="17">
        <f>IF(SUM(wSUP!$C21:$DB21),$A21*wSUP!BD21/SUM(wSUP!$C21:$DB21),0)</f>
        <v>0</v>
      </c>
      <c r="BE21" s="17">
        <f>IF(SUM(wSUP!$C21:$DB21),$A21*wSUP!BE21/SUM(wSUP!$C21:$DB21),0)</f>
        <v>0</v>
      </c>
      <c r="BF21" s="17">
        <f>IF(SUM(wSUP!$C21:$DB21),$A21*wSUP!BF21/SUM(wSUP!$C21:$DB21),0)</f>
        <v>0</v>
      </c>
      <c r="BG21" s="17">
        <f>IF(SUM(wSUP!$C21:$DB21),$A21*wSUP!BG21/SUM(wSUP!$C21:$DB21),0)</f>
        <v>0</v>
      </c>
      <c r="BH21" s="17">
        <f>IF(SUM(wSUP!$C21:$DB21),$A21*wSUP!BH21/SUM(wSUP!$C21:$DB21),0)</f>
        <v>0</v>
      </c>
      <c r="BI21" s="17">
        <f>IF(SUM(wSUP!$C21:$DB21),$A21*wSUP!BI21/SUM(wSUP!$C21:$DB21),0)</f>
        <v>0</v>
      </c>
      <c r="BJ21" s="17">
        <f>IF(SUM(wSUP!$C21:$DB21),$A21*wSUP!BJ21/SUM(wSUP!$C21:$DB21),0)</f>
        <v>0</v>
      </c>
      <c r="BK21" s="17">
        <f>IF(SUM(wSUP!$C21:$DB21),$A21*wSUP!BK21/SUM(wSUP!$C21:$DB21),0)</f>
        <v>0</v>
      </c>
      <c r="BL21" s="17">
        <f>IF(SUM(wSUP!$C21:$DB21),$A21*wSUP!BL21/SUM(wSUP!$C21:$DB21),0)</f>
        <v>0</v>
      </c>
      <c r="BM21" s="17">
        <f>IF(SUM(wSUP!$C21:$DB21),$A21*wSUP!BM21/SUM(wSUP!$C21:$DB21),0)</f>
        <v>0</v>
      </c>
      <c r="BN21" s="17">
        <f>IF(SUM(wSUP!$C21:$DB21),$A21*wSUP!BN21/SUM(wSUP!$C21:$DB21),0)</f>
        <v>0</v>
      </c>
      <c r="BO21" s="17">
        <f>IF(SUM(wSUP!$C21:$DB21),$A21*wSUP!BO21/SUM(wSUP!$C21:$DB21),0)</f>
        <v>0</v>
      </c>
      <c r="BP21" s="17">
        <f>IF(SUM(wSUP!$C21:$DB21),$A21*wSUP!BP21/SUM(wSUP!$C21:$DB21),0)</f>
        <v>0</v>
      </c>
      <c r="BQ21" s="17">
        <f>IF(SUM(wSUP!$C21:$DB21),$A21*wSUP!BQ21/SUM(wSUP!$C21:$DB21),0)</f>
        <v>0</v>
      </c>
      <c r="BR21" s="17">
        <f>IF(SUM(wSUP!$C21:$DB21),$A21*wSUP!BR21/SUM(wSUP!$C21:$DB21),0)</f>
        <v>0</v>
      </c>
      <c r="BS21" s="17">
        <f>IF(SUM(wSUP!$C21:$DB21),$A21*wSUP!BS21/SUM(wSUP!$C21:$DB21),0)</f>
        <v>0</v>
      </c>
      <c r="BT21" s="17">
        <f>IF(SUM(wSUP!$C21:$DB21),$A21*wSUP!BT21/SUM(wSUP!$C21:$DB21),0)</f>
        <v>0</v>
      </c>
      <c r="BU21" s="17">
        <f>IF(SUM(wSUP!$C21:$DB21),$A21*wSUP!BU21/SUM(wSUP!$C21:$DB21),0)</f>
        <v>0</v>
      </c>
      <c r="BV21" s="17">
        <f>IF(SUM(wSUP!$C21:$DB21),$A21*wSUP!BV21/SUM(wSUP!$C21:$DB21),0)</f>
        <v>0</v>
      </c>
      <c r="BW21" s="17">
        <f>IF(SUM(wSUP!$C21:$DB21),$A21*wSUP!BW21/SUM(wSUP!$C21:$DB21),0)</f>
        <v>0</v>
      </c>
      <c r="BX21" s="17">
        <f>IF(SUM(wSUP!$C21:$DB21),$A21*wSUP!BX21/SUM(wSUP!$C21:$DB21),0)</f>
        <v>0</v>
      </c>
      <c r="BY21" s="17">
        <f>IF(SUM(wSUP!$C21:$DB21),$A21*wSUP!BY21/SUM(wSUP!$C21:$DB21),0)</f>
        <v>0</v>
      </c>
      <c r="BZ21" s="17">
        <f>IF(SUM(wSUP!$C21:$DB21),$A21*wSUP!BZ21/SUM(wSUP!$C21:$DB21),0)</f>
        <v>0</v>
      </c>
      <c r="CA21" s="17">
        <f>IF(SUM(wSUP!$C21:$DB21),$A21*wSUP!CA21/SUM(wSUP!$C21:$DB21),0)</f>
        <v>0</v>
      </c>
      <c r="CB21" s="17">
        <f>IF(SUM(wSUP!$C21:$DB21),$A21*wSUP!CB21/SUM(wSUP!$C21:$DB21),0)</f>
        <v>0</v>
      </c>
      <c r="CC21" s="17">
        <f>IF(SUM(wSUP!$C21:$DB21),$A21*wSUP!CC21/SUM(wSUP!$C21:$DB21),0)</f>
        <v>0</v>
      </c>
      <c r="CD21" s="17">
        <f>IF(SUM(wSUP!$C21:$DB21),$A21*wSUP!CD21/SUM(wSUP!$C21:$DB21),0)</f>
        <v>0</v>
      </c>
      <c r="CE21" s="17">
        <f>IF(SUM(wSUP!$C21:$DB21),$A21*wSUP!CE21/SUM(wSUP!$C21:$DB21),0)</f>
        <v>0</v>
      </c>
      <c r="CF21" s="17">
        <f>IF(SUM(wSUP!$C21:$DB21),$A21*wSUP!CF21/SUM(wSUP!$C21:$DB21),0)</f>
        <v>0</v>
      </c>
      <c r="CG21" s="17">
        <f>IF(SUM(wSUP!$C21:$DB21),$A21*wSUP!CG21/SUM(wSUP!$C21:$DB21),0)</f>
        <v>0</v>
      </c>
      <c r="CH21" s="17">
        <f>IF(SUM(wSUP!$C21:$DB21),$A21*wSUP!CH21/SUM(wSUP!$C21:$DB21),0)</f>
        <v>0</v>
      </c>
      <c r="CI21" s="17">
        <f>IF(SUM(wSUP!$C21:$DB21),$A21*wSUP!CI21/SUM(wSUP!$C21:$DB21),0)</f>
        <v>0</v>
      </c>
      <c r="CJ21" s="17">
        <f>IF(SUM(wSUP!$C21:$DB21),$A21*wSUP!CJ21/SUM(wSUP!$C21:$DB21),0)</f>
        <v>0</v>
      </c>
      <c r="CK21" s="17">
        <f>IF(SUM(wSUP!$C21:$DB21),$A21*wSUP!CK21/SUM(wSUP!$C21:$DB21),0)</f>
        <v>0</v>
      </c>
      <c r="CL21" s="17">
        <f>IF(SUM(wSUP!$C21:$DB21),$A21*wSUP!CL21/SUM(wSUP!$C21:$DB21),0)</f>
        <v>0</v>
      </c>
      <c r="CM21" s="17">
        <f>IF(SUM(wSUP!$C21:$DB21),$A21*wSUP!CM21/SUM(wSUP!$C21:$DB21),0)</f>
        <v>0</v>
      </c>
      <c r="CN21" s="17">
        <f>IF(SUM(wSUP!$C21:$DB21),$A21*wSUP!CN21/SUM(wSUP!$C21:$DB21),0)</f>
        <v>0</v>
      </c>
      <c r="CO21" s="17">
        <f>IF(SUM(wSUP!$C21:$DB21),$A21*wSUP!CO21/SUM(wSUP!$C21:$DB21),0)</f>
        <v>0</v>
      </c>
      <c r="CP21" s="17">
        <f>IF(SUM(wSUP!$C21:$DB21),$A21*wSUP!CP21/SUM(wSUP!$C21:$DB21),0)</f>
        <v>0</v>
      </c>
      <c r="CQ21" s="17">
        <f>IF(SUM(wSUP!$C21:$DB21),$A21*wSUP!CQ21/SUM(wSUP!$C21:$DB21),0)</f>
        <v>0</v>
      </c>
      <c r="CR21" s="17">
        <f>IF(SUM(wSUP!$C21:$DB21),$A21*wSUP!CR21/SUM(wSUP!$C21:$DB21),0)</f>
        <v>0</v>
      </c>
      <c r="CS21" s="17">
        <f>IF(SUM(wSUP!$C21:$DB21),$A21*wSUP!CS21/SUM(wSUP!$C21:$DB21),0)</f>
        <v>0</v>
      </c>
      <c r="CT21" s="17">
        <f>IF(SUM(wSUP!$C21:$DB21),$A21*wSUP!CT21/SUM(wSUP!$C21:$DB21),0)</f>
        <v>0</v>
      </c>
      <c r="CU21" s="17">
        <f>IF(SUM(wSUP!$C21:$DB21),$A21*wSUP!CU21/SUM(wSUP!$C21:$DB21),0)</f>
        <v>0</v>
      </c>
      <c r="CV21" s="17">
        <f>IF(SUM(wSUP!$C21:$DB21),$A21*wSUP!CV21/SUM(wSUP!$C21:$DB21),0)</f>
        <v>0</v>
      </c>
      <c r="CW21" s="17">
        <f>IF(SUM(wSUP!$C21:$DB21),$A21*wSUP!CW21/SUM(wSUP!$C21:$DB21),0)</f>
        <v>0</v>
      </c>
      <c r="CX21" s="17">
        <f>IF(SUM(wSUP!$C21:$DB21),$A21*wSUP!CX21/SUM(wSUP!$C21:$DB21),0)</f>
        <v>0</v>
      </c>
      <c r="CY21" s="17">
        <f>IF(SUM(wSUP!$C21:$DB21),$A21*wSUP!CY21/SUM(wSUP!$C21:$DB21),0)</f>
        <v>0</v>
      </c>
      <c r="CZ21" s="17">
        <f>IF(SUM(wSUP!$C21:$DB21),$A21*wSUP!CZ21/SUM(wSUP!$C21:$DB21),0)</f>
        <v>0</v>
      </c>
      <c r="DA21" s="17">
        <f>IF(SUM(wSUP!$C21:$DB21),$A21*wSUP!DA21/SUM(wSUP!$C21:$DB21),0)</f>
        <v>0</v>
      </c>
      <c r="DB21" s="17">
        <f>IF(SUM(wSUP!$C21:$DB21),$A21*wSUP!DB21/SUM(wSUP!$C21:$DB21),0)</f>
        <v>0</v>
      </c>
      <c r="DC21" s="2"/>
    </row>
    <row r="22" spans="1:107" x14ac:dyDescent="0.75">
      <c r="A22" s="37">
        <v>35.578248464851917</v>
      </c>
      <c r="B22" s="17" t="s">
        <v>1572</v>
      </c>
      <c r="C22" s="17">
        <f>IF(SUM(wSUP!$C22:$DB22),$A22*wSUP!C22/SUM(wSUP!$C22:$DB22),0)</f>
        <v>0</v>
      </c>
      <c r="D22" s="17">
        <f>IF(SUM(wSUP!$C22:$DB22),$A22*wSUP!D22/SUM(wSUP!$C22:$DB22),0)</f>
        <v>0</v>
      </c>
      <c r="E22" s="17">
        <f>IF(SUM(wSUP!$C22:$DB22),$A22*wSUP!E22/SUM(wSUP!$C22:$DB22),0)</f>
        <v>0</v>
      </c>
      <c r="F22" s="17">
        <f>IF(SUM(wSUP!$C22:$DB22),$A22*wSUP!F22/SUM(wSUP!$C22:$DB22),0)</f>
        <v>0</v>
      </c>
      <c r="G22" s="17">
        <f>IF(SUM(wSUP!$C22:$DB22),$A22*wSUP!G22/SUM(wSUP!$C22:$DB22),0)</f>
        <v>0</v>
      </c>
      <c r="H22" s="17">
        <f>IF(SUM(wSUP!$C22:$DB22),$A22*wSUP!H22/SUM(wSUP!$C22:$DB22),0)</f>
        <v>0</v>
      </c>
      <c r="I22" s="17">
        <f>IF(SUM(wSUP!$C22:$DB22),$A22*wSUP!I22/SUM(wSUP!$C22:$DB22),0)</f>
        <v>0</v>
      </c>
      <c r="J22" s="17">
        <f>IF(SUM(wSUP!$C22:$DB22),$A22*wSUP!J22/SUM(wSUP!$C22:$DB22),0)</f>
        <v>0</v>
      </c>
      <c r="K22" s="17">
        <f>IF(SUM(wSUP!$C22:$DB22),$A22*wSUP!K22/SUM(wSUP!$C22:$DB22),0)</f>
        <v>0</v>
      </c>
      <c r="L22" s="17">
        <f>IF(SUM(wSUP!$C22:$DB22),$A22*wSUP!L22/SUM(wSUP!$C22:$DB22),0)</f>
        <v>0</v>
      </c>
      <c r="M22" s="17">
        <f>IF(SUM(wSUP!$C22:$DB22),$A22*wSUP!M22/SUM(wSUP!$C22:$DB22),0)</f>
        <v>0</v>
      </c>
      <c r="N22" s="17">
        <f>IF(SUM(wSUP!$C22:$DB22),$A22*wSUP!N22/SUM(wSUP!$C22:$DB22),0)</f>
        <v>0</v>
      </c>
      <c r="O22" s="17">
        <f>IF(SUM(wSUP!$C22:$DB22),$A22*wSUP!O22/SUM(wSUP!$C22:$DB22),0)</f>
        <v>0</v>
      </c>
      <c r="P22" s="17">
        <f>IF(SUM(wSUP!$C22:$DB22),$A22*wSUP!P22/SUM(wSUP!$C22:$DB22),0)</f>
        <v>0</v>
      </c>
      <c r="Q22" s="17">
        <f>IF(SUM(wSUP!$C22:$DB22),$A22*wSUP!Q22/SUM(wSUP!$C22:$DB22),0)</f>
        <v>35.578248464851917</v>
      </c>
      <c r="R22" s="17">
        <f>IF(SUM(wSUP!$C22:$DB22),$A22*wSUP!R22/SUM(wSUP!$C22:$DB22),0)</f>
        <v>0</v>
      </c>
      <c r="S22" s="17">
        <f>IF(SUM(wSUP!$C22:$DB22),$A22*wSUP!S22/SUM(wSUP!$C22:$DB22),0)</f>
        <v>0</v>
      </c>
      <c r="T22" s="17">
        <f>IF(SUM(wSUP!$C22:$DB22),$A22*wSUP!T22/SUM(wSUP!$C22:$DB22),0)</f>
        <v>0</v>
      </c>
      <c r="U22" s="17">
        <f>IF(SUM(wSUP!$C22:$DB22),$A22*wSUP!U22/SUM(wSUP!$C22:$DB22),0)</f>
        <v>0</v>
      </c>
      <c r="V22" s="17">
        <f>IF(SUM(wSUP!$C22:$DB22),$A22*wSUP!V22/SUM(wSUP!$C22:$DB22),0)</f>
        <v>0</v>
      </c>
      <c r="W22" s="17">
        <f>IF(SUM(wSUP!$C22:$DB22),$A22*wSUP!W22/SUM(wSUP!$C22:$DB22),0)</f>
        <v>0</v>
      </c>
      <c r="X22" s="17">
        <f>IF(SUM(wSUP!$C22:$DB22),$A22*wSUP!X22/SUM(wSUP!$C22:$DB22),0)</f>
        <v>0</v>
      </c>
      <c r="Y22" s="17">
        <f>IF(SUM(wSUP!$C22:$DB22),$A22*wSUP!Y22/SUM(wSUP!$C22:$DB22),0)</f>
        <v>0</v>
      </c>
      <c r="Z22" s="17">
        <f>IF(SUM(wSUP!$C22:$DB22),$A22*wSUP!Z22/SUM(wSUP!$C22:$DB22),0)</f>
        <v>0</v>
      </c>
      <c r="AA22" s="17">
        <f>IF(SUM(wSUP!$C22:$DB22),$A22*wSUP!AA22/SUM(wSUP!$C22:$DB22),0)</f>
        <v>0</v>
      </c>
      <c r="AB22" s="17">
        <f>IF(SUM(wSUP!$C22:$DB22),$A22*wSUP!AB22/SUM(wSUP!$C22:$DB22),0)</f>
        <v>0</v>
      </c>
      <c r="AC22" s="17">
        <f>IF(SUM(wSUP!$C22:$DB22),$A22*wSUP!AC22/SUM(wSUP!$C22:$DB22),0)</f>
        <v>0</v>
      </c>
      <c r="AD22" s="17">
        <f>IF(SUM(wSUP!$C22:$DB22),$A22*wSUP!AD22/SUM(wSUP!$C22:$DB22),0)</f>
        <v>0</v>
      </c>
      <c r="AE22" s="17">
        <f>IF(SUM(wSUP!$C22:$DB22),$A22*wSUP!AE22/SUM(wSUP!$C22:$DB22),0)</f>
        <v>0</v>
      </c>
      <c r="AF22" s="17">
        <f>IF(SUM(wSUP!$C22:$DB22),$A22*wSUP!AF22/SUM(wSUP!$C22:$DB22),0)</f>
        <v>0</v>
      </c>
      <c r="AG22" s="17">
        <f>IF(SUM(wSUP!$C22:$DB22),$A22*wSUP!AG22/SUM(wSUP!$C22:$DB22),0)</f>
        <v>0</v>
      </c>
      <c r="AH22" s="17">
        <f>IF(SUM(wSUP!$C22:$DB22),$A22*wSUP!AH22/SUM(wSUP!$C22:$DB22),0)</f>
        <v>0</v>
      </c>
      <c r="AI22" s="17">
        <f>IF(SUM(wSUP!$C22:$DB22),$A22*wSUP!AI22/SUM(wSUP!$C22:$DB22),0)</f>
        <v>0</v>
      </c>
      <c r="AJ22" s="17">
        <f>IF(SUM(wSUP!$C22:$DB22),$A22*wSUP!AJ22/SUM(wSUP!$C22:$DB22),0)</f>
        <v>0</v>
      </c>
      <c r="AK22" s="17">
        <f>IF(SUM(wSUP!$C22:$DB22),$A22*wSUP!AK22/SUM(wSUP!$C22:$DB22),0)</f>
        <v>0</v>
      </c>
      <c r="AL22" s="17">
        <f>IF(SUM(wSUP!$C22:$DB22),$A22*wSUP!AL22/SUM(wSUP!$C22:$DB22),0)</f>
        <v>0</v>
      </c>
      <c r="AM22" s="17">
        <f>IF(SUM(wSUP!$C22:$DB22),$A22*wSUP!AM22/SUM(wSUP!$C22:$DB22),0)</f>
        <v>0</v>
      </c>
      <c r="AN22" s="17">
        <f>IF(SUM(wSUP!$C22:$DB22),$A22*wSUP!AN22/SUM(wSUP!$C22:$DB22),0)</f>
        <v>0</v>
      </c>
      <c r="AO22" s="17">
        <f>IF(SUM(wSUP!$C22:$DB22),$A22*wSUP!AO22/SUM(wSUP!$C22:$DB22),0)</f>
        <v>0</v>
      </c>
      <c r="AP22" s="17">
        <f>IF(SUM(wSUP!$C22:$DB22),$A22*wSUP!AP22/SUM(wSUP!$C22:$DB22),0)</f>
        <v>0</v>
      </c>
      <c r="AQ22" s="17">
        <f>IF(SUM(wSUP!$C22:$DB22),$A22*wSUP!AQ22/SUM(wSUP!$C22:$DB22),0)</f>
        <v>0</v>
      </c>
      <c r="AR22" s="17">
        <f>IF(SUM(wSUP!$C22:$DB22),$A22*wSUP!AR22/SUM(wSUP!$C22:$DB22),0)</f>
        <v>0</v>
      </c>
      <c r="AS22" s="17">
        <f>IF(SUM(wSUP!$C22:$DB22),$A22*wSUP!AS22/SUM(wSUP!$C22:$DB22),0)</f>
        <v>0</v>
      </c>
      <c r="AT22" s="17">
        <f>IF(SUM(wSUP!$C22:$DB22),$A22*wSUP!AT22/SUM(wSUP!$C22:$DB22),0)</f>
        <v>0</v>
      </c>
      <c r="AU22" s="17">
        <f>IF(SUM(wSUP!$C22:$DB22),$A22*wSUP!AU22/SUM(wSUP!$C22:$DB22),0)</f>
        <v>0</v>
      </c>
      <c r="AV22" s="17">
        <f>IF(SUM(wSUP!$C22:$DB22),$A22*wSUP!AV22/SUM(wSUP!$C22:$DB22),0)</f>
        <v>0</v>
      </c>
      <c r="AW22" s="17">
        <f>IF(SUM(wSUP!$C22:$DB22),$A22*wSUP!AW22/SUM(wSUP!$C22:$DB22),0)</f>
        <v>0</v>
      </c>
      <c r="AX22" s="17">
        <f>IF(SUM(wSUP!$C22:$DB22),$A22*wSUP!AX22/SUM(wSUP!$C22:$DB22),0)</f>
        <v>0</v>
      </c>
      <c r="AY22" s="17">
        <f>IF(SUM(wSUP!$C22:$DB22),$A22*wSUP!AY22/SUM(wSUP!$C22:$DB22),0)</f>
        <v>0</v>
      </c>
      <c r="AZ22" s="17">
        <f>IF(SUM(wSUP!$C22:$DB22),$A22*wSUP!AZ22/SUM(wSUP!$C22:$DB22),0)</f>
        <v>0</v>
      </c>
      <c r="BA22" s="17">
        <f>IF(SUM(wSUP!$C22:$DB22),$A22*wSUP!BA22/SUM(wSUP!$C22:$DB22),0)</f>
        <v>0</v>
      </c>
      <c r="BB22" s="17">
        <f>IF(SUM(wSUP!$C22:$DB22),$A22*wSUP!BB22/SUM(wSUP!$C22:$DB22),0)</f>
        <v>0</v>
      </c>
      <c r="BC22" s="17">
        <f>IF(SUM(wSUP!$C22:$DB22),$A22*wSUP!BC22/SUM(wSUP!$C22:$DB22),0)</f>
        <v>0</v>
      </c>
      <c r="BD22" s="17">
        <f>IF(SUM(wSUP!$C22:$DB22),$A22*wSUP!BD22/SUM(wSUP!$C22:$DB22),0)</f>
        <v>0</v>
      </c>
      <c r="BE22" s="17">
        <f>IF(SUM(wSUP!$C22:$DB22),$A22*wSUP!BE22/SUM(wSUP!$C22:$DB22),0)</f>
        <v>0</v>
      </c>
      <c r="BF22" s="17">
        <f>IF(SUM(wSUP!$C22:$DB22),$A22*wSUP!BF22/SUM(wSUP!$C22:$DB22),0)</f>
        <v>0</v>
      </c>
      <c r="BG22" s="17">
        <f>IF(SUM(wSUP!$C22:$DB22),$A22*wSUP!BG22/SUM(wSUP!$C22:$DB22),0)</f>
        <v>0</v>
      </c>
      <c r="BH22" s="17">
        <f>IF(SUM(wSUP!$C22:$DB22),$A22*wSUP!BH22/SUM(wSUP!$C22:$DB22),0)</f>
        <v>0</v>
      </c>
      <c r="BI22" s="17">
        <f>IF(SUM(wSUP!$C22:$DB22),$A22*wSUP!BI22/SUM(wSUP!$C22:$DB22),0)</f>
        <v>0</v>
      </c>
      <c r="BJ22" s="17">
        <f>IF(SUM(wSUP!$C22:$DB22),$A22*wSUP!BJ22/SUM(wSUP!$C22:$DB22),0)</f>
        <v>0</v>
      </c>
      <c r="BK22" s="17">
        <f>IF(SUM(wSUP!$C22:$DB22),$A22*wSUP!BK22/SUM(wSUP!$C22:$DB22),0)</f>
        <v>0</v>
      </c>
      <c r="BL22" s="17">
        <f>IF(SUM(wSUP!$C22:$DB22),$A22*wSUP!BL22/SUM(wSUP!$C22:$DB22),0)</f>
        <v>0</v>
      </c>
      <c r="BM22" s="17">
        <f>IF(SUM(wSUP!$C22:$DB22),$A22*wSUP!BM22/SUM(wSUP!$C22:$DB22),0)</f>
        <v>0</v>
      </c>
      <c r="BN22" s="17">
        <f>IF(SUM(wSUP!$C22:$DB22),$A22*wSUP!BN22/SUM(wSUP!$C22:$DB22),0)</f>
        <v>0</v>
      </c>
      <c r="BO22" s="17">
        <f>IF(SUM(wSUP!$C22:$DB22),$A22*wSUP!BO22/SUM(wSUP!$C22:$DB22),0)</f>
        <v>0</v>
      </c>
      <c r="BP22" s="17">
        <f>IF(SUM(wSUP!$C22:$DB22),$A22*wSUP!BP22/SUM(wSUP!$C22:$DB22),0)</f>
        <v>0</v>
      </c>
      <c r="BQ22" s="17">
        <f>IF(SUM(wSUP!$C22:$DB22),$A22*wSUP!BQ22/SUM(wSUP!$C22:$DB22),0)</f>
        <v>0</v>
      </c>
      <c r="BR22" s="17">
        <f>IF(SUM(wSUP!$C22:$DB22),$A22*wSUP!BR22/SUM(wSUP!$C22:$DB22),0)</f>
        <v>0</v>
      </c>
      <c r="BS22" s="17">
        <f>IF(SUM(wSUP!$C22:$DB22),$A22*wSUP!BS22/SUM(wSUP!$C22:$DB22),0)</f>
        <v>0</v>
      </c>
      <c r="BT22" s="17">
        <f>IF(SUM(wSUP!$C22:$DB22),$A22*wSUP!BT22/SUM(wSUP!$C22:$DB22),0)</f>
        <v>0</v>
      </c>
      <c r="BU22" s="17">
        <f>IF(SUM(wSUP!$C22:$DB22),$A22*wSUP!BU22/SUM(wSUP!$C22:$DB22),0)</f>
        <v>0</v>
      </c>
      <c r="BV22" s="17">
        <f>IF(SUM(wSUP!$C22:$DB22),$A22*wSUP!BV22/SUM(wSUP!$C22:$DB22),0)</f>
        <v>0</v>
      </c>
      <c r="BW22" s="17">
        <f>IF(SUM(wSUP!$C22:$DB22),$A22*wSUP!BW22/SUM(wSUP!$C22:$DB22),0)</f>
        <v>0</v>
      </c>
      <c r="BX22" s="17">
        <f>IF(SUM(wSUP!$C22:$DB22),$A22*wSUP!BX22/SUM(wSUP!$C22:$DB22),0)</f>
        <v>0</v>
      </c>
      <c r="BY22" s="17">
        <f>IF(SUM(wSUP!$C22:$DB22),$A22*wSUP!BY22/SUM(wSUP!$C22:$DB22),0)</f>
        <v>0</v>
      </c>
      <c r="BZ22" s="17">
        <f>IF(SUM(wSUP!$C22:$DB22),$A22*wSUP!BZ22/SUM(wSUP!$C22:$DB22),0)</f>
        <v>0</v>
      </c>
      <c r="CA22" s="17">
        <f>IF(SUM(wSUP!$C22:$DB22),$A22*wSUP!CA22/SUM(wSUP!$C22:$DB22),0)</f>
        <v>0</v>
      </c>
      <c r="CB22" s="17">
        <f>IF(SUM(wSUP!$C22:$DB22),$A22*wSUP!CB22/SUM(wSUP!$C22:$DB22),0)</f>
        <v>0</v>
      </c>
      <c r="CC22" s="17">
        <f>IF(SUM(wSUP!$C22:$DB22),$A22*wSUP!CC22/SUM(wSUP!$C22:$DB22),0)</f>
        <v>0</v>
      </c>
      <c r="CD22" s="17">
        <f>IF(SUM(wSUP!$C22:$DB22),$A22*wSUP!CD22/SUM(wSUP!$C22:$DB22),0)</f>
        <v>0</v>
      </c>
      <c r="CE22" s="17">
        <f>IF(SUM(wSUP!$C22:$DB22),$A22*wSUP!CE22/SUM(wSUP!$C22:$DB22),0)</f>
        <v>0</v>
      </c>
      <c r="CF22" s="17">
        <f>IF(SUM(wSUP!$C22:$DB22),$A22*wSUP!CF22/SUM(wSUP!$C22:$DB22),0)</f>
        <v>0</v>
      </c>
      <c r="CG22" s="17">
        <f>IF(SUM(wSUP!$C22:$DB22),$A22*wSUP!CG22/SUM(wSUP!$C22:$DB22),0)</f>
        <v>0</v>
      </c>
      <c r="CH22" s="17">
        <f>IF(SUM(wSUP!$C22:$DB22),$A22*wSUP!CH22/SUM(wSUP!$C22:$DB22),0)</f>
        <v>0</v>
      </c>
      <c r="CI22" s="17">
        <f>IF(SUM(wSUP!$C22:$DB22),$A22*wSUP!CI22/SUM(wSUP!$C22:$DB22),0)</f>
        <v>0</v>
      </c>
      <c r="CJ22" s="17">
        <f>IF(SUM(wSUP!$C22:$DB22),$A22*wSUP!CJ22/SUM(wSUP!$C22:$DB22),0)</f>
        <v>0</v>
      </c>
      <c r="CK22" s="17">
        <f>IF(SUM(wSUP!$C22:$DB22),$A22*wSUP!CK22/SUM(wSUP!$C22:$DB22),0)</f>
        <v>0</v>
      </c>
      <c r="CL22" s="17">
        <f>IF(SUM(wSUP!$C22:$DB22),$A22*wSUP!CL22/SUM(wSUP!$C22:$DB22),0)</f>
        <v>0</v>
      </c>
      <c r="CM22" s="17">
        <f>IF(SUM(wSUP!$C22:$DB22),$A22*wSUP!CM22/SUM(wSUP!$C22:$DB22),0)</f>
        <v>0</v>
      </c>
      <c r="CN22" s="17">
        <f>IF(SUM(wSUP!$C22:$DB22),$A22*wSUP!CN22/SUM(wSUP!$C22:$DB22),0)</f>
        <v>0</v>
      </c>
      <c r="CO22" s="17">
        <f>IF(SUM(wSUP!$C22:$DB22),$A22*wSUP!CO22/SUM(wSUP!$C22:$DB22),0)</f>
        <v>0</v>
      </c>
      <c r="CP22" s="17">
        <f>IF(SUM(wSUP!$C22:$DB22),$A22*wSUP!CP22/SUM(wSUP!$C22:$DB22),0)</f>
        <v>0</v>
      </c>
      <c r="CQ22" s="17">
        <f>IF(SUM(wSUP!$C22:$DB22),$A22*wSUP!CQ22/SUM(wSUP!$C22:$DB22),0)</f>
        <v>0</v>
      </c>
      <c r="CR22" s="17">
        <f>IF(SUM(wSUP!$C22:$DB22),$A22*wSUP!CR22/SUM(wSUP!$C22:$DB22),0)</f>
        <v>0</v>
      </c>
      <c r="CS22" s="17">
        <f>IF(SUM(wSUP!$C22:$DB22),$A22*wSUP!CS22/SUM(wSUP!$C22:$DB22),0)</f>
        <v>0</v>
      </c>
      <c r="CT22" s="17">
        <f>IF(SUM(wSUP!$C22:$DB22),$A22*wSUP!CT22/SUM(wSUP!$C22:$DB22),0)</f>
        <v>0</v>
      </c>
      <c r="CU22" s="17">
        <f>IF(SUM(wSUP!$C22:$DB22),$A22*wSUP!CU22/SUM(wSUP!$C22:$DB22),0)</f>
        <v>0</v>
      </c>
      <c r="CV22" s="17">
        <f>IF(SUM(wSUP!$C22:$DB22),$A22*wSUP!CV22/SUM(wSUP!$C22:$DB22),0)</f>
        <v>0</v>
      </c>
      <c r="CW22" s="17">
        <f>IF(SUM(wSUP!$C22:$DB22),$A22*wSUP!CW22/SUM(wSUP!$C22:$DB22),0)</f>
        <v>0</v>
      </c>
      <c r="CX22" s="17">
        <f>IF(SUM(wSUP!$C22:$DB22),$A22*wSUP!CX22/SUM(wSUP!$C22:$DB22),0)</f>
        <v>0</v>
      </c>
      <c r="CY22" s="17">
        <f>IF(SUM(wSUP!$C22:$DB22),$A22*wSUP!CY22/SUM(wSUP!$C22:$DB22),0)</f>
        <v>0</v>
      </c>
      <c r="CZ22" s="17">
        <f>IF(SUM(wSUP!$C22:$DB22),$A22*wSUP!CZ22/SUM(wSUP!$C22:$DB22),0)</f>
        <v>0</v>
      </c>
      <c r="DA22" s="17">
        <f>IF(SUM(wSUP!$C22:$DB22),$A22*wSUP!DA22/SUM(wSUP!$C22:$DB22),0)</f>
        <v>0</v>
      </c>
      <c r="DB22" s="17">
        <f>IF(SUM(wSUP!$C22:$DB22),$A22*wSUP!DB22/SUM(wSUP!$C22:$DB22),0)</f>
        <v>0</v>
      </c>
      <c r="DC22" s="2"/>
    </row>
    <row r="23" spans="1:107" x14ac:dyDescent="0.75">
      <c r="A23" s="37">
        <v>164.48946607577892</v>
      </c>
      <c r="B23" s="17" t="s">
        <v>65</v>
      </c>
      <c r="C23" s="17">
        <f>IF(SUM(wSUP!$C23:$DB23),$A23*wSUP!C23/SUM(wSUP!$C23:$DB23),0)</f>
        <v>0</v>
      </c>
      <c r="D23" s="17">
        <f>IF(SUM(wSUP!$C23:$DB23),$A23*wSUP!D23/SUM(wSUP!$C23:$DB23),0)</f>
        <v>0</v>
      </c>
      <c r="E23" s="17">
        <f>IF(SUM(wSUP!$C23:$DB23),$A23*wSUP!E23/SUM(wSUP!$C23:$DB23),0)</f>
        <v>0</v>
      </c>
      <c r="F23" s="17">
        <f>IF(SUM(wSUP!$C23:$DB23),$A23*wSUP!F23/SUM(wSUP!$C23:$DB23),0)</f>
        <v>0</v>
      </c>
      <c r="G23" s="17">
        <f>IF(SUM(wSUP!$C23:$DB23),$A23*wSUP!G23/SUM(wSUP!$C23:$DB23),0)</f>
        <v>0</v>
      </c>
      <c r="H23" s="17">
        <f>IF(SUM(wSUP!$C23:$DB23),$A23*wSUP!H23/SUM(wSUP!$C23:$DB23),0)</f>
        <v>0</v>
      </c>
      <c r="I23" s="17">
        <f>IF(SUM(wSUP!$C23:$DB23),$A23*wSUP!I23/SUM(wSUP!$C23:$DB23),0)</f>
        <v>0</v>
      </c>
      <c r="J23" s="17">
        <f>IF(SUM(wSUP!$C23:$DB23),$A23*wSUP!J23/SUM(wSUP!$C23:$DB23),0)</f>
        <v>0</v>
      </c>
      <c r="K23" s="17">
        <f>IF(SUM(wSUP!$C23:$DB23),$A23*wSUP!K23/SUM(wSUP!$C23:$DB23),0)</f>
        <v>0</v>
      </c>
      <c r="L23" s="17">
        <f>IF(SUM(wSUP!$C23:$DB23),$A23*wSUP!L23/SUM(wSUP!$C23:$DB23),0)</f>
        <v>0</v>
      </c>
      <c r="M23" s="17">
        <f>IF(SUM(wSUP!$C23:$DB23),$A23*wSUP!M23/SUM(wSUP!$C23:$DB23),0)</f>
        <v>0</v>
      </c>
      <c r="N23" s="17">
        <f>IF(SUM(wSUP!$C23:$DB23),$A23*wSUP!N23/SUM(wSUP!$C23:$DB23),0)</f>
        <v>0</v>
      </c>
      <c r="O23" s="17">
        <f>IF(SUM(wSUP!$C23:$DB23),$A23*wSUP!O23/SUM(wSUP!$C23:$DB23),0)</f>
        <v>0</v>
      </c>
      <c r="P23" s="17">
        <f>IF(SUM(wSUP!$C23:$DB23),$A23*wSUP!P23/SUM(wSUP!$C23:$DB23),0)</f>
        <v>0</v>
      </c>
      <c r="Q23" s="17">
        <f>IF(SUM(wSUP!$C23:$DB23),$A23*wSUP!Q23/SUM(wSUP!$C23:$DB23),0)</f>
        <v>0</v>
      </c>
      <c r="R23" s="17">
        <f>IF(SUM(wSUP!$C23:$DB23),$A23*wSUP!R23/SUM(wSUP!$C23:$DB23),0)</f>
        <v>164.48946607577892</v>
      </c>
      <c r="S23" s="17">
        <f>IF(SUM(wSUP!$C23:$DB23),$A23*wSUP!S23/SUM(wSUP!$C23:$DB23),0)</f>
        <v>0</v>
      </c>
      <c r="T23" s="17">
        <f>IF(SUM(wSUP!$C23:$DB23),$A23*wSUP!T23/SUM(wSUP!$C23:$DB23),0)</f>
        <v>0</v>
      </c>
      <c r="U23" s="17">
        <f>IF(SUM(wSUP!$C23:$DB23),$A23*wSUP!U23/SUM(wSUP!$C23:$DB23),0)</f>
        <v>0</v>
      </c>
      <c r="V23" s="17">
        <f>IF(SUM(wSUP!$C23:$DB23),$A23*wSUP!V23/SUM(wSUP!$C23:$DB23),0)</f>
        <v>0</v>
      </c>
      <c r="W23" s="17">
        <f>IF(SUM(wSUP!$C23:$DB23),$A23*wSUP!W23/SUM(wSUP!$C23:$DB23),0)</f>
        <v>0</v>
      </c>
      <c r="X23" s="17">
        <f>IF(SUM(wSUP!$C23:$DB23),$A23*wSUP!X23/SUM(wSUP!$C23:$DB23),0)</f>
        <v>0</v>
      </c>
      <c r="Y23" s="17">
        <f>IF(SUM(wSUP!$C23:$DB23),$A23*wSUP!Y23/SUM(wSUP!$C23:$DB23),0)</f>
        <v>0</v>
      </c>
      <c r="Z23" s="17">
        <f>IF(SUM(wSUP!$C23:$DB23),$A23*wSUP!Z23/SUM(wSUP!$C23:$DB23),0)</f>
        <v>0</v>
      </c>
      <c r="AA23" s="17">
        <f>IF(SUM(wSUP!$C23:$DB23),$A23*wSUP!AA23/SUM(wSUP!$C23:$DB23),0)</f>
        <v>0</v>
      </c>
      <c r="AB23" s="17">
        <f>IF(SUM(wSUP!$C23:$DB23),$A23*wSUP!AB23/SUM(wSUP!$C23:$DB23),0)</f>
        <v>0</v>
      </c>
      <c r="AC23" s="17">
        <f>IF(SUM(wSUP!$C23:$DB23),$A23*wSUP!AC23/SUM(wSUP!$C23:$DB23),0)</f>
        <v>0</v>
      </c>
      <c r="AD23" s="17">
        <f>IF(SUM(wSUP!$C23:$DB23),$A23*wSUP!AD23/SUM(wSUP!$C23:$DB23),0)</f>
        <v>0</v>
      </c>
      <c r="AE23" s="17">
        <f>IF(SUM(wSUP!$C23:$DB23),$A23*wSUP!AE23/SUM(wSUP!$C23:$DB23),0)</f>
        <v>0</v>
      </c>
      <c r="AF23" s="17">
        <f>IF(SUM(wSUP!$C23:$DB23),$A23*wSUP!AF23/SUM(wSUP!$C23:$DB23),0)</f>
        <v>0</v>
      </c>
      <c r="AG23" s="17">
        <f>IF(SUM(wSUP!$C23:$DB23),$A23*wSUP!AG23/SUM(wSUP!$C23:$DB23),0)</f>
        <v>0</v>
      </c>
      <c r="AH23" s="17">
        <f>IF(SUM(wSUP!$C23:$DB23),$A23*wSUP!AH23/SUM(wSUP!$C23:$DB23),0)</f>
        <v>0</v>
      </c>
      <c r="AI23" s="17">
        <f>IF(SUM(wSUP!$C23:$DB23),$A23*wSUP!AI23/SUM(wSUP!$C23:$DB23),0)</f>
        <v>0</v>
      </c>
      <c r="AJ23" s="17">
        <f>IF(SUM(wSUP!$C23:$DB23),$A23*wSUP!AJ23/SUM(wSUP!$C23:$DB23),0)</f>
        <v>0</v>
      </c>
      <c r="AK23" s="17">
        <f>IF(SUM(wSUP!$C23:$DB23),$A23*wSUP!AK23/SUM(wSUP!$C23:$DB23),0)</f>
        <v>0</v>
      </c>
      <c r="AL23" s="17">
        <f>IF(SUM(wSUP!$C23:$DB23),$A23*wSUP!AL23/SUM(wSUP!$C23:$DB23),0)</f>
        <v>0</v>
      </c>
      <c r="AM23" s="17">
        <f>IF(SUM(wSUP!$C23:$DB23),$A23*wSUP!AM23/SUM(wSUP!$C23:$DB23),0)</f>
        <v>0</v>
      </c>
      <c r="AN23" s="17">
        <f>IF(SUM(wSUP!$C23:$DB23),$A23*wSUP!AN23/SUM(wSUP!$C23:$DB23),0)</f>
        <v>0</v>
      </c>
      <c r="AO23" s="17">
        <f>IF(SUM(wSUP!$C23:$DB23),$A23*wSUP!AO23/SUM(wSUP!$C23:$DB23),0)</f>
        <v>0</v>
      </c>
      <c r="AP23" s="17">
        <f>IF(SUM(wSUP!$C23:$DB23),$A23*wSUP!AP23/SUM(wSUP!$C23:$DB23),0)</f>
        <v>0</v>
      </c>
      <c r="AQ23" s="17">
        <f>IF(SUM(wSUP!$C23:$DB23),$A23*wSUP!AQ23/SUM(wSUP!$C23:$DB23),0)</f>
        <v>0</v>
      </c>
      <c r="AR23" s="17">
        <f>IF(SUM(wSUP!$C23:$DB23),$A23*wSUP!AR23/SUM(wSUP!$C23:$DB23),0)</f>
        <v>0</v>
      </c>
      <c r="AS23" s="17">
        <f>IF(SUM(wSUP!$C23:$DB23),$A23*wSUP!AS23/SUM(wSUP!$C23:$DB23),0)</f>
        <v>0</v>
      </c>
      <c r="AT23" s="17">
        <f>IF(SUM(wSUP!$C23:$DB23),$A23*wSUP!AT23/SUM(wSUP!$C23:$DB23),0)</f>
        <v>0</v>
      </c>
      <c r="AU23" s="17">
        <f>IF(SUM(wSUP!$C23:$DB23),$A23*wSUP!AU23/SUM(wSUP!$C23:$DB23),0)</f>
        <v>0</v>
      </c>
      <c r="AV23" s="17">
        <f>IF(SUM(wSUP!$C23:$DB23),$A23*wSUP!AV23/SUM(wSUP!$C23:$DB23),0)</f>
        <v>0</v>
      </c>
      <c r="AW23" s="17">
        <f>IF(SUM(wSUP!$C23:$DB23),$A23*wSUP!AW23/SUM(wSUP!$C23:$DB23),0)</f>
        <v>0</v>
      </c>
      <c r="AX23" s="17">
        <f>IF(SUM(wSUP!$C23:$DB23),$A23*wSUP!AX23/SUM(wSUP!$C23:$DB23),0)</f>
        <v>0</v>
      </c>
      <c r="AY23" s="17">
        <f>IF(SUM(wSUP!$C23:$DB23),$A23*wSUP!AY23/SUM(wSUP!$C23:$DB23),0)</f>
        <v>0</v>
      </c>
      <c r="AZ23" s="17">
        <f>IF(SUM(wSUP!$C23:$DB23),$A23*wSUP!AZ23/SUM(wSUP!$C23:$DB23),0)</f>
        <v>0</v>
      </c>
      <c r="BA23" s="17">
        <f>IF(SUM(wSUP!$C23:$DB23),$A23*wSUP!BA23/SUM(wSUP!$C23:$DB23),0)</f>
        <v>0</v>
      </c>
      <c r="BB23" s="17">
        <f>IF(SUM(wSUP!$C23:$DB23),$A23*wSUP!BB23/SUM(wSUP!$C23:$DB23),0)</f>
        <v>0</v>
      </c>
      <c r="BC23" s="17">
        <f>IF(SUM(wSUP!$C23:$DB23),$A23*wSUP!BC23/SUM(wSUP!$C23:$DB23),0)</f>
        <v>0</v>
      </c>
      <c r="BD23" s="17">
        <f>IF(SUM(wSUP!$C23:$DB23),$A23*wSUP!BD23/SUM(wSUP!$C23:$DB23),0)</f>
        <v>0</v>
      </c>
      <c r="BE23" s="17">
        <f>IF(SUM(wSUP!$C23:$DB23),$A23*wSUP!BE23/SUM(wSUP!$C23:$DB23),0)</f>
        <v>0</v>
      </c>
      <c r="BF23" s="17">
        <f>IF(SUM(wSUP!$C23:$DB23),$A23*wSUP!BF23/SUM(wSUP!$C23:$DB23),0)</f>
        <v>0</v>
      </c>
      <c r="BG23" s="17">
        <f>IF(SUM(wSUP!$C23:$DB23),$A23*wSUP!BG23/SUM(wSUP!$C23:$DB23),0)</f>
        <v>0</v>
      </c>
      <c r="BH23" s="17">
        <f>IF(SUM(wSUP!$C23:$DB23),$A23*wSUP!BH23/SUM(wSUP!$C23:$DB23),0)</f>
        <v>0</v>
      </c>
      <c r="BI23" s="17">
        <f>IF(SUM(wSUP!$C23:$DB23),$A23*wSUP!BI23/SUM(wSUP!$C23:$DB23),0)</f>
        <v>0</v>
      </c>
      <c r="BJ23" s="17">
        <f>IF(SUM(wSUP!$C23:$DB23),$A23*wSUP!BJ23/SUM(wSUP!$C23:$DB23),0)</f>
        <v>0</v>
      </c>
      <c r="BK23" s="17">
        <f>IF(SUM(wSUP!$C23:$DB23),$A23*wSUP!BK23/SUM(wSUP!$C23:$DB23),0)</f>
        <v>0</v>
      </c>
      <c r="BL23" s="17">
        <f>IF(SUM(wSUP!$C23:$DB23),$A23*wSUP!BL23/SUM(wSUP!$C23:$DB23),0)</f>
        <v>0</v>
      </c>
      <c r="BM23" s="17">
        <f>IF(SUM(wSUP!$C23:$DB23),$A23*wSUP!BM23/SUM(wSUP!$C23:$DB23),0)</f>
        <v>0</v>
      </c>
      <c r="BN23" s="17">
        <f>IF(SUM(wSUP!$C23:$DB23),$A23*wSUP!BN23/SUM(wSUP!$C23:$DB23),0)</f>
        <v>0</v>
      </c>
      <c r="BO23" s="17">
        <f>IF(SUM(wSUP!$C23:$DB23),$A23*wSUP!BO23/SUM(wSUP!$C23:$DB23),0)</f>
        <v>0</v>
      </c>
      <c r="BP23" s="17">
        <f>IF(SUM(wSUP!$C23:$DB23),$A23*wSUP!BP23/SUM(wSUP!$C23:$DB23),0)</f>
        <v>0</v>
      </c>
      <c r="BQ23" s="17">
        <f>IF(SUM(wSUP!$C23:$DB23),$A23*wSUP!BQ23/SUM(wSUP!$C23:$DB23),0)</f>
        <v>0</v>
      </c>
      <c r="BR23" s="17">
        <f>IF(SUM(wSUP!$C23:$DB23),$A23*wSUP!BR23/SUM(wSUP!$C23:$DB23),0)</f>
        <v>0</v>
      </c>
      <c r="BS23" s="17">
        <f>IF(SUM(wSUP!$C23:$DB23),$A23*wSUP!BS23/SUM(wSUP!$C23:$DB23),0)</f>
        <v>0</v>
      </c>
      <c r="BT23" s="17">
        <f>IF(SUM(wSUP!$C23:$DB23),$A23*wSUP!BT23/SUM(wSUP!$C23:$DB23),0)</f>
        <v>0</v>
      </c>
      <c r="BU23" s="17">
        <f>IF(SUM(wSUP!$C23:$DB23),$A23*wSUP!BU23/SUM(wSUP!$C23:$DB23),0)</f>
        <v>0</v>
      </c>
      <c r="BV23" s="17">
        <f>IF(SUM(wSUP!$C23:$DB23),$A23*wSUP!BV23/SUM(wSUP!$C23:$DB23),0)</f>
        <v>0</v>
      </c>
      <c r="BW23" s="17">
        <f>IF(SUM(wSUP!$C23:$DB23),$A23*wSUP!BW23/SUM(wSUP!$C23:$DB23),0)</f>
        <v>0</v>
      </c>
      <c r="BX23" s="17">
        <f>IF(SUM(wSUP!$C23:$DB23),$A23*wSUP!BX23/SUM(wSUP!$C23:$DB23),0)</f>
        <v>0</v>
      </c>
      <c r="BY23" s="17">
        <f>IF(SUM(wSUP!$C23:$DB23),$A23*wSUP!BY23/SUM(wSUP!$C23:$DB23),0)</f>
        <v>0</v>
      </c>
      <c r="BZ23" s="17">
        <f>IF(SUM(wSUP!$C23:$DB23),$A23*wSUP!BZ23/SUM(wSUP!$C23:$DB23),0)</f>
        <v>0</v>
      </c>
      <c r="CA23" s="17">
        <f>IF(SUM(wSUP!$C23:$DB23),$A23*wSUP!CA23/SUM(wSUP!$C23:$DB23),0)</f>
        <v>0</v>
      </c>
      <c r="CB23" s="17">
        <f>IF(SUM(wSUP!$C23:$DB23),$A23*wSUP!CB23/SUM(wSUP!$C23:$DB23),0)</f>
        <v>0</v>
      </c>
      <c r="CC23" s="17">
        <f>IF(SUM(wSUP!$C23:$DB23),$A23*wSUP!CC23/SUM(wSUP!$C23:$DB23),0)</f>
        <v>0</v>
      </c>
      <c r="CD23" s="17">
        <f>IF(SUM(wSUP!$C23:$DB23),$A23*wSUP!CD23/SUM(wSUP!$C23:$DB23),0)</f>
        <v>0</v>
      </c>
      <c r="CE23" s="17">
        <f>IF(SUM(wSUP!$C23:$DB23),$A23*wSUP!CE23/SUM(wSUP!$C23:$DB23),0)</f>
        <v>0</v>
      </c>
      <c r="CF23" s="17">
        <f>IF(SUM(wSUP!$C23:$DB23),$A23*wSUP!CF23/SUM(wSUP!$C23:$DB23),0)</f>
        <v>0</v>
      </c>
      <c r="CG23" s="17">
        <f>IF(SUM(wSUP!$C23:$DB23),$A23*wSUP!CG23/SUM(wSUP!$C23:$DB23),0)</f>
        <v>0</v>
      </c>
      <c r="CH23" s="17">
        <f>IF(SUM(wSUP!$C23:$DB23),$A23*wSUP!CH23/SUM(wSUP!$C23:$DB23),0)</f>
        <v>0</v>
      </c>
      <c r="CI23" s="17">
        <f>IF(SUM(wSUP!$C23:$DB23),$A23*wSUP!CI23/SUM(wSUP!$C23:$DB23),0)</f>
        <v>0</v>
      </c>
      <c r="CJ23" s="17">
        <f>IF(SUM(wSUP!$C23:$DB23),$A23*wSUP!CJ23/SUM(wSUP!$C23:$DB23),0)</f>
        <v>0</v>
      </c>
      <c r="CK23" s="17">
        <f>IF(SUM(wSUP!$C23:$DB23),$A23*wSUP!CK23/SUM(wSUP!$C23:$DB23),0)</f>
        <v>0</v>
      </c>
      <c r="CL23" s="17">
        <f>IF(SUM(wSUP!$C23:$DB23),$A23*wSUP!CL23/SUM(wSUP!$C23:$DB23),0)</f>
        <v>0</v>
      </c>
      <c r="CM23" s="17">
        <f>IF(SUM(wSUP!$C23:$DB23),$A23*wSUP!CM23/SUM(wSUP!$C23:$DB23),0)</f>
        <v>0</v>
      </c>
      <c r="CN23" s="17">
        <f>IF(SUM(wSUP!$C23:$DB23),$A23*wSUP!CN23/SUM(wSUP!$C23:$DB23),0)</f>
        <v>0</v>
      </c>
      <c r="CO23" s="17">
        <f>IF(SUM(wSUP!$C23:$DB23),$A23*wSUP!CO23/SUM(wSUP!$C23:$DB23),0)</f>
        <v>0</v>
      </c>
      <c r="CP23" s="17">
        <f>IF(SUM(wSUP!$C23:$DB23),$A23*wSUP!CP23/SUM(wSUP!$C23:$DB23),0)</f>
        <v>0</v>
      </c>
      <c r="CQ23" s="17">
        <f>IF(SUM(wSUP!$C23:$DB23),$A23*wSUP!CQ23/SUM(wSUP!$C23:$DB23),0)</f>
        <v>0</v>
      </c>
      <c r="CR23" s="17">
        <f>IF(SUM(wSUP!$C23:$DB23),$A23*wSUP!CR23/SUM(wSUP!$C23:$DB23),0)</f>
        <v>0</v>
      </c>
      <c r="CS23" s="17">
        <f>IF(SUM(wSUP!$C23:$DB23),$A23*wSUP!CS23/SUM(wSUP!$C23:$DB23),0)</f>
        <v>0</v>
      </c>
      <c r="CT23" s="17">
        <f>IF(SUM(wSUP!$C23:$DB23),$A23*wSUP!CT23/SUM(wSUP!$C23:$DB23),0)</f>
        <v>0</v>
      </c>
      <c r="CU23" s="17">
        <f>IF(SUM(wSUP!$C23:$DB23),$A23*wSUP!CU23/SUM(wSUP!$C23:$DB23),0)</f>
        <v>0</v>
      </c>
      <c r="CV23" s="17">
        <f>IF(SUM(wSUP!$C23:$DB23),$A23*wSUP!CV23/SUM(wSUP!$C23:$DB23),0)</f>
        <v>0</v>
      </c>
      <c r="CW23" s="17">
        <f>IF(SUM(wSUP!$C23:$DB23),$A23*wSUP!CW23/SUM(wSUP!$C23:$DB23),0)</f>
        <v>0</v>
      </c>
      <c r="CX23" s="17">
        <f>IF(SUM(wSUP!$C23:$DB23),$A23*wSUP!CX23/SUM(wSUP!$C23:$DB23),0)</f>
        <v>0</v>
      </c>
      <c r="CY23" s="17">
        <f>IF(SUM(wSUP!$C23:$DB23),$A23*wSUP!CY23/SUM(wSUP!$C23:$DB23),0)</f>
        <v>0</v>
      </c>
      <c r="CZ23" s="17">
        <f>IF(SUM(wSUP!$C23:$DB23),$A23*wSUP!CZ23/SUM(wSUP!$C23:$DB23),0)</f>
        <v>0</v>
      </c>
      <c r="DA23" s="17">
        <f>IF(SUM(wSUP!$C23:$DB23),$A23*wSUP!DA23/SUM(wSUP!$C23:$DB23),0)</f>
        <v>0</v>
      </c>
      <c r="DB23" s="17">
        <f>IF(SUM(wSUP!$C23:$DB23),$A23*wSUP!DB23/SUM(wSUP!$C23:$DB23),0)</f>
        <v>0</v>
      </c>
      <c r="DC23" s="2"/>
    </row>
    <row r="24" spans="1:107" x14ac:dyDescent="0.75">
      <c r="A24" s="37">
        <v>3.2751707855902654</v>
      </c>
      <c r="B24" s="17" t="s">
        <v>23</v>
      </c>
      <c r="C24" s="17">
        <f>IF(SUM(wSUP!$C24:$DB24),$A24*wSUP!C24/SUM(wSUP!$C24:$DB24),0)</f>
        <v>0</v>
      </c>
      <c r="D24" s="17">
        <f>IF(SUM(wSUP!$C24:$DB24),$A24*wSUP!D24/SUM(wSUP!$C24:$DB24),0)</f>
        <v>0</v>
      </c>
      <c r="E24" s="17">
        <f>IF(SUM(wSUP!$C24:$DB24),$A24*wSUP!E24/SUM(wSUP!$C24:$DB24),0)</f>
        <v>0</v>
      </c>
      <c r="F24" s="17">
        <f>IF(SUM(wSUP!$C24:$DB24),$A24*wSUP!F24/SUM(wSUP!$C24:$DB24),0)</f>
        <v>0</v>
      </c>
      <c r="G24" s="17">
        <f>IF(SUM(wSUP!$C24:$DB24),$A24*wSUP!G24/SUM(wSUP!$C24:$DB24),0)</f>
        <v>0</v>
      </c>
      <c r="H24" s="17">
        <f>IF(SUM(wSUP!$C24:$DB24),$A24*wSUP!H24/SUM(wSUP!$C24:$DB24),0)</f>
        <v>0</v>
      </c>
      <c r="I24" s="17">
        <f>IF(SUM(wSUP!$C24:$DB24),$A24*wSUP!I24/SUM(wSUP!$C24:$DB24),0)</f>
        <v>0</v>
      </c>
      <c r="J24" s="17">
        <f>IF(SUM(wSUP!$C24:$DB24),$A24*wSUP!J24/SUM(wSUP!$C24:$DB24),0)</f>
        <v>0</v>
      </c>
      <c r="K24" s="17">
        <f>IF(SUM(wSUP!$C24:$DB24),$A24*wSUP!K24/SUM(wSUP!$C24:$DB24),0)</f>
        <v>0</v>
      </c>
      <c r="L24" s="17">
        <f>IF(SUM(wSUP!$C24:$DB24),$A24*wSUP!L24/SUM(wSUP!$C24:$DB24),0)</f>
        <v>0</v>
      </c>
      <c r="M24" s="17">
        <f>IF(SUM(wSUP!$C24:$DB24),$A24*wSUP!M24/SUM(wSUP!$C24:$DB24),0)</f>
        <v>0</v>
      </c>
      <c r="N24" s="17">
        <f>IF(SUM(wSUP!$C24:$DB24),$A24*wSUP!N24/SUM(wSUP!$C24:$DB24),0)</f>
        <v>0</v>
      </c>
      <c r="O24" s="17">
        <f>IF(SUM(wSUP!$C24:$DB24),$A24*wSUP!O24/SUM(wSUP!$C24:$DB24),0)</f>
        <v>0</v>
      </c>
      <c r="P24" s="17">
        <f>IF(SUM(wSUP!$C24:$DB24),$A24*wSUP!P24/SUM(wSUP!$C24:$DB24),0)</f>
        <v>0</v>
      </c>
      <c r="Q24" s="17">
        <f>IF(SUM(wSUP!$C24:$DB24),$A24*wSUP!Q24/SUM(wSUP!$C24:$DB24),0)</f>
        <v>0</v>
      </c>
      <c r="R24" s="17">
        <f>IF(SUM(wSUP!$C24:$DB24),$A24*wSUP!R24/SUM(wSUP!$C24:$DB24),0)</f>
        <v>0</v>
      </c>
      <c r="S24" s="17">
        <f>IF(SUM(wSUP!$C24:$DB24),$A24*wSUP!S24/SUM(wSUP!$C24:$DB24),0)</f>
        <v>3.2751707855902654</v>
      </c>
      <c r="T24" s="17">
        <f>IF(SUM(wSUP!$C24:$DB24),$A24*wSUP!T24/SUM(wSUP!$C24:$DB24),0)</f>
        <v>0</v>
      </c>
      <c r="U24" s="17">
        <f>IF(SUM(wSUP!$C24:$DB24),$A24*wSUP!U24/SUM(wSUP!$C24:$DB24),0)</f>
        <v>0</v>
      </c>
      <c r="V24" s="17">
        <f>IF(SUM(wSUP!$C24:$DB24),$A24*wSUP!V24/SUM(wSUP!$C24:$DB24),0)</f>
        <v>0</v>
      </c>
      <c r="W24" s="17">
        <f>IF(SUM(wSUP!$C24:$DB24),$A24*wSUP!W24/SUM(wSUP!$C24:$DB24),0)</f>
        <v>0</v>
      </c>
      <c r="X24" s="17">
        <f>IF(SUM(wSUP!$C24:$DB24),$A24*wSUP!X24/SUM(wSUP!$C24:$DB24),0)</f>
        <v>0</v>
      </c>
      <c r="Y24" s="17">
        <f>IF(SUM(wSUP!$C24:$DB24),$A24*wSUP!Y24/SUM(wSUP!$C24:$DB24),0)</f>
        <v>0</v>
      </c>
      <c r="Z24" s="17">
        <f>IF(SUM(wSUP!$C24:$DB24),$A24*wSUP!Z24/SUM(wSUP!$C24:$DB24),0)</f>
        <v>0</v>
      </c>
      <c r="AA24" s="17">
        <f>IF(SUM(wSUP!$C24:$DB24),$A24*wSUP!AA24/SUM(wSUP!$C24:$DB24),0)</f>
        <v>0</v>
      </c>
      <c r="AB24" s="17">
        <f>IF(SUM(wSUP!$C24:$DB24),$A24*wSUP!AB24/SUM(wSUP!$C24:$DB24),0)</f>
        <v>0</v>
      </c>
      <c r="AC24" s="17">
        <f>IF(SUM(wSUP!$C24:$DB24),$A24*wSUP!AC24/SUM(wSUP!$C24:$DB24),0)</f>
        <v>0</v>
      </c>
      <c r="AD24" s="17">
        <f>IF(SUM(wSUP!$C24:$DB24),$A24*wSUP!AD24/SUM(wSUP!$C24:$DB24),0)</f>
        <v>0</v>
      </c>
      <c r="AE24" s="17">
        <f>IF(SUM(wSUP!$C24:$DB24),$A24*wSUP!AE24/SUM(wSUP!$C24:$DB24),0)</f>
        <v>0</v>
      </c>
      <c r="AF24" s="17">
        <f>IF(SUM(wSUP!$C24:$DB24),$A24*wSUP!AF24/SUM(wSUP!$C24:$DB24),0)</f>
        <v>0</v>
      </c>
      <c r="AG24" s="17">
        <f>IF(SUM(wSUP!$C24:$DB24),$A24*wSUP!AG24/SUM(wSUP!$C24:$DB24),0)</f>
        <v>0</v>
      </c>
      <c r="AH24" s="17">
        <f>IF(SUM(wSUP!$C24:$DB24),$A24*wSUP!AH24/SUM(wSUP!$C24:$DB24),0)</f>
        <v>0</v>
      </c>
      <c r="AI24" s="17">
        <f>IF(SUM(wSUP!$C24:$DB24),$A24*wSUP!AI24/SUM(wSUP!$C24:$DB24),0)</f>
        <v>0</v>
      </c>
      <c r="AJ24" s="17">
        <f>IF(SUM(wSUP!$C24:$DB24),$A24*wSUP!AJ24/SUM(wSUP!$C24:$DB24),0)</f>
        <v>0</v>
      </c>
      <c r="AK24" s="17">
        <f>IF(SUM(wSUP!$C24:$DB24),$A24*wSUP!AK24/SUM(wSUP!$C24:$DB24),0)</f>
        <v>0</v>
      </c>
      <c r="AL24" s="17">
        <f>IF(SUM(wSUP!$C24:$DB24),$A24*wSUP!AL24/SUM(wSUP!$C24:$DB24),0)</f>
        <v>0</v>
      </c>
      <c r="AM24" s="17">
        <f>IF(SUM(wSUP!$C24:$DB24),$A24*wSUP!AM24/SUM(wSUP!$C24:$DB24),0)</f>
        <v>0</v>
      </c>
      <c r="AN24" s="17">
        <f>IF(SUM(wSUP!$C24:$DB24),$A24*wSUP!AN24/SUM(wSUP!$C24:$DB24),0)</f>
        <v>0</v>
      </c>
      <c r="AO24" s="17">
        <f>IF(SUM(wSUP!$C24:$DB24),$A24*wSUP!AO24/SUM(wSUP!$C24:$DB24),0)</f>
        <v>0</v>
      </c>
      <c r="AP24" s="17">
        <f>IF(SUM(wSUP!$C24:$DB24),$A24*wSUP!AP24/SUM(wSUP!$C24:$DB24),0)</f>
        <v>0</v>
      </c>
      <c r="AQ24" s="17">
        <f>IF(SUM(wSUP!$C24:$DB24),$A24*wSUP!AQ24/SUM(wSUP!$C24:$DB24),0)</f>
        <v>0</v>
      </c>
      <c r="AR24" s="17">
        <f>IF(SUM(wSUP!$C24:$DB24),$A24*wSUP!AR24/SUM(wSUP!$C24:$DB24),0)</f>
        <v>0</v>
      </c>
      <c r="AS24" s="17">
        <f>IF(SUM(wSUP!$C24:$DB24),$A24*wSUP!AS24/SUM(wSUP!$C24:$DB24),0)</f>
        <v>0</v>
      </c>
      <c r="AT24" s="17">
        <f>IF(SUM(wSUP!$C24:$DB24),$A24*wSUP!AT24/SUM(wSUP!$C24:$DB24),0)</f>
        <v>0</v>
      </c>
      <c r="AU24" s="17">
        <f>IF(SUM(wSUP!$C24:$DB24),$A24*wSUP!AU24/SUM(wSUP!$C24:$DB24),0)</f>
        <v>0</v>
      </c>
      <c r="AV24" s="17">
        <f>IF(SUM(wSUP!$C24:$DB24),$A24*wSUP!AV24/SUM(wSUP!$C24:$DB24),0)</f>
        <v>0</v>
      </c>
      <c r="AW24" s="17">
        <f>IF(SUM(wSUP!$C24:$DB24),$A24*wSUP!AW24/SUM(wSUP!$C24:$DB24),0)</f>
        <v>0</v>
      </c>
      <c r="AX24" s="17">
        <f>IF(SUM(wSUP!$C24:$DB24),$A24*wSUP!AX24/SUM(wSUP!$C24:$DB24),0)</f>
        <v>0</v>
      </c>
      <c r="AY24" s="17">
        <f>IF(SUM(wSUP!$C24:$DB24),$A24*wSUP!AY24/SUM(wSUP!$C24:$DB24),0)</f>
        <v>0</v>
      </c>
      <c r="AZ24" s="17">
        <f>IF(SUM(wSUP!$C24:$DB24),$A24*wSUP!AZ24/SUM(wSUP!$C24:$DB24),0)</f>
        <v>0</v>
      </c>
      <c r="BA24" s="17">
        <f>IF(SUM(wSUP!$C24:$DB24),$A24*wSUP!BA24/SUM(wSUP!$C24:$DB24),0)</f>
        <v>0</v>
      </c>
      <c r="BB24" s="17">
        <f>IF(SUM(wSUP!$C24:$DB24),$A24*wSUP!BB24/SUM(wSUP!$C24:$DB24),0)</f>
        <v>0</v>
      </c>
      <c r="BC24" s="17">
        <f>IF(SUM(wSUP!$C24:$DB24),$A24*wSUP!BC24/SUM(wSUP!$C24:$DB24),0)</f>
        <v>0</v>
      </c>
      <c r="BD24" s="17">
        <f>IF(SUM(wSUP!$C24:$DB24),$A24*wSUP!BD24/SUM(wSUP!$C24:$DB24),0)</f>
        <v>0</v>
      </c>
      <c r="BE24" s="17">
        <f>IF(SUM(wSUP!$C24:$DB24),$A24*wSUP!BE24/SUM(wSUP!$C24:$DB24),0)</f>
        <v>0</v>
      </c>
      <c r="BF24" s="17">
        <f>IF(SUM(wSUP!$C24:$DB24),$A24*wSUP!BF24/SUM(wSUP!$C24:$DB24),0)</f>
        <v>0</v>
      </c>
      <c r="BG24" s="17">
        <f>IF(SUM(wSUP!$C24:$DB24),$A24*wSUP!BG24/SUM(wSUP!$C24:$DB24),0)</f>
        <v>0</v>
      </c>
      <c r="BH24" s="17">
        <f>IF(SUM(wSUP!$C24:$DB24),$A24*wSUP!BH24/SUM(wSUP!$C24:$DB24),0)</f>
        <v>0</v>
      </c>
      <c r="BI24" s="17">
        <f>IF(SUM(wSUP!$C24:$DB24),$A24*wSUP!BI24/SUM(wSUP!$C24:$DB24),0)</f>
        <v>0</v>
      </c>
      <c r="BJ24" s="17">
        <f>IF(SUM(wSUP!$C24:$DB24),$A24*wSUP!BJ24/SUM(wSUP!$C24:$DB24),0)</f>
        <v>0</v>
      </c>
      <c r="BK24" s="17">
        <f>IF(SUM(wSUP!$C24:$DB24),$A24*wSUP!BK24/SUM(wSUP!$C24:$DB24),0)</f>
        <v>0</v>
      </c>
      <c r="BL24" s="17">
        <f>IF(SUM(wSUP!$C24:$DB24),$A24*wSUP!BL24/SUM(wSUP!$C24:$DB24),0)</f>
        <v>0</v>
      </c>
      <c r="BM24" s="17">
        <f>IF(SUM(wSUP!$C24:$DB24),$A24*wSUP!BM24/SUM(wSUP!$C24:$DB24),0)</f>
        <v>0</v>
      </c>
      <c r="BN24" s="17">
        <f>IF(SUM(wSUP!$C24:$DB24),$A24*wSUP!BN24/SUM(wSUP!$C24:$DB24),0)</f>
        <v>0</v>
      </c>
      <c r="BO24" s="17">
        <f>IF(SUM(wSUP!$C24:$DB24),$A24*wSUP!BO24/SUM(wSUP!$C24:$DB24),0)</f>
        <v>0</v>
      </c>
      <c r="BP24" s="17">
        <f>IF(SUM(wSUP!$C24:$DB24),$A24*wSUP!BP24/SUM(wSUP!$C24:$DB24),0)</f>
        <v>0</v>
      </c>
      <c r="BQ24" s="17">
        <f>IF(SUM(wSUP!$C24:$DB24),$A24*wSUP!BQ24/SUM(wSUP!$C24:$DB24),0)</f>
        <v>0</v>
      </c>
      <c r="BR24" s="17">
        <f>IF(SUM(wSUP!$C24:$DB24),$A24*wSUP!BR24/SUM(wSUP!$C24:$DB24),0)</f>
        <v>0</v>
      </c>
      <c r="BS24" s="17">
        <f>IF(SUM(wSUP!$C24:$DB24),$A24*wSUP!BS24/SUM(wSUP!$C24:$DB24),0)</f>
        <v>0</v>
      </c>
      <c r="BT24" s="17">
        <f>IF(SUM(wSUP!$C24:$DB24),$A24*wSUP!BT24/SUM(wSUP!$C24:$DB24),0)</f>
        <v>0</v>
      </c>
      <c r="BU24" s="17">
        <f>IF(SUM(wSUP!$C24:$DB24),$A24*wSUP!BU24/SUM(wSUP!$C24:$DB24),0)</f>
        <v>0</v>
      </c>
      <c r="BV24" s="17">
        <f>IF(SUM(wSUP!$C24:$DB24),$A24*wSUP!BV24/SUM(wSUP!$C24:$DB24),0)</f>
        <v>0</v>
      </c>
      <c r="BW24" s="17">
        <f>IF(SUM(wSUP!$C24:$DB24),$A24*wSUP!BW24/SUM(wSUP!$C24:$DB24),0)</f>
        <v>0</v>
      </c>
      <c r="BX24" s="17">
        <f>IF(SUM(wSUP!$C24:$DB24),$A24*wSUP!BX24/SUM(wSUP!$C24:$DB24),0)</f>
        <v>0</v>
      </c>
      <c r="BY24" s="17">
        <f>IF(SUM(wSUP!$C24:$DB24),$A24*wSUP!BY24/SUM(wSUP!$C24:$DB24),0)</f>
        <v>0</v>
      </c>
      <c r="BZ24" s="17">
        <f>IF(SUM(wSUP!$C24:$DB24),$A24*wSUP!BZ24/SUM(wSUP!$C24:$DB24),0)</f>
        <v>0</v>
      </c>
      <c r="CA24" s="17">
        <f>IF(SUM(wSUP!$C24:$DB24),$A24*wSUP!CA24/SUM(wSUP!$C24:$DB24),0)</f>
        <v>0</v>
      </c>
      <c r="CB24" s="17">
        <f>IF(SUM(wSUP!$C24:$DB24),$A24*wSUP!CB24/SUM(wSUP!$C24:$DB24),0)</f>
        <v>0</v>
      </c>
      <c r="CC24" s="17">
        <f>IF(SUM(wSUP!$C24:$DB24),$A24*wSUP!CC24/SUM(wSUP!$C24:$DB24),0)</f>
        <v>0</v>
      </c>
      <c r="CD24" s="17">
        <f>IF(SUM(wSUP!$C24:$DB24),$A24*wSUP!CD24/SUM(wSUP!$C24:$DB24),0)</f>
        <v>0</v>
      </c>
      <c r="CE24" s="17">
        <f>IF(SUM(wSUP!$C24:$DB24),$A24*wSUP!CE24/SUM(wSUP!$C24:$DB24),0)</f>
        <v>0</v>
      </c>
      <c r="CF24" s="17">
        <f>IF(SUM(wSUP!$C24:$DB24),$A24*wSUP!CF24/SUM(wSUP!$C24:$DB24),0)</f>
        <v>0</v>
      </c>
      <c r="CG24" s="17">
        <f>IF(SUM(wSUP!$C24:$DB24),$A24*wSUP!CG24/SUM(wSUP!$C24:$DB24),0)</f>
        <v>0</v>
      </c>
      <c r="CH24" s="17">
        <f>IF(SUM(wSUP!$C24:$DB24),$A24*wSUP!CH24/SUM(wSUP!$C24:$DB24),0)</f>
        <v>0</v>
      </c>
      <c r="CI24" s="17">
        <f>IF(SUM(wSUP!$C24:$DB24),$A24*wSUP!CI24/SUM(wSUP!$C24:$DB24),0)</f>
        <v>0</v>
      </c>
      <c r="CJ24" s="17">
        <f>IF(SUM(wSUP!$C24:$DB24),$A24*wSUP!CJ24/SUM(wSUP!$C24:$DB24),0)</f>
        <v>0</v>
      </c>
      <c r="CK24" s="17">
        <f>IF(SUM(wSUP!$C24:$DB24),$A24*wSUP!CK24/SUM(wSUP!$C24:$DB24),0)</f>
        <v>0</v>
      </c>
      <c r="CL24" s="17">
        <f>IF(SUM(wSUP!$C24:$DB24),$A24*wSUP!CL24/SUM(wSUP!$C24:$DB24),0)</f>
        <v>0</v>
      </c>
      <c r="CM24" s="17">
        <f>IF(SUM(wSUP!$C24:$DB24),$A24*wSUP!CM24/SUM(wSUP!$C24:$DB24),0)</f>
        <v>0</v>
      </c>
      <c r="CN24" s="17">
        <f>IF(SUM(wSUP!$C24:$DB24),$A24*wSUP!CN24/SUM(wSUP!$C24:$DB24),0)</f>
        <v>0</v>
      </c>
      <c r="CO24" s="17">
        <f>IF(SUM(wSUP!$C24:$DB24),$A24*wSUP!CO24/SUM(wSUP!$C24:$DB24),0)</f>
        <v>0</v>
      </c>
      <c r="CP24" s="17">
        <f>IF(SUM(wSUP!$C24:$DB24),$A24*wSUP!CP24/SUM(wSUP!$C24:$DB24),0)</f>
        <v>0</v>
      </c>
      <c r="CQ24" s="17">
        <f>IF(SUM(wSUP!$C24:$DB24),$A24*wSUP!CQ24/SUM(wSUP!$C24:$DB24),0)</f>
        <v>0</v>
      </c>
      <c r="CR24" s="17">
        <f>IF(SUM(wSUP!$C24:$DB24),$A24*wSUP!CR24/SUM(wSUP!$C24:$DB24),0)</f>
        <v>0</v>
      </c>
      <c r="CS24" s="17">
        <f>IF(SUM(wSUP!$C24:$DB24),$A24*wSUP!CS24/SUM(wSUP!$C24:$DB24),0)</f>
        <v>0</v>
      </c>
      <c r="CT24" s="17">
        <f>IF(SUM(wSUP!$C24:$DB24),$A24*wSUP!CT24/SUM(wSUP!$C24:$DB24),0)</f>
        <v>0</v>
      </c>
      <c r="CU24" s="17">
        <f>IF(SUM(wSUP!$C24:$DB24),$A24*wSUP!CU24/SUM(wSUP!$C24:$DB24),0)</f>
        <v>0</v>
      </c>
      <c r="CV24" s="17">
        <f>IF(SUM(wSUP!$C24:$DB24),$A24*wSUP!CV24/SUM(wSUP!$C24:$DB24),0)</f>
        <v>0</v>
      </c>
      <c r="CW24" s="17">
        <f>IF(SUM(wSUP!$C24:$DB24),$A24*wSUP!CW24/SUM(wSUP!$C24:$DB24),0)</f>
        <v>0</v>
      </c>
      <c r="CX24" s="17">
        <f>IF(SUM(wSUP!$C24:$DB24),$A24*wSUP!CX24/SUM(wSUP!$C24:$DB24),0)</f>
        <v>0</v>
      </c>
      <c r="CY24" s="17">
        <f>IF(SUM(wSUP!$C24:$DB24),$A24*wSUP!CY24/SUM(wSUP!$C24:$DB24),0)</f>
        <v>0</v>
      </c>
      <c r="CZ24" s="17">
        <f>IF(SUM(wSUP!$C24:$DB24),$A24*wSUP!CZ24/SUM(wSUP!$C24:$DB24),0)</f>
        <v>0</v>
      </c>
      <c r="DA24" s="17">
        <f>IF(SUM(wSUP!$C24:$DB24),$A24*wSUP!DA24/SUM(wSUP!$C24:$DB24),0)</f>
        <v>0</v>
      </c>
      <c r="DB24" s="17">
        <f>IF(SUM(wSUP!$C24:$DB24),$A24*wSUP!DB24/SUM(wSUP!$C24:$DB24),0)</f>
        <v>0</v>
      </c>
      <c r="DC24" s="2"/>
    </row>
    <row r="25" spans="1:107" x14ac:dyDescent="0.75">
      <c r="A25" s="37">
        <v>1.1041973625057344</v>
      </c>
      <c r="B25" s="9" t="s">
        <v>1573</v>
      </c>
      <c r="C25" s="17">
        <f>IF(SUM(wSUP!$C25:$DB25),$A25*wSUP!C25/SUM(wSUP!$C25:$DB25),0)</f>
        <v>0</v>
      </c>
      <c r="D25" s="17">
        <f>IF(SUM(wSUP!$C25:$DB25),$A25*wSUP!D25/SUM(wSUP!$C25:$DB25),0)</f>
        <v>0</v>
      </c>
      <c r="E25" s="17">
        <f>IF(SUM(wSUP!$C25:$DB25),$A25*wSUP!E25/SUM(wSUP!$C25:$DB25),0)</f>
        <v>0</v>
      </c>
      <c r="F25" s="17">
        <f>IF(SUM(wSUP!$C25:$DB25),$A25*wSUP!F25/SUM(wSUP!$C25:$DB25),0)</f>
        <v>0</v>
      </c>
      <c r="G25" s="17">
        <f>IF(SUM(wSUP!$C25:$DB25),$A25*wSUP!G25/SUM(wSUP!$C25:$DB25),0)</f>
        <v>0</v>
      </c>
      <c r="H25" s="17">
        <f>IF(SUM(wSUP!$C25:$DB25),$A25*wSUP!H25/SUM(wSUP!$C25:$DB25),0)</f>
        <v>0</v>
      </c>
      <c r="I25" s="17">
        <f>IF(SUM(wSUP!$C25:$DB25),$A25*wSUP!I25/SUM(wSUP!$C25:$DB25),0)</f>
        <v>0</v>
      </c>
      <c r="J25" s="17">
        <f>IF(SUM(wSUP!$C25:$DB25),$A25*wSUP!J25/SUM(wSUP!$C25:$DB25),0)</f>
        <v>0</v>
      </c>
      <c r="K25" s="17">
        <f>IF(SUM(wSUP!$C25:$DB25),$A25*wSUP!K25/SUM(wSUP!$C25:$DB25),0)</f>
        <v>0</v>
      </c>
      <c r="L25" s="17">
        <f>IF(SUM(wSUP!$C25:$DB25),$A25*wSUP!L25/SUM(wSUP!$C25:$DB25),0)</f>
        <v>0</v>
      </c>
      <c r="M25" s="17">
        <f>IF(SUM(wSUP!$C25:$DB25),$A25*wSUP!M25/SUM(wSUP!$C25:$DB25),0)</f>
        <v>0</v>
      </c>
      <c r="N25" s="17">
        <f>IF(SUM(wSUP!$C25:$DB25),$A25*wSUP!N25/SUM(wSUP!$C25:$DB25),0)</f>
        <v>0</v>
      </c>
      <c r="O25" s="17">
        <f>IF(SUM(wSUP!$C25:$DB25),$A25*wSUP!O25/SUM(wSUP!$C25:$DB25),0)</f>
        <v>0</v>
      </c>
      <c r="P25" s="17">
        <f>IF(SUM(wSUP!$C25:$DB25),$A25*wSUP!P25/SUM(wSUP!$C25:$DB25),0)</f>
        <v>0</v>
      </c>
      <c r="Q25" s="17">
        <f>IF(SUM(wSUP!$C25:$DB25),$A25*wSUP!Q25/SUM(wSUP!$C25:$DB25),0)</f>
        <v>0</v>
      </c>
      <c r="R25" s="17">
        <f>IF(SUM(wSUP!$C25:$DB25),$A25*wSUP!R25/SUM(wSUP!$C25:$DB25),0)</f>
        <v>0</v>
      </c>
      <c r="S25" s="17">
        <f>IF(SUM(wSUP!$C25:$DB25),$A25*wSUP!S25/SUM(wSUP!$C25:$DB25),0)</f>
        <v>0</v>
      </c>
      <c r="T25" s="17">
        <f>IF(SUM(wSUP!$C25:$DB25),$A25*wSUP!T25/SUM(wSUP!$C25:$DB25),0)</f>
        <v>1.1041973625057344</v>
      </c>
      <c r="U25" s="17">
        <f>IF(SUM(wSUP!$C25:$DB25),$A25*wSUP!U25/SUM(wSUP!$C25:$DB25),0)</f>
        <v>0</v>
      </c>
      <c r="V25" s="17">
        <f>IF(SUM(wSUP!$C25:$DB25),$A25*wSUP!V25/SUM(wSUP!$C25:$DB25),0)</f>
        <v>0</v>
      </c>
      <c r="W25" s="17">
        <f>IF(SUM(wSUP!$C25:$DB25),$A25*wSUP!W25/SUM(wSUP!$C25:$DB25),0)</f>
        <v>0</v>
      </c>
      <c r="X25" s="17">
        <f>IF(SUM(wSUP!$C25:$DB25),$A25*wSUP!X25/SUM(wSUP!$C25:$DB25),0)</f>
        <v>0</v>
      </c>
      <c r="Y25" s="17">
        <f>IF(SUM(wSUP!$C25:$DB25),$A25*wSUP!Y25/SUM(wSUP!$C25:$DB25),0)</f>
        <v>0</v>
      </c>
      <c r="Z25" s="17">
        <f>IF(SUM(wSUP!$C25:$DB25),$A25*wSUP!Z25/SUM(wSUP!$C25:$DB25),0)</f>
        <v>0</v>
      </c>
      <c r="AA25" s="17">
        <f>IF(SUM(wSUP!$C25:$DB25),$A25*wSUP!AA25/SUM(wSUP!$C25:$DB25),0)</f>
        <v>0</v>
      </c>
      <c r="AB25" s="17">
        <f>IF(SUM(wSUP!$C25:$DB25),$A25*wSUP!AB25/SUM(wSUP!$C25:$DB25),0)</f>
        <v>0</v>
      </c>
      <c r="AC25" s="17">
        <f>IF(SUM(wSUP!$C25:$DB25),$A25*wSUP!AC25/SUM(wSUP!$C25:$DB25),0)</f>
        <v>0</v>
      </c>
      <c r="AD25" s="17">
        <f>IF(SUM(wSUP!$C25:$DB25),$A25*wSUP!AD25/SUM(wSUP!$C25:$DB25),0)</f>
        <v>0</v>
      </c>
      <c r="AE25" s="17">
        <f>IF(SUM(wSUP!$C25:$DB25),$A25*wSUP!AE25/SUM(wSUP!$C25:$DB25),0)</f>
        <v>0</v>
      </c>
      <c r="AF25" s="17">
        <f>IF(SUM(wSUP!$C25:$DB25),$A25*wSUP!AF25/SUM(wSUP!$C25:$DB25),0)</f>
        <v>0</v>
      </c>
      <c r="AG25" s="17">
        <f>IF(SUM(wSUP!$C25:$DB25),$A25*wSUP!AG25/SUM(wSUP!$C25:$DB25),0)</f>
        <v>0</v>
      </c>
      <c r="AH25" s="17">
        <f>IF(SUM(wSUP!$C25:$DB25),$A25*wSUP!AH25/SUM(wSUP!$C25:$DB25),0)</f>
        <v>0</v>
      </c>
      <c r="AI25" s="17">
        <f>IF(SUM(wSUP!$C25:$DB25),$A25*wSUP!AI25/SUM(wSUP!$C25:$DB25),0)</f>
        <v>0</v>
      </c>
      <c r="AJ25" s="17">
        <f>IF(SUM(wSUP!$C25:$DB25),$A25*wSUP!AJ25/SUM(wSUP!$C25:$DB25),0)</f>
        <v>0</v>
      </c>
      <c r="AK25" s="17">
        <f>IF(SUM(wSUP!$C25:$DB25),$A25*wSUP!AK25/SUM(wSUP!$C25:$DB25),0)</f>
        <v>0</v>
      </c>
      <c r="AL25" s="17">
        <f>IF(SUM(wSUP!$C25:$DB25),$A25*wSUP!AL25/SUM(wSUP!$C25:$DB25),0)</f>
        <v>0</v>
      </c>
      <c r="AM25" s="17">
        <f>IF(SUM(wSUP!$C25:$DB25),$A25*wSUP!AM25/SUM(wSUP!$C25:$DB25),0)</f>
        <v>0</v>
      </c>
      <c r="AN25" s="17">
        <f>IF(SUM(wSUP!$C25:$DB25),$A25*wSUP!AN25/SUM(wSUP!$C25:$DB25),0)</f>
        <v>0</v>
      </c>
      <c r="AO25" s="17">
        <f>IF(SUM(wSUP!$C25:$DB25),$A25*wSUP!AO25/SUM(wSUP!$C25:$DB25),0)</f>
        <v>0</v>
      </c>
      <c r="AP25" s="17">
        <f>IF(SUM(wSUP!$C25:$DB25),$A25*wSUP!AP25/SUM(wSUP!$C25:$DB25),0)</f>
        <v>0</v>
      </c>
      <c r="AQ25" s="17">
        <f>IF(SUM(wSUP!$C25:$DB25),$A25*wSUP!AQ25/SUM(wSUP!$C25:$DB25),0)</f>
        <v>0</v>
      </c>
      <c r="AR25" s="17">
        <f>IF(SUM(wSUP!$C25:$DB25),$A25*wSUP!AR25/SUM(wSUP!$C25:$DB25),0)</f>
        <v>0</v>
      </c>
      <c r="AS25" s="17">
        <f>IF(SUM(wSUP!$C25:$DB25),$A25*wSUP!AS25/SUM(wSUP!$C25:$DB25),0)</f>
        <v>0</v>
      </c>
      <c r="AT25" s="17">
        <f>IF(SUM(wSUP!$C25:$DB25),$A25*wSUP!AT25/SUM(wSUP!$C25:$DB25),0)</f>
        <v>0</v>
      </c>
      <c r="AU25" s="17">
        <f>IF(SUM(wSUP!$C25:$DB25),$A25*wSUP!AU25/SUM(wSUP!$C25:$DB25),0)</f>
        <v>0</v>
      </c>
      <c r="AV25" s="17">
        <f>IF(SUM(wSUP!$C25:$DB25),$A25*wSUP!AV25/SUM(wSUP!$C25:$DB25),0)</f>
        <v>0</v>
      </c>
      <c r="AW25" s="17">
        <f>IF(SUM(wSUP!$C25:$DB25),$A25*wSUP!AW25/SUM(wSUP!$C25:$DB25),0)</f>
        <v>0</v>
      </c>
      <c r="AX25" s="17">
        <f>IF(SUM(wSUP!$C25:$DB25),$A25*wSUP!AX25/SUM(wSUP!$C25:$DB25),0)</f>
        <v>0</v>
      </c>
      <c r="AY25" s="17">
        <f>IF(SUM(wSUP!$C25:$DB25),$A25*wSUP!AY25/SUM(wSUP!$C25:$DB25),0)</f>
        <v>0</v>
      </c>
      <c r="AZ25" s="17">
        <f>IF(SUM(wSUP!$C25:$DB25),$A25*wSUP!AZ25/SUM(wSUP!$C25:$DB25),0)</f>
        <v>0</v>
      </c>
      <c r="BA25" s="17">
        <f>IF(SUM(wSUP!$C25:$DB25),$A25*wSUP!BA25/SUM(wSUP!$C25:$DB25),0)</f>
        <v>0</v>
      </c>
      <c r="BB25" s="17">
        <f>IF(SUM(wSUP!$C25:$DB25),$A25*wSUP!BB25/SUM(wSUP!$C25:$DB25),0)</f>
        <v>0</v>
      </c>
      <c r="BC25" s="17">
        <f>IF(SUM(wSUP!$C25:$DB25),$A25*wSUP!BC25/SUM(wSUP!$C25:$DB25),0)</f>
        <v>0</v>
      </c>
      <c r="BD25" s="17">
        <f>IF(SUM(wSUP!$C25:$DB25),$A25*wSUP!BD25/SUM(wSUP!$C25:$DB25),0)</f>
        <v>0</v>
      </c>
      <c r="BE25" s="17">
        <f>IF(SUM(wSUP!$C25:$DB25),$A25*wSUP!BE25/SUM(wSUP!$C25:$DB25),0)</f>
        <v>0</v>
      </c>
      <c r="BF25" s="17">
        <f>IF(SUM(wSUP!$C25:$DB25),$A25*wSUP!BF25/SUM(wSUP!$C25:$DB25),0)</f>
        <v>0</v>
      </c>
      <c r="BG25" s="17">
        <f>IF(SUM(wSUP!$C25:$DB25),$A25*wSUP!BG25/SUM(wSUP!$C25:$DB25),0)</f>
        <v>0</v>
      </c>
      <c r="BH25" s="17">
        <f>IF(SUM(wSUP!$C25:$DB25),$A25*wSUP!BH25/SUM(wSUP!$C25:$DB25),0)</f>
        <v>0</v>
      </c>
      <c r="BI25" s="17">
        <f>IF(SUM(wSUP!$C25:$DB25),$A25*wSUP!BI25/SUM(wSUP!$C25:$DB25),0)</f>
        <v>0</v>
      </c>
      <c r="BJ25" s="17">
        <f>IF(SUM(wSUP!$C25:$DB25),$A25*wSUP!BJ25/SUM(wSUP!$C25:$DB25),0)</f>
        <v>0</v>
      </c>
      <c r="BK25" s="17">
        <f>IF(SUM(wSUP!$C25:$DB25),$A25*wSUP!BK25/SUM(wSUP!$C25:$DB25),0)</f>
        <v>0</v>
      </c>
      <c r="BL25" s="17">
        <f>IF(SUM(wSUP!$C25:$DB25),$A25*wSUP!BL25/SUM(wSUP!$C25:$DB25),0)</f>
        <v>0</v>
      </c>
      <c r="BM25" s="17">
        <f>IF(SUM(wSUP!$C25:$DB25),$A25*wSUP!BM25/SUM(wSUP!$C25:$DB25),0)</f>
        <v>0</v>
      </c>
      <c r="BN25" s="17">
        <f>IF(SUM(wSUP!$C25:$DB25),$A25*wSUP!BN25/SUM(wSUP!$C25:$DB25),0)</f>
        <v>0</v>
      </c>
      <c r="BO25" s="17">
        <f>IF(SUM(wSUP!$C25:$DB25),$A25*wSUP!BO25/SUM(wSUP!$C25:$DB25),0)</f>
        <v>0</v>
      </c>
      <c r="BP25" s="17">
        <f>IF(SUM(wSUP!$C25:$DB25),$A25*wSUP!BP25/SUM(wSUP!$C25:$DB25),0)</f>
        <v>0</v>
      </c>
      <c r="BQ25" s="17">
        <f>IF(SUM(wSUP!$C25:$DB25),$A25*wSUP!BQ25/SUM(wSUP!$C25:$DB25),0)</f>
        <v>0</v>
      </c>
      <c r="BR25" s="17">
        <f>IF(SUM(wSUP!$C25:$DB25),$A25*wSUP!BR25/SUM(wSUP!$C25:$DB25),0)</f>
        <v>0</v>
      </c>
      <c r="BS25" s="17">
        <f>IF(SUM(wSUP!$C25:$DB25),$A25*wSUP!BS25/SUM(wSUP!$C25:$DB25),0)</f>
        <v>0</v>
      </c>
      <c r="BT25" s="17">
        <f>IF(SUM(wSUP!$C25:$DB25),$A25*wSUP!BT25/SUM(wSUP!$C25:$DB25),0)</f>
        <v>0</v>
      </c>
      <c r="BU25" s="17">
        <f>IF(SUM(wSUP!$C25:$DB25),$A25*wSUP!BU25/SUM(wSUP!$C25:$DB25),0)</f>
        <v>0</v>
      </c>
      <c r="BV25" s="17">
        <f>IF(SUM(wSUP!$C25:$DB25),$A25*wSUP!BV25/SUM(wSUP!$C25:$DB25),0)</f>
        <v>0</v>
      </c>
      <c r="BW25" s="17">
        <f>IF(SUM(wSUP!$C25:$DB25),$A25*wSUP!BW25/SUM(wSUP!$C25:$DB25),0)</f>
        <v>0</v>
      </c>
      <c r="BX25" s="17">
        <f>IF(SUM(wSUP!$C25:$DB25),$A25*wSUP!BX25/SUM(wSUP!$C25:$DB25),0)</f>
        <v>0</v>
      </c>
      <c r="BY25" s="17">
        <f>IF(SUM(wSUP!$C25:$DB25),$A25*wSUP!BY25/SUM(wSUP!$C25:$DB25),0)</f>
        <v>0</v>
      </c>
      <c r="BZ25" s="17">
        <f>IF(SUM(wSUP!$C25:$DB25),$A25*wSUP!BZ25/SUM(wSUP!$C25:$DB25),0)</f>
        <v>0</v>
      </c>
      <c r="CA25" s="17">
        <f>IF(SUM(wSUP!$C25:$DB25),$A25*wSUP!CA25/SUM(wSUP!$C25:$DB25),0)</f>
        <v>0</v>
      </c>
      <c r="CB25" s="17">
        <f>IF(SUM(wSUP!$C25:$DB25),$A25*wSUP!CB25/SUM(wSUP!$C25:$DB25),0)</f>
        <v>0</v>
      </c>
      <c r="CC25" s="17">
        <f>IF(SUM(wSUP!$C25:$DB25),$A25*wSUP!CC25/SUM(wSUP!$C25:$DB25),0)</f>
        <v>0</v>
      </c>
      <c r="CD25" s="17">
        <f>IF(SUM(wSUP!$C25:$DB25),$A25*wSUP!CD25/SUM(wSUP!$C25:$DB25),0)</f>
        <v>0</v>
      </c>
      <c r="CE25" s="17">
        <f>IF(SUM(wSUP!$C25:$DB25),$A25*wSUP!CE25/SUM(wSUP!$C25:$DB25),0)</f>
        <v>0</v>
      </c>
      <c r="CF25" s="17">
        <f>IF(SUM(wSUP!$C25:$DB25),$A25*wSUP!CF25/SUM(wSUP!$C25:$DB25),0)</f>
        <v>0</v>
      </c>
      <c r="CG25" s="17">
        <f>IF(SUM(wSUP!$C25:$DB25),$A25*wSUP!CG25/SUM(wSUP!$C25:$DB25),0)</f>
        <v>0</v>
      </c>
      <c r="CH25" s="17">
        <f>IF(SUM(wSUP!$C25:$DB25),$A25*wSUP!CH25/SUM(wSUP!$C25:$DB25),0)</f>
        <v>0</v>
      </c>
      <c r="CI25" s="17">
        <f>IF(SUM(wSUP!$C25:$DB25),$A25*wSUP!CI25/SUM(wSUP!$C25:$DB25),0)</f>
        <v>0</v>
      </c>
      <c r="CJ25" s="17">
        <f>IF(SUM(wSUP!$C25:$DB25),$A25*wSUP!CJ25/SUM(wSUP!$C25:$DB25),0)</f>
        <v>0</v>
      </c>
      <c r="CK25" s="17">
        <f>IF(SUM(wSUP!$C25:$DB25),$A25*wSUP!CK25/SUM(wSUP!$C25:$DB25),0)</f>
        <v>0</v>
      </c>
      <c r="CL25" s="17">
        <f>IF(SUM(wSUP!$C25:$DB25),$A25*wSUP!CL25/SUM(wSUP!$C25:$DB25),0)</f>
        <v>0</v>
      </c>
      <c r="CM25" s="17">
        <f>IF(SUM(wSUP!$C25:$DB25),$A25*wSUP!CM25/SUM(wSUP!$C25:$DB25),0)</f>
        <v>0</v>
      </c>
      <c r="CN25" s="17">
        <f>IF(SUM(wSUP!$C25:$DB25),$A25*wSUP!CN25/SUM(wSUP!$C25:$DB25),0)</f>
        <v>0</v>
      </c>
      <c r="CO25" s="17">
        <f>IF(SUM(wSUP!$C25:$DB25),$A25*wSUP!CO25/SUM(wSUP!$C25:$DB25),0)</f>
        <v>0</v>
      </c>
      <c r="CP25" s="17">
        <f>IF(SUM(wSUP!$C25:$DB25),$A25*wSUP!CP25/SUM(wSUP!$C25:$DB25),0)</f>
        <v>0</v>
      </c>
      <c r="CQ25" s="17">
        <f>IF(SUM(wSUP!$C25:$DB25),$A25*wSUP!CQ25/SUM(wSUP!$C25:$DB25),0)</f>
        <v>0</v>
      </c>
      <c r="CR25" s="17">
        <f>IF(SUM(wSUP!$C25:$DB25),$A25*wSUP!CR25/SUM(wSUP!$C25:$DB25),0)</f>
        <v>0</v>
      </c>
      <c r="CS25" s="17">
        <f>IF(SUM(wSUP!$C25:$DB25),$A25*wSUP!CS25/SUM(wSUP!$C25:$DB25),0)</f>
        <v>0</v>
      </c>
      <c r="CT25" s="17">
        <f>IF(SUM(wSUP!$C25:$DB25),$A25*wSUP!CT25/SUM(wSUP!$C25:$DB25),0)</f>
        <v>0</v>
      </c>
      <c r="CU25" s="17">
        <f>IF(SUM(wSUP!$C25:$DB25),$A25*wSUP!CU25/SUM(wSUP!$C25:$DB25),0)</f>
        <v>0</v>
      </c>
      <c r="CV25" s="17">
        <f>IF(SUM(wSUP!$C25:$DB25),$A25*wSUP!CV25/SUM(wSUP!$C25:$DB25),0)</f>
        <v>0</v>
      </c>
      <c r="CW25" s="17">
        <f>IF(SUM(wSUP!$C25:$DB25),$A25*wSUP!CW25/SUM(wSUP!$C25:$DB25),0)</f>
        <v>0</v>
      </c>
      <c r="CX25" s="17">
        <f>IF(SUM(wSUP!$C25:$DB25),$A25*wSUP!CX25/SUM(wSUP!$C25:$DB25),0)</f>
        <v>0</v>
      </c>
      <c r="CY25" s="17">
        <f>IF(SUM(wSUP!$C25:$DB25),$A25*wSUP!CY25/SUM(wSUP!$C25:$DB25),0)</f>
        <v>0</v>
      </c>
      <c r="CZ25" s="17">
        <f>IF(SUM(wSUP!$C25:$DB25),$A25*wSUP!CZ25/SUM(wSUP!$C25:$DB25),0)</f>
        <v>0</v>
      </c>
      <c r="DA25" s="17">
        <f>IF(SUM(wSUP!$C25:$DB25),$A25*wSUP!DA25/SUM(wSUP!$C25:$DB25),0)</f>
        <v>0</v>
      </c>
      <c r="DB25" s="17">
        <f>IF(SUM(wSUP!$C25:$DB25),$A25*wSUP!DB25/SUM(wSUP!$C25:$DB25),0)</f>
        <v>0</v>
      </c>
      <c r="DC25" s="2"/>
    </row>
    <row r="26" spans="1:107" x14ac:dyDescent="0.75">
      <c r="A26" s="37">
        <v>0</v>
      </c>
      <c r="B26" s="9" t="s">
        <v>26</v>
      </c>
      <c r="C26" s="17">
        <f>IF(SUM(wSUP!$C26:$DB26),$A26*wSUP!C26/SUM(wSUP!$C26:$DB26),0)</f>
        <v>0</v>
      </c>
      <c r="D26" s="17">
        <f>IF(SUM(wSUP!$C26:$DB26),$A26*wSUP!D26/SUM(wSUP!$C26:$DB26),0)</f>
        <v>0</v>
      </c>
      <c r="E26" s="17">
        <f>IF(SUM(wSUP!$C26:$DB26),$A26*wSUP!E26/SUM(wSUP!$C26:$DB26),0)</f>
        <v>0</v>
      </c>
      <c r="F26" s="17">
        <f>IF(SUM(wSUP!$C26:$DB26),$A26*wSUP!F26/SUM(wSUP!$C26:$DB26),0)</f>
        <v>0</v>
      </c>
      <c r="G26" s="17">
        <f>IF(SUM(wSUP!$C26:$DB26),$A26*wSUP!G26/SUM(wSUP!$C26:$DB26),0)</f>
        <v>0</v>
      </c>
      <c r="H26" s="17">
        <f>IF(SUM(wSUP!$C26:$DB26),$A26*wSUP!H26/SUM(wSUP!$C26:$DB26),0)</f>
        <v>0</v>
      </c>
      <c r="I26" s="17">
        <f>IF(SUM(wSUP!$C26:$DB26),$A26*wSUP!I26/SUM(wSUP!$C26:$DB26),0)</f>
        <v>0</v>
      </c>
      <c r="J26" s="17">
        <f>IF(SUM(wSUP!$C26:$DB26),$A26*wSUP!J26/SUM(wSUP!$C26:$DB26),0)</f>
        <v>0</v>
      </c>
      <c r="K26" s="17">
        <f>IF(SUM(wSUP!$C26:$DB26),$A26*wSUP!K26/SUM(wSUP!$C26:$DB26),0)</f>
        <v>0</v>
      </c>
      <c r="L26" s="17">
        <f>IF(SUM(wSUP!$C26:$DB26),$A26*wSUP!L26/SUM(wSUP!$C26:$DB26),0)</f>
        <v>0</v>
      </c>
      <c r="M26" s="17">
        <f>IF(SUM(wSUP!$C26:$DB26),$A26*wSUP!M26/SUM(wSUP!$C26:$DB26),0)</f>
        <v>0</v>
      </c>
      <c r="N26" s="17">
        <f>IF(SUM(wSUP!$C26:$DB26),$A26*wSUP!N26/SUM(wSUP!$C26:$DB26),0)</f>
        <v>0</v>
      </c>
      <c r="O26" s="17">
        <f>IF(SUM(wSUP!$C26:$DB26),$A26*wSUP!O26/SUM(wSUP!$C26:$DB26),0)</f>
        <v>0</v>
      </c>
      <c r="P26" s="17">
        <f>IF(SUM(wSUP!$C26:$DB26),$A26*wSUP!P26/SUM(wSUP!$C26:$DB26),0)</f>
        <v>0</v>
      </c>
      <c r="Q26" s="17">
        <f>IF(SUM(wSUP!$C26:$DB26),$A26*wSUP!Q26/SUM(wSUP!$C26:$DB26),0)</f>
        <v>0</v>
      </c>
      <c r="R26" s="17">
        <f>IF(SUM(wSUP!$C26:$DB26),$A26*wSUP!R26/SUM(wSUP!$C26:$DB26),0)</f>
        <v>0</v>
      </c>
      <c r="S26" s="17">
        <f>IF(SUM(wSUP!$C26:$DB26),$A26*wSUP!S26/SUM(wSUP!$C26:$DB26),0)</f>
        <v>0</v>
      </c>
      <c r="T26" s="17">
        <f>IF(SUM(wSUP!$C26:$DB26),$A26*wSUP!T26/SUM(wSUP!$C26:$DB26),0)</f>
        <v>0</v>
      </c>
      <c r="U26" s="17">
        <f>IF(SUM(wSUP!$C26:$DB26),$A26*wSUP!U26/SUM(wSUP!$C26:$DB26),0)</f>
        <v>0</v>
      </c>
      <c r="V26" s="17">
        <f>IF(SUM(wSUP!$C26:$DB26),$A26*wSUP!V26/SUM(wSUP!$C26:$DB26),0)</f>
        <v>0</v>
      </c>
      <c r="W26" s="17">
        <f>IF(SUM(wSUP!$C26:$DB26),$A26*wSUP!W26/SUM(wSUP!$C26:$DB26),0)</f>
        <v>0</v>
      </c>
      <c r="X26" s="17">
        <f>IF(SUM(wSUP!$C26:$DB26),$A26*wSUP!X26/SUM(wSUP!$C26:$DB26),0)</f>
        <v>0</v>
      </c>
      <c r="Y26" s="17">
        <f>IF(SUM(wSUP!$C26:$DB26),$A26*wSUP!Y26/SUM(wSUP!$C26:$DB26),0)</f>
        <v>0</v>
      </c>
      <c r="Z26" s="17">
        <f>IF(SUM(wSUP!$C26:$DB26),$A26*wSUP!Z26/SUM(wSUP!$C26:$DB26),0)</f>
        <v>0</v>
      </c>
      <c r="AA26" s="17">
        <f>IF(SUM(wSUP!$C26:$DB26),$A26*wSUP!AA26/SUM(wSUP!$C26:$DB26),0)</f>
        <v>0</v>
      </c>
      <c r="AB26" s="17">
        <f>IF(SUM(wSUP!$C26:$DB26),$A26*wSUP!AB26/SUM(wSUP!$C26:$DB26),0)</f>
        <v>0</v>
      </c>
      <c r="AC26" s="17">
        <f>IF(SUM(wSUP!$C26:$DB26),$A26*wSUP!AC26/SUM(wSUP!$C26:$DB26),0)</f>
        <v>0</v>
      </c>
      <c r="AD26" s="17">
        <f>IF(SUM(wSUP!$C26:$DB26),$A26*wSUP!AD26/SUM(wSUP!$C26:$DB26),0)</f>
        <v>0</v>
      </c>
      <c r="AE26" s="17">
        <f>IF(SUM(wSUP!$C26:$DB26),$A26*wSUP!AE26/SUM(wSUP!$C26:$DB26),0)</f>
        <v>0</v>
      </c>
      <c r="AF26" s="17">
        <f>IF(SUM(wSUP!$C26:$DB26),$A26*wSUP!AF26/SUM(wSUP!$C26:$DB26),0)</f>
        <v>0</v>
      </c>
      <c r="AG26" s="17">
        <f>IF(SUM(wSUP!$C26:$DB26),$A26*wSUP!AG26/SUM(wSUP!$C26:$DB26),0)</f>
        <v>0</v>
      </c>
      <c r="AH26" s="17">
        <f>IF(SUM(wSUP!$C26:$DB26),$A26*wSUP!AH26/SUM(wSUP!$C26:$DB26),0)</f>
        <v>0</v>
      </c>
      <c r="AI26" s="17">
        <f>IF(SUM(wSUP!$C26:$DB26),$A26*wSUP!AI26/SUM(wSUP!$C26:$DB26),0)</f>
        <v>0</v>
      </c>
      <c r="AJ26" s="17">
        <f>IF(SUM(wSUP!$C26:$DB26),$A26*wSUP!AJ26/SUM(wSUP!$C26:$DB26),0)</f>
        <v>0</v>
      </c>
      <c r="AK26" s="17">
        <f>IF(SUM(wSUP!$C26:$DB26),$A26*wSUP!AK26/SUM(wSUP!$C26:$DB26),0)</f>
        <v>0</v>
      </c>
      <c r="AL26" s="17">
        <f>IF(SUM(wSUP!$C26:$DB26),$A26*wSUP!AL26/SUM(wSUP!$C26:$DB26),0)</f>
        <v>0</v>
      </c>
      <c r="AM26" s="17">
        <f>IF(SUM(wSUP!$C26:$DB26),$A26*wSUP!AM26/SUM(wSUP!$C26:$DB26),0)</f>
        <v>0</v>
      </c>
      <c r="AN26" s="17">
        <f>IF(SUM(wSUP!$C26:$DB26),$A26*wSUP!AN26/SUM(wSUP!$C26:$DB26),0)</f>
        <v>0</v>
      </c>
      <c r="AO26" s="17">
        <f>IF(SUM(wSUP!$C26:$DB26),$A26*wSUP!AO26/SUM(wSUP!$C26:$DB26),0)</f>
        <v>0</v>
      </c>
      <c r="AP26" s="17">
        <f>IF(SUM(wSUP!$C26:$DB26),$A26*wSUP!AP26/SUM(wSUP!$C26:$DB26),0)</f>
        <v>0</v>
      </c>
      <c r="AQ26" s="17">
        <f>IF(SUM(wSUP!$C26:$DB26),$A26*wSUP!AQ26/SUM(wSUP!$C26:$DB26),0)</f>
        <v>0</v>
      </c>
      <c r="AR26" s="17">
        <f>IF(SUM(wSUP!$C26:$DB26),$A26*wSUP!AR26/SUM(wSUP!$C26:$DB26),0)</f>
        <v>0</v>
      </c>
      <c r="AS26" s="17">
        <f>IF(SUM(wSUP!$C26:$DB26),$A26*wSUP!AS26/SUM(wSUP!$C26:$DB26),0)</f>
        <v>0</v>
      </c>
      <c r="AT26" s="17">
        <f>IF(SUM(wSUP!$C26:$DB26),$A26*wSUP!AT26/SUM(wSUP!$C26:$DB26),0)</f>
        <v>0</v>
      </c>
      <c r="AU26" s="17">
        <f>IF(SUM(wSUP!$C26:$DB26),$A26*wSUP!AU26/SUM(wSUP!$C26:$DB26),0)</f>
        <v>0</v>
      </c>
      <c r="AV26" s="17">
        <f>IF(SUM(wSUP!$C26:$DB26),$A26*wSUP!AV26/SUM(wSUP!$C26:$DB26),0)</f>
        <v>0</v>
      </c>
      <c r="AW26" s="17">
        <f>IF(SUM(wSUP!$C26:$DB26),$A26*wSUP!AW26/SUM(wSUP!$C26:$DB26),0)</f>
        <v>0</v>
      </c>
      <c r="AX26" s="17">
        <f>IF(SUM(wSUP!$C26:$DB26),$A26*wSUP!AX26/SUM(wSUP!$C26:$DB26),0)</f>
        <v>0</v>
      </c>
      <c r="AY26" s="17">
        <f>IF(SUM(wSUP!$C26:$DB26),$A26*wSUP!AY26/SUM(wSUP!$C26:$DB26),0)</f>
        <v>0</v>
      </c>
      <c r="AZ26" s="17">
        <f>IF(SUM(wSUP!$C26:$DB26),$A26*wSUP!AZ26/SUM(wSUP!$C26:$DB26),0)</f>
        <v>0</v>
      </c>
      <c r="BA26" s="17">
        <f>IF(SUM(wSUP!$C26:$DB26),$A26*wSUP!BA26/SUM(wSUP!$C26:$DB26),0)</f>
        <v>0</v>
      </c>
      <c r="BB26" s="17">
        <f>IF(SUM(wSUP!$C26:$DB26),$A26*wSUP!BB26/SUM(wSUP!$C26:$DB26),0)</f>
        <v>0</v>
      </c>
      <c r="BC26" s="17">
        <f>IF(SUM(wSUP!$C26:$DB26),$A26*wSUP!BC26/SUM(wSUP!$C26:$DB26),0)</f>
        <v>0</v>
      </c>
      <c r="BD26" s="17">
        <f>IF(SUM(wSUP!$C26:$DB26),$A26*wSUP!BD26/SUM(wSUP!$C26:$DB26),0)</f>
        <v>0</v>
      </c>
      <c r="BE26" s="17">
        <f>IF(SUM(wSUP!$C26:$DB26),$A26*wSUP!BE26/SUM(wSUP!$C26:$DB26),0)</f>
        <v>0</v>
      </c>
      <c r="BF26" s="17">
        <f>IF(SUM(wSUP!$C26:$DB26),$A26*wSUP!BF26/SUM(wSUP!$C26:$DB26),0)</f>
        <v>0</v>
      </c>
      <c r="BG26" s="17">
        <f>IF(SUM(wSUP!$C26:$DB26),$A26*wSUP!BG26/SUM(wSUP!$C26:$DB26),0)</f>
        <v>0</v>
      </c>
      <c r="BH26" s="17">
        <f>IF(SUM(wSUP!$C26:$DB26),$A26*wSUP!BH26/SUM(wSUP!$C26:$DB26),0)</f>
        <v>0</v>
      </c>
      <c r="BI26" s="17">
        <f>IF(SUM(wSUP!$C26:$DB26),$A26*wSUP!BI26/SUM(wSUP!$C26:$DB26),0)</f>
        <v>0</v>
      </c>
      <c r="BJ26" s="17">
        <f>IF(SUM(wSUP!$C26:$DB26),$A26*wSUP!BJ26/SUM(wSUP!$C26:$DB26),0)</f>
        <v>0</v>
      </c>
      <c r="BK26" s="17">
        <f>IF(SUM(wSUP!$C26:$DB26),$A26*wSUP!BK26/SUM(wSUP!$C26:$DB26),0)</f>
        <v>0</v>
      </c>
      <c r="BL26" s="17">
        <f>IF(SUM(wSUP!$C26:$DB26),$A26*wSUP!BL26/SUM(wSUP!$C26:$DB26),0)</f>
        <v>0</v>
      </c>
      <c r="BM26" s="17">
        <f>IF(SUM(wSUP!$C26:$DB26),$A26*wSUP!BM26/SUM(wSUP!$C26:$DB26),0)</f>
        <v>0</v>
      </c>
      <c r="BN26" s="17">
        <f>IF(SUM(wSUP!$C26:$DB26),$A26*wSUP!BN26/SUM(wSUP!$C26:$DB26),0)</f>
        <v>0</v>
      </c>
      <c r="BO26" s="17">
        <f>IF(SUM(wSUP!$C26:$DB26),$A26*wSUP!BO26/SUM(wSUP!$C26:$DB26),0)</f>
        <v>0</v>
      </c>
      <c r="BP26" s="17">
        <f>IF(SUM(wSUP!$C26:$DB26),$A26*wSUP!BP26/SUM(wSUP!$C26:$DB26),0)</f>
        <v>0</v>
      </c>
      <c r="BQ26" s="17">
        <f>IF(SUM(wSUP!$C26:$DB26),$A26*wSUP!BQ26/SUM(wSUP!$C26:$DB26),0)</f>
        <v>0</v>
      </c>
      <c r="BR26" s="17">
        <f>IF(SUM(wSUP!$C26:$DB26),$A26*wSUP!BR26/SUM(wSUP!$C26:$DB26),0)</f>
        <v>0</v>
      </c>
      <c r="BS26" s="17">
        <f>IF(SUM(wSUP!$C26:$DB26),$A26*wSUP!BS26/SUM(wSUP!$C26:$DB26),0)</f>
        <v>0</v>
      </c>
      <c r="BT26" s="17">
        <f>IF(SUM(wSUP!$C26:$DB26),$A26*wSUP!BT26/SUM(wSUP!$C26:$DB26),0)</f>
        <v>0</v>
      </c>
      <c r="BU26" s="17">
        <f>IF(SUM(wSUP!$C26:$DB26),$A26*wSUP!BU26/SUM(wSUP!$C26:$DB26),0)</f>
        <v>0</v>
      </c>
      <c r="BV26" s="17">
        <f>IF(SUM(wSUP!$C26:$DB26),$A26*wSUP!BV26/SUM(wSUP!$C26:$DB26),0)</f>
        <v>0</v>
      </c>
      <c r="BW26" s="17">
        <f>IF(SUM(wSUP!$C26:$DB26),$A26*wSUP!BW26/SUM(wSUP!$C26:$DB26),0)</f>
        <v>0</v>
      </c>
      <c r="BX26" s="17">
        <f>IF(SUM(wSUP!$C26:$DB26),$A26*wSUP!BX26/SUM(wSUP!$C26:$DB26),0)</f>
        <v>0</v>
      </c>
      <c r="BY26" s="17">
        <f>IF(SUM(wSUP!$C26:$DB26),$A26*wSUP!BY26/SUM(wSUP!$C26:$DB26),0)</f>
        <v>0</v>
      </c>
      <c r="BZ26" s="17">
        <f>IF(SUM(wSUP!$C26:$DB26),$A26*wSUP!BZ26/SUM(wSUP!$C26:$DB26),0)</f>
        <v>0</v>
      </c>
      <c r="CA26" s="17">
        <f>IF(SUM(wSUP!$C26:$DB26),$A26*wSUP!CA26/SUM(wSUP!$C26:$DB26),0)</f>
        <v>0</v>
      </c>
      <c r="CB26" s="17">
        <f>IF(SUM(wSUP!$C26:$DB26),$A26*wSUP!CB26/SUM(wSUP!$C26:$DB26),0)</f>
        <v>0</v>
      </c>
      <c r="CC26" s="17">
        <f>IF(SUM(wSUP!$C26:$DB26),$A26*wSUP!CC26/SUM(wSUP!$C26:$DB26),0)</f>
        <v>0</v>
      </c>
      <c r="CD26" s="17">
        <f>IF(SUM(wSUP!$C26:$DB26),$A26*wSUP!CD26/SUM(wSUP!$C26:$DB26),0)</f>
        <v>0</v>
      </c>
      <c r="CE26" s="17">
        <f>IF(SUM(wSUP!$C26:$DB26),$A26*wSUP!CE26/SUM(wSUP!$C26:$DB26),0)</f>
        <v>0</v>
      </c>
      <c r="CF26" s="17">
        <f>IF(SUM(wSUP!$C26:$DB26),$A26*wSUP!CF26/SUM(wSUP!$C26:$DB26),0)</f>
        <v>0</v>
      </c>
      <c r="CG26" s="17">
        <f>IF(SUM(wSUP!$C26:$DB26),$A26*wSUP!CG26/SUM(wSUP!$C26:$DB26),0)</f>
        <v>0</v>
      </c>
      <c r="CH26" s="17">
        <f>IF(SUM(wSUP!$C26:$DB26),$A26*wSUP!CH26/SUM(wSUP!$C26:$DB26),0)</f>
        <v>0</v>
      </c>
      <c r="CI26" s="17">
        <f>IF(SUM(wSUP!$C26:$DB26),$A26*wSUP!CI26/SUM(wSUP!$C26:$DB26),0)</f>
        <v>0</v>
      </c>
      <c r="CJ26" s="17">
        <f>IF(SUM(wSUP!$C26:$DB26),$A26*wSUP!CJ26/SUM(wSUP!$C26:$DB26),0)</f>
        <v>0</v>
      </c>
      <c r="CK26" s="17">
        <f>IF(SUM(wSUP!$C26:$DB26),$A26*wSUP!CK26/SUM(wSUP!$C26:$DB26),0)</f>
        <v>0</v>
      </c>
      <c r="CL26" s="17">
        <f>IF(SUM(wSUP!$C26:$DB26),$A26*wSUP!CL26/SUM(wSUP!$C26:$DB26),0)</f>
        <v>0</v>
      </c>
      <c r="CM26" s="17">
        <f>IF(SUM(wSUP!$C26:$DB26),$A26*wSUP!CM26/SUM(wSUP!$C26:$DB26),0)</f>
        <v>0</v>
      </c>
      <c r="CN26" s="17">
        <f>IF(SUM(wSUP!$C26:$DB26),$A26*wSUP!CN26/SUM(wSUP!$C26:$DB26),0)</f>
        <v>0</v>
      </c>
      <c r="CO26" s="17">
        <f>IF(SUM(wSUP!$C26:$DB26),$A26*wSUP!CO26/SUM(wSUP!$C26:$DB26),0)</f>
        <v>0</v>
      </c>
      <c r="CP26" s="17">
        <f>IF(SUM(wSUP!$C26:$DB26),$A26*wSUP!CP26/SUM(wSUP!$C26:$DB26),0)</f>
        <v>0</v>
      </c>
      <c r="CQ26" s="17">
        <f>IF(SUM(wSUP!$C26:$DB26),$A26*wSUP!CQ26/SUM(wSUP!$C26:$DB26),0)</f>
        <v>0</v>
      </c>
      <c r="CR26" s="17">
        <f>IF(SUM(wSUP!$C26:$DB26),$A26*wSUP!CR26/SUM(wSUP!$C26:$DB26),0)</f>
        <v>0</v>
      </c>
      <c r="CS26" s="17">
        <f>IF(SUM(wSUP!$C26:$DB26),$A26*wSUP!CS26/SUM(wSUP!$C26:$DB26),0)</f>
        <v>0</v>
      </c>
      <c r="CT26" s="17">
        <f>IF(SUM(wSUP!$C26:$DB26),$A26*wSUP!CT26/SUM(wSUP!$C26:$DB26),0)</f>
        <v>0</v>
      </c>
      <c r="CU26" s="17">
        <f>IF(SUM(wSUP!$C26:$DB26),$A26*wSUP!CU26/SUM(wSUP!$C26:$DB26),0)</f>
        <v>0</v>
      </c>
      <c r="CV26" s="17">
        <f>IF(SUM(wSUP!$C26:$DB26),$A26*wSUP!CV26/SUM(wSUP!$C26:$DB26),0)</f>
        <v>0</v>
      </c>
      <c r="CW26" s="17">
        <f>IF(SUM(wSUP!$C26:$DB26),$A26*wSUP!CW26/SUM(wSUP!$C26:$DB26),0)</f>
        <v>0</v>
      </c>
      <c r="CX26" s="17">
        <f>IF(SUM(wSUP!$C26:$DB26),$A26*wSUP!CX26/SUM(wSUP!$C26:$DB26),0)</f>
        <v>0</v>
      </c>
      <c r="CY26" s="17">
        <f>IF(SUM(wSUP!$C26:$DB26),$A26*wSUP!CY26/SUM(wSUP!$C26:$DB26),0)</f>
        <v>0</v>
      </c>
      <c r="CZ26" s="17">
        <f>IF(SUM(wSUP!$C26:$DB26),$A26*wSUP!CZ26/SUM(wSUP!$C26:$DB26),0)</f>
        <v>0</v>
      </c>
      <c r="DA26" s="17">
        <f>IF(SUM(wSUP!$C26:$DB26),$A26*wSUP!DA26/SUM(wSUP!$C26:$DB26),0)</f>
        <v>0</v>
      </c>
      <c r="DB26" s="17">
        <f>IF(SUM(wSUP!$C26:$DB26),$A26*wSUP!DB26/SUM(wSUP!$C26:$DB26),0)</f>
        <v>0</v>
      </c>
      <c r="DC26" s="2"/>
    </row>
    <row r="27" spans="1:107" x14ac:dyDescent="0.75">
      <c r="A27" s="37">
        <v>0</v>
      </c>
      <c r="B27" s="17" t="s">
        <v>74</v>
      </c>
      <c r="C27" s="17">
        <f>IF(SUM(wSUP!$C27:$DB27),$A27*wSUP!C27/SUM(wSUP!$C27:$DB27),0)</f>
        <v>0</v>
      </c>
      <c r="D27" s="17">
        <f>IF(SUM(wSUP!$C27:$DB27),$A27*wSUP!D27/SUM(wSUP!$C27:$DB27),0)</f>
        <v>0</v>
      </c>
      <c r="E27" s="17">
        <f>IF(SUM(wSUP!$C27:$DB27),$A27*wSUP!E27/SUM(wSUP!$C27:$DB27),0)</f>
        <v>0</v>
      </c>
      <c r="F27" s="17">
        <f>IF(SUM(wSUP!$C27:$DB27),$A27*wSUP!F27/SUM(wSUP!$C27:$DB27),0)</f>
        <v>0</v>
      </c>
      <c r="G27" s="17">
        <f>IF(SUM(wSUP!$C27:$DB27),$A27*wSUP!G27/SUM(wSUP!$C27:$DB27),0)</f>
        <v>0</v>
      </c>
      <c r="H27" s="17">
        <f>IF(SUM(wSUP!$C27:$DB27),$A27*wSUP!H27/SUM(wSUP!$C27:$DB27),0)</f>
        <v>0</v>
      </c>
      <c r="I27" s="17">
        <f>IF(SUM(wSUP!$C27:$DB27),$A27*wSUP!I27/SUM(wSUP!$C27:$DB27),0)</f>
        <v>0</v>
      </c>
      <c r="J27" s="17">
        <f>IF(SUM(wSUP!$C27:$DB27),$A27*wSUP!J27/SUM(wSUP!$C27:$DB27),0)</f>
        <v>0</v>
      </c>
      <c r="K27" s="17">
        <f>IF(SUM(wSUP!$C27:$DB27),$A27*wSUP!K27/SUM(wSUP!$C27:$DB27),0)</f>
        <v>0</v>
      </c>
      <c r="L27" s="17">
        <f>IF(SUM(wSUP!$C27:$DB27),$A27*wSUP!L27/SUM(wSUP!$C27:$DB27),0)</f>
        <v>0</v>
      </c>
      <c r="M27" s="17">
        <f>IF(SUM(wSUP!$C27:$DB27),$A27*wSUP!M27/SUM(wSUP!$C27:$DB27),0)</f>
        <v>0</v>
      </c>
      <c r="N27" s="17">
        <f>IF(SUM(wSUP!$C27:$DB27),$A27*wSUP!N27/SUM(wSUP!$C27:$DB27),0)</f>
        <v>0</v>
      </c>
      <c r="O27" s="17">
        <f>IF(SUM(wSUP!$C27:$DB27),$A27*wSUP!O27/SUM(wSUP!$C27:$DB27),0)</f>
        <v>0</v>
      </c>
      <c r="P27" s="17">
        <f>IF(SUM(wSUP!$C27:$DB27),$A27*wSUP!P27/SUM(wSUP!$C27:$DB27),0)</f>
        <v>0</v>
      </c>
      <c r="Q27" s="17">
        <f>IF(SUM(wSUP!$C27:$DB27),$A27*wSUP!Q27/SUM(wSUP!$C27:$DB27),0)</f>
        <v>0</v>
      </c>
      <c r="R27" s="17">
        <f>IF(SUM(wSUP!$C27:$DB27),$A27*wSUP!R27/SUM(wSUP!$C27:$DB27),0)</f>
        <v>0</v>
      </c>
      <c r="S27" s="17">
        <f>IF(SUM(wSUP!$C27:$DB27),$A27*wSUP!S27/SUM(wSUP!$C27:$DB27),0)</f>
        <v>0</v>
      </c>
      <c r="T27" s="17">
        <f>IF(SUM(wSUP!$C27:$DB27),$A27*wSUP!T27/SUM(wSUP!$C27:$DB27),0)</f>
        <v>0</v>
      </c>
      <c r="U27" s="17">
        <f>IF(SUM(wSUP!$C27:$DB27),$A27*wSUP!U27/SUM(wSUP!$C27:$DB27),0)</f>
        <v>0</v>
      </c>
      <c r="V27" s="17">
        <f>IF(SUM(wSUP!$C27:$DB27),$A27*wSUP!V27/SUM(wSUP!$C27:$DB27),0)</f>
        <v>0</v>
      </c>
      <c r="W27" s="17">
        <f>IF(SUM(wSUP!$C27:$DB27),$A27*wSUP!W27/SUM(wSUP!$C27:$DB27),0)</f>
        <v>0</v>
      </c>
      <c r="X27" s="17">
        <f>IF(SUM(wSUP!$C27:$DB27),$A27*wSUP!X27/SUM(wSUP!$C27:$DB27),0)</f>
        <v>0</v>
      </c>
      <c r="Y27" s="17">
        <f>IF(SUM(wSUP!$C27:$DB27),$A27*wSUP!Y27/SUM(wSUP!$C27:$DB27),0)</f>
        <v>0</v>
      </c>
      <c r="Z27" s="17">
        <f>IF(SUM(wSUP!$C27:$DB27),$A27*wSUP!Z27/SUM(wSUP!$C27:$DB27),0)</f>
        <v>0</v>
      </c>
      <c r="AA27" s="17">
        <f>IF(SUM(wSUP!$C27:$DB27),$A27*wSUP!AA27/SUM(wSUP!$C27:$DB27),0)</f>
        <v>0</v>
      </c>
      <c r="AB27" s="17">
        <f>IF(SUM(wSUP!$C27:$DB27),$A27*wSUP!AB27/SUM(wSUP!$C27:$DB27),0)</f>
        <v>0</v>
      </c>
      <c r="AC27" s="17">
        <f>IF(SUM(wSUP!$C27:$DB27),$A27*wSUP!AC27/SUM(wSUP!$C27:$DB27),0)</f>
        <v>0</v>
      </c>
      <c r="AD27" s="17">
        <f>IF(SUM(wSUP!$C27:$DB27),$A27*wSUP!AD27/SUM(wSUP!$C27:$DB27),0)</f>
        <v>0</v>
      </c>
      <c r="AE27" s="17">
        <f>IF(SUM(wSUP!$C27:$DB27),$A27*wSUP!AE27/SUM(wSUP!$C27:$DB27),0)</f>
        <v>0</v>
      </c>
      <c r="AF27" s="17">
        <f>IF(SUM(wSUP!$C27:$DB27),$A27*wSUP!AF27/SUM(wSUP!$C27:$DB27),0)</f>
        <v>0</v>
      </c>
      <c r="AG27" s="17">
        <f>IF(SUM(wSUP!$C27:$DB27),$A27*wSUP!AG27/SUM(wSUP!$C27:$DB27),0)</f>
        <v>0</v>
      </c>
      <c r="AH27" s="17">
        <f>IF(SUM(wSUP!$C27:$DB27),$A27*wSUP!AH27/SUM(wSUP!$C27:$DB27),0)</f>
        <v>0</v>
      </c>
      <c r="AI27" s="17">
        <f>IF(SUM(wSUP!$C27:$DB27),$A27*wSUP!AI27/SUM(wSUP!$C27:$DB27),0)</f>
        <v>0</v>
      </c>
      <c r="AJ27" s="17">
        <f>IF(SUM(wSUP!$C27:$DB27),$A27*wSUP!AJ27/SUM(wSUP!$C27:$DB27),0)</f>
        <v>0</v>
      </c>
      <c r="AK27" s="17">
        <f>IF(SUM(wSUP!$C27:$DB27),$A27*wSUP!AK27/SUM(wSUP!$C27:$DB27),0)</f>
        <v>0</v>
      </c>
      <c r="AL27" s="17">
        <f>IF(SUM(wSUP!$C27:$DB27),$A27*wSUP!AL27/SUM(wSUP!$C27:$DB27),0)</f>
        <v>0</v>
      </c>
      <c r="AM27" s="17">
        <f>IF(SUM(wSUP!$C27:$DB27),$A27*wSUP!AM27/SUM(wSUP!$C27:$DB27),0)</f>
        <v>0</v>
      </c>
      <c r="AN27" s="17">
        <f>IF(SUM(wSUP!$C27:$DB27),$A27*wSUP!AN27/SUM(wSUP!$C27:$DB27),0)</f>
        <v>0</v>
      </c>
      <c r="AO27" s="17">
        <f>IF(SUM(wSUP!$C27:$DB27),$A27*wSUP!AO27/SUM(wSUP!$C27:$DB27),0)</f>
        <v>0</v>
      </c>
      <c r="AP27" s="17">
        <f>IF(SUM(wSUP!$C27:$DB27),$A27*wSUP!AP27/SUM(wSUP!$C27:$DB27),0)</f>
        <v>0</v>
      </c>
      <c r="AQ27" s="17">
        <f>IF(SUM(wSUP!$C27:$DB27),$A27*wSUP!AQ27/SUM(wSUP!$C27:$DB27),0)</f>
        <v>0</v>
      </c>
      <c r="AR27" s="17">
        <f>IF(SUM(wSUP!$C27:$DB27),$A27*wSUP!AR27/SUM(wSUP!$C27:$DB27),0)</f>
        <v>0</v>
      </c>
      <c r="AS27" s="17">
        <f>IF(SUM(wSUP!$C27:$DB27),$A27*wSUP!AS27/SUM(wSUP!$C27:$DB27),0)</f>
        <v>0</v>
      </c>
      <c r="AT27" s="17">
        <f>IF(SUM(wSUP!$C27:$DB27),$A27*wSUP!AT27/SUM(wSUP!$C27:$DB27),0)</f>
        <v>0</v>
      </c>
      <c r="AU27" s="17">
        <f>IF(SUM(wSUP!$C27:$DB27),$A27*wSUP!AU27/SUM(wSUP!$C27:$DB27),0)</f>
        <v>0</v>
      </c>
      <c r="AV27" s="17">
        <f>IF(SUM(wSUP!$C27:$DB27),$A27*wSUP!AV27/SUM(wSUP!$C27:$DB27),0)</f>
        <v>0</v>
      </c>
      <c r="AW27" s="17">
        <f>IF(SUM(wSUP!$C27:$DB27),$A27*wSUP!AW27/SUM(wSUP!$C27:$DB27),0)</f>
        <v>0</v>
      </c>
      <c r="AX27" s="17">
        <f>IF(SUM(wSUP!$C27:$DB27),$A27*wSUP!AX27/SUM(wSUP!$C27:$DB27),0)</f>
        <v>0</v>
      </c>
      <c r="AY27" s="17">
        <f>IF(SUM(wSUP!$C27:$DB27),$A27*wSUP!AY27/SUM(wSUP!$C27:$DB27),0)</f>
        <v>0</v>
      </c>
      <c r="AZ27" s="17">
        <f>IF(SUM(wSUP!$C27:$DB27),$A27*wSUP!AZ27/SUM(wSUP!$C27:$DB27),0)</f>
        <v>0</v>
      </c>
      <c r="BA27" s="17">
        <f>IF(SUM(wSUP!$C27:$DB27),$A27*wSUP!BA27/SUM(wSUP!$C27:$DB27),0)</f>
        <v>0</v>
      </c>
      <c r="BB27" s="17">
        <f>IF(SUM(wSUP!$C27:$DB27),$A27*wSUP!BB27/SUM(wSUP!$C27:$DB27),0)</f>
        <v>0</v>
      </c>
      <c r="BC27" s="17">
        <f>IF(SUM(wSUP!$C27:$DB27),$A27*wSUP!BC27/SUM(wSUP!$C27:$DB27),0)</f>
        <v>0</v>
      </c>
      <c r="BD27" s="17">
        <f>IF(SUM(wSUP!$C27:$DB27),$A27*wSUP!BD27/SUM(wSUP!$C27:$DB27),0)</f>
        <v>0</v>
      </c>
      <c r="BE27" s="17">
        <f>IF(SUM(wSUP!$C27:$DB27),$A27*wSUP!BE27/SUM(wSUP!$C27:$DB27),0)</f>
        <v>0</v>
      </c>
      <c r="BF27" s="17">
        <f>IF(SUM(wSUP!$C27:$DB27),$A27*wSUP!BF27/SUM(wSUP!$C27:$DB27),0)</f>
        <v>0</v>
      </c>
      <c r="BG27" s="17">
        <f>IF(SUM(wSUP!$C27:$DB27),$A27*wSUP!BG27/SUM(wSUP!$C27:$DB27),0)</f>
        <v>0</v>
      </c>
      <c r="BH27" s="17">
        <f>IF(SUM(wSUP!$C27:$DB27),$A27*wSUP!BH27/SUM(wSUP!$C27:$DB27),0)</f>
        <v>0</v>
      </c>
      <c r="BI27" s="17">
        <f>IF(SUM(wSUP!$C27:$DB27),$A27*wSUP!BI27/SUM(wSUP!$C27:$DB27),0)</f>
        <v>0</v>
      </c>
      <c r="BJ27" s="17">
        <f>IF(SUM(wSUP!$C27:$DB27),$A27*wSUP!BJ27/SUM(wSUP!$C27:$DB27),0)</f>
        <v>0</v>
      </c>
      <c r="BK27" s="17">
        <f>IF(SUM(wSUP!$C27:$DB27),$A27*wSUP!BK27/SUM(wSUP!$C27:$DB27),0)</f>
        <v>0</v>
      </c>
      <c r="BL27" s="17">
        <f>IF(SUM(wSUP!$C27:$DB27),$A27*wSUP!BL27/SUM(wSUP!$C27:$DB27),0)</f>
        <v>0</v>
      </c>
      <c r="BM27" s="17">
        <f>IF(SUM(wSUP!$C27:$DB27),$A27*wSUP!BM27/SUM(wSUP!$C27:$DB27),0)</f>
        <v>0</v>
      </c>
      <c r="BN27" s="17">
        <f>IF(SUM(wSUP!$C27:$DB27),$A27*wSUP!BN27/SUM(wSUP!$C27:$DB27),0)</f>
        <v>0</v>
      </c>
      <c r="BO27" s="17">
        <f>IF(SUM(wSUP!$C27:$DB27),$A27*wSUP!BO27/SUM(wSUP!$C27:$DB27),0)</f>
        <v>0</v>
      </c>
      <c r="BP27" s="17">
        <f>IF(SUM(wSUP!$C27:$DB27),$A27*wSUP!BP27/SUM(wSUP!$C27:$DB27),0)</f>
        <v>0</v>
      </c>
      <c r="BQ27" s="17">
        <f>IF(SUM(wSUP!$C27:$DB27),$A27*wSUP!BQ27/SUM(wSUP!$C27:$DB27),0)</f>
        <v>0</v>
      </c>
      <c r="BR27" s="17">
        <f>IF(SUM(wSUP!$C27:$DB27),$A27*wSUP!BR27/SUM(wSUP!$C27:$DB27),0)</f>
        <v>0</v>
      </c>
      <c r="BS27" s="17">
        <f>IF(SUM(wSUP!$C27:$DB27),$A27*wSUP!BS27/SUM(wSUP!$C27:$DB27),0)</f>
        <v>0</v>
      </c>
      <c r="BT27" s="17">
        <f>IF(SUM(wSUP!$C27:$DB27),$A27*wSUP!BT27/SUM(wSUP!$C27:$DB27),0)</f>
        <v>0</v>
      </c>
      <c r="BU27" s="17">
        <f>IF(SUM(wSUP!$C27:$DB27),$A27*wSUP!BU27/SUM(wSUP!$C27:$DB27),0)</f>
        <v>0</v>
      </c>
      <c r="BV27" s="17">
        <f>IF(SUM(wSUP!$C27:$DB27),$A27*wSUP!BV27/SUM(wSUP!$C27:$DB27),0)</f>
        <v>0</v>
      </c>
      <c r="BW27" s="17">
        <f>IF(SUM(wSUP!$C27:$DB27),$A27*wSUP!BW27/SUM(wSUP!$C27:$DB27),0)</f>
        <v>0</v>
      </c>
      <c r="BX27" s="17">
        <f>IF(SUM(wSUP!$C27:$DB27),$A27*wSUP!BX27/SUM(wSUP!$C27:$DB27),0)</f>
        <v>0</v>
      </c>
      <c r="BY27" s="17">
        <f>IF(SUM(wSUP!$C27:$DB27),$A27*wSUP!BY27/SUM(wSUP!$C27:$DB27),0)</f>
        <v>0</v>
      </c>
      <c r="BZ27" s="17">
        <f>IF(SUM(wSUP!$C27:$DB27),$A27*wSUP!BZ27/SUM(wSUP!$C27:$DB27),0)</f>
        <v>0</v>
      </c>
      <c r="CA27" s="17">
        <f>IF(SUM(wSUP!$C27:$DB27),$A27*wSUP!CA27/SUM(wSUP!$C27:$DB27),0)</f>
        <v>0</v>
      </c>
      <c r="CB27" s="17">
        <f>IF(SUM(wSUP!$C27:$DB27),$A27*wSUP!CB27/SUM(wSUP!$C27:$DB27),0)</f>
        <v>0</v>
      </c>
      <c r="CC27" s="17">
        <f>IF(SUM(wSUP!$C27:$DB27),$A27*wSUP!CC27/SUM(wSUP!$C27:$DB27),0)</f>
        <v>0</v>
      </c>
      <c r="CD27" s="17">
        <f>IF(SUM(wSUP!$C27:$DB27),$A27*wSUP!CD27/SUM(wSUP!$C27:$DB27),0)</f>
        <v>0</v>
      </c>
      <c r="CE27" s="17">
        <f>IF(SUM(wSUP!$C27:$DB27),$A27*wSUP!CE27/SUM(wSUP!$C27:$DB27),0)</f>
        <v>0</v>
      </c>
      <c r="CF27" s="17">
        <f>IF(SUM(wSUP!$C27:$DB27),$A27*wSUP!CF27/SUM(wSUP!$C27:$DB27),0)</f>
        <v>0</v>
      </c>
      <c r="CG27" s="17">
        <f>IF(SUM(wSUP!$C27:$DB27),$A27*wSUP!CG27/SUM(wSUP!$C27:$DB27),0)</f>
        <v>0</v>
      </c>
      <c r="CH27" s="17">
        <f>IF(SUM(wSUP!$C27:$DB27),$A27*wSUP!CH27/SUM(wSUP!$C27:$DB27),0)</f>
        <v>0</v>
      </c>
      <c r="CI27" s="17">
        <f>IF(SUM(wSUP!$C27:$DB27),$A27*wSUP!CI27/SUM(wSUP!$C27:$DB27),0)</f>
        <v>0</v>
      </c>
      <c r="CJ27" s="17">
        <f>IF(SUM(wSUP!$C27:$DB27),$A27*wSUP!CJ27/SUM(wSUP!$C27:$DB27),0)</f>
        <v>0</v>
      </c>
      <c r="CK27" s="17">
        <f>IF(SUM(wSUP!$C27:$DB27),$A27*wSUP!CK27/SUM(wSUP!$C27:$DB27),0)</f>
        <v>0</v>
      </c>
      <c r="CL27" s="17">
        <f>IF(SUM(wSUP!$C27:$DB27),$A27*wSUP!CL27/SUM(wSUP!$C27:$DB27),0)</f>
        <v>0</v>
      </c>
      <c r="CM27" s="17">
        <f>IF(SUM(wSUP!$C27:$DB27),$A27*wSUP!CM27/SUM(wSUP!$C27:$DB27),0)</f>
        <v>0</v>
      </c>
      <c r="CN27" s="17">
        <f>IF(SUM(wSUP!$C27:$DB27),$A27*wSUP!CN27/SUM(wSUP!$C27:$DB27),0)</f>
        <v>0</v>
      </c>
      <c r="CO27" s="17">
        <f>IF(SUM(wSUP!$C27:$DB27),$A27*wSUP!CO27/SUM(wSUP!$C27:$DB27),0)</f>
        <v>0</v>
      </c>
      <c r="CP27" s="17">
        <f>IF(SUM(wSUP!$C27:$DB27),$A27*wSUP!CP27/SUM(wSUP!$C27:$DB27),0)</f>
        <v>0</v>
      </c>
      <c r="CQ27" s="17">
        <f>IF(SUM(wSUP!$C27:$DB27),$A27*wSUP!CQ27/SUM(wSUP!$C27:$DB27),0)</f>
        <v>0</v>
      </c>
      <c r="CR27" s="17">
        <f>IF(SUM(wSUP!$C27:$DB27),$A27*wSUP!CR27/SUM(wSUP!$C27:$DB27),0)</f>
        <v>0</v>
      </c>
      <c r="CS27" s="17">
        <f>IF(SUM(wSUP!$C27:$DB27),$A27*wSUP!CS27/SUM(wSUP!$C27:$DB27),0)</f>
        <v>0</v>
      </c>
      <c r="CT27" s="17">
        <f>IF(SUM(wSUP!$C27:$DB27),$A27*wSUP!CT27/SUM(wSUP!$C27:$DB27),0)</f>
        <v>0</v>
      </c>
      <c r="CU27" s="17">
        <f>IF(SUM(wSUP!$C27:$DB27),$A27*wSUP!CU27/SUM(wSUP!$C27:$DB27),0)</f>
        <v>0</v>
      </c>
      <c r="CV27" s="17">
        <f>IF(SUM(wSUP!$C27:$DB27),$A27*wSUP!CV27/SUM(wSUP!$C27:$DB27),0)</f>
        <v>0</v>
      </c>
      <c r="CW27" s="17">
        <f>IF(SUM(wSUP!$C27:$DB27),$A27*wSUP!CW27/SUM(wSUP!$C27:$DB27),0)</f>
        <v>0</v>
      </c>
      <c r="CX27" s="17">
        <f>IF(SUM(wSUP!$C27:$DB27),$A27*wSUP!CX27/SUM(wSUP!$C27:$DB27),0)</f>
        <v>0</v>
      </c>
      <c r="CY27" s="17">
        <f>IF(SUM(wSUP!$C27:$DB27),$A27*wSUP!CY27/SUM(wSUP!$C27:$DB27),0)</f>
        <v>0</v>
      </c>
      <c r="CZ27" s="17">
        <f>IF(SUM(wSUP!$C27:$DB27),$A27*wSUP!CZ27/SUM(wSUP!$C27:$DB27),0)</f>
        <v>0</v>
      </c>
      <c r="DA27" s="17">
        <f>IF(SUM(wSUP!$C27:$DB27),$A27*wSUP!DA27/SUM(wSUP!$C27:$DB27),0)</f>
        <v>0</v>
      </c>
      <c r="DB27" s="17">
        <f>IF(SUM(wSUP!$C27:$DB27),$A27*wSUP!DB27/SUM(wSUP!$C27:$DB27),0)</f>
        <v>0</v>
      </c>
      <c r="DC27" s="2"/>
    </row>
    <row r="28" spans="1:107" x14ac:dyDescent="0.75">
      <c r="A28" s="37">
        <v>0</v>
      </c>
      <c r="B28" s="17" t="s">
        <v>69</v>
      </c>
      <c r="C28" s="17">
        <f>IF(SUM(wSUP!$C28:$DB28),$A28*wSUP!C28/SUM(wSUP!$C28:$DB28),0)</f>
        <v>0</v>
      </c>
      <c r="D28" s="17">
        <f>IF(SUM(wSUP!$C28:$DB28),$A28*wSUP!D28/SUM(wSUP!$C28:$DB28),0)</f>
        <v>0</v>
      </c>
      <c r="E28" s="17">
        <f>IF(SUM(wSUP!$C28:$DB28),$A28*wSUP!E28/SUM(wSUP!$C28:$DB28),0)</f>
        <v>0</v>
      </c>
      <c r="F28" s="17">
        <f>IF(SUM(wSUP!$C28:$DB28),$A28*wSUP!F28/SUM(wSUP!$C28:$DB28),0)</f>
        <v>0</v>
      </c>
      <c r="G28" s="17">
        <f>IF(SUM(wSUP!$C28:$DB28),$A28*wSUP!G28/SUM(wSUP!$C28:$DB28),0)</f>
        <v>0</v>
      </c>
      <c r="H28" s="17">
        <f>IF(SUM(wSUP!$C28:$DB28),$A28*wSUP!H28/SUM(wSUP!$C28:$DB28),0)</f>
        <v>0</v>
      </c>
      <c r="I28" s="17">
        <f>IF(SUM(wSUP!$C28:$DB28),$A28*wSUP!I28/SUM(wSUP!$C28:$DB28),0)</f>
        <v>0</v>
      </c>
      <c r="J28" s="17">
        <f>IF(SUM(wSUP!$C28:$DB28),$A28*wSUP!J28/SUM(wSUP!$C28:$DB28),0)</f>
        <v>0</v>
      </c>
      <c r="K28" s="17">
        <f>IF(SUM(wSUP!$C28:$DB28),$A28*wSUP!K28/SUM(wSUP!$C28:$DB28),0)</f>
        <v>0</v>
      </c>
      <c r="L28" s="17">
        <f>IF(SUM(wSUP!$C28:$DB28),$A28*wSUP!L28/SUM(wSUP!$C28:$DB28),0)</f>
        <v>0</v>
      </c>
      <c r="M28" s="17">
        <f>IF(SUM(wSUP!$C28:$DB28),$A28*wSUP!M28/SUM(wSUP!$C28:$DB28),0)</f>
        <v>0</v>
      </c>
      <c r="N28" s="17">
        <f>IF(SUM(wSUP!$C28:$DB28),$A28*wSUP!N28/SUM(wSUP!$C28:$DB28),0)</f>
        <v>0</v>
      </c>
      <c r="O28" s="17">
        <f>IF(SUM(wSUP!$C28:$DB28),$A28*wSUP!O28/SUM(wSUP!$C28:$DB28),0)</f>
        <v>0</v>
      </c>
      <c r="P28" s="17">
        <f>IF(SUM(wSUP!$C28:$DB28),$A28*wSUP!P28/SUM(wSUP!$C28:$DB28),0)</f>
        <v>0</v>
      </c>
      <c r="Q28" s="17">
        <f>IF(SUM(wSUP!$C28:$DB28),$A28*wSUP!Q28/SUM(wSUP!$C28:$DB28),0)</f>
        <v>0</v>
      </c>
      <c r="R28" s="17">
        <f>IF(SUM(wSUP!$C28:$DB28),$A28*wSUP!R28/SUM(wSUP!$C28:$DB28),0)</f>
        <v>0</v>
      </c>
      <c r="S28" s="17">
        <f>IF(SUM(wSUP!$C28:$DB28),$A28*wSUP!S28/SUM(wSUP!$C28:$DB28),0)</f>
        <v>0</v>
      </c>
      <c r="T28" s="17">
        <f>IF(SUM(wSUP!$C28:$DB28),$A28*wSUP!T28/SUM(wSUP!$C28:$DB28),0)</f>
        <v>0</v>
      </c>
      <c r="U28" s="17">
        <f>IF(SUM(wSUP!$C28:$DB28),$A28*wSUP!U28/SUM(wSUP!$C28:$DB28),0)</f>
        <v>0</v>
      </c>
      <c r="V28" s="17">
        <f>IF(SUM(wSUP!$C28:$DB28),$A28*wSUP!V28/SUM(wSUP!$C28:$DB28),0)</f>
        <v>0</v>
      </c>
      <c r="W28" s="17">
        <f>IF(SUM(wSUP!$C28:$DB28),$A28*wSUP!W28/SUM(wSUP!$C28:$DB28),0)</f>
        <v>0</v>
      </c>
      <c r="X28" s="17">
        <f>IF(SUM(wSUP!$C28:$DB28),$A28*wSUP!X28/SUM(wSUP!$C28:$DB28),0)</f>
        <v>0</v>
      </c>
      <c r="Y28" s="17">
        <f>IF(SUM(wSUP!$C28:$DB28),$A28*wSUP!Y28/SUM(wSUP!$C28:$DB28),0)</f>
        <v>0</v>
      </c>
      <c r="Z28" s="17">
        <f>IF(SUM(wSUP!$C28:$DB28),$A28*wSUP!Z28/SUM(wSUP!$C28:$DB28),0)</f>
        <v>0</v>
      </c>
      <c r="AA28" s="17">
        <f>IF(SUM(wSUP!$C28:$DB28),$A28*wSUP!AA28/SUM(wSUP!$C28:$DB28),0)</f>
        <v>0</v>
      </c>
      <c r="AB28" s="17">
        <f>IF(SUM(wSUP!$C28:$DB28),$A28*wSUP!AB28/SUM(wSUP!$C28:$DB28),0)</f>
        <v>0</v>
      </c>
      <c r="AC28" s="17">
        <f>IF(SUM(wSUP!$C28:$DB28),$A28*wSUP!AC28/SUM(wSUP!$C28:$DB28),0)</f>
        <v>0</v>
      </c>
      <c r="AD28" s="17">
        <f>IF(SUM(wSUP!$C28:$DB28),$A28*wSUP!AD28/SUM(wSUP!$C28:$DB28),0)</f>
        <v>0</v>
      </c>
      <c r="AE28" s="17">
        <f>IF(SUM(wSUP!$C28:$DB28),$A28*wSUP!AE28/SUM(wSUP!$C28:$DB28),0)</f>
        <v>0</v>
      </c>
      <c r="AF28" s="17">
        <f>IF(SUM(wSUP!$C28:$DB28),$A28*wSUP!AF28/SUM(wSUP!$C28:$DB28),0)</f>
        <v>0</v>
      </c>
      <c r="AG28" s="17">
        <f>IF(SUM(wSUP!$C28:$DB28),$A28*wSUP!AG28/SUM(wSUP!$C28:$DB28),0)</f>
        <v>0</v>
      </c>
      <c r="AH28" s="17">
        <f>IF(SUM(wSUP!$C28:$DB28),$A28*wSUP!AH28/SUM(wSUP!$C28:$DB28),0)</f>
        <v>0</v>
      </c>
      <c r="AI28" s="17">
        <f>IF(SUM(wSUP!$C28:$DB28),$A28*wSUP!AI28/SUM(wSUP!$C28:$DB28),0)</f>
        <v>0</v>
      </c>
      <c r="AJ28" s="17">
        <f>IF(SUM(wSUP!$C28:$DB28),$A28*wSUP!AJ28/SUM(wSUP!$C28:$DB28),0)</f>
        <v>0</v>
      </c>
      <c r="AK28" s="17">
        <f>IF(SUM(wSUP!$C28:$DB28),$A28*wSUP!AK28/SUM(wSUP!$C28:$DB28),0)</f>
        <v>0</v>
      </c>
      <c r="AL28" s="17">
        <f>IF(SUM(wSUP!$C28:$DB28),$A28*wSUP!AL28/SUM(wSUP!$C28:$DB28),0)</f>
        <v>0</v>
      </c>
      <c r="AM28" s="17">
        <f>IF(SUM(wSUP!$C28:$DB28),$A28*wSUP!AM28/SUM(wSUP!$C28:$DB28),0)</f>
        <v>0</v>
      </c>
      <c r="AN28" s="17">
        <f>IF(SUM(wSUP!$C28:$DB28),$A28*wSUP!AN28/SUM(wSUP!$C28:$DB28),0)</f>
        <v>0</v>
      </c>
      <c r="AO28" s="17">
        <f>IF(SUM(wSUP!$C28:$DB28),$A28*wSUP!AO28/SUM(wSUP!$C28:$DB28),0)</f>
        <v>0</v>
      </c>
      <c r="AP28" s="17">
        <f>IF(SUM(wSUP!$C28:$DB28),$A28*wSUP!AP28/SUM(wSUP!$C28:$DB28),0)</f>
        <v>0</v>
      </c>
      <c r="AQ28" s="17">
        <f>IF(SUM(wSUP!$C28:$DB28),$A28*wSUP!AQ28/SUM(wSUP!$C28:$DB28),0)</f>
        <v>0</v>
      </c>
      <c r="AR28" s="17">
        <f>IF(SUM(wSUP!$C28:$DB28),$A28*wSUP!AR28/SUM(wSUP!$C28:$DB28),0)</f>
        <v>0</v>
      </c>
      <c r="AS28" s="17">
        <f>IF(SUM(wSUP!$C28:$DB28),$A28*wSUP!AS28/SUM(wSUP!$C28:$DB28),0)</f>
        <v>0</v>
      </c>
      <c r="AT28" s="17">
        <f>IF(SUM(wSUP!$C28:$DB28),$A28*wSUP!AT28/SUM(wSUP!$C28:$DB28),0)</f>
        <v>0</v>
      </c>
      <c r="AU28" s="17">
        <f>IF(SUM(wSUP!$C28:$DB28),$A28*wSUP!AU28/SUM(wSUP!$C28:$DB28),0)</f>
        <v>0</v>
      </c>
      <c r="AV28" s="17">
        <f>IF(SUM(wSUP!$C28:$DB28),$A28*wSUP!AV28/SUM(wSUP!$C28:$DB28),0)</f>
        <v>0</v>
      </c>
      <c r="AW28" s="17">
        <f>IF(SUM(wSUP!$C28:$DB28),$A28*wSUP!AW28/SUM(wSUP!$C28:$DB28),0)</f>
        <v>0</v>
      </c>
      <c r="AX28" s="17">
        <f>IF(SUM(wSUP!$C28:$DB28),$A28*wSUP!AX28/SUM(wSUP!$C28:$DB28),0)</f>
        <v>0</v>
      </c>
      <c r="AY28" s="17">
        <f>IF(SUM(wSUP!$C28:$DB28),$A28*wSUP!AY28/SUM(wSUP!$C28:$DB28),0)</f>
        <v>0</v>
      </c>
      <c r="AZ28" s="17">
        <f>IF(SUM(wSUP!$C28:$DB28),$A28*wSUP!AZ28/SUM(wSUP!$C28:$DB28),0)</f>
        <v>0</v>
      </c>
      <c r="BA28" s="17">
        <f>IF(SUM(wSUP!$C28:$DB28),$A28*wSUP!BA28/SUM(wSUP!$C28:$DB28),0)</f>
        <v>0</v>
      </c>
      <c r="BB28" s="17">
        <f>IF(SUM(wSUP!$C28:$DB28),$A28*wSUP!BB28/SUM(wSUP!$C28:$DB28),0)</f>
        <v>0</v>
      </c>
      <c r="BC28" s="17">
        <f>IF(SUM(wSUP!$C28:$DB28),$A28*wSUP!BC28/SUM(wSUP!$C28:$DB28),0)</f>
        <v>0</v>
      </c>
      <c r="BD28" s="17">
        <f>IF(SUM(wSUP!$C28:$DB28),$A28*wSUP!BD28/SUM(wSUP!$C28:$DB28),0)</f>
        <v>0</v>
      </c>
      <c r="BE28" s="17">
        <f>IF(SUM(wSUP!$C28:$DB28),$A28*wSUP!BE28/SUM(wSUP!$C28:$DB28),0)</f>
        <v>0</v>
      </c>
      <c r="BF28" s="17">
        <f>IF(SUM(wSUP!$C28:$DB28),$A28*wSUP!BF28/SUM(wSUP!$C28:$DB28),0)</f>
        <v>0</v>
      </c>
      <c r="BG28" s="17">
        <f>IF(SUM(wSUP!$C28:$DB28),$A28*wSUP!BG28/SUM(wSUP!$C28:$DB28),0)</f>
        <v>0</v>
      </c>
      <c r="BH28" s="17">
        <f>IF(SUM(wSUP!$C28:$DB28),$A28*wSUP!BH28/SUM(wSUP!$C28:$DB28),0)</f>
        <v>0</v>
      </c>
      <c r="BI28" s="17">
        <f>IF(SUM(wSUP!$C28:$DB28),$A28*wSUP!BI28/SUM(wSUP!$C28:$DB28),0)</f>
        <v>0</v>
      </c>
      <c r="BJ28" s="17">
        <f>IF(SUM(wSUP!$C28:$DB28),$A28*wSUP!BJ28/SUM(wSUP!$C28:$DB28),0)</f>
        <v>0</v>
      </c>
      <c r="BK28" s="17">
        <f>IF(SUM(wSUP!$C28:$DB28),$A28*wSUP!BK28/SUM(wSUP!$C28:$DB28),0)</f>
        <v>0</v>
      </c>
      <c r="BL28" s="17">
        <f>IF(SUM(wSUP!$C28:$DB28),$A28*wSUP!BL28/SUM(wSUP!$C28:$DB28),0)</f>
        <v>0</v>
      </c>
      <c r="BM28" s="17">
        <f>IF(SUM(wSUP!$C28:$DB28),$A28*wSUP!BM28/SUM(wSUP!$C28:$DB28),0)</f>
        <v>0</v>
      </c>
      <c r="BN28" s="17">
        <f>IF(SUM(wSUP!$C28:$DB28),$A28*wSUP!BN28/SUM(wSUP!$C28:$DB28),0)</f>
        <v>0</v>
      </c>
      <c r="BO28" s="17">
        <f>IF(SUM(wSUP!$C28:$DB28),$A28*wSUP!BO28/SUM(wSUP!$C28:$DB28),0)</f>
        <v>0</v>
      </c>
      <c r="BP28" s="17">
        <f>IF(SUM(wSUP!$C28:$DB28),$A28*wSUP!BP28/SUM(wSUP!$C28:$DB28),0)</f>
        <v>0</v>
      </c>
      <c r="BQ28" s="17">
        <f>IF(SUM(wSUP!$C28:$DB28),$A28*wSUP!BQ28/SUM(wSUP!$C28:$DB28),0)</f>
        <v>0</v>
      </c>
      <c r="BR28" s="17">
        <f>IF(SUM(wSUP!$C28:$DB28),$A28*wSUP!BR28/SUM(wSUP!$C28:$DB28),0)</f>
        <v>0</v>
      </c>
      <c r="BS28" s="17">
        <f>IF(SUM(wSUP!$C28:$DB28),$A28*wSUP!BS28/SUM(wSUP!$C28:$DB28),0)</f>
        <v>0</v>
      </c>
      <c r="BT28" s="17">
        <f>IF(SUM(wSUP!$C28:$DB28),$A28*wSUP!BT28/SUM(wSUP!$C28:$DB28),0)</f>
        <v>0</v>
      </c>
      <c r="BU28" s="17">
        <f>IF(SUM(wSUP!$C28:$DB28),$A28*wSUP!BU28/SUM(wSUP!$C28:$DB28),0)</f>
        <v>0</v>
      </c>
      <c r="BV28" s="17">
        <f>IF(SUM(wSUP!$C28:$DB28),$A28*wSUP!BV28/SUM(wSUP!$C28:$DB28),0)</f>
        <v>0</v>
      </c>
      <c r="BW28" s="17">
        <f>IF(SUM(wSUP!$C28:$DB28),$A28*wSUP!BW28/SUM(wSUP!$C28:$DB28),0)</f>
        <v>0</v>
      </c>
      <c r="BX28" s="17">
        <f>IF(SUM(wSUP!$C28:$DB28),$A28*wSUP!BX28/SUM(wSUP!$C28:$DB28),0)</f>
        <v>0</v>
      </c>
      <c r="BY28" s="17">
        <f>IF(SUM(wSUP!$C28:$DB28),$A28*wSUP!BY28/SUM(wSUP!$C28:$DB28),0)</f>
        <v>0</v>
      </c>
      <c r="BZ28" s="17">
        <f>IF(SUM(wSUP!$C28:$DB28),$A28*wSUP!BZ28/SUM(wSUP!$C28:$DB28),0)</f>
        <v>0</v>
      </c>
      <c r="CA28" s="17">
        <f>IF(SUM(wSUP!$C28:$DB28),$A28*wSUP!CA28/SUM(wSUP!$C28:$DB28),0)</f>
        <v>0</v>
      </c>
      <c r="CB28" s="17">
        <f>IF(SUM(wSUP!$C28:$DB28),$A28*wSUP!CB28/SUM(wSUP!$C28:$DB28),0)</f>
        <v>0</v>
      </c>
      <c r="CC28" s="17">
        <f>IF(SUM(wSUP!$C28:$DB28),$A28*wSUP!CC28/SUM(wSUP!$C28:$DB28),0)</f>
        <v>0</v>
      </c>
      <c r="CD28" s="17">
        <f>IF(SUM(wSUP!$C28:$DB28),$A28*wSUP!CD28/SUM(wSUP!$C28:$DB28),0)</f>
        <v>0</v>
      </c>
      <c r="CE28" s="17">
        <f>IF(SUM(wSUP!$C28:$DB28),$A28*wSUP!CE28/SUM(wSUP!$C28:$DB28),0)</f>
        <v>0</v>
      </c>
      <c r="CF28" s="17">
        <f>IF(SUM(wSUP!$C28:$DB28),$A28*wSUP!CF28/SUM(wSUP!$C28:$DB28),0)</f>
        <v>0</v>
      </c>
      <c r="CG28" s="17">
        <f>IF(SUM(wSUP!$C28:$DB28),$A28*wSUP!CG28/SUM(wSUP!$C28:$DB28),0)</f>
        <v>0</v>
      </c>
      <c r="CH28" s="17">
        <f>IF(SUM(wSUP!$C28:$DB28),$A28*wSUP!CH28/SUM(wSUP!$C28:$DB28),0)</f>
        <v>0</v>
      </c>
      <c r="CI28" s="17">
        <f>IF(SUM(wSUP!$C28:$DB28),$A28*wSUP!CI28/SUM(wSUP!$C28:$DB28),0)</f>
        <v>0</v>
      </c>
      <c r="CJ28" s="17">
        <f>IF(SUM(wSUP!$C28:$DB28),$A28*wSUP!CJ28/SUM(wSUP!$C28:$DB28),0)</f>
        <v>0</v>
      </c>
      <c r="CK28" s="17">
        <f>IF(SUM(wSUP!$C28:$DB28),$A28*wSUP!CK28/SUM(wSUP!$C28:$DB28),0)</f>
        <v>0</v>
      </c>
      <c r="CL28" s="17">
        <f>IF(SUM(wSUP!$C28:$DB28),$A28*wSUP!CL28/SUM(wSUP!$C28:$DB28),0)</f>
        <v>0</v>
      </c>
      <c r="CM28" s="17">
        <f>IF(SUM(wSUP!$C28:$DB28),$A28*wSUP!CM28/SUM(wSUP!$C28:$DB28),0)</f>
        <v>0</v>
      </c>
      <c r="CN28" s="17">
        <f>IF(SUM(wSUP!$C28:$DB28),$A28*wSUP!CN28/SUM(wSUP!$C28:$DB28),0)</f>
        <v>0</v>
      </c>
      <c r="CO28" s="17">
        <f>IF(SUM(wSUP!$C28:$DB28),$A28*wSUP!CO28/SUM(wSUP!$C28:$DB28),0)</f>
        <v>0</v>
      </c>
      <c r="CP28" s="17">
        <f>IF(SUM(wSUP!$C28:$DB28),$A28*wSUP!CP28/SUM(wSUP!$C28:$DB28),0)</f>
        <v>0</v>
      </c>
      <c r="CQ28" s="17">
        <f>IF(SUM(wSUP!$C28:$DB28),$A28*wSUP!CQ28/SUM(wSUP!$C28:$DB28),0)</f>
        <v>0</v>
      </c>
      <c r="CR28" s="17">
        <f>IF(SUM(wSUP!$C28:$DB28),$A28*wSUP!CR28/SUM(wSUP!$C28:$DB28),0)</f>
        <v>0</v>
      </c>
      <c r="CS28" s="17">
        <f>IF(SUM(wSUP!$C28:$DB28),$A28*wSUP!CS28/SUM(wSUP!$C28:$DB28),0)</f>
        <v>0</v>
      </c>
      <c r="CT28" s="17">
        <f>IF(SUM(wSUP!$C28:$DB28),$A28*wSUP!CT28/SUM(wSUP!$C28:$DB28),0)</f>
        <v>0</v>
      </c>
      <c r="CU28" s="17">
        <f>IF(SUM(wSUP!$C28:$DB28),$A28*wSUP!CU28/SUM(wSUP!$C28:$DB28),0)</f>
        <v>0</v>
      </c>
      <c r="CV28" s="17">
        <f>IF(SUM(wSUP!$C28:$DB28),$A28*wSUP!CV28/SUM(wSUP!$C28:$DB28),0)</f>
        <v>0</v>
      </c>
      <c r="CW28" s="17">
        <f>IF(SUM(wSUP!$C28:$DB28),$A28*wSUP!CW28/SUM(wSUP!$C28:$DB28),0)</f>
        <v>0</v>
      </c>
      <c r="CX28" s="17">
        <f>IF(SUM(wSUP!$C28:$DB28),$A28*wSUP!CX28/SUM(wSUP!$C28:$DB28),0)</f>
        <v>0</v>
      </c>
      <c r="CY28" s="17">
        <f>IF(SUM(wSUP!$C28:$DB28),$A28*wSUP!CY28/SUM(wSUP!$C28:$DB28),0)</f>
        <v>0</v>
      </c>
      <c r="CZ28" s="17">
        <f>IF(SUM(wSUP!$C28:$DB28),$A28*wSUP!CZ28/SUM(wSUP!$C28:$DB28),0)</f>
        <v>0</v>
      </c>
      <c r="DA28" s="17">
        <f>IF(SUM(wSUP!$C28:$DB28),$A28*wSUP!DA28/SUM(wSUP!$C28:$DB28),0)</f>
        <v>0</v>
      </c>
      <c r="DB28" s="17">
        <f>IF(SUM(wSUP!$C28:$DB28),$A28*wSUP!DB28/SUM(wSUP!$C28:$DB28),0)</f>
        <v>0</v>
      </c>
      <c r="DC28" s="2"/>
    </row>
    <row r="29" spans="1:107" x14ac:dyDescent="0.75">
      <c r="A29" s="37">
        <v>0</v>
      </c>
      <c r="B29" s="17" t="s">
        <v>56</v>
      </c>
      <c r="C29" s="17">
        <f>IF(SUM(wSUP!$C29:$DB29),$A29*wSUP!C29/SUM(wSUP!$C29:$DB29),0)</f>
        <v>0</v>
      </c>
      <c r="D29" s="17">
        <f>IF(SUM(wSUP!$C29:$DB29),$A29*wSUP!D29/SUM(wSUP!$C29:$DB29),0)</f>
        <v>0</v>
      </c>
      <c r="E29" s="17">
        <f>IF(SUM(wSUP!$C29:$DB29),$A29*wSUP!E29/SUM(wSUP!$C29:$DB29),0)</f>
        <v>0</v>
      </c>
      <c r="F29" s="17">
        <f>IF(SUM(wSUP!$C29:$DB29),$A29*wSUP!F29/SUM(wSUP!$C29:$DB29),0)</f>
        <v>0</v>
      </c>
      <c r="G29" s="17">
        <f>IF(SUM(wSUP!$C29:$DB29),$A29*wSUP!G29/SUM(wSUP!$C29:$DB29),0)</f>
        <v>0</v>
      </c>
      <c r="H29" s="17">
        <f>IF(SUM(wSUP!$C29:$DB29),$A29*wSUP!H29/SUM(wSUP!$C29:$DB29),0)</f>
        <v>0</v>
      </c>
      <c r="I29" s="17">
        <f>IF(SUM(wSUP!$C29:$DB29),$A29*wSUP!I29/SUM(wSUP!$C29:$DB29),0)</f>
        <v>0</v>
      </c>
      <c r="J29" s="17">
        <f>IF(SUM(wSUP!$C29:$DB29),$A29*wSUP!J29/SUM(wSUP!$C29:$DB29),0)</f>
        <v>0</v>
      </c>
      <c r="K29" s="17">
        <f>IF(SUM(wSUP!$C29:$DB29),$A29*wSUP!K29/SUM(wSUP!$C29:$DB29),0)</f>
        <v>0</v>
      </c>
      <c r="L29" s="17">
        <f>IF(SUM(wSUP!$C29:$DB29),$A29*wSUP!L29/SUM(wSUP!$C29:$DB29),0)</f>
        <v>0</v>
      </c>
      <c r="M29" s="17">
        <f>IF(SUM(wSUP!$C29:$DB29),$A29*wSUP!M29/SUM(wSUP!$C29:$DB29),0)</f>
        <v>0</v>
      </c>
      <c r="N29" s="17">
        <f>IF(SUM(wSUP!$C29:$DB29),$A29*wSUP!N29/SUM(wSUP!$C29:$DB29),0)</f>
        <v>0</v>
      </c>
      <c r="O29" s="17">
        <f>IF(SUM(wSUP!$C29:$DB29),$A29*wSUP!O29/SUM(wSUP!$C29:$DB29),0)</f>
        <v>0</v>
      </c>
      <c r="P29" s="17">
        <f>IF(SUM(wSUP!$C29:$DB29),$A29*wSUP!P29/SUM(wSUP!$C29:$DB29),0)</f>
        <v>0</v>
      </c>
      <c r="Q29" s="17">
        <f>IF(SUM(wSUP!$C29:$DB29),$A29*wSUP!Q29/SUM(wSUP!$C29:$DB29),0)</f>
        <v>0</v>
      </c>
      <c r="R29" s="17">
        <f>IF(SUM(wSUP!$C29:$DB29),$A29*wSUP!R29/SUM(wSUP!$C29:$DB29),0)</f>
        <v>0</v>
      </c>
      <c r="S29" s="17">
        <f>IF(SUM(wSUP!$C29:$DB29),$A29*wSUP!S29/SUM(wSUP!$C29:$DB29),0)</f>
        <v>0</v>
      </c>
      <c r="T29" s="17">
        <f>IF(SUM(wSUP!$C29:$DB29),$A29*wSUP!T29/SUM(wSUP!$C29:$DB29),0)</f>
        <v>0</v>
      </c>
      <c r="U29" s="17">
        <f>IF(SUM(wSUP!$C29:$DB29),$A29*wSUP!U29/SUM(wSUP!$C29:$DB29),0)</f>
        <v>0</v>
      </c>
      <c r="V29" s="17">
        <f>IF(SUM(wSUP!$C29:$DB29),$A29*wSUP!V29/SUM(wSUP!$C29:$DB29),0)</f>
        <v>0</v>
      </c>
      <c r="W29" s="17">
        <f>IF(SUM(wSUP!$C29:$DB29),$A29*wSUP!W29/SUM(wSUP!$C29:$DB29),0)</f>
        <v>0</v>
      </c>
      <c r="X29" s="17">
        <f>IF(SUM(wSUP!$C29:$DB29),$A29*wSUP!X29/SUM(wSUP!$C29:$DB29),0)</f>
        <v>0</v>
      </c>
      <c r="Y29" s="17">
        <f>IF(SUM(wSUP!$C29:$DB29),$A29*wSUP!Y29/SUM(wSUP!$C29:$DB29),0)</f>
        <v>0</v>
      </c>
      <c r="Z29" s="17">
        <f>IF(SUM(wSUP!$C29:$DB29),$A29*wSUP!Z29/SUM(wSUP!$C29:$DB29),0)</f>
        <v>0</v>
      </c>
      <c r="AA29" s="17">
        <f>IF(SUM(wSUP!$C29:$DB29),$A29*wSUP!AA29/SUM(wSUP!$C29:$DB29),0)</f>
        <v>0</v>
      </c>
      <c r="AB29" s="17">
        <f>IF(SUM(wSUP!$C29:$DB29),$A29*wSUP!AB29/SUM(wSUP!$C29:$DB29),0)</f>
        <v>0</v>
      </c>
      <c r="AC29" s="17">
        <f>IF(SUM(wSUP!$C29:$DB29),$A29*wSUP!AC29/SUM(wSUP!$C29:$DB29),0)</f>
        <v>0</v>
      </c>
      <c r="AD29" s="17">
        <f>IF(SUM(wSUP!$C29:$DB29),$A29*wSUP!AD29/SUM(wSUP!$C29:$DB29),0)</f>
        <v>0</v>
      </c>
      <c r="AE29" s="17">
        <f>IF(SUM(wSUP!$C29:$DB29),$A29*wSUP!AE29/SUM(wSUP!$C29:$DB29),0)</f>
        <v>0</v>
      </c>
      <c r="AF29" s="17">
        <f>IF(SUM(wSUP!$C29:$DB29),$A29*wSUP!AF29/SUM(wSUP!$C29:$DB29),0)</f>
        <v>0</v>
      </c>
      <c r="AG29" s="17">
        <f>IF(SUM(wSUP!$C29:$DB29),$A29*wSUP!AG29/SUM(wSUP!$C29:$DB29),0)</f>
        <v>0</v>
      </c>
      <c r="AH29" s="17">
        <f>IF(SUM(wSUP!$C29:$DB29),$A29*wSUP!AH29/SUM(wSUP!$C29:$DB29),0)</f>
        <v>0</v>
      </c>
      <c r="AI29" s="17">
        <f>IF(SUM(wSUP!$C29:$DB29),$A29*wSUP!AI29/SUM(wSUP!$C29:$DB29),0)</f>
        <v>0</v>
      </c>
      <c r="AJ29" s="17">
        <f>IF(SUM(wSUP!$C29:$DB29),$A29*wSUP!AJ29/SUM(wSUP!$C29:$DB29),0)</f>
        <v>0</v>
      </c>
      <c r="AK29" s="17">
        <f>IF(SUM(wSUP!$C29:$DB29),$A29*wSUP!AK29/SUM(wSUP!$C29:$DB29),0)</f>
        <v>0</v>
      </c>
      <c r="AL29" s="17">
        <f>IF(SUM(wSUP!$C29:$DB29),$A29*wSUP!AL29/SUM(wSUP!$C29:$DB29),0)</f>
        <v>0</v>
      </c>
      <c r="AM29" s="17">
        <f>IF(SUM(wSUP!$C29:$DB29),$A29*wSUP!AM29/SUM(wSUP!$C29:$DB29),0)</f>
        <v>0</v>
      </c>
      <c r="AN29" s="17">
        <f>IF(SUM(wSUP!$C29:$DB29),$A29*wSUP!AN29/SUM(wSUP!$C29:$DB29),0)</f>
        <v>0</v>
      </c>
      <c r="AO29" s="17">
        <f>IF(SUM(wSUP!$C29:$DB29),$A29*wSUP!AO29/SUM(wSUP!$C29:$DB29),0)</f>
        <v>0</v>
      </c>
      <c r="AP29" s="17">
        <f>IF(SUM(wSUP!$C29:$DB29),$A29*wSUP!AP29/SUM(wSUP!$C29:$DB29),0)</f>
        <v>0</v>
      </c>
      <c r="AQ29" s="17">
        <f>IF(SUM(wSUP!$C29:$DB29),$A29*wSUP!AQ29/SUM(wSUP!$C29:$DB29),0)</f>
        <v>0</v>
      </c>
      <c r="AR29" s="17">
        <f>IF(SUM(wSUP!$C29:$DB29),$A29*wSUP!AR29/SUM(wSUP!$C29:$DB29),0)</f>
        <v>0</v>
      </c>
      <c r="AS29" s="17">
        <f>IF(SUM(wSUP!$C29:$DB29),$A29*wSUP!AS29/SUM(wSUP!$C29:$DB29),0)</f>
        <v>0</v>
      </c>
      <c r="AT29" s="17">
        <f>IF(SUM(wSUP!$C29:$DB29),$A29*wSUP!AT29/SUM(wSUP!$C29:$DB29),0)</f>
        <v>0</v>
      </c>
      <c r="AU29" s="17">
        <f>IF(SUM(wSUP!$C29:$DB29),$A29*wSUP!AU29/SUM(wSUP!$C29:$DB29),0)</f>
        <v>0</v>
      </c>
      <c r="AV29" s="17">
        <f>IF(SUM(wSUP!$C29:$DB29),$A29*wSUP!AV29/SUM(wSUP!$C29:$DB29),0)</f>
        <v>0</v>
      </c>
      <c r="AW29" s="17">
        <f>IF(SUM(wSUP!$C29:$DB29),$A29*wSUP!AW29/SUM(wSUP!$C29:$DB29),0)</f>
        <v>0</v>
      </c>
      <c r="AX29" s="17">
        <f>IF(SUM(wSUP!$C29:$DB29),$A29*wSUP!AX29/SUM(wSUP!$C29:$DB29),0)</f>
        <v>0</v>
      </c>
      <c r="AY29" s="17">
        <f>IF(SUM(wSUP!$C29:$DB29),$A29*wSUP!AY29/SUM(wSUP!$C29:$DB29),0)</f>
        <v>0</v>
      </c>
      <c r="AZ29" s="17">
        <f>IF(SUM(wSUP!$C29:$DB29),$A29*wSUP!AZ29/SUM(wSUP!$C29:$DB29),0)</f>
        <v>0</v>
      </c>
      <c r="BA29" s="17">
        <f>IF(SUM(wSUP!$C29:$DB29),$A29*wSUP!BA29/SUM(wSUP!$C29:$DB29),0)</f>
        <v>0</v>
      </c>
      <c r="BB29" s="17">
        <f>IF(SUM(wSUP!$C29:$DB29),$A29*wSUP!BB29/SUM(wSUP!$C29:$DB29),0)</f>
        <v>0</v>
      </c>
      <c r="BC29" s="17">
        <f>IF(SUM(wSUP!$C29:$DB29),$A29*wSUP!BC29/SUM(wSUP!$C29:$DB29),0)</f>
        <v>0</v>
      </c>
      <c r="BD29" s="17">
        <f>IF(SUM(wSUP!$C29:$DB29),$A29*wSUP!BD29/SUM(wSUP!$C29:$DB29),0)</f>
        <v>0</v>
      </c>
      <c r="BE29" s="17">
        <f>IF(SUM(wSUP!$C29:$DB29),$A29*wSUP!BE29/SUM(wSUP!$C29:$DB29),0)</f>
        <v>0</v>
      </c>
      <c r="BF29" s="17">
        <f>IF(SUM(wSUP!$C29:$DB29),$A29*wSUP!BF29/SUM(wSUP!$C29:$DB29),0)</f>
        <v>0</v>
      </c>
      <c r="BG29" s="17">
        <f>IF(SUM(wSUP!$C29:$DB29),$A29*wSUP!BG29/SUM(wSUP!$C29:$DB29),0)</f>
        <v>0</v>
      </c>
      <c r="BH29" s="17">
        <f>IF(SUM(wSUP!$C29:$DB29),$A29*wSUP!BH29/SUM(wSUP!$C29:$DB29),0)</f>
        <v>0</v>
      </c>
      <c r="BI29" s="17">
        <f>IF(SUM(wSUP!$C29:$DB29),$A29*wSUP!BI29/SUM(wSUP!$C29:$DB29),0)</f>
        <v>0</v>
      </c>
      <c r="BJ29" s="17">
        <f>IF(SUM(wSUP!$C29:$DB29),$A29*wSUP!BJ29/SUM(wSUP!$C29:$DB29),0)</f>
        <v>0</v>
      </c>
      <c r="BK29" s="17">
        <f>IF(SUM(wSUP!$C29:$DB29),$A29*wSUP!BK29/SUM(wSUP!$C29:$DB29),0)</f>
        <v>0</v>
      </c>
      <c r="BL29" s="17">
        <f>IF(SUM(wSUP!$C29:$DB29),$A29*wSUP!BL29/SUM(wSUP!$C29:$DB29),0)</f>
        <v>0</v>
      </c>
      <c r="BM29" s="17">
        <f>IF(SUM(wSUP!$C29:$DB29),$A29*wSUP!BM29/SUM(wSUP!$C29:$DB29),0)</f>
        <v>0</v>
      </c>
      <c r="BN29" s="17">
        <f>IF(SUM(wSUP!$C29:$DB29),$A29*wSUP!BN29/SUM(wSUP!$C29:$DB29),0)</f>
        <v>0</v>
      </c>
      <c r="BO29" s="17">
        <f>IF(SUM(wSUP!$C29:$DB29),$A29*wSUP!BO29/SUM(wSUP!$C29:$DB29),0)</f>
        <v>0</v>
      </c>
      <c r="BP29" s="17">
        <f>IF(SUM(wSUP!$C29:$DB29),$A29*wSUP!BP29/SUM(wSUP!$C29:$DB29),0)</f>
        <v>0</v>
      </c>
      <c r="BQ29" s="17">
        <f>IF(SUM(wSUP!$C29:$DB29),$A29*wSUP!BQ29/SUM(wSUP!$C29:$DB29),0)</f>
        <v>0</v>
      </c>
      <c r="BR29" s="17">
        <f>IF(SUM(wSUP!$C29:$DB29),$A29*wSUP!BR29/SUM(wSUP!$C29:$DB29),0)</f>
        <v>0</v>
      </c>
      <c r="BS29" s="17">
        <f>IF(SUM(wSUP!$C29:$DB29),$A29*wSUP!BS29/SUM(wSUP!$C29:$DB29),0)</f>
        <v>0</v>
      </c>
      <c r="BT29" s="17">
        <f>IF(SUM(wSUP!$C29:$DB29),$A29*wSUP!BT29/SUM(wSUP!$C29:$DB29),0)</f>
        <v>0</v>
      </c>
      <c r="BU29" s="17">
        <f>IF(SUM(wSUP!$C29:$DB29),$A29*wSUP!BU29/SUM(wSUP!$C29:$DB29),0)</f>
        <v>0</v>
      </c>
      <c r="BV29" s="17">
        <f>IF(SUM(wSUP!$C29:$DB29),$A29*wSUP!BV29/SUM(wSUP!$C29:$DB29),0)</f>
        <v>0</v>
      </c>
      <c r="BW29" s="17">
        <f>IF(SUM(wSUP!$C29:$DB29),$A29*wSUP!BW29/SUM(wSUP!$C29:$DB29),0)</f>
        <v>0</v>
      </c>
      <c r="BX29" s="17">
        <f>IF(SUM(wSUP!$C29:$DB29),$A29*wSUP!BX29/SUM(wSUP!$C29:$DB29),0)</f>
        <v>0</v>
      </c>
      <c r="BY29" s="17">
        <f>IF(SUM(wSUP!$C29:$DB29),$A29*wSUP!BY29/SUM(wSUP!$C29:$DB29),0)</f>
        <v>0</v>
      </c>
      <c r="BZ29" s="17">
        <f>IF(SUM(wSUP!$C29:$DB29),$A29*wSUP!BZ29/SUM(wSUP!$C29:$DB29),0)</f>
        <v>0</v>
      </c>
      <c r="CA29" s="17">
        <f>IF(SUM(wSUP!$C29:$DB29),$A29*wSUP!CA29/SUM(wSUP!$C29:$DB29),0)</f>
        <v>0</v>
      </c>
      <c r="CB29" s="17">
        <f>IF(SUM(wSUP!$C29:$DB29),$A29*wSUP!CB29/SUM(wSUP!$C29:$DB29),0)</f>
        <v>0</v>
      </c>
      <c r="CC29" s="17">
        <f>IF(SUM(wSUP!$C29:$DB29),$A29*wSUP!CC29/SUM(wSUP!$C29:$DB29),0)</f>
        <v>0</v>
      </c>
      <c r="CD29" s="17">
        <f>IF(SUM(wSUP!$C29:$DB29),$A29*wSUP!CD29/SUM(wSUP!$C29:$DB29),0)</f>
        <v>0</v>
      </c>
      <c r="CE29" s="17">
        <f>IF(SUM(wSUP!$C29:$DB29),$A29*wSUP!CE29/SUM(wSUP!$C29:$DB29),0)</f>
        <v>0</v>
      </c>
      <c r="CF29" s="17">
        <f>IF(SUM(wSUP!$C29:$DB29),$A29*wSUP!CF29/SUM(wSUP!$C29:$DB29),0)</f>
        <v>0</v>
      </c>
      <c r="CG29" s="17">
        <f>IF(SUM(wSUP!$C29:$DB29),$A29*wSUP!CG29/SUM(wSUP!$C29:$DB29),0)</f>
        <v>0</v>
      </c>
      <c r="CH29" s="17">
        <f>IF(SUM(wSUP!$C29:$DB29),$A29*wSUP!CH29/SUM(wSUP!$C29:$DB29),0)</f>
        <v>0</v>
      </c>
      <c r="CI29" s="17">
        <f>IF(SUM(wSUP!$C29:$DB29),$A29*wSUP!CI29/SUM(wSUP!$C29:$DB29),0)</f>
        <v>0</v>
      </c>
      <c r="CJ29" s="17">
        <f>IF(SUM(wSUP!$C29:$DB29),$A29*wSUP!CJ29/SUM(wSUP!$C29:$DB29),0)</f>
        <v>0</v>
      </c>
      <c r="CK29" s="17">
        <f>IF(SUM(wSUP!$C29:$DB29),$A29*wSUP!CK29/SUM(wSUP!$C29:$DB29),0)</f>
        <v>0</v>
      </c>
      <c r="CL29" s="17">
        <f>IF(SUM(wSUP!$C29:$DB29),$A29*wSUP!CL29/SUM(wSUP!$C29:$DB29),0)</f>
        <v>0</v>
      </c>
      <c r="CM29" s="17">
        <f>IF(SUM(wSUP!$C29:$DB29),$A29*wSUP!CM29/SUM(wSUP!$C29:$DB29),0)</f>
        <v>0</v>
      </c>
      <c r="CN29" s="17">
        <f>IF(SUM(wSUP!$C29:$DB29),$A29*wSUP!CN29/SUM(wSUP!$C29:$DB29),0)</f>
        <v>0</v>
      </c>
      <c r="CO29" s="17">
        <f>IF(SUM(wSUP!$C29:$DB29),$A29*wSUP!CO29/SUM(wSUP!$C29:$DB29),0)</f>
        <v>0</v>
      </c>
      <c r="CP29" s="17">
        <f>IF(SUM(wSUP!$C29:$DB29),$A29*wSUP!CP29/SUM(wSUP!$C29:$DB29),0)</f>
        <v>0</v>
      </c>
      <c r="CQ29" s="17">
        <f>IF(SUM(wSUP!$C29:$DB29),$A29*wSUP!CQ29/SUM(wSUP!$C29:$DB29),0)</f>
        <v>0</v>
      </c>
      <c r="CR29" s="17">
        <f>IF(SUM(wSUP!$C29:$DB29),$A29*wSUP!CR29/SUM(wSUP!$C29:$DB29),0)</f>
        <v>0</v>
      </c>
      <c r="CS29" s="17">
        <f>IF(SUM(wSUP!$C29:$DB29),$A29*wSUP!CS29/SUM(wSUP!$C29:$DB29),0)</f>
        <v>0</v>
      </c>
      <c r="CT29" s="17">
        <f>IF(SUM(wSUP!$C29:$DB29),$A29*wSUP!CT29/SUM(wSUP!$C29:$DB29),0)</f>
        <v>0</v>
      </c>
      <c r="CU29" s="17">
        <f>IF(SUM(wSUP!$C29:$DB29),$A29*wSUP!CU29/SUM(wSUP!$C29:$DB29),0)</f>
        <v>0</v>
      </c>
      <c r="CV29" s="17">
        <f>IF(SUM(wSUP!$C29:$DB29),$A29*wSUP!CV29/SUM(wSUP!$C29:$DB29),0)</f>
        <v>0</v>
      </c>
      <c r="CW29" s="17">
        <f>IF(SUM(wSUP!$C29:$DB29),$A29*wSUP!CW29/SUM(wSUP!$C29:$DB29),0)</f>
        <v>0</v>
      </c>
      <c r="CX29" s="17">
        <f>IF(SUM(wSUP!$C29:$DB29),$A29*wSUP!CX29/SUM(wSUP!$C29:$DB29),0)</f>
        <v>0</v>
      </c>
      <c r="CY29" s="17">
        <f>IF(SUM(wSUP!$C29:$DB29),$A29*wSUP!CY29/SUM(wSUP!$C29:$DB29),0)</f>
        <v>0</v>
      </c>
      <c r="CZ29" s="17">
        <f>IF(SUM(wSUP!$C29:$DB29),$A29*wSUP!CZ29/SUM(wSUP!$C29:$DB29),0)</f>
        <v>0</v>
      </c>
      <c r="DA29" s="17">
        <f>IF(SUM(wSUP!$C29:$DB29),$A29*wSUP!DA29/SUM(wSUP!$C29:$DB29),0)</f>
        <v>0</v>
      </c>
      <c r="DB29" s="17">
        <f>IF(SUM(wSUP!$C29:$DB29),$A29*wSUP!DB29/SUM(wSUP!$C29:$DB29),0)</f>
        <v>0</v>
      </c>
      <c r="DC29" s="2"/>
    </row>
    <row r="30" spans="1:107" x14ac:dyDescent="0.75">
      <c r="A30" s="37">
        <v>0</v>
      </c>
      <c r="B30" s="9" t="s">
        <v>52</v>
      </c>
      <c r="C30" s="17">
        <f>IF(SUM(wSUP!$C30:$DB30),$A30*wSUP!C30/SUM(wSUP!$C30:$DB30),0)</f>
        <v>0</v>
      </c>
      <c r="D30" s="17">
        <f>IF(SUM(wSUP!$C30:$DB30),$A30*wSUP!D30/SUM(wSUP!$C30:$DB30),0)</f>
        <v>0</v>
      </c>
      <c r="E30" s="17">
        <f>IF(SUM(wSUP!$C30:$DB30),$A30*wSUP!E30/SUM(wSUP!$C30:$DB30),0)</f>
        <v>0</v>
      </c>
      <c r="F30" s="17">
        <f>IF(SUM(wSUP!$C30:$DB30),$A30*wSUP!F30/SUM(wSUP!$C30:$DB30),0)</f>
        <v>0</v>
      </c>
      <c r="G30" s="17">
        <f>IF(SUM(wSUP!$C30:$DB30),$A30*wSUP!G30/SUM(wSUP!$C30:$DB30),0)</f>
        <v>0</v>
      </c>
      <c r="H30" s="17">
        <f>IF(SUM(wSUP!$C30:$DB30),$A30*wSUP!H30/SUM(wSUP!$C30:$DB30),0)</f>
        <v>0</v>
      </c>
      <c r="I30" s="17">
        <f>IF(SUM(wSUP!$C30:$DB30),$A30*wSUP!I30/SUM(wSUP!$C30:$DB30),0)</f>
        <v>0</v>
      </c>
      <c r="J30" s="17">
        <f>IF(SUM(wSUP!$C30:$DB30),$A30*wSUP!J30/SUM(wSUP!$C30:$DB30),0)</f>
        <v>0</v>
      </c>
      <c r="K30" s="17">
        <f>IF(SUM(wSUP!$C30:$DB30),$A30*wSUP!K30/SUM(wSUP!$C30:$DB30),0)</f>
        <v>0</v>
      </c>
      <c r="L30" s="17">
        <f>IF(SUM(wSUP!$C30:$DB30),$A30*wSUP!L30/SUM(wSUP!$C30:$DB30),0)</f>
        <v>0</v>
      </c>
      <c r="M30" s="17">
        <f>IF(SUM(wSUP!$C30:$DB30),$A30*wSUP!M30/SUM(wSUP!$C30:$DB30),0)</f>
        <v>0</v>
      </c>
      <c r="N30" s="17">
        <f>IF(SUM(wSUP!$C30:$DB30),$A30*wSUP!N30/SUM(wSUP!$C30:$DB30),0)</f>
        <v>0</v>
      </c>
      <c r="O30" s="17">
        <f>IF(SUM(wSUP!$C30:$DB30),$A30*wSUP!O30/SUM(wSUP!$C30:$DB30),0)</f>
        <v>0</v>
      </c>
      <c r="P30" s="17">
        <f>IF(SUM(wSUP!$C30:$DB30),$A30*wSUP!P30/SUM(wSUP!$C30:$DB30),0)</f>
        <v>0</v>
      </c>
      <c r="Q30" s="17">
        <f>IF(SUM(wSUP!$C30:$DB30),$A30*wSUP!Q30/SUM(wSUP!$C30:$DB30),0)</f>
        <v>0</v>
      </c>
      <c r="R30" s="17">
        <f>IF(SUM(wSUP!$C30:$DB30),$A30*wSUP!R30/SUM(wSUP!$C30:$DB30),0)</f>
        <v>0</v>
      </c>
      <c r="S30" s="17">
        <f>IF(SUM(wSUP!$C30:$DB30),$A30*wSUP!S30/SUM(wSUP!$C30:$DB30),0)</f>
        <v>0</v>
      </c>
      <c r="T30" s="17">
        <f>IF(SUM(wSUP!$C30:$DB30),$A30*wSUP!T30/SUM(wSUP!$C30:$DB30),0)</f>
        <v>0</v>
      </c>
      <c r="U30" s="17">
        <f>IF(SUM(wSUP!$C30:$DB30),$A30*wSUP!U30/SUM(wSUP!$C30:$DB30),0)</f>
        <v>0</v>
      </c>
      <c r="V30" s="17">
        <f>IF(SUM(wSUP!$C30:$DB30),$A30*wSUP!V30/SUM(wSUP!$C30:$DB30),0)</f>
        <v>0</v>
      </c>
      <c r="W30" s="17">
        <f>IF(SUM(wSUP!$C30:$DB30),$A30*wSUP!W30/SUM(wSUP!$C30:$DB30),0)</f>
        <v>0</v>
      </c>
      <c r="X30" s="17">
        <f>IF(SUM(wSUP!$C30:$DB30),$A30*wSUP!X30/SUM(wSUP!$C30:$DB30),0)</f>
        <v>0</v>
      </c>
      <c r="Y30" s="17">
        <f>IF(SUM(wSUP!$C30:$DB30),$A30*wSUP!Y30/SUM(wSUP!$C30:$DB30),0)</f>
        <v>0</v>
      </c>
      <c r="Z30" s="17">
        <f>IF(SUM(wSUP!$C30:$DB30),$A30*wSUP!Z30/SUM(wSUP!$C30:$DB30),0)</f>
        <v>0</v>
      </c>
      <c r="AA30" s="17">
        <f>IF(SUM(wSUP!$C30:$DB30),$A30*wSUP!AA30/SUM(wSUP!$C30:$DB30),0)</f>
        <v>0</v>
      </c>
      <c r="AB30" s="17">
        <f>IF(SUM(wSUP!$C30:$DB30),$A30*wSUP!AB30/SUM(wSUP!$C30:$DB30),0)</f>
        <v>0</v>
      </c>
      <c r="AC30" s="17">
        <f>IF(SUM(wSUP!$C30:$DB30),$A30*wSUP!AC30/SUM(wSUP!$C30:$DB30),0)</f>
        <v>0</v>
      </c>
      <c r="AD30" s="17">
        <f>IF(SUM(wSUP!$C30:$DB30),$A30*wSUP!AD30/SUM(wSUP!$C30:$DB30),0)</f>
        <v>0</v>
      </c>
      <c r="AE30" s="17">
        <f>IF(SUM(wSUP!$C30:$DB30),$A30*wSUP!AE30/SUM(wSUP!$C30:$DB30),0)</f>
        <v>0</v>
      </c>
      <c r="AF30" s="17">
        <f>IF(SUM(wSUP!$C30:$DB30),$A30*wSUP!AF30/SUM(wSUP!$C30:$DB30),0)</f>
        <v>0</v>
      </c>
      <c r="AG30" s="17">
        <f>IF(SUM(wSUP!$C30:$DB30),$A30*wSUP!AG30/SUM(wSUP!$C30:$DB30),0)</f>
        <v>0</v>
      </c>
      <c r="AH30" s="17">
        <f>IF(SUM(wSUP!$C30:$DB30),$A30*wSUP!AH30/SUM(wSUP!$C30:$DB30),0)</f>
        <v>0</v>
      </c>
      <c r="AI30" s="17">
        <f>IF(SUM(wSUP!$C30:$DB30),$A30*wSUP!AI30/SUM(wSUP!$C30:$DB30),0)</f>
        <v>0</v>
      </c>
      <c r="AJ30" s="17">
        <f>IF(SUM(wSUP!$C30:$DB30),$A30*wSUP!AJ30/SUM(wSUP!$C30:$DB30),0)</f>
        <v>0</v>
      </c>
      <c r="AK30" s="17">
        <f>IF(SUM(wSUP!$C30:$DB30),$A30*wSUP!AK30/SUM(wSUP!$C30:$DB30),0)</f>
        <v>0</v>
      </c>
      <c r="AL30" s="17">
        <f>IF(SUM(wSUP!$C30:$DB30),$A30*wSUP!AL30/SUM(wSUP!$C30:$DB30),0)</f>
        <v>0</v>
      </c>
      <c r="AM30" s="17">
        <f>IF(SUM(wSUP!$C30:$DB30),$A30*wSUP!AM30/SUM(wSUP!$C30:$DB30),0)</f>
        <v>0</v>
      </c>
      <c r="AN30" s="17">
        <f>IF(SUM(wSUP!$C30:$DB30),$A30*wSUP!AN30/SUM(wSUP!$C30:$DB30),0)</f>
        <v>0</v>
      </c>
      <c r="AO30" s="17">
        <f>IF(SUM(wSUP!$C30:$DB30),$A30*wSUP!AO30/SUM(wSUP!$C30:$DB30),0)</f>
        <v>0</v>
      </c>
      <c r="AP30" s="17">
        <f>IF(SUM(wSUP!$C30:$DB30),$A30*wSUP!AP30/SUM(wSUP!$C30:$DB30),0)</f>
        <v>0</v>
      </c>
      <c r="AQ30" s="17">
        <f>IF(SUM(wSUP!$C30:$DB30),$A30*wSUP!AQ30/SUM(wSUP!$C30:$DB30),0)</f>
        <v>0</v>
      </c>
      <c r="AR30" s="17">
        <f>IF(SUM(wSUP!$C30:$DB30),$A30*wSUP!AR30/SUM(wSUP!$C30:$DB30),0)</f>
        <v>0</v>
      </c>
      <c r="AS30" s="17">
        <f>IF(SUM(wSUP!$C30:$DB30),$A30*wSUP!AS30/SUM(wSUP!$C30:$DB30),0)</f>
        <v>0</v>
      </c>
      <c r="AT30" s="17">
        <f>IF(SUM(wSUP!$C30:$DB30),$A30*wSUP!AT30/SUM(wSUP!$C30:$DB30),0)</f>
        <v>0</v>
      </c>
      <c r="AU30" s="17">
        <f>IF(SUM(wSUP!$C30:$DB30),$A30*wSUP!AU30/SUM(wSUP!$C30:$DB30),0)</f>
        <v>0</v>
      </c>
      <c r="AV30" s="17">
        <f>IF(SUM(wSUP!$C30:$DB30),$A30*wSUP!AV30/SUM(wSUP!$C30:$DB30),0)</f>
        <v>0</v>
      </c>
      <c r="AW30" s="17">
        <f>IF(SUM(wSUP!$C30:$DB30),$A30*wSUP!AW30/SUM(wSUP!$C30:$DB30),0)</f>
        <v>0</v>
      </c>
      <c r="AX30" s="17">
        <f>IF(SUM(wSUP!$C30:$DB30),$A30*wSUP!AX30/SUM(wSUP!$C30:$DB30),0)</f>
        <v>0</v>
      </c>
      <c r="AY30" s="17">
        <f>IF(SUM(wSUP!$C30:$DB30),$A30*wSUP!AY30/SUM(wSUP!$C30:$DB30),0)</f>
        <v>0</v>
      </c>
      <c r="AZ30" s="17">
        <f>IF(SUM(wSUP!$C30:$DB30),$A30*wSUP!AZ30/SUM(wSUP!$C30:$DB30),0)</f>
        <v>0</v>
      </c>
      <c r="BA30" s="17">
        <f>IF(SUM(wSUP!$C30:$DB30),$A30*wSUP!BA30/SUM(wSUP!$C30:$DB30),0)</f>
        <v>0</v>
      </c>
      <c r="BB30" s="17">
        <f>IF(SUM(wSUP!$C30:$DB30),$A30*wSUP!BB30/SUM(wSUP!$C30:$DB30),0)</f>
        <v>0</v>
      </c>
      <c r="BC30" s="17">
        <f>IF(SUM(wSUP!$C30:$DB30),$A30*wSUP!BC30/SUM(wSUP!$C30:$DB30),0)</f>
        <v>0</v>
      </c>
      <c r="BD30" s="17">
        <f>IF(SUM(wSUP!$C30:$DB30),$A30*wSUP!BD30/SUM(wSUP!$C30:$DB30),0)</f>
        <v>0</v>
      </c>
      <c r="BE30" s="17">
        <f>IF(SUM(wSUP!$C30:$DB30),$A30*wSUP!BE30/SUM(wSUP!$C30:$DB30),0)</f>
        <v>0</v>
      </c>
      <c r="BF30" s="17">
        <f>IF(SUM(wSUP!$C30:$DB30),$A30*wSUP!BF30/SUM(wSUP!$C30:$DB30),0)</f>
        <v>0</v>
      </c>
      <c r="BG30" s="17">
        <f>IF(SUM(wSUP!$C30:$DB30),$A30*wSUP!BG30/SUM(wSUP!$C30:$DB30),0)</f>
        <v>0</v>
      </c>
      <c r="BH30" s="17">
        <f>IF(SUM(wSUP!$C30:$DB30),$A30*wSUP!BH30/SUM(wSUP!$C30:$DB30),0)</f>
        <v>0</v>
      </c>
      <c r="BI30" s="17">
        <f>IF(SUM(wSUP!$C30:$DB30),$A30*wSUP!BI30/SUM(wSUP!$C30:$DB30),0)</f>
        <v>0</v>
      </c>
      <c r="BJ30" s="17">
        <f>IF(SUM(wSUP!$C30:$DB30),$A30*wSUP!BJ30/SUM(wSUP!$C30:$DB30),0)</f>
        <v>0</v>
      </c>
      <c r="BK30" s="17">
        <f>IF(SUM(wSUP!$C30:$DB30),$A30*wSUP!BK30/SUM(wSUP!$C30:$DB30),0)</f>
        <v>0</v>
      </c>
      <c r="BL30" s="17">
        <f>IF(SUM(wSUP!$C30:$DB30),$A30*wSUP!BL30/SUM(wSUP!$C30:$DB30),0)</f>
        <v>0</v>
      </c>
      <c r="BM30" s="17">
        <f>IF(SUM(wSUP!$C30:$DB30),$A30*wSUP!BM30/SUM(wSUP!$C30:$DB30),0)</f>
        <v>0</v>
      </c>
      <c r="BN30" s="17">
        <f>IF(SUM(wSUP!$C30:$DB30),$A30*wSUP!BN30/SUM(wSUP!$C30:$DB30),0)</f>
        <v>0</v>
      </c>
      <c r="BO30" s="17">
        <f>IF(SUM(wSUP!$C30:$DB30),$A30*wSUP!BO30/SUM(wSUP!$C30:$DB30),0)</f>
        <v>0</v>
      </c>
      <c r="BP30" s="17">
        <f>IF(SUM(wSUP!$C30:$DB30),$A30*wSUP!BP30/SUM(wSUP!$C30:$DB30),0)</f>
        <v>0</v>
      </c>
      <c r="BQ30" s="17">
        <f>IF(SUM(wSUP!$C30:$DB30),$A30*wSUP!BQ30/SUM(wSUP!$C30:$DB30),0)</f>
        <v>0</v>
      </c>
      <c r="BR30" s="17">
        <f>IF(SUM(wSUP!$C30:$DB30),$A30*wSUP!BR30/SUM(wSUP!$C30:$DB30),0)</f>
        <v>0</v>
      </c>
      <c r="BS30" s="17">
        <f>IF(SUM(wSUP!$C30:$DB30),$A30*wSUP!BS30/SUM(wSUP!$C30:$DB30),0)</f>
        <v>0</v>
      </c>
      <c r="BT30" s="17">
        <f>IF(SUM(wSUP!$C30:$DB30),$A30*wSUP!BT30/SUM(wSUP!$C30:$DB30),0)</f>
        <v>0</v>
      </c>
      <c r="BU30" s="17">
        <f>IF(SUM(wSUP!$C30:$DB30),$A30*wSUP!BU30/SUM(wSUP!$C30:$DB30),0)</f>
        <v>0</v>
      </c>
      <c r="BV30" s="17">
        <f>IF(SUM(wSUP!$C30:$DB30),$A30*wSUP!BV30/SUM(wSUP!$C30:$DB30),0)</f>
        <v>0</v>
      </c>
      <c r="BW30" s="17">
        <f>IF(SUM(wSUP!$C30:$DB30),$A30*wSUP!BW30/SUM(wSUP!$C30:$DB30),0)</f>
        <v>0</v>
      </c>
      <c r="BX30" s="17">
        <f>IF(SUM(wSUP!$C30:$DB30),$A30*wSUP!BX30/SUM(wSUP!$C30:$DB30),0)</f>
        <v>0</v>
      </c>
      <c r="BY30" s="17">
        <f>IF(SUM(wSUP!$C30:$DB30),$A30*wSUP!BY30/SUM(wSUP!$C30:$DB30),0)</f>
        <v>0</v>
      </c>
      <c r="BZ30" s="17">
        <f>IF(SUM(wSUP!$C30:$DB30),$A30*wSUP!BZ30/SUM(wSUP!$C30:$DB30),0)</f>
        <v>0</v>
      </c>
      <c r="CA30" s="17">
        <f>IF(SUM(wSUP!$C30:$DB30),$A30*wSUP!CA30/SUM(wSUP!$C30:$DB30),0)</f>
        <v>0</v>
      </c>
      <c r="CB30" s="17">
        <f>IF(SUM(wSUP!$C30:$DB30),$A30*wSUP!CB30/SUM(wSUP!$C30:$DB30),0)</f>
        <v>0</v>
      </c>
      <c r="CC30" s="17">
        <f>IF(SUM(wSUP!$C30:$DB30),$A30*wSUP!CC30/SUM(wSUP!$C30:$DB30),0)</f>
        <v>0</v>
      </c>
      <c r="CD30" s="17">
        <f>IF(SUM(wSUP!$C30:$DB30),$A30*wSUP!CD30/SUM(wSUP!$C30:$DB30),0)</f>
        <v>0</v>
      </c>
      <c r="CE30" s="17">
        <f>IF(SUM(wSUP!$C30:$DB30),$A30*wSUP!CE30/SUM(wSUP!$C30:$DB30),0)</f>
        <v>0</v>
      </c>
      <c r="CF30" s="17">
        <f>IF(SUM(wSUP!$C30:$DB30),$A30*wSUP!CF30/SUM(wSUP!$C30:$DB30),0)</f>
        <v>0</v>
      </c>
      <c r="CG30" s="17">
        <f>IF(SUM(wSUP!$C30:$DB30),$A30*wSUP!CG30/SUM(wSUP!$C30:$DB30),0)</f>
        <v>0</v>
      </c>
      <c r="CH30" s="17">
        <f>IF(SUM(wSUP!$C30:$DB30),$A30*wSUP!CH30/SUM(wSUP!$C30:$DB30),0)</f>
        <v>0</v>
      </c>
      <c r="CI30" s="17">
        <f>IF(SUM(wSUP!$C30:$DB30),$A30*wSUP!CI30/SUM(wSUP!$C30:$DB30),0)</f>
        <v>0</v>
      </c>
      <c r="CJ30" s="17">
        <f>IF(SUM(wSUP!$C30:$DB30),$A30*wSUP!CJ30/SUM(wSUP!$C30:$DB30),0)</f>
        <v>0</v>
      </c>
      <c r="CK30" s="17">
        <f>IF(SUM(wSUP!$C30:$DB30),$A30*wSUP!CK30/SUM(wSUP!$C30:$DB30),0)</f>
        <v>0</v>
      </c>
      <c r="CL30" s="17">
        <f>IF(SUM(wSUP!$C30:$DB30),$A30*wSUP!CL30/SUM(wSUP!$C30:$DB30),0)</f>
        <v>0</v>
      </c>
      <c r="CM30" s="17">
        <f>IF(SUM(wSUP!$C30:$DB30),$A30*wSUP!CM30/SUM(wSUP!$C30:$DB30),0)</f>
        <v>0</v>
      </c>
      <c r="CN30" s="17">
        <f>IF(SUM(wSUP!$C30:$DB30),$A30*wSUP!CN30/SUM(wSUP!$C30:$DB30),0)</f>
        <v>0</v>
      </c>
      <c r="CO30" s="17">
        <f>IF(SUM(wSUP!$C30:$DB30),$A30*wSUP!CO30/SUM(wSUP!$C30:$DB30),0)</f>
        <v>0</v>
      </c>
      <c r="CP30" s="17">
        <f>IF(SUM(wSUP!$C30:$DB30),$A30*wSUP!CP30/SUM(wSUP!$C30:$DB30),0)</f>
        <v>0</v>
      </c>
      <c r="CQ30" s="17">
        <f>IF(SUM(wSUP!$C30:$DB30),$A30*wSUP!CQ30/SUM(wSUP!$C30:$DB30),0)</f>
        <v>0</v>
      </c>
      <c r="CR30" s="17">
        <f>IF(SUM(wSUP!$C30:$DB30),$A30*wSUP!CR30/SUM(wSUP!$C30:$DB30),0)</f>
        <v>0</v>
      </c>
      <c r="CS30" s="17">
        <f>IF(SUM(wSUP!$C30:$DB30),$A30*wSUP!CS30/SUM(wSUP!$C30:$DB30),0)</f>
        <v>0</v>
      </c>
      <c r="CT30" s="17">
        <f>IF(SUM(wSUP!$C30:$DB30),$A30*wSUP!CT30/SUM(wSUP!$C30:$DB30),0)</f>
        <v>0</v>
      </c>
      <c r="CU30" s="17">
        <f>IF(SUM(wSUP!$C30:$DB30),$A30*wSUP!CU30/SUM(wSUP!$C30:$DB30),0)</f>
        <v>0</v>
      </c>
      <c r="CV30" s="17">
        <f>IF(SUM(wSUP!$C30:$DB30),$A30*wSUP!CV30/SUM(wSUP!$C30:$DB30),0)</f>
        <v>0</v>
      </c>
      <c r="CW30" s="17">
        <f>IF(SUM(wSUP!$C30:$DB30),$A30*wSUP!CW30/SUM(wSUP!$C30:$DB30),0)</f>
        <v>0</v>
      </c>
      <c r="CX30" s="17">
        <f>IF(SUM(wSUP!$C30:$DB30),$A30*wSUP!CX30/SUM(wSUP!$C30:$DB30),0)</f>
        <v>0</v>
      </c>
      <c r="CY30" s="17">
        <f>IF(SUM(wSUP!$C30:$DB30),$A30*wSUP!CY30/SUM(wSUP!$C30:$DB30),0)</f>
        <v>0</v>
      </c>
      <c r="CZ30" s="17">
        <f>IF(SUM(wSUP!$C30:$DB30),$A30*wSUP!CZ30/SUM(wSUP!$C30:$DB30),0)</f>
        <v>0</v>
      </c>
      <c r="DA30" s="17">
        <f>IF(SUM(wSUP!$C30:$DB30),$A30*wSUP!DA30/SUM(wSUP!$C30:$DB30),0)</f>
        <v>0</v>
      </c>
      <c r="DB30" s="17">
        <f>IF(SUM(wSUP!$C30:$DB30),$A30*wSUP!DB30/SUM(wSUP!$C30:$DB30),0)</f>
        <v>0</v>
      </c>
      <c r="DC30" s="2"/>
    </row>
    <row r="31" spans="1:107" x14ac:dyDescent="0.75">
      <c r="A31" s="37">
        <v>0</v>
      </c>
      <c r="B31" s="17" t="s">
        <v>1574</v>
      </c>
      <c r="C31" s="17">
        <f>IF(SUM(wSUP!$C31:$DB31),$A31*wSUP!C31/SUM(wSUP!$C31:$DB31),0)</f>
        <v>0</v>
      </c>
      <c r="D31" s="17">
        <f>IF(SUM(wSUP!$C31:$DB31),$A31*wSUP!D31/SUM(wSUP!$C31:$DB31),0)</f>
        <v>0</v>
      </c>
      <c r="E31" s="17">
        <f>IF(SUM(wSUP!$C31:$DB31),$A31*wSUP!E31/SUM(wSUP!$C31:$DB31),0)</f>
        <v>0</v>
      </c>
      <c r="F31" s="17">
        <f>IF(SUM(wSUP!$C31:$DB31),$A31*wSUP!F31/SUM(wSUP!$C31:$DB31),0)</f>
        <v>0</v>
      </c>
      <c r="G31" s="17">
        <f>IF(SUM(wSUP!$C31:$DB31),$A31*wSUP!G31/SUM(wSUP!$C31:$DB31),0)</f>
        <v>0</v>
      </c>
      <c r="H31" s="17">
        <f>IF(SUM(wSUP!$C31:$DB31),$A31*wSUP!H31/SUM(wSUP!$C31:$DB31),0)</f>
        <v>0</v>
      </c>
      <c r="I31" s="17">
        <f>IF(SUM(wSUP!$C31:$DB31),$A31*wSUP!I31/SUM(wSUP!$C31:$DB31),0)</f>
        <v>0</v>
      </c>
      <c r="J31" s="17">
        <f>IF(SUM(wSUP!$C31:$DB31),$A31*wSUP!J31/SUM(wSUP!$C31:$DB31),0)</f>
        <v>0</v>
      </c>
      <c r="K31" s="17">
        <f>IF(SUM(wSUP!$C31:$DB31),$A31*wSUP!K31/SUM(wSUP!$C31:$DB31),0)</f>
        <v>0</v>
      </c>
      <c r="L31" s="17">
        <f>IF(SUM(wSUP!$C31:$DB31),$A31*wSUP!L31/SUM(wSUP!$C31:$DB31),0)</f>
        <v>0</v>
      </c>
      <c r="M31" s="17">
        <f>IF(SUM(wSUP!$C31:$DB31),$A31*wSUP!M31/SUM(wSUP!$C31:$DB31),0)</f>
        <v>0</v>
      </c>
      <c r="N31" s="17">
        <f>IF(SUM(wSUP!$C31:$DB31),$A31*wSUP!N31/SUM(wSUP!$C31:$DB31),0)</f>
        <v>0</v>
      </c>
      <c r="O31" s="17">
        <f>IF(SUM(wSUP!$C31:$DB31),$A31*wSUP!O31/SUM(wSUP!$C31:$DB31),0)</f>
        <v>0</v>
      </c>
      <c r="P31" s="17">
        <f>IF(SUM(wSUP!$C31:$DB31),$A31*wSUP!P31/SUM(wSUP!$C31:$DB31),0)</f>
        <v>0</v>
      </c>
      <c r="Q31" s="17">
        <f>IF(SUM(wSUP!$C31:$DB31),$A31*wSUP!Q31/SUM(wSUP!$C31:$DB31),0)</f>
        <v>0</v>
      </c>
      <c r="R31" s="17">
        <f>IF(SUM(wSUP!$C31:$DB31),$A31*wSUP!R31/SUM(wSUP!$C31:$DB31),0)</f>
        <v>0</v>
      </c>
      <c r="S31" s="17">
        <f>IF(SUM(wSUP!$C31:$DB31),$A31*wSUP!S31/SUM(wSUP!$C31:$DB31),0)</f>
        <v>0</v>
      </c>
      <c r="T31" s="17">
        <f>IF(SUM(wSUP!$C31:$DB31),$A31*wSUP!T31/SUM(wSUP!$C31:$DB31),0)</f>
        <v>0</v>
      </c>
      <c r="U31" s="17">
        <f>IF(SUM(wSUP!$C31:$DB31),$A31*wSUP!U31/SUM(wSUP!$C31:$DB31),0)</f>
        <v>0</v>
      </c>
      <c r="V31" s="17">
        <f>IF(SUM(wSUP!$C31:$DB31),$A31*wSUP!V31/SUM(wSUP!$C31:$DB31),0)</f>
        <v>0</v>
      </c>
      <c r="W31" s="17">
        <f>IF(SUM(wSUP!$C31:$DB31),$A31*wSUP!W31/SUM(wSUP!$C31:$DB31),0)</f>
        <v>0</v>
      </c>
      <c r="X31" s="17">
        <f>IF(SUM(wSUP!$C31:$DB31),$A31*wSUP!X31/SUM(wSUP!$C31:$DB31),0)</f>
        <v>0</v>
      </c>
      <c r="Y31" s="17">
        <f>IF(SUM(wSUP!$C31:$DB31),$A31*wSUP!Y31/SUM(wSUP!$C31:$DB31),0)</f>
        <v>0</v>
      </c>
      <c r="Z31" s="17">
        <f>IF(SUM(wSUP!$C31:$DB31),$A31*wSUP!Z31/SUM(wSUP!$C31:$DB31),0)</f>
        <v>0</v>
      </c>
      <c r="AA31" s="17">
        <f>IF(SUM(wSUP!$C31:$DB31),$A31*wSUP!AA31/SUM(wSUP!$C31:$DB31),0)</f>
        <v>0</v>
      </c>
      <c r="AB31" s="17">
        <f>IF(SUM(wSUP!$C31:$DB31),$A31*wSUP!AB31/SUM(wSUP!$C31:$DB31),0)</f>
        <v>0</v>
      </c>
      <c r="AC31" s="17">
        <f>IF(SUM(wSUP!$C31:$DB31),$A31*wSUP!AC31/SUM(wSUP!$C31:$DB31),0)</f>
        <v>0</v>
      </c>
      <c r="AD31" s="17">
        <f>IF(SUM(wSUP!$C31:$DB31),$A31*wSUP!AD31/SUM(wSUP!$C31:$DB31),0)</f>
        <v>0</v>
      </c>
      <c r="AE31" s="17">
        <f>IF(SUM(wSUP!$C31:$DB31),$A31*wSUP!AE31/SUM(wSUP!$C31:$DB31),0)</f>
        <v>0</v>
      </c>
      <c r="AF31" s="17">
        <f>IF(SUM(wSUP!$C31:$DB31),$A31*wSUP!AF31/SUM(wSUP!$C31:$DB31),0)</f>
        <v>0</v>
      </c>
      <c r="AG31" s="17">
        <f>IF(SUM(wSUP!$C31:$DB31),$A31*wSUP!AG31/SUM(wSUP!$C31:$DB31),0)</f>
        <v>0</v>
      </c>
      <c r="AH31" s="17">
        <f>IF(SUM(wSUP!$C31:$DB31),$A31*wSUP!AH31/SUM(wSUP!$C31:$DB31),0)</f>
        <v>0</v>
      </c>
      <c r="AI31" s="17">
        <f>IF(SUM(wSUP!$C31:$DB31),$A31*wSUP!AI31/SUM(wSUP!$C31:$DB31),0)</f>
        <v>0</v>
      </c>
      <c r="AJ31" s="17">
        <f>IF(SUM(wSUP!$C31:$DB31),$A31*wSUP!AJ31/SUM(wSUP!$C31:$DB31),0)</f>
        <v>0</v>
      </c>
      <c r="AK31" s="17">
        <f>IF(SUM(wSUP!$C31:$DB31),$A31*wSUP!AK31/SUM(wSUP!$C31:$DB31),0)</f>
        <v>0</v>
      </c>
      <c r="AL31" s="17">
        <f>IF(SUM(wSUP!$C31:$DB31),$A31*wSUP!AL31/SUM(wSUP!$C31:$DB31),0)</f>
        <v>0</v>
      </c>
      <c r="AM31" s="17">
        <f>IF(SUM(wSUP!$C31:$DB31),$A31*wSUP!AM31/SUM(wSUP!$C31:$DB31),0)</f>
        <v>0</v>
      </c>
      <c r="AN31" s="17">
        <f>IF(SUM(wSUP!$C31:$DB31),$A31*wSUP!AN31/SUM(wSUP!$C31:$DB31),0)</f>
        <v>0</v>
      </c>
      <c r="AO31" s="17">
        <f>IF(SUM(wSUP!$C31:$DB31),$A31*wSUP!AO31/SUM(wSUP!$C31:$DB31),0)</f>
        <v>0</v>
      </c>
      <c r="AP31" s="17">
        <f>IF(SUM(wSUP!$C31:$DB31),$A31*wSUP!AP31/SUM(wSUP!$C31:$DB31),0)</f>
        <v>0</v>
      </c>
      <c r="AQ31" s="17">
        <f>IF(SUM(wSUP!$C31:$DB31),$A31*wSUP!AQ31/SUM(wSUP!$C31:$DB31),0)</f>
        <v>0</v>
      </c>
      <c r="AR31" s="17">
        <f>IF(SUM(wSUP!$C31:$DB31),$A31*wSUP!AR31/SUM(wSUP!$C31:$DB31),0)</f>
        <v>0</v>
      </c>
      <c r="AS31" s="17">
        <f>IF(SUM(wSUP!$C31:$DB31),$A31*wSUP!AS31/SUM(wSUP!$C31:$DB31),0)</f>
        <v>0</v>
      </c>
      <c r="AT31" s="17">
        <f>IF(SUM(wSUP!$C31:$DB31),$A31*wSUP!AT31/SUM(wSUP!$C31:$DB31),0)</f>
        <v>0</v>
      </c>
      <c r="AU31" s="17">
        <f>IF(SUM(wSUP!$C31:$DB31),$A31*wSUP!AU31/SUM(wSUP!$C31:$DB31),0)</f>
        <v>0</v>
      </c>
      <c r="AV31" s="17">
        <f>IF(SUM(wSUP!$C31:$DB31),$A31*wSUP!AV31/SUM(wSUP!$C31:$DB31),0)</f>
        <v>0</v>
      </c>
      <c r="AW31" s="17">
        <f>IF(SUM(wSUP!$C31:$DB31),$A31*wSUP!AW31/SUM(wSUP!$C31:$DB31),0)</f>
        <v>0</v>
      </c>
      <c r="AX31" s="17">
        <f>IF(SUM(wSUP!$C31:$DB31),$A31*wSUP!AX31/SUM(wSUP!$C31:$DB31),0)</f>
        <v>0</v>
      </c>
      <c r="AY31" s="17">
        <f>IF(SUM(wSUP!$C31:$DB31),$A31*wSUP!AY31/SUM(wSUP!$C31:$DB31),0)</f>
        <v>0</v>
      </c>
      <c r="AZ31" s="17">
        <f>IF(SUM(wSUP!$C31:$DB31),$A31*wSUP!AZ31/SUM(wSUP!$C31:$DB31),0)</f>
        <v>0</v>
      </c>
      <c r="BA31" s="17">
        <f>IF(SUM(wSUP!$C31:$DB31),$A31*wSUP!BA31/SUM(wSUP!$C31:$DB31),0)</f>
        <v>0</v>
      </c>
      <c r="BB31" s="17">
        <f>IF(SUM(wSUP!$C31:$DB31),$A31*wSUP!BB31/SUM(wSUP!$C31:$DB31),0)</f>
        <v>0</v>
      </c>
      <c r="BC31" s="17">
        <f>IF(SUM(wSUP!$C31:$DB31),$A31*wSUP!BC31/SUM(wSUP!$C31:$DB31),0)</f>
        <v>0</v>
      </c>
      <c r="BD31" s="17">
        <f>IF(SUM(wSUP!$C31:$DB31),$A31*wSUP!BD31/SUM(wSUP!$C31:$DB31),0)</f>
        <v>0</v>
      </c>
      <c r="BE31" s="17">
        <f>IF(SUM(wSUP!$C31:$DB31),$A31*wSUP!BE31/SUM(wSUP!$C31:$DB31),0)</f>
        <v>0</v>
      </c>
      <c r="BF31" s="17">
        <f>IF(SUM(wSUP!$C31:$DB31),$A31*wSUP!BF31/SUM(wSUP!$C31:$DB31),0)</f>
        <v>0</v>
      </c>
      <c r="BG31" s="17">
        <f>IF(SUM(wSUP!$C31:$DB31),$A31*wSUP!BG31/SUM(wSUP!$C31:$DB31),0)</f>
        <v>0</v>
      </c>
      <c r="BH31" s="17">
        <f>IF(SUM(wSUP!$C31:$DB31),$A31*wSUP!BH31/SUM(wSUP!$C31:$DB31),0)</f>
        <v>0</v>
      </c>
      <c r="BI31" s="17">
        <f>IF(SUM(wSUP!$C31:$DB31),$A31*wSUP!BI31/SUM(wSUP!$C31:$DB31),0)</f>
        <v>0</v>
      </c>
      <c r="BJ31" s="17">
        <f>IF(SUM(wSUP!$C31:$DB31),$A31*wSUP!BJ31/SUM(wSUP!$C31:$DB31),0)</f>
        <v>0</v>
      </c>
      <c r="BK31" s="17">
        <f>IF(SUM(wSUP!$C31:$DB31),$A31*wSUP!BK31/SUM(wSUP!$C31:$DB31),0)</f>
        <v>0</v>
      </c>
      <c r="BL31" s="17">
        <f>IF(SUM(wSUP!$C31:$DB31),$A31*wSUP!BL31/SUM(wSUP!$C31:$DB31),0)</f>
        <v>0</v>
      </c>
      <c r="BM31" s="17">
        <f>IF(SUM(wSUP!$C31:$DB31),$A31*wSUP!BM31/SUM(wSUP!$C31:$DB31),0)</f>
        <v>0</v>
      </c>
      <c r="BN31" s="17">
        <f>IF(SUM(wSUP!$C31:$DB31),$A31*wSUP!BN31/SUM(wSUP!$C31:$DB31),0)</f>
        <v>0</v>
      </c>
      <c r="BO31" s="17">
        <f>IF(SUM(wSUP!$C31:$DB31),$A31*wSUP!BO31/SUM(wSUP!$C31:$DB31),0)</f>
        <v>0</v>
      </c>
      <c r="BP31" s="17">
        <f>IF(SUM(wSUP!$C31:$DB31),$A31*wSUP!BP31/SUM(wSUP!$C31:$DB31),0)</f>
        <v>0</v>
      </c>
      <c r="BQ31" s="17">
        <f>IF(SUM(wSUP!$C31:$DB31),$A31*wSUP!BQ31/SUM(wSUP!$C31:$DB31),0)</f>
        <v>0</v>
      </c>
      <c r="BR31" s="17">
        <f>IF(SUM(wSUP!$C31:$DB31),$A31*wSUP!BR31/SUM(wSUP!$C31:$DB31),0)</f>
        <v>0</v>
      </c>
      <c r="BS31" s="17">
        <f>IF(SUM(wSUP!$C31:$DB31),$A31*wSUP!BS31/SUM(wSUP!$C31:$DB31),0)</f>
        <v>0</v>
      </c>
      <c r="BT31" s="17">
        <f>IF(SUM(wSUP!$C31:$DB31),$A31*wSUP!BT31/SUM(wSUP!$C31:$DB31),0)</f>
        <v>0</v>
      </c>
      <c r="BU31" s="17">
        <f>IF(SUM(wSUP!$C31:$DB31),$A31*wSUP!BU31/SUM(wSUP!$C31:$DB31),0)</f>
        <v>0</v>
      </c>
      <c r="BV31" s="17">
        <f>IF(SUM(wSUP!$C31:$DB31),$A31*wSUP!BV31/SUM(wSUP!$C31:$DB31),0)</f>
        <v>0</v>
      </c>
      <c r="BW31" s="17">
        <f>IF(SUM(wSUP!$C31:$DB31),$A31*wSUP!BW31/SUM(wSUP!$C31:$DB31),0)</f>
        <v>0</v>
      </c>
      <c r="BX31" s="17">
        <f>IF(SUM(wSUP!$C31:$DB31),$A31*wSUP!BX31/SUM(wSUP!$C31:$DB31),0)</f>
        <v>0</v>
      </c>
      <c r="BY31" s="17">
        <f>IF(SUM(wSUP!$C31:$DB31),$A31*wSUP!BY31/SUM(wSUP!$C31:$DB31),0)</f>
        <v>0</v>
      </c>
      <c r="BZ31" s="17">
        <f>IF(SUM(wSUP!$C31:$DB31),$A31*wSUP!BZ31/SUM(wSUP!$C31:$DB31),0)</f>
        <v>0</v>
      </c>
      <c r="CA31" s="17">
        <f>IF(SUM(wSUP!$C31:$DB31),$A31*wSUP!CA31/SUM(wSUP!$C31:$DB31),0)</f>
        <v>0</v>
      </c>
      <c r="CB31" s="17">
        <f>IF(SUM(wSUP!$C31:$DB31),$A31*wSUP!CB31/SUM(wSUP!$C31:$DB31),0)</f>
        <v>0</v>
      </c>
      <c r="CC31" s="17">
        <f>IF(SUM(wSUP!$C31:$DB31),$A31*wSUP!CC31/SUM(wSUP!$C31:$DB31),0)</f>
        <v>0</v>
      </c>
      <c r="CD31" s="17">
        <f>IF(SUM(wSUP!$C31:$DB31),$A31*wSUP!CD31/SUM(wSUP!$C31:$DB31),0)</f>
        <v>0</v>
      </c>
      <c r="CE31" s="17">
        <f>IF(SUM(wSUP!$C31:$DB31),$A31*wSUP!CE31/SUM(wSUP!$C31:$DB31),0)</f>
        <v>0</v>
      </c>
      <c r="CF31" s="17">
        <f>IF(SUM(wSUP!$C31:$DB31),$A31*wSUP!CF31/SUM(wSUP!$C31:$DB31),0)</f>
        <v>0</v>
      </c>
      <c r="CG31" s="17">
        <f>IF(SUM(wSUP!$C31:$DB31),$A31*wSUP!CG31/SUM(wSUP!$C31:$DB31),0)</f>
        <v>0</v>
      </c>
      <c r="CH31" s="17">
        <f>IF(SUM(wSUP!$C31:$DB31),$A31*wSUP!CH31/SUM(wSUP!$C31:$DB31),0)</f>
        <v>0</v>
      </c>
      <c r="CI31" s="17">
        <f>IF(SUM(wSUP!$C31:$DB31),$A31*wSUP!CI31/SUM(wSUP!$C31:$DB31),0)</f>
        <v>0</v>
      </c>
      <c r="CJ31" s="17">
        <f>IF(SUM(wSUP!$C31:$DB31),$A31*wSUP!CJ31/SUM(wSUP!$C31:$DB31),0)</f>
        <v>0</v>
      </c>
      <c r="CK31" s="17">
        <f>IF(SUM(wSUP!$C31:$DB31),$A31*wSUP!CK31/SUM(wSUP!$C31:$DB31),0)</f>
        <v>0</v>
      </c>
      <c r="CL31" s="17">
        <f>IF(SUM(wSUP!$C31:$DB31),$A31*wSUP!CL31/SUM(wSUP!$C31:$DB31),0)</f>
        <v>0</v>
      </c>
      <c r="CM31" s="17">
        <f>IF(SUM(wSUP!$C31:$DB31),$A31*wSUP!CM31/SUM(wSUP!$C31:$DB31),0)</f>
        <v>0</v>
      </c>
      <c r="CN31" s="17">
        <f>IF(SUM(wSUP!$C31:$DB31),$A31*wSUP!CN31/SUM(wSUP!$C31:$DB31),0)</f>
        <v>0</v>
      </c>
      <c r="CO31" s="17">
        <f>IF(SUM(wSUP!$C31:$DB31),$A31*wSUP!CO31/SUM(wSUP!$C31:$DB31),0)</f>
        <v>0</v>
      </c>
      <c r="CP31" s="17">
        <f>IF(SUM(wSUP!$C31:$DB31),$A31*wSUP!CP31/SUM(wSUP!$C31:$DB31),0)</f>
        <v>0</v>
      </c>
      <c r="CQ31" s="17">
        <f>IF(SUM(wSUP!$C31:$DB31),$A31*wSUP!CQ31/SUM(wSUP!$C31:$DB31),0)</f>
        <v>0</v>
      </c>
      <c r="CR31" s="17">
        <f>IF(SUM(wSUP!$C31:$DB31),$A31*wSUP!CR31/SUM(wSUP!$C31:$DB31),0)</f>
        <v>0</v>
      </c>
      <c r="CS31" s="17">
        <f>IF(SUM(wSUP!$C31:$DB31),$A31*wSUP!CS31/SUM(wSUP!$C31:$DB31),0)</f>
        <v>0</v>
      </c>
      <c r="CT31" s="17">
        <f>IF(SUM(wSUP!$C31:$DB31),$A31*wSUP!CT31/SUM(wSUP!$C31:$DB31),0)</f>
        <v>0</v>
      </c>
      <c r="CU31" s="17">
        <f>IF(SUM(wSUP!$C31:$DB31),$A31*wSUP!CU31/SUM(wSUP!$C31:$DB31),0)</f>
        <v>0</v>
      </c>
      <c r="CV31" s="17">
        <f>IF(SUM(wSUP!$C31:$DB31),$A31*wSUP!CV31/SUM(wSUP!$C31:$DB31),0)</f>
        <v>0</v>
      </c>
      <c r="CW31" s="17">
        <f>IF(SUM(wSUP!$C31:$DB31),$A31*wSUP!CW31/SUM(wSUP!$C31:$DB31),0)</f>
        <v>0</v>
      </c>
      <c r="CX31" s="17">
        <f>IF(SUM(wSUP!$C31:$DB31),$A31*wSUP!CX31/SUM(wSUP!$C31:$DB31),0)</f>
        <v>0</v>
      </c>
      <c r="CY31" s="17">
        <f>IF(SUM(wSUP!$C31:$DB31),$A31*wSUP!CY31/SUM(wSUP!$C31:$DB31),0)</f>
        <v>0</v>
      </c>
      <c r="CZ31" s="17">
        <f>IF(SUM(wSUP!$C31:$DB31),$A31*wSUP!CZ31/SUM(wSUP!$C31:$DB31),0)</f>
        <v>0</v>
      </c>
      <c r="DA31" s="17">
        <f>IF(SUM(wSUP!$C31:$DB31),$A31*wSUP!DA31/SUM(wSUP!$C31:$DB31),0)</f>
        <v>0</v>
      </c>
      <c r="DB31" s="17">
        <f>IF(SUM(wSUP!$C31:$DB31),$A31*wSUP!DB31/SUM(wSUP!$C31:$DB31),0)</f>
        <v>0</v>
      </c>
      <c r="DC31" s="2"/>
    </row>
    <row r="32" spans="1:107" x14ac:dyDescent="0.75">
      <c r="A32" s="37">
        <v>0</v>
      </c>
      <c r="B32" s="9" t="s">
        <v>85</v>
      </c>
      <c r="C32" s="17">
        <f>IF(SUM(wSUP!$C32:$DB32),$A32*wSUP!C32/SUM(wSUP!$C32:$DB32),0)</f>
        <v>0</v>
      </c>
      <c r="D32" s="17">
        <f>IF(SUM(wSUP!$C32:$DB32),$A32*wSUP!D32/SUM(wSUP!$C32:$DB32),0)</f>
        <v>0</v>
      </c>
      <c r="E32" s="17">
        <f>IF(SUM(wSUP!$C32:$DB32),$A32*wSUP!E32/SUM(wSUP!$C32:$DB32),0)</f>
        <v>0</v>
      </c>
      <c r="F32" s="17">
        <f>IF(SUM(wSUP!$C32:$DB32),$A32*wSUP!F32/SUM(wSUP!$C32:$DB32),0)</f>
        <v>0</v>
      </c>
      <c r="G32" s="17">
        <f>IF(SUM(wSUP!$C32:$DB32),$A32*wSUP!G32/SUM(wSUP!$C32:$DB32),0)</f>
        <v>0</v>
      </c>
      <c r="H32" s="17">
        <f>IF(SUM(wSUP!$C32:$DB32),$A32*wSUP!H32/SUM(wSUP!$C32:$DB32),0)</f>
        <v>0</v>
      </c>
      <c r="I32" s="17">
        <f>IF(SUM(wSUP!$C32:$DB32),$A32*wSUP!I32/SUM(wSUP!$C32:$DB32),0)</f>
        <v>0</v>
      </c>
      <c r="J32" s="17">
        <f>IF(SUM(wSUP!$C32:$DB32),$A32*wSUP!J32/SUM(wSUP!$C32:$DB32),0)</f>
        <v>0</v>
      </c>
      <c r="K32" s="17">
        <f>IF(SUM(wSUP!$C32:$DB32),$A32*wSUP!K32/SUM(wSUP!$C32:$DB32),0)</f>
        <v>0</v>
      </c>
      <c r="L32" s="17">
        <f>IF(SUM(wSUP!$C32:$DB32),$A32*wSUP!L32/SUM(wSUP!$C32:$DB32),0)</f>
        <v>0</v>
      </c>
      <c r="M32" s="17">
        <f>IF(SUM(wSUP!$C32:$DB32),$A32*wSUP!M32/SUM(wSUP!$C32:$DB32),0)</f>
        <v>0</v>
      </c>
      <c r="N32" s="17">
        <f>IF(SUM(wSUP!$C32:$DB32),$A32*wSUP!N32/SUM(wSUP!$C32:$DB32),0)</f>
        <v>0</v>
      </c>
      <c r="O32" s="17">
        <f>IF(SUM(wSUP!$C32:$DB32),$A32*wSUP!O32/SUM(wSUP!$C32:$DB32),0)</f>
        <v>0</v>
      </c>
      <c r="P32" s="17">
        <f>IF(SUM(wSUP!$C32:$DB32),$A32*wSUP!P32/SUM(wSUP!$C32:$DB32),0)</f>
        <v>0</v>
      </c>
      <c r="Q32" s="17">
        <f>IF(SUM(wSUP!$C32:$DB32),$A32*wSUP!Q32/SUM(wSUP!$C32:$DB32),0)</f>
        <v>0</v>
      </c>
      <c r="R32" s="17">
        <f>IF(SUM(wSUP!$C32:$DB32),$A32*wSUP!R32/SUM(wSUP!$C32:$DB32),0)</f>
        <v>0</v>
      </c>
      <c r="S32" s="17">
        <f>IF(SUM(wSUP!$C32:$DB32),$A32*wSUP!S32/SUM(wSUP!$C32:$DB32),0)</f>
        <v>0</v>
      </c>
      <c r="T32" s="17">
        <f>IF(SUM(wSUP!$C32:$DB32),$A32*wSUP!T32/SUM(wSUP!$C32:$DB32),0)</f>
        <v>0</v>
      </c>
      <c r="U32" s="17">
        <f>IF(SUM(wSUP!$C32:$DB32),$A32*wSUP!U32/SUM(wSUP!$C32:$DB32),0)</f>
        <v>0</v>
      </c>
      <c r="V32" s="17">
        <f>IF(SUM(wSUP!$C32:$DB32),$A32*wSUP!V32/SUM(wSUP!$C32:$DB32),0)</f>
        <v>0</v>
      </c>
      <c r="W32" s="17">
        <f>IF(SUM(wSUP!$C32:$DB32),$A32*wSUP!W32/SUM(wSUP!$C32:$DB32),0)</f>
        <v>0</v>
      </c>
      <c r="X32" s="17">
        <f>IF(SUM(wSUP!$C32:$DB32),$A32*wSUP!X32/SUM(wSUP!$C32:$DB32),0)</f>
        <v>0</v>
      </c>
      <c r="Y32" s="17">
        <f>IF(SUM(wSUP!$C32:$DB32),$A32*wSUP!Y32/SUM(wSUP!$C32:$DB32),0)</f>
        <v>0</v>
      </c>
      <c r="Z32" s="17">
        <f>IF(SUM(wSUP!$C32:$DB32),$A32*wSUP!Z32/SUM(wSUP!$C32:$DB32),0)</f>
        <v>0</v>
      </c>
      <c r="AA32" s="17">
        <f>IF(SUM(wSUP!$C32:$DB32),$A32*wSUP!AA32/SUM(wSUP!$C32:$DB32),0)</f>
        <v>0</v>
      </c>
      <c r="AB32" s="17">
        <f>IF(SUM(wSUP!$C32:$DB32),$A32*wSUP!AB32/SUM(wSUP!$C32:$DB32),0)</f>
        <v>0</v>
      </c>
      <c r="AC32" s="17">
        <f>IF(SUM(wSUP!$C32:$DB32),$A32*wSUP!AC32/SUM(wSUP!$C32:$DB32),0)</f>
        <v>0</v>
      </c>
      <c r="AD32" s="17">
        <f>IF(SUM(wSUP!$C32:$DB32),$A32*wSUP!AD32/SUM(wSUP!$C32:$DB32),0)</f>
        <v>0</v>
      </c>
      <c r="AE32" s="17">
        <f>IF(SUM(wSUP!$C32:$DB32),$A32*wSUP!AE32/SUM(wSUP!$C32:$DB32),0)</f>
        <v>0</v>
      </c>
      <c r="AF32" s="17">
        <f>IF(SUM(wSUP!$C32:$DB32),$A32*wSUP!AF32/SUM(wSUP!$C32:$DB32),0)</f>
        <v>0</v>
      </c>
      <c r="AG32" s="17">
        <f>IF(SUM(wSUP!$C32:$DB32),$A32*wSUP!AG32/SUM(wSUP!$C32:$DB32),0)</f>
        <v>0</v>
      </c>
      <c r="AH32" s="17">
        <f>IF(SUM(wSUP!$C32:$DB32),$A32*wSUP!AH32/SUM(wSUP!$C32:$DB32),0)</f>
        <v>0</v>
      </c>
      <c r="AI32" s="17">
        <f>IF(SUM(wSUP!$C32:$DB32),$A32*wSUP!AI32/SUM(wSUP!$C32:$DB32),0)</f>
        <v>0</v>
      </c>
      <c r="AJ32" s="17">
        <f>IF(SUM(wSUP!$C32:$DB32),$A32*wSUP!AJ32/SUM(wSUP!$C32:$DB32),0)</f>
        <v>0</v>
      </c>
      <c r="AK32" s="17">
        <f>IF(SUM(wSUP!$C32:$DB32),$A32*wSUP!AK32/SUM(wSUP!$C32:$DB32),0)</f>
        <v>0</v>
      </c>
      <c r="AL32" s="17">
        <f>IF(SUM(wSUP!$C32:$DB32),$A32*wSUP!AL32/SUM(wSUP!$C32:$DB32),0)</f>
        <v>0</v>
      </c>
      <c r="AM32" s="17">
        <f>IF(SUM(wSUP!$C32:$DB32),$A32*wSUP!AM32/SUM(wSUP!$C32:$DB32),0)</f>
        <v>0</v>
      </c>
      <c r="AN32" s="17">
        <f>IF(SUM(wSUP!$C32:$DB32),$A32*wSUP!AN32/SUM(wSUP!$C32:$DB32),0)</f>
        <v>0</v>
      </c>
      <c r="AO32" s="17">
        <f>IF(SUM(wSUP!$C32:$DB32),$A32*wSUP!AO32/SUM(wSUP!$C32:$DB32),0)</f>
        <v>0</v>
      </c>
      <c r="AP32" s="17">
        <f>IF(SUM(wSUP!$C32:$DB32),$A32*wSUP!AP32/SUM(wSUP!$C32:$DB32),0)</f>
        <v>0</v>
      </c>
      <c r="AQ32" s="17">
        <f>IF(SUM(wSUP!$C32:$DB32),$A32*wSUP!AQ32/SUM(wSUP!$C32:$DB32),0)</f>
        <v>0</v>
      </c>
      <c r="AR32" s="17">
        <f>IF(SUM(wSUP!$C32:$DB32),$A32*wSUP!AR32/SUM(wSUP!$C32:$DB32),0)</f>
        <v>0</v>
      </c>
      <c r="AS32" s="17">
        <f>IF(SUM(wSUP!$C32:$DB32),$A32*wSUP!AS32/SUM(wSUP!$C32:$DB32),0)</f>
        <v>0</v>
      </c>
      <c r="AT32" s="17">
        <f>IF(SUM(wSUP!$C32:$DB32),$A32*wSUP!AT32/SUM(wSUP!$C32:$DB32),0)</f>
        <v>0</v>
      </c>
      <c r="AU32" s="17">
        <f>IF(SUM(wSUP!$C32:$DB32),$A32*wSUP!AU32/SUM(wSUP!$C32:$DB32),0)</f>
        <v>0</v>
      </c>
      <c r="AV32" s="17">
        <f>IF(SUM(wSUP!$C32:$DB32),$A32*wSUP!AV32/SUM(wSUP!$C32:$DB32),0)</f>
        <v>0</v>
      </c>
      <c r="AW32" s="17">
        <f>IF(SUM(wSUP!$C32:$DB32),$A32*wSUP!AW32/SUM(wSUP!$C32:$DB32),0)</f>
        <v>0</v>
      </c>
      <c r="AX32" s="17">
        <f>IF(SUM(wSUP!$C32:$DB32),$A32*wSUP!AX32/SUM(wSUP!$C32:$DB32),0)</f>
        <v>0</v>
      </c>
      <c r="AY32" s="17">
        <f>IF(SUM(wSUP!$C32:$DB32),$A32*wSUP!AY32/SUM(wSUP!$C32:$DB32),0)</f>
        <v>0</v>
      </c>
      <c r="AZ32" s="17">
        <f>IF(SUM(wSUP!$C32:$DB32),$A32*wSUP!AZ32/SUM(wSUP!$C32:$DB32),0)</f>
        <v>0</v>
      </c>
      <c r="BA32" s="17">
        <f>IF(SUM(wSUP!$C32:$DB32),$A32*wSUP!BA32/SUM(wSUP!$C32:$DB32),0)</f>
        <v>0</v>
      </c>
      <c r="BB32" s="17">
        <f>IF(SUM(wSUP!$C32:$DB32),$A32*wSUP!BB32/SUM(wSUP!$C32:$DB32),0)</f>
        <v>0</v>
      </c>
      <c r="BC32" s="17">
        <f>IF(SUM(wSUP!$C32:$DB32),$A32*wSUP!BC32/SUM(wSUP!$C32:$DB32),0)</f>
        <v>0</v>
      </c>
      <c r="BD32" s="17">
        <f>IF(SUM(wSUP!$C32:$DB32),$A32*wSUP!BD32/SUM(wSUP!$C32:$DB32),0)</f>
        <v>0</v>
      </c>
      <c r="BE32" s="17">
        <f>IF(SUM(wSUP!$C32:$DB32),$A32*wSUP!BE32/SUM(wSUP!$C32:$DB32),0)</f>
        <v>0</v>
      </c>
      <c r="BF32" s="17">
        <f>IF(SUM(wSUP!$C32:$DB32),$A32*wSUP!BF32/SUM(wSUP!$C32:$DB32),0)</f>
        <v>0</v>
      </c>
      <c r="BG32" s="17">
        <f>IF(SUM(wSUP!$C32:$DB32),$A32*wSUP!BG32/SUM(wSUP!$C32:$DB32),0)</f>
        <v>0</v>
      </c>
      <c r="BH32" s="17">
        <f>IF(SUM(wSUP!$C32:$DB32),$A32*wSUP!BH32/SUM(wSUP!$C32:$DB32),0)</f>
        <v>0</v>
      </c>
      <c r="BI32" s="17">
        <f>IF(SUM(wSUP!$C32:$DB32),$A32*wSUP!BI32/SUM(wSUP!$C32:$DB32),0)</f>
        <v>0</v>
      </c>
      <c r="BJ32" s="17">
        <f>IF(SUM(wSUP!$C32:$DB32),$A32*wSUP!BJ32/SUM(wSUP!$C32:$DB32),0)</f>
        <v>0</v>
      </c>
      <c r="BK32" s="17">
        <f>IF(SUM(wSUP!$C32:$DB32),$A32*wSUP!BK32/SUM(wSUP!$C32:$DB32),0)</f>
        <v>0</v>
      </c>
      <c r="BL32" s="17">
        <f>IF(SUM(wSUP!$C32:$DB32),$A32*wSUP!BL32/SUM(wSUP!$C32:$DB32),0)</f>
        <v>0</v>
      </c>
      <c r="BM32" s="17">
        <f>IF(SUM(wSUP!$C32:$DB32),$A32*wSUP!BM32/SUM(wSUP!$C32:$DB32),0)</f>
        <v>0</v>
      </c>
      <c r="BN32" s="17">
        <f>IF(SUM(wSUP!$C32:$DB32),$A32*wSUP!BN32/SUM(wSUP!$C32:$DB32),0)</f>
        <v>0</v>
      </c>
      <c r="BO32" s="17">
        <f>IF(SUM(wSUP!$C32:$DB32),$A32*wSUP!BO32/SUM(wSUP!$C32:$DB32),0)</f>
        <v>0</v>
      </c>
      <c r="BP32" s="17">
        <f>IF(SUM(wSUP!$C32:$DB32),$A32*wSUP!BP32/SUM(wSUP!$C32:$DB32),0)</f>
        <v>0</v>
      </c>
      <c r="BQ32" s="17">
        <f>IF(SUM(wSUP!$C32:$DB32),$A32*wSUP!BQ32/SUM(wSUP!$C32:$DB32),0)</f>
        <v>0</v>
      </c>
      <c r="BR32" s="17">
        <f>IF(SUM(wSUP!$C32:$DB32),$A32*wSUP!BR32/SUM(wSUP!$C32:$DB32),0)</f>
        <v>0</v>
      </c>
      <c r="BS32" s="17">
        <f>IF(SUM(wSUP!$C32:$DB32),$A32*wSUP!BS32/SUM(wSUP!$C32:$DB32),0)</f>
        <v>0</v>
      </c>
      <c r="BT32" s="17">
        <f>IF(SUM(wSUP!$C32:$DB32),$A32*wSUP!BT32/SUM(wSUP!$C32:$DB32),0)</f>
        <v>0</v>
      </c>
      <c r="BU32" s="17">
        <f>IF(SUM(wSUP!$C32:$DB32),$A32*wSUP!BU32/SUM(wSUP!$C32:$DB32),0)</f>
        <v>0</v>
      </c>
      <c r="BV32" s="17">
        <f>IF(SUM(wSUP!$C32:$DB32),$A32*wSUP!BV32/SUM(wSUP!$C32:$DB32),0)</f>
        <v>0</v>
      </c>
      <c r="BW32" s="17">
        <f>IF(SUM(wSUP!$C32:$DB32),$A32*wSUP!BW32/SUM(wSUP!$C32:$DB32),0)</f>
        <v>0</v>
      </c>
      <c r="BX32" s="17">
        <f>IF(SUM(wSUP!$C32:$DB32),$A32*wSUP!BX32/SUM(wSUP!$C32:$DB32),0)</f>
        <v>0</v>
      </c>
      <c r="BY32" s="17">
        <f>IF(SUM(wSUP!$C32:$DB32),$A32*wSUP!BY32/SUM(wSUP!$C32:$DB32),0)</f>
        <v>0</v>
      </c>
      <c r="BZ32" s="17">
        <f>IF(SUM(wSUP!$C32:$DB32),$A32*wSUP!BZ32/SUM(wSUP!$C32:$DB32),0)</f>
        <v>0</v>
      </c>
      <c r="CA32" s="17">
        <f>IF(SUM(wSUP!$C32:$DB32),$A32*wSUP!CA32/SUM(wSUP!$C32:$DB32),0)</f>
        <v>0</v>
      </c>
      <c r="CB32" s="17">
        <f>IF(SUM(wSUP!$C32:$DB32),$A32*wSUP!CB32/SUM(wSUP!$C32:$DB32),0)</f>
        <v>0</v>
      </c>
      <c r="CC32" s="17">
        <f>IF(SUM(wSUP!$C32:$DB32),$A32*wSUP!CC32/SUM(wSUP!$C32:$DB32),0)</f>
        <v>0</v>
      </c>
      <c r="CD32" s="17">
        <f>IF(SUM(wSUP!$C32:$DB32),$A32*wSUP!CD32/SUM(wSUP!$C32:$DB32),0)</f>
        <v>0</v>
      </c>
      <c r="CE32" s="17">
        <f>IF(SUM(wSUP!$C32:$DB32),$A32*wSUP!CE32/SUM(wSUP!$C32:$DB32),0)</f>
        <v>0</v>
      </c>
      <c r="CF32" s="17">
        <f>IF(SUM(wSUP!$C32:$DB32),$A32*wSUP!CF32/SUM(wSUP!$C32:$DB32),0)</f>
        <v>0</v>
      </c>
      <c r="CG32" s="17">
        <f>IF(SUM(wSUP!$C32:$DB32),$A32*wSUP!CG32/SUM(wSUP!$C32:$DB32),0)</f>
        <v>0</v>
      </c>
      <c r="CH32" s="17">
        <f>IF(SUM(wSUP!$C32:$DB32),$A32*wSUP!CH32/SUM(wSUP!$C32:$DB32),0)</f>
        <v>0</v>
      </c>
      <c r="CI32" s="17">
        <f>IF(SUM(wSUP!$C32:$DB32),$A32*wSUP!CI32/SUM(wSUP!$C32:$DB32),0)</f>
        <v>0</v>
      </c>
      <c r="CJ32" s="17">
        <f>IF(SUM(wSUP!$C32:$DB32),$A32*wSUP!CJ32/SUM(wSUP!$C32:$DB32),0)</f>
        <v>0</v>
      </c>
      <c r="CK32" s="17">
        <f>IF(SUM(wSUP!$C32:$DB32),$A32*wSUP!CK32/SUM(wSUP!$C32:$DB32),0)</f>
        <v>0</v>
      </c>
      <c r="CL32" s="17">
        <f>IF(SUM(wSUP!$C32:$DB32),$A32*wSUP!CL32/SUM(wSUP!$C32:$DB32),0)</f>
        <v>0</v>
      </c>
      <c r="CM32" s="17">
        <f>IF(SUM(wSUP!$C32:$DB32),$A32*wSUP!CM32/SUM(wSUP!$C32:$DB32),0)</f>
        <v>0</v>
      </c>
      <c r="CN32" s="17">
        <f>IF(SUM(wSUP!$C32:$DB32),$A32*wSUP!CN32/SUM(wSUP!$C32:$DB32),0)</f>
        <v>0</v>
      </c>
      <c r="CO32" s="17">
        <f>IF(SUM(wSUP!$C32:$DB32),$A32*wSUP!CO32/SUM(wSUP!$C32:$DB32),0)</f>
        <v>0</v>
      </c>
      <c r="CP32" s="17">
        <f>IF(SUM(wSUP!$C32:$DB32),$A32*wSUP!CP32/SUM(wSUP!$C32:$DB32),0)</f>
        <v>0</v>
      </c>
      <c r="CQ32" s="17">
        <f>IF(SUM(wSUP!$C32:$DB32),$A32*wSUP!CQ32/SUM(wSUP!$C32:$DB32),0)</f>
        <v>0</v>
      </c>
      <c r="CR32" s="17">
        <f>IF(SUM(wSUP!$C32:$DB32),$A32*wSUP!CR32/SUM(wSUP!$C32:$DB32),0)</f>
        <v>0</v>
      </c>
      <c r="CS32" s="17">
        <f>IF(SUM(wSUP!$C32:$DB32),$A32*wSUP!CS32/SUM(wSUP!$C32:$DB32),0)</f>
        <v>0</v>
      </c>
      <c r="CT32" s="17">
        <f>IF(SUM(wSUP!$C32:$DB32),$A32*wSUP!CT32/SUM(wSUP!$C32:$DB32),0)</f>
        <v>0</v>
      </c>
      <c r="CU32" s="17">
        <f>IF(SUM(wSUP!$C32:$DB32),$A32*wSUP!CU32/SUM(wSUP!$C32:$DB32),0)</f>
        <v>0</v>
      </c>
      <c r="CV32" s="17">
        <f>IF(SUM(wSUP!$C32:$DB32),$A32*wSUP!CV32/SUM(wSUP!$C32:$DB32),0)</f>
        <v>0</v>
      </c>
      <c r="CW32" s="17">
        <f>IF(SUM(wSUP!$C32:$DB32),$A32*wSUP!CW32/SUM(wSUP!$C32:$DB32),0)</f>
        <v>0</v>
      </c>
      <c r="CX32" s="17">
        <f>IF(SUM(wSUP!$C32:$DB32),$A32*wSUP!CX32/SUM(wSUP!$C32:$DB32),0)</f>
        <v>0</v>
      </c>
      <c r="CY32" s="17">
        <f>IF(SUM(wSUP!$C32:$DB32),$A32*wSUP!CY32/SUM(wSUP!$C32:$DB32),0)</f>
        <v>0</v>
      </c>
      <c r="CZ32" s="17">
        <f>IF(SUM(wSUP!$C32:$DB32),$A32*wSUP!CZ32/SUM(wSUP!$C32:$DB32),0)</f>
        <v>0</v>
      </c>
      <c r="DA32" s="17">
        <f>IF(SUM(wSUP!$C32:$DB32),$A32*wSUP!DA32/SUM(wSUP!$C32:$DB32),0)</f>
        <v>0</v>
      </c>
      <c r="DB32" s="17">
        <f>IF(SUM(wSUP!$C32:$DB32),$A32*wSUP!DB32/SUM(wSUP!$C32:$DB32),0)</f>
        <v>0</v>
      </c>
      <c r="DC32" s="2"/>
    </row>
    <row r="33" spans="1:107" x14ac:dyDescent="0.75">
      <c r="A33" s="37">
        <v>163.05944969605679</v>
      </c>
      <c r="B33" s="17" t="s">
        <v>88</v>
      </c>
      <c r="C33" s="17">
        <f>IF(SUM(wSUP!$C33:$DB33),$A33*wSUP!C33/SUM(wSUP!$C33:$DB33),0)</f>
        <v>0</v>
      </c>
      <c r="D33" s="17">
        <f>IF(SUM(wSUP!$C33:$DB33),$A33*wSUP!D33/SUM(wSUP!$C33:$DB33),0)</f>
        <v>0</v>
      </c>
      <c r="E33" s="17">
        <f>IF(SUM(wSUP!$C33:$DB33),$A33*wSUP!E33/SUM(wSUP!$C33:$DB33),0)</f>
        <v>0</v>
      </c>
      <c r="F33" s="17">
        <f>IF(SUM(wSUP!$C33:$DB33),$A33*wSUP!F33/SUM(wSUP!$C33:$DB33),0)</f>
        <v>0</v>
      </c>
      <c r="G33" s="17">
        <f>IF(SUM(wSUP!$C33:$DB33),$A33*wSUP!G33/SUM(wSUP!$C33:$DB33),0)</f>
        <v>0</v>
      </c>
      <c r="H33" s="17">
        <f>IF(SUM(wSUP!$C33:$DB33),$A33*wSUP!H33/SUM(wSUP!$C33:$DB33),0)</f>
        <v>0</v>
      </c>
      <c r="I33" s="17">
        <f>IF(SUM(wSUP!$C33:$DB33),$A33*wSUP!I33/SUM(wSUP!$C33:$DB33),0)</f>
        <v>0</v>
      </c>
      <c r="J33" s="17">
        <f>IF(SUM(wSUP!$C33:$DB33),$A33*wSUP!J33/SUM(wSUP!$C33:$DB33),0)</f>
        <v>0</v>
      </c>
      <c r="K33" s="17">
        <f>IF(SUM(wSUP!$C33:$DB33),$A33*wSUP!K33/SUM(wSUP!$C33:$DB33),0)</f>
        <v>0</v>
      </c>
      <c r="L33" s="17">
        <f>IF(SUM(wSUP!$C33:$DB33),$A33*wSUP!L33/SUM(wSUP!$C33:$DB33),0)</f>
        <v>0</v>
      </c>
      <c r="M33" s="17">
        <f>IF(SUM(wSUP!$C33:$DB33),$A33*wSUP!M33/SUM(wSUP!$C33:$DB33),0)</f>
        <v>0</v>
      </c>
      <c r="N33" s="17">
        <f>IF(SUM(wSUP!$C33:$DB33),$A33*wSUP!N33/SUM(wSUP!$C33:$DB33),0)</f>
        <v>0</v>
      </c>
      <c r="O33" s="17">
        <f>IF(SUM(wSUP!$C33:$DB33),$A33*wSUP!O33/SUM(wSUP!$C33:$DB33),0)</f>
        <v>0</v>
      </c>
      <c r="P33" s="17">
        <f>IF(SUM(wSUP!$C33:$DB33),$A33*wSUP!P33/SUM(wSUP!$C33:$DB33),0)</f>
        <v>0</v>
      </c>
      <c r="Q33" s="17">
        <f>IF(SUM(wSUP!$C33:$DB33),$A33*wSUP!Q33/SUM(wSUP!$C33:$DB33),0)</f>
        <v>0</v>
      </c>
      <c r="R33" s="17">
        <f>IF(SUM(wSUP!$C33:$DB33),$A33*wSUP!R33/SUM(wSUP!$C33:$DB33),0)</f>
        <v>0</v>
      </c>
      <c r="S33" s="17">
        <f>IF(SUM(wSUP!$C33:$DB33),$A33*wSUP!S33/SUM(wSUP!$C33:$DB33),0)</f>
        <v>0</v>
      </c>
      <c r="T33" s="17">
        <f>IF(SUM(wSUP!$C33:$DB33),$A33*wSUP!T33/SUM(wSUP!$C33:$DB33),0)</f>
        <v>0</v>
      </c>
      <c r="U33" s="17">
        <f>IF(SUM(wSUP!$C33:$DB33),$A33*wSUP!U33/SUM(wSUP!$C33:$DB33),0)</f>
        <v>0</v>
      </c>
      <c r="V33" s="17">
        <f>IF(SUM(wSUP!$C33:$DB33),$A33*wSUP!V33/SUM(wSUP!$C33:$DB33),0)</f>
        <v>0</v>
      </c>
      <c r="W33" s="17">
        <f>IF(SUM(wSUP!$C33:$DB33),$A33*wSUP!W33/SUM(wSUP!$C33:$DB33),0)</f>
        <v>0</v>
      </c>
      <c r="X33" s="17">
        <f>IF(SUM(wSUP!$C33:$DB33),$A33*wSUP!X33/SUM(wSUP!$C33:$DB33),0)</f>
        <v>0</v>
      </c>
      <c r="Y33" s="17">
        <f>IF(SUM(wSUP!$C33:$DB33),$A33*wSUP!Y33/SUM(wSUP!$C33:$DB33),0)</f>
        <v>0</v>
      </c>
      <c r="Z33" s="17">
        <f>IF(SUM(wSUP!$C33:$DB33),$A33*wSUP!Z33/SUM(wSUP!$C33:$DB33),0)</f>
        <v>0</v>
      </c>
      <c r="AA33" s="17">
        <f>IF(SUM(wSUP!$C33:$DB33),$A33*wSUP!AA33/SUM(wSUP!$C33:$DB33),0)</f>
        <v>0</v>
      </c>
      <c r="AB33" s="17">
        <f>IF(SUM(wSUP!$C33:$DB33),$A33*wSUP!AB33/SUM(wSUP!$C33:$DB33),0)</f>
        <v>163.05944969605679</v>
      </c>
      <c r="AC33" s="17">
        <f>IF(SUM(wSUP!$C33:$DB33),$A33*wSUP!AC33/SUM(wSUP!$C33:$DB33),0)</f>
        <v>0</v>
      </c>
      <c r="AD33" s="17">
        <f>IF(SUM(wSUP!$C33:$DB33),$A33*wSUP!AD33/SUM(wSUP!$C33:$DB33),0)</f>
        <v>0</v>
      </c>
      <c r="AE33" s="17">
        <f>IF(SUM(wSUP!$C33:$DB33),$A33*wSUP!AE33/SUM(wSUP!$C33:$DB33),0)</f>
        <v>0</v>
      </c>
      <c r="AF33" s="17">
        <f>IF(SUM(wSUP!$C33:$DB33),$A33*wSUP!AF33/SUM(wSUP!$C33:$DB33),0)</f>
        <v>0</v>
      </c>
      <c r="AG33" s="17">
        <f>IF(SUM(wSUP!$C33:$DB33),$A33*wSUP!AG33/SUM(wSUP!$C33:$DB33),0)</f>
        <v>0</v>
      </c>
      <c r="AH33" s="17">
        <f>IF(SUM(wSUP!$C33:$DB33),$A33*wSUP!AH33/SUM(wSUP!$C33:$DB33),0)</f>
        <v>0</v>
      </c>
      <c r="AI33" s="17">
        <f>IF(SUM(wSUP!$C33:$DB33),$A33*wSUP!AI33/SUM(wSUP!$C33:$DB33),0)</f>
        <v>0</v>
      </c>
      <c r="AJ33" s="17">
        <f>IF(SUM(wSUP!$C33:$DB33),$A33*wSUP!AJ33/SUM(wSUP!$C33:$DB33),0)</f>
        <v>0</v>
      </c>
      <c r="AK33" s="17">
        <f>IF(SUM(wSUP!$C33:$DB33),$A33*wSUP!AK33/SUM(wSUP!$C33:$DB33),0)</f>
        <v>0</v>
      </c>
      <c r="AL33" s="17">
        <f>IF(SUM(wSUP!$C33:$DB33),$A33*wSUP!AL33/SUM(wSUP!$C33:$DB33),0)</f>
        <v>0</v>
      </c>
      <c r="AM33" s="17">
        <f>IF(SUM(wSUP!$C33:$DB33),$A33*wSUP!AM33/SUM(wSUP!$C33:$DB33),0)</f>
        <v>0</v>
      </c>
      <c r="AN33" s="17">
        <f>IF(SUM(wSUP!$C33:$DB33),$A33*wSUP!AN33/SUM(wSUP!$C33:$DB33),0)</f>
        <v>0</v>
      </c>
      <c r="AO33" s="17">
        <f>IF(SUM(wSUP!$C33:$DB33),$A33*wSUP!AO33/SUM(wSUP!$C33:$DB33),0)</f>
        <v>0</v>
      </c>
      <c r="AP33" s="17">
        <f>IF(SUM(wSUP!$C33:$DB33),$A33*wSUP!AP33/SUM(wSUP!$C33:$DB33),0)</f>
        <v>0</v>
      </c>
      <c r="AQ33" s="17">
        <f>IF(SUM(wSUP!$C33:$DB33),$A33*wSUP!AQ33/SUM(wSUP!$C33:$DB33),0)</f>
        <v>0</v>
      </c>
      <c r="AR33" s="17">
        <f>IF(SUM(wSUP!$C33:$DB33),$A33*wSUP!AR33/SUM(wSUP!$C33:$DB33),0)</f>
        <v>0</v>
      </c>
      <c r="AS33" s="17">
        <f>IF(SUM(wSUP!$C33:$DB33),$A33*wSUP!AS33/SUM(wSUP!$C33:$DB33),0)</f>
        <v>0</v>
      </c>
      <c r="AT33" s="17">
        <f>IF(SUM(wSUP!$C33:$DB33),$A33*wSUP!AT33/SUM(wSUP!$C33:$DB33),0)</f>
        <v>0</v>
      </c>
      <c r="AU33" s="17">
        <f>IF(SUM(wSUP!$C33:$DB33),$A33*wSUP!AU33/SUM(wSUP!$C33:$DB33),0)</f>
        <v>0</v>
      </c>
      <c r="AV33" s="17">
        <f>IF(SUM(wSUP!$C33:$DB33),$A33*wSUP!AV33/SUM(wSUP!$C33:$DB33),0)</f>
        <v>0</v>
      </c>
      <c r="AW33" s="17">
        <f>IF(SUM(wSUP!$C33:$DB33),$A33*wSUP!AW33/SUM(wSUP!$C33:$DB33),0)</f>
        <v>0</v>
      </c>
      <c r="AX33" s="17">
        <f>IF(SUM(wSUP!$C33:$DB33),$A33*wSUP!AX33/SUM(wSUP!$C33:$DB33),0)</f>
        <v>0</v>
      </c>
      <c r="AY33" s="17">
        <f>IF(SUM(wSUP!$C33:$DB33),$A33*wSUP!AY33/SUM(wSUP!$C33:$DB33),0)</f>
        <v>0</v>
      </c>
      <c r="AZ33" s="17">
        <f>IF(SUM(wSUP!$C33:$DB33),$A33*wSUP!AZ33/SUM(wSUP!$C33:$DB33),0)</f>
        <v>0</v>
      </c>
      <c r="BA33" s="17">
        <f>IF(SUM(wSUP!$C33:$DB33),$A33*wSUP!BA33/SUM(wSUP!$C33:$DB33),0)</f>
        <v>0</v>
      </c>
      <c r="BB33" s="17">
        <f>IF(SUM(wSUP!$C33:$DB33),$A33*wSUP!BB33/SUM(wSUP!$C33:$DB33),0)</f>
        <v>0</v>
      </c>
      <c r="BC33" s="17">
        <f>IF(SUM(wSUP!$C33:$DB33),$A33*wSUP!BC33/SUM(wSUP!$C33:$DB33),0)</f>
        <v>0</v>
      </c>
      <c r="BD33" s="17">
        <f>IF(SUM(wSUP!$C33:$DB33),$A33*wSUP!BD33/SUM(wSUP!$C33:$DB33),0)</f>
        <v>0</v>
      </c>
      <c r="BE33" s="17">
        <f>IF(SUM(wSUP!$C33:$DB33),$A33*wSUP!BE33/SUM(wSUP!$C33:$DB33),0)</f>
        <v>0</v>
      </c>
      <c r="BF33" s="17">
        <f>IF(SUM(wSUP!$C33:$DB33),$A33*wSUP!BF33/SUM(wSUP!$C33:$DB33),0)</f>
        <v>0</v>
      </c>
      <c r="BG33" s="17">
        <f>IF(SUM(wSUP!$C33:$DB33),$A33*wSUP!BG33/SUM(wSUP!$C33:$DB33),0)</f>
        <v>0</v>
      </c>
      <c r="BH33" s="17">
        <f>IF(SUM(wSUP!$C33:$DB33),$A33*wSUP!BH33/SUM(wSUP!$C33:$DB33),0)</f>
        <v>0</v>
      </c>
      <c r="BI33" s="17">
        <f>IF(SUM(wSUP!$C33:$DB33),$A33*wSUP!BI33/SUM(wSUP!$C33:$DB33),0)</f>
        <v>0</v>
      </c>
      <c r="BJ33" s="17">
        <f>IF(SUM(wSUP!$C33:$DB33),$A33*wSUP!BJ33/SUM(wSUP!$C33:$DB33),0)</f>
        <v>0</v>
      </c>
      <c r="BK33" s="17">
        <f>IF(SUM(wSUP!$C33:$DB33),$A33*wSUP!BK33/SUM(wSUP!$C33:$DB33),0)</f>
        <v>0</v>
      </c>
      <c r="BL33" s="17">
        <f>IF(SUM(wSUP!$C33:$DB33),$A33*wSUP!BL33/SUM(wSUP!$C33:$DB33),0)</f>
        <v>0</v>
      </c>
      <c r="BM33" s="17">
        <f>IF(SUM(wSUP!$C33:$DB33),$A33*wSUP!BM33/SUM(wSUP!$C33:$DB33),0)</f>
        <v>0</v>
      </c>
      <c r="BN33" s="17">
        <f>IF(SUM(wSUP!$C33:$DB33),$A33*wSUP!BN33/SUM(wSUP!$C33:$DB33),0)</f>
        <v>0</v>
      </c>
      <c r="BO33" s="17">
        <f>IF(SUM(wSUP!$C33:$DB33),$A33*wSUP!BO33/SUM(wSUP!$C33:$DB33),0)</f>
        <v>0</v>
      </c>
      <c r="BP33" s="17">
        <f>IF(SUM(wSUP!$C33:$DB33),$A33*wSUP!BP33/SUM(wSUP!$C33:$DB33),0)</f>
        <v>0</v>
      </c>
      <c r="BQ33" s="17">
        <f>IF(SUM(wSUP!$C33:$DB33),$A33*wSUP!BQ33/SUM(wSUP!$C33:$DB33),0)</f>
        <v>0</v>
      </c>
      <c r="BR33" s="17">
        <f>IF(SUM(wSUP!$C33:$DB33),$A33*wSUP!BR33/SUM(wSUP!$C33:$DB33),0)</f>
        <v>0</v>
      </c>
      <c r="BS33" s="17">
        <f>IF(SUM(wSUP!$C33:$DB33),$A33*wSUP!BS33/SUM(wSUP!$C33:$DB33),0)</f>
        <v>0</v>
      </c>
      <c r="BT33" s="17">
        <f>IF(SUM(wSUP!$C33:$DB33),$A33*wSUP!BT33/SUM(wSUP!$C33:$DB33),0)</f>
        <v>0</v>
      </c>
      <c r="BU33" s="17">
        <f>IF(SUM(wSUP!$C33:$DB33),$A33*wSUP!BU33/SUM(wSUP!$C33:$DB33),0)</f>
        <v>0</v>
      </c>
      <c r="BV33" s="17">
        <f>IF(SUM(wSUP!$C33:$DB33),$A33*wSUP!BV33/SUM(wSUP!$C33:$DB33),0)</f>
        <v>0</v>
      </c>
      <c r="BW33" s="17">
        <f>IF(SUM(wSUP!$C33:$DB33),$A33*wSUP!BW33/SUM(wSUP!$C33:$DB33),0)</f>
        <v>0</v>
      </c>
      <c r="BX33" s="17">
        <f>IF(SUM(wSUP!$C33:$DB33),$A33*wSUP!BX33/SUM(wSUP!$C33:$DB33),0)</f>
        <v>0</v>
      </c>
      <c r="BY33" s="17">
        <f>IF(SUM(wSUP!$C33:$DB33),$A33*wSUP!BY33/SUM(wSUP!$C33:$DB33),0)</f>
        <v>0</v>
      </c>
      <c r="BZ33" s="17">
        <f>IF(SUM(wSUP!$C33:$DB33),$A33*wSUP!BZ33/SUM(wSUP!$C33:$DB33),0)</f>
        <v>0</v>
      </c>
      <c r="CA33" s="17">
        <f>IF(SUM(wSUP!$C33:$DB33),$A33*wSUP!CA33/SUM(wSUP!$C33:$DB33),0)</f>
        <v>0</v>
      </c>
      <c r="CB33" s="17">
        <f>IF(SUM(wSUP!$C33:$DB33),$A33*wSUP!CB33/SUM(wSUP!$C33:$DB33),0)</f>
        <v>0</v>
      </c>
      <c r="CC33" s="17">
        <f>IF(SUM(wSUP!$C33:$DB33),$A33*wSUP!CC33/SUM(wSUP!$C33:$DB33),0)</f>
        <v>0</v>
      </c>
      <c r="CD33" s="17">
        <f>IF(SUM(wSUP!$C33:$DB33),$A33*wSUP!CD33/SUM(wSUP!$C33:$DB33),0)</f>
        <v>0</v>
      </c>
      <c r="CE33" s="17">
        <f>IF(SUM(wSUP!$C33:$DB33),$A33*wSUP!CE33/SUM(wSUP!$C33:$DB33),0)</f>
        <v>0</v>
      </c>
      <c r="CF33" s="17">
        <f>IF(SUM(wSUP!$C33:$DB33),$A33*wSUP!CF33/SUM(wSUP!$C33:$DB33),0)</f>
        <v>0</v>
      </c>
      <c r="CG33" s="17">
        <f>IF(SUM(wSUP!$C33:$DB33),$A33*wSUP!CG33/SUM(wSUP!$C33:$DB33),0)</f>
        <v>0</v>
      </c>
      <c r="CH33" s="17">
        <f>IF(SUM(wSUP!$C33:$DB33),$A33*wSUP!CH33/SUM(wSUP!$C33:$DB33),0)</f>
        <v>0</v>
      </c>
      <c r="CI33" s="17">
        <f>IF(SUM(wSUP!$C33:$DB33),$A33*wSUP!CI33/SUM(wSUP!$C33:$DB33),0)</f>
        <v>0</v>
      </c>
      <c r="CJ33" s="17">
        <f>IF(SUM(wSUP!$C33:$DB33),$A33*wSUP!CJ33/SUM(wSUP!$C33:$DB33),0)</f>
        <v>0</v>
      </c>
      <c r="CK33" s="17">
        <f>IF(SUM(wSUP!$C33:$DB33),$A33*wSUP!CK33/SUM(wSUP!$C33:$DB33),0)</f>
        <v>0</v>
      </c>
      <c r="CL33" s="17">
        <f>IF(SUM(wSUP!$C33:$DB33),$A33*wSUP!CL33/SUM(wSUP!$C33:$DB33),0)</f>
        <v>0</v>
      </c>
      <c r="CM33" s="17">
        <f>IF(SUM(wSUP!$C33:$DB33),$A33*wSUP!CM33/SUM(wSUP!$C33:$DB33),0)</f>
        <v>0</v>
      </c>
      <c r="CN33" s="17">
        <f>IF(SUM(wSUP!$C33:$DB33),$A33*wSUP!CN33/SUM(wSUP!$C33:$DB33),0)</f>
        <v>0</v>
      </c>
      <c r="CO33" s="17">
        <f>IF(SUM(wSUP!$C33:$DB33),$A33*wSUP!CO33/SUM(wSUP!$C33:$DB33),0)</f>
        <v>0</v>
      </c>
      <c r="CP33" s="17">
        <f>IF(SUM(wSUP!$C33:$DB33),$A33*wSUP!CP33/SUM(wSUP!$C33:$DB33),0)</f>
        <v>0</v>
      </c>
      <c r="CQ33" s="17">
        <f>IF(SUM(wSUP!$C33:$DB33),$A33*wSUP!CQ33/SUM(wSUP!$C33:$DB33),0)</f>
        <v>0</v>
      </c>
      <c r="CR33" s="17">
        <f>IF(SUM(wSUP!$C33:$DB33),$A33*wSUP!CR33/SUM(wSUP!$C33:$DB33),0)</f>
        <v>0</v>
      </c>
      <c r="CS33" s="17">
        <f>IF(SUM(wSUP!$C33:$DB33),$A33*wSUP!CS33/SUM(wSUP!$C33:$DB33),0)</f>
        <v>0</v>
      </c>
      <c r="CT33" s="17">
        <f>IF(SUM(wSUP!$C33:$DB33),$A33*wSUP!CT33/SUM(wSUP!$C33:$DB33),0)</f>
        <v>0</v>
      </c>
      <c r="CU33" s="17">
        <f>IF(SUM(wSUP!$C33:$DB33),$A33*wSUP!CU33/SUM(wSUP!$C33:$DB33),0)</f>
        <v>0</v>
      </c>
      <c r="CV33" s="17">
        <f>IF(SUM(wSUP!$C33:$DB33),$A33*wSUP!CV33/SUM(wSUP!$C33:$DB33),0)</f>
        <v>0</v>
      </c>
      <c r="CW33" s="17">
        <f>IF(SUM(wSUP!$C33:$DB33),$A33*wSUP!CW33/SUM(wSUP!$C33:$DB33),0)</f>
        <v>0</v>
      </c>
      <c r="CX33" s="17">
        <f>IF(SUM(wSUP!$C33:$DB33),$A33*wSUP!CX33/SUM(wSUP!$C33:$DB33),0)</f>
        <v>0</v>
      </c>
      <c r="CY33" s="17">
        <f>IF(SUM(wSUP!$C33:$DB33),$A33*wSUP!CY33/SUM(wSUP!$C33:$DB33),0)</f>
        <v>0</v>
      </c>
      <c r="CZ33" s="17">
        <f>IF(SUM(wSUP!$C33:$DB33),$A33*wSUP!CZ33/SUM(wSUP!$C33:$DB33),0)</f>
        <v>0</v>
      </c>
      <c r="DA33" s="17">
        <f>IF(SUM(wSUP!$C33:$DB33),$A33*wSUP!DA33/SUM(wSUP!$C33:$DB33),0)</f>
        <v>0</v>
      </c>
      <c r="DB33" s="17">
        <f>IF(SUM(wSUP!$C33:$DB33),$A33*wSUP!DB33/SUM(wSUP!$C33:$DB33),0)</f>
        <v>0</v>
      </c>
      <c r="DC33" s="2"/>
    </row>
    <row r="34" spans="1:107" x14ac:dyDescent="0.75">
      <c r="A34" s="37">
        <v>59.415561807028986</v>
      </c>
      <c r="B34" s="17" t="s">
        <v>100</v>
      </c>
      <c r="C34" s="17">
        <f>IF(SUM(wSUP!$C34:$DB34),$A34*wSUP!C34/SUM(wSUP!$C34:$DB34),0)</f>
        <v>0</v>
      </c>
      <c r="D34" s="17">
        <f>IF(SUM(wSUP!$C34:$DB34),$A34*wSUP!D34/SUM(wSUP!$C34:$DB34),0)</f>
        <v>0</v>
      </c>
      <c r="E34" s="17">
        <f>IF(SUM(wSUP!$C34:$DB34),$A34*wSUP!E34/SUM(wSUP!$C34:$DB34),0)</f>
        <v>0</v>
      </c>
      <c r="F34" s="17">
        <f>IF(SUM(wSUP!$C34:$DB34),$A34*wSUP!F34/SUM(wSUP!$C34:$DB34),0)</f>
        <v>0</v>
      </c>
      <c r="G34" s="17">
        <f>IF(SUM(wSUP!$C34:$DB34),$A34*wSUP!G34/SUM(wSUP!$C34:$DB34),0)</f>
        <v>0</v>
      </c>
      <c r="H34" s="17">
        <f>IF(SUM(wSUP!$C34:$DB34),$A34*wSUP!H34/SUM(wSUP!$C34:$DB34),0)</f>
        <v>0</v>
      </c>
      <c r="I34" s="17">
        <f>IF(SUM(wSUP!$C34:$DB34),$A34*wSUP!I34/SUM(wSUP!$C34:$DB34),0)</f>
        <v>0</v>
      </c>
      <c r="J34" s="17">
        <f>IF(SUM(wSUP!$C34:$DB34),$A34*wSUP!J34/SUM(wSUP!$C34:$DB34),0)</f>
        <v>0</v>
      </c>
      <c r="K34" s="17">
        <f>IF(SUM(wSUP!$C34:$DB34),$A34*wSUP!K34/SUM(wSUP!$C34:$DB34),0)</f>
        <v>0</v>
      </c>
      <c r="L34" s="17">
        <f>IF(SUM(wSUP!$C34:$DB34),$A34*wSUP!L34/SUM(wSUP!$C34:$DB34),0)</f>
        <v>0</v>
      </c>
      <c r="M34" s="17">
        <f>IF(SUM(wSUP!$C34:$DB34),$A34*wSUP!M34/SUM(wSUP!$C34:$DB34),0)</f>
        <v>0</v>
      </c>
      <c r="N34" s="17">
        <f>IF(SUM(wSUP!$C34:$DB34),$A34*wSUP!N34/SUM(wSUP!$C34:$DB34),0)</f>
        <v>0</v>
      </c>
      <c r="O34" s="17">
        <f>IF(SUM(wSUP!$C34:$DB34),$A34*wSUP!O34/SUM(wSUP!$C34:$DB34),0)</f>
        <v>0</v>
      </c>
      <c r="P34" s="17">
        <f>IF(SUM(wSUP!$C34:$DB34),$A34*wSUP!P34/SUM(wSUP!$C34:$DB34),0)</f>
        <v>0</v>
      </c>
      <c r="Q34" s="17">
        <f>IF(SUM(wSUP!$C34:$DB34),$A34*wSUP!Q34/SUM(wSUP!$C34:$DB34),0)</f>
        <v>0</v>
      </c>
      <c r="R34" s="17">
        <f>IF(SUM(wSUP!$C34:$DB34),$A34*wSUP!R34/SUM(wSUP!$C34:$DB34),0)</f>
        <v>0</v>
      </c>
      <c r="S34" s="17">
        <f>IF(SUM(wSUP!$C34:$DB34),$A34*wSUP!S34/SUM(wSUP!$C34:$DB34),0)</f>
        <v>0</v>
      </c>
      <c r="T34" s="17">
        <f>IF(SUM(wSUP!$C34:$DB34),$A34*wSUP!T34/SUM(wSUP!$C34:$DB34),0)</f>
        <v>0</v>
      </c>
      <c r="U34" s="17">
        <f>IF(SUM(wSUP!$C34:$DB34),$A34*wSUP!U34/SUM(wSUP!$C34:$DB34),0)</f>
        <v>0</v>
      </c>
      <c r="V34" s="17">
        <f>IF(SUM(wSUP!$C34:$DB34),$A34*wSUP!V34/SUM(wSUP!$C34:$DB34),0)</f>
        <v>0</v>
      </c>
      <c r="W34" s="17">
        <f>IF(SUM(wSUP!$C34:$DB34),$A34*wSUP!W34/SUM(wSUP!$C34:$DB34),0)</f>
        <v>0</v>
      </c>
      <c r="X34" s="17">
        <f>IF(SUM(wSUP!$C34:$DB34),$A34*wSUP!X34/SUM(wSUP!$C34:$DB34),0)</f>
        <v>0</v>
      </c>
      <c r="Y34" s="17">
        <f>IF(SUM(wSUP!$C34:$DB34),$A34*wSUP!Y34/SUM(wSUP!$C34:$DB34),0)</f>
        <v>0</v>
      </c>
      <c r="Z34" s="17">
        <f>IF(SUM(wSUP!$C34:$DB34),$A34*wSUP!Z34/SUM(wSUP!$C34:$DB34),0)</f>
        <v>0</v>
      </c>
      <c r="AA34" s="17">
        <f>IF(SUM(wSUP!$C34:$DB34),$A34*wSUP!AA34/SUM(wSUP!$C34:$DB34),0)</f>
        <v>0</v>
      </c>
      <c r="AB34" s="17">
        <f>IF(SUM(wSUP!$C34:$DB34),$A34*wSUP!AB34/SUM(wSUP!$C34:$DB34),0)</f>
        <v>0</v>
      </c>
      <c r="AC34" s="17">
        <f>IF(SUM(wSUP!$C34:$DB34),$A34*wSUP!AC34/SUM(wSUP!$C34:$DB34),0)</f>
        <v>59.415561807028986</v>
      </c>
      <c r="AD34" s="17">
        <f>IF(SUM(wSUP!$C34:$DB34),$A34*wSUP!AD34/SUM(wSUP!$C34:$DB34),0)</f>
        <v>0</v>
      </c>
      <c r="AE34" s="17">
        <f>IF(SUM(wSUP!$C34:$DB34),$A34*wSUP!AE34/SUM(wSUP!$C34:$DB34),0)</f>
        <v>0</v>
      </c>
      <c r="AF34" s="17">
        <f>IF(SUM(wSUP!$C34:$DB34),$A34*wSUP!AF34/SUM(wSUP!$C34:$DB34),0)</f>
        <v>0</v>
      </c>
      <c r="AG34" s="17">
        <f>IF(SUM(wSUP!$C34:$DB34),$A34*wSUP!AG34/SUM(wSUP!$C34:$DB34),0)</f>
        <v>0</v>
      </c>
      <c r="AH34" s="17">
        <f>IF(SUM(wSUP!$C34:$DB34),$A34*wSUP!AH34/SUM(wSUP!$C34:$DB34),0)</f>
        <v>0</v>
      </c>
      <c r="AI34" s="17">
        <f>IF(SUM(wSUP!$C34:$DB34),$A34*wSUP!AI34/SUM(wSUP!$C34:$DB34),0)</f>
        <v>0</v>
      </c>
      <c r="AJ34" s="17">
        <f>IF(SUM(wSUP!$C34:$DB34),$A34*wSUP!AJ34/SUM(wSUP!$C34:$DB34),0)</f>
        <v>0</v>
      </c>
      <c r="AK34" s="17">
        <f>IF(SUM(wSUP!$C34:$DB34),$A34*wSUP!AK34/SUM(wSUP!$C34:$DB34),0)</f>
        <v>0</v>
      </c>
      <c r="AL34" s="17">
        <f>IF(SUM(wSUP!$C34:$DB34),$A34*wSUP!AL34/SUM(wSUP!$C34:$DB34),0)</f>
        <v>0</v>
      </c>
      <c r="AM34" s="17">
        <f>IF(SUM(wSUP!$C34:$DB34),$A34*wSUP!AM34/SUM(wSUP!$C34:$DB34),0)</f>
        <v>0</v>
      </c>
      <c r="AN34" s="17">
        <f>IF(SUM(wSUP!$C34:$DB34),$A34*wSUP!AN34/SUM(wSUP!$C34:$DB34),0)</f>
        <v>0</v>
      </c>
      <c r="AO34" s="17">
        <f>IF(SUM(wSUP!$C34:$DB34),$A34*wSUP!AO34/SUM(wSUP!$C34:$DB34),0)</f>
        <v>0</v>
      </c>
      <c r="AP34" s="17">
        <f>IF(SUM(wSUP!$C34:$DB34),$A34*wSUP!AP34/SUM(wSUP!$C34:$DB34),0)</f>
        <v>0</v>
      </c>
      <c r="AQ34" s="17">
        <f>IF(SUM(wSUP!$C34:$DB34),$A34*wSUP!AQ34/SUM(wSUP!$C34:$DB34),0)</f>
        <v>0</v>
      </c>
      <c r="AR34" s="17">
        <f>IF(SUM(wSUP!$C34:$DB34),$A34*wSUP!AR34/SUM(wSUP!$C34:$DB34),0)</f>
        <v>0</v>
      </c>
      <c r="AS34" s="17">
        <f>IF(SUM(wSUP!$C34:$DB34),$A34*wSUP!AS34/SUM(wSUP!$C34:$DB34),0)</f>
        <v>0</v>
      </c>
      <c r="AT34" s="17">
        <f>IF(SUM(wSUP!$C34:$DB34),$A34*wSUP!AT34/SUM(wSUP!$C34:$DB34),0)</f>
        <v>0</v>
      </c>
      <c r="AU34" s="17">
        <f>IF(SUM(wSUP!$C34:$DB34),$A34*wSUP!AU34/SUM(wSUP!$C34:$DB34),0)</f>
        <v>0</v>
      </c>
      <c r="AV34" s="17">
        <f>IF(SUM(wSUP!$C34:$DB34),$A34*wSUP!AV34/SUM(wSUP!$C34:$DB34),0)</f>
        <v>0</v>
      </c>
      <c r="AW34" s="17">
        <f>IF(SUM(wSUP!$C34:$DB34),$A34*wSUP!AW34/SUM(wSUP!$C34:$DB34),0)</f>
        <v>0</v>
      </c>
      <c r="AX34" s="17">
        <f>IF(SUM(wSUP!$C34:$DB34),$A34*wSUP!AX34/SUM(wSUP!$C34:$DB34),0)</f>
        <v>0</v>
      </c>
      <c r="AY34" s="17">
        <f>IF(SUM(wSUP!$C34:$DB34),$A34*wSUP!AY34/SUM(wSUP!$C34:$DB34),0)</f>
        <v>0</v>
      </c>
      <c r="AZ34" s="17">
        <f>IF(SUM(wSUP!$C34:$DB34),$A34*wSUP!AZ34/SUM(wSUP!$C34:$DB34),0)</f>
        <v>0</v>
      </c>
      <c r="BA34" s="17">
        <f>IF(SUM(wSUP!$C34:$DB34),$A34*wSUP!BA34/SUM(wSUP!$C34:$DB34),0)</f>
        <v>0</v>
      </c>
      <c r="BB34" s="17">
        <f>IF(SUM(wSUP!$C34:$DB34),$A34*wSUP!BB34/SUM(wSUP!$C34:$DB34),0)</f>
        <v>0</v>
      </c>
      <c r="BC34" s="17">
        <f>IF(SUM(wSUP!$C34:$DB34),$A34*wSUP!BC34/SUM(wSUP!$C34:$DB34),0)</f>
        <v>0</v>
      </c>
      <c r="BD34" s="17">
        <f>IF(SUM(wSUP!$C34:$DB34),$A34*wSUP!BD34/SUM(wSUP!$C34:$DB34),0)</f>
        <v>0</v>
      </c>
      <c r="BE34" s="17">
        <f>IF(SUM(wSUP!$C34:$DB34),$A34*wSUP!BE34/SUM(wSUP!$C34:$DB34),0)</f>
        <v>0</v>
      </c>
      <c r="BF34" s="17">
        <f>IF(SUM(wSUP!$C34:$DB34),$A34*wSUP!BF34/SUM(wSUP!$C34:$DB34),0)</f>
        <v>0</v>
      </c>
      <c r="BG34" s="17">
        <f>IF(SUM(wSUP!$C34:$DB34),$A34*wSUP!BG34/SUM(wSUP!$C34:$DB34),0)</f>
        <v>0</v>
      </c>
      <c r="BH34" s="17">
        <f>IF(SUM(wSUP!$C34:$DB34),$A34*wSUP!BH34/SUM(wSUP!$C34:$DB34),0)</f>
        <v>0</v>
      </c>
      <c r="BI34" s="17">
        <f>IF(SUM(wSUP!$C34:$DB34),$A34*wSUP!BI34/SUM(wSUP!$C34:$DB34),0)</f>
        <v>0</v>
      </c>
      <c r="BJ34" s="17">
        <f>IF(SUM(wSUP!$C34:$DB34),$A34*wSUP!BJ34/SUM(wSUP!$C34:$DB34),0)</f>
        <v>0</v>
      </c>
      <c r="BK34" s="17">
        <f>IF(SUM(wSUP!$C34:$DB34),$A34*wSUP!BK34/SUM(wSUP!$C34:$DB34),0)</f>
        <v>0</v>
      </c>
      <c r="BL34" s="17">
        <f>IF(SUM(wSUP!$C34:$DB34),$A34*wSUP!BL34/SUM(wSUP!$C34:$DB34),0)</f>
        <v>0</v>
      </c>
      <c r="BM34" s="17">
        <f>IF(SUM(wSUP!$C34:$DB34),$A34*wSUP!BM34/SUM(wSUP!$C34:$DB34),0)</f>
        <v>0</v>
      </c>
      <c r="BN34" s="17">
        <f>IF(SUM(wSUP!$C34:$DB34),$A34*wSUP!BN34/SUM(wSUP!$C34:$DB34),0)</f>
        <v>0</v>
      </c>
      <c r="BO34" s="17">
        <f>IF(SUM(wSUP!$C34:$DB34),$A34*wSUP!BO34/SUM(wSUP!$C34:$DB34),0)</f>
        <v>0</v>
      </c>
      <c r="BP34" s="17">
        <f>IF(SUM(wSUP!$C34:$DB34),$A34*wSUP!BP34/SUM(wSUP!$C34:$DB34),0)</f>
        <v>0</v>
      </c>
      <c r="BQ34" s="17">
        <f>IF(SUM(wSUP!$C34:$DB34),$A34*wSUP!BQ34/SUM(wSUP!$C34:$DB34),0)</f>
        <v>0</v>
      </c>
      <c r="BR34" s="17">
        <f>IF(SUM(wSUP!$C34:$DB34),$A34*wSUP!BR34/SUM(wSUP!$C34:$DB34),0)</f>
        <v>0</v>
      </c>
      <c r="BS34" s="17">
        <f>IF(SUM(wSUP!$C34:$DB34),$A34*wSUP!BS34/SUM(wSUP!$C34:$DB34),0)</f>
        <v>0</v>
      </c>
      <c r="BT34" s="17">
        <f>IF(SUM(wSUP!$C34:$DB34),$A34*wSUP!BT34/SUM(wSUP!$C34:$DB34),0)</f>
        <v>0</v>
      </c>
      <c r="BU34" s="17">
        <f>IF(SUM(wSUP!$C34:$DB34),$A34*wSUP!BU34/SUM(wSUP!$C34:$DB34),0)</f>
        <v>0</v>
      </c>
      <c r="BV34" s="17">
        <f>IF(SUM(wSUP!$C34:$DB34),$A34*wSUP!BV34/SUM(wSUP!$C34:$DB34),0)</f>
        <v>0</v>
      </c>
      <c r="BW34" s="17">
        <f>IF(SUM(wSUP!$C34:$DB34),$A34*wSUP!BW34/SUM(wSUP!$C34:$DB34),0)</f>
        <v>0</v>
      </c>
      <c r="BX34" s="17">
        <f>IF(SUM(wSUP!$C34:$DB34),$A34*wSUP!BX34/SUM(wSUP!$C34:$DB34),0)</f>
        <v>0</v>
      </c>
      <c r="BY34" s="17">
        <f>IF(SUM(wSUP!$C34:$DB34),$A34*wSUP!BY34/SUM(wSUP!$C34:$DB34),0)</f>
        <v>0</v>
      </c>
      <c r="BZ34" s="17">
        <f>IF(SUM(wSUP!$C34:$DB34),$A34*wSUP!BZ34/SUM(wSUP!$C34:$DB34),0)</f>
        <v>0</v>
      </c>
      <c r="CA34" s="17">
        <f>IF(SUM(wSUP!$C34:$DB34),$A34*wSUP!CA34/SUM(wSUP!$C34:$DB34),0)</f>
        <v>0</v>
      </c>
      <c r="CB34" s="17">
        <f>IF(SUM(wSUP!$C34:$DB34),$A34*wSUP!CB34/SUM(wSUP!$C34:$DB34),0)</f>
        <v>0</v>
      </c>
      <c r="CC34" s="17">
        <f>IF(SUM(wSUP!$C34:$DB34),$A34*wSUP!CC34/SUM(wSUP!$C34:$DB34),0)</f>
        <v>0</v>
      </c>
      <c r="CD34" s="17">
        <f>IF(SUM(wSUP!$C34:$DB34),$A34*wSUP!CD34/SUM(wSUP!$C34:$DB34),0)</f>
        <v>0</v>
      </c>
      <c r="CE34" s="17">
        <f>IF(SUM(wSUP!$C34:$DB34),$A34*wSUP!CE34/SUM(wSUP!$C34:$DB34),0)</f>
        <v>0</v>
      </c>
      <c r="CF34" s="17">
        <f>IF(SUM(wSUP!$C34:$DB34),$A34*wSUP!CF34/SUM(wSUP!$C34:$DB34),0)</f>
        <v>0</v>
      </c>
      <c r="CG34" s="17">
        <f>IF(SUM(wSUP!$C34:$DB34),$A34*wSUP!CG34/SUM(wSUP!$C34:$DB34),0)</f>
        <v>0</v>
      </c>
      <c r="CH34" s="17">
        <f>IF(SUM(wSUP!$C34:$DB34),$A34*wSUP!CH34/SUM(wSUP!$C34:$DB34),0)</f>
        <v>0</v>
      </c>
      <c r="CI34" s="17">
        <f>IF(SUM(wSUP!$C34:$DB34),$A34*wSUP!CI34/SUM(wSUP!$C34:$DB34),0)</f>
        <v>0</v>
      </c>
      <c r="CJ34" s="17">
        <f>IF(SUM(wSUP!$C34:$DB34),$A34*wSUP!CJ34/SUM(wSUP!$C34:$DB34),0)</f>
        <v>0</v>
      </c>
      <c r="CK34" s="17">
        <f>IF(SUM(wSUP!$C34:$DB34),$A34*wSUP!CK34/SUM(wSUP!$C34:$DB34),0)</f>
        <v>0</v>
      </c>
      <c r="CL34" s="17">
        <f>IF(SUM(wSUP!$C34:$DB34),$A34*wSUP!CL34/SUM(wSUP!$C34:$DB34),0)</f>
        <v>0</v>
      </c>
      <c r="CM34" s="17">
        <f>IF(SUM(wSUP!$C34:$DB34),$A34*wSUP!CM34/SUM(wSUP!$C34:$DB34),0)</f>
        <v>0</v>
      </c>
      <c r="CN34" s="17">
        <f>IF(SUM(wSUP!$C34:$DB34),$A34*wSUP!CN34/SUM(wSUP!$C34:$DB34),0)</f>
        <v>0</v>
      </c>
      <c r="CO34" s="17">
        <f>IF(SUM(wSUP!$C34:$DB34),$A34*wSUP!CO34/SUM(wSUP!$C34:$DB34),0)</f>
        <v>0</v>
      </c>
      <c r="CP34" s="17">
        <f>IF(SUM(wSUP!$C34:$DB34),$A34*wSUP!CP34/SUM(wSUP!$C34:$DB34),0)</f>
        <v>0</v>
      </c>
      <c r="CQ34" s="17">
        <f>IF(SUM(wSUP!$C34:$DB34),$A34*wSUP!CQ34/SUM(wSUP!$C34:$DB34),0)</f>
        <v>0</v>
      </c>
      <c r="CR34" s="17">
        <f>IF(SUM(wSUP!$C34:$DB34),$A34*wSUP!CR34/SUM(wSUP!$C34:$DB34),0)</f>
        <v>0</v>
      </c>
      <c r="CS34" s="17">
        <f>IF(SUM(wSUP!$C34:$DB34),$A34*wSUP!CS34/SUM(wSUP!$C34:$DB34),0)</f>
        <v>0</v>
      </c>
      <c r="CT34" s="17">
        <f>IF(SUM(wSUP!$C34:$DB34),$A34*wSUP!CT34/SUM(wSUP!$C34:$DB34),0)</f>
        <v>0</v>
      </c>
      <c r="CU34" s="17">
        <f>IF(SUM(wSUP!$C34:$DB34),$A34*wSUP!CU34/SUM(wSUP!$C34:$DB34),0)</f>
        <v>0</v>
      </c>
      <c r="CV34" s="17">
        <f>IF(SUM(wSUP!$C34:$DB34),$A34*wSUP!CV34/SUM(wSUP!$C34:$DB34),0)</f>
        <v>0</v>
      </c>
      <c r="CW34" s="17">
        <f>IF(SUM(wSUP!$C34:$DB34),$A34*wSUP!CW34/SUM(wSUP!$C34:$DB34),0)</f>
        <v>0</v>
      </c>
      <c r="CX34" s="17">
        <f>IF(SUM(wSUP!$C34:$DB34),$A34*wSUP!CX34/SUM(wSUP!$C34:$DB34),0)</f>
        <v>0</v>
      </c>
      <c r="CY34" s="17">
        <f>IF(SUM(wSUP!$C34:$DB34),$A34*wSUP!CY34/SUM(wSUP!$C34:$DB34),0)</f>
        <v>0</v>
      </c>
      <c r="CZ34" s="17">
        <f>IF(SUM(wSUP!$C34:$DB34),$A34*wSUP!CZ34/SUM(wSUP!$C34:$DB34),0)</f>
        <v>0</v>
      </c>
      <c r="DA34" s="17">
        <f>IF(SUM(wSUP!$C34:$DB34),$A34*wSUP!DA34/SUM(wSUP!$C34:$DB34),0)</f>
        <v>0</v>
      </c>
      <c r="DB34" s="17">
        <f>IF(SUM(wSUP!$C34:$DB34),$A34*wSUP!DB34/SUM(wSUP!$C34:$DB34),0)</f>
        <v>0</v>
      </c>
      <c r="DC34" s="2"/>
    </row>
    <row r="35" spans="1:107" x14ac:dyDescent="0.75">
      <c r="A35" s="37">
        <v>25.847468822005027</v>
      </c>
      <c r="B35" s="17" t="s">
        <v>94</v>
      </c>
      <c r="C35" s="17">
        <f>IF(SUM(wSUP!$C35:$DB35),$A35*wSUP!C35/SUM(wSUP!$C35:$DB35),0)</f>
        <v>0</v>
      </c>
      <c r="D35" s="17">
        <f>IF(SUM(wSUP!$C35:$DB35),$A35*wSUP!D35/SUM(wSUP!$C35:$DB35),0)</f>
        <v>0</v>
      </c>
      <c r="E35" s="17">
        <f>IF(SUM(wSUP!$C35:$DB35),$A35*wSUP!E35/SUM(wSUP!$C35:$DB35),0)</f>
        <v>0</v>
      </c>
      <c r="F35" s="17">
        <f>IF(SUM(wSUP!$C35:$DB35),$A35*wSUP!F35/SUM(wSUP!$C35:$DB35),0)</f>
        <v>0</v>
      </c>
      <c r="G35" s="17">
        <f>IF(SUM(wSUP!$C35:$DB35),$A35*wSUP!G35/SUM(wSUP!$C35:$DB35),0)</f>
        <v>0</v>
      </c>
      <c r="H35" s="17">
        <f>IF(SUM(wSUP!$C35:$DB35),$A35*wSUP!H35/SUM(wSUP!$C35:$DB35),0)</f>
        <v>0</v>
      </c>
      <c r="I35" s="17">
        <f>IF(SUM(wSUP!$C35:$DB35),$A35*wSUP!I35/SUM(wSUP!$C35:$DB35),0)</f>
        <v>0</v>
      </c>
      <c r="J35" s="17">
        <f>IF(SUM(wSUP!$C35:$DB35),$A35*wSUP!J35/SUM(wSUP!$C35:$DB35),0)</f>
        <v>0</v>
      </c>
      <c r="K35" s="17">
        <f>IF(SUM(wSUP!$C35:$DB35),$A35*wSUP!K35/SUM(wSUP!$C35:$DB35),0)</f>
        <v>0</v>
      </c>
      <c r="L35" s="17">
        <f>IF(SUM(wSUP!$C35:$DB35),$A35*wSUP!L35/SUM(wSUP!$C35:$DB35),0)</f>
        <v>0</v>
      </c>
      <c r="M35" s="17">
        <f>IF(SUM(wSUP!$C35:$DB35),$A35*wSUP!M35/SUM(wSUP!$C35:$DB35),0)</f>
        <v>0</v>
      </c>
      <c r="N35" s="17">
        <f>IF(SUM(wSUP!$C35:$DB35),$A35*wSUP!N35/SUM(wSUP!$C35:$DB35),0)</f>
        <v>0</v>
      </c>
      <c r="O35" s="17">
        <f>IF(SUM(wSUP!$C35:$DB35),$A35*wSUP!O35/SUM(wSUP!$C35:$DB35),0)</f>
        <v>0</v>
      </c>
      <c r="P35" s="17">
        <f>IF(SUM(wSUP!$C35:$DB35),$A35*wSUP!P35/SUM(wSUP!$C35:$DB35),0)</f>
        <v>0</v>
      </c>
      <c r="Q35" s="17">
        <f>IF(SUM(wSUP!$C35:$DB35),$A35*wSUP!Q35/SUM(wSUP!$C35:$DB35),0)</f>
        <v>0</v>
      </c>
      <c r="R35" s="17">
        <f>IF(SUM(wSUP!$C35:$DB35),$A35*wSUP!R35/SUM(wSUP!$C35:$DB35),0)</f>
        <v>0</v>
      </c>
      <c r="S35" s="17">
        <f>IF(SUM(wSUP!$C35:$DB35),$A35*wSUP!S35/SUM(wSUP!$C35:$DB35),0)</f>
        <v>0</v>
      </c>
      <c r="T35" s="17">
        <f>IF(SUM(wSUP!$C35:$DB35),$A35*wSUP!T35/SUM(wSUP!$C35:$DB35),0)</f>
        <v>0</v>
      </c>
      <c r="U35" s="17">
        <f>IF(SUM(wSUP!$C35:$DB35),$A35*wSUP!U35/SUM(wSUP!$C35:$DB35),0)</f>
        <v>0</v>
      </c>
      <c r="V35" s="17">
        <f>IF(SUM(wSUP!$C35:$DB35),$A35*wSUP!V35/SUM(wSUP!$C35:$DB35),0)</f>
        <v>0</v>
      </c>
      <c r="W35" s="17">
        <f>IF(SUM(wSUP!$C35:$DB35),$A35*wSUP!W35/SUM(wSUP!$C35:$DB35),0)</f>
        <v>0</v>
      </c>
      <c r="X35" s="17">
        <f>IF(SUM(wSUP!$C35:$DB35),$A35*wSUP!X35/SUM(wSUP!$C35:$DB35),0)</f>
        <v>0</v>
      </c>
      <c r="Y35" s="17">
        <f>IF(SUM(wSUP!$C35:$DB35),$A35*wSUP!Y35/SUM(wSUP!$C35:$DB35),0)</f>
        <v>0</v>
      </c>
      <c r="Z35" s="17">
        <f>IF(SUM(wSUP!$C35:$DB35),$A35*wSUP!Z35/SUM(wSUP!$C35:$DB35),0)</f>
        <v>0</v>
      </c>
      <c r="AA35" s="17">
        <f>IF(SUM(wSUP!$C35:$DB35),$A35*wSUP!AA35/SUM(wSUP!$C35:$DB35),0)</f>
        <v>0</v>
      </c>
      <c r="AB35" s="17">
        <f>IF(SUM(wSUP!$C35:$DB35),$A35*wSUP!AB35/SUM(wSUP!$C35:$DB35),0)</f>
        <v>0</v>
      </c>
      <c r="AC35" s="17">
        <f>IF(SUM(wSUP!$C35:$DB35),$A35*wSUP!AC35/SUM(wSUP!$C35:$DB35),0)</f>
        <v>0</v>
      </c>
      <c r="AD35" s="17">
        <f>IF(SUM(wSUP!$C35:$DB35),$A35*wSUP!AD35/SUM(wSUP!$C35:$DB35),0)</f>
        <v>25.847468822005027</v>
      </c>
      <c r="AE35" s="17">
        <f>IF(SUM(wSUP!$C35:$DB35),$A35*wSUP!AE35/SUM(wSUP!$C35:$DB35),0)</f>
        <v>0</v>
      </c>
      <c r="AF35" s="17">
        <f>IF(SUM(wSUP!$C35:$DB35),$A35*wSUP!AF35/SUM(wSUP!$C35:$DB35),0)</f>
        <v>0</v>
      </c>
      <c r="AG35" s="17">
        <f>IF(SUM(wSUP!$C35:$DB35),$A35*wSUP!AG35/SUM(wSUP!$C35:$DB35),0)</f>
        <v>0</v>
      </c>
      <c r="AH35" s="17">
        <f>IF(SUM(wSUP!$C35:$DB35),$A35*wSUP!AH35/SUM(wSUP!$C35:$DB35),0)</f>
        <v>0</v>
      </c>
      <c r="AI35" s="17">
        <f>IF(SUM(wSUP!$C35:$DB35),$A35*wSUP!AI35/SUM(wSUP!$C35:$DB35),0)</f>
        <v>0</v>
      </c>
      <c r="AJ35" s="17">
        <f>IF(SUM(wSUP!$C35:$DB35),$A35*wSUP!AJ35/SUM(wSUP!$C35:$DB35),0)</f>
        <v>0</v>
      </c>
      <c r="AK35" s="17">
        <f>IF(SUM(wSUP!$C35:$DB35),$A35*wSUP!AK35/SUM(wSUP!$C35:$DB35),0)</f>
        <v>0</v>
      </c>
      <c r="AL35" s="17">
        <f>IF(SUM(wSUP!$C35:$DB35),$A35*wSUP!AL35/SUM(wSUP!$C35:$DB35),0)</f>
        <v>0</v>
      </c>
      <c r="AM35" s="17">
        <f>IF(SUM(wSUP!$C35:$DB35),$A35*wSUP!AM35/SUM(wSUP!$C35:$DB35),0)</f>
        <v>0</v>
      </c>
      <c r="AN35" s="17">
        <f>IF(SUM(wSUP!$C35:$DB35),$A35*wSUP!AN35/SUM(wSUP!$C35:$DB35),0)</f>
        <v>0</v>
      </c>
      <c r="AO35" s="17">
        <f>IF(SUM(wSUP!$C35:$DB35),$A35*wSUP!AO35/SUM(wSUP!$C35:$DB35),0)</f>
        <v>0</v>
      </c>
      <c r="AP35" s="17">
        <f>IF(SUM(wSUP!$C35:$DB35),$A35*wSUP!AP35/SUM(wSUP!$C35:$DB35),0)</f>
        <v>0</v>
      </c>
      <c r="AQ35" s="17">
        <f>IF(SUM(wSUP!$C35:$DB35),$A35*wSUP!AQ35/SUM(wSUP!$C35:$DB35),0)</f>
        <v>0</v>
      </c>
      <c r="AR35" s="17">
        <f>IF(SUM(wSUP!$C35:$DB35),$A35*wSUP!AR35/SUM(wSUP!$C35:$DB35),0)</f>
        <v>0</v>
      </c>
      <c r="AS35" s="17">
        <f>IF(SUM(wSUP!$C35:$DB35),$A35*wSUP!AS35/SUM(wSUP!$C35:$DB35),0)</f>
        <v>0</v>
      </c>
      <c r="AT35" s="17">
        <f>IF(SUM(wSUP!$C35:$DB35),$A35*wSUP!AT35/SUM(wSUP!$C35:$DB35),0)</f>
        <v>0</v>
      </c>
      <c r="AU35" s="17">
        <f>IF(SUM(wSUP!$C35:$DB35),$A35*wSUP!AU35/SUM(wSUP!$C35:$DB35),0)</f>
        <v>0</v>
      </c>
      <c r="AV35" s="17">
        <f>IF(SUM(wSUP!$C35:$DB35),$A35*wSUP!AV35/SUM(wSUP!$C35:$DB35),0)</f>
        <v>0</v>
      </c>
      <c r="AW35" s="17">
        <f>IF(SUM(wSUP!$C35:$DB35),$A35*wSUP!AW35/SUM(wSUP!$C35:$DB35),0)</f>
        <v>0</v>
      </c>
      <c r="AX35" s="17">
        <f>IF(SUM(wSUP!$C35:$DB35),$A35*wSUP!AX35/SUM(wSUP!$C35:$DB35),0)</f>
        <v>0</v>
      </c>
      <c r="AY35" s="17">
        <f>IF(SUM(wSUP!$C35:$DB35),$A35*wSUP!AY35/SUM(wSUP!$C35:$DB35),0)</f>
        <v>0</v>
      </c>
      <c r="AZ35" s="17">
        <f>IF(SUM(wSUP!$C35:$DB35),$A35*wSUP!AZ35/SUM(wSUP!$C35:$DB35),0)</f>
        <v>0</v>
      </c>
      <c r="BA35" s="17">
        <f>IF(SUM(wSUP!$C35:$DB35),$A35*wSUP!BA35/SUM(wSUP!$C35:$DB35),0)</f>
        <v>0</v>
      </c>
      <c r="BB35" s="17">
        <f>IF(SUM(wSUP!$C35:$DB35),$A35*wSUP!BB35/SUM(wSUP!$C35:$DB35),0)</f>
        <v>0</v>
      </c>
      <c r="BC35" s="17">
        <f>IF(SUM(wSUP!$C35:$DB35),$A35*wSUP!BC35/SUM(wSUP!$C35:$DB35),0)</f>
        <v>0</v>
      </c>
      <c r="BD35" s="17">
        <f>IF(SUM(wSUP!$C35:$DB35),$A35*wSUP!BD35/SUM(wSUP!$C35:$DB35),0)</f>
        <v>0</v>
      </c>
      <c r="BE35" s="17">
        <f>IF(SUM(wSUP!$C35:$DB35),$A35*wSUP!BE35/SUM(wSUP!$C35:$DB35),0)</f>
        <v>0</v>
      </c>
      <c r="BF35" s="17">
        <f>IF(SUM(wSUP!$C35:$DB35),$A35*wSUP!BF35/SUM(wSUP!$C35:$DB35),0)</f>
        <v>0</v>
      </c>
      <c r="BG35" s="17">
        <f>IF(SUM(wSUP!$C35:$DB35),$A35*wSUP!BG35/SUM(wSUP!$C35:$DB35),0)</f>
        <v>0</v>
      </c>
      <c r="BH35" s="17">
        <f>IF(SUM(wSUP!$C35:$DB35),$A35*wSUP!BH35/SUM(wSUP!$C35:$DB35),0)</f>
        <v>0</v>
      </c>
      <c r="BI35" s="17">
        <f>IF(SUM(wSUP!$C35:$DB35),$A35*wSUP!BI35/SUM(wSUP!$C35:$DB35),0)</f>
        <v>0</v>
      </c>
      <c r="BJ35" s="17">
        <f>IF(SUM(wSUP!$C35:$DB35),$A35*wSUP!BJ35/SUM(wSUP!$C35:$DB35),0)</f>
        <v>0</v>
      </c>
      <c r="BK35" s="17">
        <f>IF(SUM(wSUP!$C35:$DB35),$A35*wSUP!BK35/SUM(wSUP!$C35:$DB35),0)</f>
        <v>0</v>
      </c>
      <c r="BL35" s="17">
        <f>IF(SUM(wSUP!$C35:$DB35),$A35*wSUP!BL35/SUM(wSUP!$C35:$DB35),0)</f>
        <v>0</v>
      </c>
      <c r="BM35" s="17">
        <f>IF(SUM(wSUP!$C35:$DB35),$A35*wSUP!BM35/SUM(wSUP!$C35:$DB35),0)</f>
        <v>0</v>
      </c>
      <c r="BN35" s="17">
        <f>IF(SUM(wSUP!$C35:$DB35),$A35*wSUP!BN35/SUM(wSUP!$C35:$DB35),0)</f>
        <v>0</v>
      </c>
      <c r="BO35" s="17">
        <f>IF(SUM(wSUP!$C35:$DB35),$A35*wSUP!BO35/SUM(wSUP!$C35:$DB35),0)</f>
        <v>0</v>
      </c>
      <c r="BP35" s="17">
        <f>IF(SUM(wSUP!$C35:$DB35),$A35*wSUP!BP35/SUM(wSUP!$C35:$DB35),0)</f>
        <v>0</v>
      </c>
      <c r="BQ35" s="17">
        <f>IF(SUM(wSUP!$C35:$DB35),$A35*wSUP!BQ35/SUM(wSUP!$C35:$DB35),0)</f>
        <v>0</v>
      </c>
      <c r="BR35" s="17">
        <f>IF(SUM(wSUP!$C35:$DB35),$A35*wSUP!BR35/SUM(wSUP!$C35:$DB35),0)</f>
        <v>0</v>
      </c>
      <c r="BS35" s="17">
        <f>IF(SUM(wSUP!$C35:$DB35),$A35*wSUP!BS35/SUM(wSUP!$C35:$DB35),0)</f>
        <v>0</v>
      </c>
      <c r="BT35" s="17">
        <f>IF(SUM(wSUP!$C35:$DB35),$A35*wSUP!BT35/SUM(wSUP!$C35:$DB35),0)</f>
        <v>0</v>
      </c>
      <c r="BU35" s="17">
        <f>IF(SUM(wSUP!$C35:$DB35),$A35*wSUP!BU35/SUM(wSUP!$C35:$DB35),0)</f>
        <v>0</v>
      </c>
      <c r="BV35" s="17">
        <f>IF(SUM(wSUP!$C35:$DB35),$A35*wSUP!BV35/SUM(wSUP!$C35:$DB35),0)</f>
        <v>0</v>
      </c>
      <c r="BW35" s="17">
        <f>IF(SUM(wSUP!$C35:$DB35),$A35*wSUP!BW35/SUM(wSUP!$C35:$DB35),0)</f>
        <v>0</v>
      </c>
      <c r="BX35" s="17">
        <f>IF(SUM(wSUP!$C35:$DB35),$A35*wSUP!BX35/SUM(wSUP!$C35:$DB35),0)</f>
        <v>0</v>
      </c>
      <c r="BY35" s="17">
        <f>IF(SUM(wSUP!$C35:$DB35),$A35*wSUP!BY35/SUM(wSUP!$C35:$DB35),0)</f>
        <v>0</v>
      </c>
      <c r="BZ35" s="17">
        <f>IF(SUM(wSUP!$C35:$DB35),$A35*wSUP!BZ35/SUM(wSUP!$C35:$DB35),0)</f>
        <v>0</v>
      </c>
      <c r="CA35" s="17">
        <f>IF(SUM(wSUP!$C35:$DB35),$A35*wSUP!CA35/SUM(wSUP!$C35:$DB35),0)</f>
        <v>0</v>
      </c>
      <c r="CB35" s="17">
        <f>IF(SUM(wSUP!$C35:$DB35),$A35*wSUP!CB35/SUM(wSUP!$C35:$DB35),0)</f>
        <v>0</v>
      </c>
      <c r="CC35" s="17">
        <f>IF(SUM(wSUP!$C35:$DB35),$A35*wSUP!CC35/SUM(wSUP!$C35:$DB35),0)</f>
        <v>0</v>
      </c>
      <c r="CD35" s="17">
        <f>IF(SUM(wSUP!$C35:$DB35),$A35*wSUP!CD35/SUM(wSUP!$C35:$DB35),0)</f>
        <v>0</v>
      </c>
      <c r="CE35" s="17">
        <f>IF(SUM(wSUP!$C35:$DB35),$A35*wSUP!CE35/SUM(wSUP!$C35:$DB35),0)</f>
        <v>0</v>
      </c>
      <c r="CF35" s="17">
        <f>IF(SUM(wSUP!$C35:$DB35),$A35*wSUP!CF35/SUM(wSUP!$C35:$DB35),0)</f>
        <v>0</v>
      </c>
      <c r="CG35" s="17">
        <f>IF(SUM(wSUP!$C35:$DB35),$A35*wSUP!CG35/SUM(wSUP!$C35:$DB35),0)</f>
        <v>0</v>
      </c>
      <c r="CH35" s="17">
        <f>IF(SUM(wSUP!$C35:$DB35),$A35*wSUP!CH35/SUM(wSUP!$C35:$DB35),0)</f>
        <v>0</v>
      </c>
      <c r="CI35" s="17">
        <f>IF(SUM(wSUP!$C35:$DB35),$A35*wSUP!CI35/SUM(wSUP!$C35:$DB35),0)</f>
        <v>0</v>
      </c>
      <c r="CJ35" s="17">
        <f>IF(SUM(wSUP!$C35:$DB35),$A35*wSUP!CJ35/SUM(wSUP!$C35:$DB35),0)</f>
        <v>0</v>
      </c>
      <c r="CK35" s="17">
        <f>IF(SUM(wSUP!$C35:$DB35),$A35*wSUP!CK35/SUM(wSUP!$C35:$DB35),0)</f>
        <v>0</v>
      </c>
      <c r="CL35" s="17">
        <f>IF(SUM(wSUP!$C35:$DB35),$A35*wSUP!CL35/SUM(wSUP!$C35:$DB35),0)</f>
        <v>0</v>
      </c>
      <c r="CM35" s="17">
        <f>IF(SUM(wSUP!$C35:$DB35),$A35*wSUP!CM35/SUM(wSUP!$C35:$DB35),0)</f>
        <v>0</v>
      </c>
      <c r="CN35" s="17">
        <f>IF(SUM(wSUP!$C35:$DB35),$A35*wSUP!CN35/SUM(wSUP!$C35:$DB35),0)</f>
        <v>0</v>
      </c>
      <c r="CO35" s="17">
        <f>IF(SUM(wSUP!$C35:$DB35),$A35*wSUP!CO35/SUM(wSUP!$C35:$DB35),0)</f>
        <v>0</v>
      </c>
      <c r="CP35" s="17">
        <f>IF(SUM(wSUP!$C35:$DB35),$A35*wSUP!CP35/SUM(wSUP!$C35:$DB35),0)</f>
        <v>0</v>
      </c>
      <c r="CQ35" s="17">
        <f>IF(SUM(wSUP!$C35:$DB35),$A35*wSUP!CQ35/SUM(wSUP!$C35:$DB35),0)</f>
        <v>0</v>
      </c>
      <c r="CR35" s="17">
        <f>IF(SUM(wSUP!$C35:$DB35),$A35*wSUP!CR35/SUM(wSUP!$C35:$DB35),0)</f>
        <v>0</v>
      </c>
      <c r="CS35" s="17">
        <f>IF(SUM(wSUP!$C35:$DB35),$A35*wSUP!CS35/SUM(wSUP!$C35:$DB35),0)</f>
        <v>0</v>
      </c>
      <c r="CT35" s="17">
        <f>IF(SUM(wSUP!$C35:$DB35),$A35*wSUP!CT35/SUM(wSUP!$C35:$DB35),0)</f>
        <v>0</v>
      </c>
      <c r="CU35" s="17">
        <f>IF(SUM(wSUP!$C35:$DB35),$A35*wSUP!CU35/SUM(wSUP!$C35:$DB35),0)</f>
        <v>0</v>
      </c>
      <c r="CV35" s="17">
        <f>IF(SUM(wSUP!$C35:$DB35),$A35*wSUP!CV35/SUM(wSUP!$C35:$DB35),0)</f>
        <v>0</v>
      </c>
      <c r="CW35" s="17">
        <f>IF(SUM(wSUP!$C35:$DB35),$A35*wSUP!CW35/SUM(wSUP!$C35:$DB35),0)</f>
        <v>0</v>
      </c>
      <c r="CX35" s="17">
        <f>IF(SUM(wSUP!$C35:$DB35),$A35*wSUP!CX35/SUM(wSUP!$C35:$DB35),0)</f>
        <v>0</v>
      </c>
      <c r="CY35" s="17">
        <f>IF(SUM(wSUP!$C35:$DB35),$A35*wSUP!CY35/SUM(wSUP!$C35:$DB35),0)</f>
        <v>0</v>
      </c>
      <c r="CZ35" s="17">
        <f>IF(SUM(wSUP!$C35:$DB35),$A35*wSUP!CZ35/SUM(wSUP!$C35:$DB35),0)</f>
        <v>0</v>
      </c>
      <c r="DA35" s="17">
        <f>IF(SUM(wSUP!$C35:$DB35),$A35*wSUP!DA35/SUM(wSUP!$C35:$DB35),0)</f>
        <v>0</v>
      </c>
      <c r="DB35" s="17">
        <f>IF(SUM(wSUP!$C35:$DB35),$A35*wSUP!DB35/SUM(wSUP!$C35:$DB35),0)</f>
        <v>0</v>
      </c>
      <c r="DC35" s="2"/>
    </row>
    <row r="36" spans="1:107" x14ac:dyDescent="0.75">
      <c r="A36" s="37">
        <v>4.610340256843199</v>
      </c>
      <c r="B36" s="17" t="s">
        <v>103</v>
      </c>
      <c r="C36" s="17">
        <f>IF(SUM(wSUP!$C36:$DB36),$A36*wSUP!C36/SUM(wSUP!$C36:$DB36),0)</f>
        <v>0</v>
      </c>
      <c r="D36" s="17">
        <f>IF(SUM(wSUP!$C36:$DB36),$A36*wSUP!D36/SUM(wSUP!$C36:$DB36),0)</f>
        <v>0</v>
      </c>
      <c r="E36" s="17">
        <f>IF(SUM(wSUP!$C36:$DB36),$A36*wSUP!E36/SUM(wSUP!$C36:$DB36),0)</f>
        <v>0</v>
      </c>
      <c r="F36" s="17">
        <f>IF(SUM(wSUP!$C36:$DB36),$A36*wSUP!F36/SUM(wSUP!$C36:$DB36),0)</f>
        <v>0</v>
      </c>
      <c r="G36" s="17">
        <f>IF(SUM(wSUP!$C36:$DB36),$A36*wSUP!G36/SUM(wSUP!$C36:$DB36),0)</f>
        <v>0</v>
      </c>
      <c r="H36" s="17">
        <f>IF(SUM(wSUP!$C36:$DB36),$A36*wSUP!H36/SUM(wSUP!$C36:$DB36),0)</f>
        <v>0</v>
      </c>
      <c r="I36" s="17">
        <f>IF(SUM(wSUP!$C36:$DB36),$A36*wSUP!I36/SUM(wSUP!$C36:$DB36),0)</f>
        <v>0</v>
      </c>
      <c r="J36" s="17">
        <f>IF(SUM(wSUP!$C36:$DB36),$A36*wSUP!J36/SUM(wSUP!$C36:$DB36),0)</f>
        <v>0</v>
      </c>
      <c r="K36" s="17">
        <f>IF(SUM(wSUP!$C36:$DB36),$A36*wSUP!K36/SUM(wSUP!$C36:$DB36),0)</f>
        <v>0</v>
      </c>
      <c r="L36" s="17">
        <f>IF(SUM(wSUP!$C36:$DB36),$A36*wSUP!L36/SUM(wSUP!$C36:$DB36),0)</f>
        <v>0</v>
      </c>
      <c r="M36" s="17">
        <f>IF(SUM(wSUP!$C36:$DB36),$A36*wSUP!M36/SUM(wSUP!$C36:$DB36),0)</f>
        <v>0</v>
      </c>
      <c r="N36" s="17">
        <f>IF(SUM(wSUP!$C36:$DB36),$A36*wSUP!N36/SUM(wSUP!$C36:$DB36),0)</f>
        <v>0</v>
      </c>
      <c r="O36" s="17">
        <f>IF(SUM(wSUP!$C36:$DB36),$A36*wSUP!O36/SUM(wSUP!$C36:$DB36),0)</f>
        <v>0</v>
      </c>
      <c r="P36" s="17">
        <f>IF(SUM(wSUP!$C36:$DB36),$A36*wSUP!P36/SUM(wSUP!$C36:$DB36),0)</f>
        <v>0</v>
      </c>
      <c r="Q36" s="17">
        <f>IF(SUM(wSUP!$C36:$DB36),$A36*wSUP!Q36/SUM(wSUP!$C36:$DB36),0)</f>
        <v>0</v>
      </c>
      <c r="R36" s="17">
        <f>IF(SUM(wSUP!$C36:$DB36),$A36*wSUP!R36/SUM(wSUP!$C36:$DB36),0)</f>
        <v>0</v>
      </c>
      <c r="S36" s="17">
        <f>IF(SUM(wSUP!$C36:$DB36),$A36*wSUP!S36/SUM(wSUP!$C36:$DB36),0)</f>
        <v>0</v>
      </c>
      <c r="T36" s="17">
        <f>IF(SUM(wSUP!$C36:$DB36),$A36*wSUP!T36/SUM(wSUP!$C36:$DB36),0)</f>
        <v>0</v>
      </c>
      <c r="U36" s="17">
        <f>IF(SUM(wSUP!$C36:$DB36),$A36*wSUP!U36/SUM(wSUP!$C36:$DB36),0)</f>
        <v>0</v>
      </c>
      <c r="V36" s="17">
        <f>IF(SUM(wSUP!$C36:$DB36),$A36*wSUP!V36/SUM(wSUP!$C36:$DB36),0)</f>
        <v>0</v>
      </c>
      <c r="W36" s="17">
        <f>IF(SUM(wSUP!$C36:$DB36),$A36*wSUP!W36/SUM(wSUP!$C36:$DB36),0)</f>
        <v>0</v>
      </c>
      <c r="X36" s="17">
        <f>IF(SUM(wSUP!$C36:$DB36),$A36*wSUP!X36/SUM(wSUP!$C36:$DB36),0)</f>
        <v>0</v>
      </c>
      <c r="Y36" s="17">
        <f>IF(SUM(wSUP!$C36:$DB36),$A36*wSUP!Y36/SUM(wSUP!$C36:$DB36),0)</f>
        <v>0</v>
      </c>
      <c r="Z36" s="17">
        <f>IF(SUM(wSUP!$C36:$DB36),$A36*wSUP!Z36/SUM(wSUP!$C36:$DB36),0)</f>
        <v>0</v>
      </c>
      <c r="AA36" s="17">
        <f>IF(SUM(wSUP!$C36:$DB36),$A36*wSUP!AA36/SUM(wSUP!$C36:$DB36),0)</f>
        <v>0</v>
      </c>
      <c r="AB36" s="17">
        <f>IF(SUM(wSUP!$C36:$DB36),$A36*wSUP!AB36/SUM(wSUP!$C36:$DB36),0)</f>
        <v>0</v>
      </c>
      <c r="AC36" s="17">
        <f>IF(SUM(wSUP!$C36:$DB36),$A36*wSUP!AC36/SUM(wSUP!$C36:$DB36),0)</f>
        <v>0</v>
      </c>
      <c r="AD36" s="17">
        <f>IF(SUM(wSUP!$C36:$DB36),$A36*wSUP!AD36/SUM(wSUP!$C36:$DB36),0)</f>
        <v>0</v>
      </c>
      <c r="AE36" s="17">
        <f>IF(SUM(wSUP!$C36:$DB36),$A36*wSUP!AE36/SUM(wSUP!$C36:$DB36),0)</f>
        <v>4.610340256843199</v>
      </c>
      <c r="AF36" s="17">
        <f>IF(SUM(wSUP!$C36:$DB36),$A36*wSUP!AF36/SUM(wSUP!$C36:$DB36),0)</f>
        <v>0</v>
      </c>
      <c r="AG36" s="17">
        <f>IF(SUM(wSUP!$C36:$DB36),$A36*wSUP!AG36/SUM(wSUP!$C36:$DB36),0)</f>
        <v>0</v>
      </c>
      <c r="AH36" s="17">
        <f>IF(SUM(wSUP!$C36:$DB36),$A36*wSUP!AH36/SUM(wSUP!$C36:$DB36),0)</f>
        <v>0</v>
      </c>
      <c r="AI36" s="17">
        <f>IF(SUM(wSUP!$C36:$DB36),$A36*wSUP!AI36/SUM(wSUP!$C36:$DB36),0)</f>
        <v>0</v>
      </c>
      <c r="AJ36" s="17">
        <f>IF(SUM(wSUP!$C36:$DB36),$A36*wSUP!AJ36/SUM(wSUP!$C36:$DB36),0)</f>
        <v>0</v>
      </c>
      <c r="AK36" s="17">
        <f>IF(SUM(wSUP!$C36:$DB36),$A36*wSUP!AK36/SUM(wSUP!$C36:$DB36),0)</f>
        <v>0</v>
      </c>
      <c r="AL36" s="17">
        <f>IF(SUM(wSUP!$C36:$DB36),$A36*wSUP!AL36/SUM(wSUP!$C36:$DB36),0)</f>
        <v>0</v>
      </c>
      <c r="AM36" s="17">
        <f>IF(SUM(wSUP!$C36:$DB36),$A36*wSUP!AM36/SUM(wSUP!$C36:$DB36),0)</f>
        <v>0</v>
      </c>
      <c r="AN36" s="17">
        <f>IF(SUM(wSUP!$C36:$DB36),$A36*wSUP!AN36/SUM(wSUP!$C36:$DB36),0)</f>
        <v>0</v>
      </c>
      <c r="AO36" s="17">
        <f>IF(SUM(wSUP!$C36:$DB36),$A36*wSUP!AO36/SUM(wSUP!$C36:$DB36),0)</f>
        <v>0</v>
      </c>
      <c r="AP36" s="17">
        <f>IF(SUM(wSUP!$C36:$DB36),$A36*wSUP!AP36/SUM(wSUP!$C36:$DB36),0)</f>
        <v>0</v>
      </c>
      <c r="AQ36" s="17">
        <f>IF(SUM(wSUP!$C36:$DB36),$A36*wSUP!AQ36/SUM(wSUP!$C36:$DB36),0)</f>
        <v>0</v>
      </c>
      <c r="AR36" s="17">
        <f>IF(SUM(wSUP!$C36:$DB36),$A36*wSUP!AR36/SUM(wSUP!$C36:$DB36),0)</f>
        <v>0</v>
      </c>
      <c r="AS36" s="17">
        <f>IF(SUM(wSUP!$C36:$DB36),$A36*wSUP!AS36/SUM(wSUP!$C36:$DB36),0)</f>
        <v>0</v>
      </c>
      <c r="AT36" s="17">
        <f>IF(SUM(wSUP!$C36:$DB36),$A36*wSUP!AT36/SUM(wSUP!$C36:$DB36),0)</f>
        <v>0</v>
      </c>
      <c r="AU36" s="17">
        <f>IF(SUM(wSUP!$C36:$DB36),$A36*wSUP!AU36/SUM(wSUP!$C36:$DB36),0)</f>
        <v>0</v>
      </c>
      <c r="AV36" s="17">
        <f>IF(SUM(wSUP!$C36:$DB36),$A36*wSUP!AV36/SUM(wSUP!$C36:$DB36),0)</f>
        <v>0</v>
      </c>
      <c r="AW36" s="17">
        <f>IF(SUM(wSUP!$C36:$DB36),$A36*wSUP!AW36/SUM(wSUP!$C36:$DB36),0)</f>
        <v>0</v>
      </c>
      <c r="AX36" s="17">
        <f>IF(SUM(wSUP!$C36:$DB36),$A36*wSUP!AX36/SUM(wSUP!$C36:$DB36),0)</f>
        <v>0</v>
      </c>
      <c r="AY36" s="17">
        <f>IF(SUM(wSUP!$C36:$DB36),$A36*wSUP!AY36/SUM(wSUP!$C36:$DB36),0)</f>
        <v>0</v>
      </c>
      <c r="AZ36" s="17">
        <f>IF(SUM(wSUP!$C36:$DB36),$A36*wSUP!AZ36/SUM(wSUP!$C36:$DB36),0)</f>
        <v>0</v>
      </c>
      <c r="BA36" s="17">
        <f>IF(SUM(wSUP!$C36:$DB36),$A36*wSUP!BA36/SUM(wSUP!$C36:$DB36),0)</f>
        <v>0</v>
      </c>
      <c r="BB36" s="17">
        <f>IF(SUM(wSUP!$C36:$DB36),$A36*wSUP!BB36/SUM(wSUP!$C36:$DB36),0)</f>
        <v>0</v>
      </c>
      <c r="BC36" s="17">
        <f>IF(SUM(wSUP!$C36:$DB36),$A36*wSUP!BC36/SUM(wSUP!$C36:$DB36),0)</f>
        <v>0</v>
      </c>
      <c r="BD36" s="17">
        <f>IF(SUM(wSUP!$C36:$DB36),$A36*wSUP!BD36/SUM(wSUP!$C36:$DB36),0)</f>
        <v>0</v>
      </c>
      <c r="BE36" s="17">
        <f>IF(SUM(wSUP!$C36:$DB36),$A36*wSUP!BE36/SUM(wSUP!$C36:$DB36),0)</f>
        <v>0</v>
      </c>
      <c r="BF36" s="17">
        <f>IF(SUM(wSUP!$C36:$DB36),$A36*wSUP!BF36/SUM(wSUP!$C36:$DB36),0)</f>
        <v>0</v>
      </c>
      <c r="BG36" s="17">
        <f>IF(SUM(wSUP!$C36:$DB36),$A36*wSUP!BG36/SUM(wSUP!$C36:$DB36),0)</f>
        <v>0</v>
      </c>
      <c r="BH36" s="17">
        <f>IF(SUM(wSUP!$C36:$DB36),$A36*wSUP!BH36/SUM(wSUP!$C36:$DB36),0)</f>
        <v>0</v>
      </c>
      <c r="BI36" s="17">
        <f>IF(SUM(wSUP!$C36:$DB36),$A36*wSUP!BI36/SUM(wSUP!$C36:$DB36),0)</f>
        <v>0</v>
      </c>
      <c r="BJ36" s="17">
        <f>IF(SUM(wSUP!$C36:$DB36),$A36*wSUP!BJ36/SUM(wSUP!$C36:$DB36),0)</f>
        <v>0</v>
      </c>
      <c r="BK36" s="17">
        <f>IF(SUM(wSUP!$C36:$DB36),$A36*wSUP!BK36/SUM(wSUP!$C36:$DB36),0)</f>
        <v>0</v>
      </c>
      <c r="BL36" s="17">
        <f>IF(SUM(wSUP!$C36:$DB36),$A36*wSUP!BL36/SUM(wSUP!$C36:$DB36),0)</f>
        <v>0</v>
      </c>
      <c r="BM36" s="17">
        <f>IF(SUM(wSUP!$C36:$DB36),$A36*wSUP!BM36/SUM(wSUP!$C36:$DB36),0)</f>
        <v>0</v>
      </c>
      <c r="BN36" s="17">
        <f>IF(SUM(wSUP!$C36:$DB36),$A36*wSUP!BN36/SUM(wSUP!$C36:$DB36),0)</f>
        <v>0</v>
      </c>
      <c r="BO36" s="17">
        <f>IF(SUM(wSUP!$C36:$DB36),$A36*wSUP!BO36/SUM(wSUP!$C36:$DB36),0)</f>
        <v>0</v>
      </c>
      <c r="BP36" s="17">
        <f>IF(SUM(wSUP!$C36:$DB36),$A36*wSUP!BP36/SUM(wSUP!$C36:$DB36),0)</f>
        <v>0</v>
      </c>
      <c r="BQ36" s="17">
        <f>IF(SUM(wSUP!$C36:$DB36),$A36*wSUP!BQ36/SUM(wSUP!$C36:$DB36),0)</f>
        <v>0</v>
      </c>
      <c r="BR36" s="17">
        <f>IF(SUM(wSUP!$C36:$DB36),$A36*wSUP!BR36/SUM(wSUP!$C36:$DB36),0)</f>
        <v>0</v>
      </c>
      <c r="BS36" s="17">
        <f>IF(SUM(wSUP!$C36:$DB36),$A36*wSUP!BS36/SUM(wSUP!$C36:$DB36),0)</f>
        <v>0</v>
      </c>
      <c r="BT36" s="17">
        <f>IF(SUM(wSUP!$C36:$DB36),$A36*wSUP!BT36/SUM(wSUP!$C36:$DB36),0)</f>
        <v>0</v>
      </c>
      <c r="BU36" s="17">
        <f>IF(SUM(wSUP!$C36:$DB36),$A36*wSUP!BU36/SUM(wSUP!$C36:$DB36),0)</f>
        <v>0</v>
      </c>
      <c r="BV36" s="17">
        <f>IF(SUM(wSUP!$C36:$DB36),$A36*wSUP!BV36/SUM(wSUP!$C36:$DB36),0)</f>
        <v>0</v>
      </c>
      <c r="BW36" s="17">
        <f>IF(SUM(wSUP!$C36:$DB36),$A36*wSUP!BW36/SUM(wSUP!$C36:$DB36),0)</f>
        <v>0</v>
      </c>
      <c r="BX36" s="17">
        <f>IF(SUM(wSUP!$C36:$DB36),$A36*wSUP!BX36/SUM(wSUP!$C36:$DB36),0)</f>
        <v>0</v>
      </c>
      <c r="BY36" s="17">
        <f>IF(SUM(wSUP!$C36:$DB36),$A36*wSUP!BY36/SUM(wSUP!$C36:$DB36),0)</f>
        <v>0</v>
      </c>
      <c r="BZ36" s="17">
        <f>IF(SUM(wSUP!$C36:$DB36),$A36*wSUP!BZ36/SUM(wSUP!$C36:$DB36),0)</f>
        <v>0</v>
      </c>
      <c r="CA36" s="17">
        <f>IF(SUM(wSUP!$C36:$DB36),$A36*wSUP!CA36/SUM(wSUP!$C36:$DB36),0)</f>
        <v>0</v>
      </c>
      <c r="CB36" s="17">
        <f>IF(SUM(wSUP!$C36:$DB36),$A36*wSUP!CB36/SUM(wSUP!$C36:$DB36),0)</f>
        <v>0</v>
      </c>
      <c r="CC36" s="17">
        <f>IF(SUM(wSUP!$C36:$DB36),$A36*wSUP!CC36/SUM(wSUP!$C36:$DB36),0)</f>
        <v>0</v>
      </c>
      <c r="CD36" s="17">
        <f>IF(SUM(wSUP!$C36:$DB36),$A36*wSUP!CD36/SUM(wSUP!$C36:$DB36),0)</f>
        <v>0</v>
      </c>
      <c r="CE36" s="17">
        <f>IF(SUM(wSUP!$C36:$DB36),$A36*wSUP!CE36/SUM(wSUP!$C36:$DB36),0)</f>
        <v>0</v>
      </c>
      <c r="CF36" s="17">
        <f>IF(SUM(wSUP!$C36:$DB36),$A36*wSUP!CF36/SUM(wSUP!$C36:$DB36),0)</f>
        <v>0</v>
      </c>
      <c r="CG36" s="17">
        <f>IF(SUM(wSUP!$C36:$DB36),$A36*wSUP!CG36/SUM(wSUP!$C36:$DB36),0)</f>
        <v>0</v>
      </c>
      <c r="CH36" s="17">
        <f>IF(SUM(wSUP!$C36:$DB36),$A36*wSUP!CH36/SUM(wSUP!$C36:$DB36),0)</f>
        <v>0</v>
      </c>
      <c r="CI36" s="17">
        <f>IF(SUM(wSUP!$C36:$DB36),$A36*wSUP!CI36/SUM(wSUP!$C36:$DB36),0)</f>
        <v>0</v>
      </c>
      <c r="CJ36" s="17">
        <f>IF(SUM(wSUP!$C36:$DB36),$A36*wSUP!CJ36/SUM(wSUP!$C36:$DB36),0)</f>
        <v>0</v>
      </c>
      <c r="CK36" s="17">
        <f>IF(SUM(wSUP!$C36:$DB36),$A36*wSUP!CK36/SUM(wSUP!$C36:$DB36),0)</f>
        <v>0</v>
      </c>
      <c r="CL36" s="17">
        <f>IF(SUM(wSUP!$C36:$DB36),$A36*wSUP!CL36/SUM(wSUP!$C36:$DB36),0)</f>
        <v>0</v>
      </c>
      <c r="CM36" s="17">
        <f>IF(SUM(wSUP!$C36:$DB36),$A36*wSUP!CM36/SUM(wSUP!$C36:$DB36),0)</f>
        <v>0</v>
      </c>
      <c r="CN36" s="17">
        <f>IF(SUM(wSUP!$C36:$DB36),$A36*wSUP!CN36/SUM(wSUP!$C36:$DB36),0)</f>
        <v>0</v>
      </c>
      <c r="CO36" s="17">
        <f>IF(SUM(wSUP!$C36:$DB36),$A36*wSUP!CO36/SUM(wSUP!$C36:$DB36),0)</f>
        <v>0</v>
      </c>
      <c r="CP36" s="17">
        <f>IF(SUM(wSUP!$C36:$DB36),$A36*wSUP!CP36/SUM(wSUP!$C36:$DB36),0)</f>
        <v>0</v>
      </c>
      <c r="CQ36" s="17">
        <f>IF(SUM(wSUP!$C36:$DB36),$A36*wSUP!CQ36/SUM(wSUP!$C36:$DB36),0)</f>
        <v>0</v>
      </c>
      <c r="CR36" s="17">
        <f>IF(SUM(wSUP!$C36:$DB36),$A36*wSUP!CR36/SUM(wSUP!$C36:$DB36),0)</f>
        <v>0</v>
      </c>
      <c r="CS36" s="17">
        <f>IF(SUM(wSUP!$C36:$DB36),$A36*wSUP!CS36/SUM(wSUP!$C36:$DB36),0)</f>
        <v>0</v>
      </c>
      <c r="CT36" s="17">
        <f>IF(SUM(wSUP!$C36:$DB36),$A36*wSUP!CT36/SUM(wSUP!$C36:$DB36),0)</f>
        <v>0</v>
      </c>
      <c r="CU36" s="17">
        <f>IF(SUM(wSUP!$C36:$DB36),$A36*wSUP!CU36/SUM(wSUP!$C36:$DB36),0)</f>
        <v>0</v>
      </c>
      <c r="CV36" s="17">
        <f>IF(SUM(wSUP!$C36:$DB36),$A36*wSUP!CV36/SUM(wSUP!$C36:$DB36),0)</f>
        <v>0</v>
      </c>
      <c r="CW36" s="17">
        <f>IF(SUM(wSUP!$C36:$DB36),$A36*wSUP!CW36/SUM(wSUP!$C36:$DB36),0)</f>
        <v>0</v>
      </c>
      <c r="CX36" s="17">
        <f>IF(SUM(wSUP!$C36:$DB36),$A36*wSUP!CX36/SUM(wSUP!$C36:$DB36),0)</f>
        <v>0</v>
      </c>
      <c r="CY36" s="17">
        <f>IF(SUM(wSUP!$C36:$DB36),$A36*wSUP!CY36/SUM(wSUP!$C36:$DB36),0)</f>
        <v>0</v>
      </c>
      <c r="CZ36" s="17">
        <f>IF(SUM(wSUP!$C36:$DB36),$A36*wSUP!CZ36/SUM(wSUP!$C36:$DB36),0)</f>
        <v>0</v>
      </c>
      <c r="DA36" s="17">
        <f>IF(SUM(wSUP!$C36:$DB36),$A36*wSUP!DA36/SUM(wSUP!$C36:$DB36),0)</f>
        <v>0</v>
      </c>
      <c r="DB36" s="17">
        <f>IF(SUM(wSUP!$C36:$DB36),$A36*wSUP!DB36/SUM(wSUP!$C36:$DB36),0)</f>
        <v>0</v>
      </c>
      <c r="DC36" s="2"/>
    </row>
    <row r="37" spans="1:107" x14ac:dyDescent="0.75">
      <c r="A37" s="37">
        <v>66.151350807589836</v>
      </c>
      <c r="B37" s="9" t="s">
        <v>91</v>
      </c>
      <c r="C37" s="17">
        <f>IF(SUM(wSUP!$C37:$DB37),$A37*wSUP!C37/SUM(wSUP!$C37:$DB37),0)</f>
        <v>0</v>
      </c>
      <c r="D37" s="17">
        <f>IF(SUM(wSUP!$C37:$DB37),$A37*wSUP!D37/SUM(wSUP!$C37:$DB37),0)</f>
        <v>0</v>
      </c>
      <c r="E37" s="17">
        <f>IF(SUM(wSUP!$C37:$DB37),$A37*wSUP!E37/SUM(wSUP!$C37:$DB37),0)</f>
        <v>0</v>
      </c>
      <c r="F37" s="17">
        <f>IF(SUM(wSUP!$C37:$DB37),$A37*wSUP!F37/SUM(wSUP!$C37:$DB37),0)</f>
        <v>0</v>
      </c>
      <c r="G37" s="17">
        <f>IF(SUM(wSUP!$C37:$DB37),$A37*wSUP!G37/SUM(wSUP!$C37:$DB37),0)</f>
        <v>0</v>
      </c>
      <c r="H37" s="17">
        <f>IF(SUM(wSUP!$C37:$DB37),$A37*wSUP!H37/SUM(wSUP!$C37:$DB37),0)</f>
        <v>0</v>
      </c>
      <c r="I37" s="17">
        <f>IF(SUM(wSUP!$C37:$DB37),$A37*wSUP!I37/SUM(wSUP!$C37:$DB37),0)</f>
        <v>0</v>
      </c>
      <c r="J37" s="17">
        <f>IF(SUM(wSUP!$C37:$DB37),$A37*wSUP!J37/SUM(wSUP!$C37:$DB37),0)</f>
        <v>0</v>
      </c>
      <c r="K37" s="17">
        <f>IF(SUM(wSUP!$C37:$DB37),$A37*wSUP!K37/SUM(wSUP!$C37:$DB37),0)</f>
        <v>0</v>
      </c>
      <c r="L37" s="17">
        <f>IF(SUM(wSUP!$C37:$DB37),$A37*wSUP!L37/SUM(wSUP!$C37:$DB37),0)</f>
        <v>0</v>
      </c>
      <c r="M37" s="17">
        <f>IF(SUM(wSUP!$C37:$DB37),$A37*wSUP!M37/SUM(wSUP!$C37:$DB37),0)</f>
        <v>0</v>
      </c>
      <c r="N37" s="17">
        <f>IF(SUM(wSUP!$C37:$DB37),$A37*wSUP!N37/SUM(wSUP!$C37:$DB37),0)</f>
        <v>0</v>
      </c>
      <c r="O37" s="17">
        <f>IF(SUM(wSUP!$C37:$DB37),$A37*wSUP!O37/SUM(wSUP!$C37:$DB37),0)</f>
        <v>0</v>
      </c>
      <c r="P37" s="17">
        <f>IF(SUM(wSUP!$C37:$DB37),$A37*wSUP!P37/SUM(wSUP!$C37:$DB37),0)</f>
        <v>0</v>
      </c>
      <c r="Q37" s="17">
        <f>IF(SUM(wSUP!$C37:$DB37),$A37*wSUP!Q37/SUM(wSUP!$C37:$DB37),0)</f>
        <v>0</v>
      </c>
      <c r="R37" s="17">
        <f>IF(SUM(wSUP!$C37:$DB37),$A37*wSUP!R37/SUM(wSUP!$C37:$DB37),0)</f>
        <v>0</v>
      </c>
      <c r="S37" s="17">
        <f>IF(SUM(wSUP!$C37:$DB37),$A37*wSUP!S37/SUM(wSUP!$C37:$DB37),0)</f>
        <v>0</v>
      </c>
      <c r="T37" s="17">
        <f>IF(SUM(wSUP!$C37:$DB37),$A37*wSUP!T37/SUM(wSUP!$C37:$DB37),0)</f>
        <v>0</v>
      </c>
      <c r="U37" s="17">
        <f>IF(SUM(wSUP!$C37:$DB37),$A37*wSUP!U37/SUM(wSUP!$C37:$DB37),0)</f>
        <v>0</v>
      </c>
      <c r="V37" s="17">
        <f>IF(SUM(wSUP!$C37:$DB37),$A37*wSUP!V37/SUM(wSUP!$C37:$DB37),0)</f>
        <v>0</v>
      </c>
      <c r="W37" s="17">
        <f>IF(SUM(wSUP!$C37:$DB37),$A37*wSUP!W37/SUM(wSUP!$C37:$DB37),0)</f>
        <v>0</v>
      </c>
      <c r="X37" s="17">
        <f>IF(SUM(wSUP!$C37:$DB37),$A37*wSUP!X37/SUM(wSUP!$C37:$DB37),0)</f>
        <v>0</v>
      </c>
      <c r="Y37" s="17">
        <f>IF(SUM(wSUP!$C37:$DB37),$A37*wSUP!Y37/SUM(wSUP!$C37:$DB37),0)</f>
        <v>0</v>
      </c>
      <c r="Z37" s="17">
        <f>IF(SUM(wSUP!$C37:$DB37),$A37*wSUP!Z37/SUM(wSUP!$C37:$DB37),0)</f>
        <v>0</v>
      </c>
      <c r="AA37" s="17">
        <f>IF(SUM(wSUP!$C37:$DB37),$A37*wSUP!AA37/SUM(wSUP!$C37:$DB37),0)</f>
        <v>0</v>
      </c>
      <c r="AB37" s="17">
        <f>IF(SUM(wSUP!$C37:$DB37),$A37*wSUP!AB37/SUM(wSUP!$C37:$DB37),0)</f>
        <v>0</v>
      </c>
      <c r="AC37" s="17">
        <f>IF(SUM(wSUP!$C37:$DB37),$A37*wSUP!AC37/SUM(wSUP!$C37:$DB37),0)</f>
        <v>0</v>
      </c>
      <c r="AD37" s="17">
        <f>IF(SUM(wSUP!$C37:$DB37),$A37*wSUP!AD37/SUM(wSUP!$C37:$DB37),0)</f>
        <v>0</v>
      </c>
      <c r="AE37" s="17">
        <f>IF(SUM(wSUP!$C37:$DB37),$A37*wSUP!AE37/SUM(wSUP!$C37:$DB37),0)</f>
        <v>0</v>
      </c>
      <c r="AF37" s="17">
        <f>IF(SUM(wSUP!$C37:$DB37),$A37*wSUP!AF37/SUM(wSUP!$C37:$DB37),0)</f>
        <v>66.151350807589836</v>
      </c>
      <c r="AG37" s="17">
        <f>IF(SUM(wSUP!$C37:$DB37),$A37*wSUP!AG37/SUM(wSUP!$C37:$DB37),0)</f>
        <v>0</v>
      </c>
      <c r="AH37" s="17">
        <f>IF(SUM(wSUP!$C37:$DB37),$A37*wSUP!AH37/SUM(wSUP!$C37:$DB37),0)</f>
        <v>0</v>
      </c>
      <c r="AI37" s="17">
        <f>IF(SUM(wSUP!$C37:$DB37),$A37*wSUP!AI37/SUM(wSUP!$C37:$DB37),0)</f>
        <v>0</v>
      </c>
      <c r="AJ37" s="17">
        <f>IF(SUM(wSUP!$C37:$DB37),$A37*wSUP!AJ37/SUM(wSUP!$C37:$DB37),0)</f>
        <v>0</v>
      </c>
      <c r="AK37" s="17">
        <f>IF(SUM(wSUP!$C37:$DB37),$A37*wSUP!AK37/SUM(wSUP!$C37:$DB37),0)</f>
        <v>0</v>
      </c>
      <c r="AL37" s="17">
        <f>IF(SUM(wSUP!$C37:$DB37),$A37*wSUP!AL37/SUM(wSUP!$C37:$DB37),0)</f>
        <v>0</v>
      </c>
      <c r="AM37" s="17">
        <f>IF(SUM(wSUP!$C37:$DB37),$A37*wSUP!AM37/SUM(wSUP!$C37:$DB37),0)</f>
        <v>0</v>
      </c>
      <c r="AN37" s="17">
        <f>IF(SUM(wSUP!$C37:$DB37),$A37*wSUP!AN37/SUM(wSUP!$C37:$DB37),0)</f>
        <v>0</v>
      </c>
      <c r="AO37" s="17">
        <f>IF(SUM(wSUP!$C37:$DB37),$A37*wSUP!AO37/SUM(wSUP!$C37:$DB37),0)</f>
        <v>0</v>
      </c>
      <c r="AP37" s="17">
        <f>IF(SUM(wSUP!$C37:$DB37),$A37*wSUP!AP37/SUM(wSUP!$C37:$DB37),0)</f>
        <v>0</v>
      </c>
      <c r="AQ37" s="17">
        <f>IF(SUM(wSUP!$C37:$DB37),$A37*wSUP!AQ37/SUM(wSUP!$C37:$DB37),0)</f>
        <v>0</v>
      </c>
      <c r="AR37" s="17">
        <f>IF(SUM(wSUP!$C37:$DB37),$A37*wSUP!AR37/SUM(wSUP!$C37:$DB37),0)</f>
        <v>0</v>
      </c>
      <c r="AS37" s="17">
        <f>IF(SUM(wSUP!$C37:$DB37),$A37*wSUP!AS37/SUM(wSUP!$C37:$DB37),0)</f>
        <v>0</v>
      </c>
      <c r="AT37" s="17">
        <f>IF(SUM(wSUP!$C37:$DB37),$A37*wSUP!AT37/SUM(wSUP!$C37:$DB37),0)</f>
        <v>0</v>
      </c>
      <c r="AU37" s="17">
        <f>IF(SUM(wSUP!$C37:$DB37),$A37*wSUP!AU37/SUM(wSUP!$C37:$DB37),0)</f>
        <v>0</v>
      </c>
      <c r="AV37" s="17">
        <f>IF(SUM(wSUP!$C37:$DB37),$A37*wSUP!AV37/SUM(wSUP!$C37:$DB37),0)</f>
        <v>0</v>
      </c>
      <c r="AW37" s="17">
        <f>IF(SUM(wSUP!$C37:$DB37),$A37*wSUP!AW37/SUM(wSUP!$C37:$DB37),0)</f>
        <v>0</v>
      </c>
      <c r="AX37" s="17">
        <f>IF(SUM(wSUP!$C37:$DB37),$A37*wSUP!AX37/SUM(wSUP!$C37:$DB37),0)</f>
        <v>0</v>
      </c>
      <c r="AY37" s="17">
        <f>IF(SUM(wSUP!$C37:$DB37),$A37*wSUP!AY37/SUM(wSUP!$C37:$DB37),0)</f>
        <v>0</v>
      </c>
      <c r="AZ37" s="17">
        <f>IF(SUM(wSUP!$C37:$DB37),$A37*wSUP!AZ37/SUM(wSUP!$C37:$DB37),0)</f>
        <v>0</v>
      </c>
      <c r="BA37" s="17">
        <f>IF(SUM(wSUP!$C37:$DB37),$A37*wSUP!BA37/SUM(wSUP!$C37:$DB37),0)</f>
        <v>0</v>
      </c>
      <c r="BB37" s="17">
        <f>IF(SUM(wSUP!$C37:$DB37),$A37*wSUP!BB37/SUM(wSUP!$C37:$DB37),0)</f>
        <v>0</v>
      </c>
      <c r="BC37" s="17">
        <f>IF(SUM(wSUP!$C37:$DB37),$A37*wSUP!BC37/SUM(wSUP!$C37:$DB37),0)</f>
        <v>0</v>
      </c>
      <c r="BD37" s="17">
        <f>IF(SUM(wSUP!$C37:$DB37),$A37*wSUP!BD37/SUM(wSUP!$C37:$DB37),0)</f>
        <v>0</v>
      </c>
      <c r="BE37" s="17">
        <f>IF(SUM(wSUP!$C37:$DB37),$A37*wSUP!BE37/SUM(wSUP!$C37:$DB37),0)</f>
        <v>0</v>
      </c>
      <c r="BF37" s="17">
        <f>IF(SUM(wSUP!$C37:$DB37),$A37*wSUP!BF37/SUM(wSUP!$C37:$DB37),0)</f>
        <v>0</v>
      </c>
      <c r="BG37" s="17">
        <f>IF(SUM(wSUP!$C37:$DB37),$A37*wSUP!BG37/SUM(wSUP!$C37:$DB37),0)</f>
        <v>0</v>
      </c>
      <c r="BH37" s="17">
        <f>IF(SUM(wSUP!$C37:$DB37),$A37*wSUP!BH37/SUM(wSUP!$C37:$DB37),0)</f>
        <v>0</v>
      </c>
      <c r="BI37" s="17">
        <f>IF(SUM(wSUP!$C37:$DB37),$A37*wSUP!BI37/SUM(wSUP!$C37:$DB37),0)</f>
        <v>0</v>
      </c>
      <c r="BJ37" s="17">
        <f>IF(SUM(wSUP!$C37:$DB37),$A37*wSUP!BJ37/SUM(wSUP!$C37:$DB37),0)</f>
        <v>0</v>
      </c>
      <c r="BK37" s="17">
        <f>IF(SUM(wSUP!$C37:$DB37),$A37*wSUP!BK37/SUM(wSUP!$C37:$DB37),0)</f>
        <v>0</v>
      </c>
      <c r="BL37" s="17">
        <f>IF(SUM(wSUP!$C37:$DB37),$A37*wSUP!BL37/SUM(wSUP!$C37:$DB37),0)</f>
        <v>0</v>
      </c>
      <c r="BM37" s="17">
        <f>IF(SUM(wSUP!$C37:$DB37),$A37*wSUP!BM37/SUM(wSUP!$C37:$DB37),0)</f>
        <v>0</v>
      </c>
      <c r="BN37" s="17">
        <f>IF(SUM(wSUP!$C37:$DB37),$A37*wSUP!BN37/SUM(wSUP!$C37:$DB37),0)</f>
        <v>0</v>
      </c>
      <c r="BO37" s="17">
        <f>IF(SUM(wSUP!$C37:$DB37),$A37*wSUP!BO37/SUM(wSUP!$C37:$DB37),0)</f>
        <v>0</v>
      </c>
      <c r="BP37" s="17">
        <f>IF(SUM(wSUP!$C37:$DB37),$A37*wSUP!BP37/SUM(wSUP!$C37:$DB37),0)</f>
        <v>0</v>
      </c>
      <c r="BQ37" s="17">
        <f>IF(SUM(wSUP!$C37:$DB37),$A37*wSUP!BQ37/SUM(wSUP!$C37:$DB37),0)</f>
        <v>0</v>
      </c>
      <c r="BR37" s="17">
        <f>IF(SUM(wSUP!$C37:$DB37),$A37*wSUP!BR37/SUM(wSUP!$C37:$DB37),0)</f>
        <v>0</v>
      </c>
      <c r="BS37" s="17">
        <f>IF(SUM(wSUP!$C37:$DB37),$A37*wSUP!BS37/SUM(wSUP!$C37:$DB37),0)</f>
        <v>0</v>
      </c>
      <c r="BT37" s="17">
        <f>IF(SUM(wSUP!$C37:$DB37),$A37*wSUP!BT37/SUM(wSUP!$C37:$DB37),0)</f>
        <v>0</v>
      </c>
      <c r="BU37" s="17">
        <f>IF(SUM(wSUP!$C37:$DB37),$A37*wSUP!BU37/SUM(wSUP!$C37:$DB37),0)</f>
        <v>0</v>
      </c>
      <c r="BV37" s="17">
        <f>IF(SUM(wSUP!$C37:$DB37),$A37*wSUP!BV37/SUM(wSUP!$C37:$DB37),0)</f>
        <v>0</v>
      </c>
      <c r="BW37" s="17">
        <f>IF(SUM(wSUP!$C37:$DB37),$A37*wSUP!BW37/SUM(wSUP!$C37:$DB37),0)</f>
        <v>0</v>
      </c>
      <c r="BX37" s="17">
        <f>IF(SUM(wSUP!$C37:$DB37),$A37*wSUP!BX37/SUM(wSUP!$C37:$DB37),0)</f>
        <v>0</v>
      </c>
      <c r="BY37" s="17">
        <f>IF(SUM(wSUP!$C37:$DB37),$A37*wSUP!BY37/SUM(wSUP!$C37:$DB37),0)</f>
        <v>0</v>
      </c>
      <c r="BZ37" s="17">
        <f>IF(SUM(wSUP!$C37:$DB37),$A37*wSUP!BZ37/SUM(wSUP!$C37:$DB37),0)</f>
        <v>0</v>
      </c>
      <c r="CA37" s="17">
        <f>IF(SUM(wSUP!$C37:$DB37),$A37*wSUP!CA37/SUM(wSUP!$C37:$DB37),0)</f>
        <v>0</v>
      </c>
      <c r="CB37" s="17">
        <f>IF(SUM(wSUP!$C37:$DB37),$A37*wSUP!CB37/SUM(wSUP!$C37:$DB37),0)</f>
        <v>0</v>
      </c>
      <c r="CC37" s="17">
        <f>IF(SUM(wSUP!$C37:$DB37),$A37*wSUP!CC37/SUM(wSUP!$C37:$DB37),0)</f>
        <v>0</v>
      </c>
      <c r="CD37" s="17">
        <f>IF(SUM(wSUP!$C37:$DB37),$A37*wSUP!CD37/SUM(wSUP!$C37:$DB37),0)</f>
        <v>0</v>
      </c>
      <c r="CE37" s="17">
        <f>IF(SUM(wSUP!$C37:$DB37),$A37*wSUP!CE37/SUM(wSUP!$C37:$DB37),0)</f>
        <v>0</v>
      </c>
      <c r="CF37" s="17">
        <f>IF(SUM(wSUP!$C37:$DB37),$A37*wSUP!CF37/SUM(wSUP!$C37:$DB37),0)</f>
        <v>0</v>
      </c>
      <c r="CG37" s="17">
        <f>IF(SUM(wSUP!$C37:$DB37),$A37*wSUP!CG37/SUM(wSUP!$C37:$DB37),0)</f>
        <v>0</v>
      </c>
      <c r="CH37" s="17">
        <f>IF(SUM(wSUP!$C37:$DB37),$A37*wSUP!CH37/SUM(wSUP!$C37:$DB37),0)</f>
        <v>0</v>
      </c>
      <c r="CI37" s="17">
        <f>IF(SUM(wSUP!$C37:$DB37),$A37*wSUP!CI37/SUM(wSUP!$C37:$DB37),0)</f>
        <v>0</v>
      </c>
      <c r="CJ37" s="17">
        <f>IF(SUM(wSUP!$C37:$DB37),$A37*wSUP!CJ37/SUM(wSUP!$C37:$DB37),0)</f>
        <v>0</v>
      </c>
      <c r="CK37" s="17">
        <f>IF(SUM(wSUP!$C37:$DB37),$A37*wSUP!CK37/SUM(wSUP!$C37:$DB37),0)</f>
        <v>0</v>
      </c>
      <c r="CL37" s="17">
        <f>IF(SUM(wSUP!$C37:$DB37),$A37*wSUP!CL37/SUM(wSUP!$C37:$DB37),0)</f>
        <v>0</v>
      </c>
      <c r="CM37" s="17">
        <f>IF(SUM(wSUP!$C37:$DB37),$A37*wSUP!CM37/SUM(wSUP!$C37:$DB37),0)</f>
        <v>0</v>
      </c>
      <c r="CN37" s="17">
        <f>IF(SUM(wSUP!$C37:$DB37),$A37*wSUP!CN37/SUM(wSUP!$C37:$DB37),0)</f>
        <v>0</v>
      </c>
      <c r="CO37" s="17">
        <f>IF(SUM(wSUP!$C37:$DB37),$A37*wSUP!CO37/SUM(wSUP!$C37:$DB37),0)</f>
        <v>0</v>
      </c>
      <c r="CP37" s="17">
        <f>IF(SUM(wSUP!$C37:$DB37),$A37*wSUP!CP37/SUM(wSUP!$C37:$DB37),0)</f>
        <v>0</v>
      </c>
      <c r="CQ37" s="17">
        <f>IF(SUM(wSUP!$C37:$DB37),$A37*wSUP!CQ37/SUM(wSUP!$C37:$DB37),0)</f>
        <v>0</v>
      </c>
      <c r="CR37" s="17">
        <f>IF(SUM(wSUP!$C37:$DB37),$A37*wSUP!CR37/SUM(wSUP!$C37:$DB37),0)</f>
        <v>0</v>
      </c>
      <c r="CS37" s="17">
        <f>IF(SUM(wSUP!$C37:$DB37),$A37*wSUP!CS37/SUM(wSUP!$C37:$DB37),0)</f>
        <v>0</v>
      </c>
      <c r="CT37" s="17">
        <f>IF(SUM(wSUP!$C37:$DB37),$A37*wSUP!CT37/SUM(wSUP!$C37:$DB37),0)</f>
        <v>0</v>
      </c>
      <c r="CU37" s="17">
        <f>IF(SUM(wSUP!$C37:$DB37),$A37*wSUP!CU37/SUM(wSUP!$C37:$DB37),0)</f>
        <v>0</v>
      </c>
      <c r="CV37" s="17">
        <f>IF(SUM(wSUP!$C37:$DB37),$A37*wSUP!CV37/SUM(wSUP!$C37:$DB37),0)</f>
        <v>0</v>
      </c>
      <c r="CW37" s="17">
        <f>IF(SUM(wSUP!$C37:$DB37),$A37*wSUP!CW37/SUM(wSUP!$C37:$DB37),0)</f>
        <v>0</v>
      </c>
      <c r="CX37" s="17">
        <f>IF(SUM(wSUP!$C37:$DB37),$A37*wSUP!CX37/SUM(wSUP!$C37:$DB37),0)</f>
        <v>0</v>
      </c>
      <c r="CY37" s="17">
        <f>IF(SUM(wSUP!$C37:$DB37),$A37*wSUP!CY37/SUM(wSUP!$C37:$DB37),0)</f>
        <v>0</v>
      </c>
      <c r="CZ37" s="17">
        <f>IF(SUM(wSUP!$C37:$DB37),$A37*wSUP!CZ37/SUM(wSUP!$C37:$DB37),0)</f>
        <v>0</v>
      </c>
      <c r="DA37" s="17">
        <f>IF(SUM(wSUP!$C37:$DB37),$A37*wSUP!DA37/SUM(wSUP!$C37:$DB37),0)</f>
        <v>0</v>
      </c>
      <c r="DB37" s="17">
        <f>IF(SUM(wSUP!$C37:$DB37),$A37*wSUP!DB37/SUM(wSUP!$C37:$DB37),0)</f>
        <v>0</v>
      </c>
      <c r="DC37" s="2"/>
    </row>
    <row r="38" spans="1:107" x14ac:dyDescent="0.75">
      <c r="A38" s="37">
        <v>28.642599178694084</v>
      </c>
      <c r="B38" s="9" t="s">
        <v>97</v>
      </c>
      <c r="C38" s="17">
        <f>IF(SUM(wSUP!$C38:$DB38),$A38*wSUP!C38/SUM(wSUP!$C38:$DB38),0)</f>
        <v>0</v>
      </c>
      <c r="D38" s="17">
        <f>IF(SUM(wSUP!$C38:$DB38),$A38*wSUP!D38/SUM(wSUP!$C38:$DB38),0)</f>
        <v>0</v>
      </c>
      <c r="E38" s="17">
        <f>IF(SUM(wSUP!$C38:$DB38),$A38*wSUP!E38/SUM(wSUP!$C38:$DB38),0)</f>
        <v>0</v>
      </c>
      <c r="F38" s="17">
        <f>IF(SUM(wSUP!$C38:$DB38),$A38*wSUP!F38/SUM(wSUP!$C38:$DB38),0)</f>
        <v>0</v>
      </c>
      <c r="G38" s="17">
        <f>IF(SUM(wSUP!$C38:$DB38),$A38*wSUP!G38/SUM(wSUP!$C38:$DB38),0)</f>
        <v>0</v>
      </c>
      <c r="H38" s="17">
        <f>IF(SUM(wSUP!$C38:$DB38),$A38*wSUP!H38/SUM(wSUP!$C38:$DB38),0)</f>
        <v>0</v>
      </c>
      <c r="I38" s="17">
        <f>IF(SUM(wSUP!$C38:$DB38),$A38*wSUP!I38/SUM(wSUP!$C38:$DB38),0)</f>
        <v>0</v>
      </c>
      <c r="J38" s="17">
        <f>IF(SUM(wSUP!$C38:$DB38),$A38*wSUP!J38/SUM(wSUP!$C38:$DB38),0)</f>
        <v>0</v>
      </c>
      <c r="K38" s="17">
        <f>IF(SUM(wSUP!$C38:$DB38),$A38*wSUP!K38/SUM(wSUP!$C38:$DB38),0)</f>
        <v>0</v>
      </c>
      <c r="L38" s="17">
        <f>IF(SUM(wSUP!$C38:$DB38),$A38*wSUP!L38/SUM(wSUP!$C38:$DB38),0)</f>
        <v>0</v>
      </c>
      <c r="M38" s="17">
        <f>IF(SUM(wSUP!$C38:$DB38),$A38*wSUP!M38/SUM(wSUP!$C38:$DB38),0)</f>
        <v>0</v>
      </c>
      <c r="N38" s="17">
        <f>IF(SUM(wSUP!$C38:$DB38),$A38*wSUP!N38/SUM(wSUP!$C38:$DB38),0)</f>
        <v>0</v>
      </c>
      <c r="O38" s="17">
        <f>IF(SUM(wSUP!$C38:$DB38),$A38*wSUP!O38/SUM(wSUP!$C38:$DB38),0)</f>
        <v>0</v>
      </c>
      <c r="P38" s="17">
        <f>IF(SUM(wSUP!$C38:$DB38),$A38*wSUP!P38/SUM(wSUP!$C38:$DB38),0)</f>
        <v>0</v>
      </c>
      <c r="Q38" s="17">
        <f>IF(SUM(wSUP!$C38:$DB38),$A38*wSUP!Q38/SUM(wSUP!$C38:$DB38),0)</f>
        <v>0</v>
      </c>
      <c r="R38" s="17">
        <f>IF(SUM(wSUP!$C38:$DB38),$A38*wSUP!R38/SUM(wSUP!$C38:$DB38),0)</f>
        <v>0</v>
      </c>
      <c r="S38" s="17">
        <f>IF(SUM(wSUP!$C38:$DB38),$A38*wSUP!S38/SUM(wSUP!$C38:$DB38),0)</f>
        <v>0</v>
      </c>
      <c r="T38" s="17">
        <f>IF(SUM(wSUP!$C38:$DB38),$A38*wSUP!T38/SUM(wSUP!$C38:$DB38),0)</f>
        <v>0</v>
      </c>
      <c r="U38" s="17">
        <f>IF(SUM(wSUP!$C38:$DB38),$A38*wSUP!U38/SUM(wSUP!$C38:$DB38),0)</f>
        <v>0</v>
      </c>
      <c r="V38" s="17">
        <f>IF(SUM(wSUP!$C38:$DB38),$A38*wSUP!V38/SUM(wSUP!$C38:$DB38),0)</f>
        <v>0</v>
      </c>
      <c r="W38" s="17">
        <f>IF(SUM(wSUP!$C38:$DB38),$A38*wSUP!W38/SUM(wSUP!$C38:$DB38),0)</f>
        <v>0</v>
      </c>
      <c r="X38" s="17">
        <f>IF(SUM(wSUP!$C38:$DB38),$A38*wSUP!X38/SUM(wSUP!$C38:$DB38),0)</f>
        <v>0</v>
      </c>
      <c r="Y38" s="17">
        <f>IF(SUM(wSUP!$C38:$DB38),$A38*wSUP!Y38/SUM(wSUP!$C38:$DB38),0)</f>
        <v>0</v>
      </c>
      <c r="Z38" s="17">
        <f>IF(SUM(wSUP!$C38:$DB38),$A38*wSUP!Z38/SUM(wSUP!$C38:$DB38),0)</f>
        <v>0</v>
      </c>
      <c r="AA38" s="17">
        <f>IF(SUM(wSUP!$C38:$DB38),$A38*wSUP!AA38/SUM(wSUP!$C38:$DB38),0)</f>
        <v>0</v>
      </c>
      <c r="AB38" s="17">
        <f>IF(SUM(wSUP!$C38:$DB38),$A38*wSUP!AB38/SUM(wSUP!$C38:$DB38),0)</f>
        <v>0</v>
      </c>
      <c r="AC38" s="17">
        <f>IF(SUM(wSUP!$C38:$DB38),$A38*wSUP!AC38/SUM(wSUP!$C38:$DB38),0)</f>
        <v>0</v>
      </c>
      <c r="AD38" s="17">
        <f>IF(SUM(wSUP!$C38:$DB38),$A38*wSUP!AD38/SUM(wSUP!$C38:$DB38),0)</f>
        <v>0</v>
      </c>
      <c r="AE38" s="17">
        <f>IF(SUM(wSUP!$C38:$DB38),$A38*wSUP!AE38/SUM(wSUP!$C38:$DB38),0)</f>
        <v>0</v>
      </c>
      <c r="AF38" s="17">
        <f>IF(SUM(wSUP!$C38:$DB38),$A38*wSUP!AF38/SUM(wSUP!$C38:$DB38),0)</f>
        <v>0</v>
      </c>
      <c r="AG38" s="17">
        <f>IF(SUM(wSUP!$C38:$DB38),$A38*wSUP!AG38/SUM(wSUP!$C38:$DB38),0)</f>
        <v>28.642599178694084</v>
      </c>
      <c r="AH38" s="17">
        <f>IF(SUM(wSUP!$C38:$DB38),$A38*wSUP!AH38/SUM(wSUP!$C38:$DB38),0)</f>
        <v>0</v>
      </c>
      <c r="AI38" s="17">
        <f>IF(SUM(wSUP!$C38:$DB38),$A38*wSUP!AI38/SUM(wSUP!$C38:$DB38),0)</f>
        <v>0</v>
      </c>
      <c r="AJ38" s="17">
        <f>IF(SUM(wSUP!$C38:$DB38),$A38*wSUP!AJ38/SUM(wSUP!$C38:$DB38),0)</f>
        <v>0</v>
      </c>
      <c r="AK38" s="17">
        <f>IF(SUM(wSUP!$C38:$DB38),$A38*wSUP!AK38/SUM(wSUP!$C38:$DB38),0)</f>
        <v>0</v>
      </c>
      <c r="AL38" s="17">
        <f>IF(SUM(wSUP!$C38:$DB38),$A38*wSUP!AL38/SUM(wSUP!$C38:$DB38),0)</f>
        <v>0</v>
      </c>
      <c r="AM38" s="17">
        <f>IF(SUM(wSUP!$C38:$DB38),$A38*wSUP!AM38/SUM(wSUP!$C38:$DB38),0)</f>
        <v>0</v>
      </c>
      <c r="AN38" s="17">
        <f>IF(SUM(wSUP!$C38:$DB38),$A38*wSUP!AN38/SUM(wSUP!$C38:$DB38),0)</f>
        <v>0</v>
      </c>
      <c r="AO38" s="17">
        <f>IF(SUM(wSUP!$C38:$DB38),$A38*wSUP!AO38/SUM(wSUP!$C38:$DB38),0)</f>
        <v>0</v>
      </c>
      <c r="AP38" s="17">
        <f>IF(SUM(wSUP!$C38:$DB38),$A38*wSUP!AP38/SUM(wSUP!$C38:$DB38),0)</f>
        <v>0</v>
      </c>
      <c r="AQ38" s="17">
        <f>IF(SUM(wSUP!$C38:$DB38),$A38*wSUP!AQ38/SUM(wSUP!$C38:$DB38),0)</f>
        <v>0</v>
      </c>
      <c r="AR38" s="17">
        <f>IF(SUM(wSUP!$C38:$DB38),$A38*wSUP!AR38/SUM(wSUP!$C38:$DB38),0)</f>
        <v>0</v>
      </c>
      <c r="AS38" s="17">
        <f>IF(SUM(wSUP!$C38:$DB38),$A38*wSUP!AS38/SUM(wSUP!$C38:$DB38),0)</f>
        <v>0</v>
      </c>
      <c r="AT38" s="17">
        <f>IF(SUM(wSUP!$C38:$DB38),$A38*wSUP!AT38/SUM(wSUP!$C38:$DB38),0)</f>
        <v>0</v>
      </c>
      <c r="AU38" s="17">
        <f>IF(SUM(wSUP!$C38:$DB38),$A38*wSUP!AU38/SUM(wSUP!$C38:$DB38),0)</f>
        <v>0</v>
      </c>
      <c r="AV38" s="17">
        <f>IF(SUM(wSUP!$C38:$DB38),$A38*wSUP!AV38/SUM(wSUP!$C38:$DB38),0)</f>
        <v>0</v>
      </c>
      <c r="AW38" s="17">
        <f>IF(SUM(wSUP!$C38:$DB38),$A38*wSUP!AW38/SUM(wSUP!$C38:$DB38),0)</f>
        <v>0</v>
      </c>
      <c r="AX38" s="17">
        <f>IF(SUM(wSUP!$C38:$DB38),$A38*wSUP!AX38/SUM(wSUP!$C38:$DB38),0)</f>
        <v>0</v>
      </c>
      <c r="AY38" s="17">
        <f>IF(SUM(wSUP!$C38:$DB38),$A38*wSUP!AY38/SUM(wSUP!$C38:$DB38),0)</f>
        <v>0</v>
      </c>
      <c r="AZ38" s="17">
        <f>IF(SUM(wSUP!$C38:$DB38),$A38*wSUP!AZ38/SUM(wSUP!$C38:$DB38),0)</f>
        <v>0</v>
      </c>
      <c r="BA38" s="17">
        <f>IF(SUM(wSUP!$C38:$DB38),$A38*wSUP!BA38/SUM(wSUP!$C38:$DB38),0)</f>
        <v>0</v>
      </c>
      <c r="BB38" s="17">
        <f>IF(SUM(wSUP!$C38:$DB38),$A38*wSUP!BB38/SUM(wSUP!$C38:$DB38),0)</f>
        <v>0</v>
      </c>
      <c r="BC38" s="17">
        <f>IF(SUM(wSUP!$C38:$DB38),$A38*wSUP!BC38/SUM(wSUP!$C38:$DB38),0)</f>
        <v>0</v>
      </c>
      <c r="BD38" s="17">
        <f>IF(SUM(wSUP!$C38:$DB38),$A38*wSUP!BD38/SUM(wSUP!$C38:$DB38),0)</f>
        <v>0</v>
      </c>
      <c r="BE38" s="17">
        <f>IF(SUM(wSUP!$C38:$DB38),$A38*wSUP!BE38/SUM(wSUP!$C38:$DB38),0)</f>
        <v>0</v>
      </c>
      <c r="BF38" s="17">
        <f>IF(SUM(wSUP!$C38:$DB38),$A38*wSUP!BF38/SUM(wSUP!$C38:$DB38),0)</f>
        <v>0</v>
      </c>
      <c r="BG38" s="17">
        <f>IF(SUM(wSUP!$C38:$DB38),$A38*wSUP!BG38/SUM(wSUP!$C38:$DB38),0)</f>
        <v>0</v>
      </c>
      <c r="BH38" s="17">
        <f>IF(SUM(wSUP!$C38:$DB38),$A38*wSUP!BH38/SUM(wSUP!$C38:$DB38),0)</f>
        <v>0</v>
      </c>
      <c r="BI38" s="17">
        <f>IF(SUM(wSUP!$C38:$DB38),$A38*wSUP!BI38/SUM(wSUP!$C38:$DB38),0)</f>
        <v>0</v>
      </c>
      <c r="BJ38" s="17">
        <f>IF(SUM(wSUP!$C38:$DB38),$A38*wSUP!BJ38/SUM(wSUP!$C38:$DB38),0)</f>
        <v>0</v>
      </c>
      <c r="BK38" s="17">
        <f>IF(SUM(wSUP!$C38:$DB38),$A38*wSUP!BK38/SUM(wSUP!$C38:$DB38),0)</f>
        <v>0</v>
      </c>
      <c r="BL38" s="17">
        <f>IF(SUM(wSUP!$C38:$DB38),$A38*wSUP!BL38/SUM(wSUP!$C38:$DB38),0)</f>
        <v>0</v>
      </c>
      <c r="BM38" s="17">
        <f>IF(SUM(wSUP!$C38:$DB38),$A38*wSUP!BM38/SUM(wSUP!$C38:$DB38),0)</f>
        <v>0</v>
      </c>
      <c r="BN38" s="17">
        <f>IF(SUM(wSUP!$C38:$DB38),$A38*wSUP!BN38/SUM(wSUP!$C38:$DB38),0)</f>
        <v>0</v>
      </c>
      <c r="BO38" s="17">
        <f>IF(SUM(wSUP!$C38:$DB38),$A38*wSUP!BO38/SUM(wSUP!$C38:$DB38),0)</f>
        <v>0</v>
      </c>
      <c r="BP38" s="17">
        <f>IF(SUM(wSUP!$C38:$DB38),$A38*wSUP!BP38/SUM(wSUP!$C38:$DB38),0)</f>
        <v>0</v>
      </c>
      <c r="BQ38" s="17">
        <f>IF(SUM(wSUP!$C38:$DB38),$A38*wSUP!BQ38/SUM(wSUP!$C38:$DB38),0)</f>
        <v>0</v>
      </c>
      <c r="BR38" s="17">
        <f>IF(SUM(wSUP!$C38:$DB38),$A38*wSUP!BR38/SUM(wSUP!$C38:$DB38),0)</f>
        <v>0</v>
      </c>
      <c r="BS38" s="17">
        <f>IF(SUM(wSUP!$C38:$DB38),$A38*wSUP!BS38/SUM(wSUP!$C38:$DB38),0)</f>
        <v>0</v>
      </c>
      <c r="BT38" s="17">
        <f>IF(SUM(wSUP!$C38:$DB38),$A38*wSUP!BT38/SUM(wSUP!$C38:$DB38),0)</f>
        <v>0</v>
      </c>
      <c r="BU38" s="17">
        <f>IF(SUM(wSUP!$C38:$DB38),$A38*wSUP!BU38/SUM(wSUP!$C38:$DB38),0)</f>
        <v>0</v>
      </c>
      <c r="BV38" s="17">
        <f>IF(SUM(wSUP!$C38:$DB38),$A38*wSUP!BV38/SUM(wSUP!$C38:$DB38),0)</f>
        <v>0</v>
      </c>
      <c r="BW38" s="17">
        <f>IF(SUM(wSUP!$C38:$DB38),$A38*wSUP!BW38/SUM(wSUP!$C38:$DB38),0)</f>
        <v>0</v>
      </c>
      <c r="BX38" s="17">
        <f>IF(SUM(wSUP!$C38:$DB38),$A38*wSUP!BX38/SUM(wSUP!$C38:$DB38),0)</f>
        <v>0</v>
      </c>
      <c r="BY38" s="17">
        <f>IF(SUM(wSUP!$C38:$DB38),$A38*wSUP!BY38/SUM(wSUP!$C38:$DB38),0)</f>
        <v>0</v>
      </c>
      <c r="BZ38" s="17">
        <f>IF(SUM(wSUP!$C38:$DB38),$A38*wSUP!BZ38/SUM(wSUP!$C38:$DB38),0)</f>
        <v>0</v>
      </c>
      <c r="CA38" s="17">
        <f>IF(SUM(wSUP!$C38:$DB38),$A38*wSUP!CA38/SUM(wSUP!$C38:$DB38),0)</f>
        <v>0</v>
      </c>
      <c r="CB38" s="17">
        <f>IF(SUM(wSUP!$C38:$DB38),$A38*wSUP!CB38/SUM(wSUP!$C38:$DB38),0)</f>
        <v>0</v>
      </c>
      <c r="CC38" s="17">
        <f>IF(SUM(wSUP!$C38:$DB38),$A38*wSUP!CC38/SUM(wSUP!$C38:$DB38),0)</f>
        <v>0</v>
      </c>
      <c r="CD38" s="17">
        <f>IF(SUM(wSUP!$C38:$DB38),$A38*wSUP!CD38/SUM(wSUP!$C38:$DB38),0)</f>
        <v>0</v>
      </c>
      <c r="CE38" s="17">
        <f>IF(SUM(wSUP!$C38:$DB38),$A38*wSUP!CE38/SUM(wSUP!$C38:$DB38),0)</f>
        <v>0</v>
      </c>
      <c r="CF38" s="17">
        <f>IF(SUM(wSUP!$C38:$DB38),$A38*wSUP!CF38/SUM(wSUP!$C38:$DB38),0)</f>
        <v>0</v>
      </c>
      <c r="CG38" s="17">
        <f>IF(SUM(wSUP!$C38:$DB38),$A38*wSUP!CG38/SUM(wSUP!$C38:$DB38),0)</f>
        <v>0</v>
      </c>
      <c r="CH38" s="17">
        <f>IF(SUM(wSUP!$C38:$DB38),$A38*wSUP!CH38/SUM(wSUP!$C38:$DB38),0)</f>
        <v>0</v>
      </c>
      <c r="CI38" s="17">
        <f>IF(SUM(wSUP!$C38:$DB38),$A38*wSUP!CI38/SUM(wSUP!$C38:$DB38),0)</f>
        <v>0</v>
      </c>
      <c r="CJ38" s="17">
        <f>IF(SUM(wSUP!$C38:$DB38),$A38*wSUP!CJ38/SUM(wSUP!$C38:$DB38),0)</f>
        <v>0</v>
      </c>
      <c r="CK38" s="17">
        <f>IF(SUM(wSUP!$C38:$DB38),$A38*wSUP!CK38/SUM(wSUP!$C38:$DB38),0)</f>
        <v>0</v>
      </c>
      <c r="CL38" s="17">
        <f>IF(SUM(wSUP!$C38:$DB38),$A38*wSUP!CL38/SUM(wSUP!$C38:$DB38),0)</f>
        <v>0</v>
      </c>
      <c r="CM38" s="17">
        <f>IF(SUM(wSUP!$C38:$DB38),$A38*wSUP!CM38/SUM(wSUP!$C38:$DB38),0)</f>
        <v>0</v>
      </c>
      <c r="CN38" s="17">
        <f>IF(SUM(wSUP!$C38:$DB38),$A38*wSUP!CN38/SUM(wSUP!$C38:$DB38),0)</f>
        <v>0</v>
      </c>
      <c r="CO38" s="17">
        <f>IF(SUM(wSUP!$C38:$DB38),$A38*wSUP!CO38/SUM(wSUP!$C38:$DB38),0)</f>
        <v>0</v>
      </c>
      <c r="CP38" s="17">
        <f>IF(SUM(wSUP!$C38:$DB38),$A38*wSUP!CP38/SUM(wSUP!$C38:$DB38),0)</f>
        <v>0</v>
      </c>
      <c r="CQ38" s="17">
        <f>IF(SUM(wSUP!$C38:$DB38),$A38*wSUP!CQ38/SUM(wSUP!$C38:$DB38),0)</f>
        <v>0</v>
      </c>
      <c r="CR38" s="17">
        <f>IF(SUM(wSUP!$C38:$DB38),$A38*wSUP!CR38/SUM(wSUP!$C38:$DB38),0)</f>
        <v>0</v>
      </c>
      <c r="CS38" s="17">
        <f>IF(SUM(wSUP!$C38:$DB38),$A38*wSUP!CS38/SUM(wSUP!$C38:$DB38),0)</f>
        <v>0</v>
      </c>
      <c r="CT38" s="17">
        <f>IF(SUM(wSUP!$C38:$DB38),$A38*wSUP!CT38/SUM(wSUP!$C38:$DB38),0)</f>
        <v>0</v>
      </c>
      <c r="CU38" s="17">
        <f>IF(SUM(wSUP!$C38:$DB38),$A38*wSUP!CU38/SUM(wSUP!$C38:$DB38),0)</f>
        <v>0</v>
      </c>
      <c r="CV38" s="17">
        <f>IF(SUM(wSUP!$C38:$DB38),$A38*wSUP!CV38/SUM(wSUP!$C38:$DB38),0)</f>
        <v>0</v>
      </c>
      <c r="CW38" s="17">
        <f>IF(SUM(wSUP!$C38:$DB38),$A38*wSUP!CW38/SUM(wSUP!$C38:$DB38),0)</f>
        <v>0</v>
      </c>
      <c r="CX38" s="17">
        <f>IF(SUM(wSUP!$C38:$DB38),$A38*wSUP!CX38/SUM(wSUP!$C38:$DB38),0)</f>
        <v>0</v>
      </c>
      <c r="CY38" s="17">
        <f>IF(SUM(wSUP!$C38:$DB38),$A38*wSUP!CY38/SUM(wSUP!$C38:$DB38),0)</f>
        <v>0</v>
      </c>
      <c r="CZ38" s="17">
        <f>IF(SUM(wSUP!$C38:$DB38),$A38*wSUP!CZ38/SUM(wSUP!$C38:$DB38),0)</f>
        <v>0</v>
      </c>
      <c r="DA38" s="17">
        <f>IF(SUM(wSUP!$C38:$DB38),$A38*wSUP!DA38/SUM(wSUP!$C38:$DB38),0)</f>
        <v>0</v>
      </c>
      <c r="DB38" s="17">
        <f>IF(SUM(wSUP!$C38:$DB38),$A38*wSUP!DB38/SUM(wSUP!$C38:$DB38),0)</f>
        <v>0</v>
      </c>
      <c r="DC38" s="2"/>
    </row>
    <row r="39" spans="1:107" x14ac:dyDescent="0.75">
      <c r="A39" s="37">
        <v>1.0322772553500101</v>
      </c>
      <c r="B39" s="17" t="s">
        <v>1575</v>
      </c>
      <c r="C39" s="17">
        <f>IF(SUM(wSUP!$C39:$DB39),$A39*wSUP!C39/SUM(wSUP!$C39:$DB39),0)</f>
        <v>0</v>
      </c>
      <c r="D39" s="17">
        <f>IF(SUM(wSUP!$C39:$DB39),$A39*wSUP!D39/SUM(wSUP!$C39:$DB39),0)</f>
        <v>0</v>
      </c>
      <c r="E39" s="17">
        <f>IF(SUM(wSUP!$C39:$DB39),$A39*wSUP!E39/SUM(wSUP!$C39:$DB39),0)</f>
        <v>0</v>
      </c>
      <c r="F39" s="17">
        <f>IF(SUM(wSUP!$C39:$DB39),$A39*wSUP!F39/SUM(wSUP!$C39:$DB39),0)</f>
        <v>0</v>
      </c>
      <c r="G39" s="17">
        <f>IF(SUM(wSUP!$C39:$DB39),$A39*wSUP!G39/SUM(wSUP!$C39:$DB39),0)</f>
        <v>0</v>
      </c>
      <c r="H39" s="17">
        <f>IF(SUM(wSUP!$C39:$DB39),$A39*wSUP!H39/SUM(wSUP!$C39:$DB39),0)</f>
        <v>0</v>
      </c>
      <c r="I39" s="17">
        <f>IF(SUM(wSUP!$C39:$DB39),$A39*wSUP!I39/SUM(wSUP!$C39:$DB39),0)</f>
        <v>0</v>
      </c>
      <c r="J39" s="17">
        <f>IF(SUM(wSUP!$C39:$DB39),$A39*wSUP!J39/SUM(wSUP!$C39:$DB39),0)</f>
        <v>0</v>
      </c>
      <c r="K39" s="17">
        <f>IF(SUM(wSUP!$C39:$DB39),$A39*wSUP!K39/SUM(wSUP!$C39:$DB39),0)</f>
        <v>0</v>
      </c>
      <c r="L39" s="17">
        <f>IF(SUM(wSUP!$C39:$DB39),$A39*wSUP!L39/SUM(wSUP!$C39:$DB39),0)</f>
        <v>0</v>
      </c>
      <c r="M39" s="17">
        <f>IF(SUM(wSUP!$C39:$DB39),$A39*wSUP!M39/SUM(wSUP!$C39:$DB39),0)</f>
        <v>0</v>
      </c>
      <c r="N39" s="17">
        <f>IF(SUM(wSUP!$C39:$DB39),$A39*wSUP!N39/SUM(wSUP!$C39:$DB39),0)</f>
        <v>0</v>
      </c>
      <c r="O39" s="17">
        <f>IF(SUM(wSUP!$C39:$DB39),$A39*wSUP!O39/SUM(wSUP!$C39:$DB39),0)</f>
        <v>0</v>
      </c>
      <c r="P39" s="17">
        <f>IF(SUM(wSUP!$C39:$DB39),$A39*wSUP!P39/SUM(wSUP!$C39:$DB39),0)</f>
        <v>0</v>
      </c>
      <c r="Q39" s="17">
        <f>IF(SUM(wSUP!$C39:$DB39),$A39*wSUP!Q39/SUM(wSUP!$C39:$DB39),0)</f>
        <v>0</v>
      </c>
      <c r="R39" s="17">
        <f>IF(SUM(wSUP!$C39:$DB39),$A39*wSUP!R39/SUM(wSUP!$C39:$DB39),0)</f>
        <v>0</v>
      </c>
      <c r="S39" s="17">
        <f>IF(SUM(wSUP!$C39:$DB39),$A39*wSUP!S39/SUM(wSUP!$C39:$DB39),0)</f>
        <v>0</v>
      </c>
      <c r="T39" s="17">
        <f>IF(SUM(wSUP!$C39:$DB39),$A39*wSUP!T39/SUM(wSUP!$C39:$DB39),0)</f>
        <v>0</v>
      </c>
      <c r="U39" s="17">
        <f>IF(SUM(wSUP!$C39:$DB39),$A39*wSUP!U39/SUM(wSUP!$C39:$DB39),0)</f>
        <v>0</v>
      </c>
      <c r="V39" s="17">
        <f>IF(SUM(wSUP!$C39:$DB39),$A39*wSUP!V39/SUM(wSUP!$C39:$DB39),0)</f>
        <v>0</v>
      </c>
      <c r="W39" s="17">
        <f>IF(SUM(wSUP!$C39:$DB39),$A39*wSUP!W39/SUM(wSUP!$C39:$DB39),0)</f>
        <v>0</v>
      </c>
      <c r="X39" s="17">
        <f>IF(SUM(wSUP!$C39:$DB39),$A39*wSUP!X39/SUM(wSUP!$C39:$DB39),0)</f>
        <v>0</v>
      </c>
      <c r="Y39" s="17">
        <f>IF(SUM(wSUP!$C39:$DB39),$A39*wSUP!Y39/SUM(wSUP!$C39:$DB39),0)</f>
        <v>0</v>
      </c>
      <c r="Z39" s="17">
        <f>IF(SUM(wSUP!$C39:$DB39),$A39*wSUP!Z39/SUM(wSUP!$C39:$DB39),0)</f>
        <v>0</v>
      </c>
      <c r="AA39" s="17">
        <f>IF(SUM(wSUP!$C39:$DB39),$A39*wSUP!AA39/SUM(wSUP!$C39:$DB39),0)</f>
        <v>0</v>
      </c>
      <c r="AB39" s="17">
        <f>IF(SUM(wSUP!$C39:$DB39),$A39*wSUP!AB39/SUM(wSUP!$C39:$DB39),0)</f>
        <v>0</v>
      </c>
      <c r="AC39" s="17">
        <f>IF(SUM(wSUP!$C39:$DB39),$A39*wSUP!AC39/SUM(wSUP!$C39:$DB39),0)</f>
        <v>0</v>
      </c>
      <c r="AD39" s="17">
        <f>IF(SUM(wSUP!$C39:$DB39),$A39*wSUP!AD39/SUM(wSUP!$C39:$DB39),0)</f>
        <v>0</v>
      </c>
      <c r="AE39" s="17">
        <f>IF(SUM(wSUP!$C39:$DB39),$A39*wSUP!AE39/SUM(wSUP!$C39:$DB39),0)</f>
        <v>0</v>
      </c>
      <c r="AF39" s="17">
        <f>IF(SUM(wSUP!$C39:$DB39),$A39*wSUP!AF39/SUM(wSUP!$C39:$DB39),0)</f>
        <v>0</v>
      </c>
      <c r="AG39" s="17">
        <f>IF(SUM(wSUP!$C39:$DB39),$A39*wSUP!AG39/SUM(wSUP!$C39:$DB39),0)</f>
        <v>0</v>
      </c>
      <c r="AH39" s="17">
        <f>IF(SUM(wSUP!$C39:$DB39),$A39*wSUP!AH39/SUM(wSUP!$C39:$DB39),0)</f>
        <v>1.0322772553500101</v>
      </c>
      <c r="AI39" s="17">
        <f>IF(SUM(wSUP!$C39:$DB39),$A39*wSUP!AI39/SUM(wSUP!$C39:$DB39),0)</f>
        <v>0</v>
      </c>
      <c r="AJ39" s="17">
        <f>IF(SUM(wSUP!$C39:$DB39),$A39*wSUP!AJ39/SUM(wSUP!$C39:$DB39),0)</f>
        <v>0</v>
      </c>
      <c r="AK39" s="17">
        <f>IF(SUM(wSUP!$C39:$DB39),$A39*wSUP!AK39/SUM(wSUP!$C39:$DB39),0)</f>
        <v>0</v>
      </c>
      <c r="AL39" s="17">
        <f>IF(SUM(wSUP!$C39:$DB39),$A39*wSUP!AL39/SUM(wSUP!$C39:$DB39),0)</f>
        <v>0</v>
      </c>
      <c r="AM39" s="17">
        <f>IF(SUM(wSUP!$C39:$DB39),$A39*wSUP!AM39/SUM(wSUP!$C39:$DB39),0)</f>
        <v>0</v>
      </c>
      <c r="AN39" s="17">
        <f>IF(SUM(wSUP!$C39:$DB39),$A39*wSUP!AN39/SUM(wSUP!$C39:$DB39),0)</f>
        <v>0</v>
      </c>
      <c r="AO39" s="17">
        <f>IF(SUM(wSUP!$C39:$DB39),$A39*wSUP!AO39/SUM(wSUP!$C39:$DB39),0)</f>
        <v>0</v>
      </c>
      <c r="AP39" s="17">
        <f>IF(SUM(wSUP!$C39:$DB39),$A39*wSUP!AP39/SUM(wSUP!$C39:$DB39),0)</f>
        <v>0</v>
      </c>
      <c r="AQ39" s="17">
        <f>IF(SUM(wSUP!$C39:$DB39),$A39*wSUP!AQ39/SUM(wSUP!$C39:$DB39),0)</f>
        <v>0</v>
      </c>
      <c r="AR39" s="17">
        <f>IF(SUM(wSUP!$C39:$DB39),$A39*wSUP!AR39/SUM(wSUP!$C39:$DB39),0)</f>
        <v>0</v>
      </c>
      <c r="AS39" s="17">
        <f>IF(SUM(wSUP!$C39:$DB39),$A39*wSUP!AS39/SUM(wSUP!$C39:$DB39),0)</f>
        <v>0</v>
      </c>
      <c r="AT39" s="17">
        <f>IF(SUM(wSUP!$C39:$DB39),$A39*wSUP!AT39/SUM(wSUP!$C39:$DB39),0)</f>
        <v>0</v>
      </c>
      <c r="AU39" s="17">
        <f>IF(SUM(wSUP!$C39:$DB39),$A39*wSUP!AU39/SUM(wSUP!$C39:$DB39),0)</f>
        <v>0</v>
      </c>
      <c r="AV39" s="17">
        <f>IF(SUM(wSUP!$C39:$DB39),$A39*wSUP!AV39/SUM(wSUP!$C39:$DB39),0)</f>
        <v>0</v>
      </c>
      <c r="AW39" s="17">
        <f>IF(SUM(wSUP!$C39:$DB39),$A39*wSUP!AW39/SUM(wSUP!$C39:$DB39),0)</f>
        <v>0</v>
      </c>
      <c r="AX39" s="17">
        <f>IF(SUM(wSUP!$C39:$DB39),$A39*wSUP!AX39/SUM(wSUP!$C39:$DB39),0)</f>
        <v>0</v>
      </c>
      <c r="AY39" s="17">
        <f>IF(SUM(wSUP!$C39:$DB39),$A39*wSUP!AY39/SUM(wSUP!$C39:$DB39),0)</f>
        <v>0</v>
      </c>
      <c r="AZ39" s="17">
        <f>IF(SUM(wSUP!$C39:$DB39),$A39*wSUP!AZ39/SUM(wSUP!$C39:$DB39),0)</f>
        <v>0</v>
      </c>
      <c r="BA39" s="17">
        <f>IF(SUM(wSUP!$C39:$DB39),$A39*wSUP!BA39/SUM(wSUP!$C39:$DB39),0)</f>
        <v>0</v>
      </c>
      <c r="BB39" s="17">
        <f>IF(SUM(wSUP!$C39:$DB39),$A39*wSUP!BB39/SUM(wSUP!$C39:$DB39),0)</f>
        <v>0</v>
      </c>
      <c r="BC39" s="17">
        <f>IF(SUM(wSUP!$C39:$DB39),$A39*wSUP!BC39/SUM(wSUP!$C39:$DB39),0)</f>
        <v>0</v>
      </c>
      <c r="BD39" s="17">
        <f>IF(SUM(wSUP!$C39:$DB39),$A39*wSUP!BD39/SUM(wSUP!$C39:$DB39),0)</f>
        <v>0</v>
      </c>
      <c r="BE39" s="17">
        <f>IF(SUM(wSUP!$C39:$DB39),$A39*wSUP!BE39/SUM(wSUP!$C39:$DB39),0)</f>
        <v>0</v>
      </c>
      <c r="BF39" s="17">
        <f>IF(SUM(wSUP!$C39:$DB39),$A39*wSUP!BF39/SUM(wSUP!$C39:$DB39),0)</f>
        <v>0</v>
      </c>
      <c r="BG39" s="17">
        <f>IF(SUM(wSUP!$C39:$DB39),$A39*wSUP!BG39/SUM(wSUP!$C39:$DB39),0)</f>
        <v>0</v>
      </c>
      <c r="BH39" s="17">
        <f>IF(SUM(wSUP!$C39:$DB39),$A39*wSUP!BH39/SUM(wSUP!$C39:$DB39),0)</f>
        <v>0</v>
      </c>
      <c r="BI39" s="17">
        <f>IF(SUM(wSUP!$C39:$DB39),$A39*wSUP!BI39/SUM(wSUP!$C39:$DB39),0)</f>
        <v>0</v>
      </c>
      <c r="BJ39" s="17">
        <f>IF(SUM(wSUP!$C39:$DB39),$A39*wSUP!BJ39/SUM(wSUP!$C39:$DB39),0)</f>
        <v>0</v>
      </c>
      <c r="BK39" s="17">
        <f>IF(SUM(wSUP!$C39:$DB39),$A39*wSUP!BK39/SUM(wSUP!$C39:$DB39),0)</f>
        <v>0</v>
      </c>
      <c r="BL39" s="17">
        <f>IF(SUM(wSUP!$C39:$DB39),$A39*wSUP!BL39/SUM(wSUP!$C39:$DB39),0)</f>
        <v>0</v>
      </c>
      <c r="BM39" s="17">
        <f>IF(SUM(wSUP!$C39:$DB39),$A39*wSUP!BM39/SUM(wSUP!$C39:$DB39),0)</f>
        <v>0</v>
      </c>
      <c r="BN39" s="17">
        <f>IF(SUM(wSUP!$C39:$DB39),$A39*wSUP!BN39/SUM(wSUP!$C39:$DB39),0)</f>
        <v>0</v>
      </c>
      <c r="BO39" s="17">
        <f>IF(SUM(wSUP!$C39:$DB39),$A39*wSUP!BO39/SUM(wSUP!$C39:$DB39),0)</f>
        <v>0</v>
      </c>
      <c r="BP39" s="17">
        <f>IF(SUM(wSUP!$C39:$DB39),$A39*wSUP!BP39/SUM(wSUP!$C39:$DB39),0)</f>
        <v>0</v>
      </c>
      <c r="BQ39" s="17">
        <f>IF(SUM(wSUP!$C39:$DB39),$A39*wSUP!BQ39/SUM(wSUP!$C39:$DB39),0)</f>
        <v>0</v>
      </c>
      <c r="BR39" s="17">
        <f>IF(SUM(wSUP!$C39:$DB39),$A39*wSUP!BR39/SUM(wSUP!$C39:$DB39),0)</f>
        <v>0</v>
      </c>
      <c r="BS39" s="17">
        <f>IF(SUM(wSUP!$C39:$DB39),$A39*wSUP!BS39/SUM(wSUP!$C39:$DB39),0)</f>
        <v>0</v>
      </c>
      <c r="BT39" s="17">
        <f>IF(SUM(wSUP!$C39:$DB39),$A39*wSUP!BT39/SUM(wSUP!$C39:$DB39),0)</f>
        <v>0</v>
      </c>
      <c r="BU39" s="17">
        <f>IF(SUM(wSUP!$C39:$DB39),$A39*wSUP!BU39/SUM(wSUP!$C39:$DB39),0)</f>
        <v>0</v>
      </c>
      <c r="BV39" s="17">
        <f>IF(SUM(wSUP!$C39:$DB39),$A39*wSUP!BV39/SUM(wSUP!$C39:$DB39),0)</f>
        <v>0</v>
      </c>
      <c r="BW39" s="17">
        <f>IF(SUM(wSUP!$C39:$DB39),$A39*wSUP!BW39/SUM(wSUP!$C39:$DB39),0)</f>
        <v>0</v>
      </c>
      <c r="BX39" s="17">
        <f>IF(SUM(wSUP!$C39:$DB39),$A39*wSUP!BX39/SUM(wSUP!$C39:$DB39),0)</f>
        <v>0</v>
      </c>
      <c r="BY39" s="17">
        <f>IF(SUM(wSUP!$C39:$DB39),$A39*wSUP!BY39/SUM(wSUP!$C39:$DB39),0)</f>
        <v>0</v>
      </c>
      <c r="BZ39" s="17">
        <f>IF(SUM(wSUP!$C39:$DB39),$A39*wSUP!BZ39/SUM(wSUP!$C39:$DB39),0)</f>
        <v>0</v>
      </c>
      <c r="CA39" s="17">
        <f>IF(SUM(wSUP!$C39:$DB39),$A39*wSUP!CA39/SUM(wSUP!$C39:$DB39),0)</f>
        <v>0</v>
      </c>
      <c r="CB39" s="17">
        <f>IF(SUM(wSUP!$C39:$DB39),$A39*wSUP!CB39/SUM(wSUP!$C39:$DB39),0)</f>
        <v>0</v>
      </c>
      <c r="CC39" s="17">
        <f>IF(SUM(wSUP!$C39:$DB39),$A39*wSUP!CC39/SUM(wSUP!$C39:$DB39),0)</f>
        <v>0</v>
      </c>
      <c r="CD39" s="17">
        <f>IF(SUM(wSUP!$C39:$DB39),$A39*wSUP!CD39/SUM(wSUP!$C39:$DB39),0)</f>
        <v>0</v>
      </c>
      <c r="CE39" s="17">
        <f>IF(SUM(wSUP!$C39:$DB39),$A39*wSUP!CE39/SUM(wSUP!$C39:$DB39),0)</f>
        <v>0</v>
      </c>
      <c r="CF39" s="17">
        <f>IF(SUM(wSUP!$C39:$DB39),$A39*wSUP!CF39/SUM(wSUP!$C39:$DB39),0)</f>
        <v>0</v>
      </c>
      <c r="CG39" s="17">
        <f>IF(SUM(wSUP!$C39:$DB39),$A39*wSUP!CG39/SUM(wSUP!$C39:$DB39),0)</f>
        <v>0</v>
      </c>
      <c r="CH39" s="17">
        <f>IF(SUM(wSUP!$C39:$DB39),$A39*wSUP!CH39/SUM(wSUP!$C39:$DB39),0)</f>
        <v>0</v>
      </c>
      <c r="CI39" s="17">
        <f>IF(SUM(wSUP!$C39:$DB39),$A39*wSUP!CI39/SUM(wSUP!$C39:$DB39),0)</f>
        <v>0</v>
      </c>
      <c r="CJ39" s="17">
        <f>IF(SUM(wSUP!$C39:$DB39),$A39*wSUP!CJ39/SUM(wSUP!$C39:$DB39),0)</f>
        <v>0</v>
      </c>
      <c r="CK39" s="17">
        <f>IF(SUM(wSUP!$C39:$DB39),$A39*wSUP!CK39/SUM(wSUP!$C39:$DB39),0)</f>
        <v>0</v>
      </c>
      <c r="CL39" s="17">
        <f>IF(SUM(wSUP!$C39:$DB39),$A39*wSUP!CL39/SUM(wSUP!$C39:$DB39),0)</f>
        <v>0</v>
      </c>
      <c r="CM39" s="17">
        <f>IF(SUM(wSUP!$C39:$DB39),$A39*wSUP!CM39/SUM(wSUP!$C39:$DB39),0)</f>
        <v>0</v>
      </c>
      <c r="CN39" s="17">
        <f>IF(SUM(wSUP!$C39:$DB39),$A39*wSUP!CN39/SUM(wSUP!$C39:$DB39),0)</f>
        <v>0</v>
      </c>
      <c r="CO39" s="17">
        <f>IF(SUM(wSUP!$C39:$DB39),$A39*wSUP!CO39/SUM(wSUP!$C39:$DB39),0)</f>
        <v>0</v>
      </c>
      <c r="CP39" s="17">
        <f>IF(SUM(wSUP!$C39:$DB39),$A39*wSUP!CP39/SUM(wSUP!$C39:$DB39),0)</f>
        <v>0</v>
      </c>
      <c r="CQ39" s="17">
        <f>IF(SUM(wSUP!$C39:$DB39),$A39*wSUP!CQ39/SUM(wSUP!$C39:$DB39),0)</f>
        <v>0</v>
      </c>
      <c r="CR39" s="17">
        <f>IF(SUM(wSUP!$C39:$DB39),$A39*wSUP!CR39/SUM(wSUP!$C39:$DB39),0)</f>
        <v>0</v>
      </c>
      <c r="CS39" s="17">
        <f>IF(SUM(wSUP!$C39:$DB39),$A39*wSUP!CS39/SUM(wSUP!$C39:$DB39),0)</f>
        <v>0</v>
      </c>
      <c r="CT39" s="17">
        <f>IF(SUM(wSUP!$C39:$DB39),$A39*wSUP!CT39/SUM(wSUP!$C39:$DB39),0)</f>
        <v>0</v>
      </c>
      <c r="CU39" s="17">
        <f>IF(SUM(wSUP!$C39:$DB39),$A39*wSUP!CU39/SUM(wSUP!$C39:$DB39),0)</f>
        <v>0</v>
      </c>
      <c r="CV39" s="17">
        <f>IF(SUM(wSUP!$C39:$DB39),$A39*wSUP!CV39/SUM(wSUP!$C39:$DB39),0)</f>
        <v>0</v>
      </c>
      <c r="CW39" s="17">
        <f>IF(SUM(wSUP!$C39:$DB39),$A39*wSUP!CW39/SUM(wSUP!$C39:$DB39),0)</f>
        <v>0</v>
      </c>
      <c r="CX39" s="17">
        <f>IF(SUM(wSUP!$C39:$DB39),$A39*wSUP!CX39/SUM(wSUP!$C39:$DB39),0)</f>
        <v>0</v>
      </c>
      <c r="CY39" s="17">
        <f>IF(SUM(wSUP!$C39:$DB39),$A39*wSUP!CY39/SUM(wSUP!$C39:$DB39),0)</f>
        <v>0</v>
      </c>
      <c r="CZ39" s="17">
        <f>IF(SUM(wSUP!$C39:$DB39),$A39*wSUP!CZ39/SUM(wSUP!$C39:$DB39),0)</f>
        <v>0</v>
      </c>
      <c r="DA39" s="17">
        <f>IF(SUM(wSUP!$C39:$DB39),$A39*wSUP!DA39/SUM(wSUP!$C39:$DB39),0)</f>
        <v>0</v>
      </c>
      <c r="DB39" s="17">
        <f>IF(SUM(wSUP!$C39:$DB39),$A39*wSUP!DB39/SUM(wSUP!$C39:$DB39),0)</f>
        <v>0</v>
      </c>
      <c r="DC39" s="2"/>
    </row>
    <row r="40" spans="1:107" x14ac:dyDescent="0.75">
      <c r="A40" s="37">
        <v>6.9914150960603951</v>
      </c>
      <c r="B40" s="17" t="s">
        <v>1576</v>
      </c>
      <c r="C40" s="17">
        <f>IF(SUM(wSUP!$C40:$DB40),$A40*wSUP!C40/SUM(wSUP!$C40:$DB40),0)</f>
        <v>0</v>
      </c>
      <c r="D40" s="17">
        <f>IF(SUM(wSUP!$C40:$DB40),$A40*wSUP!D40/SUM(wSUP!$C40:$DB40),0)</f>
        <v>0</v>
      </c>
      <c r="E40" s="17">
        <f>IF(SUM(wSUP!$C40:$DB40),$A40*wSUP!E40/SUM(wSUP!$C40:$DB40),0)</f>
        <v>0</v>
      </c>
      <c r="F40" s="17">
        <f>IF(SUM(wSUP!$C40:$DB40),$A40*wSUP!F40/SUM(wSUP!$C40:$DB40),0)</f>
        <v>0</v>
      </c>
      <c r="G40" s="17">
        <f>IF(SUM(wSUP!$C40:$DB40),$A40*wSUP!G40/SUM(wSUP!$C40:$DB40),0)</f>
        <v>0</v>
      </c>
      <c r="H40" s="17">
        <f>IF(SUM(wSUP!$C40:$DB40),$A40*wSUP!H40/SUM(wSUP!$C40:$DB40),0)</f>
        <v>0</v>
      </c>
      <c r="I40" s="17">
        <f>IF(SUM(wSUP!$C40:$DB40),$A40*wSUP!I40/SUM(wSUP!$C40:$DB40),0)</f>
        <v>0</v>
      </c>
      <c r="J40" s="17">
        <f>IF(SUM(wSUP!$C40:$DB40),$A40*wSUP!J40/SUM(wSUP!$C40:$DB40),0)</f>
        <v>0</v>
      </c>
      <c r="K40" s="17">
        <f>IF(SUM(wSUP!$C40:$DB40),$A40*wSUP!K40/SUM(wSUP!$C40:$DB40),0)</f>
        <v>0</v>
      </c>
      <c r="L40" s="17">
        <f>IF(SUM(wSUP!$C40:$DB40),$A40*wSUP!L40/SUM(wSUP!$C40:$DB40),0)</f>
        <v>0</v>
      </c>
      <c r="M40" s="17">
        <f>IF(SUM(wSUP!$C40:$DB40),$A40*wSUP!M40/SUM(wSUP!$C40:$DB40),0)</f>
        <v>0</v>
      </c>
      <c r="N40" s="17">
        <f>IF(SUM(wSUP!$C40:$DB40),$A40*wSUP!N40/SUM(wSUP!$C40:$DB40),0)</f>
        <v>0</v>
      </c>
      <c r="O40" s="17">
        <f>IF(SUM(wSUP!$C40:$DB40),$A40*wSUP!O40/SUM(wSUP!$C40:$DB40),0)</f>
        <v>0</v>
      </c>
      <c r="P40" s="17">
        <f>IF(SUM(wSUP!$C40:$DB40),$A40*wSUP!P40/SUM(wSUP!$C40:$DB40),0)</f>
        <v>0</v>
      </c>
      <c r="Q40" s="17">
        <f>IF(SUM(wSUP!$C40:$DB40),$A40*wSUP!Q40/SUM(wSUP!$C40:$DB40),0)</f>
        <v>0</v>
      </c>
      <c r="R40" s="17">
        <f>IF(SUM(wSUP!$C40:$DB40),$A40*wSUP!R40/SUM(wSUP!$C40:$DB40),0)</f>
        <v>0</v>
      </c>
      <c r="S40" s="17">
        <f>IF(SUM(wSUP!$C40:$DB40),$A40*wSUP!S40/SUM(wSUP!$C40:$DB40),0)</f>
        <v>0</v>
      </c>
      <c r="T40" s="17">
        <f>IF(SUM(wSUP!$C40:$DB40),$A40*wSUP!T40/SUM(wSUP!$C40:$DB40),0)</f>
        <v>0</v>
      </c>
      <c r="U40" s="17">
        <f>IF(SUM(wSUP!$C40:$DB40),$A40*wSUP!U40/SUM(wSUP!$C40:$DB40),0)</f>
        <v>0</v>
      </c>
      <c r="V40" s="17">
        <f>IF(SUM(wSUP!$C40:$DB40),$A40*wSUP!V40/SUM(wSUP!$C40:$DB40),0)</f>
        <v>0</v>
      </c>
      <c r="W40" s="17">
        <f>IF(SUM(wSUP!$C40:$DB40),$A40*wSUP!W40/SUM(wSUP!$C40:$DB40),0)</f>
        <v>0</v>
      </c>
      <c r="X40" s="17">
        <f>IF(SUM(wSUP!$C40:$DB40),$A40*wSUP!X40/SUM(wSUP!$C40:$DB40),0)</f>
        <v>0</v>
      </c>
      <c r="Y40" s="17">
        <f>IF(SUM(wSUP!$C40:$DB40),$A40*wSUP!Y40/SUM(wSUP!$C40:$DB40),0)</f>
        <v>0</v>
      </c>
      <c r="Z40" s="17">
        <f>IF(SUM(wSUP!$C40:$DB40),$A40*wSUP!Z40/SUM(wSUP!$C40:$DB40),0)</f>
        <v>0</v>
      </c>
      <c r="AA40" s="17">
        <f>IF(SUM(wSUP!$C40:$DB40),$A40*wSUP!AA40/SUM(wSUP!$C40:$DB40),0)</f>
        <v>0</v>
      </c>
      <c r="AB40" s="17">
        <f>IF(SUM(wSUP!$C40:$DB40),$A40*wSUP!AB40/SUM(wSUP!$C40:$DB40),0)</f>
        <v>0</v>
      </c>
      <c r="AC40" s="17">
        <f>IF(SUM(wSUP!$C40:$DB40),$A40*wSUP!AC40/SUM(wSUP!$C40:$DB40),0)</f>
        <v>0</v>
      </c>
      <c r="AD40" s="17">
        <f>IF(SUM(wSUP!$C40:$DB40),$A40*wSUP!AD40/SUM(wSUP!$C40:$DB40),0)</f>
        <v>0</v>
      </c>
      <c r="AE40" s="17">
        <f>IF(SUM(wSUP!$C40:$DB40),$A40*wSUP!AE40/SUM(wSUP!$C40:$DB40),0)</f>
        <v>0</v>
      </c>
      <c r="AF40" s="17">
        <f>IF(SUM(wSUP!$C40:$DB40),$A40*wSUP!AF40/SUM(wSUP!$C40:$DB40),0)</f>
        <v>0</v>
      </c>
      <c r="AG40" s="17">
        <f>IF(SUM(wSUP!$C40:$DB40),$A40*wSUP!AG40/SUM(wSUP!$C40:$DB40),0)</f>
        <v>0</v>
      </c>
      <c r="AH40" s="17">
        <f>IF(SUM(wSUP!$C40:$DB40),$A40*wSUP!AH40/SUM(wSUP!$C40:$DB40),0)</f>
        <v>0</v>
      </c>
      <c r="AI40" s="17">
        <f>IF(SUM(wSUP!$C40:$DB40),$A40*wSUP!AI40/SUM(wSUP!$C40:$DB40),0)</f>
        <v>6.9914150960603951</v>
      </c>
      <c r="AJ40" s="17">
        <f>IF(SUM(wSUP!$C40:$DB40),$A40*wSUP!AJ40/SUM(wSUP!$C40:$DB40),0)</f>
        <v>0</v>
      </c>
      <c r="AK40" s="17">
        <f>IF(SUM(wSUP!$C40:$DB40),$A40*wSUP!AK40/SUM(wSUP!$C40:$DB40),0)</f>
        <v>0</v>
      </c>
      <c r="AL40" s="17">
        <f>IF(SUM(wSUP!$C40:$DB40),$A40*wSUP!AL40/SUM(wSUP!$C40:$DB40),0)</f>
        <v>0</v>
      </c>
      <c r="AM40" s="17">
        <f>IF(SUM(wSUP!$C40:$DB40),$A40*wSUP!AM40/SUM(wSUP!$C40:$DB40),0)</f>
        <v>0</v>
      </c>
      <c r="AN40" s="17">
        <f>IF(SUM(wSUP!$C40:$DB40),$A40*wSUP!AN40/SUM(wSUP!$C40:$DB40),0)</f>
        <v>0</v>
      </c>
      <c r="AO40" s="17">
        <f>IF(SUM(wSUP!$C40:$DB40),$A40*wSUP!AO40/SUM(wSUP!$C40:$DB40),0)</f>
        <v>0</v>
      </c>
      <c r="AP40" s="17">
        <f>IF(SUM(wSUP!$C40:$DB40),$A40*wSUP!AP40/SUM(wSUP!$C40:$DB40),0)</f>
        <v>0</v>
      </c>
      <c r="AQ40" s="17">
        <f>IF(SUM(wSUP!$C40:$DB40),$A40*wSUP!AQ40/SUM(wSUP!$C40:$DB40),0)</f>
        <v>0</v>
      </c>
      <c r="AR40" s="17">
        <f>IF(SUM(wSUP!$C40:$DB40),$A40*wSUP!AR40/SUM(wSUP!$C40:$DB40),0)</f>
        <v>0</v>
      </c>
      <c r="AS40" s="17">
        <f>IF(SUM(wSUP!$C40:$DB40),$A40*wSUP!AS40/SUM(wSUP!$C40:$DB40),0)</f>
        <v>0</v>
      </c>
      <c r="AT40" s="17">
        <f>IF(SUM(wSUP!$C40:$DB40),$A40*wSUP!AT40/SUM(wSUP!$C40:$DB40),0)</f>
        <v>0</v>
      </c>
      <c r="AU40" s="17">
        <f>IF(SUM(wSUP!$C40:$DB40),$A40*wSUP!AU40/SUM(wSUP!$C40:$DB40),0)</f>
        <v>0</v>
      </c>
      <c r="AV40" s="17">
        <f>IF(SUM(wSUP!$C40:$DB40),$A40*wSUP!AV40/SUM(wSUP!$C40:$DB40),0)</f>
        <v>0</v>
      </c>
      <c r="AW40" s="17">
        <f>IF(SUM(wSUP!$C40:$DB40),$A40*wSUP!AW40/SUM(wSUP!$C40:$DB40),0)</f>
        <v>0</v>
      </c>
      <c r="AX40" s="17">
        <f>IF(SUM(wSUP!$C40:$DB40),$A40*wSUP!AX40/SUM(wSUP!$C40:$DB40),0)</f>
        <v>0</v>
      </c>
      <c r="AY40" s="17">
        <f>IF(SUM(wSUP!$C40:$DB40),$A40*wSUP!AY40/SUM(wSUP!$C40:$DB40),0)</f>
        <v>0</v>
      </c>
      <c r="AZ40" s="17">
        <f>IF(SUM(wSUP!$C40:$DB40),$A40*wSUP!AZ40/SUM(wSUP!$C40:$DB40),0)</f>
        <v>0</v>
      </c>
      <c r="BA40" s="17">
        <f>IF(SUM(wSUP!$C40:$DB40),$A40*wSUP!BA40/SUM(wSUP!$C40:$DB40),0)</f>
        <v>0</v>
      </c>
      <c r="BB40" s="17">
        <f>IF(SUM(wSUP!$C40:$DB40),$A40*wSUP!BB40/SUM(wSUP!$C40:$DB40),0)</f>
        <v>0</v>
      </c>
      <c r="BC40" s="17">
        <f>IF(SUM(wSUP!$C40:$DB40),$A40*wSUP!BC40/SUM(wSUP!$C40:$DB40),0)</f>
        <v>0</v>
      </c>
      <c r="BD40" s="17">
        <f>IF(SUM(wSUP!$C40:$DB40),$A40*wSUP!BD40/SUM(wSUP!$C40:$DB40),0)</f>
        <v>0</v>
      </c>
      <c r="BE40" s="17">
        <f>IF(SUM(wSUP!$C40:$DB40),$A40*wSUP!BE40/SUM(wSUP!$C40:$DB40),0)</f>
        <v>0</v>
      </c>
      <c r="BF40" s="17">
        <f>IF(SUM(wSUP!$C40:$DB40),$A40*wSUP!BF40/SUM(wSUP!$C40:$DB40),0)</f>
        <v>0</v>
      </c>
      <c r="BG40" s="17">
        <f>IF(SUM(wSUP!$C40:$DB40),$A40*wSUP!BG40/SUM(wSUP!$C40:$DB40),0)</f>
        <v>0</v>
      </c>
      <c r="BH40" s="17">
        <f>IF(SUM(wSUP!$C40:$DB40),$A40*wSUP!BH40/SUM(wSUP!$C40:$DB40),0)</f>
        <v>0</v>
      </c>
      <c r="BI40" s="17">
        <f>IF(SUM(wSUP!$C40:$DB40),$A40*wSUP!BI40/SUM(wSUP!$C40:$DB40),0)</f>
        <v>0</v>
      </c>
      <c r="BJ40" s="17">
        <f>IF(SUM(wSUP!$C40:$DB40),$A40*wSUP!BJ40/SUM(wSUP!$C40:$DB40),0)</f>
        <v>0</v>
      </c>
      <c r="BK40" s="17">
        <f>IF(SUM(wSUP!$C40:$DB40),$A40*wSUP!BK40/SUM(wSUP!$C40:$DB40),0)</f>
        <v>0</v>
      </c>
      <c r="BL40" s="17">
        <f>IF(SUM(wSUP!$C40:$DB40),$A40*wSUP!BL40/SUM(wSUP!$C40:$DB40),0)</f>
        <v>0</v>
      </c>
      <c r="BM40" s="17">
        <f>IF(SUM(wSUP!$C40:$DB40),$A40*wSUP!BM40/SUM(wSUP!$C40:$DB40),0)</f>
        <v>0</v>
      </c>
      <c r="BN40" s="17">
        <f>IF(SUM(wSUP!$C40:$DB40),$A40*wSUP!BN40/SUM(wSUP!$C40:$DB40),0)</f>
        <v>0</v>
      </c>
      <c r="BO40" s="17">
        <f>IF(SUM(wSUP!$C40:$DB40),$A40*wSUP!BO40/SUM(wSUP!$C40:$DB40),0)</f>
        <v>0</v>
      </c>
      <c r="BP40" s="17">
        <f>IF(SUM(wSUP!$C40:$DB40),$A40*wSUP!BP40/SUM(wSUP!$C40:$DB40),0)</f>
        <v>0</v>
      </c>
      <c r="BQ40" s="17">
        <f>IF(SUM(wSUP!$C40:$DB40),$A40*wSUP!BQ40/SUM(wSUP!$C40:$DB40),0)</f>
        <v>0</v>
      </c>
      <c r="BR40" s="17">
        <f>IF(SUM(wSUP!$C40:$DB40),$A40*wSUP!BR40/SUM(wSUP!$C40:$DB40),0)</f>
        <v>0</v>
      </c>
      <c r="BS40" s="17">
        <f>IF(SUM(wSUP!$C40:$DB40),$A40*wSUP!BS40/SUM(wSUP!$C40:$DB40),0)</f>
        <v>0</v>
      </c>
      <c r="BT40" s="17">
        <f>IF(SUM(wSUP!$C40:$DB40),$A40*wSUP!BT40/SUM(wSUP!$C40:$DB40),0)</f>
        <v>0</v>
      </c>
      <c r="BU40" s="17">
        <f>IF(SUM(wSUP!$C40:$DB40),$A40*wSUP!BU40/SUM(wSUP!$C40:$DB40),0)</f>
        <v>0</v>
      </c>
      <c r="BV40" s="17">
        <f>IF(SUM(wSUP!$C40:$DB40),$A40*wSUP!BV40/SUM(wSUP!$C40:$DB40),0)</f>
        <v>0</v>
      </c>
      <c r="BW40" s="17">
        <f>IF(SUM(wSUP!$C40:$DB40),$A40*wSUP!BW40/SUM(wSUP!$C40:$DB40),0)</f>
        <v>0</v>
      </c>
      <c r="BX40" s="17">
        <f>IF(SUM(wSUP!$C40:$DB40),$A40*wSUP!BX40/SUM(wSUP!$C40:$DB40),0)</f>
        <v>0</v>
      </c>
      <c r="BY40" s="17">
        <f>IF(SUM(wSUP!$C40:$DB40),$A40*wSUP!BY40/SUM(wSUP!$C40:$DB40),0)</f>
        <v>0</v>
      </c>
      <c r="BZ40" s="17">
        <f>IF(SUM(wSUP!$C40:$DB40),$A40*wSUP!BZ40/SUM(wSUP!$C40:$DB40),0)</f>
        <v>0</v>
      </c>
      <c r="CA40" s="17">
        <f>IF(SUM(wSUP!$C40:$DB40),$A40*wSUP!CA40/SUM(wSUP!$C40:$DB40),0)</f>
        <v>0</v>
      </c>
      <c r="CB40" s="17">
        <f>IF(SUM(wSUP!$C40:$DB40),$A40*wSUP!CB40/SUM(wSUP!$C40:$DB40),0)</f>
        <v>0</v>
      </c>
      <c r="CC40" s="17">
        <f>IF(SUM(wSUP!$C40:$DB40),$A40*wSUP!CC40/SUM(wSUP!$C40:$DB40),0)</f>
        <v>0</v>
      </c>
      <c r="CD40" s="17">
        <f>IF(SUM(wSUP!$C40:$DB40),$A40*wSUP!CD40/SUM(wSUP!$C40:$DB40),0)</f>
        <v>0</v>
      </c>
      <c r="CE40" s="17">
        <f>IF(SUM(wSUP!$C40:$DB40),$A40*wSUP!CE40/SUM(wSUP!$C40:$DB40),0)</f>
        <v>0</v>
      </c>
      <c r="CF40" s="17">
        <f>IF(SUM(wSUP!$C40:$DB40),$A40*wSUP!CF40/SUM(wSUP!$C40:$DB40),0)</f>
        <v>0</v>
      </c>
      <c r="CG40" s="17">
        <f>IF(SUM(wSUP!$C40:$DB40),$A40*wSUP!CG40/SUM(wSUP!$C40:$DB40),0)</f>
        <v>0</v>
      </c>
      <c r="CH40" s="17">
        <f>IF(SUM(wSUP!$C40:$DB40),$A40*wSUP!CH40/SUM(wSUP!$C40:$DB40),0)</f>
        <v>0</v>
      </c>
      <c r="CI40" s="17">
        <f>IF(SUM(wSUP!$C40:$DB40),$A40*wSUP!CI40/SUM(wSUP!$C40:$DB40),0)</f>
        <v>0</v>
      </c>
      <c r="CJ40" s="17">
        <f>IF(SUM(wSUP!$C40:$DB40),$A40*wSUP!CJ40/SUM(wSUP!$C40:$DB40),0)</f>
        <v>0</v>
      </c>
      <c r="CK40" s="17">
        <f>IF(SUM(wSUP!$C40:$DB40),$A40*wSUP!CK40/SUM(wSUP!$C40:$DB40),0)</f>
        <v>0</v>
      </c>
      <c r="CL40" s="17">
        <f>IF(SUM(wSUP!$C40:$DB40),$A40*wSUP!CL40/SUM(wSUP!$C40:$DB40),0)</f>
        <v>0</v>
      </c>
      <c r="CM40" s="17">
        <f>IF(SUM(wSUP!$C40:$DB40),$A40*wSUP!CM40/SUM(wSUP!$C40:$DB40),0)</f>
        <v>0</v>
      </c>
      <c r="CN40" s="17">
        <f>IF(SUM(wSUP!$C40:$DB40),$A40*wSUP!CN40/SUM(wSUP!$C40:$DB40),0)</f>
        <v>0</v>
      </c>
      <c r="CO40" s="17">
        <f>IF(SUM(wSUP!$C40:$DB40),$A40*wSUP!CO40/SUM(wSUP!$C40:$DB40),0)</f>
        <v>0</v>
      </c>
      <c r="CP40" s="17">
        <f>IF(SUM(wSUP!$C40:$DB40),$A40*wSUP!CP40/SUM(wSUP!$C40:$DB40),0)</f>
        <v>0</v>
      </c>
      <c r="CQ40" s="17">
        <f>IF(SUM(wSUP!$C40:$DB40),$A40*wSUP!CQ40/SUM(wSUP!$C40:$DB40),0)</f>
        <v>0</v>
      </c>
      <c r="CR40" s="17">
        <f>IF(SUM(wSUP!$C40:$DB40),$A40*wSUP!CR40/SUM(wSUP!$C40:$DB40),0)</f>
        <v>0</v>
      </c>
      <c r="CS40" s="17">
        <f>IF(SUM(wSUP!$C40:$DB40),$A40*wSUP!CS40/SUM(wSUP!$C40:$DB40),0)</f>
        <v>0</v>
      </c>
      <c r="CT40" s="17">
        <f>IF(SUM(wSUP!$C40:$DB40),$A40*wSUP!CT40/SUM(wSUP!$C40:$DB40),0)</f>
        <v>0</v>
      </c>
      <c r="CU40" s="17">
        <f>IF(SUM(wSUP!$C40:$DB40),$A40*wSUP!CU40/SUM(wSUP!$C40:$DB40),0)</f>
        <v>0</v>
      </c>
      <c r="CV40" s="17">
        <f>IF(SUM(wSUP!$C40:$DB40),$A40*wSUP!CV40/SUM(wSUP!$C40:$DB40),0)</f>
        <v>0</v>
      </c>
      <c r="CW40" s="17">
        <f>IF(SUM(wSUP!$C40:$DB40),$A40*wSUP!CW40/SUM(wSUP!$C40:$DB40),0)</f>
        <v>0</v>
      </c>
      <c r="CX40" s="17">
        <f>IF(SUM(wSUP!$C40:$DB40),$A40*wSUP!CX40/SUM(wSUP!$C40:$DB40),0)</f>
        <v>0</v>
      </c>
      <c r="CY40" s="17">
        <f>IF(SUM(wSUP!$C40:$DB40),$A40*wSUP!CY40/SUM(wSUP!$C40:$DB40),0)</f>
        <v>0</v>
      </c>
      <c r="CZ40" s="17">
        <f>IF(SUM(wSUP!$C40:$DB40),$A40*wSUP!CZ40/SUM(wSUP!$C40:$DB40),0)</f>
        <v>0</v>
      </c>
      <c r="DA40" s="17">
        <f>IF(SUM(wSUP!$C40:$DB40),$A40*wSUP!DA40/SUM(wSUP!$C40:$DB40),0)</f>
        <v>0</v>
      </c>
      <c r="DB40" s="17">
        <f>IF(SUM(wSUP!$C40:$DB40),$A40*wSUP!DB40/SUM(wSUP!$C40:$DB40),0)</f>
        <v>0</v>
      </c>
      <c r="DC40" s="2"/>
    </row>
    <row r="41" spans="1:107" x14ac:dyDescent="0.75">
      <c r="A41" s="37">
        <v>425.34733253276903</v>
      </c>
      <c r="B41" s="9" t="s">
        <v>1577</v>
      </c>
      <c r="C41" s="17">
        <f>IF(SUM(wSUP!$C41:$DB41),$A41*wSUP!C41/SUM(wSUP!$C41:$DB41),0)</f>
        <v>0</v>
      </c>
      <c r="D41" s="17">
        <f>IF(SUM(wSUP!$C41:$DB41),$A41*wSUP!D41/SUM(wSUP!$C41:$DB41),0)</f>
        <v>0</v>
      </c>
      <c r="E41" s="17">
        <f>IF(SUM(wSUP!$C41:$DB41),$A41*wSUP!E41/SUM(wSUP!$C41:$DB41),0)</f>
        <v>0</v>
      </c>
      <c r="F41" s="17">
        <f>IF(SUM(wSUP!$C41:$DB41),$A41*wSUP!F41/SUM(wSUP!$C41:$DB41),0)</f>
        <v>0</v>
      </c>
      <c r="G41" s="17">
        <f>IF(SUM(wSUP!$C41:$DB41),$A41*wSUP!G41/SUM(wSUP!$C41:$DB41),0)</f>
        <v>0</v>
      </c>
      <c r="H41" s="17">
        <f>IF(SUM(wSUP!$C41:$DB41),$A41*wSUP!H41/SUM(wSUP!$C41:$DB41),0)</f>
        <v>0</v>
      </c>
      <c r="I41" s="17">
        <f>IF(SUM(wSUP!$C41:$DB41),$A41*wSUP!I41/SUM(wSUP!$C41:$DB41),0)</f>
        <v>0</v>
      </c>
      <c r="J41" s="17">
        <f>IF(SUM(wSUP!$C41:$DB41),$A41*wSUP!J41/SUM(wSUP!$C41:$DB41),0)</f>
        <v>0</v>
      </c>
      <c r="K41" s="17">
        <f>IF(SUM(wSUP!$C41:$DB41),$A41*wSUP!K41/SUM(wSUP!$C41:$DB41),0)</f>
        <v>0</v>
      </c>
      <c r="L41" s="17">
        <f>IF(SUM(wSUP!$C41:$DB41),$A41*wSUP!L41/SUM(wSUP!$C41:$DB41),0)</f>
        <v>0</v>
      </c>
      <c r="M41" s="17">
        <f>IF(SUM(wSUP!$C41:$DB41),$A41*wSUP!M41/SUM(wSUP!$C41:$DB41),0)</f>
        <v>0</v>
      </c>
      <c r="N41" s="17">
        <f>IF(SUM(wSUP!$C41:$DB41),$A41*wSUP!N41/SUM(wSUP!$C41:$DB41),0)</f>
        <v>0</v>
      </c>
      <c r="O41" s="17">
        <f>IF(SUM(wSUP!$C41:$DB41),$A41*wSUP!O41/SUM(wSUP!$C41:$DB41),0)</f>
        <v>0</v>
      </c>
      <c r="P41" s="17">
        <f>IF(SUM(wSUP!$C41:$DB41),$A41*wSUP!P41/SUM(wSUP!$C41:$DB41),0)</f>
        <v>0</v>
      </c>
      <c r="Q41" s="17">
        <f>IF(SUM(wSUP!$C41:$DB41),$A41*wSUP!Q41/SUM(wSUP!$C41:$DB41),0)</f>
        <v>0</v>
      </c>
      <c r="R41" s="17">
        <f>IF(SUM(wSUP!$C41:$DB41),$A41*wSUP!R41/SUM(wSUP!$C41:$DB41),0)</f>
        <v>0</v>
      </c>
      <c r="S41" s="17">
        <f>IF(SUM(wSUP!$C41:$DB41),$A41*wSUP!S41/SUM(wSUP!$C41:$DB41),0)</f>
        <v>0</v>
      </c>
      <c r="T41" s="17">
        <f>IF(SUM(wSUP!$C41:$DB41),$A41*wSUP!T41/SUM(wSUP!$C41:$DB41),0)</f>
        <v>0</v>
      </c>
      <c r="U41" s="17">
        <f>IF(SUM(wSUP!$C41:$DB41),$A41*wSUP!U41/SUM(wSUP!$C41:$DB41),0)</f>
        <v>0</v>
      </c>
      <c r="V41" s="17">
        <f>IF(SUM(wSUP!$C41:$DB41),$A41*wSUP!V41/SUM(wSUP!$C41:$DB41),0)</f>
        <v>0</v>
      </c>
      <c r="W41" s="17">
        <f>IF(SUM(wSUP!$C41:$DB41),$A41*wSUP!W41/SUM(wSUP!$C41:$DB41),0)</f>
        <v>0</v>
      </c>
      <c r="X41" s="17">
        <f>IF(SUM(wSUP!$C41:$DB41),$A41*wSUP!X41/SUM(wSUP!$C41:$DB41),0)</f>
        <v>0</v>
      </c>
      <c r="Y41" s="17">
        <f>IF(SUM(wSUP!$C41:$DB41),$A41*wSUP!Y41/SUM(wSUP!$C41:$DB41),0)</f>
        <v>0</v>
      </c>
      <c r="Z41" s="17">
        <f>IF(SUM(wSUP!$C41:$DB41),$A41*wSUP!Z41/SUM(wSUP!$C41:$DB41),0)</f>
        <v>0</v>
      </c>
      <c r="AA41" s="17">
        <f>IF(SUM(wSUP!$C41:$DB41),$A41*wSUP!AA41/SUM(wSUP!$C41:$DB41),0)</f>
        <v>0</v>
      </c>
      <c r="AB41" s="17">
        <f>IF(SUM(wSUP!$C41:$DB41),$A41*wSUP!AB41/SUM(wSUP!$C41:$DB41),0)</f>
        <v>0</v>
      </c>
      <c r="AC41" s="17">
        <f>IF(SUM(wSUP!$C41:$DB41),$A41*wSUP!AC41/SUM(wSUP!$C41:$DB41),0)</f>
        <v>0</v>
      </c>
      <c r="AD41" s="17">
        <f>IF(SUM(wSUP!$C41:$DB41),$A41*wSUP!AD41/SUM(wSUP!$C41:$DB41),0)</f>
        <v>0</v>
      </c>
      <c r="AE41" s="17">
        <f>IF(SUM(wSUP!$C41:$DB41),$A41*wSUP!AE41/SUM(wSUP!$C41:$DB41),0)</f>
        <v>0</v>
      </c>
      <c r="AF41" s="17">
        <f>IF(SUM(wSUP!$C41:$DB41),$A41*wSUP!AF41/SUM(wSUP!$C41:$DB41),0)</f>
        <v>0</v>
      </c>
      <c r="AG41" s="17">
        <f>IF(SUM(wSUP!$C41:$DB41),$A41*wSUP!AG41/SUM(wSUP!$C41:$DB41),0)</f>
        <v>0</v>
      </c>
      <c r="AH41" s="17">
        <f>IF(SUM(wSUP!$C41:$DB41),$A41*wSUP!AH41/SUM(wSUP!$C41:$DB41),0)</f>
        <v>0</v>
      </c>
      <c r="AI41" s="17">
        <f>IF(SUM(wSUP!$C41:$DB41),$A41*wSUP!AI41/SUM(wSUP!$C41:$DB41),0)</f>
        <v>0</v>
      </c>
      <c r="AJ41" s="17">
        <f>IF(SUM(wSUP!$C41:$DB41),$A41*wSUP!AJ41/SUM(wSUP!$C41:$DB41),0)</f>
        <v>425.34733253276903</v>
      </c>
      <c r="AK41" s="17">
        <f>IF(SUM(wSUP!$C41:$DB41),$A41*wSUP!AK41/SUM(wSUP!$C41:$DB41),0)</f>
        <v>0</v>
      </c>
      <c r="AL41" s="17">
        <f>IF(SUM(wSUP!$C41:$DB41),$A41*wSUP!AL41/SUM(wSUP!$C41:$DB41),0)</f>
        <v>0</v>
      </c>
      <c r="AM41" s="17">
        <f>IF(SUM(wSUP!$C41:$DB41),$A41*wSUP!AM41/SUM(wSUP!$C41:$DB41),0)</f>
        <v>0</v>
      </c>
      <c r="AN41" s="17">
        <f>IF(SUM(wSUP!$C41:$DB41),$A41*wSUP!AN41/SUM(wSUP!$C41:$DB41),0)</f>
        <v>0</v>
      </c>
      <c r="AO41" s="17">
        <f>IF(SUM(wSUP!$C41:$DB41),$A41*wSUP!AO41/SUM(wSUP!$C41:$DB41),0)</f>
        <v>0</v>
      </c>
      <c r="AP41" s="17">
        <f>IF(SUM(wSUP!$C41:$DB41),$A41*wSUP!AP41/SUM(wSUP!$C41:$DB41),0)</f>
        <v>0</v>
      </c>
      <c r="AQ41" s="17">
        <f>IF(SUM(wSUP!$C41:$DB41),$A41*wSUP!AQ41/SUM(wSUP!$C41:$DB41),0)</f>
        <v>0</v>
      </c>
      <c r="AR41" s="17">
        <f>IF(SUM(wSUP!$C41:$DB41),$A41*wSUP!AR41/SUM(wSUP!$C41:$DB41),0)</f>
        <v>0</v>
      </c>
      <c r="AS41" s="17">
        <f>IF(SUM(wSUP!$C41:$DB41),$A41*wSUP!AS41/SUM(wSUP!$C41:$DB41),0)</f>
        <v>0</v>
      </c>
      <c r="AT41" s="17">
        <f>IF(SUM(wSUP!$C41:$DB41),$A41*wSUP!AT41/SUM(wSUP!$C41:$DB41),0)</f>
        <v>0</v>
      </c>
      <c r="AU41" s="17">
        <f>IF(SUM(wSUP!$C41:$DB41),$A41*wSUP!AU41/SUM(wSUP!$C41:$DB41),0)</f>
        <v>0</v>
      </c>
      <c r="AV41" s="17">
        <f>IF(SUM(wSUP!$C41:$DB41),$A41*wSUP!AV41/SUM(wSUP!$C41:$DB41),0)</f>
        <v>0</v>
      </c>
      <c r="AW41" s="17">
        <f>IF(SUM(wSUP!$C41:$DB41),$A41*wSUP!AW41/SUM(wSUP!$C41:$DB41),0)</f>
        <v>0</v>
      </c>
      <c r="AX41" s="17">
        <f>IF(SUM(wSUP!$C41:$DB41),$A41*wSUP!AX41/SUM(wSUP!$C41:$DB41),0)</f>
        <v>0</v>
      </c>
      <c r="AY41" s="17">
        <f>IF(SUM(wSUP!$C41:$DB41),$A41*wSUP!AY41/SUM(wSUP!$C41:$DB41),0)</f>
        <v>0</v>
      </c>
      <c r="AZ41" s="17">
        <f>IF(SUM(wSUP!$C41:$DB41),$A41*wSUP!AZ41/SUM(wSUP!$C41:$DB41),0)</f>
        <v>0</v>
      </c>
      <c r="BA41" s="17">
        <f>IF(SUM(wSUP!$C41:$DB41),$A41*wSUP!BA41/SUM(wSUP!$C41:$DB41),0)</f>
        <v>0</v>
      </c>
      <c r="BB41" s="17">
        <f>IF(SUM(wSUP!$C41:$DB41),$A41*wSUP!BB41/SUM(wSUP!$C41:$DB41),0)</f>
        <v>0</v>
      </c>
      <c r="BC41" s="17">
        <f>IF(SUM(wSUP!$C41:$DB41),$A41*wSUP!BC41/SUM(wSUP!$C41:$DB41),0)</f>
        <v>0</v>
      </c>
      <c r="BD41" s="17">
        <f>IF(SUM(wSUP!$C41:$DB41),$A41*wSUP!BD41/SUM(wSUP!$C41:$DB41),0)</f>
        <v>0</v>
      </c>
      <c r="BE41" s="17">
        <f>IF(SUM(wSUP!$C41:$DB41),$A41*wSUP!BE41/SUM(wSUP!$C41:$DB41),0)</f>
        <v>0</v>
      </c>
      <c r="BF41" s="17">
        <f>IF(SUM(wSUP!$C41:$DB41),$A41*wSUP!BF41/SUM(wSUP!$C41:$DB41),0)</f>
        <v>0</v>
      </c>
      <c r="BG41" s="17">
        <f>IF(SUM(wSUP!$C41:$DB41),$A41*wSUP!BG41/SUM(wSUP!$C41:$DB41),0)</f>
        <v>0</v>
      </c>
      <c r="BH41" s="17">
        <f>IF(SUM(wSUP!$C41:$DB41),$A41*wSUP!BH41/SUM(wSUP!$C41:$DB41),0)</f>
        <v>0</v>
      </c>
      <c r="BI41" s="17">
        <f>IF(SUM(wSUP!$C41:$DB41),$A41*wSUP!BI41/SUM(wSUP!$C41:$DB41),0)</f>
        <v>0</v>
      </c>
      <c r="BJ41" s="17">
        <f>IF(SUM(wSUP!$C41:$DB41),$A41*wSUP!BJ41/SUM(wSUP!$C41:$DB41),0)</f>
        <v>0</v>
      </c>
      <c r="BK41" s="17">
        <f>IF(SUM(wSUP!$C41:$DB41),$A41*wSUP!BK41/SUM(wSUP!$C41:$DB41),0)</f>
        <v>0</v>
      </c>
      <c r="BL41" s="17">
        <f>IF(SUM(wSUP!$C41:$DB41),$A41*wSUP!BL41/SUM(wSUP!$C41:$DB41),0)</f>
        <v>0</v>
      </c>
      <c r="BM41" s="17">
        <f>IF(SUM(wSUP!$C41:$DB41),$A41*wSUP!BM41/SUM(wSUP!$C41:$DB41),0)</f>
        <v>0</v>
      </c>
      <c r="BN41" s="17">
        <f>IF(SUM(wSUP!$C41:$DB41),$A41*wSUP!BN41/SUM(wSUP!$C41:$DB41),0)</f>
        <v>0</v>
      </c>
      <c r="BO41" s="17">
        <f>IF(SUM(wSUP!$C41:$DB41),$A41*wSUP!BO41/SUM(wSUP!$C41:$DB41),0)</f>
        <v>0</v>
      </c>
      <c r="BP41" s="17">
        <f>IF(SUM(wSUP!$C41:$DB41),$A41*wSUP!BP41/SUM(wSUP!$C41:$DB41),0)</f>
        <v>0</v>
      </c>
      <c r="BQ41" s="17">
        <f>IF(SUM(wSUP!$C41:$DB41),$A41*wSUP!BQ41/SUM(wSUP!$C41:$DB41),0)</f>
        <v>0</v>
      </c>
      <c r="BR41" s="17">
        <f>IF(SUM(wSUP!$C41:$DB41),$A41*wSUP!BR41/SUM(wSUP!$C41:$DB41),0)</f>
        <v>0</v>
      </c>
      <c r="BS41" s="17">
        <f>IF(SUM(wSUP!$C41:$DB41),$A41*wSUP!BS41/SUM(wSUP!$C41:$DB41),0)</f>
        <v>0</v>
      </c>
      <c r="BT41" s="17">
        <f>IF(SUM(wSUP!$C41:$DB41),$A41*wSUP!BT41/SUM(wSUP!$C41:$DB41),0)</f>
        <v>0</v>
      </c>
      <c r="BU41" s="17">
        <f>IF(SUM(wSUP!$C41:$DB41),$A41*wSUP!BU41/SUM(wSUP!$C41:$DB41),0)</f>
        <v>0</v>
      </c>
      <c r="BV41" s="17">
        <f>IF(SUM(wSUP!$C41:$DB41),$A41*wSUP!BV41/SUM(wSUP!$C41:$DB41),0)</f>
        <v>0</v>
      </c>
      <c r="BW41" s="17">
        <f>IF(SUM(wSUP!$C41:$DB41),$A41*wSUP!BW41/SUM(wSUP!$C41:$DB41),0)</f>
        <v>0</v>
      </c>
      <c r="BX41" s="17">
        <f>IF(SUM(wSUP!$C41:$DB41),$A41*wSUP!BX41/SUM(wSUP!$C41:$DB41),0)</f>
        <v>0</v>
      </c>
      <c r="BY41" s="17">
        <f>IF(SUM(wSUP!$C41:$DB41),$A41*wSUP!BY41/SUM(wSUP!$C41:$DB41),0)</f>
        <v>0</v>
      </c>
      <c r="BZ41" s="17">
        <f>IF(SUM(wSUP!$C41:$DB41),$A41*wSUP!BZ41/SUM(wSUP!$C41:$DB41),0)</f>
        <v>0</v>
      </c>
      <c r="CA41" s="17">
        <f>IF(SUM(wSUP!$C41:$DB41),$A41*wSUP!CA41/SUM(wSUP!$C41:$DB41),0)</f>
        <v>0</v>
      </c>
      <c r="CB41" s="17">
        <f>IF(SUM(wSUP!$C41:$DB41),$A41*wSUP!CB41/SUM(wSUP!$C41:$DB41),0)</f>
        <v>0</v>
      </c>
      <c r="CC41" s="17">
        <f>IF(SUM(wSUP!$C41:$DB41),$A41*wSUP!CC41/SUM(wSUP!$C41:$DB41),0)</f>
        <v>0</v>
      </c>
      <c r="CD41" s="17">
        <f>IF(SUM(wSUP!$C41:$DB41),$A41*wSUP!CD41/SUM(wSUP!$C41:$DB41),0)</f>
        <v>0</v>
      </c>
      <c r="CE41" s="17">
        <f>IF(SUM(wSUP!$C41:$DB41),$A41*wSUP!CE41/SUM(wSUP!$C41:$DB41),0)</f>
        <v>0</v>
      </c>
      <c r="CF41" s="17">
        <f>IF(SUM(wSUP!$C41:$DB41),$A41*wSUP!CF41/SUM(wSUP!$C41:$DB41),0)</f>
        <v>0</v>
      </c>
      <c r="CG41" s="17">
        <f>IF(SUM(wSUP!$C41:$DB41),$A41*wSUP!CG41/SUM(wSUP!$C41:$DB41),0)</f>
        <v>0</v>
      </c>
      <c r="CH41" s="17">
        <f>IF(SUM(wSUP!$C41:$DB41),$A41*wSUP!CH41/SUM(wSUP!$C41:$DB41),0)</f>
        <v>0</v>
      </c>
      <c r="CI41" s="17">
        <f>IF(SUM(wSUP!$C41:$DB41),$A41*wSUP!CI41/SUM(wSUP!$C41:$DB41),0)</f>
        <v>0</v>
      </c>
      <c r="CJ41" s="17">
        <f>IF(SUM(wSUP!$C41:$DB41),$A41*wSUP!CJ41/SUM(wSUP!$C41:$DB41),0)</f>
        <v>0</v>
      </c>
      <c r="CK41" s="17">
        <f>IF(SUM(wSUP!$C41:$DB41),$A41*wSUP!CK41/SUM(wSUP!$C41:$DB41),0)</f>
        <v>0</v>
      </c>
      <c r="CL41" s="17">
        <f>IF(SUM(wSUP!$C41:$DB41),$A41*wSUP!CL41/SUM(wSUP!$C41:$DB41),0)</f>
        <v>0</v>
      </c>
      <c r="CM41" s="17">
        <f>IF(SUM(wSUP!$C41:$DB41),$A41*wSUP!CM41/SUM(wSUP!$C41:$DB41),0)</f>
        <v>0</v>
      </c>
      <c r="CN41" s="17">
        <f>IF(SUM(wSUP!$C41:$DB41),$A41*wSUP!CN41/SUM(wSUP!$C41:$DB41),0)</f>
        <v>0</v>
      </c>
      <c r="CO41" s="17">
        <f>IF(SUM(wSUP!$C41:$DB41),$A41*wSUP!CO41/SUM(wSUP!$C41:$DB41),0)</f>
        <v>0</v>
      </c>
      <c r="CP41" s="17">
        <f>IF(SUM(wSUP!$C41:$DB41),$A41*wSUP!CP41/SUM(wSUP!$C41:$DB41),0)</f>
        <v>0</v>
      </c>
      <c r="CQ41" s="17">
        <f>IF(SUM(wSUP!$C41:$DB41),$A41*wSUP!CQ41/SUM(wSUP!$C41:$DB41),0)</f>
        <v>0</v>
      </c>
      <c r="CR41" s="17">
        <f>IF(SUM(wSUP!$C41:$DB41),$A41*wSUP!CR41/SUM(wSUP!$C41:$DB41),0)</f>
        <v>0</v>
      </c>
      <c r="CS41" s="17">
        <f>IF(SUM(wSUP!$C41:$DB41),$A41*wSUP!CS41/SUM(wSUP!$C41:$DB41),0)</f>
        <v>0</v>
      </c>
      <c r="CT41" s="17">
        <f>IF(SUM(wSUP!$C41:$DB41),$A41*wSUP!CT41/SUM(wSUP!$C41:$DB41),0)</f>
        <v>0</v>
      </c>
      <c r="CU41" s="17">
        <f>IF(SUM(wSUP!$C41:$DB41),$A41*wSUP!CU41/SUM(wSUP!$C41:$DB41),0)</f>
        <v>0</v>
      </c>
      <c r="CV41" s="17">
        <f>IF(SUM(wSUP!$C41:$DB41),$A41*wSUP!CV41/SUM(wSUP!$C41:$DB41),0)</f>
        <v>0</v>
      </c>
      <c r="CW41" s="17">
        <f>IF(SUM(wSUP!$C41:$DB41),$A41*wSUP!CW41/SUM(wSUP!$C41:$DB41),0)</f>
        <v>0</v>
      </c>
      <c r="CX41" s="17">
        <f>IF(SUM(wSUP!$C41:$DB41),$A41*wSUP!CX41/SUM(wSUP!$C41:$DB41),0)</f>
        <v>0</v>
      </c>
      <c r="CY41" s="17">
        <f>IF(SUM(wSUP!$C41:$DB41),$A41*wSUP!CY41/SUM(wSUP!$C41:$DB41),0)</f>
        <v>0</v>
      </c>
      <c r="CZ41" s="17">
        <f>IF(SUM(wSUP!$C41:$DB41),$A41*wSUP!CZ41/SUM(wSUP!$C41:$DB41),0)</f>
        <v>0</v>
      </c>
      <c r="DA41" s="17">
        <f>IF(SUM(wSUP!$C41:$DB41),$A41*wSUP!DA41/SUM(wSUP!$C41:$DB41),0)</f>
        <v>0</v>
      </c>
      <c r="DB41" s="17">
        <f>IF(SUM(wSUP!$C41:$DB41),$A41*wSUP!DB41/SUM(wSUP!$C41:$DB41),0)</f>
        <v>0</v>
      </c>
      <c r="DC41" s="2"/>
    </row>
    <row r="42" spans="1:107" x14ac:dyDescent="0.75">
      <c r="A42" s="37">
        <v>81.991277964786917</v>
      </c>
      <c r="B42" s="17" t="s">
        <v>1578</v>
      </c>
      <c r="C42" s="17">
        <f>IF(SUM(wSUP!$C42:$DB42),$A42*wSUP!C42/SUM(wSUP!$C42:$DB42),0)</f>
        <v>0</v>
      </c>
      <c r="D42" s="17">
        <f>IF(SUM(wSUP!$C42:$DB42),$A42*wSUP!D42/SUM(wSUP!$C42:$DB42),0)</f>
        <v>0</v>
      </c>
      <c r="E42" s="17">
        <f>IF(SUM(wSUP!$C42:$DB42),$A42*wSUP!E42/SUM(wSUP!$C42:$DB42),0)</f>
        <v>0</v>
      </c>
      <c r="F42" s="17">
        <f>IF(SUM(wSUP!$C42:$DB42),$A42*wSUP!F42/SUM(wSUP!$C42:$DB42),0)</f>
        <v>0</v>
      </c>
      <c r="G42" s="17">
        <f>IF(SUM(wSUP!$C42:$DB42),$A42*wSUP!G42/SUM(wSUP!$C42:$DB42),0)</f>
        <v>0</v>
      </c>
      <c r="H42" s="17">
        <f>IF(SUM(wSUP!$C42:$DB42),$A42*wSUP!H42/SUM(wSUP!$C42:$DB42),0)</f>
        <v>0</v>
      </c>
      <c r="I42" s="17">
        <f>IF(SUM(wSUP!$C42:$DB42),$A42*wSUP!I42/SUM(wSUP!$C42:$DB42),0)</f>
        <v>0</v>
      </c>
      <c r="J42" s="17">
        <f>IF(SUM(wSUP!$C42:$DB42),$A42*wSUP!J42/SUM(wSUP!$C42:$DB42),0)</f>
        <v>0</v>
      </c>
      <c r="K42" s="17">
        <f>IF(SUM(wSUP!$C42:$DB42),$A42*wSUP!K42/SUM(wSUP!$C42:$DB42),0)</f>
        <v>0</v>
      </c>
      <c r="L42" s="17">
        <f>IF(SUM(wSUP!$C42:$DB42),$A42*wSUP!L42/SUM(wSUP!$C42:$DB42),0)</f>
        <v>0</v>
      </c>
      <c r="M42" s="17">
        <f>IF(SUM(wSUP!$C42:$DB42),$A42*wSUP!M42/SUM(wSUP!$C42:$DB42),0)</f>
        <v>0</v>
      </c>
      <c r="N42" s="17">
        <f>IF(SUM(wSUP!$C42:$DB42),$A42*wSUP!N42/SUM(wSUP!$C42:$DB42),0)</f>
        <v>0</v>
      </c>
      <c r="O42" s="17">
        <f>IF(SUM(wSUP!$C42:$DB42),$A42*wSUP!O42/SUM(wSUP!$C42:$DB42),0)</f>
        <v>0</v>
      </c>
      <c r="P42" s="17">
        <f>IF(SUM(wSUP!$C42:$DB42),$A42*wSUP!P42/SUM(wSUP!$C42:$DB42),0)</f>
        <v>0</v>
      </c>
      <c r="Q42" s="17">
        <f>IF(SUM(wSUP!$C42:$DB42),$A42*wSUP!Q42/SUM(wSUP!$C42:$DB42),0)</f>
        <v>0</v>
      </c>
      <c r="R42" s="17">
        <f>IF(SUM(wSUP!$C42:$DB42),$A42*wSUP!R42/SUM(wSUP!$C42:$DB42),0)</f>
        <v>0</v>
      </c>
      <c r="S42" s="17">
        <f>IF(SUM(wSUP!$C42:$DB42),$A42*wSUP!S42/SUM(wSUP!$C42:$DB42),0)</f>
        <v>0</v>
      </c>
      <c r="T42" s="17">
        <f>IF(SUM(wSUP!$C42:$DB42),$A42*wSUP!T42/SUM(wSUP!$C42:$DB42),0)</f>
        <v>0</v>
      </c>
      <c r="U42" s="17">
        <f>IF(SUM(wSUP!$C42:$DB42),$A42*wSUP!U42/SUM(wSUP!$C42:$DB42),0)</f>
        <v>0</v>
      </c>
      <c r="V42" s="17">
        <f>IF(SUM(wSUP!$C42:$DB42),$A42*wSUP!V42/SUM(wSUP!$C42:$DB42),0)</f>
        <v>0</v>
      </c>
      <c r="W42" s="17">
        <f>IF(SUM(wSUP!$C42:$DB42),$A42*wSUP!W42/SUM(wSUP!$C42:$DB42),0)</f>
        <v>0</v>
      </c>
      <c r="X42" s="17">
        <f>IF(SUM(wSUP!$C42:$DB42),$A42*wSUP!X42/SUM(wSUP!$C42:$DB42),0)</f>
        <v>0</v>
      </c>
      <c r="Y42" s="17">
        <f>IF(SUM(wSUP!$C42:$DB42),$A42*wSUP!Y42/SUM(wSUP!$C42:$DB42),0)</f>
        <v>0</v>
      </c>
      <c r="Z42" s="17">
        <f>IF(SUM(wSUP!$C42:$DB42),$A42*wSUP!Z42/SUM(wSUP!$C42:$DB42),0)</f>
        <v>0</v>
      </c>
      <c r="AA42" s="17">
        <f>IF(SUM(wSUP!$C42:$DB42),$A42*wSUP!AA42/SUM(wSUP!$C42:$DB42),0)</f>
        <v>0</v>
      </c>
      <c r="AB42" s="17">
        <f>IF(SUM(wSUP!$C42:$DB42),$A42*wSUP!AB42/SUM(wSUP!$C42:$DB42),0)</f>
        <v>0</v>
      </c>
      <c r="AC42" s="17">
        <f>IF(SUM(wSUP!$C42:$DB42),$A42*wSUP!AC42/SUM(wSUP!$C42:$DB42),0)</f>
        <v>0</v>
      </c>
      <c r="AD42" s="17">
        <f>IF(SUM(wSUP!$C42:$DB42),$A42*wSUP!AD42/SUM(wSUP!$C42:$DB42),0)</f>
        <v>0</v>
      </c>
      <c r="AE42" s="17">
        <f>IF(SUM(wSUP!$C42:$DB42),$A42*wSUP!AE42/SUM(wSUP!$C42:$DB42),0)</f>
        <v>0</v>
      </c>
      <c r="AF42" s="17">
        <f>IF(SUM(wSUP!$C42:$DB42),$A42*wSUP!AF42/SUM(wSUP!$C42:$DB42),0)</f>
        <v>0</v>
      </c>
      <c r="AG42" s="17">
        <f>IF(SUM(wSUP!$C42:$DB42),$A42*wSUP!AG42/SUM(wSUP!$C42:$DB42),0)</f>
        <v>0</v>
      </c>
      <c r="AH42" s="17">
        <f>IF(SUM(wSUP!$C42:$DB42),$A42*wSUP!AH42/SUM(wSUP!$C42:$DB42),0)</f>
        <v>0</v>
      </c>
      <c r="AI42" s="17">
        <f>IF(SUM(wSUP!$C42:$DB42),$A42*wSUP!AI42/SUM(wSUP!$C42:$DB42),0)</f>
        <v>0</v>
      </c>
      <c r="AJ42" s="17">
        <f>IF(SUM(wSUP!$C42:$DB42),$A42*wSUP!AJ42/SUM(wSUP!$C42:$DB42),0)</f>
        <v>0</v>
      </c>
      <c r="AK42" s="17">
        <f>IF(SUM(wSUP!$C42:$DB42),$A42*wSUP!AK42/SUM(wSUP!$C42:$DB42),0)</f>
        <v>81.991277964786917</v>
      </c>
      <c r="AL42" s="17">
        <f>IF(SUM(wSUP!$C42:$DB42),$A42*wSUP!AL42/SUM(wSUP!$C42:$DB42),0)</f>
        <v>0</v>
      </c>
      <c r="AM42" s="17">
        <f>IF(SUM(wSUP!$C42:$DB42),$A42*wSUP!AM42/SUM(wSUP!$C42:$DB42),0)</f>
        <v>0</v>
      </c>
      <c r="AN42" s="17">
        <f>IF(SUM(wSUP!$C42:$DB42),$A42*wSUP!AN42/SUM(wSUP!$C42:$DB42),0)</f>
        <v>0</v>
      </c>
      <c r="AO42" s="17">
        <f>IF(SUM(wSUP!$C42:$DB42),$A42*wSUP!AO42/SUM(wSUP!$C42:$DB42),0)</f>
        <v>0</v>
      </c>
      <c r="AP42" s="17">
        <f>IF(SUM(wSUP!$C42:$DB42),$A42*wSUP!AP42/SUM(wSUP!$C42:$DB42),0)</f>
        <v>0</v>
      </c>
      <c r="AQ42" s="17">
        <f>IF(SUM(wSUP!$C42:$DB42),$A42*wSUP!AQ42/SUM(wSUP!$C42:$DB42),0)</f>
        <v>0</v>
      </c>
      <c r="AR42" s="17">
        <f>IF(SUM(wSUP!$C42:$DB42),$A42*wSUP!AR42/SUM(wSUP!$C42:$DB42),0)</f>
        <v>0</v>
      </c>
      <c r="AS42" s="17">
        <f>IF(SUM(wSUP!$C42:$DB42),$A42*wSUP!AS42/SUM(wSUP!$C42:$DB42),0)</f>
        <v>0</v>
      </c>
      <c r="AT42" s="17">
        <f>IF(SUM(wSUP!$C42:$DB42),$A42*wSUP!AT42/SUM(wSUP!$C42:$DB42),0)</f>
        <v>0</v>
      </c>
      <c r="AU42" s="17">
        <f>IF(SUM(wSUP!$C42:$DB42),$A42*wSUP!AU42/SUM(wSUP!$C42:$DB42),0)</f>
        <v>0</v>
      </c>
      <c r="AV42" s="17">
        <f>IF(SUM(wSUP!$C42:$DB42),$A42*wSUP!AV42/SUM(wSUP!$C42:$DB42),0)</f>
        <v>0</v>
      </c>
      <c r="AW42" s="17">
        <f>IF(SUM(wSUP!$C42:$DB42),$A42*wSUP!AW42/SUM(wSUP!$C42:$DB42),0)</f>
        <v>0</v>
      </c>
      <c r="AX42" s="17">
        <f>IF(SUM(wSUP!$C42:$DB42),$A42*wSUP!AX42/SUM(wSUP!$C42:$DB42),0)</f>
        <v>0</v>
      </c>
      <c r="AY42" s="17">
        <f>IF(SUM(wSUP!$C42:$DB42),$A42*wSUP!AY42/SUM(wSUP!$C42:$DB42),0)</f>
        <v>0</v>
      </c>
      <c r="AZ42" s="17">
        <f>IF(SUM(wSUP!$C42:$DB42),$A42*wSUP!AZ42/SUM(wSUP!$C42:$DB42),0)</f>
        <v>0</v>
      </c>
      <c r="BA42" s="17">
        <f>IF(SUM(wSUP!$C42:$DB42),$A42*wSUP!BA42/SUM(wSUP!$C42:$DB42),0)</f>
        <v>0</v>
      </c>
      <c r="BB42" s="17">
        <f>IF(SUM(wSUP!$C42:$DB42),$A42*wSUP!BB42/SUM(wSUP!$C42:$DB42),0)</f>
        <v>0</v>
      </c>
      <c r="BC42" s="17">
        <f>IF(SUM(wSUP!$C42:$DB42),$A42*wSUP!BC42/SUM(wSUP!$C42:$DB42),0)</f>
        <v>0</v>
      </c>
      <c r="BD42" s="17">
        <f>IF(SUM(wSUP!$C42:$DB42),$A42*wSUP!BD42/SUM(wSUP!$C42:$DB42),0)</f>
        <v>0</v>
      </c>
      <c r="BE42" s="17">
        <f>IF(SUM(wSUP!$C42:$DB42),$A42*wSUP!BE42/SUM(wSUP!$C42:$DB42),0)</f>
        <v>0</v>
      </c>
      <c r="BF42" s="17">
        <f>IF(SUM(wSUP!$C42:$DB42),$A42*wSUP!BF42/SUM(wSUP!$C42:$DB42),0)</f>
        <v>0</v>
      </c>
      <c r="BG42" s="17">
        <f>IF(SUM(wSUP!$C42:$DB42),$A42*wSUP!BG42/SUM(wSUP!$C42:$DB42),0)</f>
        <v>0</v>
      </c>
      <c r="BH42" s="17">
        <f>IF(SUM(wSUP!$C42:$DB42),$A42*wSUP!BH42/SUM(wSUP!$C42:$DB42),0)</f>
        <v>0</v>
      </c>
      <c r="BI42" s="17">
        <f>IF(SUM(wSUP!$C42:$DB42),$A42*wSUP!BI42/SUM(wSUP!$C42:$DB42),0)</f>
        <v>0</v>
      </c>
      <c r="BJ42" s="17">
        <f>IF(SUM(wSUP!$C42:$DB42),$A42*wSUP!BJ42/SUM(wSUP!$C42:$DB42),0)</f>
        <v>0</v>
      </c>
      <c r="BK42" s="17">
        <f>IF(SUM(wSUP!$C42:$DB42),$A42*wSUP!BK42/SUM(wSUP!$C42:$DB42),0)</f>
        <v>0</v>
      </c>
      <c r="BL42" s="17">
        <f>IF(SUM(wSUP!$C42:$DB42),$A42*wSUP!BL42/SUM(wSUP!$C42:$DB42),0)</f>
        <v>0</v>
      </c>
      <c r="BM42" s="17">
        <f>IF(SUM(wSUP!$C42:$DB42),$A42*wSUP!BM42/SUM(wSUP!$C42:$DB42),0)</f>
        <v>0</v>
      </c>
      <c r="BN42" s="17">
        <f>IF(SUM(wSUP!$C42:$DB42),$A42*wSUP!BN42/SUM(wSUP!$C42:$DB42),0)</f>
        <v>0</v>
      </c>
      <c r="BO42" s="17">
        <f>IF(SUM(wSUP!$C42:$DB42),$A42*wSUP!BO42/SUM(wSUP!$C42:$DB42),0)</f>
        <v>0</v>
      </c>
      <c r="BP42" s="17">
        <f>IF(SUM(wSUP!$C42:$DB42),$A42*wSUP!BP42/SUM(wSUP!$C42:$DB42),0)</f>
        <v>0</v>
      </c>
      <c r="BQ42" s="17">
        <f>IF(SUM(wSUP!$C42:$DB42),$A42*wSUP!BQ42/SUM(wSUP!$C42:$DB42),0)</f>
        <v>0</v>
      </c>
      <c r="BR42" s="17">
        <f>IF(SUM(wSUP!$C42:$DB42),$A42*wSUP!BR42/SUM(wSUP!$C42:$DB42),0)</f>
        <v>0</v>
      </c>
      <c r="BS42" s="17">
        <f>IF(SUM(wSUP!$C42:$DB42),$A42*wSUP!BS42/SUM(wSUP!$C42:$DB42),0)</f>
        <v>0</v>
      </c>
      <c r="BT42" s="17">
        <f>IF(SUM(wSUP!$C42:$DB42),$A42*wSUP!BT42/SUM(wSUP!$C42:$DB42),0)</f>
        <v>0</v>
      </c>
      <c r="BU42" s="17">
        <f>IF(SUM(wSUP!$C42:$DB42),$A42*wSUP!BU42/SUM(wSUP!$C42:$DB42),0)</f>
        <v>0</v>
      </c>
      <c r="BV42" s="17">
        <f>IF(SUM(wSUP!$C42:$DB42),$A42*wSUP!BV42/SUM(wSUP!$C42:$DB42),0)</f>
        <v>0</v>
      </c>
      <c r="BW42" s="17">
        <f>IF(SUM(wSUP!$C42:$DB42),$A42*wSUP!BW42/SUM(wSUP!$C42:$DB42),0)</f>
        <v>0</v>
      </c>
      <c r="BX42" s="17">
        <f>IF(SUM(wSUP!$C42:$DB42),$A42*wSUP!BX42/SUM(wSUP!$C42:$DB42),0)</f>
        <v>0</v>
      </c>
      <c r="BY42" s="17">
        <f>IF(SUM(wSUP!$C42:$DB42),$A42*wSUP!BY42/SUM(wSUP!$C42:$DB42),0)</f>
        <v>0</v>
      </c>
      <c r="BZ42" s="17">
        <f>IF(SUM(wSUP!$C42:$DB42),$A42*wSUP!BZ42/SUM(wSUP!$C42:$DB42),0)</f>
        <v>0</v>
      </c>
      <c r="CA42" s="17">
        <f>IF(SUM(wSUP!$C42:$DB42),$A42*wSUP!CA42/SUM(wSUP!$C42:$DB42),0)</f>
        <v>0</v>
      </c>
      <c r="CB42" s="17">
        <f>IF(SUM(wSUP!$C42:$DB42),$A42*wSUP!CB42/SUM(wSUP!$C42:$DB42),0)</f>
        <v>0</v>
      </c>
      <c r="CC42" s="17">
        <f>IF(SUM(wSUP!$C42:$DB42),$A42*wSUP!CC42/SUM(wSUP!$C42:$DB42),0)</f>
        <v>0</v>
      </c>
      <c r="CD42" s="17">
        <f>IF(SUM(wSUP!$C42:$DB42),$A42*wSUP!CD42/SUM(wSUP!$C42:$DB42),0)</f>
        <v>0</v>
      </c>
      <c r="CE42" s="17">
        <f>IF(SUM(wSUP!$C42:$DB42),$A42*wSUP!CE42/SUM(wSUP!$C42:$DB42),0)</f>
        <v>0</v>
      </c>
      <c r="CF42" s="17">
        <f>IF(SUM(wSUP!$C42:$DB42),$A42*wSUP!CF42/SUM(wSUP!$C42:$DB42),0)</f>
        <v>0</v>
      </c>
      <c r="CG42" s="17">
        <f>IF(SUM(wSUP!$C42:$DB42),$A42*wSUP!CG42/SUM(wSUP!$C42:$DB42),0)</f>
        <v>0</v>
      </c>
      <c r="CH42" s="17">
        <f>IF(SUM(wSUP!$C42:$DB42),$A42*wSUP!CH42/SUM(wSUP!$C42:$DB42),0)</f>
        <v>0</v>
      </c>
      <c r="CI42" s="17">
        <f>IF(SUM(wSUP!$C42:$DB42),$A42*wSUP!CI42/SUM(wSUP!$C42:$DB42),0)</f>
        <v>0</v>
      </c>
      <c r="CJ42" s="17">
        <f>IF(SUM(wSUP!$C42:$DB42),$A42*wSUP!CJ42/SUM(wSUP!$C42:$DB42),0)</f>
        <v>0</v>
      </c>
      <c r="CK42" s="17">
        <f>IF(SUM(wSUP!$C42:$DB42),$A42*wSUP!CK42/SUM(wSUP!$C42:$DB42),0)</f>
        <v>0</v>
      </c>
      <c r="CL42" s="17">
        <f>IF(SUM(wSUP!$C42:$DB42),$A42*wSUP!CL42/SUM(wSUP!$C42:$DB42),0)</f>
        <v>0</v>
      </c>
      <c r="CM42" s="17">
        <f>IF(SUM(wSUP!$C42:$DB42),$A42*wSUP!CM42/SUM(wSUP!$C42:$DB42),0)</f>
        <v>0</v>
      </c>
      <c r="CN42" s="17">
        <f>IF(SUM(wSUP!$C42:$DB42),$A42*wSUP!CN42/SUM(wSUP!$C42:$DB42),0)</f>
        <v>0</v>
      </c>
      <c r="CO42" s="17">
        <f>IF(SUM(wSUP!$C42:$DB42),$A42*wSUP!CO42/SUM(wSUP!$C42:$DB42),0)</f>
        <v>0</v>
      </c>
      <c r="CP42" s="17">
        <f>IF(SUM(wSUP!$C42:$DB42),$A42*wSUP!CP42/SUM(wSUP!$C42:$DB42),0)</f>
        <v>0</v>
      </c>
      <c r="CQ42" s="17">
        <f>IF(SUM(wSUP!$C42:$DB42),$A42*wSUP!CQ42/SUM(wSUP!$C42:$DB42),0)</f>
        <v>0</v>
      </c>
      <c r="CR42" s="17">
        <f>IF(SUM(wSUP!$C42:$DB42),$A42*wSUP!CR42/SUM(wSUP!$C42:$DB42),0)</f>
        <v>0</v>
      </c>
      <c r="CS42" s="17">
        <f>IF(SUM(wSUP!$C42:$DB42),$A42*wSUP!CS42/SUM(wSUP!$C42:$DB42),0)</f>
        <v>0</v>
      </c>
      <c r="CT42" s="17">
        <f>IF(SUM(wSUP!$C42:$DB42),$A42*wSUP!CT42/SUM(wSUP!$C42:$DB42),0)</f>
        <v>0</v>
      </c>
      <c r="CU42" s="17">
        <f>IF(SUM(wSUP!$C42:$DB42),$A42*wSUP!CU42/SUM(wSUP!$C42:$DB42),0)</f>
        <v>0</v>
      </c>
      <c r="CV42" s="17">
        <f>IF(SUM(wSUP!$C42:$DB42),$A42*wSUP!CV42/SUM(wSUP!$C42:$DB42),0)</f>
        <v>0</v>
      </c>
      <c r="CW42" s="17">
        <f>IF(SUM(wSUP!$C42:$DB42),$A42*wSUP!CW42/SUM(wSUP!$C42:$DB42),0)</f>
        <v>0</v>
      </c>
      <c r="CX42" s="17">
        <f>IF(SUM(wSUP!$C42:$DB42),$A42*wSUP!CX42/SUM(wSUP!$C42:$DB42),0)</f>
        <v>0</v>
      </c>
      <c r="CY42" s="17">
        <f>IF(SUM(wSUP!$C42:$DB42),$A42*wSUP!CY42/SUM(wSUP!$C42:$DB42),0)</f>
        <v>0</v>
      </c>
      <c r="CZ42" s="17">
        <f>IF(SUM(wSUP!$C42:$DB42),$A42*wSUP!CZ42/SUM(wSUP!$C42:$DB42),0)</f>
        <v>0</v>
      </c>
      <c r="DA42" s="17">
        <f>IF(SUM(wSUP!$C42:$DB42),$A42*wSUP!DA42/SUM(wSUP!$C42:$DB42),0)</f>
        <v>0</v>
      </c>
      <c r="DB42" s="17">
        <f>IF(SUM(wSUP!$C42:$DB42),$A42*wSUP!DB42/SUM(wSUP!$C42:$DB42),0)</f>
        <v>0</v>
      </c>
      <c r="DC42" s="2"/>
    </row>
    <row r="43" spans="1:107" x14ac:dyDescent="0.75">
      <c r="A43" s="37">
        <v>27.642534704013698</v>
      </c>
      <c r="B43" s="9" t="s">
        <v>106</v>
      </c>
      <c r="C43" s="17">
        <f>IF(SUM(wSUP!$C43:$DB43),$A43*wSUP!C43/SUM(wSUP!$C43:$DB43),0)</f>
        <v>0</v>
      </c>
      <c r="D43" s="17">
        <f>IF(SUM(wSUP!$C43:$DB43),$A43*wSUP!D43/SUM(wSUP!$C43:$DB43),0)</f>
        <v>0</v>
      </c>
      <c r="E43" s="17">
        <f>IF(SUM(wSUP!$C43:$DB43),$A43*wSUP!E43/SUM(wSUP!$C43:$DB43),0)</f>
        <v>0</v>
      </c>
      <c r="F43" s="17">
        <f>IF(SUM(wSUP!$C43:$DB43),$A43*wSUP!F43/SUM(wSUP!$C43:$DB43),0)</f>
        <v>0</v>
      </c>
      <c r="G43" s="17">
        <f>IF(SUM(wSUP!$C43:$DB43),$A43*wSUP!G43/SUM(wSUP!$C43:$DB43),0)</f>
        <v>0</v>
      </c>
      <c r="H43" s="17">
        <f>IF(SUM(wSUP!$C43:$DB43),$A43*wSUP!H43/SUM(wSUP!$C43:$DB43),0)</f>
        <v>0</v>
      </c>
      <c r="I43" s="17">
        <f>IF(SUM(wSUP!$C43:$DB43),$A43*wSUP!I43/SUM(wSUP!$C43:$DB43),0)</f>
        <v>0</v>
      </c>
      <c r="J43" s="17">
        <f>IF(SUM(wSUP!$C43:$DB43),$A43*wSUP!J43/SUM(wSUP!$C43:$DB43),0)</f>
        <v>0</v>
      </c>
      <c r="K43" s="17">
        <f>IF(SUM(wSUP!$C43:$DB43),$A43*wSUP!K43/SUM(wSUP!$C43:$DB43),0)</f>
        <v>0</v>
      </c>
      <c r="L43" s="17">
        <f>IF(SUM(wSUP!$C43:$DB43),$A43*wSUP!L43/SUM(wSUP!$C43:$DB43),0)</f>
        <v>0</v>
      </c>
      <c r="M43" s="17">
        <f>IF(SUM(wSUP!$C43:$DB43),$A43*wSUP!M43/SUM(wSUP!$C43:$DB43),0)</f>
        <v>0</v>
      </c>
      <c r="N43" s="17">
        <f>IF(SUM(wSUP!$C43:$DB43),$A43*wSUP!N43/SUM(wSUP!$C43:$DB43),0)</f>
        <v>0</v>
      </c>
      <c r="O43" s="17">
        <f>IF(SUM(wSUP!$C43:$DB43),$A43*wSUP!O43/SUM(wSUP!$C43:$DB43),0)</f>
        <v>0</v>
      </c>
      <c r="P43" s="17">
        <f>IF(SUM(wSUP!$C43:$DB43),$A43*wSUP!P43/SUM(wSUP!$C43:$DB43),0)</f>
        <v>0</v>
      </c>
      <c r="Q43" s="17">
        <f>IF(SUM(wSUP!$C43:$DB43),$A43*wSUP!Q43/SUM(wSUP!$C43:$DB43),0)</f>
        <v>0</v>
      </c>
      <c r="R43" s="17">
        <f>IF(SUM(wSUP!$C43:$DB43),$A43*wSUP!R43/SUM(wSUP!$C43:$DB43),0)</f>
        <v>0</v>
      </c>
      <c r="S43" s="17">
        <f>IF(SUM(wSUP!$C43:$DB43),$A43*wSUP!S43/SUM(wSUP!$C43:$DB43),0)</f>
        <v>0</v>
      </c>
      <c r="T43" s="17">
        <f>IF(SUM(wSUP!$C43:$DB43),$A43*wSUP!T43/SUM(wSUP!$C43:$DB43),0)</f>
        <v>0</v>
      </c>
      <c r="U43" s="17">
        <f>IF(SUM(wSUP!$C43:$DB43),$A43*wSUP!U43/SUM(wSUP!$C43:$DB43),0)</f>
        <v>0</v>
      </c>
      <c r="V43" s="17">
        <f>IF(SUM(wSUP!$C43:$DB43),$A43*wSUP!V43/SUM(wSUP!$C43:$DB43),0)</f>
        <v>0</v>
      </c>
      <c r="W43" s="17">
        <f>IF(SUM(wSUP!$C43:$DB43),$A43*wSUP!W43/SUM(wSUP!$C43:$DB43),0)</f>
        <v>0</v>
      </c>
      <c r="X43" s="17">
        <f>IF(SUM(wSUP!$C43:$DB43),$A43*wSUP!X43/SUM(wSUP!$C43:$DB43),0)</f>
        <v>0</v>
      </c>
      <c r="Y43" s="17">
        <f>IF(SUM(wSUP!$C43:$DB43),$A43*wSUP!Y43/SUM(wSUP!$C43:$DB43),0)</f>
        <v>0</v>
      </c>
      <c r="Z43" s="17">
        <f>IF(SUM(wSUP!$C43:$DB43),$A43*wSUP!Z43/SUM(wSUP!$C43:$DB43),0)</f>
        <v>0</v>
      </c>
      <c r="AA43" s="17">
        <f>IF(SUM(wSUP!$C43:$DB43),$A43*wSUP!AA43/SUM(wSUP!$C43:$DB43),0)</f>
        <v>0</v>
      </c>
      <c r="AB43" s="17">
        <f>IF(SUM(wSUP!$C43:$DB43),$A43*wSUP!AB43/SUM(wSUP!$C43:$DB43),0)</f>
        <v>0</v>
      </c>
      <c r="AC43" s="17">
        <f>IF(SUM(wSUP!$C43:$DB43),$A43*wSUP!AC43/SUM(wSUP!$C43:$DB43),0)</f>
        <v>0</v>
      </c>
      <c r="AD43" s="17">
        <f>IF(SUM(wSUP!$C43:$DB43),$A43*wSUP!AD43/SUM(wSUP!$C43:$DB43),0)</f>
        <v>0</v>
      </c>
      <c r="AE43" s="17">
        <f>IF(SUM(wSUP!$C43:$DB43),$A43*wSUP!AE43/SUM(wSUP!$C43:$DB43),0)</f>
        <v>0</v>
      </c>
      <c r="AF43" s="17">
        <f>IF(SUM(wSUP!$C43:$DB43),$A43*wSUP!AF43/SUM(wSUP!$C43:$DB43),0)</f>
        <v>0</v>
      </c>
      <c r="AG43" s="17">
        <f>IF(SUM(wSUP!$C43:$DB43),$A43*wSUP!AG43/SUM(wSUP!$C43:$DB43),0)</f>
        <v>0</v>
      </c>
      <c r="AH43" s="17">
        <f>IF(SUM(wSUP!$C43:$DB43),$A43*wSUP!AH43/SUM(wSUP!$C43:$DB43),0)</f>
        <v>0</v>
      </c>
      <c r="AI43" s="17">
        <f>IF(SUM(wSUP!$C43:$DB43),$A43*wSUP!AI43/SUM(wSUP!$C43:$DB43),0)</f>
        <v>0</v>
      </c>
      <c r="AJ43" s="17">
        <f>IF(SUM(wSUP!$C43:$DB43),$A43*wSUP!AJ43/SUM(wSUP!$C43:$DB43),0)</f>
        <v>0</v>
      </c>
      <c r="AK43" s="17">
        <f>IF(SUM(wSUP!$C43:$DB43),$A43*wSUP!AK43/SUM(wSUP!$C43:$DB43),0)</f>
        <v>0</v>
      </c>
      <c r="AL43" s="17">
        <f>IF(SUM(wSUP!$C43:$DB43),$A43*wSUP!AL43/SUM(wSUP!$C43:$DB43),0)</f>
        <v>27.642534704013698</v>
      </c>
      <c r="AM43" s="17">
        <f>IF(SUM(wSUP!$C43:$DB43),$A43*wSUP!AM43/SUM(wSUP!$C43:$DB43),0)</f>
        <v>0</v>
      </c>
      <c r="AN43" s="17">
        <f>IF(SUM(wSUP!$C43:$DB43),$A43*wSUP!AN43/SUM(wSUP!$C43:$DB43),0)</f>
        <v>0</v>
      </c>
      <c r="AO43" s="17">
        <f>IF(SUM(wSUP!$C43:$DB43),$A43*wSUP!AO43/SUM(wSUP!$C43:$DB43),0)</f>
        <v>0</v>
      </c>
      <c r="AP43" s="17">
        <f>IF(SUM(wSUP!$C43:$DB43),$A43*wSUP!AP43/SUM(wSUP!$C43:$DB43),0)</f>
        <v>0</v>
      </c>
      <c r="AQ43" s="17">
        <f>IF(SUM(wSUP!$C43:$DB43),$A43*wSUP!AQ43/SUM(wSUP!$C43:$DB43),0)</f>
        <v>0</v>
      </c>
      <c r="AR43" s="17">
        <f>IF(SUM(wSUP!$C43:$DB43),$A43*wSUP!AR43/SUM(wSUP!$C43:$DB43),0)</f>
        <v>0</v>
      </c>
      <c r="AS43" s="17">
        <f>IF(SUM(wSUP!$C43:$DB43),$A43*wSUP!AS43/SUM(wSUP!$C43:$DB43),0)</f>
        <v>0</v>
      </c>
      <c r="AT43" s="17">
        <f>IF(SUM(wSUP!$C43:$DB43),$A43*wSUP!AT43/SUM(wSUP!$C43:$DB43),0)</f>
        <v>0</v>
      </c>
      <c r="AU43" s="17">
        <f>IF(SUM(wSUP!$C43:$DB43),$A43*wSUP!AU43/SUM(wSUP!$C43:$DB43),0)</f>
        <v>0</v>
      </c>
      <c r="AV43" s="17">
        <f>IF(SUM(wSUP!$C43:$DB43),$A43*wSUP!AV43/SUM(wSUP!$C43:$DB43),0)</f>
        <v>0</v>
      </c>
      <c r="AW43" s="17">
        <f>IF(SUM(wSUP!$C43:$DB43),$A43*wSUP!AW43/SUM(wSUP!$C43:$DB43),0)</f>
        <v>0</v>
      </c>
      <c r="AX43" s="17">
        <f>IF(SUM(wSUP!$C43:$DB43),$A43*wSUP!AX43/SUM(wSUP!$C43:$DB43),0)</f>
        <v>0</v>
      </c>
      <c r="AY43" s="17">
        <f>IF(SUM(wSUP!$C43:$DB43),$A43*wSUP!AY43/SUM(wSUP!$C43:$DB43),0)</f>
        <v>0</v>
      </c>
      <c r="AZ43" s="17">
        <f>IF(SUM(wSUP!$C43:$DB43),$A43*wSUP!AZ43/SUM(wSUP!$C43:$DB43),0)</f>
        <v>0</v>
      </c>
      <c r="BA43" s="17">
        <f>IF(SUM(wSUP!$C43:$DB43),$A43*wSUP!BA43/SUM(wSUP!$C43:$DB43),0)</f>
        <v>0</v>
      </c>
      <c r="BB43" s="17">
        <f>IF(SUM(wSUP!$C43:$DB43),$A43*wSUP!BB43/SUM(wSUP!$C43:$DB43),0)</f>
        <v>0</v>
      </c>
      <c r="BC43" s="17">
        <f>IF(SUM(wSUP!$C43:$DB43),$A43*wSUP!BC43/SUM(wSUP!$C43:$DB43),0)</f>
        <v>0</v>
      </c>
      <c r="BD43" s="17">
        <f>IF(SUM(wSUP!$C43:$DB43),$A43*wSUP!BD43/SUM(wSUP!$C43:$DB43),0)</f>
        <v>0</v>
      </c>
      <c r="BE43" s="17">
        <f>IF(SUM(wSUP!$C43:$DB43),$A43*wSUP!BE43/SUM(wSUP!$C43:$DB43),0)</f>
        <v>0</v>
      </c>
      <c r="BF43" s="17">
        <f>IF(SUM(wSUP!$C43:$DB43),$A43*wSUP!BF43/SUM(wSUP!$C43:$DB43),0)</f>
        <v>0</v>
      </c>
      <c r="BG43" s="17">
        <f>IF(SUM(wSUP!$C43:$DB43),$A43*wSUP!BG43/SUM(wSUP!$C43:$DB43),0)</f>
        <v>0</v>
      </c>
      <c r="BH43" s="17">
        <f>IF(SUM(wSUP!$C43:$DB43),$A43*wSUP!BH43/SUM(wSUP!$C43:$DB43),0)</f>
        <v>0</v>
      </c>
      <c r="BI43" s="17">
        <f>IF(SUM(wSUP!$C43:$DB43),$A43*wSUP!BI43/SUM(wSUP!$C43:$DB43),0)</f>
        <v>0</v>
      </c>
      <c r="BJ43" s="17">
        <f>IF(SUM(wSUP!$C43:$DB43),$A43*wSUP!BJ43/SUM(wSUP!$C43:$DB43),0)</f>
        <v>0</v>
      </c>
      <c r="BK43" s="17">
        <f>IF(SUM(wSUP!$C43:$DB43),$A43*wSUP!BK43/SUM(wSUP!$C43:$DB43),0)</f>
        <v>0</v>
      </c>
      <c r="BL43" s="17">
        <f>IF(SUM(wSUP!$C43:$DB43),$A43*wSUP!BL43/SUM(wSUP!$C43:$DB43),0)</f>
        <v>0</v>
      </c>
      <c r="BM43" s="17">
        <f>IF(SUM(wSUP!$C43:$DB43),$A43*wSUP!BM43/SUM(wSUP!$C43:$DB43),0)</f>
        <v>0</v>
      </c>
      <c r="BN43" s="17">
        <f>IF(SUM(wSUP!$C43:$DB43),$A43*wSUP!BN43/SUM(wSUP!$C43:$DB43),0)</f>
        <v>0</v>
      </c>
      <c r="BO43" s="17">
        <f>IF(SUM(wSUP!$C43:$DB43),$A43*wSUP!BO43/SUM(wSUP!$C43:$DB43),0)</f>
        <v>0</v>
      </c>
      <c r="BP43" s="17">
        <f>IF(SUM(wSUP!$C43:$DB43),$A43*wSUP!BP43/SUM(wSUP!$C43:$DB43),0)</f>
        <v>0</v>
      </c>
      <c r="BQ43" s="17">
        <f>IF(SUM(wSUP!$C43:$DB43),$A43*wSUP!BQ43/SUM(wSUP!$C43:$DB43),0)</f>
        <v>0</v>
      </c>
      <c r="BR43" s="17">
        <f>IF(SUM(wSUP!$C43:$DB43),$A43*wSUP!BR43/SUM(wSUP!$C43:$DB43),0)</f>
        <v>0</v>
      </c>
      <c r="BS43" s="17">
        <f>IF(SUM(wSUP!$C43:$DB43),$A43*wSUP!BS43/SUM(wSUP!$C43:$DB43),0)</f>
        <v>0</v>
      </c>
      <c r="BT43" s="17">
        <f>IF(SUM(wSUP!$C43:$DB43),$A43*wSUP!BT43/SUM(wSUP!$C43:$DB43),0)</f>
        <v>0</v>
      </c>
      <c r="BU43" s="17">
        <f>IF(SUM(wSUP!$C43:$DB43),$A43*wSUP!BU43/SUM(wSUP!$C43:$DB43),0)</f>
        <v>0</v>
      </c>
      <c r="BV43" s="17">
        <f>IF(SUM(wSUP!$C43:$DB43),$A43*wSUP!BV43/SUM(wSUP!$C43:$DB43),0)</f>
        <v>0</v>
      </c>
      <c r="BW43" s="17">
        <f>IF(SUM(wSUP!$C43:$DB43),$A43*wSUP!BW43/SUM(wSUP!$C43:$DB43),0)</f>
        <v>0</v>
      </c>
      <c r="BX43" s="17">
        <f>IF(SUM(wSUP!$C43:$DB43),$A43*wSUP!BX43/SUM(wSUP!$C43:$DB43),0)</f>
        <v>0</v>
      </c>
      <c r="BY43" s="17">
        <f>IF(SUM(wSUP!$C43:$DB43),$A43*wSUP!BY43/SUM(wSUP!$C43:$DB43),0)</f>
        <v>0</v>
      </c>
      <c r="BZ43" s="17">
        <f>IF(SUM(wSUP!$C43:$DB43),$A43*wSUP!BZ43/SUM(wSUP!$C43:$DB43),0)</f>
        <v>0</v>
      </c>
      <c r="CA43" s="17">
        <f>IF(SUM(wSUP!$C43:$DB43),$A43*wSUP!CA43/SUM(wSUP!$C43:$DB43),0)</f>
        <v>0</v>
      </c>
      <c r="CB43" s="17">
        <f>IF(SUM(wSUP!$C43:$DB43),$A43*wSUP!CB43/SUM(wSUP!$C43:$DB43),0)</f>
        <v>0</v>
      </c>
      <c r="CC43" s="17">
        <f>IF(SUM(wSUP!$C43:$DB43),$A43*wSUP!CC43/SUM(wSUP!$C43:$DB43),0)</f>
        <v>0</v>
      </c>
      <c r="CD43" s="17">
        <f>IF(SUM(wSUP!$C43:$DB43),$A43*wSUP!CD43/SUM(wSUP!$C43:$DB43),0)</f>
        <v>0</v>
      </c>
      <c r="CE43" s="17">
        <f>IF(SUM(wSUP!$C43:$DB43),$A43*wSUP!CE43/SUM(wSUP!$C43:$DB43),0)</f>
        <v>0</v>
      </c>
      <c r="CF43" s="17">
        <f>IF(SUM(wSUP!$C43:$DB43),$A43*wSUP!CF43/SUM(wSUP!$C43:$DB43),0)</f>
        <v>0</v>
      </c>
      <c r="CG43" s="17">
        <f>IF(SUM(wSUP!$C43:$DB43),$A43*wSUP!CG43/SUM(wSUP!$C43:$DB43),0)</f>
        <v>0</v>
      </c>
      <c r="CH43" s="17">
        <f>IF(SUM(wSUP!$C43:$DB43),$A43*wSUP!CH43/SUM(wSUP!$C43:$DB43),0)</f>
        <v>0</v>
      </c>
      <c r="CI43" s="17">
        <f>IF(SUM(wSUP!$C43:$DB43),$A43*wSUP!CI43/SUM(wSUP!$C43:$DB43),0)</f>
        <v>0</v>
      </c>
      <c r="CJ43" s="17">
        <f>IF(SUM(wSUP!$C43:$DB43),$A43*wSUP!CJ43/SUM(wSUP!$C43:$DB43),0)</f>
        <v>0</v>
      </c>
      <c r="CK43" s="17">
        <f>IF(SUM(wSUP!$C43:$DB43),$A43*wSUP!CK43/SUM(wSUP!$C43:$DB43),0)</f>
        <v>0</v>
      </c>
      <c r="CL43" s="17">
        <f>IF(SUM(wSUP!$C43:$DB43),$A43*wSUP!CL43/SUM(wSUP!$C43:$DB43),0)</f>
        <v>0</v>
      </c>
      <c r="CM43" s="17">
        <f>IF(SUM(wSUP!$C43:$DB43),$A43*wSUP!CM43/SUM(wSUP!$C43:$DB43),0)</f>
        <v>0</v>
      </c>
      <c r="CN43" s="17">
        <f>IF(SUM(wSUP!$C43:$DB43),$A43*wSUP!CN43/SUM(wSUP!$C43:$DB43),0)</f>
        <v>0</v>
      </c>
      <c r="CO43" s="17">
        <f>IF(SUM(wSUP!$C43:$DB43),$A43*wSUP!CO43/SUM(wSUP!$C43:$DB43),0)</f>
        <v>0</v>
      </c>
      <c r="CP43" s="17">
        <f>IF(SUM(wSUP!$C43:$DB43),$A43*wSUP!CP43/SUM(wSUP!$C43:$DB43),0)</f>
        <v>0</v>
      </c>
      <c r="CQ43" s="17">
        <f>IF(SUM(wSUP!$C43:$DB43),$A43*wSUP!CQ43/SUM(wSUP!$C43:$DB43),0)</f>
        <v>0</v>
      </c>
      <c r="CR43" s="17">
        <f>IF(SUM(wSUP!$C43:$DB43),$A43*wSUP!CR43/SUM(wSUP!$C43:$DB43),0)</f>
        <v>0</v>
      </c>
      <c r="CS43" s="17">
        <f>IF(SUM(wSUP!$C43:$DB43),$A43*wSUP!CS43/SUM(wSUP!$C43:$DB43),0)</f>
        <v>0</v>
      </c>
      <c r="CT43" s="17">
        <f>IF(SUM(wSUP!$C43:$DB43),$A43*wSUP!CT43/SUM(wSUP!$C43:$DB43),0)</f>
        <v>0</v>
      </c>
      <c r="CU43" s="17">
        <f>IF(SUM(wSUP!$C43:$DB43),$A43*wSUP!CU43/SUM(wSUP!$C43:$DB43),0)</f>
        <v>0</v>
      </c>
      <c r="CV43" s="17">
        <f>IF(SUM(wSUP!$C43:$DB43),$A43*wSUP!CV43/SUM(wSUP!$C43:$DB43),0)</f>
        <v>0</v>
      </c>
      <c r="CW43" s="17">
        <f>IF(SUM(wSUP!$C43:$DB43),$A43*wSUP!CW43/SUM(wSUP!$C43:$DB43),0)</f>
        <v>0</v>
      </c>
      <c r="CX43" s="17">
        <f>IF(SUM(wSUP!$C43:$DB43),$A43*wSUP!CX43/SUM(wSUP!$C43:$DB43),0)</f>
        <v>0</v>
      </c>
      <c r="CY43" s="17">
        <f>IF(SUM(wSUP!$C43:$DB43),$A43*wSUP!CY43/SUM(wSUP!$C43:$DB43),0)</f>
        <v>0</v>
      </c>
      <c r="CZ43" s="17">
        <f>IF(SUM(wSUP!$C43:$DB43),$A43*wSUP!CZ43/SUM(wSUP!$C43:$DB43),0)</f>
        <v>0</v>
      </c>
      <c r="DA43" s="17">
        <f>IF(SUM(wSUP!$C43:$DB43),$A43*wSUP!DA43/SUM(wSUP!$C43:$DB43),0)</f>
        <v>0</v>
      </c>
      <c r="DB43" s="17">
        <f>IF(SUM(wSUP!$C43:$DB43),$A43*wSUP!DB43/SUM(wSUP!$C43:$DB43),0)</f>
        <v>0</v>
      </c>
      <c r="DC43" s="2"/>
    </row>
    <row r="44" spans="1:107" x14ac:dyDescent="0.75">
      <c r="A44" s="37">
        <v>37.556576028963576</v>
      </c>
      <c r="B44" s="9" t="s">
        <v>110</v>
      </c>
      <c r="C44" s="17">
        <f>IF(SUM(wSUP!$C44:$DB44),$A44*wSUP!C44/SUM(wSUP!$C44:$DB44),0)</f>
        <v>0</v>
      </c>
      <c r="D44" s="17">
        <f>IF(SUM(wSUP!$C44:$DB44),$A44*wSUP!D44/SUM(wSUP!$C44:$DB44),0)</f>
        <v>0</v>
      </c>
      <c r="E44" s="17">
        <f>IF(SUM(wSUP!$C44:$DB44),$A44*wSUP!E44/SUM(wSUP!$C44:$DB44),0)</f>
        <v>0</v>
      </c>
      <c r="F44" s="17">
        <f>IF(SUM(wSUP!$C44:$DB44),$A44*wSUP!F44/SUM(wSUP!$C44:$DB44),0)</f>
        <v>0</v>
      </c>
      <c r="G44" s="17">
        <f>IF(SUM(wSUP!$C44:$DB44),$A44*wSUP!G44/SUM(wSUP!$C44:$DB44),0)</f>
        <v>0</v>
      </c>
      <c r="H44" s="17">
        <f>IF(SUM(wSUP!$C44:$DB44),$A44*wSUP!H44/SUM(wSUP!$C44:$DB44),0)</f>
        <v>0</v>
      </c>
      <c r="I44" s="17">
        <f>IF(SUM(wSUP!$C44:$DB44),$A44*wSUP!I44/SUM(wSUP!$C44:$DB44),0)</f>
        <v>0</v>
      </c>
      <c r="J44" s="17">
        <f>IF(SUM(wSUP!$C44:$DB44),$A44*wSUP!J44/SUM(wSUP!$C44:$DB44),0)</f>
        <v>0</v>
      </c>
      <c r="K44" s="17">
        <f>IF(SUM(wSUP!$C44:$DB44),$A44*wSUP!K44/SUM(wSUP!$C44:$DB44),0)</f>
        <v>0</v>
      </c>
      <c r="L44" s="17">
        <f>IF(SUM(wSUP!$C44:$DB44),$A44*wSUP!L44/SUM(wSUP!$C44:$DB44),0)</f>
        <v>0</v>
      </c>
      <c r="M44" s="17">
        <f>IF(SUM(wSUP!$C44:$DB44),$A44*wSUP!M44/SUM(wSUP!$C44:$DB44),0)</f>
        <v>0</v>
      </c>
      <c r="N44" s="17">
        <f>IF(SUM(wSUP!$C44:$DB44),$A44*wSUP!N44/SUM(wSUP!$C44:$DB44),0)</f>
        <v>0</v>
      </c>
      <c r="O44" s="17">
        <f>IF(SUM(wSUP!$C44:$DB44),$A44*wSUP!O44/SUM(wSUP!$C44:$DB44),0)</f>
        <v>0</v>
      </c>
      <c r="P44" s="17">
        <f>IF(SUM(wSUP!$C44:$DB44),$A44*wSUP!P44/SUM(wSUP!$C44:$DB44),0)</f>
        <v>0</v>
      </c>
      <c r="Q44" s="17">
        <f>IF(SUM(wSUP!$C44:$DB44),$A44*wSUP!Q44/SUM(wSUP!$C44:$DB44),0)</f>
        <v>0</v>
      </c>
      <c r="R44" s="17">
        <f>IF(SUM(wSUP!$C44:$DB44),$A44*wSUP!R44/SUM(wSUP!$C44:$DB44),0)</f>
        <v>0</v>
      </c>
      <c r="S44" s="17">
        <f>IF(SUM(wSUP!$C44:$DB44),$A44*wSUP!S44/SUM(wSUP!$C44:$DB44),0)</f>
        <v>0</v>
      </c>
      <c r="T44" s="17">
        <f>IF(SUM(wSUP!$C44:$DB44),$A44*wSUP!T44/SUM(wSUP!$C44:$DB44),0)</f>
        <v>0</v>
      </c>
      <c r="U44" s="17">
        <f>IF(SUM(wSUP!$C44:$DB44),$A44*wSUP!U44/SUM(wSUP!$C44:$DB44),0)</f>
        <v>0</v>
      </c>
      <c r="V44" s="17">
        <f>IF(SUM(wSUP!$C44:$DB44),$A44*wSUP!V44/SUM(wSUP!$C44:$DB44),0)</f>
        <v>0</v>
      </c>
      <c r="W44" s="17">
        <f>IF(SUM(wSUP!$C44:$DB44),$A44*wSUP!W44/SUM(wSUP!$C44:$DB44),0)</f>
        <v>0</v>
      </c>
      <c r="X44" s="17">
        <f>IF(SUM(wSUP!$C44:$DB44),$A44*wSUP!X44/SUM(wSUP!$C44:$DB44),0)</f>
        <v>0</v>
      </c>
      <c r="Y44" s="17">
        <f>IF(SUM(wSUP!$C44:$DB44),$A44*wSUP!Y44/SUM(wSUP!$C44:$DB44),0)</f>
        <v>0</v>
      </c>
      <c r="Z44" s="17">
        <f>IF(SUM(wSUP!$C44:$DB44),$A44*wSUP!Z44/SUM(wSUP!$C44:$DB44),0)</f>
        <v>0</v>
      </c>
      <c r="AA44" s="17">
        <f>IF(SUM(wSUP!$C44:$DB44),$A44*wSUP!AA44/SUM(wSUP!$C44:$DB44),0)</f>
        <v>0</v>
      </c>
      <c r="AB44" s="17">
        <f>IF(SUM(wSUP!$C44:$DB44),$A44*wSUP!AB44/SUM(wSUP!$C44:$DB44),0)</f>
        <v>0</v>
      </c>
      <c r="AC44" s="17">
        <f>IF(SUM(wSUP!$C44:$DB44),$A44*wSUP!AC44/SUM(wSUP!$C44:$DB44),0)</f>
        <v>0</v>
      </c>
      <c r="AD44" s="17">
        <f>IF(SUM(wSUP!$C44:$DB44),$A44*wSUP!AD44/SUM(wSUP!$C44:$DB44),0)</f>
        <v>0</v>
      </c>
      <c r="AE44" s="17">
        <f>IF(SUM(wSUP!$C44:$DB44),$A44*wSUP!AE44/SUM(wSUP!$C44:$DB44),0)</f>
        <v>0</v>
      </c>
      <c r="AF44" s="17">
        <f>IF(SUM(wSUP!$C44:$DB44),$A44*wSUP!AF44/SUM(wSUP!$C44:$DB44),0)</f>
        <v>0</v>
      </c>
      <c r="AG44" s="17">
        <f>IF(SUM(wSUP!$C44:$DB44),$A44*wSUP!AG44/SUM(wSUP!$C44:$DB44),0)</f>
        <v>0</v>
      </c>
      <c r="AH44" s="17">
        <f>IF(SUM(wSUP!$C44:$DB44),$A44*wSUP!AH44/SUM(wSUP!$C44:$DB44),0)</f>
        <v>0</v>
      </c>
      <c r="AI44" s="17">
        <f>IF(SUM(wSUP!$C44:$DB44),$A44*wSUP!AI44/SUM(wSUP!$C44:$DB44),0)</f>
        <v>0</v>
      </c>
      <c r="AJ44" s="17">
        <f>IF(SUM(wSUP!$C44:$DB44),$A44*wSUP!AJ44/SUM(wSUP!$C44:$DB44),0)</f>
        <v>0</v>
      </c>
      <c r="AK44" s="17">
        <f>IF(SUM(wSUP!$C44:$DB44),$A44*wSUP!AK44/SUM(wSUP!$C44:$DB44),0)</f>
        <v>0</v>
      </c>
      <c r="AL44" s="17">
        <f>IF(SUM(wSUP!$C44:$DB44),$A44*wSUP!AL44/SUM(wSUP!$C44:$DB44),0)</f>
        <v>0</v>
      </c>
      <c r="AM44" s="17">
        <f>IF(SUM(wSUP!$C44:$DB44),$A44*wSUP!AM44/SUM(wSUP!$C44:$DB44),0)</f>
        <v>37.556576028963576</v>
      </c>
      <c r="AN44" s="17">
        <f>IF(SUM(wSUP!$C44:$DB44),$A44*wSUP!AN44/SUM(wSUP!$C44:$DB44),0)</f>
        <v>0</v>
      </c>
      <c r="AO44" s="17">
        <f>IF(SUM(wSUP!$C44:$DB44),$A44*wSUP!AO44/SUM(wSUP!$C44:$DB44),0)</f>
        <v>0</v>
      </c>
      <c r="AP44" s="17">
        <f>IF(SUM(wSUP!$C44:$DB44),$A44*wSUP!AP44/SUM(wSUP!$C44:$DB44),0)</f>
        <v>0</v>
      </c>
      <c r="AQ44" s="17">
        <f>IF(SUM(wSUP!$C44:$DB44),$A44*wSUP!AQ44/SUM(wSUP!$C44:$DB44),0)</f>
        <v>0</v>
      </c>
      <c r="AR44" s="17">
        <f>IF(SUM(wSUP!$C44:$DB44),$A44*wSUP!AR44/SUM(wSUP!$C44:$DB44),0)</f>
        <v>0</v>
      </c>
      <c r="AS44" s="17">
        <f>IF(SUM(wSUP!$C44:$DB44),$A44*wSUP!AS44/SUM(wSUP!$C44:$DB44),0)</f>
        <v>0</v>
      </c>
      <c r="AT44" s="17">
        <f>IF(SUM(wSUP!$C44:$DB44),$A44*wSUP!AT44/SUM(wSUP!$C44:$DB44),0)</f>
        <v>0</v>
      </c>
      <c r="AU44" s="17">
        <f>IF(SUM(wSUP!$C44:$DB44),$A44*wSUP!AU44/SUM(wSUP!$C44:$DB44),0)</f>
        <v>0</v>
      </c>
      <c r="AV44" s="17">
        <f>IF(SUM(wSUP!$C44:$DB44),$A44*wSUP!AV44/SUM(wSUP!$C44:$DB44),0)</f>
        <v>0</v>
      </c>
      <c r="AW44" s="17">
        <f>IF(SUM(wSUP!$C44:$DB44),$A44*wSUP!AW44/SUM(wSUP!$C44:$DB44),0)</f>
        <v>0</v>
      </c>
      <c r="AX44" s="17">
        <f>IF(SUM(wSUP!$C44:$DB44),$A44*wSUP!AX44/SUM(wSUP!$C44:$DB44),0)</f>
        <v>0</v>
      </c>
      <c r="AY44" s="17">
        <f>IF(SUM(wSUP!$C44:$DB44),$A44*wSUP!AY44/SUM(wSUP!$C44:$DB44),0)</f>
        <v>0</v>
      </c>
      <c r="AZ44" s="17">
        <f>IF(SUM(wSUP!$C44:$DB44),$A44*wSUP!AZ44/SUM(wSUP!$C44:$DB44),0)</f>
        <v>0</v>
      </c>
      <c r="BA44" s="17">
        <f>IF(SUM(wSUP!$C44:$DB44),$A44*wSUP!BA44/SUM(wSUP!$C44:$DB44),0)</f>
        <v>0</v>
      </c>
      <c r="BB44" s="17">
        <f>IF(SUM(wSUP!$C44:$DB44),$A44*wSUP!BB44/SUM(wSUP!$C44:$DB44),0)</f>
        <v>0</v>
      </c>
      <c r="BC44" s="17">
        <f>IF(SUM(wSUP!$C44:$DB44),$A44*wSUP!BC44/SUM(wSUP!$C44:$DB44),0)</f>
        <v>0</v>
      </c>
      <c r="BD44" s="17">
        <f>IF(SUM(wSUP!$C44:$DB44),$A44*wSUP!BD44/SUM(wSUP!$C44:$DB44),0)</f>
        <v>0</v>
      </c>
      <c r="BE44" s="17">
        <f>IF(SUM(wSUP!$C44:$DB44),$A44*wSUP!BE44/SUM(wSUP!$C44:$DB44),0)</f>
        <v>0</v>
      </c>
      <c r="BF44" s="17">
        <f>IF(SUM(wSUP!$C44:$DB44),$A44*wSUP!BF44/SUM(wSUP!$C44:$DB44),0)</f>
        <v>0</v>
      </c>
      <c r="BG44" s="17">
        <f>IF(SUM(wSUP!$C44:$DB44),$A44*wSUP!BG44/SUM(wSUP!$C44:$DB44),0)</f>
        <v>0</v>
      </c>
      <c r="BH44" s="17">
        <f>IF(SUM(wSUP!$C44:$DB44),$A44*wSUP!BH44/SUM(wSUP!$C44:$DB44),0)</f>
        <v>0</v>
      </c>
      <c r="BI44" s="17">
        <f>IF(SUM(wSUP!$C44:$DB44),$A44*wSUP!BI44/SUM(wSUP!$C44:$DB44),0)</f>
        <v>0</v>
      </c>
      <c r="BJ44" s="17">
        <f>IF(SUM(wSUP!$C44:$DB44),$A44*wSUP!BJ44/SUM(wSUP!$C44:$DB44),0)</f>
        <v>0</v>
      </c>
      <c r="BK44" s="17">
        <f>IF(SUM(wSUP!$C44:$DB44),$A44*wSUP!BK44/SUM(wSUP!$C44:$DB44),0)</f>
        <v>0</v>
      </c>
      <c r="BL44" s="17">
        <f>IF(SUM(wSUP!$C44:$DB44),$A44*wSUP!BL44/SUM(wSUP!$C44:$DB44),0)</f>
        <v>0</v>
      </c>
      <c r="BM44" s="17">
        <f>IF(SUM(wSUP!$C44:$DB44),$A44*wSUP!BM44/SUM(wSUP!$C44:$DB44),0)</f>
        <v>0</v>
      </c>
      <c r="BN44" s="17">
        <f>IF(SUM(wSUP!$C44:$DB44),$A44*wSUP!BN44/SUM(wSUP!$C44:$DB44),0)</f>
        <v>0</v>
      </c>
      <c r="BO44" s="17">
        <f>IF(SUM(wSUP!$C44:$DB44),$A44*wSUP!BO44/SUM(wSUP!$C44:$DB44),0)</f>
        <v>0</v>
      </c>
      <c r="BP44" s="17">
        <f>IF(SUM(wSUP!$C44:$DB44),$A44*wSUP!BP44/SUM(wSUP!$C44:$DB44),0)</f>
        <v>0</v>
      </c>
      <c r="BQ44" s="17">
        <f>IF(SUM(wSUP!$C44:$DB44),$A44*wSUP!BQ44/SUM(wSUP!$C44:$DB44),0)</f>
        <v>0</v>
      </c>
      <c r="BR44" s="17">
        <f>IF(SUM(wSUP!$C44:$DB44),$A44*wSUP!BR44/SUM(wSUP!$C44:$DB44),0)</f>
        <v>0</v>
      </c>
      <c r="BS44" s="17">
        <f>IF(SUM(wSUP!$C44:$DB44),$A44*wSUP!BS44/SUM(wSUP!$C44:$DB44),0)</f>
        <v>0</v>
      </c>
      <c r="BT44" s="17">
        <f>IF(SUM(wSUP!$C44:$DB44),$A44*wSUP!BT44/SUM(wSUP!$C44:$DB44),0)</f>
        <v>0</v>
      </c>
      <c r="BU44" s="17">
        <f>IF(SUM(wSUP!$C44:$DB44),$A44*wSUP!BU44/SUM(wSUP!$C44:$DB44),0)</f>
        <v>0</v>
      </c>
      <c r="BV44" s="17">
        <f>IF(SUM(wSUP!$C44:$DB44),$A44*wSUP!BV44/SUM(wSUP!$C44:$DB44),0)</f>
        <v>0</v>
      </c>
      <c r="BW44" s="17">
        <f>IF(SUM(wSUP!$C44:$DB44),$A44*wSUP!BW44/SUM(wSUP!$C44:$DB44),0)</f>
        <v>0</v>
      </c>
      <c r="BX44" s="17">
        <f>IF(SUM(wSUP!$C44:$DB44),$A44*wSUP!BX44/SUM(wSUP!$C44:$DB44),0)</f>
        <v>0</v>
      </c>
      <c r="BY44" s="17">
        <f>IF(SUM(wSUP!$C44:$DB44),$A44*wSUP!BY44/SUM(wSUP!$C44:$DB44),0)</f>
        <v>0</v>
      </c>
      <c r="BZ44" s="17">
        <f>IF(SUM(wSUP!$C44:$DB44),$A44*wSUP!BZ44/SUM(wSUP!$C44:$DB44),0)</f>
        <v>0</v>
      </c>
      <c r="CA44" s="17">
        <f>IF(SUM(wSUP!$C44:$DB44),$A44*wSUP!CA44/SUM(wSUP!$C44:$DB44),0)</f>
        <v>0</v>
      </c>
      <c r="CB44" s="17">
        <f>IF(SUM(wSUP!$C44:$DB44),$A44*wSUP!CB44/SUM(wSUP!$C44:$DB44),0)</f>
        <v>0</v>
      </c>
      <c r="CC44" s="17">
        <f>IF(SUM(wSUP!$C44:$DB44),$A44*wSUP!CC44/SUM(wSUP!$C44:$DB44),0)</f>
        <v>0</v>
      </c>
      <c r="CD44" s="17">
        <f>IF(SUM(wSUP!$C44:$DB44),$A44*wSUP!CD44/SUM(wSUP!$C44:$DB44),0)</f>
        <v>0</v>
      </c>
      <c r="CE44" s="17">
        <f>IF(SUM(wSUP!$C44:$DB44),$A44*wSUP!CE44/SUM(wSUP!$C44:$DB44),0)</f>
        <v>0</v>
      </c>
      <c r="CF44" s="17">
        <f>IF(SUM(wSUP!$C44:$DB44),$A44*wSUP!CF44/SUM(wSUP!$C44:$DB44),0)</f>
        <v>0</v>
      </c>
      <c r="CG44" s="17">
        <f>IF(SUM(wSUP!$C44:$DB44),$A44*wSUP!CG44/SUM(wSUP!$C44:$DB44),0)</f>
        <v>0</v>
      </c>
      <c r="CH44" s="17">
        <f>IF(SUM(wSUP!$C44:$DB44),$A44*wSUP!CH44/SUM(wSUP!$C44:$DB44),0)</f>
        <v>0</v>
      </c>
      <c r="CI44" s="17">
        <f>IF(SUM(wSUP!$C44:$DB44),$A44*wSUP!CI44/SUM(wSUP!$C44:$DB44),0)</f>
        <v>0</v>
      </c>
      <c r="CJ44" s="17">
        <f>IF(SUM(wSUP!$C44:$DB44),$A44*wSUP!CJ44/SUM(wSUP!$C44:$DB44),0)</f>
        <v>0</v>
      </c>
      <c r="CK44" s="17">
        <f>IF(SUM(wSUP!$C44:$DB44),$A44*wSUP!CK44/SUM(wSUP!$C44:$DB44),0)</f>
        <v>0</v>
      </c>
      <c r="CL44" s="17">
        <f>IF(SUM(wSUP!$C44:$DB44),$A44*wSUP!CL44/SUM(wSUP!$C44:$DB44),0)</f>
        <v>0</v>
      </c>
      <c r="CM44" s="17">
        <f>IF(SUM(wSUP!$C44:$DB44),$A44*wSUP!CM44/SUM(wSUP!$C44:$DB44),0)</f>
        <v>0</v>
      </c>
      <c r="CN44" s="17">
        <f>IF(SUM(wSUP!$C44:$DB44),$A44*wSUP!CN44/SUM(wSUP!$C44:$DB44),0)</f>
        <v>0</v>
      </c>
      <c r="CO44" s="17">
        <f>IF(SUM(wSUP!$C44:$DB44),$A44*wSUP!CO44/SUM(wSUP!$C44:$DB44),0)</f>
        <v>0</v>
      </c>
      <c r="CP44" s="17">
        <f>IF(SUM(wSUP!$C44:$DB44),$A44*wSUP!CP44/SUM(wSUP!$C44:$DB44),0)</f>
        <v>0</v>
      </c>
      <c r="CQ44" s="17">
        <f>IF(SUM(wSUP!$C44:$DB44),$A44*wSUP!CQ44/SUM(wSUP!$C44:$DB44),0)</f>
        <v>0</v>
      </c>
      <c r="CR44" s="17">
        <f>IF(SUM(wSUP!$C44:$DB44),$A44*wSUP!CR44/SUM(wSUP!$C44:$DB44),0)</f>
        <v>0</v>
      </c>
      <c r="CS44" s="17">
        <f>IF(SUM(wSUP!$C44:$DB44),$A44*wSUP!CS44/SUM(wSUP!$C44:$DB44),0)</f>
        <v>0</v>
      </c>
      <c r="CT44" s="17">
        <f>IF(SUM(wSUP!$C44:$DB44),$A44*wSUP!CT44/SUM(wSUP!$C44:$DB44),0)</f>
        <v>0</v>
      </c>
      <c r="CU44" s="17">
        <f>IF(SUM(wSUP!$C44:$DB44),$A44*wSUP!CU44/SUM(wSUP!$C44:$DB44),0)</f>
        <v>0</v>
      </c>
      <c r="CV44" s="17">
        <f>IF(SUM(wSUP!$C44:$DB44),$A44*wSUP!CV44/SUM(wSUP!$C44:$DB44),0)</f>
        <v>0</v>
      </c>
      <c r="CW44" s="17">
        <f>IF(SUM(wSUP!$C44:$DB44),$A44*wSUP!CW44/SUM(wSUP!$C44:$DB44),0)</f>
        <v>0</v>
      </c>
      <c r="CX44" s="17">
        <f>IF(SUM(wSUP!$C44:$DB44),$A44*wSUP!CX44/SUM(wSUP!$C44:$DB44),0)</f>
        <v>0</v>
      </c>
      <c r="CY44" s="17">
        <f>IF(SUM(wSUP!$C44:$DB44),$A44*wSUP!CY44/SUM(wSUP!$C44:$DB44),0)</f>
        <v>0</v>
      </c>
      <c r="CZ44" s="17">
        <f>IF(SUM(wSUP!$C44:$DB44),$A44*wSUP!CZ44/SUM(wSUP!$C44:$DB44),0)</f>
        <v>0</v>
      </c>
      <c r="DA44" s="17">
        <f>IF(SUM(wSUP!$C44:$DB44),$A44*wSUP!DA44/SUM(wSUP!$C44:$DB44),0)</f>
        <v>0</v>
      </c>
      <c r="DB44" s="17">
        <f>IF(SUM(wSUP!$C44:$DB44),$A44*wSUP!DB44/SUM(wSUP!$C44:$DB44),0)</f>
        <v>0</v>
      </c>
      <c r="DC44" s="2"/>
    </row>
    <row r="45" spans="1:107" x14ac:dyDescent="0.75">
      <c r="A45" s="37">
        <v>8.6892471911691638E-2</v>
      </c>
      <c r="B45" s="9" t="s">
        <v>115</v>
      </c>
      <c r="C45" s="17">
        <f>IF(SUM(wSUP!$C45:$DB45),$A45*wSUP!C45/SUM(wSUP!$C45:$DB45),0)</f>
        <v>0</v>
      </c>
      <c r="D45" s="17">
        <f>IF(SUM(wSUP!$C45:$DB45),$A45*wSUP!D45/SUM(wSUP!$C45:$DB45),0)</f>
        <v>0</v>
      </c>
      <c r="E45" s="17">
        <f>IF(SUM(wSUP!$C45:$DB45),$A45*wSUP!E45/SUM(wSUP!$C45:$DB45),0)</f>
        <v>0</v>
      </c>
      <c r="F45" s="17">
        <f>IF(SUM(wSUP!$C45:$DB45),$A45*wSUP!F45/SUM(wSUP!$C45:$DB45),0)</f>
        <v>0</v>
      </c>
      <c r="G45" s="17">
        <f>IF(SUM(wSUP!$C45:$DB45),$A45*wSUP!G45/SUM(wSUP!$C45:$DB45),0)</f>
        <v>0</v>
      </c>
      <c r="H45" s="17">
        <f>IF(SUM(wSUP!$C45:$DB45),$A45*wSUP!H45/SUM(wSUP!$C45:$DB45),0)</f>
        <v>0</v>
      </c>
      <c r="I45" s="17">
        <f>IF(SUM(wSUP!$C45:$DB45),$A45*wSUP!I45/SUM(wSUP!$C45:$DB45),0)</f>
        <v>0</v>
      </c>
      <c r="J45" s="17">
        <f>IF(SUM(wSUP!$C45:$DB45),$A45*wSUP!J45/SUM(wSUP!$C45:$DB45),0)</f>
        <v>0</v>
      </c>
      <c r="K45" s="17">
        <f>IF(SUM(wSUP!$C45:$DB45),$A45*wSUP!K45/SUM(wSUP!$C45:$DB45),0)</f>
        <v>0</v>
      </c>
      <c r="L45" s="17">
        <f>IF(SUM(wSUP!$C45:$DB45),$A45*wSUP!L45/SUM(wSUP!$C45:$DB45),0)</f>
        <v>0</v>
      </c>
      <c r="M45" s="17">
        <f>IF(SUM(wSUP!$C45:$DB45),$A45*wSUP!M45/SUM(wSUP!$C45:$DB45),0)</f>
        <v>0</v>
      </c>
      <c r="N45" s="17">
        <f>IF(SUM(wSUP!$C45:$DB45),$A45*wSUP!N45/SUM(wSUP!$C45:$DB45),0)</f>
        <v>0</v>
      </c>
      <c r="O45" s="17">
        <f>IF(SUM(wSUP!$C45:$DB45),$A45*wSUP!O45/SUM(wSUP!$C45:$DB45),0)</f>
        <v>0</v>
      </c>
      <c r="P45" s="17">
        <f>IF(SUM(wSUP!$C45:$DB45),$A45*wSUP!P45/SUM(wSUP!$C45:$DB45),0)</f>
        <v>0</v>
      </c>
      <c r="Q45" s="17">
        <f>IF(SUM(wSUP!$C45:$DB45),$A45*wSUP!Q45/SUM(wSUP!$C45:$DB45),0)</f>
        <v>0</v>
      </c>
      <c r="R45" s="17">
        <f>IF(SUM(wSUP!$C45:$DB45),$A45*wSUP!R45/SUM(wSUP!$C45:$DB45),0)</f>
        <v>0</v>
      </c>
      <c r="S45" s="17">
        <f>IF(SUM(wSUP!$C45:$DB45),$A45*wSUP!S45/SUM(wSUP!$C45:$DB45),0)</f>
        <v>0</v>
      </c>
      <c r="T45" s="17">
        <f>IF(SUM(wSUP!$C45:$DB45),$A45*wSUP!T45/SUM(wSUP!$C45:$DB45),0)</f>
        <v>0</v>
      </c>
      <c r="U45" s="17">
        <f>IF(SUM(wSUP!$C45:$DB45),$A45*wSUP!U45/SUM(wSUP!$C45:$DB45),0)</f>
        <v>0</v>
      </c>
      <c r="V45" s="17">
        <f>IF(SUM(wSUP!$C45:$DB45),$A45*wSUP!V45/SUM(wSUP!$C45:$DB45),0)</f>
        <v>0</v>
      </c>
      <c r="W45" s="17">
        <f>IF(SUM(wSUP!$C45:$DB45),$A45*wSUP!W45/SUM(wSUP!$C45:$DB45),0)</f>
        <v>0</v>
      </c>
      <c r="X45" s="17">
        <f>IF(SUM(wSUP!$C45:$DB45),$A45*wSUP!X45/SUM(wSUP!$C45:$DB45),0)</f>
        <v>0</v>
      </c>
      <c r="Y45" s="17">
        <f>IF(SUM(wSUP!$C45:$DB45),$A45*wSUP!Y45/SUM(wSUP!$C45:$DB45),0)</f>
        <v>0</v>
      </c>
      <c r="Z45" s="17">
        <f>IF(SUM(wSUP!$C45:$DB45),$A45*wSUP!Z45/SUM(wSUP!$C45:$DB45),0)</f>
        <v>0</v>
      </c>
      <c r="AA45" s="17">
        <f>IF(SUM(wSUP!$C45:$DB45),$A45*wSUP!AA45/SUM(wSUP!$C45:$DB45),0)</f>
        <v>0</v>
      </c>
      <c r="AB45" s="17">
        <f>IF(SUM(wSUP!$C45:$DB45),$A45*wSUP!AB45/SUM(wSUP!$C45:$DB45),0)</f>
        <v>0</v>
      </c>
      <c r="AC45" s="17">
        <f>IF(SUM(wSUP!$C45:$DB45),$A45*wSUP!AC45/SUM(wSUP!$C45:$DB45),0)</f>
        <v>0</v>
      </c>
      <c r="AD45" s="17">
        <f>IF(SUM(wSUP!$C45:$DB45),$A45*wSUP!AD45/SUM(wSUP!$C45:$DB45),0)</f>
        <v>0</v>
      </c>
      <c r="AE45" s="17">
        <f>IF(SUM(wSUP!$C45:$DB45),$A45*wSUP!AE45/SUM(wSUP!$C45:$DB45),0)</f>
        <v>0</v>
      </c>
      <c r="AF45" s="17">
        <f>IF(SUM(wSUP!$C45:$DB45),$A45*wSUP!AF45/SUM(wSUP!$C45:$DB45),0)</f>
        <v>0</v>
      </c>
      <c r="AG45" s="17">
        <f>IF(SUM(wSUP!$C45:$DB45),$A45*wSUP!AG45/SUM(wSUP!$C45:$DB45),0)</f>
        <v>0</v>
      </c>
      <c r="AH45" s="17">
        <f>IF(SUM(wSUP!$C45:$DB45),$A45*wSUP!AH45/SUM(wSUP!$C45:$DB45),0)</f>
        <v>0</v>
      </c>
      <c r="AI45" s="17">
        <f>IF(SUM(wSUP!$C45:$DB45),$A45*wSUP!AI45/SUM(wSUP!$C45:$DB45),0)</f>
        <v>0</v>
      </c>
      <c r="AJ45" s="17">
        <f>IF(SUM(wSUP!$C45:$DB45),$A45*wSUP!AJ45/SUM(wSUP!$C45:$DB45),0)</f>
        <v>0</v>
      </c>
      <c r="AK45" s="17">
        <f>IF(SUM(wSUP!$C45:$DB45),$A45*wSUP!AK45/SUM(wSUP!$C45:$DB45),0)</f>
        <v>0</v>
      </c>
      <c r="AL45" s="17">
        <f>IF(SUM(wSUP!$C45:$DB45),$A45*wSUP!AL45/SUM(wSUP!$C45:$DB45),0)</f>
        <v>0</v>
      </c>
      <c r="AM45" s="17">
        <f>IF(SUM(wSUP!$C45:$DB45),$A45*wSUP!AM45/SUM(wSUP!$C45:$DB45),0)</f>
        <v>0</v>
      </c>
      <c r="AN45" s="17">
        <f>IF(SUM(wSUP!$C45:$DB45),$A45*wSUP!AN45/SUM(wSUP!$C45:$DB45),0)</f>
        <v>8.6892471911691638E-2</v>
      </c>
      <c r="AO45" s="17">
        <f>IF(SUM(wSUP!$C45:$DB45),$A45*wSUP!AO45/SUM(wSUP!$C45:$DB45),0)</f>
        <v>0</v>
      </c>
      <c r="AP45" s="17">
        <f>IF(SUM(wSUP!$C45:$DB45),$A45*wSUP!AP45/SUM(wSUP!$C45:$DB45),0)</f>
        <v>0</v>
      </c>
      <c r="AQ45" s="17">
        <f>IF(SUM(wSUP!$C45:$DB45),$A45*wSUP!AQ45/SUM(wSUP!$C45:$DB45),0)</f>
        <v>0</v>
      </c>
      <c r="AR45" s="17">
        <f>IF(SUM(wSUP!$C45:$DB45),$A45*wSUP!AR45/SUM(wSUP!$C45:$DB45),0)</f>
        <v>0</v>
      </c>
      <c r="AS45" s="17">
        <f>IF(SUM(wSUP!$C45:$DB45),$A45*wSUP!AS45/SUM(wSUP!$C45:$DB45),0)</f>
        <v>0</v>
      </c>
      <c r="AT45" s="17">
        <f>IF(SUM(wSUP!$C45:$DB45),$A45*wSUP!AT45/SUM(wSUP!$C45:$DB45),0)</f>
        <v>0</v>
      </c>
      <c r="AU45" s="17">
        <f>IF(SUM(wSUP!$C45:$DB45),$A45*wSUP!AU45/SUM(wSUP!$C45:$DB45),0)</f>
        <v>0</v>
      </c>
      <c r="AV45" s="17">
        <f>IF(SUM(wSUP!$C45:$DB45),$A45*wSUP!AV45/SUM(wSUP!$C45:$DB45),0)</f>
        <v>0</v>
      </c>
      <c r="AW45" s="17">
        <f>IF(SUM(wSUP!$C45:$DB45),$A45*wSUP!AW45/SUM(wSUP!$C45:$DB45),0)</f>
        <v>0</v>
      </c>
      <c r="AX45" s="17">
        <f>IF(SUM(wSUP!$C45:$DB45),$A45*wSUP!AX45/SUM(wSUP!$C45:$DB45),0)</f>
        <v>0</v>
      </c>
      <c r="AY45" s="17">
        <f>IF(SUM(wSUP!$C45:$DB45),$A45*wSUP!AY45/SUM(wSUP!$C45:$DB45),0)</f>
        <v>0</v>
      </c>
      <c r="AZ45" s="17">
        <f>IF(SUM(wSUP!$C45:$DB45),$A45*wSUP!AZ45/SUM(wSUP!$C45:$DB45),0)</f>
        <v>0</v>
      </c>
      <c r="BA45" s="17">
        <f>IF(SUM(wSUP!$C45:$DB45),$A45*wSUP!BA45/SUM(wSUP!$C45:$DB45),0)</f>
        <v>0</v>
      </c>
      <c r="BB45" s="17">
        <f>IF(SUM(wSUP!$C45:$DB45),$A45*wSUP!BB45/SUM(wSUP!$C45:$DB45),0)</f>
        <v>0</v>
      </c>
      <c r="BC45" s="17">
        <f>IF(SUM(wSUP!$C45:$DB45),$A45*wSUP!BC45/SUM(wSUP!$C45:$DB45),0)</f>
        <v>0</v>
      </c>
      <c r="BD45" s="17">
        <f>IF(SUM(wSUP!$C45:$DB45),$A45*wSUP!BD45/SUM(wSUP!$C45:$DB45),0)</f>
        <v>0</v>
      </c>
      <c r="BE45" s="17">
        <f>IF(SUM(wSUP!$C45:$DB45),$A45*wSUP!BE45/SUM(wSUP!$C45:$DB45),0)</f>
        <v>0</v>
      </c>
      <c r="BF45" s="17">
        <f>IF(SUM(wSUP!$C45:$DB45),$A45*wSUP!BF45/SUM(wSUP!$C45:$DB45),0)</f>
        <v>0</v>
      </c>
      <c r="BG45" s="17">
        <f>IF(SUM(wSUP!$C45:$DB45),$A45*wSUP!BG45/SUM(wSUP!$C45:$DB45),0)</f>
        <v>0</v>
      </c>
      <c r="BH45" s="17">
        <f>IF(SUM(wSUP!$C45:$DB45),$A45*wSUP!BH45/SUM(wSUP!$C45:$DB45),0)</f>
        <v>0</v>
      </c>
      <c r="BI45" s="17">
        <f>IF(SUM(wSUP!$C45:$DB45),$A45*wSUP!BI45/SUM(wSUP!$C45:$DB45),0)</f>
        <v>0</v>
      </c>
      <c r="BJ45" s="17">
        <f>IF(SUM(wSUP!$C45:$DB45),$A45*wSUP!BJ45/SUM(wSUP!$C45:$DB45),0)</f>
        <v>0</v>
      </c>
      <c r="BK45" s="17">
        <f>IF(SUM(wSUP!$C45:$DB45),$A45*wSUP!BK45/SUM(wSUP!$C45:$DB45),0)</f>
        <v>0</v>
      </c>
      <c r="BL45" s="17">
        <f>IF(SUM(wSUP!$C45:$DB45),$A45*wSUP!BL45/SUM(wSUP!$C45:$DB45),0)</f>
        <v>0</v>
      </c>
      <c r="BM45" s="17">
        <f>IF(SUM(wSUP!$C45:$DB45),$A45*wSUP!BM45/SUM(wSUP!$C45:$DB45),0)</f>
        <v>0</v>
      </c>
      <c r="BN45" s="17">
        <f>IF(SUM(wSUP!$C45:$DB45),$A45*wSUP!BN45/SUM(wSUP!$C45:$DB45),0)</f>
        <v>0</v>
      </c>
      <c r="BO45" s="17">
        <f>IF(SUM(wSUP!$C45:$DB45),$A45*wSUP!BO45/SUM(wSUP!$C45:$DB45),0)</f>
        <v>0</v>
      </c>
      <c r="BP45" s="17">
        <f>IF(SUM(wSUP!$C45:$DB45),$A45*wSUP!BP45/SUM(wSUP!$C45:$DB45),0)</f>
        <v>0</v>
      </c>
      <c r="BQ45" s="17">
        <f>IF(SUM(wSUP!$C45:$DB45),$A45*wSUP!BQ45/SUM(wSUP!$C45:$DB45),0)</f>
        <v>0</v>
      </c>
      <c r="BR45" s="17">
        <f>IF(SUM(wSUP!$C45:$DB45),$A45*wSUP!BR45/SUM(wSUP!$C45:$DB45),0)</f>
        <v>0</v>
      </c>
      <c r="BS45" s="17">
        <f>IF(SUM(wSUP!$C45:$DB45),$A45*wSUP!BS45/SUM(wSUP!$C45:$DB45),0)</f>
        <v>0</v>
      </c>
      <c r="BT45" s="17">
        <f>IF(SUM(wSUP!$C45:$DB45),$A45*wSUP!BT45/SUM(wSUP!$C45:$DB45),0)</f>
        <v>0</v>
      </c>
      <c r="BU45" s="17">
        <f>IF(SUM(wSUP!$C45:$DB45),$A45*wSUP!BU45/SUM(wSUP!$C45:$DB45),0)</f>
        <v>0</v>
      </c>
      <c r="BV45" s="17">
        <f>IF(SUM(wSUP!$C45:$DB45),$A45*wSUP!BV45/SUM(wSUP!$C45:$DB45),0)</f>
        <v>0</v>
      </c>
      <c r="BW45" s="17">
        <f>IF(SUM(wSUP!$C45:$DB45),$A45*wSUP!BW45/SUM(wSUP!$C45:$DB45),0)</f>
        <v>0</v>
      </c>
      <c r="BX45" s="17">
        <f>IF(SUM(wSUP!$C45:$DB45),$A45*wSUP!BX45/SUM(wSUP!$C45:$DB45),0)</f>
        <v>0</v>
      </c>
      <c r="BY45" s="17">
        <f>IF(SUM(wSUP!$C45:$DB45),$A45*wSUP!BY45/SUM(wSUP!$C45:$DB45),0)</f>
        <v>0</v>
      </c>
      <c r="BZ45" s="17">
        <f>IF(SUM(wSUP!$C45:$DB45),$A45*wSUP!BZ45/SUM(wSUP!$C45:$DB45),0)</f>
        <v>0</v>
      </c>
      <c r="CA45" s="17">
        <f>IF(SUM(wSUP!$C45:$DB45),$A45*wSUP!CA45/SUM(wSUP!$C45:$DB45),0)</f>
        <v>0</v>
      </c>
      <c r="CB45" s="17">
        <f>IF(SUM(wSUP!$C45:$DB45),$A45*wSUP!CB45/SUM(wSUP!$C45:$DB45),0)</f>
        <v>0</v>
      </c>
      <c r="CC45" s="17">
        <f>IF(SUM(wSUP!$C45:$DB45),$A45*wSUP!CC45/SUM(wSUP!$C45:$DB45),0)</f>
        <v>0</v>
      </c>
      <c r="CD45" s="17">
        <f>IF(SUM(wSUP!$C45:$DB45),$A45*wSUP!CD45/SUM(wSUP!$C45:$DB45),0)</f>
        <v>0</v>
      </c>
      <c r="CE45" s="17">
        <f>IF(SUM(wSUP!$C45:$DB45),$A45*wSUP!CE45/SUM(wSUP!$C45:$DB45),0)</f>
        <v>0</v>
      </c>
      <c r="CF45" s="17">
        <f>IF(SUM(wSUP!$C45:$DB45),$A45*wSUP!CF45/SUM(wSUP!$C45:$DB45),0)</f>
        <v>0</v>
      </c>
      <c r="CG45" s="17">
        <f>IF(SUM(wSUP!$C45:$DB45),$A45*wSUP!CG45/SUM(wSUP!$C45:$DB45),0)</f>
        <v>0</v>
      </c>
      <c r="CH45" s="17">
        <f>IF(SUM(wSUP!$C45:$DB45),$A45*wSUP!CH45/SUM(wSUP!$C45:$DB45),0)</f>
        <v>0</v>
      </c>
      <c r="CI45" s="17">
        <f>IF(SUM(wSUP!$C45:$DB45),$A45*wSUP!CI45/SUM(wSUP!$C45:$DB45),0)</f>
        <v>0</v>
      </c>
      <c r="CJ45" s="17">
        <f>IF(SUM(wSUP!$C45:$DB45),$A45*wSUP!CJ45/SUM(wSUP!$C45:$DB45),0)</f>
        <v>0</v>
      </c>
      <c r="CK45" s="17">
        <f>IF(SUM(wSUP!$C45:$DB45),$A45*wSUP!CK45/SUM(wSUP!$C45:$DB45),0)</f>
        <v>0</v>
      </c>
      <c r="CL45" s="17">
        <f>IF(SUM(wSUP!$C45:$DB45),$A45*wSUP!CL45/SUM(wSUP!$C45:$DB45),0)</f>
        <v>0</v>
      </c>
      <c r="CM45" s="17">
        <f>IF(SUM(wSUP!$C45:$DB45),$A45*wSUP!CM45/SUM(wSUP!$C45:$DB45),0)</f>
        <v>0</v>
      </c>
      <c r="CN45" s="17">
        <f>IF(SUM(wSUP!$C45:$DB45),$A45*wSUP!CN45/SUM(wSUP!$C45:$DB45),0)</f>
        <v>0</v>
      </c>
      <c r="CO45" s="17">
        <f>IF(SUM(wSUP!$C45:$DB45),$A45*wSUP!CO45/SUM(wSUP!$C45:$DB45),0)</f>
        <v>0</v>
      </c>
      <c r="CP45" s="17">
        <f>IF(SUM(wSUP!$C45:$DB45),$A45*wSUP!CP45/SUM(wSUP!$C45:$DB45),0)</f>
        <v>0</v>
      </c>
      <c r="CQ45" s="17">
        <f>IF(SUM(wSUP!$C45:$DB45),$A45*wSUP!CQ45/SUM(wSUP!$C45:$DB45),0)</f>
        <v>0</v>
      </c>
      <c r="CR45" s="17">
        <f>IF(SUM(wSUP!$C45:$DB45),$A45*wSUP!CR45/SUM(wSUP!$C45:$DB45),0)</f>
        <v>0</v>
      </c>
      <c r="CS45" s="17">
        <f>IF(SUM(wSUP!$C45:$DB45),$A45*wSUP!CS45/SUM(wSUP!$C45:$DB45),0)</f>
        <v>0</v>
      </c>
      <c r="CT45" s="17">
        <f>IF(SUM(wSUP!$C45:$DB45),$A45*wSUP!CT45/SUM(wSUP!$C45:$DB45),0)</f>
        <v>0</v>
      </c>
      <c r="CU45" s="17">
        <f>IF(SUM(wSUP!$C45:$DB45),$A45*wSUP!CU45/SUM(wSUP!$C45:$DB45),0)</f>
        <v>0</v>
      </c>
      <c r="CV45" s="17">
        <f>IF(SUM(wSUP!$C45:$DB45),$A45*wSUP!CV45/SUM(wSUP!$C45:$DB45),0)</f>
        <v>0</v>
      </c>
      <c r="CW45" s="17">
        <f>IF(SUM(wSUP!$C45:$DB45),$A45*wSUP!CW45/SUM(wSUP!$C45:$DB45),0)</f>
        <v>0</v>
      </c>
      <c r="CX45" s="17">
        <f>IF(SUM(wSUP!$C45:$DB45),$A45*wSUP!CX45/SUM(wSUP!$C45:$DB45),0)</f>
        <v>0</v>
      </c>
      <c r="CY45" s="17">
        <f>IF(SUM(wSUP!$C45:$DB45),$A45*wSUP!CY45/SUM(wSUP!$C45:$DB45),0)</f>
        <v>0</v>
      </c>
      <c r="CZ45" s="17">
        <f>IF(SUM(wSUP!$C45:$DB45),$A45*wSUP!CZ45/SUM(wSUP!$C45:$DB45),0)</f>
        <v>0</v>
      </c>
      <c r="DA45" s="17">
        <f>IF(SUM(wSUP!$C45:$DB45),$A45*wSUP!DA45/SUM(wSUP!$C45:$DB45),0)</f>
        <v>0</v>
      </c>
      <c r="DB45" s="17">
        <f>IF(SUM(wSUP!$C45:$DB45),$A45*wSUP!DB45/SUM(wSUP!$C45:$DB45),0)</f>
        <v>0</v>
      </c>
      <c r="DC45" s="2"/>
    </row>
    <row r="46" spans="1:107" x14ac:dyDescent="0.75">
      <c r="A46" s="37">
        <v>133.9543991937359</v>
      </c>
      <c r="B46" s="17" t="s">
        <v>1139</v>
      </c>
      <c r="C46" s="17">
        <f>IF(SUM(wSUP!$C46:$DB46),$A46*wSUP!C46/SUM(wSUP!$C46:$DB46),0)</f>
        <v>0</v>
      </c>
      <c r="D46" s="17">
        <f>IF(SUM(wSUP!$C46:$DB46),$A46*wSUP!D46/SUM(wSUP!$C46:$DB46),0)</f>
        <v>0</v>
      </c>
      <c r="E46" s="17">
        <f>IF(SUM(wSUP!$C46:$DB46),$A46*wSUP!E46/SUM(wSUP!$C46:$DB46),0)</f>
        <v>0</v>
      </c>
      <c r="F46" s="17">
        <f>IF(SUM(wSUP!$C46:$DB46),$A46*wSUP!F46/SUM(wSUP!$C46:$DB46),0)</f>
        <v>0</v>
      </c>
      <c r="G46" s="17">
        <f>IF(SUM(wSUP!$C46:$DB46),$A46*wSUP!G46/SUM(wSUP!$C46:$DB46),0)</f>
        <v>0</v>
      </c>
      <c r="H46" s="17">
        <f>IF(SUM(wSUP!$C46:$DB46),$A46*wSUP!H46/SUM(wSUP!$C46:$DB46),0)</f>
        <v>0</v>
      </c>
      <c r="I46" s="17">
        <f>IF(SUM(wSUP!$C46:$DB46),$A46*wSUP!I46/SUM(wSUP!$C46:$DB46),0)</f>
        <v>0</v>
      </c>
      <c r="J46" s="17">
        <f>IF(SUM(wSUP!$C46:$DB46),$A46*wSUP!J46/SUM(wSUP!$C46:$DB46),0)</f>
        <v>0</v>
      </c>
      <c r="K46" s="17">
        <f>IF(SUM(wSUP!$C46:$DB46),$A46*wSUP!K46/SUM(wSUP!$C46:$DB46),0)</f>
        <v>0</v>
      </c>
      <c r="L46" s="17">
        <f>IF(SUM(wSUP!$C46:$DB46),$A46*wSUP!L46/SUM(wSUP!$C46:$DB46),0)</f>
        <v>0</v>
      </c>
      <c r="M46" s="17">
        <f>IF(SUM(wSUP!$C46:$DB46),$A46*wSUP!M46/SUM(wSUP!$C46:$DB46),0)</f>
        <v>0</v>
      </c>
      <c r="N46" s="17">
        <f>IF(SUM(wSUP!$C46:$DB46),$A46*wSUP!N46/SUM(wSUP!$C46:$DB46),0)</f>
        <v>0</v>
      </c>
      <c r="O46" s="17">
        <f>IF(SUM(wSUP!$C46:$DB46),$A46*wSUP!O46/SUM(wSUP!$C46:$DB46),0)</f>
        <v>0</v>
      </c>
      <c r="P46" s="17">
        <f>IF(SUM(wSUP!$C46:$DB46),$A46*wSUP!P46/SUM(wSUP!$C46:$DB46),0)</f>
        <v>0</v>
      </c>
      <c r="Q46" s="17">
        <f>IF(SUM(wSUP!$C46:$DB46),$A46*wSUP!Q46/SUM(wSUP!$C46:$DB46),0)</f>
        <v>0</v>
      </c>
      <c r="R46" s="17">
        <f>IF(SUM(wSUP!$C46:$DB46),$A46*wSUP!R46/SUM(wSUP!$C46:$DB46),0)</f>
        <v>0</v>
      </c>
      <c r="S46" s="17">
        <f>IF(SUM(wSUP!$C46:$DB46),$A46*wSUP!S46/SUM(wSUP!$C46:$DB46),0)</f>
        <v>0</v>
      </c>
      <c r="T46" s="17">
        <f>IF(SUM(wSUP!$C46:$DB46),$A46*wSUP!T46/SUM(wSUP!$C46:$DB46),0)</f>
        <v>0</v>
      </c>
      <c r="U46" s="17">
        <f>IF(SUM(wSUP!$C46:$DB46),$A46*wSUP!U46/SUM(wSUP!$C46:$DB46),0)</f>
        <v>0</v>
      </c>
      <c r="V46" s="17">
        <f>IF(SUM(wSUP!$C46:$DB46),$A46*wSUP!V46/SUM(wSUP!$C46:$DB46),0)</f>
        <v>0</v>
      </c>
      <c r="W46" s="17">
        <f>IF(SUM(wSUP!$C46:$DB46),$A46*wSUP!W46/SUM(wSUP!$C46:$DB46),0)</f>
        <v>0</v>
      </c>
      <c r="X46" s="17">
        <f>IF(SUM(wSUP!$C46:$DB46),$A46*wSUP!X46/SUM(wSUP!$C46:$DB46),0)</f>
        <v>0</v>
      </c>
      <c r="Y46" s="17">
        <f>IF(SUM(wSUP!$C46:$DB46),$A46*wSUP!Y46/SUM(wSUP!$C46:$DB46),0)</f>
        <v>0</v>
      </c>
      <c r="Z46" s="17">
        <f>IF(SUM(wSUP!$C46:$DB46),$A46*wSUP!Z46/SUM(wSUP!$C46:$DB46),0)</f>
        <v>0</v>
      </c>
      <c r="AA46" s="17">
        <f>IF(SUM(wSUP!$C46:$DB46),$A46*wSUP!AA46/SUM(wSUP!$C46:$DB46),0)</f>
        <v>0</v>
      </c>
      <c r="AB46" s="17">
        <f>IF(SUM(wSUP!$C46:$DB46),$A46*wSUP!AB46/SUM(wSUP!$C46:$DB46),0)</f>
        <v>0</v>
      </c>
      <c r="AC46" s="17">
        <f>IF(SUM(wSUP!$C46:$DB46),$A46*wSUP!AC46/SUM(wSUP!$C46:$DB46),0)</f>
        <v>0</v>
      </c>
      <c r="AD46" s="17">
        <f>IF(SUM(wSUP!$C46:$DB46),$A46*wSUP!AD46/SUM(wSUP!$C46:$DB46),0)</f>
        <v>0</v>
      </c>
      <c r="AE46" s="17">
        <f>IF(SUM(wSUP!$C46:$DB46),$A46*wSUP!AE46/SUM(wSUP!$C46:$DB46),0)</f>
        <v>0</v>
      </c>
      <c r="AF46" s="17">
        <f>IF(SUM(wSUP!$C46:$DB46),$A46*wSUP!AF46/SUM(wSUP!$C46:$DB46),0)</f>
        <v>0</v>
      </c>
      <c r="AG46" s="17">
        <f>IF(SUM(wSUP!$C46:$DB46),$A46*wSUP!AG46/SUM(wSUP!$C46:$DB46),0)</f>
        <v>0</v>
      </c>
      <c r="AH46" s="17">
        <f>IF(SUM(wSUP!$C46:$DB46),$A46*wSUP!AH46/SUM(wSUP!$C46:$DB46),0)</f>
        <v>0</v>
      </c>
      <c r="AI46" s="17">
        <f>IF(SUM(wSUP!$C46:$DB46),$A46*wSUP!AI46/SUM(wSUP!$C46:$DB46),0)</f>
        <v>0</v>
      </c>
      <c r="AJ46" s="17">
        <f>IF(SUM(wSUP!$C46:$DB46),$A46*wSUP!AJ46/SUM(wSUP!$C46:$DB46),0)</f>
        <v>0</v>
      </c>
      <c r="AK46" s="17">
        <f>IF(SUM(wSUP!$C46:$DB46),$A46*wSUP!AK46/SUM(wSUP!$C46:$DB46),0)</f>
        <v>0</v>
      </c>
      <c r="AL46" s="17">
        <f>IF(SUM(wSUP!$C46:$DB46),$A46*wSUP!AL46/SUM(wSUP!$C46:$DB46),0)</f>
        <v>0</v>
      </c>
      <c r="AM46" s="17">
        <f>IF(SUM(wSUP!$C46:$DB46),$A46*wSUP!AM46/SUM(wSUP!$C46:$DB46),0)</f>
        <v>0</v>
      </c>
      <c r="AN46" s="17">
        <f>IF(SUM(wSUP!$C46:$DB46),$A46*wSUP!AN46/SUM(wSUP!$C46:$DB46),0)</f>
        <v>0</v>
      </c>
      <c r="AO46" s="17">
        <f>IF(SUM(wSUP!$C46:$DB46),$A46*wSUP!AO46/SUM(wSUP!$C46:$DB46),0)</f>
        <v>108.61586862741211</v>
      </c>
      <c r="AP46" s="17">
        <f>IF(SUM(wSUP!$C46:$DB46),$A46*wSUP!AP46/SUM(wSUP!$C46:$DB46),0)</f>
        <v>24.745640513593997</v>
      </c>
      <c r="AQ46" s="17">
        <f>IF(SUM(wSUP!$C46:$DB46),$A46*wSUP!AQ46/SUM(wSUP!$C46:$DB46),0)</f>
        <v>0</v>
      </c>
      <c r="AR46" s="17">
        <f>IF(SUM(wSUP!$C46:$DB46),$A46*wSUP!AR46/SUM(wSUP!$C46:$DB46),0)</f>
        <v>0</v>
      </c>
      <c r="AS46" s="17">
        <f>IF(SUM(wSUP!$C46:$DB46),$A46*wSUP!AS46/SUM(wSUP!$C46:$DB46),0)</f>
        <v>0</v>
      </c>
      <c r="AT46" s="17">
        <f>IF(SUM(wSUP!$C46:$DB46),$A46*wSUP!AT46/SUM(wSUP!$C46:$DB46),0)</f>
        <v>0</v>
      </c>
      <c r="AU46" s="17">
        <f>IF(SUM(wSUP!$C46:$DB46),$A46*wSUP!AU46/SUM(wSUP!$C46:$DB46),0)</f>
        <v>0</v>
      </c>
      <c r="AV46" s="17">
        <f>IF(SUM(wSUP!$C46:$DB46),$A46*wSUP!AV46/SUM(wSUP!$C46:$DB46),0)</f>
        <v>0</v>
      </c>
      <c r="AW46" s="17">
        <f>IF(SUM(wSUP!$C46:$DB46),$A46*wSUP!AW46/SUM(wSUP!$C46:$DB46),0)</f>
        <v>0</v>
      </c>
      <c r="AX46" s="17">
        <f>IF(SUM(wSUP!$C46:$DB46),$A46*wSUP!AX46/SUM(wSUP!$C46:$DB46),0)</f>
        <v>0</v>
      </c>
      <c r="AY46" s="17">
        <f>IF(SUM(wSUP!$C46:$DB46),$A46*wSUP!AY46/SUM(wSUP!$C46:$DB46),0)</f>
        <v>0</v>
      </c>
      <c r="AZ46" s="17">
        <f>IF(SUM(wSUP!$C46:$DB46),$A46*wSUP!AZ46/SUM(wSUP!$C46:$DB46),0)</f>
        <v>0</v>
      </c>
      <c r="BA46" s="17">
        <f>IF(SUM(wSUP!$C46:$DB46),$A46*wSUP!BA46/SUM(wSUP!$C46:$DB46),0)</f>
        <v>0</v>
      </c>
      <c r="BB46" s="17">
        <f>IF(SUM(wSUP!$C46:$DB46),$A46*wSUP!BB46/SUM(wSUP!$C46:$DB46),0)</f>
        <v>0</v>
      </c>
      <c r="BC46" s="17">
        <f>IF(SUM(wSUP!$C46:$DB46),$A46*wSUP!BC46/SUM(wSUP!$C46:$DB46),0)</f>
        <v>0</v>
      </c>
      <c r="BD46" s="17">
        <f>IF(SUM(wSUP!$C46:$DB46),$A46*wSUP!BD46/SUM(wSUP!$C46:$DB46),0)</f>
        <v>0</v>
      </c>
      <c r="BE46" s="17">
        <f>IF(SUM(wSUP!$C46:$DB46),$A46*wSUP!BE46/SUM(wSUP!$C46:$DB46),0)</f>
        <v>0</v>
      </c>
      <c r="BF46" s="17">
        <f>IF(SUM(wSUP!$C46:$DB46),$A46*wSUP!BF46/SUM(wSUP!$C46:$DB46),0)</f>
        <v>0</v>
      </c>
      <c r="BG46" s="17">
        <f>IF(SUM(wSUP!$C46:$DB46),$A46*wSUP!BG46/SUM(wSUP!$C46:$DB46),0)</f>
        <v>0</v>
      </c>
      <c r="BH46" s="17">
        <f>IF(SUM(wSUP!$C46:$DB46),$A46*wSUP!BH46/SUM(wSUP!$C46:$DB46),0)</f>
        <v>0</v>
      </c>
      <c r="BI46" s="17">
        <f>IF(SUM(wSUP!$C46:$DB46),$A46*wSUP!BI46/SUM(wSUP!$C46:$DB46),0)</f>
        <v>0</v>
      </c>
      <c r="BJ46" s="17">
        <f>IF(SUM(wSUP!$C46:$DB46),$A46*wSUP!BJ46/SUM(wSUP!$C46:$DB46),0)</f>
        <v>0</v>
      </c>
      <c r="BK46" s="17">
        <f>IF(SUM(wSUP!$C46:$DB46),$A46*wSUP!BK46/SUM(wSUP!$C46:$DB46),0)</f>
        <v>0</v>
      </c>
      <c r="BL46" s="17">
        <f>IF(SUM(wSUP!$C46:$DB46),$A46*wSUP!BL46/SUM(wSUP!$C46:$DB46),0)</f>
        <v>0</v>
      </c>
      <c r="BM46" s="17">
        <f>IF(SUM(wSUP!$C46:$DB46),$A46*wSUP!BM46/SUM(wSUP!$C46:$DB46),0)</f>
        <v>0</v>
      </c>
      <c r="BN46" s="17">
        <f>IF(SUM(wSUP!$C46:$DB46),$A46*wSUP!BN46/SUM(wSUP!$C46:$DB46),0)</f>
        <v>0</v>
      </c>
      <c r="BO46" s="17">
        <f>IF(SUM(wSUP!$C46:$DB46),$A46*wSUP!BO46/SUM(wSUP!$C46:$DB46),0)</f>
        <v>0</v>
      </c>
      <c r="BP46" s="17">
        <f>IF(SUM(wSUP!$C46:$DB46),$A46*wSUP!BP46/SUM(wSUP!$C46:$DB46),0)</f>
        <v>0</v>
      </c>
      <c r="BQ46" s="17">
        <f>IF(SUM(wSUP!$C46:$DB46),$A46*wSUP!BQ46/SUM(wSUP!$C46:$DB46),0)</f>
        <v>0</v>
      </c>
      <c r="BR46" s="17">
        <f>IF(SUM(wSUP!$C46:$DB46),$A46*wSUP!BR46/SUM(wSUP!$C46:$DB46),0)</f>
        <v>0</v>
      </c>
      <c r="BS46" s="17">
        <f>IF(SUM(wSUP!$C46:$DB46),$A46*wSUP!BS46/SUM(wSUP!$C46:$DB46),0)</f>
        <v>0.59289005272978734</v>
      </c>
      <c r="BT46" s="17">
        <f>IF(SUM(wSUP!$C46:$DB46),$A46*wSUP!BT46/SUM(wSUP!$C46:$DB46),0)</f>
        <v>0</v>
      </c>
      <c r="BU46" s="17">
        <f>IF(SUM(wSUP!$C46:$DB46),$A46*wSUP!BU46/SUM(wSUP!$C46:$DB46),0)</f>
        <v>0</v>
      </c>
      <c r="BV46" s="17">
        <f>IF(SUM(wSUP!$C46:$DB46),$A46*wSUP!BV46/SUM(wSUP!$C46:$DB46),0)</f>
        <v>0</v>
      </c>
      <c r="BW46" s="17">
        <f>IF(SUM(wSUP!$C46:$DB46),$A46*wSUP!BW46/SUM(wSUP!$C46:$DB46),0)</f>
        <v>0</v>
      </c>
      <c r="BX46" s="17">
        <f>IF(SUM(wSUP!$C46:$DB46),$A46*wSUP!BX46/SUM(wSUP!$C46:$DB46),0)</f>
        <v>0</v>
      </c>
      <c r="BY46" s="17">
        <f>IF(SUM(wSUP!$C46:$DB46),$A46*wSUP!BY46/SUM(wSUP!$C46:$DB46),0)</f>
        <v>0</v>
      </c>
      <c r="BZ46" s="17">
        <f>IF(SUM(wSUP!$C46:$DB46),$A46*wSUP!BZ46/SUM(wSUP!$C46:$DB46),0)</f>
        <v>0</v>
      </c>
      <c r="CA46" s="17">
        <f>IF(SUM(wSUP!$C46:$DB46),$A46*wSUP!CA46/SUM(wSUP!$C46:$DB46),0)</f>
        <v>0</v>
      </c>
      <c r="CB46" s="17">
        <f>IF(SUM(wSUP!$C46:$DB46),$A46*wSUP!CB46/SUM(wSUP!$C46:$DB46),0)</f>
        <v>0</v>
      </c>
      <c r="CC46" s="17">
        <f>IF(SUM(wSUP!$C46:$DB46),$A46*wSUP!CC46/SUM(wSUP!$C46:$DB46),0)</f>
        <v>0</v>
      </c>
      <c r="CD46" s="17">
        <f>IF(SUM(wSUP!$C46:$DB46),$A46*wSUP!CD46/SUM(wSUP!$C46:$DB46),0)</f>
        <v>0</v>
      </c>
      <c r="CE46" s="17">
        <f>IF(SUM(wSUP!$C46:$DB46),$A46*wSUP!CE46/SUM(wSUP!$C46:$DB46),0)</f>
        <v>0</v>
      </c>
      <c r="CF46" s="17">
        <f>IF(SUM(wSUP!$C46:$DB46),$A46*wSUP!CF46/SUM(wSUP!$C46:$DB46),0)</f>
        <v>0</v>
      </c>
      <c r="CG46" s="17">
        <f>IF(SUM(wSUP!$C46:$DB46),$A46*wSUP!CG46/SUM(wSUP!$C46:$DB46),0)</f>
        <v>0</v>
      </c>
      <c r="CH46" s="17">
        <f>IF(SUM(wSUP!$C46:$DB46),$A46*wSUP!CH46/SUM(wSUP!$C46:$DB46),0)</f>
        <v>0</v>
      </c>
      <c r="CI46" s="17">
        <f>IF(SUM(wSUP!$C46:$DB46),$A46*wSUP!CI46/SUM(wSUP!$C46:$DB46),0)</f>
        <v>0</v>
      </c>
      <c r="CJ46" s="17">
        <f>IF(SUM(wSUP!$C46:$DB46),$A46*wSUP!CJ46/SUM(wSUP!$C46:$DB46),0)</f>
        <v>0</v>
      </c>
      <c r="CK46" s="17">
        <f>IF(SUM(wSUP!$C46:$DB46),$A46*wSUP!CK46/SUM(wSUP!$C46:$DB46),0)</f>
        <v>0</v>
      </c>
      <c r="CL46" s="17">
        <f>IF(SUM(wSUP!$C46:$DB46),$A46*wSUP!CL46/SUM(wSUP!$C46:$DB46),0)</f>
        <v>0</v>
      </c>
      <c r="CM46" s="17">
        <f>IF(SUM(wSUP!$C46:$DB46),$A46*wSUP!CM46/SUM(wSUP!$C46:$DB46),0)</f>
        <v>0</v>
      </c>
      <c r="CN46" s="17">
        <f>IF(SUM(wSUP!$C46:$DB46),$A46*wSUP!CN46/SUM(wSUP!$C46:$DB46),0)</f>
        <v>0</v>
      </c>
      <c r="CO46" s="17">
        <f>IF(SUM(wSUP!$C46:$DB46),$A46*wSUP!CO46/SUM(wSUP!$C46:$DB46),0)</f>
        <v>0</v>
      </c>
      <c r="CP46" s="17">
        <f>IF(SUM(wSUP!$C46:$DB46),$A46*wSUP!CP46/SUM(wSUP!$C46:$DB46),0)</f>
        <v>0</v>
      </c>
      <c r="CQ46" s="17">
        <f>IF(SUM(wSUP!$C46:$DB46),$A46*wSUP!CQ46/SUM(wSUP!$C46:$DB46),0)</f>
        <v>0</v>
      </c>
      <c r="CR46" s="17">
        <f>IF(SUM(wSUP!$C46:$DB46),$A46*wSUP!CR46/SUM(wSUP!$C46:$DB46),0)</f>
        <v>0</v>
      </c>
      <c r="CS46" s="17">
        <f>IF(SUM(wSUP!$C46:$DB46),$A46*wSUP!CS46/SUM(wSUP!$C46:$DB46),0)</f>
        <v>0</v>
      </c>
      <c r="CT46" s="17">
        <f>IF(SUM(wSUP!$C46:$DB46),$A46*wSUP!CT46/SUM(wSUP!$C46:$DB46),0)</f>
        <v>0</v>
      </c>
      <c r="CU46" s="17">
        <f>IF(SUM(wSUP!$C46:$DB46),$A46*wSUP!CU46/SUM(wSUP!$C46:$DB46),0)</f>
        <v>0</v>
      </c>
      <c r="CV46" s="17">
        <f>IF(SUM(wSUP!$C46:$DB46),$A46*wSUP!CV46/SUM(wSUP!$C46:$DB46),0)</f>
        <v>0</v>
      </c>
      <c r="CW46" s="17">
        <f>IF(SUM(wSUP!$C46:$DB46),$A46*wSUP!CW46/SUM(wSUP!$C46:$DB46),0)</f>
        <v>0</v>
      </c>
      <c r="CX46" s="17">
        <f>IF(SUM(wSUP!$C46:$DB46),$A46*wSUP!CX46/SUM(wSUP!$C46:$DB46),0)</f>
        <v>0</v>
      </c>
      <c r="CY46" s="17">
        <f>IF(SUM(wSUP!$C46:$DB46),$A46*wSUP!CY46/SUM(wSUP!$C46:$DB46),0)</f>
        <v>0</v>
      </c>
      <c r="CZ46" s="17">
        <f>IF(SUM(wSUP!$C46:$DB46),$A46*wSUP!CZ46/SUM(wSUP!$C46:$DB46),0)</f>
        <v>0</v>
      </c>
      <c r="DA46" s="17">
        <f>IF(SUM(wSUP!$C46:$DB46),$A46*wSUP!DA46/SUM(wSUP!$C46:$DB46),0)</f>
        <v>0</v>
      </c>
      <c r="DB46" s="17">
        <f>IF(SUM(wSUP!$C46:$DB46),$A46*wSUP!DB46/SUM(wSUP!$C46:$DB46),0)</f>
        <v>0</v>
      </c>
      <c r="DC46" s="2"/>
    </row>
    <row r="47" spans="1:107" x14ac:dyDescent="0.75">
      <c r="A47" s="37">
        <v>165.37291526877979</v>
      </c>
      <c r="B47" s="17" t="s">
        <v>118</v>
      </c>
      <c r="C47" s="17">
        <f>IF(SUM(wSUP!$C47:$DB47),$A47*wSUP!C47/SUM(wSUP!$C47:$DB47),0)</f>
        <v>0</v>
      </c>
      <c r="D47" s="17">
        <f>IF(SUM(wSUP!$C47:$DB47),$A47*wSUP!D47/SUM(wSUP!$C47:$DB47),0)</f>
        <v>0</v>
      </c>
      <c r="E47" s="17">
        <f>IF(SUM(wSUP!$C47:$DB47),$A47*wSUP!E47/SUM(wSUP!$C47:$DB47),0)</f>
        <v>0</v>
      </c>
      <c r="F47" s="17">
        <f>IF(SUM(wSUP!$C47:$DB47),$A47*wSUP!F47/SUM(wSUP!$C47:$DB47),0)</f>
        <v>0</v>
      </c>
      <c r="G47" s="17">
        <f>IF(SUM(wSUP!$C47:$DB47),$A47*wSUP!G47/SUM(wSUP!$C47:$DB47),0)</f>
        <v>0</v>
      </c>
      <c r="H47" s="17">
        <f>IF(SUM(wSUP!$C47:$DB47),$A47*wSUP!H47/SUM(wSUP!$C47:$DB47),0)</f>
        <v>0</v>
      </c>
      <c r="I47" s="17">
        <f>IF(SUM(wSUP!$C47:$DB47),$A47*wSUP!I47/SUM(wSUP!$C47:$DB47),0)</f>
        <v>0</v>
      </c>
      <c r="J47" s="17">
        <f>IF(SUM(wSUP!$C47:$DB47),$A47*wSUP!J47/SUM(wSUP!$C47:$DB47),0)</f>
        <v>0</v>
      </c>
      <c r="K47" s="17">
        <f>IF(SUM(wSUP!$C47:$DB47),$A47*wSUP!K47/SUM(wSUP!$C47:$DB47),0)</f>
        <v>0</v>
      </c>
      <c r="L47" s="17">
        <f>IF(SUM(wSUP!$C47:$DB47),$A47*wSUP!L47/SUM(wSUP!$C47:$DB47),0)</f>
        <v>0</v>
      </c>
      <c r="M47" s="17">
        <f>IF(SUM(wSUP!$C47:$DB47),$A47*wSUP!M47/SUM(wSUP!$C47:$DB47),0)</f>
        <v>0</v>
      </c>
      <c r="N47" s="17">
        <f>IF(SUM(wSUP!$C47:$DB47),$A47*wSUP!N47/SUM(wSUP!$C47:$DB47),0)</f>
        <v>0</v>
      </c>
      <c r="O47" s="17">
        <f>IF(SUM(wSUP!$C47:$DB47),$A47*wSUP!O47/SUM(wSUP!$C47:$DB47),0)</f>
        <v>0</v>
      </c>
      <c r="P47" s="17">
        <f>IF(SUM(wSUP!$C47:$DB47),$A47*wSUP!P47/SUM(wSUP!$C47:$DB47),0)</f>
        <v>0</v>
      </c>
      <c r="Q47" s="17">
        <f>IF(SUM(wSUP!$C47:$DB47),$A47*wSUP!Q47/SUM(wSUP!$C47:$DB47),0)</f>
        <v>0</v>
      </c>
      <c r="R47" s="17">
        <f>IF(SUM(wSUP!$C47:$DB47),$A47*wSUP!R47/SUM(wSUP!$C47:$DB47),0)</f>
        <v>0</v>
      </c>
      <c r="S47" s="17">
        <f>IF(SUM(wSUP!$C47:$DB47),$A47*wSUP!S47/SUM(wSUP!$C47:$DB47),0)</f>
        <v>0</v>
      </c>
      <c r="T47" s="17">
        <f>IF(SUM(wSUP!$C47:$DB47),$A47*wSUP!T47/SUM(wSUP!$C47:$DB47),0)</f>
        <v>0</v>
      </c>
      <c r="U47" s="17">
        <f>IF(SUM(wSUP!$C47:$DB47),$A47*wSUP!U47/SUM(wSUP!$C47:$DB47),0)</f>
        <v>0</v>
      </c>
      <c r="V47" s="17">
        <f>IF(SUM(wSUP!$C47:$DB47),$A47*wSUP!V47/SUM(wSUP!$C47:$DB47),0)</f>
        <v>0</v>
      </c>
      <c r="W47" s="17">
        <f>IF(SUM(wSUP!$C47:$DB47),$A47*wSUP!W47/SUM(wSUP!$C47:$DB47),0)</f>
        <v>0</v>
      </c>
      <c r="X47" s="17">
        <f>IF(SUM(wSUP!$C47:$DB47),$A47*wSUP!X47/SUM(wSUP!$C47:$DB47),0)</f>
        <v>0</v>
      </c>
      <c r="Y47" s="17">
        <f>IF(SUM(wSUP!$C47:$DB47),$A47*wSUP!Y47/SUM(wSUP!$C47:$DB47),0)</f>
        <v>0</v>
      </c>
      <c r="Z47" s="17">
        <f>IF(SUM(wSUP!$C47:$DB47),$A47*wSUP!Z47/SUM(wSUP!$C47:$DB47),0)</f>
        <v>0</v>
      </c>
      <c r="AA47" s="17">
        <f>IF(SUM(wSUP!$C47:$DB47),$A47*wSUP!AA47/SUM(wSUP!$C47:$DB47),0)</f>
        <v>0</v>
      </c>
      <c r="AB47" s="17">
        <f>IF(SUM(wSUP!$C47:$DB47),$A47*wSUP!AB47/SUM(wSUP!$C47:$DB47),0)</f>
        <v>0</v>
      </c>
      <c r="AC47" s="17">
        <f>IF(SUM(wSUP!$C47:$DB47),$A47*wSUP!AC47/SUM(wSUP!$C47:$DB47),0)</f>
        <v>0</v>
      </c>
      <c r="AD47" s="17">
        <f>IF(SUM(wSUP!$C47:$DB47),$A47*wSUP!AD47/SUM(wSUP!$C47:$DB47),0)</f>
        <v>0</v>
      </c>
      <c r="AE47" s="17">
        <f>IF(SUM(wSUP!$C47:$DB47),$A47*wSUP!AE47/SUM(wSUP!$C47:$DB47),0)</f>
        <v>0</v>
      </c>
      <c r="AF47" s="17">
        <f>IF(SUM(wSUP!$C47:$DB47),$A47*wSUP!AF47/SUM(wSUP!$C47:$DB47),0)</f>
        <v>0</v>
      </c>
      <c r="AG47" s="17">
        <f>IF(SUM(wSUP!$C47:$DB47),$A47*wSUP!AG47/SUM(wSUP!$C47:$DB47),0)</f>
        <v>0</v>
      </c>
      <c r="AH47" s="17">
        <f>IF(SUM(wSUP!$C47:$DB47),$A47*wSUP!AH47/SUM(wSUP!$C47:$DB47),0)</f>
        <v>0</v>
      </c>
      <c r="AI47" s="17">
        <f>IF(SUM(wSUP!$C47:$DB47),$A47*wSUP!AI47/SUM(wSUP!$C47:$DB47),0)</f>
        <v>0</v>
      </c>
      <c r="AJ47" s="17">
        <f>IF(SUM(wSUP!$C47:$DB47),$A47*wSUP!AJ47/SUM(wSUP!$C47:$DB47),0)</f>
        <v>0</v>
      </c>
      <c r="AK47" s="17">
        <f>IF(SUM(wSUP!$C47:$DB47),$A47*wSUP!AK47/SUM(wSUP!$C47:$DB47),0)</f>
        <v>0</v>
      </c>
      <c r="AL47" s="17">
        <f>IF(SUM(wSUP!$C47:$DB47),$A47*wSUP!AL47/SUM(wSUP!$C47:$DB47),0)</f>
        <v>0</v>
      </c>
      <c r="AM47" s="17">
        <f>IF(SUM(wSUP!$C47:$DB47),$A47*wSUP!AM47/SUM(wSUP!$C47:$DB47),0)</f>
        <v>0</v>
      </c>
      <c r="AN47" s="17">
        <f>IF(SUM(wSUP!$C47:$DB47),$A47*wSUP!AN47/SUM(wSUP!$C47:$DB47),0)</f>
        <v>0</v>
      </c>
      <c r="AO47" s="17">
        <f>IF(SUM(wSUP!$C47:$DB47),$A47*wSUP!AO47/SUM(wSUP!$C47:$DB47),0)</f>
        <v>0</v>
      </c>
      <c r="AP47" s="17">
        <f>IF(SUM(wSUP!$C47:$DB47),$A47*wSUP!AP47/SUM(wSUP!$C47:$DB47),0)</f>
        <v>165.37291526877979</v>
      </c>
      <c r="AQ47" s="17">
        <f>IF(SUM(wSUP!$C47:$DB47),$A47*wSUP!AQ47/SUM(wSUP!$C47:$DB47),0)</f>
        <v>0</v>
      </c>
      <c r="AR47" s="17">
        <f>IF(SUM(wSUP!$C47:$DB47),$A47*wSUP!AR47/SUM(wSUP!$C47:$DB47),0)</f>
        <v>0</v>
      </c>
      <c r="AS47" s="17">
        <f>IF(SUM(wSUP!$C47:$DB47),$A47*wSUP!AS47/SUM(wSUP!$C47:$DB47),0)</f>
        <v>0</v>
      </c>
      <c r="AT47" s="17">
        <f>IF(SUM(wSUP!$C47:$DB47),$A47*wSUP!AT47/SUM(wSUP!$C47:$DB47),0)</f>
        <v>0</v>
      </c>
      <c r="AU47" s="17">
        <f>IF(SUM(wSUP!$C47:$DB47),$A47*wSUP!AU47/SUM(wSUP!$C47:$DB47),0)</f>
        <v>0</v>
      </c>
      <c r="AV47" s="17">
        <f>IF(SUM(wSUP!$C47:$DB47),$A47*wSUP!AV47/SUM(wSUP!$C47:$DB47),0)</f>
        <v>0</v>
      </c>
      <c r="AW47" s="17">
        <f>IF(SUM(wSUP!$C47:$DB47),$A47*wSUP!AW47/SUM(wSUP!$C47:$DB47),0)</f>
        <v>0</v>
      </c>
      <c r="AX47" s="17">
        <f>IF(SUM(wSUP!$C47:$DB47),$A47*wSUP!AX47/SUM(wSUP!$C47:$DB47),0)</f>
        <v>0</v>
      </c>
      <c r="AY47" s="17">
        <f>IF(SUM(wSUP!$C47:$DB47),$A47*wSUP!AY47/SUM(wSUP!$C47:$DB47),0)</f>
        <v>0</v>
      </c>
      <c r="AZ47" s="17">
        <f>IF(SUM(wSUP!$C47:$DB47),$A47*wSUP!AZ47/SUM(wSUP!$C47:$DB47),0)</f>
        <v>0</v>
      </c>
      <c r="BA47" s="17">
        <f>IF(SUM(wSUP!$C47:$DB47),$A47*wSUP!BA47/SUM(wSUP!$C47:$DB47),0)</f>
        <v>0</v>
      </c>
      <c r="BB47" s="17">
        <f>IF(SUM(wSUP!$C47:$DB47),$A47*wSUP!BB47/SUM(wSUP!$C47:$DB47),0)</f>
        <v>0</v>
      </c>
      <c r="BC47" s="17">
        <f>IF(SUM(wSUP!$C47:$DB47),$A47*wSUP!BC47/SUM(wSUP!$C47:$DB47),0)</f>
        <v>0</v>
      </c>
      <c r="BD47" s="17">
        <f>IF(SUM(wSUP!$C47:$DB47),$A47*wSUP!BD47/SUM(wSUP!$C47:$DB47),0)</f>
        <v>0</v>
      </c>
      <c r="BE47" s="17">
        <f>IF(SUM(wSUP!$C47:$DB47),$A47*wSUP!BE47/SUM(wSUP!$C47:$DB47),0)</f>
        <v>0</v>
      </c>
      <c r="BF47" s="17">
        <f>IF(SUM(wSUP!$C47:$DB47),$A47*wSUP!BF47/SUM(wSUP!$C47:$DB47),0)</f>
        <v>0</v>
      </c>
      <c r="BG47" s="17">
        <f>IF(SUM(wSUP!$C47:$DB47),$A47*wSUP!BG47/SUM(wSUP!$C47:$DB47),0)</f>
        <v>0</v>
      </c>
      <c r="BH47" s="17">
        <f>IF(SUM(wSUP!$C47:$DB47),$A47*wSUP!BH47/SUM(wSUP!$C47:$DB47),0)</f>
        <v>0</v>
      </c>
      <c r="BI47" s="17">
        <f>IF(SUM(wSUP!$C47:$DB47),$A47*wSUP!BI47/SUM(wSUP!$C47:$DB47),0)</f>
        <v>0</v>
      </c>
      <c r="BJ47" s="17">
        <f>IF(SUM(wSUP!$C47:$DB47),$A47*wSUP!BJ47/SUM(wSUP!$C47:$DB47),0)</f>
        <v>0</v>
      </c>
      <c r="BK47" s="17">
        <f>IF(SUM(wSUP!$C47:$DB47),$A47*wSUP!BK47/SUM(wSUP!$C47:$DB47),0)</f>
        <v>0</v>
      </c>
      <c r="BL47" s="17">
        <f>IF(SUM(wSUP!$C47:$DB47),$A47*wSUP!BL47/SUM(wSUP!$C47:$DB47),0)</f>
        <v>0</v>
      </c>
      <c r="BM47" s="17">
        <f>IF(SUM(wSUP!$C47:$DB47),$A47*wSUP!BM47/SUM(wSUP!$C47:$DB47),0)</f>
        <v>0</v>
      </c>
      <c r="BN47" s="17">
        <f>IF(SUM(wSUP!$C47:$DB47),$A47*wSUP!BN47/SUM(wSUP!$C47:$DB47),0)</f>
        <v>0</v>
      </c>
      <c r="BO47" s="17">
        <f>IF(SUM(wSUP!$C47:$DB47),$A47*wSUP!BO47/SUM(wSUP!$C47:$DB47),0)</f>
        <v>0</v>
      </c>
      <c r="BP47" s="17">
        <f>IF(SUM(wSUP!$C47:$DB47),$A47*wSUP!BP47/SUM(wSUP!$C47:$DB47),0)</f>
        <v>0</v>
      </c>
      <c r="BQ47" s="17">
        <f>IF(SUM(wSUP!$C47:$DB47),$A47*wSUP!BQ47/SUM(wSUP!$C47:$DB47),0)</f>
        <v>0</v>
      </c>
      <c r="BR47" s="17">
        <f>IF(SUM(wSUP!$C47:$DB47),$A47*wSUP!BR47/SUM(wSUP!$C47:$DB47),0)</f>
        <v>0</v>
      </c>
      <c r="BS47" s="17">
        <f>IF(SUM(wSUP!$C47:$DB47),$A47*wSUP!BS47/SUM(wSUP!$C47:$DB47),0)</f>
        <v>0</v>
      </c>
      <c r="BT47" s="17">
        <f>IF(SUM(wSUP!$C47:$DB47),$A47*wSUP!BT47/SUM(wSUP!$C47:$DB47),0)</f>
        <v>0</v>
      </c>
      <c r="BU47" s="17">
        <f>IF(SUM(wSUP!$C47:$DB47),$A47*wSUP!BU47/SUM(wSUP!$C47:$DB47),0)</f>
        <v>0</v>
      </c>
      <c r="BV47" s="17">
        <f>IF(SUM(wSUP!$C47:$DB47),$A47*wSUP!BV47/SUM(wSUP!$C47:$DB47),0)</f>
        <v>0</v>
      </c>
      <c r="BW47" s="17">
        <f>IF(SUM(wSUP!$C47:$DB47),$A47*wSUP!BW47/SUM(wSUP!$C47:$DB47),0)</f>
        <v>0</v>
      </c>
      <c r="BX47" s="17">
        <f>IF(SUM(wSUP!$C47:$DB47),$A47*wSUP!BX47/SUM(wSUP!$C47:$DB47),0)</f>
        <v>0</v>
      </c>
      <c r="BY47" s="17">
        <f>IF(SUM(wSUP!$C47:$DB47),$A47*wSUP!BY47/SUM(wSUP!$C47:$DB47),0)</f>
        <v>0</v>
      </c>
      <c r="BZ47" s="17">
        <f>IF(SUM(wSUP!$C47:$DB47),$A47*wSUP!BZ47/SUM(wSUP!$C47:$DB47),0)</f>
        <v>0</v>
      </c>
      <c r="CA47" s="17">
        <f>IF(SUM(wSUP!$C47:$DB47),$A47*wSUP!CA47/SUM(wSUP!$C47:$DB47),0)</f>
        <v>0</v>
      </c>
      <c r="CB47" s="17">
        <f>IF(SUM(wSUP!$C47:$DB47),$A47*wSUP!CB47/SUM(wSUP!$C47:$DB47),0)</f>
        <v>0</v>
      </c>
      <c r="CC47" s="17">
        <f>IF(SUM(wSUP!$C47:$DB47),$A47*wSUP!CC47/SUM(wSUP!$C47:$DB47),0)</f>
        <v>0</v>
      </c>
      <c r="CD47" s="17">
        <f>IF(SUM(wSUP!$C47:$DB47),$A47*wSUP!CD47/SUM(wSUP!$C47:$DB47),0)</f>
        <v>0</v>
      </c>
      <c r="CE47" s="17">
        <f>IF(SUM(wSUP!$C47:$DB47),$A47*wSUP!CE47/SUM(wSUP!$C47:$DB47),0)</f>
        <v>0</v>
      </c>
      <c r="CF47" s="17">
        <f>IF(SUM(wSUP!$C47:$DB47),$A47*wSUP!CF47/SUM(wSUP!$C47:$DB47),0)</f>
        <v>0</v>
      </c>
      <c r="CG47" s="17">
        <f>IF(SUM(wSUP!$C47:$DB47),$A47*wSUP!CG47/SUM(wSUP!$C47:$DB47),0)</f>
        <v>0</v>
      </c>
      <c r="CH47" s="17">
        <f>IF(SUM(wSUP!$C47:$DB47),$A47*wSUP!CH47/SUM(wSUP!$C47:$DB47),0)</f>
        <v>0</v>
      </c>
      <c r="CI47" s="17">
        <f>IF(SUM(wSUP!$C47:$DB47),$A47*wSUP!CI47/SUM(wSUP!$C47:$DB47),0)</f>
        <v>0</v>
      </c>
      <c r="CJ47" s="17">
        <f>IF(SUM(wSUP!$C47:$DB47),$A47*wSUP!CJ47/SUM(wSUP!$C47:$DB47),0)</f>
        <v>0</v>
      </c>
      <c r="CK47" s="17">
        <f>IF(SUM(wSUP!$C47:$DB47),$A47*wSUP!CK47/SUM(wSUP!$C47:$DB47),0)</f>
        <v>0</v>
      </c>
      <c r="CL47" s="17">
        <f>IF(SUM(wSUP!$C47:$DB47),$A47*wSUP!CL47/SUM(wSUP!$C47:$DB47),0)</f>
        <v>0</v>
      </c>
      <c r="CM47" s="17">
        <f>IF(SUM(wSUP!$C47:$DB47),$A47*wSUP!CM47/SUM(wSUP!$C47:$DB47),0)</f>
        <v>0</v>
      </c>
      <c r="CN47" s="17">
        <f>IF(SUM(wSUP!$C47:$DB47),$A47*wSUP!CN47/SUM(wSUP!$C47:$DB47),0)</f>
        <v>0</v>
      </c>
      <c r="CO47" s="17">
        <f>IF(SUM(wSUP!$C47:$DB47),$A47*wSUP!CO47/SUM(wSUP!$C47:$DB47),0)</f>
        <v>0</v>
      </c>
      <c r="CP47" s="17">
        <f>IF(SUM(wSUP!$C47:$DB47),$A47*wSUP!CP47/SUM(wSUP!$C47:$DB47),0)</f>
        <v>0</v>
      </c>
      <c r="CQ47" s="17">
        <f>IF(SUM(wSUP!$C47:$DB47),$A47*wSUP!CQ47/SUM(wSUP!$C47:$DB47),0)</f>
        <v>0</v>
      </c>
      <c r="CR47" s="17">
        <f>IF(SUM(wSUP!$C47:$DB47),$A47*wSUP!CR47/SUM(wSUP!$C47:$DB47),0)</f>
        <v>0</v>
      </c>
      <c r="CS47" s="17">
        <f>IF(SUM(wSUP!$C47:$DB47),$A47*wSUP!CS47/SUM(wSUP!$C47:$DB47),0)</f>
        <v>0</v>
      </c>
      <c r="CT47" s="17">
        <f>IF(SUM(wSUP!$C47:$DB47),$A47*wSUP!CT47/SUM(wSUP!$C47:$DB47),0)</f>
        <v>0</v>
      </c>
      <c r="CU47" s="17">
        <f>IF(SUM(wSUP!$C47:$DB47),$A47*wSUP!CU47/SUM(wSUP!$C47:$DB47),0)</f>
        <v>0</v>
      </c>
      <c r="CV47" s="17">
        <f>IF(SUM(wSUP!$C47:$DB47),$A47*wSUP!CV47/SUM(wSUP!$C47:$DB47),0)</f>
        <v>0</v>
      </c>
      <c r="CW47" s="17">
        <f>IF(SUM(wSUP!$C47:$DB47),$A47*wSUP!CW47/SUM(wSUP!$C47:$DB47),0)</f>
        <v>0</v>
      </c>
      <c r="CX47" s="17">
        <f>IF(SUM(wSUP!$C47:$DB47),$A47*wSUP!CX47/SUM(wSUP!$C47:$DB47),0)</f>
        <v>0</v>
      </c>
      <c r="CY47" s="17">
        <f>IF(SUM(wSUP!$C47:$DB47),$A47*wSUP!CY47/SUM(wSUP!$C47:$DB47),0)</f>
        <v>0</v>
      </c>
      <c r="CZ47" s="17">
        <f>IF(SUM(wSUP!$C47:$DB47),$A47*wSUP!CZ47/SUM(wSUP!$C47:$DB47),0)</f>
        <v>0</v>
      </c>
      <c r="DA47" s="17">
        <f>IF(SUM(wSUP!$C47:$DB47),$A47*wSUP!DA47/SUM(wSUP!$C47:$DB47),0)</f>
        <v>0</v>
      </c>
      <c r="DB47" s="17">
        <f>IF(SUM(wSUP!$C47:$DB47),$A47*wSUP!DB47/SUM(wSUP!$C47:$DB47),0)</f>
        <v>0</v>
      </c>
      <c r="DC47" s="2"/>
    </row>
    <row r="48" spans="1:107" x14ac:dyDescent="0.75">
      <c r="A48" s="37">
        <v>173.21370434362464</v>
      </c>
      <c r="B48" s="17" t="s">
        <v>120</v>
      </c>
      <c r="C48" s="17">
        <f>IF(SUM(wSUP!$C48:$DB48),$A48*wSUP!C48/SUM(wSUP!$C48:$DB48),0)</f>
        <v>0</v>
      </c>
      <c r="D48" s="17">
        <f>IF(SUM(wSUP!$C48:$DB48),$A48*wSUP!D48/SUM(wSUP!$C48:$DB48),0)</f>
        <v>0</v>
      </c>
      <c r="E48" s="17">
        <f>IF(SUM(wSUP!$C48:$DB48),$A48*wSUP!E48/SUM(wSUP!$C48:$DB48),0)</f>
        <v>0</v>
      </c>
      <c r="F48" s="17">
        <f>IF(SUM(wSUP!$C48:$DB48),$A48*wSUP!F48/SUM(wSUP!$C48:$DB48),0)</f>
        <v>0</v>
      </c>
      <c r="G48" s="17">
        <f>IF(SUM(wSUP!$C48:$DB48),$A48*wSUP!G48/SUM(wSUP!$C48:$DB48),0)</f>
        <v>0</v>
      </c>
      <c r="H48" s="17">
        <f>IF(SUM(wSUP!$C48:$DB48),$A48*wSUP!H48/SUM(wSUP!$C48:$DB48),0)</f>
        <v>0</v>
      </c>
      <c r="I48" s="17">
        <f>IF(SUM(wSUP!$C48:$DB48),$A48*wSUP!I48/SUM(wSUP!$C48:$DB48),0)</f>
        <v>0</v>
      </c>
      <c r="J48" s="17">
        <f>IF(SUM(wSUP!$C48:$DB48),$A48*wSUP!J48/SUM(wSUP!$C48:$DB48),0)</f>
        <v>0</v>
      </c>
      <c r="K48" s="17">
        <f>IF(SUM(wSUP!$C48:$DB48),$A48*wSUP!K48/SUM(wSUP!$C48:$DB48),0)</f>
        <v>0</v>
      </c>
      <c r="L48" s="17">
        <f>IF(SUM(wSUP!$C48:$DB48),$A48*wSUP!L48/SUM(wSUP!$C48:$DB48),0)</f>
        <v>0</v>
      </c>
      <c r="M48" s="17">
        <f>IF(SUM(wSUP!$C48:$DB48),$A48*wSUP!M48/SUM(wSUP!$C48:$DB48),0)</f>
        <v>0</v>
      </c>
      <c r="N48" s="17">
        <f>IF(SUM(wSUP!$C48:$DB48),$A48*wSUP!N48/SUM(wSUP!$C48:$DB48),0)</f>
        <v>0</v>
      </c>
      <c r="O48" s="17">
        <f>IF(SUM(wSUP!$C48:$DB48),$A48*wSUP!O48/SUM(wSUP!$C48:$DB48),0)</f>
        <v>0</v>
      </c>
      <c r="P48" s="17">
        <f>IF(SUM(wSUP!$C48:$DB48),$A48*wSUP!P48/SUM(wSUP!$C48:$DB48),0)</f>
        <v>0</v>
      </c>
      <c r="Q48" s="17">
        <f>IF(SUM(wSUP!$C48:$DB48),$A48*wSUP!Q48/SUM(wSUP!$C48:$DB48),0)</f>
        <v>0</v>
      </c>
      <c r="R48" s="17">
        <f>IF(SUM(wSUP!$C48:$DB48),$A48*wSUP!R48/SUM(wSUP!$C48:$DB48),0)</f>
        <v>0</v>
      </c>
      <c r="S48" s="17">
        <f>IF(SUM(wSUP!$C48:$DB48),$A48*wSUP!S48/SUM(wSUP!$C48:$DB48),0)</f>
        <v>0</v>
      </c>
      <c r="T48" s="17">
        <f>IF(SUM(wSUP!$C48:$DB48),$A48*wSUP!T48/SUM(wSUP!$C48:$DB48),0)</f>
        <v>0</v>
      </c>
      <c r="U48" s="17">
        <f>IF(SUM(wSUP!$C48:$DB48),$A48*wSUP!U48/SUM(wSUP!$C48:$DB48),0)</f>
        <v>0</v>
      </c>
      <c r="V48" s="17">
        <f>IF(SUM(wSUP!$C48:$DB48),$A48*wSUP!V48/SUM(wSUP!$C48:$DB48),0)</f>
        <v>0</v>
      </c>
      <c r="W48" s="17">
        <f>IF(SUM(wSUP!$C48:$DB48),$A48*wSUP!W48/SUM(wSUP!$C48:$DB48),0)</f>
        <v>0</v>
      </c>
      <c r="X48" s="17">
        <f>IF(SUM(wSUP!$C48:$DB48),$A48*wSUP!X48/SUM(wSUP!$C48:$DB48),0)</f>
        <v>0</v>
      </c>
      <c r="Y48" s="17">
        <f>IF(SUM(wSUP!$C48:$DB48),$A48*wSUP!Y48/SUM(wSUP!$C48:$DB48),0)</f>
        <v>0</v>
      </c>
      <c r="Z48" s="17">
        <f>IF(SUM(wSUP!$C48:$DB48),$A48*wSUP!Z48/SUM(wSUP!$C48:$DB48),0)</f>
        <v>0</v>
      </c>
      <c r="AA48" s="17">
        <f>IF(SUM(wSUP!$C48:$DB48),$A48*wSUP!AA48/SUM(wSUP!$C48:$DB48),0)</f>
        <v>0</v>
      </c>
      <c r="AB48" s="17">
        <f>IF(SUM(wSUP!$C48:$DB48),$A48*wSUP!AB48/SUM(wSUP!$C48:$DB48),0)</f>
        <v>0</v>
      </c>
      <c r="AC48" s="17">
        <f>IF(SUM(wSUP!$C48:$DB48),$A48*wSUP!AC48/SUM(wSUP!$C48:$DB48),0)</f>
        <v>0</v>
      </c>
      <c r="AD48" s="17">
        <f>IF(SUM(wSUP!$C48:$DB48),$A48*wSUP!AD48/SUM(wSUP!$C48:$DB48),0)</f>
        <v>0</v>
      </c>
      <c r="AE48" s="17">
        <f>IF(SUM(wSUP!$C48:$DB48),$A48*wSUP!AE48/SUM(wSUP!$C48:$DB48),0)</f>
        <v>0</v>
      </c>
      <c r="AF48" s="17">
        <f>IF(SUM(wSUP!$C48:$DB48),$A48*wSUP!AF48/SUM(wSUP!$C48:$DB48),0)</f>
        <v>0</v>
      </c>
      <c r="AG48" s="17">
        <f>IF(SUM(wSUP!$C48:$DB48),$A48*wSUP!AG48/SUM(wSUP!$C48:$DB48),0)</f>
        <v>0</v>
      </c>
      <c r="AH48" s="17">
        <f>IF(SUM(wSUP!$C48:$DB48),$A48*wSUP!AH48/SUM(wSUP!$C48:$DB48),0)</f>
        <v>0</v>
      </c>
      <c r="AI48" s="17">
        <f>IF(SUM(wSUP!$C48:$DB48),$A48*wSUP!AI48/SUM(wSUP!$C48:$DB48),0)</f>
        <v>0</v>
      </c>
      <c r="AJ48" s="17">
        <f>IF(SUM(wSUP!$C48:$DB48),$A48*wSUP!AJ48/SUM(wSUP!$C48:$DB48),0)</f>
        <v>0</v>
      </c>
      <c r="AK48" s="17">
        <f>IF(SUM(wSUP!$C48:$DB48),$A48*wSUP!AK48/SUM(wSUP!$C48:$DB48),0)</f>
        <v>0</v>
      </c>
      <c r="AL48" s="17">
        <f>IF(SUM(wSUP!$C48:$DB48),$A48*wSUP!AL48/SUM(wSUP!$C48:$DB48),0)</f>
        <v>0</v>
      </c>
      <c r="AM48" s="17">
        <f>IF(SUM(wSUP!$C48:$DB48),$A48*wSUP!AM48/SUM(wSUP!$C48:$DB48),0)</f>
        <v>0</v>
      </c>
      <c r="AN48" s="17">
        <f>IF(SUM(wSUP!$C48:$DB48),$A48*wSUP!AN48/SUM(wSUP!$C48:$DB48),0)</f>
        <v>0</v>
      </c>
      <c r="AO48" s="17">
        <f>IF(SUM(wSUP!$C48:$DB48),$A48*wSUP!AO48/SUM(wSUP!$C48:$DB48),0)</f>
        <v>0</v>
      </c>
      <c r="AP48" s="17">
        <f>IF(SUM(wSUP!$C48:$DB48),$A48*wSUP!AP48/SUM(wSUP!$C48:$DB48),0)</f>
        <v>0</v>
      </c>
      <c r="AQ48" s="17">
        <f>IF(SUM(wSUP!$C48:$DB48),$A48*wSUP!AQ48/SUM(wSUP!$C48:$DB48),0)</f>
        <v>167.54114473899736</v>
      </c>
      <c r="AR48" s="17">
        <f>IF(SUM(wSUP!$C48:$DB48),$A48*wSUP!AR48/SUM(wSUP!$C48:$DB48),0)</f>
        <v>1.2687286109261047</v>
      </c>
      <c r="AS48" s="17">
        <f>IF(SUM(wSUP!$C48:$DB48),$A48*wSUP!AS48/SUM(wSUP!$C48:$DB48),0)</f>
        <v>0</v>
      </c>
      <c r="AT48" s="17">
        <f>IF(SUM(wSUP!$C48:$DB48),$A48*wSUP!AT48/SUM(wSUP!$C48:$DB48),0)</f>
        <v>0</v>
      </c>
      <c r="AU48" s="17">
        <f>IF(SUM(wSUP!$C48:$DB48),$A48*wSUP!AU48/SUM(wSUP!$C48:$DB48),0)</f>
        <v>0</v>
      </c>
      <c r="AV48" s="17">
        <f>IF(SUM(wSUP!$C48:$DB48),$A48*wSUP!AV48/SUM(wSUP!$C48:$DB48),0)</f>
        <v>0</v>
      </c>
      <c r="AW48" s="17">
        <f>IF(SUM(wSUP!$C48:$DB48),$A48*wSUP!AW48/SUM(wSUP!$C48:$DB48),0)</f>
        <v>0</v>
      </c>
      <c r="AX48" s="17">
        <f>IF(SUM(wSUP!$C48:$DB48),$A48*wSUP!AX48/SUM(wSUP!$C48:$DB48),0)</f>
        <v>0</v>
      </c>
      <c r="AY48" s="17">
        <f>IF(SUM(wSUP!$C48:$DB48),$A48*wSUP!AY48/SUM(wSUP!$C48:$DB48),0)</f>
        <v>0</v>
      </c>
      <c r="AZ48" s="17">
        <f>IF(SUM(wSUP!$C48:$DB48),$A48*wSUP!AZ48/SUM(wSUP!$C48:$DB48),0)</f>
        <v>0</v>
      </c>
      <c r="BA48" s="17">
        <f>IF(SUM(wSUP!$C48:$DB48),$A48*wSUP!BA48/SUM(wSUP!$C48:$DB48),0)</f>
        <v>0</v>
      </c>
      <c r="BB48" s="17">
        <f>IF(SUM(wSUP!$C48:$DB48),$A48*wSUP!BB48/SUM(wSUP!$C48:$DB48),0)</f>
        <v>0</v>
      </c>
      <c r="BC48" s="17">
        <f>IF(SUM(wSUP!$C48:$DB48),$A48*wSUP!BC48/SUM(wSUP!$C48:$DB48),0)</f>
        <v>0</v>
      </c>
      <c r="BD48" s="17">
        <f>IF(SUM(wSUP!$C48:$DB48),$A48*wSUP!BD48/SUM(wSUP!$C48:$DB48),0)</f>
        <v>0</v>
      </c>
      <c r="BE48" s="17">
        <f>IF(SUM(wSUP!$C48:$DB48),$A48*wSUP!BE48/SUM(wSUP!$C48:$DB48),0)</f>
        <v>0</v>
      </c>
      <c r="BF48" s="17">
        <f>IF(SUM(wSUP!$C48:$DB48),$A48*wSUP!BF48/SUM(wSUP!$C48:$DB48),0)</f>
        <v>0</v>
      </c>
      <c r="BG48" s="17">
        <f>IF(SUM(wSUP!$C48:$DB48),$A48*wSUP!BG48/SUM(wSUP!$C48:$DB48),0)</f>
        <v>0</v>
      </c>
      <c r="BH48" s="17">
        <f>IF(SUM(wSUP!$C48:$DB48),$A48*wSUP!BH48/SUM(wSUP!$C48:$DB48),0)</f>
        <v>0</v>
      </c>
      <c r="BI48" s="17">
        <f>IF(SUM(wSUP!$C48:$DB48),$A48*wSUP!BI48/SUM(wSUP!$C48:$DB48),0)</f>
        <v>0</v>
      </c>
      <c r="BJ48" s="17">
        <f>IF(SUM(wSUP!$C48:$DB48),$A48*wSUP!BJ48/SUM(wSUP!$C48:$DB48),0)</f>
        <v>0</v>
      </c>
      <c r="BK48" s="17">
        <f>IF(SUM(wSUP!$C48:$DB48),$A48*wSUP!BK48/SUM(wSUP!$C48:$DB48),0)</f>
        <v>0</v>
      </c>
      <c r="BL48" s="17">
        <f>IF(SUM(wSUP!$C48:$DB48),$A48*wSUP!BL48/SUM(wSUP!$C48:$DB48),0)</f>
        <v>0</v>
      </c>
      <c r="BM48" s="17">
        <f>IF(SUM(wSUP!$C48:$DB48),$A48*wSUP!BM48/SUM(wSUP!$C48:$DB48),0)</f>
        <v>0</v>
      </c>
      <c r="BN48" s="17">
        <f>IF(SUM(wSUP!$C48:$DB48),$A48*wSUP!BN48/SUM(wSUP!$C48:$DB48),0)</f>
        <v>0</v>
      </c>
      <c r="BO48" s="17">
        <f>IF(SUM(wSUP!$C48:$DB48),$A48*wSUP!BO48/SUM(wSUP!$C48:$DB48),0)</f>
        <v>0</v>
      </c>
      <c r="BP48" s="17">
        <f>IF(SUM(wSUP!$C48:$DB48),$A48*wSUP!BP48/SUM(wSUP!$C48:$DB48),0)</f>
        <v>0</v>
      </c>
      <c r="BQ48" s="17">
        <f>IF(SUM(wSUP!$C48:$DB48),$A48*wSUP!BQ48/SUM(wSUP!$C48:$DB48),0)</f>
        <v>0</v>
      </c>
      <c r="BR48" s="17">
        <f>IF(SUM(wSUP!$C48:$DB48),$A48*wSUP!BR48/SUM(wSUP!$C48:$DB48),0)</f>
        <v>0</v>
      </c>
      <c r="BS48" s="17">
        <f>IF(SUM(wSUP!$C48:$DB48),$A48*wSUP!BS48/SUM(wSUP!$C48:$DB48),0)</f>
        <v>0</v>
      </c>
      <c r="BT48" s="17">
        <f>IF(SUM(wSUP!$C48:$DB48),$A48*wSUP!BT48/SUM(wSUP!$C48:$DB48),0)</f>
        <v>0</v>
      </c>
      <c r="BU48" s="17">
        <f>IF(SUM(wSUP!$C48:$DB48),$A48*wSUP!BU48/SUM(wSUP!$C48:$DB48),0)</f>
        <v>0</v>
      </c>
      <c r="BV48" s="17">
        <f>IF(SUM(wSUP!$C48:$DB48),$A48*wSUP!BV48/SUM(wSUP!$C48:$DB48),0)</f>
        <v>0</v>
      </c>
      <c r="BW48" s="17">
        <f>IF(SUM(wSUP!$C48:$DB48),$A48*wSUP!BW48/SUM(wSUP!$C48:$DB48),0)</f>
        <v>0</v>
      </c>
      <c r="BX48" s="17">
        <f>IF(SUM(wSUP!$C48:$DB48),$A48*wSUP!BX48/SUM(wSUP!$C48:$DB48),0)</f>
        <v>0</v>
      </c>
      <c r="BY48" s="17">
        <f>IF(SUM(wSUP!$C48:$DB48),$A48*wSUP!BY48/SUM(wSUP!$C48:$DB48),0)</f>
        <v>0</v>
      </c>
      <c r="BZ48" s="17">
        <f>IF(SUM(wSUP!$C48:$DB48),$A48*wSUP!BZ48/SUM(wSUP!$C48:$DB48),0)</f>
        <v>0</v>
      </c>
      <c r="CA48" s="17">
        <f>IF(SUM(wSUP!$C48:$DB48),$A48*wSUP!CA48/SUM(wSUP!$C48:$DB48),0)</f>
        <v>0</v>
      </c>
      <c r="CB48" s="17">
        <f>IF(SUM(wSUP!$C48:$DB48),$A48*wSUP!CB48/SUM(wSUP!$C48:$DB48),0)</f>
        <v>0</v>
      </c>
      <c r="CC48" s="17">
        <f>IF(SUM(wSUP!$C48:$DB48),$A48*wSUP!CC48/SUM(wSUP!$C48:$DB48),0)</f>
        <v>0</v>
      </c>
      <c r="CD48" s="17">
        <f>IF(SUM(wSUP!$C48:$DB48),$A48*wSUP!CD48/SUM(wSUP!$C48:$DB48),0)</f>
        <v>0</v>
      </c>
      <c r="CE48" s="17">
        <f>IF(SUM(wSUP!$C48:$DB48),$A48*wSUP!CE48/SUM(wSUP!$C48:$DB48),0)</f>
        <v>0</v>
      </c>
      <c r="CF48" s="17">
        <f>IF(SUM(wSUP!$C48:$DB48),$A48*wSUP!CF48/SUM(wSUP!$C48:$DB48),0)</f>
        <v>0</v>
      </c>
      <c r="CG48" s="17">
        <f>IF(SUM(wSUP!$C48:$DB48),$A48*wSUP!CG48/SUM(wSUP!$C48:$DB48),0)</f>
        <v>0</v>
      </c>
      <c r="CH48" s="17">
        <f>IF(SUM(wSUP!$C48:$DB48),$A48*wSUP!CH48/SUM(wSUP!$C48:$DB48),0)</f>
        <v>0</v>
      </c>
      <c r="CI48" s="17">
        <f>IF(SUM(wSUP!$C48:$DB48),$A48*wSUP!CI48/SUM(wSUP!$C48:$DB48),0)</f>
        <v>0</v>
      </c>
      <c r="CJ48" s="17">
        <f>IF(SUM(wSUP!$C48:$DB48),$A48*wSUP!CJ48/SUM(wSUP!$C48:$DB48),0)</f>
        <v>0</v>
      </c>
      <c r="CK48" s="17">
        <f>IF(SUM(wSUP!$C48:$DB48),$A48*wSUP!CK48/SUM(wSUP!$C48:$DB48),0)</f>
        <v>0</v>
      </c>
      <c r="CL48" s="17">
        <f>IF(SUM(wSUP!$C48:$DB48),$A48*wSUP!CL48/SUM(wSUP!$C48:$DB48),0)</f>
        <v>0</v>
      </c>
      <c r="CM48" s="17">
        <f>IF(SUM(wSUP!$C48:$DB48),$A48*wSUP!CM48/SUM(wSUP!$C48:$DB48),0)</f>
        <v>0</v>
      </c>
      <c r="CN48" s="17">
        <f>IF(SUM(wSUP!$C48:$DB48),$A48*wSUP!CN48/SUM(wSUP!$C48:$DB48),0)</f>
        <v>0</v>
      </c>
      <c r="CO48" s="17">
        <f>IF(SUM(wSUP!$C48:$DB48),$A48*wSUP!CO48/SUM(wSUP!$C48:$DB48),0)</f>
        <v>0</v>
      </c>
      <c r="CP48" s="17">
        <f>IF(SUM(wSUP!$C48:$DB48),$A48*wSUP!CP48/SUM(wSUP!$C48:$DB48),0)</f>
        <v>0</v>
      </c>
      <c r="CQ48" s="17">
        <f>IF(SUM(wSUP!$C48:$DB48),$A48*wSUP!CQ48/SUM(wSUP!$C48:$DB48),0)</f>
        <v>0</v>
      </c>
      <c r="CR48" s="17">
        <f>IF(SUM(wSUP!$C48:$DB48),$A48*wSUP!CR48/SUM(wSUP!$C48:$DB48),0)</f>
        <v>0</v>
      </c>
      <c r="CS48" s="17">
        <f>IF(SUM(wSUP!$C48:$DB48),$A48*wSUP!CS48/SUM(wSUP!$C48:$DB48),0)</f>
        <v>0</v>
      </c>
      <c r="CT48" s="17">
        <f>IF(SUM(wSUP!$C48:$DB48),$A48*wSUP!CT48/SUM(wSUP!$C48:$DB48),0)</f>
        <v>0</v>
      </c>
      <c r="CU48" s="17">
        <f>IF(SUM(wSUP!$C48:$DB48),$A48*wSUP!CU48/SUM(wSUP!$C48:$DB48),0)</f>
        <v>0</v>
      </c>
      <c r="CV48" s="17">
        <f>IF(SUM(wSUP!$C48:$DB48),$A48*wSUP!CV48/SUM(wSUP!$C48:$DB48),0)</f>
        <v>0</v>
      </c>
      <c r="CW48" s="17">
        <f>IF(SUM(wSUP!$C48:$DB48),$A48*wSUP!CW48/SUM(wSUP!$C48:$DB48),0)</f>
        <v>0</v>
      </c>
      <c r="CX48" s="17">
        <f>IF(SUM(wSUP!$C48:$DB48),$A48*wSUP!CX48/SUM(wSUP!$C48:$DB48),0)</f>
        <v>0</v>
      </c>
      <c r="CY48" s="17">
        <f>IF(SUM(wSUP!$C48:$DB48),$A48*wSUP!CY48/SUM(wSUP!$C48:$DB48),0)</f>
        <v>0</v>
      </c>
      <c r="CZ48" s="17">
        <f>IF(SUM(wSUP!$C48:$DB48),$A48*wSUP!CZ48/SUM(wSUP!$C48:$DB48),0)</f>
        <v>4.4038309937011837</v>
      </c>
      <c r="DA48" s="17">
        <f>IF(SUM(wSUP!$C48:$DB48),$A48*wSUP!DA48/SUM(wSUP!$C48:$DB48),0)</f>
        <v>0</v>
      </c>
      <c r="DB48" s="17">
        <f>IF(SUM(wSUP!$C48:$DB48),$A48*wSUP!DB48/SUM(wSUP!$C48:$DB48),0)</f>
        <v>0</v>
      </c>
      <c r="DC48" s="2"/>
    </row>
    <row r="49" spans="1:107" x14ac:dyDescent="0.75">
      <c r="A49" s="37">
        <v>0</v>
      </c>
      <c r="B49" s="17" t="s">
        <v>122</v>
      </c>
      <c r="C49" s="17">
        <f>IF(SUM(wSUP!$C49:$DB49),$A49*wSUP!C49/SUM(wSUP!$C49:$DB49),0)</f>
        <v>0</v>
      </c>
      <c r="D49" s="17">
        <f>IF(SUM(wSUP!$C49:$DB49),$A49*wSUP!D49/SUM(wSUP!$C49:$DB49),0)</f>
        <v>0</v>
      </c>
      <c r="E49" s="17">
        <f>IF(SUM(wSUP!$C49:$DB49),$A49*wSUP!E49/SUM(wSUP!$C49:$DB49),0)</f>
        <v>0</v>
      </c>
      <c r="F49" s="17">
        <f>IF(SUM(wSUP!$C49:$DB49),$A49*wSUP!F49/SUM(wSUP!$C49:$DB49),0)</f>
        <v>0</v>
      </c>
      <c r="G49" s="17">
        <f>IF(SUM(wSUP!$C49:$DB49),$A49*wSUP!G49/SUM(wSUP!$C49:$DB49),0)</f>
        <v>0</v>
      </c>
      <c r="H49" s="17">
        <f>IF(SUM(wSUP!$C49:$DB49),$A49*wSUP!H49/SUM(wSUP!$C49:$DB49),0)</f>
        <v>0</v>
      </c>
      <c r="I49" s="17">
        <f>IF(SUM(wSUP!$C49:$DB49),$A49*wSUP!I49/SUM(wSUP!$C49:$DB49),0)</f>
        <v>0</v>
      </c>
      <c r="J49" s="17">
        <f>IF(SUM(wSUP!$C49:$DB49),$A49*wSUP!J49/SUM(wSUP!$C49:$DB49),0)</f>
        <v>0</v>
      </c>
      <c r="K49" s="17">
        <f>IF(SUM(wSUP!$C49:$DB49),$A49*wSUP!K49/SUM(wSUP!$C49:$DB49),0)</f>
        <v>0</v>
      </c>
      <c r="L49" s="17">
        <f>IF(SUM(wSUP!$C49:$DB49),$A49*wSUP!L49/SUM(wSUP!$C49:$DB49),0)</f>
        <v>0</v>
      </c>
      <c r="M49" s="17">
        <f>IF(SUM(wSUP!$C49:$DB49),$A49*wSUP!M49/SUM(wSUP!$C49:$DB49),0)</f>
        <v>0</v>
      </c>
      <c r="N49" s="17">
        <f>IF(SUM(wSUP!$C49:$DB49),$A49*wSUP!N49/SUM(wSUP!$C49:$DB49),0)</f>
        <v>0</v>
      </c>
      <c r="O49" s="17">
        <f>IF(SUM(wSUP!$C49:$DB49),$A49*wSUP!O49/SUM(wSUP!$C49:$DB49),0)</f>
        <v>0</v>
      </c>
      <c r="P49" s="17">
        <f>IF(SUM(wSUP!$C49:$DB49),$A49*wSUP!P49/SUM(wSUP!$C49:$DB49),0)</f>
        <v>0</v>
      </c>
      <c r="Q49" s="17">
        <f>IF(SUM(wSUP!$C49:$DB49),$A49*wSUP!Q49/SUM(wSUP!$C49:$DB49),0)</f>
        <v>0</v>
      </c>
      <c r="R49" s="17">
        <f>IF(SUM(wSUP!$C49:$DB49),$A49*wSUP!R49/SUM(wSUP!$C49:$DB49),0)</f>
        <v>0</v>
      </c>
      <c r="S49" s="17">
        <f>IF(SUM(wSUP!$C49:$DB49),$A49*wSUP!S49/SUM(wSUP!$C49:$DB49),0)</f>
        <v>0</v>
      </c>
      <c r="T49" s="17">
        <f>IF(SUM(wSUP!$C49:$DB49),$A49*wSUP!T49/SUM(wSUP!$C49:$DB49),0)</f>
        <v>0</v>
      </c>
      <c r="U49" s="17">
        <f>IF(SUM(wSUP!$C49:$DB49),$A49*wSUP!U49/SUM(wSUP!$C49:$DB49),0)</f>
        <v>0</v>
      </c>
      <c r="V49" s="17">
        <f>IF(SUM(wSUP!$C49:$DB49),$A49*wSUP!V49/SUM(wSUP!$C49:$DB49),0)</f>
        <v>0</v>
      </c>
      <c r="W49" s="17">
        <f>IF(SUM(wSUP!$C49:$DB49),$A49*wSUP!W49/SUM(wSUP!$C49:$DB49),0)</f>
        <v>0</v>
      </c>
      <c r="X49" s="17">
        <f>IF(SUM(wSUP!$C49:$DB49),$A49*wSUP!X49/SUM(wSUP!$C49:$DB49),0)</f>
        <v>0</v>
      </c>
      <c r="Y49" s="17">
        <f>IF(SUM(wSUP!$C49:$DB49),$A49*wSUP!Y49/SUM(wSUP!$C49:$DB49),0)</f>
        <v>0</v>
      </c>
      <c r="Z49" s="17">
        <f>IF(SUM(wSUP!$C49:$DB49),$A49*wSUP!Z49/SUM(wSUP!$C49:$DB49),0)</f>
        <v>0</v>
      </c>
      <c r="AA49" s="17">
        <f>IF(SUM(wSUP!$C49:$DB49),$A49*wSUP!AA49/SUM(wSUP!$C49:$DB49),0)</f>
        <v>0</v>
      </c>
      <c r="AB49" s="17">
        <f>IF(SUM(wSUP!$C49:$DB49),$A49*wSUP!AB49/SUM(wSUP!$C49:$DB49),0)</f>
        <v>0</v>
      </c>
      <c r="AC49" s="17">
        <f>IF(SUM(wSUP!$C49:$DB49),$A49*wSUP!AC49/SUM(wSUP!$C49:$DB49),0)</f>
        <v>0</v>
      </c>
      <c r="AD49" s="17">
        <f>IF(SUM(wSUP!$C49:$DB49),$A49*wSUP!AD49/SUM(wSUP!$C49:$DB49),0)</f>
        <v>0</v>
      </c>
      <c r="AE49" s="17">
        <f>IF(SUM(wSUP!$C49:$DB49),$A49*wSUP!AE49/SUM(wSUP!$C49:$DB49),0)</f>
        <v>0</v>
      </c>
      <c r="AF49" s="17">
        <f>IF(SUM(wSUP!$C49:$DB49),$A49*wSUP!AF49/SUM(wSUP!$C49:$DB49),0)</f>
        <v>0</v>
      </c>
      <c r="AG49" s="17">
        <f>IF(SUM(wSUP!$C49:$DB49),$A49*wSUP!AG49/SUM(wSUP!$C49:$DB49),0)</f>
        <v>0</v>
      </c>
      <c r="AH49" s="17">
        <f>IF(SUM(wSUP!$C49:$DB49),$A49*wSUP!AH49/SUM(wSUP!$C49:$DB49),0)</f>
        <v>0</v>
      </c>
      <c r="AI49" s="17">
        <f>IF(SUM(wSUP!$C49:$DB49),$A49*wSUP!AI49/SUM(wSUP!$C49:$DB49),0)</f>
        <v>0</v>
      </c>
      <c r="AJ49" s="17">
        <f>IF(SUM(wSUP!$C49:$DB49),$A49*wSUP!AJ49/SUM(wSUP!$C49:$DB49),0)</f>
        <v>0</v>
      </c>
      <c r="AK49" s="17">
        <f>IF(SUM(wSUP!$C49:$DB49),$A49*wSUP!AK49/SUM(wSUP!$C49:$DB49),0)</f>
        <v>0</v>
      </c>
      <c r="AL49" s="17">
        <f>IF(SUM(wSUP!$C49:$DB49),$A49*wSUP!AL49/SUM(wSUP!$C49:$DB49),0)</f>
        <v>0</v>
      </c>
      <c r="AM49" s="17">
        <f>IF(SUM(wSUP!$C49:$DB49),$A49*wSUP!AM49/SUM(wSUP!$C49:$DB49),0)</f>
        <v>0</v>
      </c>
      <c r="AN49" s="17">
        <f>IF(SUM(wSUP!$C49:$DB49),$A49*wSUP!AN49/SUM(wSUP!$C49:$DB49),0)</f>
        <v>0</v>
      </c>
      <c r="AO49" s="17">
        <f>IF(SUM(wSUP!$C49:$DB49),$A49*wSUP!AO49/SUM(wSUP!$C49:$DB49),0)</f>
        <v>0</v>
      </c>
      <c r="AP49" s="17">
        <f>IF(SUM(wSUP!$C49:$DB49),$A49*wSUP!AP49/SUM(wSUP!$C49:$DB49),0)</f>
        <v>0</v>
      </c>
      <c r="AQ49" s="17">
        <f>IF(SUM(wSUP!$C49:$DB49),$A49*wSUP!AQ49/SUM(wSUP!$C49:$DB49),0)</f>
        <v>0</v>
      </c>
      <c r="AR49" s="17">
        <f>IF(SUM(wSUP!$C49:$DB49),$A49*wSUP!AR49/SUM(wSUP!$C49:$DB49),0)</f>
        <v>0</v>
      </c>
      <c r="AS49" s="17">
        <f>IF(SUM(wSUP!$C49:$DB49),$A49*wSUP!AS49/SUM(wSUP!$C49:$DB49),0)</f>
        <v>0</v>
      </c>
      <c r="AT49" s="17">
        <f>IF(SUM(wSUP!$C49:$DB49),$A49*wSUP!AT49/SUM(wSUP!$C49:$DB49),0)</f>
        <v>0</v>
      </c>
      <c r="AU49" s="17">
        <f>IF(SUM(wSUP!$C49:$DB49),$A49*wSUP!AU49/SUM(wSUP!$C49:$DB49),0)</f>
        <v>0</v>
      </c>
      <c r="AV49" s="17">
        <f>IF(SUM(wSUP!$C49:$DB49),$A49*wSUP!AV49/SUM(wSUP!$C49:$DB49),0)</f>
        <v>0</v>
      </c>
      <c r="AW49" s="17">
        <f>IF(SUM(wSUP!$C49:$DB49),$A49*wSUP!AW49/SUM(wSUP!$C49:$DB49),0)</f>
        <v>0</v>
      </c>
      <c r="AX49" s="17">
        <f>IF(SUM(wSUP!$C49:$DB49),$A49*wSUP!AX49/SUM(wSUP!$C49:$DB49),0)</f>
        <v>0</v>
      </c>
      <c r="AY49" s="17">
        <f>IF(SUM(wSUP!$C49:$DB49),$A49*wSUP!AY49/SUM(wSUP!$C49:$DB49),0)</f>
        <v>0</v>
      </c>
      <c r="AZ49" s="17">
        <f>IF(SUM(wSUP!$C49:$DB49),$A49*wSUP!AZ49/SUM(wSUP!$C49:$DB49),0)</f>
        <v>0</v>
      </c>
      <c r="BA49" s="17">
        <f>IF(SUM(wSUP!$C49:$DB49),$A49*wSUP!BA49/SUM(wSUP!$C49:$DB49),0)</f>
        <v>0</v>
      </c>
      <c r="BB49" s="17">
        <f>IF(SUM(wSUP!$C49:$DB49),$A49*wSUP!BB49/SUM(wSUP!$C49:$DB49),0)</f>
        <v>0</v>
      </c>
      <c r="BC49" s="17">
        <f>IF(SUM(wSUP!$C49:$DB49),$A49*wSUP!BC49/SUM(wSUP!$C49:$DB49),0)</f>
        <v>0</v>
      </c>
      <c r="BD49" s="17">
        <f>IF(SUM(wSUP!$C49:$DB49),$A49*wSUP!BD49/SUM(wSUP!$C49:$DB49),0)</f>
        <v>0</v>
      </c>
      <c r="BE49" s="17">
        <f>IF(SUM(wSUP!$C49:$DB49),$A49*wSUP!BE49/SUM(wSUP!$C49:$DB49),0)</f>
        <v>0</v>
      </c>
      <c r="BF49" s="17">
        <f>IF(SUM(wSUP!$C49:$DB49),$A49*wSUP!BF49/SUM(wSUP!$C49:$DB49),0)</f>
        <v>0</v>
      </c>
      <c r="BG49" s="17">
        <f>IF(SUM(wSUP!$C49:$DB49),$A49*wSUP!BG49/SUM(wSUP!$C49:$DB49),0)</f>
        <v>0</v>
      </c>
      <c r="BH49" s="17">
        <f>IF(SUM(wSUP!$C49:$DB49),$A49*wSUP!BH49/SUM(wSUP!$C49:$DB49),0)</f>
        <v>0</v>
      </c>
      <c r="BI49" s="17">
        <f>IF(SUM(wSUP!$C49:$DB49),$A49*wSUP!BI49/SUM(wSUP!$C49:$DB49),0)</f>
        <v>0</v>
      </c>
      <c r="BJ49" s="17">
        <f>IF(SUM(wSUP!$C49:$DB49),$A49*wSUP!BJ49/SUM(wSUP!$C49:$DB49),0)</f>
        <v>0</v>
      </c>
      <c r="BK49" s="17">
        <f>IF(SUM(wSUP!$C49:$DB49),$A49*wSUP!BK49/SUM(wSUP!$C49:$DB49),0)</f>
        <v>0</v>
      </c>
      <c r="BL49" s="17">
        <f>IF(SUM(wSUP!$C49:$DB49),$A49*wSUP!BL49/SUM(wSUP!$C49:$DB49),0)</f>
        <v>0</v>
      </c>
      <c r="BM49" s="17">
        <f>IF(SUM(wSUP!$C49:$DB49),$A49*wSUP!BM49/SUM(wSUP!$C49:$DB49),0)</f>
        <v>0</v>
      </c>
      <c r="BN49" s="17">
        <f>IF(SUM(wSUP!$C49:$DB49),$A49*wSUP!BN49/SUM(wSUP!$C49:$DB49),0)</f>
        <v>0</v>
      </c>
      <c r="BO49" s="17">
        <f>IF(SUM(wSUP!$C49:$DB49),$A49*wSUP!BO49/SUM(wSUP!$C49:$DB49),0)</f>
        <v>0</v>
      </c>
      <c r="BP49" s="17">
        <f>IF(SUM(wSUP!$C49:$DB49),$A49*wSUP!BP49/SUM(wSUP!$C49:$DB49),0)</f>
        <v>0</v>
      </c>
      <c r="BQ49" s="17">
        <f>IF(SUM(wSUP!$C49:$DB49),$A49*wSUP!BQ49/SUM(wSUP!$C49:$DB49),0)</f>
        <v>0</v>
      </c>
      <c r="BR49" s="17">
        <f>IF(SUM(wSUP!$C49:$DB49),$A49*wSUP!BR49/SUM(wSUP!$C49:$DB49),0)</f>
        <v>0</v>
      </c>
      <c r="BS49" s="17">
        <f>IF(SUM(wSUP!$C49:$DB49),$A49*wSUP!BS49/SUM(wSUP!$C49:$DB49),0)</f>
        <v>0</v>
      </c>
      <c r="BT49" s="17">
        <f>IF(SUM(wSUP!$C49:$DB49),$A49*wSUP!BT49/SUM(wSUP!$C49:$DB49),0)</f>
        <v>0</v>
      </c>
      <c r="BU49" s="17">
        <f>IF(SUM(wSUP!$C49:$DB49),$A49*wSUP!BU49/SUM(wSUP!$C49:$DB49),0)</f>
        <v>0</v>
      </c>
      <c r="BV49" s="17">
        <f>IF(SUM(wSUP!$C49:$DB49),$A49*wSUP!BV49/SUM(wSUP!$C49:$DB49),0)</f>
        <v>0</v>
      </c>
      <c r="BW49" s="17">
        <f>IF(SUM(wSUP!$C49:$DB49),$A49*wSUP!BW49/SUM(wSUP!$C49:$DB49),0)</f>
        <v>0</v>
      </c>
      <c r="BX49" s="17">
        <f>IF(SUM(wSUP!$C49:$DB49),$A49*wSUP!BX49/SUM(wSUP!$C49:$DB49),0)</f>
        <v>0</v>
      </c>
      <c r="BY49" s="17">
        <f>IF(SUM(wSUP!$C49:$DB49),$A49*wSUP!BY49/SUM(wSUP!$C49:$DB49),0)</f>
        <v>0</v>
      </c>
      <c r="BZ49" s="17">
        <f>IF(SUM(wSUP!$C49:$DB49),$A49*wSUP!BZ49/SUM(wSUP!$C49:$DB49),0)</f>
        <v>0</v>
      </c>
      <c r="CA49" s="17">
        <f>IF(SUM(wSUP!$C49:$DB49),$A49*wSUP!CA49/SUM(wSUP!$C49:$DB49),0)</f>
        <v>0</v>
      </c>
      <c r="CB49" s="17">
        <f>IF(SUM(wSUP!$C49:$DB49),$A49*wSUP!CB49/SUM(wSUP!$C49:$DB49),0)</f>
        <v>0</v>
      </c>
      <c r="CC49" s="17">
        <f>IF(SUM(wSUP!$C49:$DB49),$A49*wSUP!CC49/SUM(wSUP!$C49:$DB49),0)</f>
        <v>0</v>
      </c>
      <c r="CD49" s="17">
        <f>IF(SUM(wSUP!$C49:$DB49),$A49*wSUP!CD49/SUM(wSUP!$C49:$DB49),0)</f>
        <v>0</v>
      </c>
      <c r="CE49" s="17">
        <f>IF(SUM(wSUP!$C49:$DB49),$A49*wSUP!CE49/SUM(wSUP!$C49:$DB49),0)</f>
        <v>0</v>
      </c>
      <c r="CF49" s="17">
        <f>IF(SUM(wSUP!$C49:$DB49),$A49*wSUP!CF49/SUM(wSUP!$C49:$DB49),0)</f>
        <v>0</v>
      </c>
      <c r="CG49" s="17">
        <f>IF(SUM(wSUP!$C49:$DB49),$A49*wSUP!CG49/SUM(wSUP!$C49:$DB49),0)</f>
        <v>0</v>
      </c>
      <c r="CH49" s="17">
        <f>IF(SUM(wSUP!$C49:$DB49),$A49*wSUP!CH49/SUM(wSUP!$C49:$DB49),0)</f>
        <v>0</v>
      </c>
      <c r="CI49" s="17">
        <f>IF(SUM(wSUP!$C49:$DB49),$A49*wSUP!CI49/SUM(wSUP!$C49:$DB49),0)</f>
        <v>0</v>
      </c>
      <c r="CJ49" s="17">
        <f>IF(SUM(wSUP!$C49:$DB49),$A49*wSUP!CJ49/SUM(wSUP!$C49:$DB49),0)</f>
        <v>0</v>
      </c>
      <c r="CK49" s="17">
        <f>IF(SUM(wSUP!$C49:$DB49),$A49*wSUP!CK49/SUM(wSUP!$C49:$DB49),0)</f>
        <v>0</v>
      </c>
      <c r="CL49" s="17">
        <f>IF(SUM(wSUP!$C49:$DB49),$A49*wSUP!CL49/SUM(wSUP!$C49:$DB49),0)</f>
        <v>0</v>
      </c>
      <c r="CM49" s="17">
        <f>IF(SUM(wSUP!$C49:$DB49),$A49*wSUP!CM49/SUM(wSUP!$C49:$DB49),0)</f>
        <v>0</v>
      </c>
      <c r="CN49" s="17">
        <f>IF(SUM(wSUP!$C49:$DB49),$A49*wSUP!CN49/SUM(wSUP!$C49:$DB49),0)</f>
        <v>0</v>
      </c>
      <c r="CO49" s="17">
        <f>IF(SUM(wSUP!$C49:$DB49),$A49*wSUP!CO49/SUM(wSUP!$C49:$DB49),0)</f>
        <v>0</v>
      </c>
      <c r="CP49" s="17">
        <f>IF(SUM(wSUP!$C49:$DB49),$A49*wSUP!CP49/SUM(wSUP!$C49:$DB49),0)</f>
        <v>0</v>
      </c>
      <c r="CQ49" s="17">
        <f>IF(SUM(wSUP!$C49:$DB49),$A49*wSUP!CQ49/SUM(wSUP!$C49:$DB49),0)</f>
        <v>0</v>
      </c>
      <c r="CR49" s="17">
        <f>IF(SUM(wSUP!$C49:$DB49),$A49*wSUP!CR49/SUM(wSUP!$C49:$DB49),0)</f>
        <v>0</v>
      </c>
      <c r="CS49" s="17">
        <f>IF(SUM(wSUP!$C49:$DB49),$A49*wSUP!CS49/SUM(wSUP!$C49:$DB49),0)</f>
        <v>0</v>
      </c>
      <c r="CT49" s="17">
        <f>IF(SUM(wSUP!$C49:$DB49),$A49*wSUP!CT49/SUM(wSUP!$C49:$DB49),0)</f>
        <v>0</v>
      </c>
      <c r="CU49" s="17">
        <f>IF(SUM(wSUP!$C49:$DB49),$A49*wSUP!CU49/SUM(wSUP!$C49:$DB49),0)</f>
        <v>0</v>
      </c>
      <c r="CV49" s="17">
        <f>IF(SUM(wSUP!$C49:$DB49),$A49*wSUP!CV49/SUM(wSUP!$C49:$DB49),0)</f>
        <v>0</v>
      </c>
      <c r="CW49" s="17">
        <f>IF(SUM(wSUP!$C49:$DB49),$A49*wSUP!CW49/SUM(wSUP!$C49:$DB49),0)</f>
        <v>0</v>
      </c>
      <c r="CX49" s="17">
        <f>IF(SUM(wSUP!$C49:$DB49),$A49*wSUP!CX49/SUM(wSUP!$C49:$DB49),0)</f>
        <v>0</v>
      </c>
      <c r="CY49" s="17">
        <f>IF(SUM(wSUP!$C49:$DB49),$A49*wSUP!CY49/SUM(wSUP!$C49:$DB49),0)</f>
        <v>0</v>
      </c>
      <c r="CZ49" s="17">
        <f>IF(SUM(wSUP!$C49:$DB49),$A49*wSUP!CZ49/SUM(wSUP!$C49:$DB49),0)</f>
        <v>0</v>
      </c>
      <c r="DA49" s="17">
        <f>IF(SUM(wSUP!$C49:$DB49),$A49*wSUP!DA49/SUM(wSUP!$C49:$DB49),0)</f>
        <v>0</v>
      </c>
      <c r="DB49" s="17">
        <f>IF(SUM(wSUP!$C49:$DB49),$A49*wSUP!DB49/SUM(wSUP!$C49:$DB49),0)</f>
        <v>0</v>
      </c>
      <c r="DC49" s="2"/>
    </row>
    <row r="50" spans="1:107" x14ac:dyDescent="0.75">
      <c r="A50" s="37">
        <v>33.499696235880656</v>
      </c>
      <c r="B50" s="17" t="s">
        <v>126</v>
      </c>
      <c r="C50" s="17">
        <f>IF(SUM(wSUP!$C50:$DB50),$A50*wSUP!C50/SUM(wSUP!$C50:$DB50),0)</f>
        <v>0</v>
      </c>
      <c r="D50" s="17">
        <f>IF(SUM(wSUP!$C50:$DB50),$A50*wSUP!D50/SUM(wSUP!$C50:$DB50),0)</f>
        <v>0</v>
      </c>
      <c r="E50" s="17">
        <f>IF(SUM(wSUP!$C50:$DB50),$A50*wSUP!E50/SUM(wSUP!$C50:$DB50),0)</f>
        <v>0</v>
      </c>
      <c r="F50" s="17">
        <f>IF(SUM(wSUP!$C50:$DB50),$A50*wSUP!F50/SUM(wSUP!$C50:$DB50),0)</f>
        <v>0</v>
      </c>
      <c r="G50" s="17">
        <f>IF(SUM(wSUP!$C50:$DB50),$A50*wSUP!G50/SUM(wSUP!$C50:$DB50),0)</f>
        <v>0</v>
      </c>
      <c r="H50" s="17">
        <f>IF(SUM(wSUP!$C50:$DB50),$A50*wSUP!H50/SUM(wSUP!$C50:$DB50),0)</f>
        <v>0</v>
      </c>
      <c r="I50" s="17">
        <f>IF(SUM(wSUP!$C50:$DB50),$A50*wSUP!I50/SUM(wSUP!$C50:$DB50),0)</f>
        <v>0</v>
      </c>
      <c r="J50" s="17">
        <f>IF(SUM(wSUP!$C50:$DB50),$A50*wSUP!J50/SUM(wSUP!$C50:$DB50),0)</f>
        <v>0</v>
      </c>
      <c r="K50" s="17">
        <f>IF(SUM(wSUP!$C50:$DB50),$A50*wSUP!K50/SUM(wSUP!$C50:$DB50),0)</f>
        <v>0</v>
      </c>
      <c r="L50" s="17">
        <f>IF(SUM(wSUP!$C50:$DB50),$A50*wSUP!L50/SUM(wSUP!$C50:$DB50),0)</f>
        <v>0</v>
      </c>
      <c r="M50" s="17">
        <f>IF(SUM(wSUP!$C50:$DB50),$A50*wSUP!M50/SUM(wSUP!$C50:$DB50),0)</f>
        <v>0</v>
      </c>
      <c r="N50" s="17">
        <f>IF(SUM(wSUP!$C50:$DB50),$A50*wSUP!N50/SUM(wSUP!$C50:$DB50),0)</f>
        <v>0</v>
      </c>
      <c r="O50" s="17">
        <f>IF(SUM(wSUP!$C50:$DB50),$A50*wSUP!O50/SUM(wSUP!$C50:$DB50),0)</f>
        <v>0</v>
      </c>
      <c r="P50" s="17">
        <f>IF(SUM(wSUP!$C50:$DB50),$A50*wSUP!P50/SUM(wSUP!$C50:$DB50),0)</f>
        <v>0</v>
      </c>
      <c r="Q50" s="17">
        <f>IF(SUM(wSUP!$C50:$DB50),$A50*wSUP!Q50/SUM(wSUP!$C50:$DB50),0)</f>
        <v>0</v>
      </c>
      <c r="R50" s="17">
        <f>IF(SUM(wSUP!$C50:$DB50),$A50*wSUP!R50/SUM(wSUP!$C50:$DB50),0)</f>
        <v>0</v>
      </c>
      <c r="S50" s="17">
        <f>IF(SUM(wSUP!$C50:$DB50),$A50*wSUP!S50/SUM(wSUP!$C50:$DB50),0)</f>
        <v>0</v>
      </c>
      <c r="T50" s="17">
        <f>IF(SUM(wSUP!$C50:$DB50),$A50*wSUP!T50/SUM(wSUP!$C50:$DB50),0)</f>
        <v>0</v>
      </c>
      <c r="U50" s="17">
        <f>IF(SUM(wSUP!$C50:$DB50),$A50*wSUP!U50/SUM(wSUP!$C50:$DB50),0)</f>
        <v>0</v>
      </c>
      <c r="V50" s="17">
        <f>IF(SUM(wSUP!$C50:$DB50),$A50*wSUP!V50/SUM(wSUP!$C50:$DB50),0)</f>
        <v>0</v>
      </c>
      <c r="W50" s="17">
        <f>IF(SUM(wSUP!$C50:$DB50),$A50*wSUP!W50/SUM(wSUP!$C50:$DB50),0)</f>
        <v>0</v>
      </c>
      <c r="X50" s="17">
        <f>IF(SUM(wSUP!$C50:$DB50),$A50*wSUP!X50/SUM(wSUP!$C50:$DB50),0)</f>
        <v>0</v>
      </c>
      <c r="Y50" s="17">
        <f>IF(SUM(wSUP!$C50:$DB50),$A50*wSUP!Y50/SUM(wSUP!$C50:$DB50),0)</f>
        <v>0</v>
      </c>
      <c r="Z50" s="17">
        <f>IF(SUM(wSUP!$C50:$DB50),$A50*wSUP!Z50/SUM(wSUP!$C50:$DB50),0)</f>
        <v>0</v>
      </c>
      <c r="AA50" s="17">
        <f>IF(SUM(wSUP!$C50:$DB50),$A50*wSUP!AA50/SUM(wSUP!$C50:$DB50),0)</f>
        <v>0</v>
      </c>
      <c r="AB50" s="17">
        <f>IF(SUM(wSUP!$C50:$DB50),$A50*wSUP!AB50/SUM(wSUP!$C50:$DB50),0)</f>
        <v>0</v>
      </c>
      <c r="AC50" s="17">
        <f>IF(SUM(wSUP!$C50:$DB50),$A50*wSUP!AC50/SUM(wSUP!$C50:$DB50),0)</f>
        <v>0</v>
      </c>
      <c r="AD50" s="17">
        <f>IF(SUM(wSUP!$C50:$DB50),$A50*wSUP!AD50/SUM(wSUP!$C50:$DB50),0)</f>
        <v>0</v>
      </c>
      <c r="AE50" s="17">
        <f>IF(SUM(wSUP!$C50:$DB50),$A50*wSUP!AE50/SUM(wSUP!$C50:$DB50),0)</f>
        <v>0</v>
      </c>
      <c r="AF50" s="17">
        <f>IF(SUM(wSUP!$C50:$DB50),$A50*wSUP!AF50/SUM(wSUP!$C50:$DB50),0)</f>
        <v>0</v>
      </c>
      <c r="AG50" s="17">
        <f>IF(SUM(wSUP!$C50:$DB50),$A50*wSUP!AG50/SUM(wSUP!$C50:$DB50),0)</f>
        <v>0</v>
      </c>
      <c r="AH50" s="17">
        <f>IF(SUM(wSUP!$C50:$DB50),$A50*wSUP!AH50/SUM(wSUP!$C50:$DB50),0)</f>
        <v>0</v>
      </c>
      <c r="AI50" s="17">
        <f>IF(SUM(wSUP!$C50:$DB50),$A50*wSUP!AI50/SUM(wSUP!$C50:$DB50),0)</f>
        <v>0</v>
      </c>
      <c r="AJ50" s="17">
        <f>IF(SUM(wSUP!$C50:$DB50),$A50*wSUP!AJ50/SUM(wSUP!$C50:$DB50),0)</f>
        <v>0</v>
      </c>
      <c r="AK50" s="17">
        <f>IF(SUM(wSUP!$C50:$DB50),$A50*wSUP!AK50/SUM(wSUP!$C50:$DB50),0)</f>
        <v>0</v>
      </c>
      <c r="AL50" s="17">
        <f>IF(SUM(wSUP!$C50:$DB50),$A50*wSUP!AL50/SUM(wSUP!$C50:$DB50),0)</f>
        <v>0</v>
      </c>
      <c r="AM50" s="17">
        <f>IF(SUM(wSUP!$C50:$DB50),$A50*wSUP!AM50/SUM(wSUP!$C50:$DB50),0)</f>
        <v>0</v>
      </c>
      <c r="AN50" s="17">
        <f>IF(SUM(wSUP!$C50:$DB50),$A50*wSUP!AN50/SUM(wSUP!$C50:$DB50),0)</f>
        <v>0</v>
      </c>
      <c r="AO50" s="17">
        <f>IF(SUM(wSUP!$C50:$DB50),$A50*wSUP!AO50/SUM(wSUP!$C50:$DB50),0)</f>
        <v>0</v>
      </c>
      <c r="AP50" s="17">
        <f>IF(SUM(wSUP!$C50:$DB50),$A50*wSUP!AP50/SUM(wSUP!$C50:$DB50),0)</f>
        <v>0</v>
      </c>
      <c r="AQ50" s="17">
        <f>IF(SUM(wSUP!$C50:$DB50),$A50*wSUP!AQ50/SUM(wSUP!$C50:$DB50),0)</f>
        <v>0</v>
      </c>
      <c r="AR50" s="17">
        <f>IF(SUM(wSUP!$C50:$DB50),$A50*wSUP!AR50/SUM(wSUP!$C50:$DB50),0)</f>
        <v>0</v>
      </c>
      <c r="AS50" s="17">
        <f>IF(SUM(wSUP!$C50:$DB50),$A50*wSUP!AS50/SUM(wSUP!$C50:$DB50),0)</f>
        <v>18.499564065926446</v>
      </c>
      <c r="AT50" s="17">
        <f>IF(SUM(wSUP!$C50:$DB50),$A50*wSUP!AT50/SUM(wSUP!$C50:$DB50),0)</f>
        <v>0</v>
      </c>
      <c r="AU50" s="17">
        <f>IF(SUM(wSUP!$C50:$DB50),$A50*wSUP!AU50/SUM(wSUP!$C50:$DB50),0)</f>
        <v>0</v>
      </c>
      <c r="AV50" s="17">
        <f>IF(SUM(wSUP!$C50:$DB50),$A50*wSUP!AV50/SUM(wSUP!$C50:$DB50),0)</f>
        <v>0.61328318788802683</v>
      </c>
      <c r="AW50" s="17">
        <f>IF(SUM(wSUP!$C50:$DB50),$A50*wSUP!AW50/SUM(wSUP!$C50:$DB50),0)</f>
        <v>5.3915234456348413</v>
      </c>
      <c r="AX50" s="17">
        <f>IF(SUM(wSUP!$C50:$DB50),$A50*wSUP!AX50/SUM(wSUP!$C50:$DB50),0)</f>
        <v>0</v>
      </c>
      <c r="AY50" s="17">
        <f>IF(SUM(wSUP!$C50:$DB50),$A50*wSUP!AY50/SUM(wSUP!$C50:$DB50),0)</f>
        <v>0</v>
      </c>
      <c r="AZ50" s="17">
        <f>IF(SUM(wSUP!$C50:$DB50),$A50*wSUP!AZ50/SUM(wSUP!$C50:$DB50),0)</f>
        <v>1.215081965992715</v>
      </c>
      <c r="BA50" s="17">
        <f>IF(SUM(wSUP!$C50:$DB50),$A50*wSUP!BA50/SUM(wSUP!$C50:$DB50),0)</f>
        <v>4.0133758795035082</v>
      </c>
      <c r="BB50" s="17">
        <f>IF(SUM(wSUP!$C50:$DB50),$A50*wSUP!BB50/SUM(wSUP!$C50:$DB50),0)</f>
        <v>0</v>
      </c>
      <c r="BC50" s="17">
        <f>IF(SUM(wSUP!$C50:$DB50),$A50*wSUP!BC50/SUM(wSUP!$C50:$DB50),0)</f>
        <v>0</v>
      </c>
      <c r="BD50" s="17">
        <f>IF(SUM(wSUP!$C50:$DB50),$A50*wSUP!BD50/SUM(wSUP!$C50:$DB50),0)</f>
        <v>0</v>
      </c>
      <c r="BE50" s="17">
        <f>IF(SUM(wSUP!$C50:$DB50),$A50*wSUP!BE50/SUM(wSUP!$C50:$DB50),0)</f>
        <v>0</v>
      </c>
      <c r="BF50" s="17">
        <f>IF(SUM(wSUP!$C50:$DB50),$A50*wSUP!BF50/SUM(wSUP!$C50:$DB50),0)</f>
        <v>0</v>
      </c>
      <c r="BG50" s="17">
        <f>IF(SUM(wSUP!$C50:$DB50),$A50*wSUP!BG50/SUM(wSUP!$C50:$DB50),0)</f>
        <v>0</v>
      </c>
      <c r="BH50" s="17">
        <f>IF(SUM(wSUP!$C50:$DB50),$A50*wSUP!BH50/SUM(wSUP!$C50:$DB50),0)</f>
        <v>0</v>
      </c>
      <c r="BI50" s="17">
        <f>IF(SUM(wSUP!$C50:$DB50),$A50*wSUP!BI50/SUM(wSUP!$C50:$DB50),0)</f>
        <v>0</v>
      </c>
      <c r="BJ50" s="17">
        <f>IF(SUM(wSUP!$C50:$DB50),$A50*wSUP!BJ50/SUM(wSUP!$C50:$DB50),0)</f>
        <v>0</v>
      </c>
      <c r="BK50" s="17">
        <f>IF(SUM(wSUP!$C50:$DB50),$A50*wSUP!BK50/SUM(wSUP!$C50:$DB50),0)</f>
        <v>0</v>
      </c>
      <c r="BL50" s="17">
        <f>IF(SUM(wSUP!$C50:$DB50),$A50*wSUP!BL50/SUM(wSUP!$C50:$DB50),0)</f>
        <v>0</v>
      </c>
      <c r="BM50" s="17">
        <f>IF(SUM(wSUP!$C50:$DB50),$A50*wSUP!BM50/SUM(wSUP!$C50:$DB50),0)</f>
        <v>0</v>
      </c>
      <c r="BN50" s="17">
        <f>IF(SUM(wSUP!$C50:$DB50),$A50*wSUP!BN50/SUM(wSUP!$C50:$DB50),0)</f>
        <v>0</v>
      </c>
      <c r="BO50" s="17">
        <f>IF(SUM(wSUP!$C50:$DB50),$A50*wSUP!BO50/SUM(wSUP!$C50:$DB50),0)</f>
        <v>0</v>
      </c>
      <c r="BP50" s="17">
        <f>IF(SUM(wSUP!$C50:$DB50),$A50*wSUP!BP50/SUM(wSUP!$C50:$DB50),0)</f>
        <v>0</v>
      </c>
      <c r="BQ50" s="17">
        <f>IF(SUM(wSUP!$C50:$DB50),$A50*wSUP!BQ50/SUM(wSUP!$C50:$DB50),0)</f>
        <v>0</v>
      </c>
      <c r="BR50" s="17">
        <f>IF(SUM(wSUP!$C50:$DB50),$A50*wSUP!BR50/SUM(wSUP!$C50:$DB50),0)</f>
        <v>0</v>
      </c>
      <c r="BS50" s="17">
        <f>IF(SUM(wSUP!$C50:$DB50),$A50*wSUP!BS50/SUM(wSUP!$C50:$DB50),0)</f>
        <v>0</v>
      </c>
      <c r="BT50" s="17">
        <f>IF(SUM(wSUP!$C50:$DB50),$A50*wSUP!BT50/SUM(wSUP!$C50:$DB50),0)</f>
        <v>0</v>
      </c>
      <c r="BU50" s="17">
        <f>IF(SUM(wSUP!$C50:$DB50),$A50*wSUP!BU50/SUM(wSUP!$C50:$DB50),0)</f>
        <v>0</v>
      </c>
      <c r="BV50" s="17">
        <f>IF(SUM(wSUP!$C50:$DB50),$A50*wSUP!BV50/SUM(wSUP!$C50:$DB50),0)</f>
        <v>1.3761242849574113</v>
      </c>
      <c r="BW50" s="17">
        <f>IF(SUM(wSUP!$C50:$DB50),$A50*wSUP!BW50/SUM(wSUP!$C50:$DB50),0)</f>
        <v>0</v>
      </c>
      <c r="BX50" s="17">
        <f>IF(SUM(wSUP!$C50:$DB50),$A50*wSUP!BX50/SUM(wSUP!$C50:$DB50),0)</f>
        <v>0</v>
      </c>
      <c r="BY50" s="17">
        <f>IF(SUM(wSUP!$C50:$DB50),$A50*wSUP!BY50/SUM(wSUP!$C50:$DB50),0)</f>
        <v>0</v>
      </c>
      <c r="BZ50" s="17">
        <f>IF(SUM(wSUP!$C50:$DB50),$A50*wSUP!BZ50/SUM(wSUP!$C50:$DB50),0)</f>
        <v>0.27536652312817567</v>
      </c>
      <c r="CA50" s="17">
        <f>IF(SUM(wSUP!$C50:$DB50),$A50*wSUP!CA50/SUM(wSUP!$C50:$DB50),0)</f>
        <v>0.43347350860429207</v>
      </c>
      <c r="CB50" s="17">
        <f>IF(SUM(wSUP!$C50:$DB50),$A50*wSUP!CB50/SUM(wSUP!$C50:$DB50),0)</f>
        <v>0</v>
      </c>
      <c r="CC50" s="17">
        <f>IF(SUM(wSUP!$C50:$DB50),$A50*wSUP!CC50/SUM(wSUP!$C50:$DB50),0)</f>
        <v>0</v>
      </c>
      <c r="CD50" s="17">
        <f>IF(SUM(wSUP!$C50:$DB50),$A50*wSUP!CD50/SUM(wSUP!$C50:$DB50),0)</f>
        <v>0</v>
      </c>
      <c r="CE50" s="17">
        <f>IF(SUM(wSUP!$C50:$DB50),$A50*wSUP!CE50/SUM(wSUP!$C50:$DB50),0)</f>
        <v>0</v>
      </c>
      <c r="CF50" s="17">
        <f>IF(SUM(wSUP!$C50:$DB50),$A50*wSUP!CF50/SUM(wSUP!$C50:$DB50),0)</f>
        <v>1.6819033742452425</v>
      </c>
      <c r="CG50" s="17">
        <f>IF(SUM(wSUP!$C50:$DB50),$A50*wSUP!CG50/SUM(wSUP!$C50:$DB50),0)</f>
        <v>0</v>
      </c>
      <c r="CH50" s="17">
        <f>IF(SUM(wSUP!$C50:$DB50),$A50*wSUP!CH50/SUM(wSUP!$C50:$DB50),0)</f>
        <v>0</v>
      </c>
      <c r="CI50" s="17">
        <f>IF(SUM(wSUP!$C50:$DB50),$A50*wSUP!CI50/SUM(wSUP!$C50:$DB50),0)</f>
        <v>0</v>
      </c>
      <c r="CJ50" s="17">
        <f>IF(SUM(wSUP!$C50:$DB50),$A50*wSUP!CJ50/SUM(wSUP!$C50:$DB50),0)</f>
        <v>0</v>
      </c>
      <c r="CK50" s="17">
        <f>IF(SUM(wSUP!$C50:$DB50),$A50*wSUP!CK50/SUM(wSUP!$C50:$DB50),0)</f>
        <v>0</v>
      </c>
      <c r="CL50" s="17">
        <f>IF(SUM(wSUP!$C50:$DB50),$A50*wSUP!CL50/SUM(wSUP!$C50:$DB50),0)</f>
        <v>0</v>
      </c>
      <c r="CM50" s="17">
        <f>IF(SUM(wSUP!$C50:$DB50),$A50*wSUP!CM50/SUM(wSUP!$C50:$DB50),0)</f>
        <v>0</v>
      </c>
      <c r="CN50" s="17">
        <f>IF(SUM(wSUP!$C50:$DB50),$A50*wSUP!CN50/SUM(wSUP!$C50:$DB50),0)</f>
        <v>0</v>
      </c>
      <c r="CO50" s="17">
        <f>IF(SUM(wSUP!$C50:$DB50),$A50*wSUP!CO50/SUM(wSUP!$C50:$DB50),0)</f>
        <v>0</v>
      </c>
      <c r="CP50" s="17">
        <f>IF(SUM(wSUP!$C50:$DB50),$A50*wSUP!CP50/SUM(wSUP!$C50:$DB50),0)</f>
        <v>0</v>
      </c>
      <c r="CQ50" s="17">
        <f>IF(SUM(wSUP!$C50:$DB50),$A50*wSUP!CQ50/SUM(wSUP!$C50:$DB50),0)</f>
        <v>0</v>
      </c>
      <c r="CR50" s="17">
        <f>IF(SUM(wSUP!$C50:$DB50),$A50*wSUP!CR50/SUM(wSUP!$C50:$DB50),0)</f>
        <v>0</v>
      </c>
      <c r="CS50" s="17">
        <f>IF(SUM(wSUP!$C50:$DB50),$A50*wSUP!CS50/SUM(wSUP!$C50:$DB50),0)</f>
        <v>0</v>
      </c>
      <c r="CT50" s="17">
        <f>IF(SUM(wSUP!$C50:$DB50),$A50*wSUP!CT50/SUM(wSUP!$C50:$DB50),0)</f>
        <v>0</v>
      </c>
      <c r="CU50" s="17">
        <f>IF(SUM(wSUP!$C50:$DB50),$A50*wSUP!CU50/SUM(wSUP!$C50:$DB50),0)</f>
        <v>0</v>
      </c>
      <c r="CV50" s="17">
        <f>IF(SUM(wSUP!$C50:$DB50),$A50*wSUP!CV50/SUM(wSUP!$C50:$DB50),0)</f>
        <v>0</v>
      </c>
      <c r="CW50" s="17">
        <f>IF(SUM(wSUP!$C50:$DB50),$A50*wSUP!CW50/SUM(wSUP!$C50:$DB50),0)</f>
        <v>0</v>
      </c>
      <c r="CX50" s="17">
        <f>IF(SUM(wSUP!$C50:$DB50),$A50*wSUP!CX50/SUM(wSUP!$C50:$DB50),0)</f>
        <v>0</v>
      </c>
      <c r="CY50" s="17">
        <f>IF(SUM(wSUP!$C50:$DB50),$A50*wSUP!CY50/SUM(wSUP!$C50:$DB50),0)</f>
        <v>0</v>
      </c>
      <c r="CZ50" s="17">
        <f>IF(SUM(wSUP!$C50:$DB50),$A50*wSUP!CZ50/SUM(wSUP!$C50:$DB50),0)</f>
        <v>0</v>
      </c>
      <c r="DA50" s="17">
        <f>IF(SUM(wSUP!$C50:$DB50),$A50*wSUP!DA50/SUM(wSUP!$C50:$DB50),0)</f>
        <v>0</v>
      </c>
      <c r="DB50" s="17">
        <f>IF(SUM(wSUP!$C50:$DB50),$A50*wSUP!DB50/SUM(wSUP!$C50:$DB50),0)</f>
        <v>0</v>
      </c>
      <c r="DC50" s="2"/>
    </row>
    <row r="51" spans="1:107" x14ac:dyDescent="0.75">
      <c r="A51" s="37">
        <v>29.454780450827919</v>
      </c>
      <c r="B51" s="17" t="s">
        <v>128</v>
      </c>
      <c r="C51" s="17">
        <f>IF(SUM(wSUP!$C51:$DB51),$A51*wSUP!C51/SUM(wSUP!$C51:$DB51),0)</f>
        <v>0</v>
      </c>
      <c r="D51" s="17">
        <f>IF(SUM(wSUP!$C51:$DB51),$A51*wSUP!D51/SUM(wSUP!$C51:$DB51),0)</f>
        <v>0</v>
      </c>
      <c r="E51" s="17">
        <f>IF(SUM(wSUP!$C51:$DB51),$A51*wSUP!E51/SUM(wSUP!$C51:$DB51),0)</f>
        <v>0</v>
      </c>
      <c r="F51" s="17">
        <f>IF(SUM(wSUP!$C51:$DB51),$A51*wSUP!F51/SUM(wSUP!$C51:$DB51),0)</f>
        <v>0</v>
      </c>
      <c r="G51" s="17">
        <f>IF(SUM(wSUP!$C51:$DB51),$A51*wSUP!G51/SUM(wSUP!$C51:$DB51),0)</f>
        <v>0</v>
      </c>
      <c r="H51" s="17">
        <f>IF(SUM(wSUP!$C51:$DB51),$A51*wSUP!H51/SUM(wSUP!$C51:$DB51),0)</f>
        <v>0</v>
      </c>
      <c r="I51" s="17">
        <f>IF(SUM(wSUP!$C51:$DB51),$A51*wSUP!I51/SUM(wSUP!$C51:$DB51),0)</f>
        <v>0</v>
      </c>
      <c r="J51" s="17">
        <f>IF(SUM(wSUP!$C51:$DB51),$A51*wSUP!J51/SUM(wSUP!$C51:$DB51),0)</f>
        <v>0</v>
      </c>
      <c r="K51" s="17">
        <f>IF(SUM(wSUP!$C51:$DB51),$A51*wSUP!K51/SUM(wSUP!$C51:$DB51),0)</f>
        <v>0</v>
      </c>
      <c r="L51" s="17">
        <f>IF(SUM(wSUP!$C51:$DB51),$A51*wSUP!L51/SUM(wSUP!$C51:$DB51),0)</f>
        <v>0</v>
      </c>
      <c r="M51" s="17">
        <f>IF(SUM(wSUP!$C51:$DB51),$A51*wSUP!M51/SUM(wSUP!$C51:$DB51),0)</f>
        <v>0</v>
      </c>
      <c r="N51" s="17">
        <f>IF(SUM(wSUP!$C51:$DB51),$A51*wSUP!N51/SUM(wSUP!$C51:$DB51),0)</f>
        <v>0</v>
      </c>
      <c r="O51" s="17">
        <f>IF(SUM(wSUP!$C51:$DB51),$A51*wSUP!O51/SUM(wSUP!$C51:$DB51),0)</f>
        <v>0</v>
      </c>
      <c r="P51" s="17">
        <f>IF(SUM(wSUP!$C51:$DB51),$A51*wSUP!P51/SUM(wSUP!$C51:$DB51),0)</f>
        <v>0</v>
      </c>
      <c r="Q51" s="17">
        <f>IF(SUM(wSUP!$C51:$DB51),$A51*wSUP!Q51/SUM(wSUP!$C51:$DB51),0)</f>
        <v>0</v>
      </c>
      <c r="R51" s="17">
        <f>IF(SUM(wSUP!$C51:$DB51),$A51*wSUP!R51/SUM(wSUP!$C51:$DB51),0)</f>
        <v>0</v>
      </c>
      <c r="S51" s="17">
        <f>IF(SUM(wSUP!$C51:$DB51),$A51*wSUP!S51/SUM(wSUP!$C51:$DB51),0)</f>
        <v>0</v>
      </c>
      <c r="T51" s="17">
        <f>IF(SUM(wSUP!$C51:$DB51),$A51*wSUP!T51/SUM(wSUP!$C51:$DB51),0)</f>
        <v>0</v>
      </c>
      <c r="U51" s="17">
        <f>IF(SUM(wSUP!$C51:$DB51),$A51*wSUP!U51/SUM(wSUP!$C51:$DB51),0)</f>
        <v>0</v>
      </c>
      <c r="V51" s="17">
        <f>IF(SUM(wSUP!$C51:$DB51),$A51*wSUP!V51/SUM(wSUP!$C51:$DB51),0)</f>
        <v>0</v>
      </c>
      <c r="W51" s="17">
        <f>IF(SUM(wSUP!$C51:$DB51),$A51*wSUP!W51/SUM(wSUP!$C51:$DB51),0)</f>
        <v>0</v>
      </c>
      <c r="X51" s="17">
        <f>IF(SUM(wSUP!$C51:$DB51),$A51*wSUP!X51/SUM(wSUP!$C51:$DB51),0)</f>
        <v>0</v>
      </c>
      <c r="Y51" s="17">
        <f>IF(SUM(wSUP!$C51:$DB51),$A51*wSUP!Y51/SUM(wSUP!$C51:$DB51),0)</f>
        <v>0</v>
      </c>
      <c r="Z51" s="17">
        <f>IF(SUM(wSUP!$C51:$DB51),$A51*wSUP!Z51/SUM(wSUP!$C51:$DB51),0)</f>
        <v>0</v>
      </c>
      <c r="AA51" s="17">
        <f>IF(SUM(wSUP!$C51:$DB51),$A51*wSUP!AA51/SUM(wSUP!$C51:$DB51),0)</f>
        <v>0</v>
      </c>
      <c r="AB51" s="17">
        <f>IF(SUM(wSUP!$C51:$DB51),$A51*wSUP!AB51/SUM(wSUP!$C51:$DB51),0)</f>
        <v>0</v>
      </c>
      <c r="AC51" s="17">
        <f>IF(SUM(wSUP!$C51:$DB51),$A51*wSUP!AC51/SUM(wSUP!$C51:$DB51),0)</f>
        <v>0</v>
      </c>
      <c r="AD51" s="17">
        <f>IF(SUM(wSUP!$C51:$DB51),$A51*wSUP!AD51/SUM(wSUP!$C51:$DB51),0)</f>
        <v>0</v>
      </c>
      <c r="AE51" s="17">
        <f>IF(SUM(wSUP!$C51:$DB51),$A51*wSUP!AE51/SUM(wSUP!$C51:$DB51),0)</f>
        <v>0</v>
      </c>
      <c r="AF51" s="17">
        <f>IF(SUM(wSUP!$C51:$DB51),$A51*wSUP!AF51/SUM(wSUP!$C51:$DB51),0)</f>
        <v>0</v>
      </c>
      <c r="AG51" s="17">
        <f>IF(SUM(wSUP!$C51:$DB51),$A51*wSUP!AG51/SUM(wSUP!$C51:$DB51),0)</f>
        <v>0</v>
      </c>
      <c r="AH51" s="17">
        <f>IF(SUM(wSUP!$C51:$DB51),$A51*wSUP!AH51/SUM(wSUP!$C51:$DB51),0)</f>
        <v>0</v>
      </c>
      <c r="AI51" s="17">
        <f>IF(SUM(wSUP!$C51:$DB51),$A51*wSUP!AI51/SUM(wSUP!$C51:$DB51),0)</f>
        <v>0</v>
      </c>
      <c r="AJ51" s="17">
        <f>IF(SUM(wSUP!$C51:$DB51),$A51*wSUP!AJ51/SUM(wSUP!$C51:$DB51),0)</f>
        <v>0</v>
      </c>
      <c r="AK51" s="17">
        <f>IF(SUM(wSUP!$C51:$DB51),$A51*wSUP!AK51/SUM(wSUP!$C51:$DB51),0)</f>
        <v>0</v>
      </c>
      <c r="AL51" s="17">
        <f>IF(SUM(wSUP!$C51:$DB51),$A51*wSUP!AL51/SUM(wSUP!$C51:$DB51),0)</f>
        <v>0</v>
      </c>
      <c r="AM51" s="17">
        <f>IF(SUM(wSUP!$C51:$DB51),$A51*wSUP!AM51/SUM(wSUP!$C51:$DB51),0)</f>
        <v>0</v>
      </c>
      <c r="AN51" s="17">
        <f>IF(SUM(wSUP!$C51:$DB51),$A51*wSUP!AN51/SUM(wSUP!$C51:$DB51),0)</f>
        <v>0</v>
      </c>
      <c r="AO51" s="17">
        <f>IF(SUM(wSUP!$C51:$DB51),$A51*wSUP!AO51/SUM(wSUP!$C51:$DB51),0)</f>
        <v>0</v>
      </c>
      <c r="AP51" s="17">
        <f>IF(SUM(wSUP!$C51:$DB51),$A51*wSUP!AP51/SUM(wSUP!$C51:$DB51),0)</f>
        <v>0</v>
      </c>
      <c r="AQ51" s="17">
        <f>IF(SUM(wSUP!$C51:$DB51),$A51*wSUP!AQ51/SUM(wSUP!$C51:$DB51),0)</f>
        <v>0</v>
      </c>
      <c r="AR51" s="17">
        <f>IF(SUM(wSUP!$C51:$DB51),$A51*wSUP!AR51/SUM(wSUP!$C51:$DB51),0)</f>
        <v>0</v>
      </c>
      <c r="AS51" s="17">
        <f>IF(SUM(wSUP!$C51:$DB51),$A51*wSUP!AS51/SUM(wSUP!$C51:$DB51),0)</f>
        <v>0</v>
      </c>
      <c r="AT51" s="17">
        <f>IF(SUM(wSUP!$C51:$DB51),$A51*wSUP!AT51/SUM(wSUP!$C51:$DB51),0)</f>
        <v>26.594260567367332</v>
      </c>
      <c r="AU51" s="17">
        <f>IF(SUM(wSUP!$C51:$DB51),$A51*wSUP!AU51/SUM(wSUP!$C51:$DB51),0)</f>
        <v>0</v>
      </c>
      <c r="AV51" s="17">
        <f>IF(SUM(wSUP!$C51:$DB51),$A51*wSUP!AV51/SUM(wSUP!$C51:$DB51),0)</f>
        <v>0</v>
      </c>
      <c r="AW51" s="17">
        <f>IF(SUM(wSUP!$C51:$DB51),$A51*wSUP!AW51/SUM(wSUP!$C51:$DB51),0)</f>
        <v>0</v>
      </c>
      <c r="AX51" s="17">
        <f>IF(SUM(wSUP!$C51:$DB51),$A51*wSUP!AX51/SUM(wSUP!$C51:$DB51),0)</f>
        <v>0</v>
      </c>
      <c r="AY51" s="17">
        <f>IF(SUM(wSUP!$C51:$DB51),$A51*wSUP!AY51/SUM(wSUP!$C51:$DB51),0)</f>
        <v>2.8605198834605892</v>
      </c>
      <c r="AZ51" s="17">
        <f>IF(SUM(wSUP!$C51:$DB51),$A51*wSUP!AZ51/SUM(wSUP!$C51:$DB51),0)</f>
        <v>0</v>
      </c>
      <c r="BA51" s="17">
        <f>IF(SUM(wSUP!$C51:$DB51),$A51*wSUP!BA51/SUM(wSUP!$C51:$DB51),0)</f>
        <v>0</v>
      </c>
      <c r="BB51" s="17">
        <f>IF(SUM(wSUP!$C51:$DB51),$A51*wSUP!BB51/SUM(wSUP!$C51:$DB51),0)</f>
        <v>0</v>
      </c>
      <c r="BC51" s="17">
        <f>IF(SUM(wSUP!$C51:$DB51),$A51*wSUP!BC51/SUM(wSUP!$C51:$DB51),0)</f>
        <v>0</v>
      </c>
      <c r="BD51" s="17">
        <f>IF(SUM(wSUP!$C51:$DB51),$A51*wSUP!BD51/SUM(wSUP!$C51:$DB51),0)</f>
        <v>0</v>
      </c>
      <c r="BE51" s="17">
        <f>IF(SUM(wSUP!$C51:$DB51),$A51*wSUP!BE51/SUM(wSUP!$C51:$DB51),0)</f>
        <v>0</v>
      </c>
      <c r="BF51" s="17">
        <f>IF(SUM(wSUP!$C51:$DB51),$A51*wSUP!BF51/SUM(wSUP!$C51:$DB51),0)</f>
        <v>0</v>
      </c>
      <c r="BG51" s="17">
        <f>IF(SUM(wSUP!$C51:$DB51),$A51*wSUP!BG51/SUM(wSUP!$C51:$DB51),0)</f>
        <v>0</v>
      </c>
      <c r="BH51" s="17">
        <f>IF(SUM(wSUP!$C51:$DB51),$A51*wSUP!BH51/SUM(wSUP!$C51:$DB51),0)</f>
        <v>0</v>
      </c>
      <c r="BI51" s="17">
        <f>IF(SUM(wSUP!$C51:$DB51),$A51*wSUP!BI51/SUM(wSUP!$C51:$DB51),0)</f>
        <v>0</v>
      </c>
      <c r="BJ51" s="17">
        <f>IF(SUM(wSUP!$C51:$DB51),$A51*wSUP!BJ51/SUM(wSUP!$C51:$DB51),0)</f>
        <v>0</v>
      </c>
      <c r="BK51" s="17">
        <f>IF(SUM(wSUP!$C51:$DB51),$A51*wSUP!BK51/SUM(wSUP!$C51:$DB51),0)</f>
        <v>0</v>
      </c>
      <c r="BL51" s="17">
        <f>IF(SUM(wSUP!$C51:$DB51),$A51*wSUP!BL51/SUM(wSUP!$C51:$DB51),0)</f>
        <v>0</v>
      </c>
      <c r="BM51" s="17">
        <f>IF(SUM(wSUP!$C51:$DB51),$A51*wSUP!BM51/SUM(wSUP!$C51:$DB51),0)</f>
        <v>0</v>
      </c>
      <c r="BN51" s="17">
        <f>IF(SUM(wSUP!$C51:$DB51),$A51*wSUP!BN51/SUM(wSUP!$C51:$DB51),0)</f>
        <v>0</v>
      </c>
      <c r="BO51" s="17">
        <f>IF(SUM(wSUP!$C51:$DB51),$A51*wSUP!BO51/SUM(wSUP!$C51:$DB51),0)</f>
        <v>0</v>
      </c>
      <c r="BP51" s="17">
        <f>IF(SUM(wSUP!$C51:$DB51),$A51*wSUP!BP51/SUM(wSUP!$C51:$DB51),0)</f>
        <v>0</v>
      </c>
      <c r="BQ51" s="17">
        <f>IF(SUM(wSUP!$C51:$DB51),$A51*wSUP!BQ51/SUM(wSUP!$C51:$DB51),0)</f>
        <v>0</v>
      </c>
      <c r="BR51" s="17">
        <f>IF(SUM(wSUP!$C51:$DB51),$A51*wSUP!BR51/SUM(wSUP!$C51:$DB51),0)</f>
        <v>0</v>
      </c>
      <c r="BS51" s="17">
        <f>IF(SUM(wSUP!$C51:$DB51),$A51*wSUP!BS51/SUM(wSUP!$C51:$DB51),0)</f>
        <v>0</v>
      </c>
      <c r="BT51" s="17">
        <f>IF(SUM(wSUP!$C51:$DB51),$A51*wSUP!BT51/SUM(wSUP!$C51:$DB51),0)</f>
        <v>0</v>
      </c>
      <c r="BU51" s="17">
        <f>IF(SUM(wSUP!$C51:$DB51),$A51*wSUP!BU51/SUM(wSUP!$C51:$DB51),0)</f>
        <v>0</v>
      </c>
      <c r="BV51" s="17">
        <f>IF(SUM(wSUP!$C51:$DB51),$A51*wSUP!BV51/SUM(wSUP!$C51:$DB51),0)</f>
        <v>0</v>
      </c>
      <c r="BW51" s="17">
        <f>IF(SUM(wSUP!$C51:$DB51),$A51*wSUP!BW51/SUM(wSUP!$C51:$DB51),0)</f>
        <v>0</v>
      </c>
      <c r="BX51" s="17">
        <f>IF(SUM(wSUP!$C51:$DB51),$A51*wSUP!BX51/SUM(wSUP!$C51:$DB51),0)</f>
        <v>0</v>
      </c>
      <c r="BY51" s="17">
        <f>IF(SUM(wSUP!$C51:$DB51),$A51*wSUP!BY51/SUM(wSUP!$C51:$DB51),0)</f>
        <v>0</v>
      </c>
      <c r="BZ51" s="17">
        <f>IF(SUM(wSUP!$C51:$DB51),$A51*wSUP!BZ51/SUM(wSUP!$C51:$DB51),0)</f>
        <v>0</v>
      </c>
      <c r="CA51" s="17">
        <f>IF(SUM(wSUP!$C51:$DB51),$A51*wSUP!CA51/SUM(wSUP!$C51:$DB51),0)</f>
        <v>0</v>
      </c>
      <c r="CB51" s="17">
        <f>IF(SUM(wSUP!$C51:$DB51),$A51*wSUP!CB51/SUM(wSUP!$C51:$DB51),0)</f>
        <v>0</v>
      </c>
      <c r="CC51" s="17">
        <f>IF(SUM(wSUP!$C51:$DB51),$A51*wSUP!CC51/SUM(wSUP!$C51:$DB51),0)</f>
        <v>0</v>
      </c>
      <c r="CD51" s="17">
        <f>IF(SUM(wSUP!$C51:$DB51),$A51*wSUP!CD51/SUM(wSUP!$C51:$DB51),0)</f>
        <v>0</v>
      </c>
      <c r="CE51" s="17">
        <f>IF(SUM(wSUP!$C51:$DB51),$A51*wSUP!CE51/SUM(wSUP!$C51:$DB51),0)</f>
        <v>0</v>
      </c>
      <c r="CF51" s="17">
        <f>IF(SUM(wSUP!$C51:$DB51),$A51*wSUP!CF51/SUM(wSUP!$C51:$DB51),0)</f>
        <v>0</v>
      </c>
      <c r="CG51" s="17">
        <f>IF(SUM(wSUP!$C51:$DB51),$A51*wSUP!CG51/SUM(wSUP!$C51:$DB51),0)</f>
        <v>0</v>
      </c>
      <c r="CH51" s="17">
        <f>IF(SUM(wSUP!$C51:$DB51),$A51*wSUP!CH51/SUM(wSUP!$C51:$DB51),0)</f>
        <v>0</v>
      </c>
      <c r="CI51" s="17">
        <f>IF(SUM(wSUP!$C51:$DB51),$A51*wSUP!CI51/SUM(wSUP!$C51:$DB51),0)</f>
        <v>0</v>
      </c>
      <c r="CJ51" s="17">
        <f>IF(SUM(wSUP!$C51:$DB51),$A51*wSUP!CJ51/SUM(wSUP!$C51:$DB51),0)</f>
        <v>0</v>
      </c>
      <c r="CK51" s="17">
        <f>IF(SUM(wSUP!$C51:$DB51),$A51*wSUP!CK51/SUM(wSUP!$C51:$DB51),0)</f>
        <v>0</v>
      </c>
      <c r="CL51" s="17">
        <f>IF(SUM(wSUP!$C51:$DB51),$A51*wSUP!CL51/SUM(wSUP!$C51:$DB51),0)</f>
        <v>0</v>
      </c>
      <c r="CM51" s="17">
        <f>IF(SUM(wSUP!$C51:$DB51),$A51*wSUP!CM51/SUM(wSUP!$C51:$DB51),0)</f>
        <v>0</v>
      </c>
      <c r="CN51" s="17">
        <f>IF(SUM(wSUP!$C51:$DB51),$A51*wSUP!CN51/SUM(wSUP!$C51:$DB51),0)</f>
        <v>0</v>
      </c>
      <c r="CO51" s="17">
        <f>IF(SUM(wSUP!$C51:$DB51),$A51*wSUP!CO51/SUM(wSUP!$C51:$DB51),0)</f>
        <v>0</v>
      </c>
      <c r="CP51" s="17">
        <f>IF(SUM(wSUP!$C51:$DB51),$A51*wSUP!CP51/SUM(wSUP!$C51:$DB51),0)</f>
        <v>0</v>
      </c>
      <c r="CQ51" s="17">
        <f>IF(SUM(wSUP!$C51:$DB51),$A51*wSUP!CQ51/SUM(wSUP!$C51:$DB51),0)</f>
        <v>0</v>
      </c>
      <c r="CR51" s="17">
        <f>IF(SUM(wSUP!$C51:$DB51),$A51*wSUP!CR51/SUM(wSUP!$C51:$DB51),0)</f>
        <v>0</v>
      </c>
      <c r="CS51" s="17">
        <f>IF(SUM(wSUP!$C51:$DB51),$A51*wSUP!CS51/SUM(wSUP!$C51:$DB51),0)</f>
        <v>0</v>
      </c>
      <c r="CT51" s="17">
        <f>IF(SUM(wSUP!$C51:$DB51),$A51*wSUP!CT51/SUM(wSUP!$C51:$DB51),0)</f>
        <v>0</v>
      </c>
      <c r="CU51" s="17">
        <f>IF(SUM(wSUP!$C51:$DB51),$A51*wSUP!CU51/SUM(wSUP!$C51:$DB51),0)</f>
        <v>0</v>
      </c>
      <c r="CV51" s="17">
        <f>IF(SUM(wSUP!$C51:$DB51),$A51*wSUP!CV51/SUM(wSUP!$C51:$DB51),0)</f>
        <v>0</v>
      </c>
      <c r="CW51" s="17">
        <f>IF(SUM(wSUP!$C51:$DB51),$A51*wSUP!CW51/SUM(wSUP!$C51:$DB51),0)</f>
        <v>0</v>
      </c>
      <c r="CX51" s="17">
        <f>IF(SUM(wSUP!$C51:$DB51),$A51*wSUP!CX51/SUM(wSUP!$C51:$DB51),0)</f>
        <v>0</v>
      </c>
      <c r="CY51" s="17">
        <f>IF(SUM(wSUP!$C51:$DB51),$A51*wSUP!CY51/SUM(wSUP!$C51:$DB51),0)</f>
        <v>0</v>
      </c>
      <c r="CZ51" s="17">
        <f>IF(SUM(wSUP!$C51:$DB51),$A51*wSUP!CZ51/SUM(wSUP!$C51:$DB51),0)</f>
        <v>0</v>
      </c>
      <c r="DA51" s="17">
        <f>IF(SUM(wSUP!$C51:$DB51),$A51*wSUP!DA51/SUM(wSUP!$C51:$DB51),0)</f>
        <v>0</v>
      </c>
      <c r="DB51" s="17">
        <f>IF(SUM(wSUP!$C51:$DB51),$A51*wSUP!DB51/SUM(wSUP!$C51:$DB51),0)</f>
        <v>0</v>
      </c>
      <c r="DC51" s="2"/>
    </row>
    <row r="52" spans="1:107" x14ac:dyDescent="0.75">
      <c r="A52" s="37">
        <v>14.16411368490038</v>
      </c>
      <c r="B52" s="9" t="s">
        <v>124</v>
      </c>
      <c r="C52" s="17">
        <f>IF(SUM(wSUP!$C52:$DB52),$A52*wSUP!C52/SUM(wSUP!$C52:$DB52),0)</f>
        <v>0</v>
      </c>
      <c r="D52" s="17">
        <f>IF(SUM(wSUP!$C52:$DB52),$A52*wSUP!D52/SUM(wSUP!$C52:$DB52),0)</f>
        <v>0</v>
      </c>
      <c r="E52" s="17">
        <f>IF(SUM(wSUP!$C52:$DB52),$A52*wSUP!E52/SUM(wSUP!$C52:$DB52),0)</f>
        <v>0</v>
      </c>
      <c r="F52" s="17">
        <f>IF(SUM(wSUP!$C52:$DB52),$A52*wSUP!F52/SUM(wSUP!$C52:$DB52),0)</f>
        <v>0</v>
      </c>
      <c r="G52" s="17">
        <f>IF(SUM(wSUP!$C52:$DB52),$A52*wSUP!G52/SUM(wSUP!$C52:$DB52),0)</f>
        <v>0</v>
      </c>
      <c r="H52" s="17">
        <f>IF(SUM(wSUP!$C52:$DB52),$A52*wSUP!H52/SUM(wSUP!$C52:$DB52),0)</f>
        <v>0</v>
      </c>
      <c r="I52" s="17">
        <f>IF(SUM(wSUP!$C52:$DB52),$A52*wSUP!I52/SUM(wSUP!$C52:$DB52),0)</f>
        <v>0</v>
      </c>
      <c r="J52" s="17">
        <f>IF(SUM(wSUP!$C52:$DB52),$A52*wSUP!J52/SUM(wSUP!$C52:$DB52),0)</f>
        <v>0</v>
      </c>
      <c r="K52" s="17">
        <f>IF(SUM(wSUP!$C52:$DB52),$A52*wSUP!K52/SUM(wSUP!$C52:$DB52),0)</f>
        <v>0</v>
      </c>
      <c r="L52" s="17">
        <f>IF(SUM(wSUP!$C52:$DB52),$A52*wSUP!L52/SUM(wSUP!$C52:$DB52),0)</f>
        <v>0</v>
      </c>
      <c r="M52" s="17">
        <f>IF(SUM(wSUP!$C52:$DB52),$A52*wSUP!M52/SUM(wSUP!$C52:$DB52),0)</f>
        <v>0</v>
      </c>
      <c r="N52" s="17">
        <f>IF(SUM(wSUP!$C52:$DB52),$A52*wSUP!N52/SUM(wSUP!$C52:$DB52),0)</f>
        <v>0</v>
      </c>
      <c r="O52" s="17">
        <f>IF(SUM(wSUP!$C52:$DB52),$A52*wSUP!O52/SUM(wSUP!$C52:$DB52),0)</f>
        <v>0</v>
      </c>
      <c r="P52" s="17">
        <f>IF(SUM(wSUP!$C52:$DB52),$A52*wSUP!P52/SUM(wSUP!$C52:$DB52),0)</f>
        <v>0</v>
      </c>
      <c r="Q52" s="17">
        <f>IF(SUM(wSUP!$C52:$DB52),$A52*wSUP!Q52/SUM(wSUP!$C52:$DB52),0)</f>
        <v>0</v>
      </c>
      <c r="R52" s="17">
        <f>IF(SUM(wSUP!$C52:$DB52),$A52*wSUP!R52/SUM(wSUP!$C52:$DB52),0)</f>
        <v>0</v>
      </c>
      <c r="S52" s="17">
        <f>IF(SUM(wSUP!$C52:$DB52),$A52*wSUP!S52/SUM(wSUP!$C52:$DB52),0)</f>
        <v>0</v>
      </c>
      <c r="T52" s="17">
        <f>IF(SUM(wSUP!$C52:$DB52),$A52*wSUP!T52/SUM(wSUP!$C52:$DB52),0)</f>
        <v>0</v>
      </c>
      <c r="U52" s="17">
        <f>IF(SUM(wSUP!$C52:$DB52),$A52*wSUP!U52/SUM(wSUP!$C52:$DB52),0)</f>
        <v>0</v>
      </c>
      <c r="V52" s="17">
        <f>IF(SUM(wSUP!$C52:$DB52),$A52*wSUP!V52/SUM(wSUP!$C52:$DB52),0)</f>
        <v>0</v>
      </c>
      <c r="W52" s="17">
        <f>IF(SUM(wSUP!$C52:$DB52),$A52*wSUP!W52/SUM(wSUP!$C52:$DB52),0)</f>
        <v>0</v>
      </c>
      <c r="X52" s="17">
        <f>IF(SUM(wSUP!$C52:$DB52),$A52*wSUP!X52/SUM(wSUP!$C52:$DB52),0)</f>
        <v>0</v>
      </c>
      <c r="Y52" s="17">
        <f>IF(SUM(wSUP!$C52:$DB52),$A52*wSUP!Y52/SUM(wSUP!$C52:$DB52),0)</f>
        <v>0</v>
      </c>
      <c r="Z52" s="17">
        <f>IF(SUM(wSUP!$C52:$DB52),$A52*wSUP!Z52/SUM(wSUP!$C52:$DB52),0)</f>
        <v>0</v>
      </c>
      <c r="AA52" s="17">
        <f>IF(SUM(wSUP!$C52:$DB52),$A52*wSUP!AA52/SUM(wSUP!$C52:$DB52),0)</f>
        <v>0</v>
      </c>
      <c r="AB52" s="17">
        <f>IF(SUM(wSUP!$C52:$DB52),$A52*wSUP!AB52/SUM(wSUP!$C52:$DB52),0)</f>
        <v>0</v>
      </c>
      <c r="AC52" s="17">
        <f>IF(SUM(wSUP!$C52:$DB52),$A52*wSUP!AC52/SUM(wSUP!$C52:$DB52),0)</f>
        <v>0</v>
      </c>
      <c r="AD52" s="17">
        <f>IF(SUM(wSUP!$C52:$DB52),$A52*wSUP!AD52/SUM(wSUP!$C52:$DB52),0)</f>
        <v>0</v>
      </c>
      <c r="AE52" s="17">
        <f>IF(SUM(wSUP!$C52:$DB52),$A52*wSUP!AE52/SUM(wSUP!$C52:$DB52),0)</f>
        <v>0</v>
      </c>
      <c r="AF52" s="17">
        <f>IF(SUM(wSUP!$C52:$DB52),$A52*wSUP!AF52/SUM(wSUP!$C52:$DB52),0)</f>
        <v>0</v>
      </c>
      <c r="AG52" s="17">
        <f>IF(SUM(wSUP!$C52:$DB52),$A52*wSUP!AG52/SUM(wSUP!$C52:$DB52),0)</f>
        <v>0</v>
      </c>
      <c r="AH52" s="17">
        <f>IF(SUM(wSUP!$C52:$DB52),$A52*wSUP!AH52/SUM(wSUP!$C52:$DB52),0)</f>
        <v>0</v>
      </c>
      <c r="AI52" s="17">
        <f>IF(SUM(wSUP!$C52:$DB52),$A52*wSUP!AI52/SUM(wSUP!$C52:$DB52),0)</f>
        <v>0</v>
      </c>
      <c r="AJ52" s="17">
        <f>IF(SUM(wSUP!$C52:$DB52),$A52*wSUP!AJ52/SUM(wSUP!$C52:$DB52),0)</f>
        <v>0</v>
      </c>
      <c r="AK52" s="17">
        <f>IF(SUM(wSUP!$C52:$DB52),$A52*wSUP!AK52/SUM(wSUP!$C52:$DB52),0)</f>
        <v>0</v>
      </c>
      <c r="AL52" s="17">
        <f>IF(SUM(wSUP!$C52:$DB52),$A52*wSUP!AL52/SUM(wSUP!$C52:$DB52),0)</f>
        <v>0</v>
      </c>
      <c r="AM52" s="17">
        <f>IF(SUM(wSUP!$C52:$DB52),$A52*wSUP!AM52/SUM(wSUP!$C52:$DB52),0)</f>
        <v>0</v>
      </c>
      <c r="AN52" s="17">
        <f>IF(SUM(wSUP!$C52:$DB52),$A52*wSUP!AN52/SUM(wSUP!$C52:$DB52),0)</f>
        <v>0</v>
      </c>
      <c r="AO52" s="17">
        <f>IF(SUM(wSUP!$C52:$DB52),$A52*wSUP!AO52/SUM(wSUP!$C52:$DB52),0)</f>
        <v>0</v>
      </c>
      <c r="AP52" s="17">
        <f>IF(SUM(wSUP!$C52:$DB52),$A52*wSUP!AP52/SUM(wSUP!$C52:$DB52),0)</f>
        <v>0</v>
      </c>
      <c r="AQ52" s="17">
        <f>IF(SUM(wSUP!$C52:$DB52),$A52*wSUP!AQ52/SUM(wSUP!$C52:$DB52),0)</f>
        <v>0</v>
      </c>
      <c r="AR52" s="17">
        <f>IF(SUM(wSUP!$C52:$DB52),$A52*wSUP!AR52/SUM(wSUP!$C52:$DB52),0)</f>
        <v>0</v>
      </c>
      <c r="AS52" s="17">
        <f>IF(SUM(wSUP!$C52:$DB52),$A52*wSUP!AS52/SUM(wSUP!$C52:$DB52),0)</f>
        <v>0.9529058359029724</v>
      </c>
      <c r="AT52" s="17">
        <f>IF(SUM(wSUP!$C52:$DB52),$A52*wSUP!AT52/SUM(wSUP!$C52:$DB52),0)</f>
        <v>0</v>
      </c>
      <c r="AU52" s="17">
        <f>IF(SUM(wSUP!$C52:$DB52),$A52*wSUP!AU52/SUM(wSUP!$C52:$DB52),0)</f>
        <v>8.5453305025102768</v>
      </c>
      <c r="AV52" s="17">
        <f>IF(SUM(wSUP!$C52:$DB52),$A52*wSUP!AV52/SUM(wSUP!$C52:$DB52),0)</f>
        <v>0</v>
      </c>
      <c r="AW52" s="17">
        <f>IF(SUM(wSUP!$C52:$DB52),$A52*wSUP!AW52/SUM(wSUP!$C52:$DB52),0)</f>
        <v>0</v>
      </c>
      <c r="AX52" s="17">
        <f>IF(SUM(wSUP!$C52:$DB52),$A52*wSUP!AX52/SUM(wSUP!$C52:$DB52),0)</f>
        <v>0</v>
      </c>
      <c r="AY52" s="17">
        <f>IF(SUM(wSUP!$C52:$DB52),$A52*wSUP!AY52/SUM(wSUP!$C52:$DB52),0)</f>
        <v>0</v>
      </c>
      <c r="AZ52" s="17">
        <f>IF(SUM(wSUP!$C52:$DB52),$A52*wSUP!AZ52/SUM(wSUP!$C52:$DB52),0)</f>
        <v>0</v>
      </c>
      <c r="BA52" s="17">
        <f>IF(SUM(wSUP!$C52:$DB52),$A52*wSUP!BA52/SUM(wSUP!$C52:$DB52),0)</f>
        <v>0</v>
      </c>
      <c r="BB52" s="17">
        <f>IF(SUM(wSUP!$C52:$DB52),$A52*wSUP!BB52/SUM(wSUP!$C52:$DB52),0)</f>
        <v>0</v>
      </c>
      <c r="BC52" s="17">
        <f>IF(SUM(wSUP!$C52:$DB52),$A52*wSUP!BC52/SUM(wSUP!$C52:$DB52),0)</f>
        <v>0</v>
      </c>
      <c r="BD52" s="17">
        <f>IF(SUM(wSUP!$C52:$DB52),$A52*wSUP!BD52/SUM(wSUP!$C52:$DB52),0)</f>
        <v>0</v>
      </c>
      <c r="BE52" s="17">
        <f>IF(SUM(wSUP!$C52:$DB52),$A52*wSUP!BE52/SUM(wSUP!$C52:$DB52),0)</f>
        <v>0</v>
      </c>
      <c r="BF52" s="17">
        <f>IF(SUM(wSUP!$C52:$DB52),$A52*wSUP!BF52/SUM(wSUP!$C52:$DB52),0)</f>
        <v>0</v>
      </c>
      <c r="BG52" s="17">
        <f>IF(SUM(wSUP!$C52:$DB52),$A52*wSUP!BG52/SUM(wSUP!$C52:$DB52),0)</f>
        <v>0</v>
      </c>
      <c r="BH52" s="17">
        <f>IF(SUM(wSUP!$C52:$DB52),$A52*wSUP!BH52/SUM(wSUP!$C52:$DB52),0)</f>
        <v>0</v>
      </c>
      <c r="BI52" s="17">
        <f>IF(SUM(wSUP!$C52:$DB52),$A52*wSUP!BI52/SUM(wSUP!$C52:$DB52),0)</f>
        <v>0</v>
      </c>
      <c r="BJ52" s="17">
        <f>IF(SUM(wSUP!$C52:$DB52),$A52*wSUP!BJ52/SUM(wSUP!$C52:$DB52),0)</f>
        <v>0</v>
      </c>
      <c r="BK52" s="17">
        <f>IF(SUM(wSUP!$C52:$DB52),$A52*wSUP!BK52/SUM(wSUP!$C52:$DB52),0)</f>
        <v>0</v>
      </c>
      <c r="BL52" s="17">
        <f>IF(SUM(wSUP!$C52:$DB52),$A52*wSUP!BL52/SUM(wSUP!$C52:$DB52),0)</f>
        <v>0</v>
      </c>
      <c r="BM52" s="17">
        <f>IF(SUM(wSUP!$C52:$DB52),$A52*wSUP!BM52/SUM(wSUP!$C52:$DB52),0)</f>
        <v>0</v>
      </c>
      <c r="BN52" s="17">
        <f>IF(SUM(wSUP!$C52:$DB52),$A52*wSUP!BN52/SUM(wSUP!$C52:$DB52),0)</f>
        <v>0</v>
      </c>
      <c r="BO52" s="17">
        <f>IF(SUM(wSUP!$C52:$DB52),$A52*wSUP!BO52/SUM(wSUP!$C52:$DB52),0)</f>
        <v>0</v>
      </c>
      <c r="BP52" s="17">
        <f>IF(SUM(wSUP!$C52:$DB52),$A52*wSUP!BP52/SUM(wSUP!$C52:$DB52),0)</f>
        <v>0</v>
      </c>
      <c r="BQ52" s="17">
        <f>IF(SUM(wSUP!$C52:$DB52),$A52*wSUP!BQ52/SUM(wSUP!$C52:$DB52),0)</f>
        <v>0</v>
      </c>
      <c r="BR52" s="17">
        <f>IF(SUM(wSUP!$C52:$DB52),$A52*wSUP!BR52/SUM(wSUP!$C52:$DB52),0)</f>
        <v>0</v>
      </c>
      <c r="BS52" s="17">
        <f>IF(SUM(wSUP!$C52:$DB52),$A52*wSUP!BS52/SUM(wSUP!$C52:$DB52),0)</f>
        <v>0</v>
      </c>
      <c r="BT52" s="17">
        <f>IF(SUM(wSUP!$C52:$DB52),$A52*wSUP!BT52/SUM(wSUP!$C52:$DB52),0)</f>
        <v>0</v>
      </c>
      <c r="BU52" s="17">
        <f>IF(SUM(wSUP!$C52:$DB52),$A52*wSUP!BU52/SUM(wSUP!$C52:$DB52),0)</f>
        <v>0</v>
      </c>
      <c r="BV52" s="17">
        <f>IF(SUM(wSUP!$C52:$DB52),$A52*wSUP!BV52/SUM(wSUP!$C52:$DB52),0)</f>
        <v>0</v>
      </c>
      <c r="BW52" s="17">
        <f>IF(SUM(wSUP!$C52:$DB52),$A52*wSUP!BW52/SUM(wSUP!$C52:$DB52),0)</f>
        <v>0</v>
      </c>
      <c r="BX52" s="17">
        <f>IF(SUM(wSUP!$C52:$DB52),$A52*wSUP!BX52/SUM(wSUP!$C52:$DB52),0)</f>
        <v>0</v>
      </c>
      <c r="BY52" s="17">
        <f>IF(SUM(wSUP!$C52:$DB52),$A52*wSUP!BY52/SUM(wSUP!$C52:$DB52),0)</f>
        <v>0</v>
      </c>
      <c r="BZ52" s="17">
        <f>IF(SUM(wSUP!$C52:$DB52),$A52*wSUP!BZ52/SUM(wSUP!$C52:$DB52),0)</f>
        <v>1.873555526437849</v>
      </c>
      <c r="CA52" s="17">
        <f>IF(SUM(wSUP!$C52:$DB52),$A52*wSUP!CA52/SUM(wSUP!$C52:$DB52),0)</f>
        <v>2.792321820049283</v>
      </c>
      <c r="CB52" s="17">
        <f>IF(SUM(wSUP!$C52:$DB52),$A52*wSUP!CB52/SUM(wSUP!$C52:$DB52),0)</f>
        <v>0</v>
      </c>
      <c r="CC52" s="17">
        <f>IF(SUM(wSUP!$C52:$DB52),$A52*wSUP!CC52/SUM(wSUP!$C52:$DB52),0)</f>
        <v>0</v>
      </c>
      <c r="CD52" s="17">
        <f>IF(SUM(wSUP!$C52:$DB52),$A52*wSUP!CD52/SUM(wSUP!$C52:$DB52),0)</f>
        <v>0</v>
      </c>
      <c r="CE52" s="17">
        <f>IF(SUM(wSUP!$C52:$DB52),$A52*wSUP!CE52/SUM(wSUP!$C52:$DB52),0)</f>
        <v>0</v>
      </c>
      <c r="CF52" s="17">
        <f>IF(SUM(wSUP!$C52:$DB52),$A52*wSUP!CF52/SUM(wSUP!$C52:$DB52),0)</f>
        <v>0</v>
      </c>
      <c r="CG52" s="17">
        <f>IF(SUM(wSUP!$C52:$DB52),$A52*wSUP!CG52/SUM(wSUP!$C52:$DB52),0)</f>
        <v>0</v>
      </c>
      <c r="CH52" s="17">
        <f>IF(SUM(wSUP!$C52:$DB52),$A52*wSUP!CH52/SUM(wSUP!$C52:$DB52),0)</f>
        <v>0</v>
      </c>
      <c r="CI52" s="17">
        <f>IF(SUM(wSUP!$C52:$DB52),$A52*wSUP!CI52/SUM(wSUP!$C52:$DB52),0)</f>
        <v>0</v>
      </c>
      <c r="CJ52" s="17">
        <f>IF(SUM(wSUP!$C52:$DB52),$A52*wSUP!CJ52/SUM(wSUP!$C52:$DB52),0)</f>
        <v>0</v>
      </c>
      <c r="CK52" s="17">
        <f>IF(SUM(wSUP!$C52:$DB52),$A52*wSUP!CK52/SUM(wSUP!$C52:$DB52),0)</f>
        <v>0</v>
      </c>
      <c r="CL52" s="17">
        <f>IF(SUM(wSUP!$C52:$DB52),$A52*wSUP!CL52/SUM(wSUP!$C52:$DB52),0)</f>
        <v>0</v>
      </c>
      <c r="CM52" s="17">
        <f>IF(SUM(wSUP!$C52:$DB52),$A52*wSUP!CM52/SUM(wSUP!$C52:$DB52),0)</f>
        <v>0</v>
      </c>
      <c r="CN52" s="17">
        <f>IF(SUM(wSUP!$C52:$DB52),$A52*wSUP!CN52/SUM(wSUP!$C52:$DB52),0)</f>
        <v>0</v>
      </c>
      <c r="CO52" s="17">
        <f>IF(SUM(wSUP!$C52:$DB52),$A52*wSUP!CO52/SUM(wSUP!$C52:$DB52),0)</f>
        <v>0</v>
      </c>
      <c r="CP52" s="17">
        <f>IF(SUM(wSUP!$C52:$DB52),$A52*wSUP!CP52/SUM(wSUP!$C52:$DB52),0)</f>
        <v>0</v>
      </c>
      <c r="CQ52" s="17">
        <f>IF(SUM(wSUP!$C52:$DB52),$A52*wSUP!CQ52/SUM(wSUP!$C52:$DB52),0)</f>
        <v>0</v>
      </c>
      <c r="CR52" s="17">
        <f>IF(SUM(wSUP!$C52:$DB52),$A52*wSUP!CR52/SUM(wSUP!$C52:$DB52),0)</f>
        <v>0</v>
      </c>
      <c r="CS52" s="17">
        <f>IF(SUM(wSUP!$C52:$DB52),$A52*wSUP!CS52/SUM(wSUP!$C52:$DB52),0)</f>
        <v>0</v>
      </c>
      <c r="CT52" s="17">
        <f>IF(SUM(wSUP!$C52:$DB52),$A52*wSUP!CT52/SUM(wSUP!$C52:$DB52),0)</f>
        <v>0</v>
      </c>
      <c r="CU52" s="17">
        <f>IF(SUM(wSUP!$C52:$DB52),$A52*wSUP!CU52/SUM(wSUP!$C52:$DB52),0)</f>
        <v>0</v>
      </c>
      <c r="CV52" s="17">
        <f>IF(SUM(wSUP!$C52:$DB52),$A52*wSUP!CV52/SUM(wSUP!$C52:$DB52),0)</f>
        <v>0</v>
      </c>
      <c r="CW52" s="17">
        <f>IF(SUM(wSUP!$C52:$DB52),$A52*wSUP!CW52/SUM(wSUP!$C52:$DB52),0)</f>
        <v>0</v>
      </c>
      <c r="CX52" s="17">
        <f>IF(SUM(wSUP!$C52:$DB52),$A52*wSUP!CX52/SUM(wSUP!$C52:$DB52),0)</f>
        <v>0</v>
      </c>
      <c r="CY52" s="17">
        <f>IF(SUM(wSUP!$C52:$DB52),$A52*wSUP!CY52/SUM(wSUP!$C52:$DB52),0)</f>
        <v>0</v>
      </c>
      <c r="CZ52" s="17">
        <f>IF(SUM(wSUP!$C52:$DB52),$A52*wSUP!CZ52/SUM(wSUP!$C52:$DB52),0)</f>
        <v>0</v>
      </c>
      <c r="DA52" s="17">
        <f>IF(SUM(wSUP!$C52:$DB52),$A52*wSUP!DA52/SUM(wSUP!$C52:$DB52),0)</f>
        <v>0</v>
      </c>
      <c r="DB52" s="17">
        <f>IF(SUM(wSUP!$C52:$DB52),$A52*wSUP!DB52/SUM(wSUP!$C52:$DB52),0)</f>
        <v>0</v>
      </c>
      <c r="DC52" s="2"/>
    </row>
    <row r="53" spans="1:107" x14ac:dyDescent="0.75">
      <c r="A53" s="37">
        <v>678.04342429678468</v>
      </c>
      <c r="B53" s="9" t="s">
        <v>134</v>
      </c>
      <c r="C53" s="17">
        <f>IF(SUM(wSUP!$C53:$DB53),$A53*wSUP!C53/SUM(wSUP!$C53:$DB53),0)</f>
        <v>0</v>
      </c>
      <c r="D53" s="17">
        <f>IF(SUM(wSUP!$C53:$DB53),$A53*wSUP!D53/SUM(wSUP!$C53:$DB53),0)</f>
        <v>0</v>
      </c>
      <c r="E53" s="17">
        <f>IF(SUM(wSUP!$C53:$DB53),$A53*wSUP!E53/SUM(wSUP!$C53:$DB53),0)</f>
        <v>0</v>
      </c>
      <c r="F53" s="17">
        <f>IF(SUM(wSUP!$C53:$DB53),$A53*wSUP!F53/SUM(wSUP!$C53:$DB53),0)</f>
        <v>0</v>
      </c>
      <c r="G53" s="17">
        <f>IF(SUM(wSUP!$C53:$DB53),$A53*wSUP!G53/SUM(wSUP!$C53:$DB53),0)</f>
        <v>0</v>
      </c>
      <c r="H53" s="17">
        <f>IF(SUM(wSUP!$C53:$DB53),$A53*wSUP!H53/SUM(wSUP!$C53:$DB53),0)</f>
        <v>0</v>
      </c>
      <c r="I53" s="17">
        <f>IF(SUM(wSUP!$C53:$DB53),$A53*wSUP!I53/SUM(wSUP!$C53:$DB53),0)</f>
        <v>0</v>
      </c>
      <c r="J53" s="17">
        <f>IF(SUM(wSUP!$C53:$DB53),$A53*wSUP!J53/SUM(wSUP!$C53:$DB53),0)</f>
        <v>0</v>
      </c>
      <c r="K53" s="17">
        <f>IF(SUM(wSUP!$C53:$DB53),$A53*wSUP!K53/SUM(wSUP!$C53:$DB53),0)</f>
        <v>0</v>
      </c>
      <c r="L53" s="17">
        <f>IF(SUM(wSUP!$C53:$DB53),$A53*wSUP!L53/SUM(wSUP!$C53:$DB53),0)</f>
        <v>0</v>
      </c>
      <c r="M53" s="17">
        <f>IF(SUM(wSUP!$C53:$DB53),$A53*wSUP!M53/SUM(wSUP!$C53:$DB53),0)</f>
        <v>0</v>
      </c>
      <c r="N53" s="17">
        <f>IF(SUM(wSUP!$C53:$DB53),$A53*wSUP!N53/SUM(wSUP!$C53:$DB53),0)</f>
        <v>0</v>
      </c>
      <c r="O53" s="17">
        <f>IF(SUM(wSUP!$C53:$DB53),$A53*wSUP!O53/SUM(wSUP!$C53:$DB53),0)</f>
        <v>0</v>
      </c>
      <c r="P53" s="17">
        <f>IF(SUM(wSUP!$C53:$DB53),$A53*wSUP!P53/SUM(wSUP!$C53:$DB53),0)</f>
        <v>0</v>
      </c>
      <c r="Q53" s="17">
        <f>IF(SUM(wSUP!$C53:$DB53),$A53*wSUP!Q53/SUM(wSUP!$C53:$DB53),0)</f>
        <v>0</v>
      </c>
      <c r="R53" s="17">
        <f>IF(SUM(wSUP!$C53:$DB53),$A53*wSUP!R53/SUM(wSUP!$C53:$DB53),0)</f>
        <v>0</v>
      </c>
      <c r="S53" s="17">
        <f>IF(SUM(wSUP!$C53:$DB53),$A53*wSUP!S53/SUM(wSUP!$C53:$DB53),0)</f>
        <v>0</v>
      </c>
      <c r="T53" s="17">
        <f>IF(SUM(wSUP!$C53:$DB53),$A53*wSUP!T53/SUM(wSUP!$C53:$DB53),0)</f>
        <v>0</v>
      </c>
      <c r="U53" s="17">
        <f>IF(SUM(wSUP!$C53:$DB53),$A53*wSUP!U53/SUM(wSUP!$C53:$DB53),0)</f>
        <v>0</v>
      </c>
      <c r="V53" s="17">
        <f>IF(SUM(wSUP!$C53:$DB53),$A53*wSUP!V53/SUM(wSUP!$C53:$DB53),0)</f>
        <v>0</v>
      </c>
      <c r="W53" s="17">
        <f>IF(SUM(wSUP!$C53:$DB53),$A53*wSUP!W53/SUM(wSUP!$C53:$DB53),0)</f>
        <v>0</v>
      </c>
      <c r="X53" s="17">
        <f>IF(SUM(wSUP!$C53:$DB53),$A53*wSUP!X53/SUM(wSUP!$C53:$DB53),0)</f>
        <v>0</v>
      </c>
      <c r="Y53" s="17">
        <f>IF(SUM(wSUP!$C53:$DB53),$A53*wSUP!Y53/SUM(wSUP!$C53:$DB53),0)</f>
        <v>0</v>
      </c>
      <c r="Z53" s="17">
        <f>IF(SUM(wSUP!$C53:$DB53),$A53*wSUP!Z53/SUM(wSUP!$C53:$DB53),0)</f>
        <v>0</v>
      </c>
      <c r="AA53" s="17">
        <f>IF(SUM(wSUP!$C53:$DB53),$A53*wSUP!AA53/SUM(wSUP!$C53:$DB53),0)</f>
        <v>0</v>
      </c>
      <c r="AB53" s="17">
        <f>IF(SUM(wSUP!$C53:$DB53),$A53*wSUP!AB53/SUM(wSUP!$C53:$DB53),0)</f>
        <v>0</v>
      </c>
      <c r="AC53" s="17">
        <f>IF(SUM(wSUP!$C53:$DB53),$A53*wSUP!AC53/SUM(wSUP!$C53:$DB53),0)</f>
        <v>0</v>
      </c>
      <c r="AD53" s="17">
        <f>IF(SUM(wSUP!$C53:$DB53),$A53*wSUP!AD53/SUM(wSUP!$C53:$DB53),0)</f>
        <v>0</v>
      </c>
      <c r="AE53" s="17">
        <f>IF(SUM(wSUP!$C53:$DB53),$A53*wSUP!AE53/SUM(wSUP!$C53:$DB53),0)</f>
        <v>0</v>
      </c>
      <c r="AF53" s="17">
        <f>IF(SUM(wSUP!$C53:$DB53),$A53*wSUP!AF53/SUM(wSUP!$C53:$DB53),0)</f>
        <v>0</v>
      </c>
      <c r="AG53" s="17">
        <f>IF(SUM(wSUP!$C53:$DB53),$A53*wSUP!AG53/SUM(wSUP!$C53:$DB53),0)</f>
        <v>0</v>
      </c>
      <c r="AH53" s="17">
        <f>IF(SUM(wSUP!$C53:$DB53),$A53*wSUP!AH53/SUM(wSUP!$C53:$DB53),0)</f>
        <v>0</v>
      </c>
      <c r="AI53" s="17">
        <f>IF(SUM(wSUP!$C53:$DB53),$A53*wSUP!AI53/SUM(wSUP!$C53:$DB53),0)</f>
        <v>0</v>
      </c>
      <c r="AJ53" s="17">
        <f>IF(SUM(wSUP!$C53:$DB53),$A53*wSUP!AJ53/SUM(wSUP!$C53:$DB53),0)</f>
        <v>0</v>
      </c>
      <c r="AK53" s="17">
        <f>IF(SUM(wSUP!$C53:$DB53),$A53*wSUP!AK53/SUM(wSUP!$C53:$DB53),0)</f>
        <v>0</v>
      </c>
      <c r="AL53" s="17">
        <f>IF(SUM(wSUP!$C53:$DB53),$A53*wSUP!AL53/SUM(wSUP!$C53:$DB53),0)</f>
        <v>0</v>
      </c>
      <c r="AM53" s="17">
        <f>IF(SUM(wSUP!$C53:$DB53),$A53*wSUP!AM53/SUM(wSUP!$C53:$DB53),0)</f>
        <v>0</v>
      </c>
      <c r="AN53" s="17">
        <f>IF(SUM(wSUP!$C53:$DB53),$A53*wSUP!AN53/SUM(wSUP!$C53:$DB53),0)</f>
        <v>0</v>
      </c>
      <c r="AO53" s="17">
        <f>IF(SUM(wSUP!$C53:$DB53),$A53*wSUP!AO53/SUM(wSUP!$C53:$DB53),0)</f>
        <v>0</v>
      </c>
      <c r="AP53" s="17">
        <f>IF(SUM(wSUP!$C53:$DB53),$A53*wSUP!AP53/SUM(wSUP!$C53:$DB53),0)</f>
        <v>0</v>
      </c>
      <c r="AQ53" s="17">
        <f>IF(SUM(wSUP!$C53:$DB53),$A53*wSUP!AQ53/SUM(wSUP!$C53:$DB53),0)</f>
        <v>0</v>
      </c>
      <c r="AR53" s="17">
        <f>IF(SUM(wSUP!$C53:$DB53),$A53*wSUP!AR53/SUM(wSUP!$C53:$DB53),0)</f>
        <v>0</v>
      </c>
      <c r="AS53" s="17">
        <f>IF(SUM(wSUP!$C53:$DB53),$A53*wSUP!AS53/SUM(wSUP!$C53:$DB53),0)</f>
        <v>0</v>
      </c>
      <c r="AT53" s="17">
        <f>IF(SUM(wSUP!$C53:$DB53),$A53*wSUP!AT53/SUM(wSUP!$C53:$DB53),0)</f>
        <v>0</v>
      </c>
      <c r="AU53" s="17">
        <f>IF(SUM(wSUP!$C53:$DB53),$A53*wSUP!AU53/SUM(wSUP!$C53:$DB53),0)</f>
        <v>3.7084644248444749</v>
      </c>
      <c r="AV53" s="17">
        <f>IF(SUM(wSUP!$C53:$DB53),$A53*wSUP!AV53/SUM(wSUP!$C53:$DB53),0)</f>
        <v>658.19800810316815</v>
      </c>
      <c r="AW53" s="17">
        <f>IF(SUM(wSUP!$C53:$DB53),$A53*wSUP!AW53/SUM(wSUP!$C53:$DB53),0)</f>
        <v>0</v>
      </c>
      <c r="AX53" s="17">
        <f>IF(SUM(wSUP!$C53:$DB53),$A53*wSUP!AX53/SUM(wSUP!$C53:$DB53),0)</f>
        <v>7.7087387812874839</v>
      </c>
      <c r="AY53" s="17">
        <f>IF(SUM(wSUP!$C53:$DB53),$A53*wSUP!AY53/SUM(wSUP!$C53:$DB53),0)</f>
        <v>0</v>
      </c>
      <c r="AZ53" s="17">
        <f>IF(SUM(wSUP!$C53:$DB53),$A53*wSUP!AZ53/SUM(wSUP!$C53:$DB53),0)</f>
        <v>0</v>
      </c>
      <c r="BA53" s="17">
        <f>IF(SUM(wSUP!$C53:$DB53),$A53*wSUP!BA53/SUM(wSUP!$C53:$DB53),0)</f>
        <v>0</v>
      </c>
      <c r="BB53" s="17">
        <f>IF(SUM(wSUP!$C53:$DB53),$A53*wSUP!BB53/SUM(wSUP!$C53:$DB53),0)</f>
        <v>0</v>
      </c>
      <c r="BC53" s="17">
        <f>IF(SUM(wSUP!$C53:$DB53),$A53*wSUP!BC53/SUM(wSUP!$C53:$DB53),0)</f>
        <v>0</v>
      </c>
      <c r="BD53" s="17">
        <f>IF(SUM(wSUP!$C53:$DB53),$A53*wSUP!BD53/SUM(wSUP!$C53:$DB53),0)</f>
        <v>0</v>
      </c>
      <c r="BE53" s="17">
        <f>IF(SUM(wSUP!$C53:$DB53),$A53*wSUP!BE53/SUM(wSUP!$C53:$DB53),0)</f>
        <v>0</v>
      </c>
      <c r="BF53" s="17">
        <f>IF(SUM(wSUP!$C53:$DB53),$A53*wSUP!BF53/SUM(wSUP!$C53:$DB53),0)</f>
        <v>0</v>
      </c>
      <c r="BG53" s="17">
        <f>IF(SUM(wSUP!$C53:$DB53),$A53*wSUP!BG53/SUM(wSUP!$C53:$DB53),0)</f>
        <v>0</v>
      </c>
      <c r="BH53" s="17">
        <f>IF(SUM(wSUP!$C53:$DB53),$A53*wSUP!BH53/SUM(wSUP!$C53:$DB53),0)</f>
        <v>0</v>
      </c>
      <c r="BI53" s="17">
        <f>IF(SUM(wSUP!$C53:$DB53),$A53*wSUP!BI53/SUM(wSUP!$C53:$DB53),0)</f>
        <v>0</v>
      </c>
      <c r="BJ53" s="17">
        <f>IF(SUM(wSUP!$C53:$DB53),$A53*wSUP!BJ53/SUM(wSUP!$C53:$DB53),0)</f>
        <v>0</v>
      </c>
      <c r="BK53" s="17">
        <f>IF(SUM(wSUP!$C53:$DB53),$A53*wSUP!BK53/SUM(wSUP!$C53:$DB53),0)</f>
        <v>0</v>
      </c>
      <c r="BL53" s="17">
        <f>IF(SUM(wSUP!$C53:$DB53),$A53*wSUP!BL53/SUM(wSUP!$C53:$DB53),0)</f>
        <v>0</v>
      </c>
      <c r="BM53" s="17">
        <f>IF(SUM(wSUP!$C53:$DB53),$A53*wSUP!BM53/SUM(wSUP!$C53:$DB53),0)</f>
        <v>0</v>
      </c>
      <c r="BN53" s="17">
        <f>IF(SUM(wSUP!$C53:$DB53),$A53*wSUP!BN53/SUM(wSUP!$C53:$DB53),0)</f>
        <v>0</v>
      </c>
      <c r="BO53" s="17">
        <f>IF(SUM(wSUP!$C53:$DB53),$A53*wSUP!BO53/SUM(wSUP!$C53:$DB53),0)</f>
        <v>0</v>
      </c>
      <c r="BP53" s="17">
        <f>IF(SUM(wSUP!$C53:$DB53),$A53*wSUP!BP53/SUM(wSUP!$C53:$DB53),0)</f>
        <v>0</v>
      </c>
      <c r="BQ53" s="17">
        <f>IF(SUM(wSUP!$C53:$DB53),$A53*wSUP!BQ53/SUM(wSUP!$C53:$DB53),0)</f>
        <v>0</v>
      </c>
      <c r="BR53" s="17">
        <f>IF(SUM(wSUP!$C53:$DB53),$A53*wSUP!BR53/SUM(wSUP!$C53:$DB53),0)</f>
        <v>0</v>
      </c>
      <c r="BS53" s="17">
        <f>IF(SUM(wSUP!$C53:$DB53),$A53*wSUP!BS53/SUM(wSUP!$C53:$DB53),0)</f>
        <v>0</v>
      </c>
      <c r="BT53" s="17">
        <f>IF(SUM(wSUP!$C53:$DB53),$A53*wSUP!BT53/SUM(wSUP!$C53:$DB53),0)</f>
        <v>0</v>
      </c>
      <c r="BU53" s="17">
        <f>IF(SUM(wSUP!$C53:$DB53),$A53*wSUP!BU53/SUM(wSUP!$C53:$DB53),0)</f>
        <v>0</v>
      </c>
      <c r="BV53" s="17">
        <f>IF(SUM(wSUP!$C53:$DB53),$A53*wSUP!BV53/SUM(wSUP!$C53:$DB53),0)</f>
        <v>0</v>
      </c>
      <c r="BW53" s="17">
        <f>IF(SUM(wSUP!$C53:$DB53),$A53*wSUP!BW53/SUM(wSUP!$C53:$DB53),0)</f>
        <v>0</v>
      </c>
      <c r="BX53" s="17">
        <f>IF(SUM(wSUP!$C53:$DB53),$A53*wSUP!BX53/SUM(wSUP!$C53:$DB53),0)</f>
        <v>0</v>
      </c>
      <c r="BY53" s="17">
        <f>IF(SUM(wSUP!$C53:$DB53),$A53*wSUP!BY53/SUM(wSUP!$C53:$DB53),0)</f>
        <v>0</v>
      </c>
      <c r="BZ53" s="17">
        <f>IF(SUM(wSUP!$C53:$DB53),$A53*wSUP!BZ53/SUM(wSUP!$C53:$DB53),0)</f>
        <v>0.80475374962380175</v>
      </c>
      <c r="CA53" s="17">
        <f>IF(SUM(wSUP!$C53:$DB53),$A53*wSUP!CA53/SUM(wSUP!$C53:$DB53),0)</f>
        <v>1.211806042213907</v>
      </c>
      <c r="CB53" s="17">
        <f>IF(SUM(wSUP!$C53:$DB53),$A53*wSUP!CB53/SUM(wSUP!$C53:$DB53),0)</f>
        <v>6.3660123311083314</v>
      </c>
      <c r="CC53" s="17">
        <f>IF(SUM(wSUP!$C53:$DB53),$A53*wSUP!CC53/SUM(wSUP!$C53:$DB53),0)</f>
        <v>0</v>
      </c>
      <c r="CD53" s="17">
        <f>IF(SUM(wSUP!$C53:$DB53),$A53*wSUP!CD53/SUM(wSUP!$C53:$DB53),0)</f>
        <v>0</v>
      </c>
      <c r="CE53" s="17">
        <f>IF(SUM(wSUP!$C53:$DB53),$A53*wSUP!CE53/SUM(wSUP!$C53:$DB53),0)</f>
        <v>0</v>
      </c>
      <c r="CF53" s="17">
        <f>IF(SUM(wSUP!$C53:$DB53),$A53*wSUP!CF53/SUM(wSUP!$C53:$DB53),0)</f>
        <v>0</v>
      </c>
      <c r="CG53" s="17">
        <f>IF(SUM(wSUP!$C53:$DB53),$A53*wSUP!CG53/SUM(wSUP!$C53:$DB53),0)</f>
        <v>0</v>
      </c>
      <c r="CH53" s="17">
        <f>IF(SUM(wSUP!$C53:$DB53),$A53*wSUP!CH53/SUM(wSUP!$C53:$DB53),0)</f>
        <v>0</v>
      </c>
      <c r="CI53" s="17">
        <f>IF(SUM(wSUP!$C53:$DB53),$A53*wSUP!CI53/SUM(wSUP!$C53:$DB53),0)</f>
        <v>0</v>
      </c>
      <c r="CJ53" s="17">
        <f>IF(SUM(wSUP!$C53:$DB53),$A53*wSUP!CJ53/SUM(wSUP!$C53:$DB53),0)</f>
        <v>0</v>
      </c>
      <c r="CK53" s="17">
        <f>IF(SUM(wSUP!$C53:$DB53),$A53*wSUP!CK53/SUM(wSUP!$C53:$DB53),0)</f>
        <v>0</v>
      </c>
      <c r="CL53" s="17">
        <f>IF(SUM(wSUP!$C53:$DB53),$A53*wSUP!CL53/SUM(wSUP!$C53:$DB53),0)</f>
        <v>0</v>
      </c>
      <c r="CM53" s="17">
        <f>IF(SUM(wSUP!$C53:$DB53),$A53*wSUP!CM53/SUM(wSUP!$C53:$DB53),0)</f>
        <v>0</v>
      </c>
      <c r="CN53" s="17">
        <f>IF(SUM(wSUP!$C53:$DB53),$A53*wSUP!CN53/SUM(wSUP!$C53:$DB53),0)</f>
        <v>0</v>
      </c>
      <c r="CO53" s="17">
        <f>IF(SUM(wSUP!$C53:$DB53),$A53*wSUP!CO53/SUM(wSUP!$C53:$DB53),0)</f>
        <v>0</v>
      </c>
      <c r="CP53" s="17">
        <f>IF(SUM(wSUP!$C53:$DB53),$A53*wSUP!CP53/SUM(wSUP!$C53:$DB53),0)</f>
        <v>0</v>
      </c>
      <c r="CQ53" s="17">
        <f>IF(SUM(wSUP!$C53:$DB53),$A53*wSUP!CQ53/SUM(wSUP!$C53:$DB53),0)</f>
        <v>0</v>
      </c>
      <c r="CR53" s="17">
        <f>IF(SUM(wSUP!$C53:$DB53),$A53*wSUP!CR53/SUM(wSUP!$C53:$DB53),0)</f>
        <v>0</v>
      </c>
      <c r="CS53" s="17">
        <f>IF(SUM(wSUP!$C53:$DB53),$A53*wSUP!CS53/SUM(wSUP!$C53:$DB53),0)</f>
        <v>2.9943947337389642E-3</v>
      </c>
      <c r="CT53" s="17">
        <f>IF(SUM(wSUP!$C53:$DB53),$A53*wSUP!CT53/SUM(wSUP!$C53:$DB53),0)</f>
        <v>0</v>
      </c>
      <c r="CU53" s="17">
        <f>IF(SUM(wSUP!$C53:$DB53),$A53*wSUP!CU53/SUM(wSUP!$C53:$DB53),0)</f>
        <v>0</v>
      </c>
      <c r="CV53" s="17">
        <f>IF(SUM(wSUP!$C53:$DB53),$A53*wSUP!CV53/SUM(wSUP!$C53:$DB53),0)</f>
        <v>0</v>
      </c>
      <c r="CW53" s="17">
        <f>IF(SUM(wSUP!$C53:$DB53),$A53*wSUP!CW53/SUM(wSUP!$C53:$DB53),0)</f>
        <v>0</v>
      </c>
      <c r="CX53" s="17">
        <f>IF(SUM(wSUP!$C53:$DB53),$A53*wSUP!CX53/SUM(wSUP!$C53:$DB53),0)</f>
        <v>0</v>
      </c>
      <c r="CY53" s="17">
        <f>IF(SUM(wSUP!$C53:$DB53),$A53*wSUP!CY53/SUM(wSUP!$C53:$DB53),0)</f>
        <v>0</v>
      </c>
      <c r="CZ53" s="17">
        <f>IF(SUM(wSUP!$C53:$DB53),$A53*wSUP!CZ53/SUM(wSUP!$C53:$DB53),0)</f>
        <v>4.2646469804732773E-2</v>
      </c>
      <c r="DA53" s="17">
        <f>IF(SUM(wSUP!$C53:$DB53),$A53*wSUP!DA53/SUM(wSUP!$C53:$DB53),0)</f>
        <v>0</v>
      </c>
      <c r="DB53" s="17">
        <f>IF(SUM(wSUP!$C53:$DB53),$A53*wSUP!DB53/SUM(wSUP!$C53:$DB53),0)</f>
        <v>0</v>
      </c>
      <c r="DC53" s="2"/>
    </row>
    <row r="54" spans="1:107" x14ac:dyDescent="0.75">
      <c r="A54" s="37">
        <v>122.06299747546089</v>
      </c>
      <c r="B54" s="9" t="s">
        <v>1152</v>
      </c>
      <c r="C54" s="17">
        <f>IF(SUM(wSUP!$C54:$DB54),$A54*wSUP!C54/SUM(wSUP!$C54:$DB54),0)</f>
        <v>0</v>
      </c>
      <c r="D54" s="17">
        <f>IF(SUM(wSUP!$C54:$DB54),$A54*wSUP!D54/SUM(wSUP!$C54:$DB54),0)</f>
        <v>0</v>
      </c>
      <c r="E54" s="17">
        <f>IF(SUM(wSUP!$C54:$DB54),$A54*wSUP!E54/SUM(wSUP!$C54:$DB54),0)</f>
        <v>0</v>
      </c>
      <c r="F54" s="17">
        <f>IF(SUM(wSUP!$C54:$DB54),$A54*wSUP!F54/SUM(wSUP!$C54:$DB54),0)</f>
        <v>0</v>
      </c>
      <c r="G54" s="17">
        <f>IF(SUM(wSUP!$C54:$DB54),$A54*wSUP!G54/SUM(wSUP!$C54:$DB54),0)</f>
        <v>0</v>
      </c>
      <c r="H54" s="17">
        <f>IF(SUM(wSUP!$C54:$DB54),$A54*wSUP!H54/SUM(wSUP!$C54:$DB54),0)</f>
        <v>0</v>
      </c>
      <c r="I54" s="17">
        <f>IF(SUM(wSUP!$C54:$DB54),$A54*wSUP!I54/SUM(wSUP!$C54:$DB54),0)</f>
        <v>0</v>
      </c>
      <c r="J54" s="17">
        <f>IF(SUM(wSUP!$C54:$DB54),$A54*wSUP!J54/SUM(wSUP!$C54:$DB54),0)</f>
        <v>0</v>
      </c>
      <c r="K54" s="17">
        <f>IF(SUM(wSUP!$C54:$DB54),$A54*wSUP!K54/SUM(wSUP!$C54:$DB54),0)</f>
        <v>0</v>
      </c>
      <c r="L54" s="17">
        <f>IF(SUM(wSUP!$C54:$DB54),$A54*wSUP!L54/SUM(wSUP!$C54:$DB54),0)</f>
        <v>0</v>
      </c>
      <c r="M54" s="17">
        <f>IF(SUM(wSUP!$C54:$DB54),$A54*wSUP!M54/SUM(wSUP!$C54:$DB54),0)</f>
        <v>0</v>
      </c>
      <c r="N54" s="17">
        <f>IF(SUM(wSUP!$C54:$DB54),$A54*wSUP!N54/SUM(wSUP!$C54:$DB54),0)</f>
        <v>0</v>
      </c>
      <c r="O54" s="17">
        <f>IF(SUM(wSUP!$C54:$DB54),$A54*wSUP!O54/SUM(wSUP!$C54:$DB54),0)</f>
        <v>0</v>
      </c>
      <c r="P54" s="17">
        <f>IF(SUM(wSUP!$C54:$DB54),$A54*wSUP!P54/SUM(wSUP!$C54:$DB54),0)</f>
        <v>0</v>
      </c>
      <c r="Q54" s="17">
        <f>IF(SUM(wSUP!$C54:$DB54),$A54*wSUP!Q54/SUM(wSUP!$C54:$DB54),0)</f>
        <v>0</v>
      </c>
      <c r="R54" s="17">
        <f>IF(SUM(wSUP!$C54:$DB54),$A54*wSUP!R54/SUM(wSUP!$C54:$DB54),0)</f>
        <v>0</v>
      </c>
      <c r="S54" s="17">
        <f>IF(SUM(wSUP!$C54:$DB54),$A54*wSUP!S54/SUM(wSUP!$C54:$DB54),0)</f>
        <v>0</v>
      </c>
      <c r="T54" s="17">
        <f>IF(SUM(wSUP!$C54:$DB54),$A54*wSUP!T54/SUM(wSUP!$C54:$DB54),0)</f>
        <v>0</v>
      </c>
      <c r="U54" s="17">
        <f>IF(SUM(wSUP!$C54:$DB54),$A54*wSUP!U54/SUM(wSUP!$C54:$DB54),0)</f>
        <v>0</v>
      </c>
      <c r="V54" s="17">
        <f>IF(SUM(wSUP!$C54:$DB54),$A54*wSUP!V54/SUM(wSUP!$C54:$DB54),0)</f>
        <v>0</v>
      </c>
      <c r="W54" s="17">
        <f>IF(SUM(wSUP!$C54:$DB54),$A54*wSUP!W54/SUM(wSUP!$C54:$DB54),0)</f>
        <v>0</v>
      </c>
      <c r="X54" s="17">
        <f>IF(SUM(wSUP!$C54:$DB54),$A54*wSUP!X54/SUM(wSUP!$C54:$DB54),0)</f>
        <v>0</v>
      </c>
      <c r="Y54" s="17">
        <f>IF(SUM(wSUP!$C54:$DB54),$A54*wSUP!Y54/SUM(wSUP!$C54:$DB54),0)</f>
        <v>0</v>
      </c>
      <c r="Z54" s="17">
        <f>IF(SUM(wSUP!$C54:$DB54),$A54*wSUP!Z54/SUM(wSUP!$C54:$DB54),0)</f>
        <v>0</v>
      </c>
      <c r="AA54" s="17">
        <f>IF(SUM(wSUP!$C54:$DB54),$A54*wSUP!AA54/SUM(wSUP!$C54:$DB54),0)</f>
        <v>0</v>
      </c>
      <c r="AB54" s="17">
        <f>IF(SUM(wSUP!$C54:$DB54),$A54*wSUP!AB54/SUM(wSUP!$C54:$DB54),0)</f>
        <v>0</v>
      </c>
      <c r="AC54" s="17">
        <f>IF(SUM(wSUP!$C54:$DB54),$A54*wSUP!AC54/SUM(wSUP!$C54:$DB54),0)</f>
        <v>0</v>
      </c>
      <c r="AD54" s="17">
        <f>IF(SUM(wSUP!$C54:$DB54),$A54*wSUP!AD54/SUM(wSUP!$C54:$DB54),0)</f>
        <v>0</v>
      </c>
      <c r="AE54" s="17">
        <f>IF(SUM(wSUP!$C54:$DB54),$A54*wSUP!AE54/SUM(wSUP!$C54:$DB54),0)</f>
        <v>0</v>
      </c>
      <c r="AF54" s="17">
        <f>IF(SUM(wSUP!$C54:$DB54),$A54*wSUP!AF54/SUM(wSUP!$C54:$DB54),0)</f>
        <v>0</v>
      </c>
      <c r="AG54" s="17">
        <f>IF(SUM(wSUP!$C54:$DB54),$A54*wSUP!AG54/SUM(wSUP!$C54:$DB54),0)</f>
        <v>0</v>
      </c>
      <c r="AH54" s="17">
        <f>IF(SUM(wSUP!$C54:$DB54),$A54*wSUP!AH54/SUM(wSUP!$C54:$DB54),0)</f>
        <v>0</v>
      </c>
      <c r="AI54" s="17">
        <f>IF(SUM(wSUP!$C54:$DB54),$A54*wSUP!AI54/SUM(wSUP!$C54:$DB54),0)</f>
        <v>0</v>
      </c>
      <c r="AJ54" s="17">
        <f>IF(SUM(wSUP!$C54:$DB54),$A54*wSUP!AJ54/SUM(wSUP!$C54:$DB54),0)</f>
        <v>0</v>
      </c>
      <c r="AK54" s="17">
        <f>IF(SUM(wSUP!$C54:$DB54),$A54*wSUP!AK54/SUM(wSUP!$C54:$DB54),0)</f>
        <v>0</v>
      </c>
      <c r="AL54" s="17">
        <f>IF(SUM(wSUP!$C54:$DB54),$A54*wSUP!AL54/SUM(wSUP!$C54:$DB54),0)</f>
        <v>0</v>
      </c>
      <c r="AM54" s="17">
        <f>IF(SUM(wSUP!$C54:$DB54),$A54*wSUP!AM54/SUM(wSUP!$C54:$DB54),0)</f>
        <v>0</v>
      </c>
      <c r="AN54" s="17">
        <f>IF(SUM(wSUP!$C54:$DB54),$A54*wSUP!AN54/SUM(wSUP!$C54:$DB54),0)</f>
        <v>0</v>
      </c>
      <c r="AO54" s="17">
        <f>IF(SUM(wSUP!$C54:$DB54),$A54*wSUP!AO54/SUM(wSUP!$C54:$DB54),0)</f>
        <v>0</v>
      </c>
      <c r="AP54" s="17">
        <f>IF(SUM(wSUP!$C54:$DB54),$A54*wSUP!AP54/SUM(wSUP!$C54:$DB54),0)</f>
        <v>0</v>
      </c>
      <c r="AQ54" s="17">
        <f>IF(SUM(wSUP!$C54:$DB54),$A54*wSUP!AQ54/SUM(wSUP!$C54:$DB54),0)</f>
        <v>0</v>
      </c>
      <c r="AR54" s="17">
        <f>IF(SUM(wSUP!$C54:$DB54),$A54*wSUP!AR54/SUM(wSUP!$C54:$DB54),0)</f>
        <v>0</v>
      </c>
      <c r="AS54" s="17">
        <f>IF(SUM(wSUP!$C54:$DB54),$A54*wSUP!AS54/SUM(wSUP!$C54:$DB54),0)</f>
        <v>0</v>
      </c>
      <c r="AT54" s="17">
        <f>IF(SUM(wSUP!$C54:$DB54),$A54*wSUP!AT54/SUM(wSUP!$C54:$DB54),0)</f>
        <v>0</v>
      </c>
      <c r="AU54" s="17">
        <f>IF(SUM(wSUP!$C54:$DB54),$A54*wSUP!AU54/SUM(wSUP!$C54:$DB54),0)</f>
        <v>0</v>
      </c>
      <c r="AV54" s="17">
        <f>IF(SUM(wSUP!$C54:$DB54),$A54*wSUP!AV54/SUM(wSUP!$C54:$DB54),0)</f>
        <v>0</v>
      </c>
      <c r="AW54" s="17">
        <f>IF(SUM(wSUP!$C54:$DB54),$A54*wSUP!AW54/SUM(wSUP!$C54:$DB54),0)</f>
        <v>112.65881187257555</v>
      </c>
      <c r="AX54" s="17">
        <f>IF(SUM(wSUP!$C54:$DB54),$A54*wSUP!AX54/SUM(wSUP!$C54:$DB54),0)</f>
        <v>0</v>
      </c>
      <c r="AY54" s="17">
        <f>IF(SUM(wSUP!$C54:$DB54),$A54*wSUP!AY54/SUM(wSUP!$C54:$DB54),0)</f>
        <v>9.1272373165829279</v>
      </c>
      <c r="AZ54" s="17">
        <f>IF(SUM(wSUP!$C54:$DB54),$A54*wSUP!AZ54/SUM(wSUP!$C54:$DB54),0)</f>
        <v>0</v>
      </c>
      <c r="BA54" s="17">
        <f>IF(SUM(wSUP!$C54:$DB54),$A54*wSUP!BA54/SUM(wSUP!$C54:$DB54),0)</f>
        <v>0</v>
      </c>
      <c r="BB54" s="17">
        <f>IF(SUM(wSUP!$C54:$DB54),$A54*wSUP!BB54/SUM(wSUP!$C54:$DB54),0)</f>
        <v>0</v>
      </c>
      <c r="BC54" s="17">
        <f>IF(SUM(wSUP!$C54:$DB54),$A54*wSUP!BC54/SUM(wSUP!$C54:$DB54),0)</f>
        <v>0</v>
      </c>
      <c r="BD54" s="17">
        <f>IF(SUM(wSUP!$C54:$DB54),$A54*wSUP!BD54/SUM(wSUP!$C54:$DB54),0)</f>
        <v>0</v>
      </c>
      <c r="BE54" s="17">
        <f>IF(SUM(wSUP!$C54:$DB54),$A54*wSUP!BE54/SUM(wSUP!$C54:$DB54),0)</f>
        <v>0</v>
      </c>
      <c r="BF54" s="17">
        <f>IF(SUM(wSUP!$C54:$DB54),$A54*wSUP!BF54/SUM(wSUP!$C54:$DB54),0)</f>
        <v>0</v>
      </c>
      <c r="BG54" s="17">
        <f>IF(SUM(wSUP!$C54:$DB54),$A54*wSUP!BG54/SUM(wSUP!$C54:$DB54),0)</f>
        <v>0</v>
      </c>
      <c r="BH54" s="17">
        <f>IF(SUM(wSUP!$C54:$DB54),$A54*wSUP!BH54/SUM(wSUP!$C54:$DB54),0)</f>
        <v>0</v>
      </c>
      <c r="BI54" s="17">
        <f>IF(SUM(wSUP!$C54:$DB54),$A54*wSUP!BI54/SUM(wSUP!$C54:$DB54),0)</f>
        <v>0</v>
      </c>
      <c r="BJ54" s="17">
        <f>IF(SUM(wSUP!$C54:$DB54),$A54*wSUP!BJ54/SUM(wSUP!$C54:$DB54),0)</f>
        <v>0</v>
      </c>
      <c r="BK54" s="17">
        <f>IF(SUM(wSUP!$C54:$DB54),$A54*wSUP!BK54/SUM(wSUP!$C54:$DB54),0)</f>
        <v>0</v>
      </c>
      <c r="BL54" s="17">
        <f>IF(SUM(wSUP!$C54:$DB54),$A54*wSUP!BL54/SUM(wSUP!$C54:$DB54),0)</f>
        <v>0</v>
      </c>
      <c r="BM54" s="17">
        <f>IF(SUM(wSUP!$C54:$DB54),$A54*wSUP!BM54/SUM(wSUP!$C54:$DB54),0)</f>
        <v>0</v>
      </c>
      <c r="BN54" s="17">
        <f>IF(SUM(wSUP!$C54:$DB54),$A54*wSUP!BN54/SUM(wSUP!$C54:$DB54),0)</f>
        <v>0</v>
      </c>
      <c r="BO54" s="17">
        <f>IF(SUM(wSUP!$C54:$DB54),$A54*wSUP!BO54/SUM(wSUP!$C54:$DB54),0)</f>
        <v>0</v>
      </c>
      <c r="BP54" s="17">
        <f>IF(SUM(wSUP!$C54:$DB54),$A54*wSUP!BP54/SUM(wSUP!$C54:$DB54),0)</f>
        <v>0</v>
      </c>
      <c r="BQ54" s="17">
        <f>IF(SUM(wSUP!$C54:$DB54),$A54*wSUP!BQ54/SUM(wSUP!$C54:$DB54),0)</f>
        <v>0</v>
      </c>
      <c r="BR54" s="17">
        <f>IF(SUM(wSUP!$C54:$DB54),$A54*wSUP!BR54/SUM(wSUP!$C54:$DB54),0)</f>
        <v>0</v>
      </c>
      <c r="BS54" s="17">
        <f>IF(SUM(wSUP!$C54:$DB54),$A54*wSUP!BS54/SUM(wSUP!$C54:$DB54),0)</f>
        <v>0</v>
      </c>
      <c r="BT54" s="17">
        <f>IF(SUM(wSUP!$C54:$DB54),$A54*wSUP!BT54/SUM(wSUP!$C54:$DB54),0)</f>
        <v>0</v>
      </c>
      <c r="BU54" s="17">
        <f>IF(SUM(wSUP!$C54:$DB54),$A54*wSUP!BU54/SUM(wSUP!$C54:$DB54),0)</f>
        <v>0</v>
      </c>
      <c r="BV54" s="17">
        <f>IF(SUM(wSUP!$C54:$DB54),$A54*wSUP!BV54/SUM(wSUP!$C54:$DB54),0)</f>
        <v>0</v>
      </c>
      <c r="BW54" s="17">
        <f>IF(SUM(wSUP!$C54:$DB54),$A54*wSUP!BW54/SUM(wSUP!$C54:$DB54),0)</f>
        <v>0</v>
      </c>
      <c r="BX54" s="17">
        <f>IF(SUM(wSUP!$C54:$DB54),$A54*wSUP!BX54/SUM(wSUP!$C54:$DB54),0)</f>
        <v>0</v>
      </c>
      <c r="BY54" s="17">
        <f>IF(SUM(wSUP!$C54:$DB54),$A54*wSUP!BY54/SUM(wSUP!$C54:$DB54),0)</f>
        <v>0</v>
      </c>
      <c r="BZ54" s="17">
        <f>IF(SUM(wSUP!$C54:$DB54),$A54*wSUP!BZ54/SUM(wSUP!$C54:$DB54),0)</f>
        <v>0.10361959375785842</v>
      </c>
      <c r="CA54" s="17">
        <f>IF(SUM(wSUP!$C54:$DB54),$A54*wSUP!CA54/SUM(wSUP!$C54:$DB54),0)</f>
        <v>0.1733286925445523</v>
      </c>
      <c r="CB54" s="17">
        <f>IF(SUM(wSUP!$C54:$DB54),$A54*wSUP!CB54/SUM(wSUP!$C54:$DB54),0)</f>
        <v>0</v>
      </c>
      <c r="CC54" s="17">
        <f>IF(SUM(wSUP!$C54:$DB54),$A54*wSUP!CC54/SUM(wSUP!$C54:$DB54),0)</f>
        <v>0</v>
      </c>
      <c r="CD54" s="17">
        <f>IF(SUM(wSUP!$C54:$DB54),$A54*wSUP!CD54/SUM(wSUP!$C54:$DB54),0)</f>
        <v>0</v>
      </c>
      <c r="CE54" s="17">
        <f>IF(SUM(wSUP!$C54:$DB54),$A54*wSUP!CE54/SUM(wSUP!$C54:$DB54),0)</f>
        <v>0</v>
      </c>
      <c r="CF54" s="17">
        <f>IF(SUM(wSUP!$C54:$DB54),$A54*wSUP!CF54/SUM(wSUP!$C54:$DB54),0)</f>
        <v>0</v>
      </c>
      <c r="CG54" s="17">
        <f>IF(SUM(wSUP!$C54:$DB54),$A54*wSUP!CG54/SUM(wSUP!$C54:$DB54),0)</f>
        <v>0</v>
      </c>
      <c r="CH54" s="17">
        <f>IF(SUM(wSUP!$C54:$DB54),$A54*wSUP!CH54/SUM(wSUP!$C54:$DB54),0)</f>
        <v>0</v>
      </c>
      <c r="CI54" s="17">
        <f>IF(SUM(wSUP!$C54:$DB54),$A54*wSUP!CI54/SUM(wSUP!$C54:$DB54),0)</f>
        <v>0</v>
      </c>
      <c r="CJ54" s="17">
        <f>IF(SUM(wSUP!$C54:$DB54),$A54*wSUP!CJ54/SUM(wSUP!$C54:$DB54),0)</f>
        <v>0</v>
      </c>
      <c r="CK54" s="17">
        <f>IF(SUM(wSUP!$C54:$DB54),$A54*wSUP!CK54/SUM(wSUP!$C54:$DB54),0)</f>
        <v>0</v>
      </c>
      <c r="CL54" s="17">
        <f>IF(SUM(wSUP!$C54:$DB54),$A54*wSUP!CL54/SUM(wSUP!$C54:$DB54),0)</f>
        <v>0</v>
      </c>
      <c r="CM54" s="17">
        <f>IF(SUM(wSUP!$C54:$DB54),$A54*wSUP!CM54/SUM(wSUP!$C54:$DB54),0)</f>
        <v>0</v>
      </c>
      <c r="CN54" s="17">
        <f>IF(SUM(wSUP!$C54:$DB54),$A54*wSUP!CN54/SUM(wSUP!$C54:$DB54),0)</f>
        <v>0</v>
      </c>
      <c r="CO54" s="17">
        <f>IF(SUM(wSUP!$C54:$DB54),$A54*wSUP!CO54/SUM(wSUP!$C54:$DB54),0)</f>
        <v>0</v>
      </c>
      <c r="CP54" s="17">
        <f>IF(SUM(wSUP!$C54:$DB54),$A54*wSUP!CP54/SUM(wSUP!$C54:$DB54),0)</f>
        <v>0</v>
      </c>
      <c r="CQ54" s="17">
        <f>IF(SUM(wSUP!$C54:$DB54),$A54*wSUP!CQ54/SUM(wSUP!$C54:$DB54),0)</f>
        <v>0</v>
      </c>
      <c r="CR54" s="17">
        <f>IF(SUM(wSUP!$C54:$DB54),$A54*wSUP!CR54/SUM(wSUP!$C54:$DB54),0)</f>
        <v>0</v>
      </c>
      <c r="CS54" s="17">
        <f>IF(SUM(wSUP!$C54:$DB54),$A54*wSUP!CS54/SUM(wSUP!$C54:$DB54),0)</f>
        <v>0</v>
      </c>
      <c r="CT54" s="17">
        <f>IF(SUM(wSUP!$C54:$DB54),$A54*wSUP!CT54/SUM(wSUP!$C54:$DB54),0)</f>
        <v>0</v>
      </c>
      <c r="CU54" s="17">
        <f>IF(SUM(wSUP!$C54:$DB54),$A54*wSUP!CU54/SUM(wSUP!$C54:$DB54),0)</f>
        <v>0</v>
      </c>
      <c r="CV54" s="17">
        <f>IF(SUM(wSUP!$C54:$DB54),$A54*wSUP!CV54/SUM(wSUP!$C54:$DB54),0)</f>
        <v>0</v>
      </c>
      <c r="CW54" s="17">
        <f>IF(SUM(wSUP!$C54:$DB54),$A54*wSUP!CW54/SUM(wSUP!$C54:$DB54),0)</f>
        <v>0</v>
      </c>
      <c r="CX54" s="17">
        <f>IF(SUM(wSUP!$C54:$DB54),$A54*wSUP!CX54/SUM(wSUP!$C54:$DB54),0)</f>
        <v>0</v>
      </c>
      <c r="CY54" s="17">
        <f>IF(SUM(wSUP!$C54:$DB54),$A54*wSUP!CY54/SUM(wSUP!$C54:$DB54),0)</f>
        <v>0</v>
      </c>
      <c r="CZ54" s="17">
        <f>IF(SUM(wSUP!$C54:$DB54),$A54*wSUP!CZ54/SUM(wSUP!$C54:$DB54),0)</f>
        <v>0</v>
      </c>
      <c r="DA54" s="17">
        <f>IF(SUM(wSUP!$C54:$DB54),$A54*wSUP!DA54/SUM(wSUP!$C54:$DB54),0)</f>
        <v>0</v>
      </c>
      <c r="DB54" s="17">
        <f>IF(SUM(wSUP!$C54:$DB54),$A54*wSUP!DB54/SUM(wSUP!$C54:$DB54),0)</f>
        <v>0</v>
      </c>
      <c r="DC54" s="2"/>
    </row>
    <row r="55" spans="1:107" x14ac:dyDescent="0.75">
      <c r="A55" s="37">
        <v>7.4442749695494861</v>
      </c>
      <c r="B55" s="9" t="s">
        <v>145</v>
      </c>
      <c r="C55" s="17">
        <f>IF(SUM(wSUP!$C55:$DB55),$A55*wSUP!C55/SUM(wSUP!$C55:$DB55),0)</f>
        <v>0</v>
      </c>
      <c r="D55" s="17">
        <f>IF(SUM(wSUP!$C55:$DB55),$A55*wSUP!D55/SUM(wSUP!$C55:$DB55),0)</f>
        <v>0</v>
      </c>
      <c r="E55" s="17">
        <f>IF(SUM(wSUP!$C55:$DB55),$A55*wSUP!E55/SUM(wSUP!$C55:$DB55),0)</f>
        <v>0</v>
      </c>
      <c r="F55" s="17">
        <f>IF(SUM(wSUP!$C55:$DB55),$A55*wSUP!F55/SUM(wSUP!$C55:$DB55),0)</f>
        <v>0</v>
      </c>
      <c r="G55" s="17">
        <f>IF(SUM(wSUP!$C55:$DB55),$A55*wSUP!G55/SUM(wSUP!$C55:$DB55),0)</f>
        <v>0</v>
      </c>
      <c r="H55" s="17">
        <f>IF(SUM(wSUP!$C55:$DB55),$A55*wSUP!H55/SUM(wSUP!$C55:$DB55),0)</f>
        <v>0</v>
      </c>
      <c r="I55" s="17">
        <f>IF(SUM(wSUP!$C55:$DB55),$A55*wSUP!I55/SUM(wSUP!$C55:$DB55),0)</f>
        <v>0</v>
      </c>
      <c r="J55" s="17">
        <f>IF(SUM(wSUP!$C55:$DB55),$A55*wSUP!J55/SUM(wSUP!$C55:$DB55),0)</f>
        <v>0</v>
      </c>
      <c r="K55" s="17">
        <f>IF(SUM(wSUP!$C55:$DB55),$A55*wSUP!K55/SUM(wSUP!$C55:$DB55),0)</f>
        <v>0</v>
      </c>
      <c r="L55" s="17">
        <f>IF(SUM(wSUP!$C55:$DB55),$A55*wSUP!L55/SUM(wSUP!$C55:$DB55),0)</f>
        <v>0</v>
      </c>
      <c r="M55" s="17">
        <f>IF(SUM(wSUP!$C55:$DB55),$A55*wSUP!M55/SUM(wSUP!$C55:$DB55),0)</f>
        <v>0</v>
      </c>
      <c r="N55" s="17">
        <f>IF(SUM(wSUP!$C55:$DB55),$A55*wSUP!N55/SUM(wSUP!$C55:$DB55),0)</f>
        <v>0</v>
      </c>
      <c r="O55" s="17">
        <f>IF(SUM(wSUP!$C55:$DB55),$A55*wSUP!O55/SUM(wSUP!$C55:$DB55),0)</f>
        <v>0</v>
      </c>
      <c r="P55" s="17">
        <f>IF(SUM(wSUP!$C55:$DB55),$A55*wSUP!P55/SUM(wSUP!$C55:$DB55),0)</f>
        <v>0</v>
      </c>
      <c r="Q55" s="17">
        <f>IF(SUM(wSUP!$C55:$DB55),$A55*wSUP!Q55/SUM(wSUP!$C55:$DB55),0)</f>
        <v>0</v>
      </c>
      <c r="R55" s="17">
        <f>IF(SUM(wSUP!$C55:$DB55),$A55*wSUP!R55/SUM(wSUP!$C55:$DB55),0)</f>
        <v>0</v>
      </c>
      <c r="S55" s="17">
        <f>IF(SUM(wSUP!$C55:$DB55),$A55*wSUP!S55/SUM(wSUP!$C55:$DB55),0)</f>
        <v>0</v>
      </c>
      <c r="T55" s="17">
        <f>IF(SUM(wSUP!$C55:$DB55),$A55*wSUP!T55/SUM(wSUP!$C55:$DB55),0)</f>
        <v>0</v>
      </c>
      <c r="U55" s="17">
        <f>IF(SUM(wSUP!$C55:$DB55),$A55*wSUP!U55/SUM(wSUP!$C55:$DB55),0)</f>
        <v>0</v>
      </c>
      <c r="V55" s="17">
        <f>IF(SUM(wSUP!$C55:$DB55),$A55*wSUP!V55/SUM(wSUP!$C55:$DB55),0)</f>
        <v>0</v>
      </c>
      <c r="W55" s="17">
        <f>IF(SUM(wSUP!$C55:$DB55),$A55*wSUP!W55/SUM(wSUP!$C55:$DB55),0)</f>
        <v>0</v>
      </c>
      <c r="X55" s="17">
        <f>IF(SUM(wSUP!$C55:$DB55),$A55*wSUP!X55/SUM(wSUP!$C55:$DB55),0)</f>
        <v>0</v>
      </c>
      <c r="Y55" s="17">
        <f>IF(SUM(wSUP!$C55:$DB55),$A55*wSUP!Y55/SUM(wSUP!$C55:$DB55),0)</f>
        <v>0</v>
      </c>
      <c r="Z55" s="17">
        <f>IF(SUM(wSUP!$C55:$DB55),$A55*wSUP!Z55/SUM(wSUP!$C55:$DB55),0)</f>
        <v>0</v>
      </c>
      <c r="AA55" s="17">
        <f>IF(SUM(wSUP!$C55:$DB55),$A55*wSUP!AA55/SUM(wSUP!$C55:$DB55),0)</f>
        <v>0</v>
      </c>
      <c r="AB55" s="17">
        <f>IF(SUM(wSUP!$C55:$DB55),$A55*wSUP!AB55/SUM(wSUP!$C55:$DB55),0)</f>
        <v>0</v>
      </c>
      <c r="AC55" s="17">
        <f>IF(SUM(wSUP!$C55:$DB55),$A55*wSUP!AC55/SUM(wSUP!$C55:$DB55),0)</f>
        <v>0</v>
      </c>
      <c r="AD55" s="17">
        <f>IF(SUM(wSUP!$C55:$DB55),$A55*wSUP!AD55/SUM(wSUP!$C55:$DB55),0)</f>
        <v>0</v>
      </c>
      <c r="AE55" s="17">
        <f>IF(SUM(wSUP!$C55:$DB55),$A55*wSUP!AE55/SUM(wSUP!$C55:$DB55),0)</f>
        <v>0</v>
      </c>
      <c r="AF55" s="17">
        <f>IF(SUM(wSUP!$C55:$DB55),$A55*wSUP!AF55/SUM(wSUP!$C55:$DB55),0)</f>
        <v>0</v>
      </c>
      <c r="AG55" s="17">
        <f>IF(SUM(wSUP!$C55:$DB55),$A55*wSUP!AG55/SUM(wSUP!$C55:$DB55),0)</f>
        <v>0</v>
      </c>
      <c r="AH55" s="17">
        <f>IF(SUM(wSUP!$C55:$DB55),$A55*wSUP!AH55/SUM(wSUP!$C55:$DB55),0)</f>
        <v>0</v>
      </c>
      <c r="AI55" s="17">
        <f>IF(SUM(wSUP!$C55:$DB55),$A55*wSUP!AI55/SUM(wSUP!$C55:$DB55),0)</f>
        <v>0</v>
      </c>
      <c r="AJ55" s="17">
        <f>IF(SUM(wSUP!$C55:$DB55),$A55*wSUP!AJ55/SUM(wSUP!$C55:$DB55),0)</f>
        <v>0</v>
      </c>
      <c r="AK55" s="17">
        <f>IF(SUM(wSUP!$C55:$DB55),$A55*wSUP!AK55/SUM(wSUP!$C55:$DB55),0)</f>
        <v>0</v>
      </c>
      <c r="AL55" s="17">
        <f>IF(SUM(wSUP!$C55:$DB55),$A55*wSUP!AL55/SUM(wSUP!$C55:$DB55),0)</f>
        <v>0</v>
      </c>
      <c r="AM55" s="17">
        <f>IF(SUM(wSUP!$C55:$DB55),$A55*wSUP!AM55/SUM(wSUP!$C55:$DB55),0)</f>
        <v>0</v>
      </c>
      <c r="AN55" s="17">
        <f>IF(SUM(wSUP!$C55:$DB55),$A55*wSUP!AN55/SUM(wSUP!$C55:$DB55),0)</f>
        <v>0</v>
      </c>
      <c r="AO55" s="17">
        <f>IF(SUM(wSUP!$C55:$DB55),$A55*wSUP!AO55/SUM(wSUP!$C55:$DB55),0)</f>
        <v>0</v>
      </c>
      <c r="AP55" s="17">
        <f>IF(SUM(wSUP!$C55:$DB55),$A55*wSUP!AP55/SUM(wSUP!$C55:$DB55),0)</f>
        <v>0</v>
      </c>
      <c r="AQ55" s="17">
        <f>IF(SUM(wSUP!$C55:$DB55),$A55*wSUP!AQ55/SUM(wSUP!$C55:$DB55),0)</f>
        <v>0</v>
      </c>
      <c r="AR55" s="17">
        <f>IF(SUM(wSUP!$C55:$DB55),$A55*wSUP!AR55/SUM(wSUP!$C55:$DB55),0)</f>
        <v>0</v>
      </c>
      <c r="AS55" s="17">
        <f>IF(SUM(wSUP!$C55:$DB55),$A55*wSUP!AS55/SUM(wSUP!$C55:$DB55),0)</f>
        <v>0</v>
      </c>
      <c r="AT55" s="17">
        <f>IF(SUM(wSUP!$C55:$DB55),$A55*wSUP!AT55/SUM(wSUP!$C55:$DB55),0)</f>
        <v>0</v>
      </c>
      <c r="AU55" s="17">
        <f>IF(SUM(wSUP!$C55:$DB55),$A55*wSUP!AU55/SUM(wSUP!$C55:$DB55),0)</f>
        <v>0</v>
      </c>
      <c r="AV55" s="17">
        <f>IF(SUM(wSUP!$C55:$DB55),$A55*wSUP!AV55/SUM(wSUP!$C55:$DB55),0)</f>
        <v>0</v>
      </c>
      <c r="AW55" s="17">
        <f>IF(SUM(wSUP!$C55:$DB55),$A55*wSUP!AW55/SUM(wSUP!$C55:$DB55),0)</f>
        <v>0</v>
      </c>
      <c r="AX55" s="17">
        <f>IF(SUM(wSUP!$C55:$DB55),$A55*wSUP!AX55/SUM(wSUP!$C55:$DB55),0)</f>
        <v>7.4442749695494861</v>
      </c>
      <c r="AY55" s="17">
        <f>IF(SUM(wSUP!$C55:$DB55),$A55*wSUP!AY55/SUM(wSUP!$C55:$DB55),0)</f>
        <v>0</v>
      </c>
      <c r="AZ55" s="17">
        <f>IF(SUM(wSUP!$C55:$DB55),$A55*wSUP!AZ55/SUM(wSUP!$C55:$DB55),0)</f>
        <v>0</v>
      </c>
      <c r="BA55" s="17">
        <f>IF(SUM(wSUP!$C55:$DB55),$A55*wSUP!BA55/SUM(wSUP!$C55:$DB55),0)</f>
        <v>0</v>
      </c>
      <c r="BB55" s="17">
        <f>IF(SUM(wSUP!$C55:$DB55),$A55*wSUP!BB55/SUM(wSUP!$C55:$DB55),0)</f>
        <v>0</v>
      </c>
      <c r="BC55" s="17">
        <f>IF(SUM(wSUP!$C55:$DB55),$A55*wSUP!BC55/SUM(wSUP!$C55:$DB55),0)</f>
        <v>0</v>
      </c>
      <c r="BD55" s="17">
        <f>IF(SUM(wSUP!$C55:$DB55),$A55*wSUP!BD55/SUM(wSUP!$C55:$DB55),0)</f>
        <v>0</v>
      </c>
      <c r="BE55" s="17">
        <f>IF(SUM(wSUP!$C55:$DB55),$A55*wSUP!BE55/SUM(wSUP!$C55:$DB55),0)</f>
        <v>0</v>
      </c>
      <c r="BF55" s="17">
        <f>IF(SUM(wSUP!$C55:$DB55),$A55*wSUP!BF55/SUM(wSUP!$C55:$DB55),0)</f>
        <v>0</v>
      </c>
      <c r="BG55" s="17">
        <f>IF(SUM(wSUP!$C55:$DB55),$A55*wSUP!BG55/SUM(wSUP!$C55:$DB55),0)</f>
        <v>0</v>
      </c>
      <c r="BH55" s="17">
        <f>IF(SUM(wSUP!$C55:$DB55),$A55*wSUP!BH55/SUM(wSUP!$C55:$DB55),0)</f>
        <v>0</v>
      </c>
      <c r="BI55" s="17">
        <f>IF(SUM(wSUP!$C55:$DB55),$A55*wSUP!BI55/SUM(wSUP!$C55:$DB55),0)</f>
        <v>0</v>
      </c>
      <c r="BJ55" s="17">
        <f>IF(SUM(wSUP!$C55:$DB55),$A55*wSUP!BJ55/SUM(wSUP!$C55:$DB55),0)</f>
        <v>0</v>
      </c>
      <c r="BK55" s="17">
        <f>IF(SUM(wSUP!$C55:$DB55),$A55*wSUP!BK55/SUM(wSUP!$C55:$DB55),0)</f>
        <v>0</v>
      </c>
      <c r="BL55" s="17">
        <f>IF(SUM(wSUP!$C55:$DB55),$A55*wSUP!BL55/SUM(wSUP!$C55:$DB55),0)</f>
        <v>0</v>
      </c>
      <c r="BM55" s="17">
        <f>IF(SUM(wSUP!$C55:$DB55),$A55*wSUP!BM55/SUM(wSUP!$C55:$DB55),0)</f>
        <v>0</v>
      </c>
      <c r="BN55" s="17">
        <f>IF(SUM(wSUP!$C55:$DB55),$A55*wSUP!BN55/SUM(wSUP!$C55:$DB55),0)</f>
        <v>0</v>
      </c>
      <c r="BO55" s="17">
        <f>IF(SUM(wSUP!$C55:$DB55),$A55*wSUP!BO55/SUM(wSUP!$C55:$DB55),0)</f>
        <v>0</v>
      </c>
      <c r="BP55" s="17">
        <f>IF(SUM(wSUP!$C55:$DB55),$A55*wSUP!BP55/SUM(wSUP!$C55:$DB55),0)</f>
        <v>0</v>
      </c>
      <c r="BQ55" s="17">
        <f>IF(SUM(wSUP!$C55:$DB55),$A55*wSUP!BQ55/SUM(wSUP!$C55:$DB55),0)</f>
        <v>0</v>
      </c>
      <c r="BR55" s="17">
        <f>IF(SUM(wSUP!$C55:$DB55),$A55*wSUP!BR55/SUM(wSUP!$C55:$DB55),0)</f>
        <v>0</v>
      </c>
      <c r="BS55" s="17">
        <f>IF(SUM(wSUP!$C55:$DB55),$A55*wSUP!BS55/SUM(wSUP!$C55:$DB55),0)</f>
        <v>0</v>
      </c>
      <c r="BT55" s="17">
        <f>IF(SUM(wSUP!$C55:$DB55),$A55*wSUP!BT55/SUM(wSUP!$C55:$DB55),0)</f>
        <v>0</v>
      </c>
      <c r="BU55" s="17">
        <f>IF(SUM(wSUP!$C55:$DB55),$A55*wSUP!BU55/SUM(wSUP!$C55:$DB55),0)</f>
        <v>0</v>
      </c>
      <c r="BV55" s="17">
        <f>IF(SUM(wSUP!$C55:$DB55),$A55*wSUP!BV55/SUM(wSUP!$C55:$DB55),0)</f>
        <v>0</v>
      </c>
      <c r="BW55" s="17">
        <f>IF(SUM(wSUP!$C55:$DB55),$A55*wSUP!BW55/SUM(wSUP!$C55:$DB55),0)</f>
        <v>0</v>
      </c>
      <c r="BX55" s="17">
        <f>IF(SUM(wSUP!$C55:$DB55),$A55*wSUP!BX55/SUM(wSUP!$C55:$DB55),0)</f>
        <v>0</v>
      </c>
      <c r="BY55" s="17">
        <f>IF(SUM(wSUP!$C55:$DB55),$A55*wSUP!BY55/SUM(wSUP!$C55:$DB55),0)</f>
        <v>0</v>
      </c>
      <c r="BZ55" s="17">
        <f>IF(SUM(wSUP!$C55:$DB55),$A55*wSUP!BZ55/SUM(wSUP!$C55:$DB55),0)</f>
        <v>0</v>
      </c>
      <c r="CA55" s="17">
        <f>IF(SUM(wSUP!$C55:$DB55),$A55*wSUP!CA55/SUM(wSUP!$C55:$DB55),0)</f>
        <v>0</v>
      </c>
      <c r="CB55" s="17">
        <f>IF(SUM(wSUP!$C55:$DB55),$A55*wSUP!CB55/SUM(wSUP!$C55:$DB55),0)</f>
        <v>0</v>
      </c>
      <c r="CC55" s="17">
        <f>IF(SUM(wSUP!$C55:$DB55),$A55*wSUP!CC55/SUM(wSUP!$C55:$DB55),0)</f>
        <v>0</v>
      </c>
      <c r="CD55" s="17">
        <f>IF(SUM(wSUP!$C55:$DB55),$A55*wSUP!CD55/SUM(wSUP!$C55:$DB55),0)</f>
        <v>0</v>
      </c>
      <c r="CE55" s="17">
        <f>IF(SUM(wSUP!$C55:$DB55),$A55*wSUP!CE55/SUM(wSUP!$C55:$DB55),0)</f>
        <v>0</v>
      </c>
      <c r="CF55" s="17">
        <f>IF(SUM(wSUP!$C55:$DB55),$A55*wSUP!CF55/SUM(wSUP!$C55:$DB55),0)</f>
        <v>0</v>
      </c>
      <c r="CG55" s="17">
        <f>IF(SUM(wSUP!$C55:$DB55),$A55*wSUP!CG55/SUM(wSUP!$C55:$DB55),0)</f>
        <v>0</v>
      </c>
      <c r="CH55" s="17">
        <f>IF(SUM(wSUP!$C55:$DB55),$A55*wSUP!CH55/SUM(wSUP!$C55:$DB55),0)</f>
        <v>0</v>
      </c>
      <c r="CI55" s="17">
        <f>IF(SUM(wSUP!$C55:$DB55),$A55*wSUP!CI55/SUM(wSUP!$C55:$DB55),0)</f>
        <v>0</v>
      </c>
      <c r="CJ55" s="17">
        <f>IF(SUM(wSUP!$C55:$DB55),$A55*wSUP!CJ55/SUM(wSUP!$C55:$DB55),0)</f>
        <v>0</v>
      </c>
      <c r="CK55" s="17">
        <f>IF(SUM(wSUP!$C55:$DB55),$A55*wSUP!CK55/SUM(wSUP!$C55:$DB55),0)</f>
        <v>0</v>
      </c>
      <c r="CL55" s="17">
        <f>IF(SUM(wSUP!$C55:$DB55),$A55*wSUP!CL55/SUM(wSUP!$C55:$DB55),0)</f>
        <v>0</v>
      </c>
      <c r="CM55" s="17">
        <f>IF(SUM(wSUP!$C55:$DB55),$A55*wSUP!CM55/SUM(wSUP!$C55:$DB55),0)</f>
        <v>0</v>
      </c>
      <c r="CN55" s="17">
        <f>IF(SUM(wSUP!$C55:$DB55),$A55*wSUP!CN55/SUM(wSUP!$C55:$DB55),0)</f>
        <v>0</v>
      </c>
      <c r="CO55" s="17">
        <f>IF(SUM(wSUP!$C55:$DB55),$A55*wSUP!CO55/SUM(wSUP!$C55:$DB55),0)</f>
        <v>0</v>
      </c>
      <c r="CP55" s="17">
        <f>IF(SUM(wSUP!$C55:$DB55),$A55*wSUP!CP55/SUM(wSUP!$C55:$DB55),0)</f>
        <v>0</v>
      </c>
      <c r="CQ55" s="17">
        <f>IF(SUM(wSUP!$C55:$DB55),$A55*wSUP!CQ55/SUM(wSUP!$C55:$DB55),0)</f>
        <v>0</v>
      </c>
      <c r="CR55" s="17">
        <f>IF(SUM(wSUP!$C55:$DB55),$A55*wSUP!CR55/SUM(wSUP!$C55:$DB55),0)</f>
        <v>0</v>
      </c>
      <c r="CS55" s="17">
        <f>IF(SUM(wSUP!$C55:$DB55),$A55*wSUP!CS55/SUM(wSUP!$C55:$DB55),0)</f>
        <v>0</v>
      </c>
      <c r="CT55" s="17">
        <f>IF(SUM(wSUP!$C55:$DB55),$A55*wSUP!CT55/SUM(wSUP!$C55:$DB55),0)</f>
        <v>0</v>
      </c>
      <c r="CU55" s="17">
        <f>IF(SUM(wSUP!$C55:$DB55),$A55*wSUP!CU55/SUM(wSUP!$C55:$DB55),0)</f>
        <v>0</v>
      </c>
      <c r="CV55" s="17">
        <f>IF(SUM(wSUP!$C55:$DB55),$A55*wSUP!CV55/SUM(wSUP!$C55:$DB55),0)</f>
        <v>0</v>
      </c>
      <c r="CW55" s="17">
        <f>IF(SUM(wSUP!$C55:$DB55),$A55*wSUP!CW55/SUM(wSUP!$C55:$DB55),0)</f>
        <v>0</v>
      </c>
      <c r="CX55" s="17">
        <f>IF(SUM(wSUP!$C55:$DB55),$A55*wSUP!CX55/SUM(wSUP!$C55:$DB55),0)</f>
        <v>0</v>
      </c>
      <c r="CY55" s="17">
        <f>IF(SUM(wSUP!$C55:$DB55),$A55*wSUP!CY55/SUM(wSUP!$C55:$DB55),0)</f>
        <v>0</v>
      </c>
      <c r="CZ55" s="17">
        <f>IF(SUM(wSUP!$C55:$DB55),$A55*wSUP!CZ55/SUM(wSUP!$C55:$DB55),0)</f>
        <v>0</v>
      </c>
      <c r="DA55" s="17">
        <f>IF(SUM(wSUP!$C55:$DB55),$A55*wSUP!DA55/SUM(wSUP!$C55:$DB55),0)</f>
        <v>0</v>
      </c>
      <c r="DB55" s="17">
        <f>IF(SUM(wSUP!$C55:$DB55),$A55*wSUP!DB55/SUM(wSUP!$C55:$DB55),0)</f>
        <v>0</v>
      </c>
      <c r="DC55" s="2"/>
    </row>
    <row r="56" spans="1:107" x14ac:dyDescent="0.75">
      <c r="A56" s="37">
        <v>194.91415323496039</v>
      </c>
      <c r="B56" s="17" t="s">
        <v>142</v>
      </c>
      <c r="C56" s="17">
        <f>IF(SUM(wSUP!$C56:$DB56),$A56*wSUP!C56/SUM(wSUP!$C56:$DB56),0)</f>
        <v>0</v>
      </c>
      <c r="D56" s="17">
        <f>IF(SUM(wSUP!$C56:$DB56),$A56*wSUP!D56/SUM(wSUP!$C56:$DB56),0)</f>
        <v>0</v>
      </c>
      <c r="E56" s="17">
        <f>IF(SUM(wSUP!$C56:$DB56),$A56*wSUP!E56/SUM(wSUP!$C56:$DB56),0)</f>
        <v>0</v>
      </c>
      <c r="F56" s="17">
        <f>IF(SUM(wSUP!$C56:$DB56),$A56*wSUP!F56/SUM(wSUP!$C56:$DB56),0)</f>
        <v>0</v>
      </c>
      <c r="G56" s="17">
        <f>IF(SUM(wSUP!$C56:$DB56),$A56*wSUP!G56/SUM(wSUP!$C56:$DB56),0)</f>
        <v>0</v>
      </c>
      <c r="H56" s="17">
        <f>IF(SUM(wSUP!$C56:$DB56),$A56*wSUP!H56/SUM(wSUP!$C56:$DB56),0)</f>
        <v>0</v>
      </c>
      <c r="I56" s="17">
        <f>IF(SUM(wSUP!$C56:$DB56),$A56*wSUP!I56/SUM(wSUP!$C56:$DB56),0)</f>
        <v>0</v>
      </c>
      <c r="J56" s="17">
        <f>IF(SUM(wSUP!$C56:$DB56),$A56*wSUP!J56/SUM(wSUP!$C56:$DB56),0)</f>
        <v>0</v>
      </c>
      <c r="K56" s="17">
        <f>IF(SUM(wSUP!$C56:$DB56),$A56*wSUP!K56/SUM(wSUP!$C56:$DB56),0)</f>
        <v>0</v>
      </c>
      <c r="L56" s="17">
        <f>IF(SUM(wSUP!$C56:$DB56),$A56*wSUP!L56/SUM(wSUP!$C56:$DB56),0)</f>
        <v>0</v>
      </c>
      <c r="M56" s="17">
        <f>IF(SUM(wSUP!$C56:$DB56),$A56*wSUP!M56/SUM(wSUP!$C56:$DB56),0)</f>
        <v>0</v>
      </c>
      <c r="N56" s="17">
        <f>IF(SUM(wSUP!$C56:$DB56),$A56*wSUP!N56/SUM(wSUP!$C56:$DB56),0)</f>
        <v>0</v>
      </c>
      <c r="O56" s="17">
        <f>IF(SUM(wSUP!$C56:$DB56),$A56*wSUP!O56/SUM(wSUP!$C56:$DB56),0)</f>
        <v>0</v>
      </c>
      <c r="P56" s="17">
        <f>IF(SUM(wSUP!$C56:$DB56),$A56*wSUP!P56/SUM(wSUP!$C56:$DB56),0)</f>
        <v>0</v>
      </c>
      <c r="Q56" s="17">
        <f>IF(SUM(wSUP!$C56:$DB56),$A56*wSUP!Q56/SUM(wSUP!$C56:$DB56),0)</f>
        <v>0</v>
      </c>
      <c r="R56" s="17">
        <f>IF(SUM(wSUP!$C56:$DB56),$A56*wSUP!R56/SUM(wSUP!$C56:$DB56),0)</f>
        <v>0</v>
      </c>
      <c r="S56" s="17">
        <f>IF(SUM(wSUP!$C56:$DB56),$A56*wSUP!S56/SUM(wSUP!$C56:$DB56),0)</f>
        <v>0</v>
      </c>
      <c r="T56" s="17">
        <f>IF(SUM(wSUP!$C56:$DB56),$A56*wSUP!T56/SUM(wSUP!$C56:$DB56),0)</f>
        <v>0</v>
      </c>
      <c r="U56" s="17">
        <f>IF(SUM(wSUP!$C56:$DB56),$A56*wSUP!U56/SUM(wSUP!$C56:$DB56),0)</f>
        <v>0</v>
      </c>
      <c r="V56" s="17">
        <f>IF(SUM(wSUP!$C56:$DB56),$A56*wSUP!V56/SUM(wSUP!$C56:$DB56),0)</f>
        <v>0</v>
      </c>
      <c r="W56" s="17">
        <f>IF(SUM(wSUP!$C56:$DB56),$A56*wSUP!W56/SUM(wSUP!$C56:$DB56),0)</f>
        <v>0</v>
      </c>
      <c r="X56" s="17">
        <f>IF(SUM(wSUP!$C56:$DB56),$A56*wSUP!X56/SUM(wSUP!$C56:$DB56),0)</f>
        <v>0</v>
      </c>
      <c r="Y56" s="17">
        <f>IF(SUM(wSUP!$C56:$DB56),$A56*wSUP!Y56/SUM(wSUP!$C56:$DB56),0)</f>
        <v>0</v>
      </c>
      <c r="Z56" s="17">
        <f>IF(SUM(wSUP!$C56:$DB56),$A56*wSUP!Z56/SUM(wSUP!$C56:$DB56),0)</f>
        <v>0</v>
      </c>
      <c r="AA56" s="17">
        <f>IF(SUM(wSUP!$C56:$DB56),$A56*wSUP!AA56/SUM(wSUP!$C56:$DB56),0)</f>
        <v>0</v>
      </c>
      <c r="AB56" s="17">
        <f>IF(SUM(wSUP!$C56:$DB56),$A56*wSUP!AB56/SUM(wSUP!$C56:$DB56),0)</f>
        <v>0</v>
      </c>
      <c r="AC56" s="17">
        <f>IF(SUM(wSUP!$C56:$DB56),$A56*wSUP!AC56/SUM(wSUP!$C56:$DB56),0)</f>
        <v>0</v>
      </c>
      <c r="AD56" s="17">
        <f>IF(SUM(wSUP!$C56:$DB56),$A56*wSUP!AD56/SUM(wSUP!$C56:$DB56),0)</f>
        <v>0</v>
      </c>
      <c r="AE56" s="17">
        <f>IF(SUM(wSUP!$C56:$DB56),$A56*wSUP!AE56/SUM(wSUP!$C56:$DB56),0)</f>
        <v>0</v>
      </c>
      <c r="AF56" s="17">
        <f>IF(SUM(wSUP!$C56:$DB56),$A56*wSUP!AF56/SUM(wSUP!$C56:$DB56),0)</f>
        <v>0</v>
      </c>
      <c r="AG56" s="17">
        <f>IF(SUM(wSUP!$C56:$DB56),$A56*wSUP!AG56/SUM(wSUP!$C56:$DB56),0)</f>
        <v>0</v>
      </c>
      <c r="AH56" s="17">
        <f>IF(SUM(wSUP!$C56:$DB56),$A56*wSUP!AH56/SUM(wSUP!$C56:$DB56),0)</f>
        <v>0</v>
      </c>
      <c r="AI56" s="17">
        <f>IF(SUM(wSUP!$C56:$DB56),$A56*wSUP!AI56/SUM(wSUP!$C56:$DB56),0)</f>
        <v>0</v>
      </c>
      <c r="AJ56" s="17">
        <f>IF(SUM(wSUP!$C56:$DB56),$A56*wSUP!AJ56/SUM(wSUP!$C56:$DB56),0)</f>
        <v>0</v>
      </c>
      <c r="AK56" s="17">
        <f>IF(SUM(wSUP!$C56:$DB56),$A56*wSUP!AK56/SUM(wSUP!$C56:$DB56),0)</f>
        <v>0</v>
      </c>
      <c r="AL56" s="17">
        <f>IF(SUM(wSUP!$C56:$DB56),$A56*wSUP!AL56/SUM(wSUP!$C56:$DB56),0)</f>
        <v>0</v>
      </c>
      <c r="AM56" s="17">
        <f>IF(SUM(wSUP!$C56:$DB56),$A56*wSUP!AM56/SUM(wSUP!$C56:$DB56),0)</f>
        <v>0</v>
      </c>
      <c r="AN56" s="17">
        <f>IF(SUM(wSUP!$C56:$DB56),$A56*wSUP!AN56/SUM(wSUP!$C56:$DB56),0)</f>
        <v>0</v>
      </c>
      <c r="AO56" s="17">
        <f>IF(SUM(wSUP!$C56:$DB56),$A56*wSUP!AO56/SUM(wSUP!$C56:$DB56),0)</f>
        <v>0</v>
      </c>
      <c r="AP56" s="17">
        <f>IF(SUM(wSUP!$C56:$DB56),$A56*wSUP!AP56/SUM(wSUP!$C56:$DB56),0)</f>
        <v>0</v>
      </c>
      <c r="AQ56" s="17">
        <f>IF(SUM(wSUP!$C56:$DB56),$A56*wSUP!AQ56/SUM(wSUP!$C56:$DB56),0)</f>
        <v>0</v>
      </c>
      <c r="AR56" s="17">
        <f>IF(SUM(wSUP!$C56:$DB56),$A56*wSUP!AR56/SUM(wSUP!$C56:$DB56),0)</f>
        <v>0</v>
      </c>
      <c r="AS56" s="17">
        <f>IF(SUM(wSUP!$C56:$DB56),$A56*wSUP!AS56/SUM(wSUP!$C56:$DB56),0)</f>
        <v>0</v>
      </c>
      <c r="AT56" s="17">
        <f>IF(SUM(wSUP!$C56:$DB56),$A56*wSUP!AT56/SUM(wSUP!$C56:$DB56),0)</f>
        <v>0</v>
      </c>
      <c r="AU56" s="17">
        <f>IF(SUM(wSUP!$C56:$DB56),$A56*wSUP!AU56/SUM(wSUP!$C56:$DB56),0)</f>
        <v>0</v>
      </c>
      <c r="AV56" s="17">
        <f>IF(SUM(wSUP!$C56:$DB56),$A56*wSUP!AV56/SUM(wSUP!$C56:$DB56),0)</f>
        <v>0</v>
      </c>
      <c r="AW56" s="17">
        <f>IF(SUM(wSUP!$C56:$DB56),$A56*wSUP!AW56/SUM(wSUP!$C56:$DB56),0)</f>
        <v>0</v>
      </c>
      <c r="AX56" s="17">
        <f>IF(SUM(wSUP!$C56:$DB56),$A56*wSUP!AX56/SUM(wSUP!$C56:$DB56),0)</f>
        <v>0</v>
      </c>
      <c r="AY56" s="17">
        <f>IF(SUM(wSUP!$C56:$DB56),$A56*wSUP!AY56/SUM(wSUP!$C56:$DB56),0)</f>
        <v>170.2694525966732</v>
      </c>
      <c r="AZ56" s="17">
        <f>IF(SUM(wSUP!$C56:$DB56),$A56*wSUP!AZ56/SUM(wSUP!$C56:$DB56),0)</f>
        <v>0</v>
      </c>
      <c r="BA56" s="17">
        <f>IF(SUM(wSUP!$C56:$DB56),$A56*wSUP!BA56/SUM(wSUP!$C56:$DB56),0)</f>
        <v>0</v>
      </c>
      <c r="BB56" s="17">
        <f>IF(SUM(wSUP!$C56:$DB56),$A56*wSUP!BB56/SUM(wSUP!$C56:$DB56),0)</f>
        <v>0</v>
      </c>
      <c r="BC56" s="17">
        <f>IF(SUM(wSUP!$C56:$DB56),$A56*wSUP!BC56/SUM(wSUP!$C56:$DB56),0)</f>
        <v>0</v>
      </c>
      <c r="BD56" s="17">
        <f>IF(SUM(wSUP!$C56:$DB56),$A56*wSUP!BD56/SUM(wSUP!$C56:$DB56),0)</f>
        <v>0</v>
      </c>
      <c r="BE56" s="17">
        <f>IF(SUM(wSUP!$C56:$DB56),$A56*wSUP!BE56/SUM(wSUP!$C56:$DB56),0)</f>
        <v>0</v>
      </c>
      <c r="BF56" s="17">
        <f>IF(SUM(wSUP!$C56:$DB56),$A56*wSUP!BF56/SUM(wSUP!$C56:$DB56),0)</f>
        <v>0</v>
      </c>
      <c r="BG56" s="17">
        <f>IF(SUM(wSUP!$C56:$DB56),$A56*wSUP!BG56/SUM(wSUP!$C56:$DB56),0)</f>
        <v>0</v>
      </c>
      <c r="BH56" s="17">
        <f>IF(SUM(wSUP!$C56:$DB56),$A56*wSUP!BH56/SUM(wSUP!$C56:$DB56),0)</f>
        <v>0</v>
      </c>
      <c r="BI56" s="17">
        <f>IF(SUM(wSUP!$C56:$DB56),$A56*wSUP!BI56/SUM(wSUP!$C56:$DB56),0)</f>
        <v>0</v>
      </c>
      <c r="BJ56" s="17">
        <f>IF(SUM(wSUP!$C56:$DB56),$A56*wSUP!BJ56/SUM(wSUP!$C56:$DB56),0)</f>
        <v>0</v>
      </c>
      <c r="BK56" s="17">
        <f>IF(SUM(wSUP!$C56:$DB56),$A56*wSUP!BK56/SUM(wSUP!$C56:$DB56),0)</f>
        <v>0.84685799893653169</v>
      </c>
      <c r="BL56" s="17">
        <f>IF(SUM(wSUP!$C56:$DB56),$A56*wSUP!BL56/SUM(wSUP!$C56:$DB56),0)</f>
        <v>0</v>
      </c>
      <c r="BM56" s="17">
        <f>IF(SUM(wSUP!$C56:$DB56),$A56*wSUP!BM56/SUM(wSUP!$C56:$DB56),0)</f>
        <v>0</v>
      </c>
      <c r="BN56" s="17">
        <f>IF(SUM(wSUP!$C56:$DB56),$A56*wSUP!BN56/SUM(wSUP!$C56:$DB56),0)</f>
        <v>0</v>
      </c>
      <c r="BO56" s="17">
        <f>IF(SUM(wSUP!$C56:$DB56),$A56*wSUP!BO56/SUM(wSUP!$C56:$DB56),0)</f>
        <v>0</v>
      </c>
      <c r="BP56" s="17">
        <f>IF(SUM(wSUP!$C56:$DB56),$A56*wSUP!BP56/SUM(wSUP!$C56:$DB56),0)</f>
        <v>0</v>
      </c>
      <c r="BQ56" s="17">
        <f>IF(SUM(wSUP!$C56:$DB56),$A56*wSUP!BQ56/SUM(wSUP!$C56:$DB56),0)</f>
        <v>0</v>
      </c>
      <c r="BR56" s="17">
        <f>IF(SUM(wSUP!$C56:$DB56),$A56*wSUP!BR56/SUM(wSUP!$C56:$DB56),0)</f>
        <v>0</v>
      </c>
      <c r="BS56" s="17">
        <f>IF(SUM(wSUP!$C56:$DB56),$A56*wSUP!BS56/SUM(wSUP!$C56:$DB56),0)</f>
        <v>9.5806525588492892</v>
      </c>
      <c r="BT56" s="17">
        <f>IF(SUM(wSUP!$C56:$DB56),$A56*wSUP!BT56/SUM(wSUP!$C56:$DB56),0)</f>
        <v>0</v>
      </c>
      <c r="BU56" s="17">
        <f>IF(SUM(wSUP!$C56:$DB56),$A56*wSUP!BU56/SUM(wSUP!$C56:$DB56),0)</f>
        <v>0</v>
      </c>
      <c r="BV56" s="17">
        <f>IF(SUM(wSUP!$C56:$DB56),$A56*wSUP!BV56/SUM(wSUP!$C56:$DB56),0)</f>
        <v>0</v>
      </c>
      <c r="BW56" s="17">
        <f>IF(SUM(wSUP!$C56:$DB56),$A56*wSUP!BW56/SUM(wSUP!$C56:$DB56),0)</f>
        <v>0</v>
      </c>
      <c r="BX56" s="17">
        <f>IF(SUM(wSUP!$C56:$DB56),$A56*wSUP!BX56/SUM(wSUP!$C56:$DB56),0)</f>
        <v>5.8518664519767254E-4</v>
      </c>
      <c r="BY56" s="17">
        <f>IF(SUM(wSUP!$C56:$DB56),$A56*wSUP!BY56/SUM(wSUP!$C56:$DB56),0)</f>
        <v>0</v>
      </c>
      <c r="BZ56" s="17">
        <f>IF(SUM(wSUP!$C56:$DB56),$A56*wSUP!BZ56/SUM(wSUP!$C56:$DB56),0)</f>
        <v>3.0850385074075555</v>
      </c>
      <c r="CA56" s="17">
        <f>IF(SUM(wSUP!$C56:$DB56),$A56*wSUP!CA56/SUM(wSUP!$C56:$DB56),0)</f>
        <v>5.3043946736958318</v>
      </c>
      <c r="CB56" s="17">
        <f>IF(SUM(wSUP!$C56:$DB56),$A56*wSUP!CB56/SUM(wSUP!$C56:$DB56),0)</f>
        <v>0</v>
      </c>
      <c r="CC56" s="17">
        <f>IF(SUM(wSUP!$C56:$DB56),$A56*wSUP!CC56/SUM(wSUP!$C56:$DB56),0)</f>
        <v>0</v>
      </c>
      <c r="CD56" s="17">
        <f>IF(SUM(wSUP!$C56:$DB56),$A56*wSUP!CD56/SUM(wSUP!$C56:$DB56),0)</f>
        <v>0</v>
      </c>
      <c r="CE56" s="17">
        <f>IF(SUM(wSUP!$C56:$DB56),$A56*wSUP!CE56/SUM(wSUP!$C56:$DB56),0)</f>
        <v>0</v>
      </c>
      <c r="CF56" s="17">
        <f>IF(SUM(wSUP!$C56:$DB56),$A56*wSUP!CF56/SUM(wSUP!$C56:$DB56),0)</f>
        <v>5.0353306705115883E-2</v>
      </c>
      <c r="CG56" s="17">
        <f>IF(SUM(wSUP!$C56:$DB56),$A56*wSUP!CG56/SUM(wSUP!$C56:$DB56),0)</f>
        <v>0</v>
      </c>
      <c r="CH56" s="17">
        <f>IF(SUM(wSUP!$C56:$DB56),$A56*wSUP!CH56/SUM(wSUP!$C56:$DB56),0)</f>
        <v>0</v>
      </c>
      <c r="CI56" s="17">
        <f>IF(SUM(wSUP!$C56:$DB56),$A56*wSUP!CI56/SUM(wSUP!$C56:$DB56),0)</f>
        <v>0</v>
      </c>
      <c r="CJ56" s="17">
        <f>IF(SUM(wSUP!$C56:$DB56),$A56*wSUP!CJ56/SUM(wSUP!$C56:$DB56),0)</f>
        <v>0</v>
      </c>
      <c r="CK56" s="17">
        <f>IF(SUM(wSUP!$C56:$DB56),$A56*wSUP!CK56/SUM(wSUP!$C56:$DB56),0)</f>
        <v>0</v>
      </c>
      <c r="CL56" s="17">
        <f>IF(SUM(wSUP!$C56:$DB56),$A56*wSUP!CL56/SUM(wSUP!$C56:$DB56),0)</f>
        <v>0</v>
      </c>
      <c r="CM56" s="17">
        <f>IF(SUM(wSUP!$C56:$DB56),$A56*wSUP!CM56/SUM(wSUP!$C56:$DB56),0)</f>
        <v>0</v>
      </c>
      <c r="CN56" s="17">
        <f>IF(SUM(wSUP!$C56:$DB56),$A56*wSUP!CN56/SUM(wSUP!$C56:$DB56),0)</f>
        <v>0</v>
      </c>
      <c r="CO56" s="17">
        <f>IF(SUM(wSUP!$C56:$DB56),$A56*wSUP!CO56/SUM(wSUP!$C56:$DB56),0)</f>
        <v>5.7763109141598514</v>
      </c>
      <c r="CP56" s="17">
        <f>IF(SUM(wSUP!$C56:$DB56),$A56*wSUP!CP56/SUM(wSUP!$C56:$DB56),0)</f>
        <v>0</v>
      </c>
      <c r="CQ56" s="17">
        <f>IF(SUM(wSUP!$C56:$DB56),$A56*wSUP!CQ56/SUM(wSUP!$C56:$DB56),0)</f>
        <v>0</v>
      </c>
      <c r="CR56" s="17">
        <f>IF(SUM(wSUP!$C56:$DB56),$A56*wSUP!CR56/SUM(wSUP!$C56:$DB56),0)</f>
        <v>0</v>
      </c>
      <c r="CS56" s="17">
        <f>IF(SUM(wSUP!$C56:$DB56),$A56*wSUP!CS56/SUM(wSUP!$C56:$DB56),0)</f>
        <v>5.0749188784129343E-4</v>
      </c>
      <c r="CT56" s="17">
        <f>IF(SUM(wSUP!$C56:$DB56),$A56*wSUP!CT56/SUM(wSUP!$C56:$DB56),0)</f>
        <v>0</v>
      </c>
      <c r="CU56" s="17">
        <f>IF(SUM(wSUP!$C56:$DB56),$A56*wSUP!CU56/SUM(wSUP!$C56:$DB56),0)</f>
        <v>0</v>
      </c>
      <c r="CV56" s="17">
        <f>IF(SUM(wSUP!$C56:$DB56),$A56*wSUP!CV56/SUM(wSUP!$C56:$DB56),0)</f>
        <v>0</v>
      </c>
      <c r="CW56" s="17">
        <f>IF(SUM(wSUP!$C56:$DB56),$A56*wSUP!CW56/SUM(wSUP!$C56:$DB56),0)</f>
        <v>0</v>
      </c>
      <c r="CX56" s="17">
        <f>IF(SUM(wSUP!$C56:$DB56),$A56*wSUP!CX56/SUM(wSUP!$C56:$DB56),0)</f>
        <v>0</v>
      </c>
      <c r="CY56" s="17">
        <f>IF(SUM(wSUP!$C56:$DB56),$A56*wSUP!CY56/SUM(wSUP!$C56:$DB56),0)</f>
        <v>0</v>
      </c>
      <c r="CZ56" s="17">
        <f>IF(SUM(wSUP!$C56:$DB56),$A56*wSUP!CZ56/SUM(wSUP!$C56:$DB56),0)</f>
        <v>0</v>
      </c>
      <c r="DA56" s="17">
        <f>IF(SUM(wSUP!$C56:$DB56),$A56*wSUP!DA56/SUM(wSUP!$C56:$DB56),0)</f>
        <v>0</v>
      </c>
      <c r="DB56" s="17">
        <f>IF(SUM(wSUP!$C56:$DB56),$A56*wSUP!DB56/SUM(wSUP!$C56:$DB56),0)</f>
        <v>0</v>
      </c>
      <c r="DC56" s="2"/>
    </row>
    <row r="57" spans="1:107" x14ac:dyDescent="0.75">
      <c r="A57" s="37">
        <v>373.9721610709384</v>
      </c>
      <c r="B57" s="17" t="s">
        <v>1156</v>
      </c>
      <c r="C57" s="17">
        <f>IF(SUM(wSUP!$C57:$DB57),$A57*wSUP!C57/SUM(wSUP!$C57:$DB57),0)</f>
        <v>0</v>
      </c>
      <c r="D57" s="17">
        <f>IF(SUM(wSUP!$C57:$DB57),$A57*wSUP!D57/SUM(wSUP!$C57:$DB57),0)</f>
        <v>0</v>
      </c>
      <c r="E57" s="17">
        <f>IF(SUM(wSUP!$C57:$DB57),$A57*wSUP!E57/SUM(wSUP!$C57:$DB57),0)</f>
        <v>0</v>
      </c>
      <c r="F57" s="17">
        <f>IF(SUM(wSUP!$C57:$DB57),$A57*wSUP!F57/SUM(wSUP!$C57:$DB57),0)</f>
        <v>0</v>
      </c>
      <c r="G57" s="17">
        <f>IF(SUM(wSUP!$C57:$DB57),$A57*wSUP!G57/SUM(wSUP!$C57:$DB57),0)</f>
        <v>0</v>
      </c>
      <c r="H57" s="17">
        <f>IF(SUM(wSUP!$C57:$DB57),$A57*wSUP!H57/SUM(wSUP!$C57:$DB57),0)</f>
        <v>0</v>
      </c>
      <c r="I57" s="17">
        <f>IF(SUM(wSUP!$C57:$DB57),$A57*wSUP!I57/SUM(wSUP!$C57:$DB57),0)</f>
        <v>0</v>
      </c>
      <c r="J57" s="17">
        <f>IF(SUM(wSUP!$C57:$DB57),$A57*wSUP!J57/SUM(wSUP!$C57:$DB57),0)</f>
        <v>0</v>
      </c>
      <c r="K57" s="17">
        <f>IF(SUM(wSUP!$C57:$DB57),$A57*wSUP!K57/SUM(wSUP!$C57:$DB57),0)</f>
        <v>0</v>
      </c>
      <c r="L57" s="17">
        <f>IF(SUM(wSUP!$C57:$DB57),$A57*wSUP!L57/SUM(wSUP!$C57:$DB57),0)</f>
        <v>0</v>
      </c>
      <c r="M57" s="17">
        <f>IF(SUM(wSUP!$C57:$DB57),$A57*wSUP!M57/SUM(wSUP!$C57:$DB57),0)</f>
        <v>0</v>
      </c>
      <c r="N57" s="17">
        <f>IF(SUM(wSUP!$C57:$DB57),$A57*wSUP!N57/SUM(wSUP!$C57:$DB57),0)</f>
        <v>0</v>
      </c>
      <c r="O57" s="17">
        <f>IF(SUM(wSUP!$C57:$DB57),$A57*wSUP!O57/SUM(wSUP!$C57:$DB57),0)</f>
        <v>0</v>
      </c>
      <c r="P57" s="17">
        <f>IF(SUM(wSUP!$C57:$DB57),$A57*wSUP!P57/SUM(wSUP!$C57:$DB57),0)</f>
        <v>0</v>
      </c>
      <c r="Q57" s="17">
        <f>IF(SUM(wSUP!$C57:$DB57),$A57*wSUP!Q57/SUM(wSUP!$C57:$DB57),0)</f>
        <v>0</v>
      </c>
      <c r="R57" s="17">
        <f>IF(SUM(wSUP!$C57:$DB57),$A57*wSUP!R57/SUM(wSUP!$C57:$DB57),0)</f>
        <v>0</v>
      </c>
      <c r="S57" s="17">
        <f>IF(SUM(wSUP!$C57:$DB57),$A57*wSUP!S57/SUM(wSUP!$C57:$DB57),0)</f>
        <v>0</v>
      </c>
      <c r="T57" s="17">
        <f>IF(SUM(wSUP!$C57:$DB57),$A57*wSUP!T57/SUM(wSUP!$C57:$DB57),0)</f>
        <v>0</v>
      </c>
      <c r="U57" s="17">
        <f>IF(SUM(wSUP!$C57:$DB57),$A57*wSUP!U57/SUM(wSUP!$C57:$DB57),0)</f>
        <v>0</v>
      </c>
      <c r="V57" s="17">
        <f>IF(SUM(wSUP!$C57:$DB57),$A57*wSUP!V57/SUM(wSUP!$C57:$DB57),0)</f>
        <v>0</v>
      </c>
      <c r="W57" s="17">
        <f>IF(SUM(wSUP!$C57:$DB57),$A57*wSUP!W57/SUM(wSUP!$C57:$DB57),0)</f>
        <v>0</v>
      </c>
      <c r="X57" s="17">
        <f>IF(SUM(wSUP!$C57:$DB57),$A57*wSUP!X57/SUM(wSUP!$C57:$DB57),0)</f>
        <v>0</v>
      </c>
      <c r="Y57" s="17">
        <f>IF(SUM(wSUP!$C57:$DB57),$A57*wSUP!Y57/SUM(wSUP!$C57:$DB57),0)</f>
        <v>0</v>
      </c>
      <c r="Z57" s="17">
        <f>IF(SUM(wSUP!$C57:$DB57),$A57*wSUP!Z57/SUM(wSUP!$C57:$DB57),0)</f>
        <v>0</v>
      </c>
      <c r="AA57" s="17">
        <f>IF(SUM(wSUP!$C57:$DB57),$A57*wSUP!AA57/SUM(wSUP!$C57:$DB57),0)</f>
        <v>0</v>
      </c>
      <c r="AB57" s="17">
        <f>IF(SUM(wSUP!$C57:$DB57),$A57*wSUP!AB57/SUM(wSUP!$C57:$DB57),0)</f>
        <v>0</v>
      </c>
      <c r="AC57" s="17">
        <f>IF(SUM(wSUP!$C57:$DB57),$A57*wSUP!AC57/SUM(wSUP!$C57:$DB57),0)</f>
        <v>0</v>
      </c>
      <c r="AD57" s="17">
        <f>IF(SUM(wSUP!$C57:$DB57),$A57*wSUP!AD57/SUM(wSUP!$C57:$DB57),0)</f>
        <v>0</v>
      </c>
      <c r="AE57" s="17">
        <f>IF(SUM(wSUP!$C57:$DB57),$A57*wSUP!AE57/SUM(wSUP!$C57:$DB57),0)</f>
        <v>0</v>
      </c>
      <c r="AF57" s="17">
        <f>IF(SUM(wSUP!$C57:$DB57),$A57*wSUP!AF57/SUM(wSUP!$C57:$DB57),0)</f>
        <v>0</v>
      </c>
      <c r="AG57" s="17">
        <f>IF(SUM(wSUP!$C57:$DB57),$A57*wSUP!AG57/SUM(wSUP!$C57:$DB57),0)</f>
        <v>0</v>
      </c>
      <c r="AH57" s="17">
        <f>IF(SUM(wSUP!$C57:$DB57),$A57*wSUP!AH57/SUM(wSUP!$C57:$DB57),0)</f>
        <v>0</v>
      </c>
      <c r="AI57" s="17">
        <f>IF(SUM(wSUP!$C57:$DB57),$A57*wSUP!AI57/SUM(wSUP!$C57:$DB57),0)</f>
        <v>0</v>
      </c>
      <c r="AJ57" s="17">
        <f>IF(SUM(wSUP!$C57:$DB57),$A57*wSUP!AJ57/SUM(wSUP!$C57:$DB57),0)</f>
        <v>0</v>
      </c>
      <c r="AK57" s="17">
        <f>IF(SUM(wSUP!$C57:$DB57),$A57*wSUP!AK57/SUM(wSUP!$C57:$DB57),0)</f>
        <v>0</v>
      </c>
      <c r="AL57" s="17">
        <f>IF(SUM(wSUP!$C57:$DB57),$A57*wSUP!AL57/SUM(wSUP!$C57:$DB57),0)</f>
        <v>0</v>
      </c>
      <c r="AM57" s="17">
        <f>IF(SUM(wSUP!$C57:$DB57),$A57*wSUP!AM57/SUM(wSUP!$C57:$DB57),0)</f>
        <v>0</v>
      </c>
      <c r="AN57" s="17">
        <f>IF(SUM(wSUP!$C57:$DB57),$A57*wSUP!AN57/SUM(wSUP!$C57:$DB57),0)</f>
        <v>0</v>
      </c>
      <c r="AO57" s="17">
        <f>IF(SUM(wSUP!$C57:$DB57),$A57*wSUP!AO57/SUM(wSUP!$C57:$DB57),0)</f>
        <v>0</v>
      </c>
      <c r="AP57" s="17">
        <f>IF(SUM(wSUP!$C57:$DB57),$A57*wSUP!AP57/SUM(wSUP!$C57:$DB57),0)</f>
        <v>0</v>
      </c>
      <c r="AQ57" s="17">
        <f>IF(SUM(wSUP!$C57:$DB57),$A57*wSUP!AQ57/SUM(wSUP!$C57:$DB57),0)</f>
        <v>0</v>
      </c>
      <c r="AR57" s="17">
        <f>IF(SUM(wSUP!$C57:$DB57),$A57*wSUP!AR57/SUM(wSUP!$C57:$DB57),0)</f>
        <v>0</v>
      </c>
      <c r="AS57" s="17">
        <f>IF(SUM(wSUP!$C57:$DB57),$A57*wSUP!AS57/SUM(wSUP!$C57:$DB57),0)</f>
        <v>0</v>
      </c>
      <c r="AT57" s="17">
        <f>IF(SUM(wSUP!$C57:$DB57),$A57*wSUP!AT57/SUM(wSUP!$C57:$DB57),0)</f>
        <v>0</v>
      </c>
      <c r="AU57" s="17">
        <f>IF(SUM(wSUP!$C57:$DB57),$A57*wSUP!AU57/SUM(wSUP!$C57:$DB57),0)</f>
        <v>0</v>
      </c>
      <c r="AV57" s="17">
        <f>IF(SUM(wSUP!$C57:$DB57),$A57*wSUP!AV57/SUM(wSUP!$C57:$DB57),0)</f>
        <v>0</v>
      </c>
      <c r="AW57" s="17">
        <f>IF(SUM(wSUP!$C57:$DB57),$A57*wSUP!AW57/SUM(wSUP!$C57:$DB57),0)</f>
        <v>0</v>
      </c>
      <c r="AX57" s="17">
        <f>IF(SUM(wSUP!$C57:$DB57),$A57*wSUP!AX57/SUM(wSUP!$C57:$DB57),0)</f>
        <v>0</v>
      </c>
      <c r="AY57" s="17">
        <f>IF(SUM(wSUP!$C57:$DB57),$A57*wSUP!AY57/SUM(wSUP!$C57:$DB57),0)</f>
        <v>0</v>
      </c>
      <c r="AZ57" s="17">
        <f>IF(SUM(wSUP!$C57:$DB57),$A57*wSUP!AZ57/SUM(wSUP!$C57:$DB57),0)</f>
        <v>317.8811470510322</v>
      </c>
      <c r="BA57" s="17">
        <f>IF(SUM(wSUP!$C57:$DB57),$A57*wSUP!BA57/SUM(wSUP!$C57:$DB57),0)</f>
        <v>56.091014019906211</v>
      </c>
      <c r="BB57" s="17">
        <f>IF(SUM(wSUP!$C57:$DB57),$A57*wSUP!BB57/SUM(wSUP!$C57:$DB57),0)</f>
        <v>0</v>
      </c>
      <c r="BC57" s="17">
        <f>IF(SUM(wSUP!$C57:$DB57),$A57*wSUP!BC57/SUM(wSUP!$C57:$DB57),0)</f>
        <v>0</v>
      </c>
      <c r="BD57" s="17">
        <f>IF(SUM(wSUP!$C57:$DB57),$A57*wSUP!BD57/SUM(wSUP!$C57:$DB57),0)</f>
        <v>0</v>
      </c>
      <c r="BE57" s="17">
        <f>IF(SUM(wSUP!$C57:$DB57),$A57*wSUP!BE57/SUM(wSUP!$C57:$DB57),0)</f>
        <v>0</v>
      </c>
      <c r="BF57" s="17">
        <f>IF(SUM(wSUP!$C57:$DB57),$A57*wSUP!BF57/SUM(wSUP!$C57:$DB57),0)</f>
        <v>0</v>
      </c>
      <c r="BG57" s="17">
        <f>IF(SUM(wSUP!$C57:$DB57),$A57*wSUP!BG57/SUM(wSUP!$C57:$DB57),0)</f>
        <v>0</v>
      </c>
      <c r="BH57" s="17">
        <f>IF(SUM(wSUP!$C57:$DB57),$A57*wSUP!BH57/SUM(wSUP!$C57:$DB57),0)</f>
        <v>0</v>
      </c>
      <c r="BI57" s="17">
        <f>IF(SUM(wSUP!$C57:$DB57),$A57*wSUP!BI57/SUM(wSUP!$C57:$DB57),0)</f>
        <v>0</v>
      </c>
      <c r="BJ57" s="17">
        <f>IF(SUM(wSUP!$C57:$DB57),$A57*wSUP!BJ57/SUM(wSUP!$C57:$DB57),0)</f>
        <v>0</v>
      </c>
      <c r="BK57" s="17">
        <f>IF(SUM(wSUP!$C57:$DB57),$A57*wSUP!BK57/SUM(wSUP!$C57:$DB57),0)</f>
        <v>0</v>
      </c>
      <c r="BL57" s="17">
        <f>IF(SUM(wSUP!$C57:$DB57),$A57*wSUP!BL57/SUM(wSUP!$C57:$DB57),0)</f>
        <v>0</v>
      </c>
      <c r="BM57" s="17">
        <f>IF(SUM(wSUP!$C57:$DB57),$A57*wSUP!BM57/SUM(wSUP!$C57:$DB57),0)</f>
        <v>0</v>
      </c>
      <c r="BN57" s="17">
        <f>IF(SUM(wSUP!$C57:$DB57),$A57*wSUP!BN57/SUM(wSUP!$C57:$DB57),0)</f>
        <v>0</v>
      </c>
      <c r="BO57" s="17">
        <f>IF(SUM(wSUP!$C57:$DB57),$A57*wSUP!BO57/SUM(wSUP!$C57:$DB57),0)</f>
        <v>0</v>
      </c>
      <c r="BP57" s="17">
        <f>IF(SUM(wSUP!$C57:$DB57),$A57*wSUP!BP57/SUM(wSUP!$C57:$DB57),0)</f>
        <v>0</v>
      </c>
      <c r="BQ57" s="17">
        <f>IF(SUM(wSUP!$C57:$DB57),$A57*wSUP!BQ57/SUM(wSUP!$C57:$DB57),0)</f>
        <v>0</v>
      </c>
      <c r="BR57" s="17">
        <f>IF(SUM(wSUP!$C57:$DB57),$A57*wSUP!BR57/SUM(wSUP!$C57:$DB57),0)</f>
        <v>0</v>
      </c>
      <c r="BS57" s="17">
        <f>IF(SUM(wSUP!$C57:$DB57),$A57*wSUP!BS57/SUM(wSUP!$C57:$DB57),0)</f>
        <v>0</v>
      </c>
      <c r="BT57" s="17">
        <f>IF(SUM(wSUP!$C57:$DB57),$A57*wSUP!BT57/SUM(wSUP!$C57:$DB57),0)</f>
        <v>0</v>
      </c>
      <c r="BU57" s="17">
        <f>IF(SUM(wSUP!$C57:$DB57),$A57*wSUP!BU57/SUM(wSUP!$C57:$DB57),0)</f>
        <v>0</v>
      </c>
      <c r="BV57" s="17">
        <f>IF(SUM(wSUP!$C57:$DB57),$A57*wSUP!BV57/SUM(wSUP!$C57:$DB57),0)</f>
        <v>0</v>
      </c>
      <c r="BW57" s="17">
        <f>IF(SUM(wSUP!$C57:$DB57),$A57*wSUP!BW57/SUM(wSUP!$C57:$DB57),0)</f>
        <v>0</v>
      </c>
      <c r="BX57" s="17">
        <f>IF(SUM(wSUP!$C57:$DB57),$A57*wSUP!BX57/SUM(wSUP!$C57:$DB57),0)</f>
        <v>0</v>
      </c>
      <c r="BY57" s="17">
        <f>IF(SUM(wSUP!$C57:$DB57),$A57*wSUP!BY57/SUM(wSUP!$C57:$DB57),0)</f>
        <v>0</v>
      </c>
      <c r="BZ57" s="17">
        <f>IF(SUM(wSUP!$C57:$DB57),$A57*wSUP!BZ57/SUM(wSUP!$C57:$DB57),0)</f>
        <v>0</v>
      </c>
      <c r="CA57" s="17">
        <f>IF(SUM(wSUP!$C57:$DB57),$A57*wSUP!CA57/SUM(wSUP!$C57:$DB57),0)</f>
        <v>0</v>
      </c>
      <c r="CB57" s="17">
        <f>IF(SUM(wSUP!$C57:$DB57),$A57*wSUP!CB57/SUM(wSUP!$C57:$DB57),0)</f>
        <v>0</v>
      </c>
      <c r="CC57" s="17">
        <f>IF(SUM(wSUP!$C57:$DB57),$A57*wSUP!CC57/SUM(wSUP!$C57:$DB57),0)</f>
        <v>0</v>
      </c>
      <c r="CD57" s="17">
        <f>IF(SUM(wSUP!$C57:$DB57),$A57*wSUP!CD57/SUM(wSUP!$C57:$DB57),0)</f>
        <v>0</v>
      </c>
      <c r="CE57" s="17">
        <f>IF(SUM(wSUP!$C57:$DB57),$A57*wSUP!CE57/SUM(wSUP!$C57:$DB57),0)</f>
        <v>0</v>
      </c>
      <c r="CF57" s="17">
        <f>IF(SUM(wSUP!$C57:$DB57),$A57*wSUP!CF57/SUM(wSUP!$C57:$DB57),0)</f>
        <v>0</v>
      </c>
      <c r="CG57" s="17">
        <f>IF(SUM(wSUP!$C57:$DB57),$A57*wSUP!CG57/SUM(wSUP!$C57:$DB57),0)</f>
        <v>0</v>
      </c>
      <c r="CH57" s="17">
        <f>IF(SUM(wSUP!$C57:$DB57),$A57*wSUP!CH57/SUM(wSUP!$C57:$DB57),0)</f>
        <v>0</v>
      </c>
      <c r="CI57" s="17">
        <f>IF(SUM(wSUP!$C57:$DB57),$A57*wSUP!CI57/SUM(wSUP!$C57:$DB57),0)</f>
        <v>0</v>
      </c>
      <c r="CJ57" s="17">
        <f>IF(SUM(wSUP!$C57:$DB57),$A57*wSUP!CJ57/SUM(wSUP!$C57:$DB57),0)</f>
        <v>0</v>
      </c>
      <c r="CK57" s="17">
        <f>IF(SUM(wSUP!$C57:$DB57),$A57*wSUP!CK57/SUM(wSUP!$C57:$DB57),0)</f>
        <v>0</v>
      </c>
      <c r="CL57" s="17">
        <f>IF(SUM(wSUP!$C57:$DB57),$A57*wSUP!CL57/SUM(wSUP!$C57:$DB57),0)</f>
        <v>0</v>
      </c>
      <c r="CM57" s="17">
        <f>IF(SUM(wSUP!$C57:$DB57),$A57*wSUP!CM57/SUM(wSUP!$C57:$DB57),0)</f>
        <v>0</v>
      </c>
      <c r="CN57" s="17">
        <f>IF(SUM(wSUP!$C57:$DB57),$A57*wSUP!CN57/SUM(wSUP!$C57:$DB57),0)</f>
        <v>0</v>
      </c>
      <c r="CO57" s="17">
        <f>IF(SUM(wSUP!$C57:$DB57),$A57*wSUP!CO57/SUM(wSUP!$C57:$DB57),0)</f>
        <v>0</v>
      </c>
      <c r="CP57" s="17">
        <f>IF(SUM(wSUP!$C57:$DB57),$A57*wSUP!CP57/SUM(wSUP!$C57:$DB57),0)</f>
        <v>0</v>
      </c>
      <c r="CQ57" s="17">
        <f>IF(SUM(wSUP!$C57:$DB57),$A57*wSUP!CQ57/SUM(wSUP!$C57:$DB57),0)</f>
        <v>0</v>
      </c>
      <c r="CR57" s="17">
        <f>IF(SUM(wSUP!$C57:$DB57),$A57*wSUP!CR57/SUM(wSUP!$C57:$DB57),0)</f>
        <v>0</v>
      </c>
      <c r="CS57" s="17">
        <f>IF(SUM(wSUP!$C57:$DB57),$A57*wSUP!CS57/SUM(wSUP!$C57:$DB57),0)</f>
        <v>0</v>
      </c>
      <c r="CT57" s="17">
        <f>IF(SUM(wSUP!$C57:$DB57),$A57*wSUP!CT57/SUM(wSUP!$C57:$DB57),0)</f>
        <v>0</v>
      </c>
      <c r="CU57" s="17">
        <f>IF(SUM(wSUP!$C57:$DB57),$A57*wSUP!CU57/SUM(wSUP!$C57:$DB57),0)</f>
        <v>0</v>
      </c>
      <c r="CV57" s="17">
        <f>IF(SUM(wSUP!$C57:$DB57),$A57*wSUP!CV57/SUM(wSUP!$C57:$DB57),0)</f>
        <v>0</v>
      </c>
      <c r="CW57" s="17">
        <f>IF(SUM(wSUP!$C57:$DB57),$A57*wSUP!CW57/SUM(wSUP!$C57:$DB57),0)</f>
        <v>0</v>
      </c>
      <c r="CX57" s="17">
        <f>IF(SUM(wSUP!$C57:$DB57),$A57*wSUP!CX57/SUM(wSUP!$C57:$DB57),0)</f>
        <v>0</v>
      </c>
      <c r="CY57" s="17">
        <f>IF(SUM(wSUP!$C57:$DB57),$A57*wSUP!CY57/SUM(wSUP!$C57:$DB57),0)</f>
        <v>0</v>
      </c>
      <c r="CZ57" s="17">
        <f>IF(SUM(wSUP!$C57:$DB57),$A57*wSUP!CZ57/SUM(wSUP!$C57:$DB57),0)</f>
        <v>0</v>
      </c>
      <c r="DA57" s="17">
        <f>IF(SUM(wSUP!$C57:$DB57),$A57*wSUP!DA57/SUM(wSUP!$C57:$DB57),0)</f>
        <v>0</v>
      </c>
      <c r="DB57" s="17">
        <f>IF(SUM(wSUP!$C57:$DB57),$A57*wSUP!DB57/SUM(wSUP!$C57:$DB57),0)</f>
        <v>0</v>
      </c>
      <c r="DC57" s="2"/>
    </row>
    <row r="58" spans="1:107" x14ac:dyDescent="0.75">
      <c r="A58" s="37">
        <v>62.216554383828047</v>
      </c>
      <c r="B58" s="9" t="s">
        <v>147</v>
      </c>
      <c r="C58" s="17">
        <f>IF(SUM(wSUP!$C58:$DB58),$A58*wSUP!C58/SUM(wSUP!$C58:$DB58),0)</f>
        <v>0</v>
      </c>
      <c r="D58" s="17">
        <f>IF(SUM(wSUP!$C58:$DB58),$A58*wSUP!D58/SUM(wSUP!$C58:$DB58),0)</f>
        <v>0</v>
      </c>
      <c r="E58" s="17">
        <f>IF(SUM(wSUP!$C58:$DB58),$A58*wSUP!E58/SUM(wSUP!$C58:$DB58),0)</f>
        <v>0</v>
      </c>
      <c r="F58" s="17">
        <f>IF(SUM(wSUP!$C58:$DB58),$A58*wSUP!F58/SUM(wSUP!$C58:$DB58),0)</f>
        <v>0</v>
      </c>
      <c r="G58" s="17">
        <f>IF(SUM(wSUP!$C58:$DB58),$A58*wSUP!G58/SUM(wSUP!$C58:$DB58),0)</f>
        <v>0</v>
      </c>
      <c r="H58" s="17">
        <f>IF(SUM(wSUP!$C58:$DB58),$A58*wSUP!H58/SUM(wSUP!$C58:$DB58),0)</f>
        <v>0</v>
      </c>
      <c r="I58" s="17">
        <f>IF(SUM(wSUP!$C58:$DB58),$A58*wSUP!I58/SUM(wSUP!$C58:$DB58),0)</f>
        <v>0</v>
      </c>
      <c r="J58" s="17">
        <f>IF(SUM(wSUP!$C58:$DB58),$A58*wSUP!J58/SUM(wSUP!$C58:$DB58),0)</f>
        <v>0</v>
      </c>
      <c r="K58" s="17">
        <f>IF(SUM(wSUP!$C58:$DB58),$A58*wSUP!K58/SUM(wSUP!$C58:$DB58),0)</f>
        <v>0</v>
      </c>
      <c r="L58" s="17">
        <f>IF(SUM(wSUP!$C58:$DB58),$A58*wSUP!L58/SUM(wSUP!$C58:$DB58),0)</f>
        <v>0</v>
      </c>
      <c r="M58" s="17">
        <f>IF(SUM(wSUP!$C58:$DB58),$A58*wSUP!M58/SUM(wSUP!$C58:$DB58),0)</f>
        <v>0</v>
      </c>
      <c r="N58" s="17">
        <f>IF(SUM(wSUP!$C58:$DB58),$A58*wSUP!N58/SUM(wSUP!$C58:$DB58),0)</f>
        <v>0</v>
      </c>
      <c r="O58" s="17">
        <f>IF(SUM(wSUP!$C58:$DB58),$A58*wSUP!O58/SUM(wSUP!$C58:$DB58),0)</f>
        <v>0</v>
      </c>
      <c r="P58" s="17">
        <f>IF(SUM(wSUP!$C58:$DB58),$A58*wSUP!P58/SUM(wSUP!$C58:$DB58),0)</f>
        <v>0</v>
      </c>
      <c r="Q58" s="17">
        <f>IF(SUM(wSUP!$C58:$DB58),$A58*wSUP!Q58/SUM(wSUP!$C58:$DB58),0)</f>
        <v>0</v>
      </c>
      <c r="R58" s="17">
        <f>IF(SUM(wSUP!$C58:$DB58),$A58*wSUP!R58/SUM(wSUP!$C58:$DB58),0)</f>
        <v>0</v>
      </c>
      <c r="S58" s="17">
        <f>IF(SUM(wSUP!$C58:$DB58),$A58*wSUP!S58/SUM(wSUP!$C58:$DB58),0)</f>
        <v>0</v>
      </c>
      <c r="T58" s="17">
        <f>IF(SUM(wSUP!$C58:$DB58),$A58*wSUP!T58/SUM(wSUP!$C58:$DB58),0)</f>
        <v>0</v>
      </c>
      <c r="U58" s="17">
        <f>IF(SUM(wSUP!$C58:$DB58),$A58*wSUP!U58/SUM(wSUP!$C58:$DB58),0)</f>
        <v>0</v>
      </c>
      <c r="V58" s="17">
        <f>IF(SUM(wSUP!$C58:$DB58),$A58*wSUP!V58/SUM(wSUP!$C58:$DB58),0)</f>
        <v>0</v>
      </c>
      <c r="W58" s="17">
        <f>IF(SUM(wSUP!$C58:$DB58),$A58*wSUP!W58/SUM(wSUP!$C58:$DB58),0)</f>
        <v>0</v>
      </c>
      <c r="X58" s="17">
        <f>IF(SUM(wSUP!$C58:$DB58),$A58*wSUP!X58/SUM(wSUP!$C58:$DB58),0)</f>
        <v>0</v>
      </c>
      <c r="Y58" s="17">
        <f>IF(SUM(wSUP!$C58:$DB58),$A58*wSUP!Y58/SUM(wSUP!$C58:$DB58),0)</f>
        <v>0</v>
      </c>
      <c r="Z58" s="17">
        <f>IF(SUM(wSUP!$C58:$DB58),$A58*wSUP!Z58/SUM(wSUP!$C58:$DB58),0)</f>
        <v>0</v>
      </c>
      <c r="AA58" s="17">
        <f>IF(SUM(wSUP!$C58:$DB58),$A58*wSUP!AA58/SUM(wSUP!$C58:$DB58),0)</f>
        <v>0</v>
      </c>
      <c r="AB58" s="17">
        <f>IF(SUM(wSUP!$C58:$DB58),$A58*wSUP!AB58/SUM(wSUP!$C58:$DB58),0)</f>
        <v>0</v>
      </c>
      <c r="AC58" s="17">
        <f>IF(SUM(wSUP!$C58:$DB58),$A58*wSUP!AC58/SUM(wSUP!$C58:$DB58),0)</f>
        <v>0</v>
      </c>
      <c r="AD58" s="17">
        <f>IF(SUM(wSUP!$C58:$DB58),$A58*wSUP!AD58/SUM(wSUP!$C58:$DB58),0)</f>
        <v>0</v>
      </c>
      <c r="AE58" s="17">
        <f>IF(SUM(wSUP!$C58:$DB58),$A58*wSUP!AE58/SUM(wSUP!$C58:$DB58),0)</f>
        <v>0</v>
      </c>
      <c r="AF58" s="17">
        <f>IF(SUM(wSUP!$C58:$DB58),$A58*wSUP!AF58/SUM(wSUP!$C58:$DB58),0)</f>
        <v>0</v>
      </c>
      <c r="AG58" s="17">
        <f>IF(SUM(wSUP!$C58:$DB58),$A58*wSUP!AG58/SUM(wSUP!$C58:$DB58),0)</f>
        <v>0</v>
      </c>
      <c r="AH58" s="17">
        <f>IF(SUM(wSUP!$C58:$DB58),$A58*wSUP!AH58/SUM(wSUP!$C58:$DB58),0)</f>
        <v>0</v>
      </c>
      <c r="AI58" s="17">
        <f>IF(SUM(wSUP!$C58:$DB58),$A58*wSUP!AI58/SUM(wSUP!$C58:$DB58),0)</f>
        <v>0</v>
      </c>
      <c r="AJ58" s="17">
        <f>IF(SUM(wSUP!$C58:$DB58),$A58*wSUP!AJ58/SUM(wSUP!$C58:$DB58),0)</f>
        <v>0</v>
      </c>
      <c r="AK58" s="17">
        <f>IF(SUM(wSUP!$C58:$DB58),$A58*wSUP!AK58/SUM(wSUP!$C58:$DB58),0)</f>
        <v>0</v>
      </c>
      <c r="AL58" s="17">
        <f>IF(SUM(wSUP!$C58:$DB58),$A58*wSUP!AL58/SUM(wSUP!$C58:$DB58),0)</f>
        <v>0</v>
      </c>
      <c r="AM58" s="17">
        <f>IF(SUM(wSUP!$C58:$DB58),$A58*wSUP!AM58/SUM(wSUP!$C58:$DB58),0)</f>
        <v>0</v>
      </c>
      <c r="AN58" s="17">
        <f>IF(SUM(wSUP!$C58:$DB58),$A58*wSUP!AN58/SUM(wSUP!$C58:$DB58),0)</f>
        <v>0</v>
      </c>
      <c r="AO58" s="17">
        <f>IF(SUM(wSUP!$C58:$DB58),$A58*wSUP!AO58/SUM(wSUP!$C58:$DB58),0)</f>
        <v>0</v>
      </c>
      <c r="AP58" s="17">
        <f>IF(SUM(wSUP!$C58:$DB58),$A58*wSUP!AP58/SUM(wSUP!$C58:$DB58),0)</f>
        <v>0</v>
      </c>
      <c r="AQ58" s="17">
        <f>IF(SUM(wSUP!$C58:$DB58),$A58*wSUP!AQ58/SUM(wSUP!$C58:$DB58),0)</f>
        <v>0</v>
      </c>
      <c r="AR58" s="17">
        <f>IF(SUM(wSUP!$C58:$DB58),$A58*wSUP!AR58/SUM(wSUP!$C58:$DB58),0)</f>
        <v>0</v>
      </c>
      <c r="AS58" s="17">
        <f>IF(SUM(wSUP!$C58:$DB58),$A58*wSUP!AS58/SUM(wSUP!$C58:$DB58),0)</f>
        <v>14.282183549054484</v>
      </c>
      <c r="AT58" s="17">
        <f>IF(SUM(wSUP!$C58:$DB58),$A58*wSUP!AT58/SUM(wSUP!$C58:$DB58),0)</f>
        <v>0</v>
      </c>
      <c r="AU58" s="17">
        <f>IF(SUM(wSUP!$C58:$DB58),$A58*wSUP!AU58/SUM(wSUP!$C58:$DB58),0)</f>
        <v>8.1545297677738322</v>
      </c>
      <c r="AV58" s="17">
        <f>IF(SUM(wSUP!$C58:$DB58),$A58*wSUP!AV58/SUM(wSUP!$C58:$DB58),0)</f>
        <v>0</v>
      </c>
      <c r="AW58" s="17">
        <f>IF(SUM(wSUP!$C58:$DB58),$A58*wSUP!AW58/SUM(wSUP!$C58:$DB58),0)</f>
        <v>0</v>
      </c>
      <c r="AX58" s="17">
        <f>IF(SUM(wSUP!$C58:$DB58),$A58*wSUP!AX58/SUM(wSUP!$C58:$DB58),0)</f>
        <v>0</v>
      </c>
      <c r="AY58" s="17">
        <f>IF(SUM(wSUP!$C58:$DB58),$A58*wSUP!AY58/SUM(wSUP!$C58:$DB58),0)</f>
        <v>0</v>
      </c>
      <c r="AZ58" s="17">
        <f>IF(SUM(wSUP!$C58:$DB58),$A58*wSUP!AZ58/SUM(wSUP!$C58:$DB58),0)</f>
        <v>8.8149256143890184</v>
      </c>
      <c r="BA58" s="17">
        <f>IF(SUM(wSUP!$C58:$DB58),$A58*wSUP!BA58/SUM(wSUP!$C58:$DB58),0)</f>
        <v>30.746046707507436</v>
      </c>
      <c r="BB58" s="17">
        <f>IF(SUM(wSUP!$C58:$DB58),$A58*wSUP!BB58/SUM(wSUP!$C58:$DB58),0)</f>
        <v>0</v>
      </c>
      <c r="BC58" s="17">
        <f>IF(SUM(wSUP!$C58:$DB58),$A58*wSUP!BC58/SUM(wSUP!$C58:$DB58),0)</f>
        <v>0</v>
      </c>
      <c r="BD58" s="17">
        <f>IF(SUM(wSUP!$C58:$DB58),$A58*wSUP!BD58/SUM(wSUP!$C58:$DB58),0)</f>
        <v>0</v>
      </c>
      <c r="BE58" s="17">
        <f>IF(SUM(wSUP!$C58:$DB58),$A58*wSUP!BE58/SUM(wSUP!$C58:$DB58),0)</f>
        <v>0</v>
      </c>
      <c r="BF58" s="17">
        <f>IF(SUM(wSUP!$C58:$DB58),$A58*wSUP!BF58/SUM(wSUP!$C58:$DB58),0)</f>
        <v>0</v>
      </c>
      <c r="BG58" s="17">
        <f>IF(SUM(wSUP!$C58:$DB58),$A58*wSUP!BG58/SUM(wSUP!$C58:$DB58),0)</f>
        <v>0</v>
      </c>
      <c r="BH58" s="17">
        <f>IF(SUM(wSUP!$C58:$DB58),$A58*wSUP!BH58/SUM(wSUP!$C58:$DB58),0)</f>
        <v>0</v>
      </c>
      <c r="BI58" s="17">
        <f>IF(SUM(wSUP!$C58:$DB58),$A58*wSUP!BI58/SUM(wSUP!$C58:$DB58),0)</f>
        <v>0.18365537023224479</v>
      </c>
      <c r="BJ58" s="17">
        <f>IF(SUM(wSUP!$C58:$DB58),$A58*wSUP!BJ58/SUM(wSUP!$C58:$DB58),0)</f>
        <v>0</v>
      </c>
      <c r="BK58" s="17">
        <f>IF(SUM(wSUP!$C58:$DB58),$A58*wSUP!BK58/SUM(wSUP!$C58:$DB58),0)</f>
        <v>0</v>
      </c>
      <c r="BL58" s="17">
        <f>IF(SUM(wSUP!$C58:$DB58),$A58*wSUP!BL58/SUM(wSUP!$C58:$DB58),0)</f>
        <v>0</v>
      </c>
      <c r="BM58" s="17">
        <f>IF(SUM(wSUP!$C58:$DB58),$A58*wSUP!BM58/SUM(wSUP!$C58:$DB58),0)</f>
        <v>0</v>
      </c>
      <c r="BN58" s="17">
        <f>IF(SUM(wSUP!$C58:$DB58),$A58*wSUP!BN58/SUM(wSUP!$C58:$DB58),0)</f>
        <v>0</v>
      </c>
      <c r="BO58" s="17">
        <f>IF(SUM(wSUP!$C58:$DB58),$A58*wSUP!BO58/SUM(wSUP!$C58:$DB58),0)</f>
        <v>0</v>
      </c>
      <c r="BP58" s="17">
        <f>IF(SUM(wSUP!$C58:$DB58),$A58*wSUP!BP58/SUM(wSUP!$C58:$DB58),0)</f>
        <v>0</v>
      </c>
      <c r="BQ58" s="17">
        <f>IF(SUM(wSUP!$C58:$DB58),$A58*wSUP!BQ58/SUM(wSUP!$C58:$DB58),0)</f>
        <v>0</v>
      </c>
      <c r="BR58" s="17">
        <f>IF(SUM(wSUP!$C58:$DB58),$A58*wSUP!BR58/SUM(wSUP!$C58:$DB58),0)</f>
        <v>0</v>
      </c>
      <c r="BS58" s="17">
        <f>IF(SUM(wSUP!$C58:$DB58),$A58*wSUP!BS58/SUM(wSUP!$C58:$DB58),0)</f>
        <v>0</v>
      </c>
      <c r="BT58" s="17">
        <f>IF(SUM(wSUP!$C58:$DB58),$A58*wSUP!BT58/SUM(wSUP!$C58:$DB58),0)</f>
        <v>0</v>
      </c>
      <c r="BU58" s="17">
        <f>IF(SUM(wSUP!$C58:$DB58),$A58*wSUP!BU58/SUM(wSUP!$C58:$DB58),0)</f>
        <v>0</v>
      </c>
      <c r="BV58" s="17">
        <f>IF(SUM(wSUP!$C58:$DB58),$A58*wSUP!BV58/SUM(wSUP!$C58:$DB58),0)</f>
        <v>0</v>
      </c>
      <c r="BW58" s="17">
        <f>IF(SUM(wSUP!$C58:$DB58),$A58*wSUP!BW58/SUM(wSUP!$C58:$DB58),0)</f>
        <v>0</v>
      </c>
      <c r="BX58" s="17">
        <f>IF(SUM(wSUP!$C58:$DB58),$A58*wSUP!BX58/SUM(wSUP!$C58:$DB58),0)</f>
        <v>0</v>
      </c>
      <c r="BY58" s="17">
        <f>IF(SUM(wSUP!$C58:$DB58),$A58*wSUP!BY58/SUM(wSUP!$C58:$DB58),0)</f>
        <v>0</v>
      </c>
      <c r="BZ58" s="17">
        <f>IF(SUM(wSUP!$C58:$DB58),$A58*wSUP!BZ58/SUM(wSUP!$C58:$DB58),0)</f>
        <v>0</v>
      </c>
      <c r="CA58" s="17">
        <f>IF(SUM(wSUP!$C58:$DB58),$A58*wSUP!CA58/SUM(wSUP!$C58:$DB58),0)</f>
        <v>0</v>
      </c>
      <c r="CB58" s="17">
        <f>IF(SUM(wSUP!$C58:$DB58),$A58*wSUP!CB58/SUM(wSUP!$C58:$DB58),0)</f>
        <v>3.5213374871032307E-2</v>
      </c>
      <c r="CC58" s="17">
        <f>IF(SUM(wSUP!$C58:$DB58),$A58*wSUP!CC58/SUM(wSUP!$C58:$DB58),0)</f>
        <v>0</v>
      </c>
      <c r="CD58" s="17">
        <f>IF(SUM(wSUP!$C58:$DB58),$A58*wSUP!CD58/SUM(wSUP!$C58:$DB58),0)</f>
        <v>0</v>
      </c>
      <c r="CE58" s="17">
        <f>IF(SUM(wSUP!$C58:$DB58),$A58*wSUP!CE58/SUM(wSUP!$C58:$DB58),0)</f>
        <v>0</v>
      </c>
      <c r="CF58" s="17">
        <f>IF(SUM(wSUP!$C58:$DB58),$A58*wSUP!CF58/SUM(wSUP!$C58:$DB58),0)</f>
        <v>0</v>
      </c>
      <c r="CG58" s="17">
        <f>IF(SUM(wSUP!$C58:$DB58),$A58*wSUP!CG58/SUM(wSUP!$C58:$DB58),0)</f>
        <v>0</v>
      </c>
      <c r="CH58" s="17">
        <f>IF(SUM(wSUP!$C58:$DB58),$A58*wSUP!CH58/SUM(wSUP!$C58:$DB58),0)</f>
        <v>0</v>
      </c>
      <c r="CI58" s="17">
        <f>IF(SUM(wSUP!$C58:$DB58),$A58*wSUP!CI58/SUM(wSUP!$C58:$DB58),0)</f>
        <v>0</v>
      </c>
      <c r="CJ58" s="17">
        <f>IF(SUM(wSUP!$C58:$DB58),$A58*wSUP!CJ58/SUM(wSUP!$C58:$DB58),0)</f>
        <v>0</v>
      </c>
      <c r="CK58" s="17">
        <f>IF(SUM(wSUP!$C58:$DB58),$A58*wSUP!CK58/SUM(wSUP!$C58:$DB58),0)</f>
        <v>0</v>
      </c>
      <c r="CL58" s="17">
        <f>IF(SUM(wSUP!$C58:$DB58),$A58*wSUP!CL58/SUM(wSUP!$C58:$DB58),0)</f>
        <v>0</v>
      </c>
      <c r="CM58" s="17">
        <f>IF(SUM(wSUP!$C58:$DB58),$A58*wSUP!CM58/SUM(wSUP!$C58:$DB58),0)</f>
        <v>0</v>
      </c>
      <c r="CN58" s="17">
        <f>IF(SUM(wSUP!$C58:$DB58),$A58*wSUP!CN58/SUM(wSUP!$C58:$DB58),0)</f>
        <v>0</v>
      </c>
      <c r="CO58" s="17">
        <f>IF(SUM(wSUP!$C58:$DB58),$A58*wSUP!CO58/SUM(wSUP!$C58:$DB58),0)</f>
        <v>0</v>
      </c>
      <c r="CP58" s="17">
        <f>IF(SUM(wSUP!$C58:$DB58),$A58*wSUP!CP58/SUM(wSUP!$C58:$DB58),0)</f>
        <v>0</v>
      </c>
      <c r="CQ58" s="17">
        <f>IF(SUM(wSUP!$C58:$DB58),$A58*wSUP!CQ58/SUM(wSUP!$C58:$DB58),0)</f>
        <v>0</v>
      </c>
      <c r="CR58" s="17">
        <f>IF(SUM(wSUP!$C58:$DB58),$A58*wSUP!CR58/SUM(wSUP!$C58:$DB58),0)</f>
        <v>0</v>
      </c>
      <c r="CS58" s="17">
        <f>IF(SUM(wSUP!$C58:$DB58),$A58*wSUP!CS58/SUM(wSUP!$C58:$DB58),0)</f>
        <v>0</v>
      </c>
      <c r="CT58" s="17">
        <f>IF(SUM(wSUP!$C58:$DB58),$A58*wSUP!CT58/SUM(wSUP!$C58:$DB58),0)</f>
        <v>0</v>
      </c>
      <c r="CU58" s="17">
        <f>IF(SUM(wSUP!$C58:$DB58),$A58*wSUP!CU58/SUM(wSUP!$C58:$DB58),0)</f>
        <v>0</v>
      </c>
      <c r="CV58" s="17">
        <f>IF(SUM(wSUP!$C58:$DB58),$A58*wSUP!CV58/SUM(wSUP!$C58:$DB58),0)</f>
        <v>0</v>
      </c>
      <c r="CW58" s="17">
        <f>IF(SUM(wSUP!$C58:$DB58),$A58*wSUP!CW58/SUM(wSUP!$C58:$DB58),0)</f>
        <v>0</v>
      </c>
      <c r="CX58" s="17">
        <f>IF(SUM(wSUP!$C58:$DB58),$A58*wSUP!CX58/SUM(wSUP!$C58:$DB58),0)</f>
        <v>0</v>
      </c>
      <c r="CY58" s="17">
        <f>IF(SUM(wSUP!$C58:$DB58),$A58*wSUP!CY58/SUM(wSUP!$C58:$DB58),0)</f>
        <v>0</v>
      </c>
      <c r="CZ58" s="17">
        <f>IF(SUM(wSUP!$C58:$DB58),$A58*wSUP!CZ58/SUM(wSUP!$C58:$DB58),0)</f>
        <v>0</v>
      </c>
      <c r="DA58" s="17">
        <f>IF(SUM(wSUP!$C58:$DB58),$A58*wSUP!DA58/SUM(wSUP!$C58:$DB58),0)</f>
        <v>0</v>
      </c>
      <c r="DB58" s="17">
        <f>IF(SUM(wSUP!$C58:$DB58),$A58*wSUP!DB58/SUM(wSUP!$C58:$DB58),0)</f>
        <v>0</v>
      </c>
      <c r="DC58" s="2"/>
    </row>
    <row r="59" spans="1:107" x14ac:dyDescent="0.75">
      <c r="A59" s="37">
        <v>11.173488506346821</v>
      </c>
      <c r="B59" s="9" t="s">
        <v>149</v>
      </c>
      <c r="C59" s="17">
        <f>IF(SUM(wSUP!$C59:$DB59),$A59*wSUP!C59/SUM(wSUP!$C59:$DB59),0)</f>
        <v>0</v>
      </c>
      <c r="D59" s="17">
        <f>IF(SUM(wSUP!$C59:$DB59),$A59*wSUP!D59/SUM(wSUP!$C59:$DB59),0)</f>
        <v>0</v>
      </c>
      <c r="E59" s="17">
        <f>IF(SUM(wSUP!$C59:$DB59),$A59*wSUP!E59/SUM(wSUP!$C59:$DB59),0)</f>
        <v>0</v>
      </c>
      <c r="F59" s="17">
        <f>IF(SUM(wSUP!$C59:$DB59),$A59*wSUP!F59/SUM(wSUP!$C59:$DB59),0)</f>
        <v>0</v>
      </c>
      <c r="G59" s="17">
        <f>IF(SUM(wSUP!$C59:$DB59),$A59*wSUP!G59/SUM(wSUP!$C59:$DB59),0)</f>
        <v>0</v>
      </c>
      <c r="H59" s="17">
        <f>IF(SUM(wSUP!$C59:$DB59),$A59*wSUP!H59/SUM(wSUP!$C59:$DB59),0)</f>
        <v>0</v>
      </c>
      <c r="I59" s="17">
        <f>IF(SUM(wSUP!$C59:$DB59),$A59*wSUP!I59/SUM(wSUP!$C59:$DB59),0)</f>
        <v>0</v>
      </c>
      <c r="J59" s="17">
        <f>IF(SUM(wSUP!$C59:$DB59),$A59*wSUP!J59/SUM(wSUP!$C59:$DB59),0)</f>
        <v>0</v>
      </c>
      <c r="K59" s="17">
        <f>IF(SUM(wSUP!$C59:$DB59),$A59*wSUP!K59/SUM(wSUP!$C59:$DB59),0)</f>
        <v>0</v>
      </c>
      <c r="L59" s="17">
        <f>IF(SUM(wSUP!$C59:$DB59),$A59*wSUP!L59/SUM(wSUP!$C59:$DB59),0)</f>
        <v>0</v>
      </c>
      <c r="M59" s="17">
        <f>IF(SUM(wSUP!$C59:$DB59),$A59*wSUP!M59/SUM(wSUP!$C59:$DB59),0)</f>
        <v>0</v>
      </c>
      <c r="N59" s="17">
        <f>IF(SUM(wSUP!$C59:$DB59),$A59*wSUP!N59/SUM(wSUP!$C59:$DB59),0)</f>
        <v>0</v>
      </c>
      <c r="O59" s="17">
        <f>IF(SUM(wSUP!$C59:$DB59),$A59*wSUP!O59/SUM(wSUP!$C59:$DB59),0)</f>
        <v>0</v>
      </c>
      <c r="P59" s="17">
        <f>IF(SUM(wSUP!$C59:$DB59),$A59*wSUP!P59/SUM(wSUP!$C59:$DB59),0)</f>
        <v>0</v>
      </c>
      <c r="Q59" s="17">
        <f>IF(SUM(wSUP!$C59:$DB59),$A59*wSUP!Q59/SUM(wSUP!$C59:$DB59),0)</f>
        <v>0</v>
      </c>
      <c r="R59" s="17">
        <f>IF(SUM(wSUP!$C59:$DB59),$A59*wSUP!R59/SUM(wSUP!$C59:$DB59),0)</f>
        <v>0</v>
      </c>
      <c r="S59" s="17">
        <f>IF(SUM(wSUP!$C59:$DB59),$A59*wSUP!S59/SUM(wSUP!$C59:$DB59),0)</f>
        <v>0</v>
      </c>
      <c r="T59" s="17">
        <f>IF(SUM(wSUP!$C59:$DB59),$A59*wSUP!T59/SUM(wSUP!$C59:$DB59),0)</f>
        <v>0</v>
      </c>
      <c r="U59" s="17">
        <f>IF(SUM(wSUP!$C59:$DB59),$A59*wSUP!U59/SUM(wSUP!$C59:$DB59),0)</f>
        <v>0</v>
      </c>
      <c r="V59" s="17">
        <f>IF(SUM(wSUP!$C59:$DB59),$A59*wSUP!V59/SUM(wSUP!$C59:$DB59),0)</f>
        <v>0</v>
      </c>
      <c r="W59" s="17">
        <f>IF(SUM(wSUP!$C59:$DB59),$A59*wSUP!W59/SUM(wSUP!$C59:$DB59),0)</f>
        <v>0</v>
      </c>
      <c r="X59" s="17">
        <f>IF(SUM(wSUP!$C59:$DB59),$A59*wSUP!X59/SUM(wSUP!$C59:$DB59),0)</f>
        <v>0</v>
      </c>
      <c r="Y59" s="17">
        <f>IF(SUM(wSUP!$C59:$DB59),$A59*wSUP!Y59/SUM(wSUP!$C59:$DB59),0)</f>
        <v>0</v>
      </c>
      <c r="Z59" s="17">
        <f>IF(SUM(wSUP!$C59:$DB59),$A59*wSUP!Z59/SUM(wSUP!$C59:$DB59),0)</f>
        <v>0</v>
      </c>
      <c r="AA59" s="17">
        <f>IF(SUM(wSUP!$C59:$DB59),$A59*wSUP!AA59/SUM(wSUP!$C59:$DB59),0)</f>
        <v>0</v>
      </c>
      <c r="AB59" s="17">
        <f>IF(SUM(wSUP!$C59:$DB59),$A59*wSUP!AB59/SUM(wSUP!$C59:$DB59),0)</f>
        <v>0</v>
      </c>
      <c r="AC59" s="17">
        <f>IF(SUM(wSUP!$C59:$DB59),$A59*wSUP!AC59/SUM(wSUP!$C59:$DB59),0)</f>
        <v>0</v>
      </c>
      <c r="AD59" s="17">
        <f>IF(SUM(wSUP!$C59:$DB59),$A59*wSUP!AD59/SUM(wSUP!$C59:$DB59),0)</f>
        <v>0</v>
      </c>
      <c r="AE59" s="17">
        <f>IF(SUM(wSUP!$C59:$DB59),$A59*wSUP!AE59/SUM(wSUP!$C59:$DB59),0)</f>
        <v>0</v>
      </c>
      <c r="AF59" s="17">
        <f>IF(SUM(wSUP!$C59:$DB59),$A59*wSUP!AF59/SUM(wSUP!$C59:$DB59),0)</f>
        <v>0</v>
      </c>
      <c r="AG59" s="17">
        <f>IF(SUM(wSUP!$C59:$DB59),$A59*wSUP!AG59/SUM(wSUP!$C59:$DB59),0)</f>
        <v>0</v>
      </c>
      <c r="AH59" s="17">
        <f>IF(SUM(wSUP!$C59:$DB59),$A59*wSUP!AH59/SUM(wSUP!$C59:$DB59),0)</f>
        <v>0</v>
      </c>
      <c r="AI59" s="17">
        <f>IF(SUM(wSUP!$C59:$DB59),$A59*wSUP!AI59/SUM(wSUP!$C59:$DB59),0)</f>
        <v>0</v>
      </c>
      <c r="AJ59" s="17">
        <f>IF(SUM(wSUP!$C59:$DB59),$A59*wSUP!AJ59/SUM(wSUP!$C59:$DB59),0)</f>
        <v>0</v>
      </c>
      <c r="AK59" s="17">
        <f>IF(SUM(wSUP!$C59:$DB59),$A59*wSUP!AK59/SUM(wSUP!$C59:$DB59),0)</f>
        <v>0</v>
      </c>
      <c r="AL59" s="17">
        <f>IF(SUM(wSUP!$C59:$DB59),$A59*wSUP!AL59/SUM(wSUP!$C59:$DB59),0)</f>
        <v>0</v>
      </c>
      <c r="AM59" s="17">
        <f>IF(SUM(wSUP!$C59:$DB59),$A59*wSUP!AM59/SUM(wSUP!$C59:$DB59),0)</f>
        <v>0</v>
      </c>
      <c r="AN59" s="17">
        <f>IF(SUM(wSUP!$C59:$DB59),$A59*wSUP!AN59/SUM(wSUP!$C59:$DB59),0)</f>
        <v>0</v>
      </c>
      <c r="AO59" s="17">
        <f>IF(SUM(wSUP!$C59:$DB59),$A59*wSUP!AO59/SUM(wSUP!$C59:$DB59),0)</f>
        <v>0</v>
      </c>
      <c r="AP59" s="17">
        <f>IF(SUM(wSUP!$C59:$DB59),$A59*wSUP!AP59/SUM(wSUP!$C59:$DB59),0)</f>
        <v>0</v>
      </c>
      <c r="AQ59" s="17">
        <f>IF(SUM(wSUP!$C59:$DB59),$A59*wSUP!AQ59/SUM(wSUP!$C59:$DB59),0)</f>
        <v>0</v>
      </c>
      <c r="AR59" s="17">
        <f>IF(SUM(wSUP!$C59:$DB59),$A59*wSUP!AR59/SUM(wSUP!$C59:$DB59),0)</f>
        <v>0</v>
      </c>
      <c r="AS59" s="17">
        <f>IF(SUM(wSUP!$C59:$DB59),$A59*wSUP!AS59/SUM(wSUP!$C59:$DB59),0)</f>
        <v>0</v>
      </c>
      <c r="AT59" s="17">
        <f>IF(SUM(wSUP!$C59:$DB59),$A59*wSUP!AT59/SUM(wSUP!$C59:$DB59),0)</f>
        <v>0</v>
      </c>
      <c r="AU59" s="17">
        <f>IF(SUM(wSUP!$C59:$DB59),$A59*wSUP!AU59/SUM(wSUP!$C59:$DB59),0)</f>
        <v>0</v>
      </c>
      <c r="AV59" s="17">
        <f>IF(SUM(wSUP!$C59:$DB59),$A59*wSUP!AV59/SUM(wSUP!$C59:$DB59),0)</f>
        <v>0</v>
      </c>
      <c r="AW59" s="17">
        <f>IF(SUM(wSUP!$C59:$DB59),$A59*wSUP!AW59/SUM(wSUP!$C59:$DB59),0)</f>
        <v>0</v>
      </c>
      <c r="AX59" s="17">
        <f>IF(SUM(wSUP!$C59:$DB59),$A59*wSUP!AX59/SUM(wSUP!$C59:$DB59),0)</f>
        <v>0</v>
      </c>
      <c r="AY59" s="17">
        <f>IF(SUM(wSUP!$C59:$DB59),$A59*wSUP!AY59/SUM(wSUP!$C59:$DB59),0)</f>
        <v>0</v>
      </c>
      <c r="AZ59" s="17">
        <f>IF(SUM(wSUP!$C59:$DB59),$A59*wSUP!AZ59/SUM(wSUP!$C59:$DB59),0)</f>
        <v>0</v>
      </c>
      <c r="BA59" s="17">
        <f>IF(SUM(wSUP!$C59:$DB59),$A59*wSUP!BA59/SUM(wSUP!$C59:$DB59),0)</f>
        <v>0</v>
      </c>
      <c r="BB59" s="17">
        <f>IF(SUM(wSUP!$C59:$DB59),$A59*wSUP!BB59/SUM(wSUP!$C59:$DB59),0)</f>
        <v>11.173488506346821</v>
      </c>
      <c r="BC59" s="17">
        <f>IF(SUM(wSUP!$C59:$DB59),$A59*wSUP!BC59/SUM(wSUP!$C59:$DB59),0)</f>
        <v>0</v>
      </c>
      <c r="BD59" s="17">
        <f>IF(SUM(wSUP!$C59:$DB59),$A59*wSUP!BD59/SUM(wSUP!$C59:$DB59),0)</f>
        <v>0</v>
      </c>
      <c r="BE59" s="17">
        <f>IF(SUM(wSUP!$C59:$DB59),$A59*wSUP!BE59/SUM(wSUP!$C59:$DB59),0)</f>
        <v>0</v>
      </c>
      <c r="BF59" s="17">
        <f>IF(SUM(wSUP!$C59:$DB59),$A59*wSUP!BF59/SUM(wSUP!$C59:$DB59),0)</f>
        <v>0</v>
      </c>
      <c r="BG59" s="17">
        <f>IF(SUM(wSUP!$C59:$DB59),$A59*wSUP!BG59/SUM(wSUP!$C59:$DB59),0)</f>
        <v>0</v>
      </c>
      <c r="BH59" s="17">
        <f>IF(SUM(wSUP!$C59:$DB59),$A59*wSUP!BH59/SUM(wSUP!$C59:$DB59),0)</f>
        <v>0</v>
      </c>
      <c r="BI59" s="17">
        <f>IF(SUM(wSUP!$C59:$DB59),$A59*wSUP!BI59/SUM(wSUP!$C59:$DB59),0)</f>
        <v>0</v>
      </c>
      <c r="BJ59" s="17">
        <f>IF(SUM(wSUP!$C59:$DB59),$A59*wSUP!BJ59/SUM(wSUP!$C59:$DB59),0)</f>
        <v>0</v>
      </c>
      <c r="BK59" s="17">
        <f>IF(SUM(wSUP!$C59:$DB59),$A59*wSUP!BK59/SUM(wSUP!$C59:$DB59),0)</f>
        <v>0</v>
      </c>
      <c r="BL59" s="17">
        <f>IF(SUM(wSUP!$C59:$DB59),$A59*wSUP!BL59/SUM(wSUP!$C59:$DB59),0)</f>
        <v>0</v>
      </c>
      <c r="BM59" s="17">
        <f>IF(SUM(wSUP!$C59:$DB59),$A59*wSUP!BM59/SUM(wSUP!$C59:$DB59),0)</f>
        <v>0</v>
      </c>
      <c r="BN59" s="17">
        <f>IF(SUM(wSUP!$C59:$DB59),$A59*wSUP!BN59/SUM(wSUP!$C59:$DB59),0)</f>
        <v>0</v>
      </c>
      <c r="BO59" s="17">
        <f>IF(SUM(wSUP!$C59:$DB59),$A59*wSUP!BO59/SUM(wSUP!$C59:$DB59),0)</f>
        <v>0</v>
      </c>
      <c r="BP59" s="17">
        <f>IF(SUM(wSUP!$C59:$DB59),$A59*wSUP!BP59/SUM(wSUP!$C59:$DB59),0)</f>
        <v>0</v>
      </c>
      <c r="BQ59" s="17">
        <f>IF(SUM(wSUP!$C59:$DB59),$A59*wSUP!BQ59/SUM(wSUP!$C59:$DB59),0)</f>
        <v>0</v>
      </c>
      <c r="BR59" s="17">
        <f>IF(SUM(wSUP!$C59:$DB59),$A59*wSUP!BR59/SUM(wSUP!$C59:$DB59),0)</f>
        <v>0</v>
      </c>
      <c r="BS59" s="17">
        <f>IF(SUM(wSUP!$C59:$DB59),$A59*wSUP!BS59/SUM(wSUP!$C59:$DB59),0)</f>
        <v>0</v>
      </c>
      <c r="BT59" s="17">
        <f>IF(SUM(wSUP!$C59:$DB59),$A59*wSUP!BT59/SUM(wSUP!$C59:$DB59),0)</f>
        <v>0</v>
      </c>
      <c r="BU59" s="17">
        <f>IF(SUM(wSUP!$C59:$DB59),$A59*wSUP!BU59/SUM(wSUP!$C59:$DB59),0)</f>
        <v>0</v>
      </c>
      <c r="BV59" s="17">
        <f>IF(SUM(wSUP!$C59:$DB59),$A59*wSUP!BV59/SUM(wSUP!$C59:$DB59),0)</f>
        <v>0</v>
      </c>
      <c r="BW59" s="17">
        <f>IF(SUM(wSUP!$C59:$DB59),$A59*wSUP!BW59/SUM(wSUP!$C59:$DB59),0)</f>
        <v>0</v>
      </c>
      <c r="BX59" s="17">
        <f>IF(SUM(wSUP!$C59:$DB59),$A59*wSUP!BX59/SUM(wSUP!$C59:$DB59),0)</f>
        <v>0</v>
      </c>
      <c r="BY59" s="17">
        <f>IF(SUM(wSUP!$C59:$DB59),$A59*wSUP!BY59/SUM(wSUP!$C59:$DB59),0)</f>
        <v>0</v>
      </c>
      <c r="BZ59" s="17">
        <f>IF(SUM(wSUP!$C59:$DB59),$A59*wSUP!BZ59/SUM(wSUP!$C59:$DB59),0)</f>
        <v>0</v>
      </c>
      <c r="CA59" s="17">
        <f>IF(SUM(wSUP!$C59:$DB59),$A59*wSUP!CA59/SUM(wSUP!$C59:$DB59),0)</f>
        <v>0</v>
      </c>
      <c r="CB59" s="17">
        <f>IF(SUM(wSUP!$C59:$DB59),$A59*wSUP!CB59/SUM(wSUP!$C59:$DB59),0)</f>
        <v>0</v>
      </c>
      <c r="CC59" s="17">
        <f>IF(SUM(wSUP!$C59:$DB59),$A59*wSUP!CC59/SUM(wSUP!$C59:$DB59),0)</f>
        <v>0</v>
      </c>
      <c r="CD59" s="17">
        <f>IF(SUM(wSUP!$C59:$DB59),$A59*wSUP!CD59/SUM(wSUP!$C59:$DB59),0)</f>
        <v>0</v>
      </c>
      <c r="CE59" s="17">
        <f>IF(SUM(wSUP!$C59:$DB59),$A59*wSUP!CE59/SUM(wSUP!$C59:$DB59),0)</f>
        <v>0</v>
      </c>
      <c r="CF59" s="17">
        <f>IF(SUM(wSUP!$C59:$DB59),$A59*wSUP!CF59/SUM(wSUP!$C59:$DB59),0)</f>
        <v>0</v>
      </c>
      <c r="CG59" s="17">
        <f>IF(SUM(wSUP!$C59:$DB59),$A59*wSUP!CG59/SUM(wSUP!$C59:$DB59),0)</f>
        <v>0</v>
      </c>
      <c r="CH59" s="17">
        <f>IF(SUM(wSUP!$C59:$DB59),$A59*wSUP!CH59/SUM(wSUP!$C59:$DB59),0)</f>
        <v>0</v>
      </c>
      <c r="CI59" s="17">
        <f>IF(SUM(wSUP!$C59:$DB59),$A59*wSUP!CI59/SUM(wSUP!$C59:$DB59),0)</f>
        <v>0</v>
      </c>
      <c r="CJ59" s="17">
        <f>IF(SUM(wSUP!$C59:$DB59),$A59*wSUP!CJ59/SUM(wSUP!$C59:$DB59),0)</f>
        <v>0</v>
      </c>
      <c r="CK59" s="17">
        <f>IF(SUM(wSUP!$C59:$DB59),$A59*wSUP!CK59/SUM(wSUP!$C59:$DB59),0)</f>
        <v>0</v>
      </c>
      <c r="CL59" s="17">
        <f>IF(SUM(wSUP!$C59:$DB59),$A59*wSUP!CL59/SUM(wSUP!$C59:$DB59),0)</f>
        <v>0</v>
      </c>
      <c r="CM59" s="17">
        <f>IF(SUM(wSUP!$C59:$DB59),$A59*wSUP!CM59/SUM(wSUP!$C59:$DB59),0)</f>
        <v>0</v>
      </c>
      <c r="CN59" s="17">
        <f>IF(SUM(wSUP!$C59:$DB59),$A59*wSUP!CN59/SUM(wSUP!$C59:$DB59),0)</f>
        <v>0</v>
      </c>
      <c r="CO59" s="17">
        <f>IF(SUM(wSUP!$C59:$DB59),$A59*wSUP!CO59/SUM(wSUP!$C59:$DB59),0)</f>
        <v>0</v>
      </c>
      <c r="CP59" s="17">
        <f>IF(SUM(wSUP!$C59:$DB59),$A59*wSUP!CP59/SUM(wSUP!$C59:$DB59),0)</f>
        <v>0</v>
      </c>
      <c r="CQ59" s="17">
        <f>IF(SUM(wSUP!$C59:$DB59),$A59*wSUP!CQ59/SUM(wSUP!$C59:$DB59),0)</f>
        <v>0</v>
      </c>
      <c r="CR59" s="17">
        <f>IF(SUM(wSUP!$C59:$DB59),$A59*wSUP!CR59/SUM(wSUP!$C59:$DB59),0)</f>
        <v>0</v>
      </c>
      <c r="CS59" s="17">
        <f>IF(SUM(wSUP!$C59:$DB59),$A59*wSUP!CS59/SUM(wSUP!$C59:$DB59),0)</f>
        <v>0</v>
      </c>
      <c r="CT59" s="17">
        <f>IF(SUM(wSUP!$C59:$DB59),$A59*wSUP!CT59/SUM(wSUP!$C59:$DB59),0)</f>
        <v>0</v>
      </c>
      <c r="CU59" s="17">
        <f>IF(SUM(wSUP!$C59:$DB59),$A59*wSUP!CU59/SUM(wSUP!$C59:$DB59),0)</f>
        <v>0</v>
      </c>
      <c r="CV59" s="17">
        <f>IF(SUM(wSUP!$C59:$DB59),$A59*wSUP!CV59/SUM(wSUP!$C59:$DB59),0)</f>
        <v>0</v>
      </c>
      <c r="CW59" s="17">
        <f>IF(SUM(wSUP!$C59:$DB59),$A59*wSUP!CW59/SUM(wSUP!$C59:$DB59),0)</f>
        <v>0</v>
      </c>
      <c r="CX59" s="17">
        <f>IF(SUM(wSUP!$C59:$DB59),$A59*wSUP!CX59/SUM(wSUP!$C59:$DB59),0)</f>
        <v>0</v>
      </c>
      <c r="CY59" s="17">
        <f>IF(SUM(wSUP!$C59:$DB59),$A59*wSUP!CY59/SUM(wSUP!$C59:$DB59),0)</f>
        <v>0</v>
      </c>
      <c r="CZ59" s="17">
        <f>IF(SUM(wSUP!$C59:$DB59),$A59*wSUP!CZ59/SUM(wSUP!$C59:$DB59),0)</f>
        <v>0</v>
      </c>
      <c r="DA59" s="17">
        <f>IF(SUM(wSUP!$C59:$DB59),$A59*wSUP!DA59/SUM(wSUP!$C59:$DB59),0)</f>
        <v>0</v>
      </c>
      <c r="DB59" s="17">
        <f>IF(SUM(wSUP!$C59:$DB59),$A59*wSUP!DB59/SUM(wSUP!$C59:$DB59),0)</f>
        <v>0</v>
      </c>
      <c r="DC59" s="2"/>
    </row>
    <row r="60" spans="1:107" x14ac:dyDescent="0.75">
      <c r="A60" s="37">
        <v>229.55140675540892</v>
      </c>
      <c r="B60" s="17" t="s">
        <v>153</v>
      </c>
      <c r="C60" s="17">
        <f>IF(SUM(wSUP!$C60:$DB60),$A60*wSUP!C60/SUM(wSUP!$C60:$DB60),0)</f>
        <v>0</v>
      </c>
      <c r="D60" s="17">
        <f>IF(SUM(wSUP!$C60:$DB60),$A60*wSUP!D60/SUM(wSUP!$C60:$DB60),0)</f>
        <v>0</v>
      </c>
      <c r="E60" s="17">
        <f>IF(SUM(wSUP!$C60:$DB60),$A60*wSUP!E60/SUM(wSUP!$C60:$DB60),0)</f>
        <v>0</v>
      </c>
      <c r="F60" s="17">
        <f>IF(SUM(wSUP!$C60:$DB60),$A60*wSUP!F60/SUM(wSUP!$C60:$DB60),0)</f>
        <v>0</v>
      </c>
      <c r="G60" s="17">
        <f>IF(SUM(wSUP!$C60:$DB60),$A60*wSUP!G60/SUM(wSUP!$C60:$DB60),0)</f>
        <v>0</v>
      </c>
      <c r="H60" s="17">
        <f>IF(SUM(wSUP!$C60:$DB60),$A60*wSUP!H60/SUM(wSUP!$C60:$DB60),0)</f>
        <v>0</v>
      </c>
      <c r="I60" s="17">
        <f>IF(SUM(wSUP!$C60:$DB60),$A60*wSUP!I60/SUM(wSUP!$C60:$DB60),0)</f>
        <v>0</v>
      </c>
      <c r="J60" s="17">
        <f>IF(SUM(wSUP!$C60:$DB60),$A60*wSUP!J60/SUM(wSUP!$C60:$DB60),0)</f>
        <v>0</v>
      </c>
      <c r="K60" s="17">
        <f>IF(SUM(wSUP!$C60:$DB60),$A60*wSUP!K60/SUM(wSUP!$C60:$DB60),0)</f>
        <v>0</v>
      </c>
      <c r="L60" s="17">
        <f>IF(SUM(wSUP!$C60:$DB60),$A60*wSUP!L60/SUM(wSUP!$C60:$DB60),0)</f>
        <v>0</v>
      </c>
      <c r="M60" s="17">
        <f>IF(SUM(wSUP!$C60:$DB60),$A60*wSUP!M60/SUM(wSUP!$C60:$DB60),0)</f>
        <v>0</v>
      </c>
      <c r="N60" s="17">
        <f>IF(SUM(wSUP!$C60:$DB60),$A60*wSUP!N60/SUM(wSUP!$C60:$DB60),0)</f>
        <v>0</v>
      </c>
      <c r="O60" s="17">
        <f>IF(SUM(wSUP!$C60:$DB60),$A60*wSUP!O60/SUM(wSUP!$C60:$DB60),0)</f>
        <v>0</v>
      </c>
      <c r="P60" s="17">
        <f>IF(SUM(wSUP!$C60:$DB60),$A60*wSUP!P60/SUM(wSUP!$C60:$DB60),0)</f>
        <v>0</v>
      </c>
      <c r="Q60" s="17">
        <f>IF(SUM(wSUP!$C60:$DB60),$A60*wSUP!Q60/SUM(wSUP!$C60:$DB60),0)</f>
        <v>0</v>
      </c>
      <c r="R60" s="17">
        <f>IF(SUM(wSUP!$C60:$DB60),$A60*wSUP!R60/SUM(wSUP!$C60:$DB60),0)</f>
        <v>0</v>
      </c>
      <c r="S60" s="17">
        <f>IF(SUM(wSUP!$C60:$DB60),$A60*wSUP!S60/SUM(wSUP!$C60:$DB60),0)</f>
        <v>0</v>
      </c>
      <c r="T60" s="17">
        <f>IF(SUM(wSUP!$C60:$DB60),$A60*wSUP!T60/SUM(wSUP!$C60:$DB60),0)</f>
        <v>0</v>
      </c>
      <c r="U60" s="17">
        <f>IF(SUM(wSUP!$C60:$DB60),$A60*wSUP!U60/SUM(wSUP!$C60:$DB60),0)</f>
        <v>0</v>
      </c>
      <c r="V60" s="17">
        <f>IF(SUM(wSUP!$C60:$DB60),$A60*wSUP!V60/SUM(wSUP!$C60:$DB60),0)</f>
        <v>0</v>
      </c>
      <c r="W60" s="17">
        <f>IF(SUM(wSUP!$C60:$DB60),$A60*wSUP!W60/SUM(wSUP!$C60:$DB60),0)</f>
        <v>0</v>
      </c>
      <c r="X60" s="17">
        <f>IF(SUM(wSUP!$C60:$DB60),$A60*wSUP!X60/SUM(wSUP!$C60:$DB60),0)</f>
        <v>0</v>
      </c>
      <c r="Y60" s="17">
        <f>IF(SUM(wSUP!$C60:$DB60),$A60*wSUP!Y60/SUM(wSUP!$C60:$DB60),0)</f>
        <v>0</v>
      </c>
      <c r="Z60" s="17">
        <f>IF(SUM(wSUP!$C60:$DB60),$A60*wSUP!Z60/SUM(wSUP!$C60:$DB60),0)</f>
        <v>0</v>
      </c>
      <c r="AA60" s="17">
        <f>IF(SUM(wSUP!$C60:$DB60),$A60*wSUP!AA60/SUM(wSUP!$C60:$DB60),0)</f>
        <v>0</v>
      </c>
      <c r="AB60" s="17">
        <f>IF(SUM(wSUP!$C60:$DB60),$A60*wSUP!AB60/SUM(wSUP!$C60:$DB60),0)</f>
        <v>0</v>
      </c>
      <c r="AC60" s="17">
        <f>IF(SUM(wSUP!$C60:$DB60),$A60*wSUP!AC60/SUM(wSUP!$C60:$DB60),0)</f>
        <v>0</v>
      </c>
      <c r="AD60" s="17">
        <f>IF(SUM(wSUP!$C60:$DB60),$A60*wSUP!AD60/SUM(wSUP!$C60:$DB60),0)</f>
        <v>0</v>
      </c>
      <c r="AE60" s="17">
        <f>IF(SUM(wSUP!$C60:$DB60),$A60*wSUP!AE60/SUM(wSUP!$C60:$DB60),0)</f>
        <v>0</v>
      </c>
      <c r="AF60" s="17">
        <f>IF(SUM(wSUP!$C60:$DB60),$A60*wSUP!AF60/SUM(wSUP!$C60:$DB60),0)</f>
        <v>0</v>
      </c>
      <c r="AG60" s="17">
        <f>IF(SUM(wSUP!$C60:$DB60),$A60*wSUP!AG60/SUM(wSUP!$C60:$DB60),0)</f>
        <v>0</v>
      </c>
      <c r="AH60" s="17">
        <f>IF(SUM(wSUP!$C60:$DB60),$A60*wSUP!AH60/SUM(wSUP!$C60:$DB60),0)</f>
        <v>0</v>
      </c>
      <c r="AI60" s="17">
        <f>IF(SUM(wSUP!$C60:$DB60),$A60*wSUP!AI60/SUM(wSUP!$C60:$DB60),0)</f>
        <v>0</v>
      </c>
      <c r="AJ60" s="17">
        <f>IF(SUM(wSUP!$C60:$DB60),$A60*wSUP!AJ60/SUM(wSUP!$C60:$DB60),0)</f>
        <v>0</v>
      </c>
      <c r="AK60" s="17">
        <f>IF(SUM(wSUP!$C60:$DB60),$A60*wSUP!AK60/SUM(wSUP!$C60:$DB60),0)</f>
        <v>0</v>
      </c>
      <c r="AL60" s="17">
        <f>IF(SUM(wSUP!$C60:$DB60),$A60*wSUP!AL60/SUM(wSUP!$C60:$DB60),0)</f>
        <v>0</v>
      </c>
      <c r="AM60" s="17">
        <f>IF(SUM(wSUP!$C60:$DB60),$A60*wSUP!AM60/SUM(wSUP!$C60:$DB60),0)</f>
        <v>0</v>
      </c>
      <c r="AN60" s="17">
        <f>IF(SUM(wSUP!$C60:$DB60),$A60*wSUP!AN60/SUM(wSUP!$C60:$DB60),0)</f>
        <v>0</v>
      </c>
      <c r="AO60" s="17">
        <f>IF(SUM(wSUP!$C60:$DB60),$A60*wSUP!AO60/SUM(wSUP!$C60:$DB60),0)</f>
        <v>0</v>
      </c>
      <c r="AP60" s="17">
        <f>IF(SUM(wSUP!$C60:$DB60),$A60*wSUP!AP60/SUM(wSUP!$C60:$DB60),0)</f>
        <v>0</v>
      </c>
      <c r="AQ60" s="17">
        <f>IF(SUM(wSUP!$C60:$DB60),$A60*wSUP!AQ60/SUM(wSUP!$C60:$DB60),0)</f>
        <v>0</v>
      </c>
      <c r="AR60" s="17">
        <f>IF(SUM(wSUP!$C60:$DB60),$A60*wSUP!AR60/SUM(wSUP!$C60:$DB60),0)</f>
        <v>0</v>
      </c>
      <c r="AS60" s="17">
        <f>IF(SUM(wSUP!$C60:$DB60),$A60*wSUP!AS60/SUM(wSUP!$C60:$DB60),0)</f>
        <v>0</v>
      </c>
      <c r="AT60" s="17">
        <f>IF(SUM(wSUP!$C60:$DB60),$A60*wSUP!AT60/SUM(wSUP!$C60:$DB60),0)</f>
        <v>0</v>
      </c>
      <c r="AU60" s="17">
        <f>IF(SUM(wSUP!$C60:$DB60),$A60*wSUP!AU60/SUM(wSUP!$C60:$DB60),0)</f>
        <v>0</v>
      </c>
      <c r="AV60" s="17">
        <f>IF(SUM(wSUP!$C60:$DB60),$A60*wSUP!AV60/SUM(wSUP!$C60:$DB60),0)</f>
        <v>0</v>
      </c>
      <c r="AW60" s="17">
        <f>IF(SUM(wSUP!$C60:$DB60),$A60*wSUP!AW60/SUM(wSUP!$C60:$DB60),0)</f>
        <v>0</v>
      </c>
      <c r="AX60" s="17">
        <f>IF(SUM(wSUP!$C60:$DB60),$A60*wSUP!AX60/SUM(wSUP!$C60:$DB60),0)</f>
        <v>0</v>
      </c>
      <c r="AY60" s="17">
        <f>IF(SUM(wSUP!$C60:$DB60),$A60*wSUP!AY60/SUM(wSUP!$C60:$DB60),0)</f>
        <v>0</v>
      </c>
      <c r="AZ60" s="17">
        <f>IF(SUM(wSUP!$C60:$DB60),$A60*wSUP!AZ60/SUM(wSUP!$C60:$DB60),0)</f>
        <v>0</v>
      </c>
      <c r="BA60" s="17">
        <f>IF(SUM(wSUP!$C60:$DB60),$A60*wSUP!BA60/SUM(wSUP!$C60:$DB60),0)</f>
        <v>0</v>
      </c>
      <c r="BB60" s="17">
        <f>IF(SUM(wSUP!$C60:$DB60),$A60*wSUP!BB60/SUM(wSUP!$C60:$DB60),0)</f>
        <v>0</v>
      </c>
      <c r="BC60" s="17">
        <f>IF(SUM(wSUP!$C60:$DB60),$A60*wSUP!BC60/SUM(wSUP!$C60:$DB60),0)</f>
        <v>194.8170281641637</v>
      </c>
      <c r="BD60" s="17">
        <f>IF(SUM(wSUP!$C60:$DB60),$A60*wSUP!BD60/SUM(wSUP!$C60:$DB60),0)</f>
        <v>11.57471094501823</v>
      </c>
      <c r="BE60" s="17">
        <f>IF(SUM(wSUP!$C60:$DB60),$A60*wSUP!BE60/SUM(wSUP!$C60:$DB60),0)</f>
        <v>0</v>
      </c>
      <c r="BF60" s="17">
        <f>IF(SUM(wSUP!$C60:$DB60),$A60*wSUP!BF60/SUM(wSUP!$C60:$DB60),0)</f>
        <v>0</v>
      </c>
      <c r="BG60" s="17">
        <f>IF(SUM(wSUP!$C60:$DB60),$A60*wSUP!BG60/SUM(wSUP!$C60:$DB60),0)</f>
        <v>0</v>
      </c>
      <c r="BH60" s="17">
        <f>IF(SUM(wSUP!$C60:$DB60),$A60*wSUP!BH60/SUM(wSUP!$C60:$DB60),0)</f>
        <v>0</v>
      </c>
      <c r="BI60" s="17">
        <f>IF(SUM(wSUP!$C60:$DB60),$A60*wSUP!BI60/SUM(wSUP!$C60:$DB60),0)</f>
        <v>0</v>
      </c>
      <c r="BJ60" s="17">
        <f>IF(SUM(wSUP!$C60:$DB60),$A60*wSUP!BJ60/SUM(wSUP!$C60:$DB60),0)</f>
        <v>0</v>
      </c>
      <c r="BK60" s="17">
        <f>IF(SUM(wSUP!$C60:$DB60),$A60*wSUP!BK60/SUM(wSUP!$C60:$DB60),0)</f>
        <v>0</v>
      </c>
      <c r="BL60" s="17">
        <f>IF(SUM(wSUP!$C60:$DB60),$A60*wSUP!BL60/SUM(wSUP!$C60:$DB60),0)</f>
        <v>0</v>
      </c>
      <c r="BM60" s="17">
        <f>IF(SUM(wSUP!$C60:$DB60),$A60*wSUP!BM60/SUM(wSUP!$C60:$DB60),0)</f>
        <v>0</v>
      </c>
      <c r="BN60" s="17">
        <f>IF(SUM(wSUP!$C60:$DB60),$A60*wSUP!BN60/SUM(wSUP!$C60:$DB60),0)</f>
        <v>0</v>
      </c>
      <c r="BO60" s="17">
        <f>IF(SUM(wSUP!$C60:$DB60),$A60*wSUP!BO60/SUM(wSUP!$C60:$DB60),0)</f>
        <v>0</v>
      </c>
      <c r="BP60" s="17">
        <f>IF(SUM(wSUP!$C60:$DB60),$A60*wSUP!BP60/SUM(wSUP!$C60:$DB60),0)</f>
        <v>0</v>
      </c>
      <c r="BQ60" s="17">
        <f>IF(SUM(wSUP!$C60:$DB60),$A60*wSUP!BQ60/SUM(wSUP!$C60:$DB60),0)</f>
        <v>0</v>
      </c>
      <c r="BR60" s="17">
        <f>IF(SUM(wSUP!$C60:$DB60),$A60*wSUP!BR60/SUM(wSUP!$C60:$DB60),0)</f>
        <v>0</v>
      </c>
      <c r="BS60" s="17">
        <f>IF(SUM(wSUP!$C60:$DB60),$A60*wSUP!BS60/SUM(wSUP!$C60:$DB60),0)</f>
        <v>0</v>
      </c>
      <c r="BT60" s="17">
        <f>IF(SUM(wSUP!$C60:$DB60),$A60*wSUP!BT60/SUM(wSUP!$C60:$DB60),0)</f>
        <v>0</v>
      </c>
      <c r="BU60" s="17">
        <f>IF(SUM(wSUP!$C60:$DB60),$A60*wSUP!BU60/SUM(wSUP!$C60:$DB60),0)</f>
        <v>0</v>
      </c>
      <c r="BV60" s="17">
        <f>IF(SUM(wSUP!$C60:$DB60),$A60*wSUP!BV60/SUM(wSUP!$C60:$DB60),0)</f>
        <v>0</v>
      </c>
      <c r="BW60" s="17">
        <f>IF(SUM(wSUP!$C60:$DB60),$A60*wSUP!BW60/SUM(wSUP!$C60:$DB60),0)</f>
        <v>0</v>
      </c>
      <c r="BX60" s="17">
        <f>IF(SUM(wSUP!$C60:$DB60),$A60*wSUP!BX60/SUM(wSUP!$C60:$DB60),0)</f>
        <v>0</v>
      </c>
      <c r="BY60" s="17">
        <f>IF(SUM(wSUP!$C60:$DB60),$A60*wSUP!BY60/SUM(wSUP!$C60:$DB60),0)</f>
        <v>0</v>
      </c>
      <c r="BZ60" s="17">
        <f>IF(SUM(wSUP!$C60:$DB60),$A60*wSUP!BZ60/SUM(wSUP!$C60:$DB60),0)</f>
        <v>0</v>
      </c>
      <c r="CA60" s="17">
        <f>IF(SUM(wSUP!$C60:$DB60),$A60*wSUP!CA60/SUM(wSUP!$C60:$DB60),0)</f>
        <v>0</v>
      </c>
      <c r="CB60" s="17">
        <f>IF(SUM(wSUP!$C60:$DB60),$A60*wSUP!CB60/SUM(wSUP!$C60:$DB60),0)</f>
        <v>0</v>
      </c>
      <c r="CC60" s="17">
        <f>IF(SUM(wSUP!$C60:$DB60),$A60*wSUP!CC60/SUM(wSUP!$C60:$DB60),0)</f>
        <v>0</v>
      </c>
      <c r="CD60" s="17">
        <f>IF(SUM(wSUP!$C60:$DB60),$A60*wSUP!CD60/SUM(wSUP!$C60:$DB60),0)</f>
        <v>0</v>
      </c>
      <c r="CE60" s="17">
        <f>IF(SUM(wSUP!$C60:$DB60),$A60*wSUP!CE60/SUM(wSUP!$C60:$DB60),0)</f>
        <v>0</v>
      </c>
      <c r="CF60" s="17">
        <f>IF(SUM(wSUP!$C60:$DB60),$A60*wSUP!CF60/SUM(wSUP!$C60:$DB60),0)</f>
        <v>0</v>
      </c>
      <c r="CG60" s="17">
        <f>IF(SUM(wSUP!$C60:$DB60),$A60*wSUP!CG60/SUM(wSUP!$C60:$DB60),0)</f>
        <v>0</v>
      </c>
      <c r="CH60" s="17">
        <f>IF(SUM(wSUP!$C60:$DB60),$A60*wSUP!CH60/SUM(wSUP!$C60:$DB60),0)</f>
        <v>0</v>
      </c>
      <c r="CI60" s="17">
        <f>IF(SUM(wSUP!$C60:$DB60),$A60*wSUP!CI60/SUM(wSUP!$C60:$DB60),0)</f>
        <v>0</v>
      </c>
      <c r="CJ60" s="17">
        <f>IF(SUM(wSUP!$C60:$DB60),$A60*wSUP!CJ60/SUM(wSUP!$C60:$DB60),0)</f>
        <v>0</v>
      </c>
      <c r="CK60" s="17">
        <f>IF(SUM(wSUP!$C60:$DB60),$A60*wSUP!CK60/SUM(wSUP!$C60:$DB60),0)</f>
        <v>0</v>
      </c>
      <c r="CL60" s="17">
        <f>IF(SUM(wSUP!$C60:$DB60),$A60*wSUP!CL60/SUM(wSUP!$C60:$DB60),0)</f>
        <v>0</v>
      </c>
      <c r="CM60" s="17">
        <f>IF(SUM(wSUP!$C60:$DB60),$A60*wSUP!CM60/SUM(wSUP!$C60:$DB60),0)</f>
        <v>0</v>
      </c>
      <c r="CN60" s="17">
        <f>IF(SUM(wSUP!$C60:$DB60),$A60*wSUP!CN60/SUM(wSUP!$C60:$DB60),0)</f>
        <v>2.3634556307936348E-3</v>
      </c>
      <c r="CO60" s="17">
        <f>IF(SUM(wSUP!$C60:$DB60),$A60*wSUP!CO60/SUM(wSUP!$C60:$DB60),0)</f>
        <v>0</v>
      </c>
      <c r="CP60" s="17">
        <f>IF(SUM(wSUP!$C60:$DB60),$A60*wSUP!CP60/SUM(wSUP!$C60:$DB60),0)</f>
        <v>0</v>
      </c>
      <c r="CQ60" s="17">
        <f>IF(SUM(wSUP!$C60:$DB60),$A60*wSUP!CQ60/SUM(wSUP!$C60:$DB60),0)</f>
        <v>22.957628902512781</v>
      </c>
      <c r="CR60" s="17">
        <f>IF(SUM(wSUP!$C60:$DB60),$A60*wSUP!CR60/SUM(wSUP!$C60:$DB60),0)</f>
        <v>0</v>
      </c>
      <c r="CS60" s="17">
        <f>IF(SUM(wSUP!$C60:$DB60),$A60*wSUP!CS60/SUM(wSUP!$C60:$DB60),0)</f>
        <v>2.4701796008966083E-2</v>
      </c>
      <c r="CT60" s="17">
        <f>IF(SUM(wSUP!$C60:$DB60),$A60*wSUP!CT60/SUM(wSUP!$C60:$DB60),0)</f>
        <v>0</v>
      </c>
      <c r="CU60" s="17">
        <f>IF(SUM(wSUP!$C60:$DB60),$A60*wSUP!CU60/SUM(wSUP!$C60:$DB60),0)</f>
        <v>4.6824266416698006E-2</v>
      </c>
      <c r="CV60" s="17">
        <f>IF(SUM(wSUP!$C60:$DB60),$A60*wSUP!CV60/SUM(wSUP!$C60:$DB60),0)</f>
        <v>0</v>
      </c>
      <c r="CW60" s="17">
        <f>IF(SUM(wSUP!$C60:$DB60),$A60*wSUP!CW60/SUM(wSUP!$C60:$DB60),0)</f>
        <v>0</v>
      </c>
      <c r="CX60" s="17">
        <f>IF(SUM(wSUP!$C60:$DB60),$A60*wSUP!CX60/SUM(wSUP!$C60:$DB60),0)</f>
        <v>0</v>
      </c>
      <c r="CY60" s="17">
        <f>IF(SUM(wSUP!$C60:$DB60),$A60*wSUP!CY60/SUM(wSUP!$C60:$DB60),0)</f>
        <v>1.2194384167967831E-2</v>
      </c>
      <c r="CZ60" s="17">
        <f>IF(SUM(wSUP!$C60:$DB60),$A60*wSUP!CZ60/SUM(wSUP!$C60:$DB60),0)</f>
        <v>0.11595484148978188</v>
      </c>
      <c r="DA60" s="17">
        <f>IF(SUM(wSUP!$C60:$DB60),$A60*wSUP!DA60/SUM(wSUP!$C60:$DB60),0)</f>
        <v>0</v>
      </c>
      <c r="DB60" s="17">
        <f>IF(SUM(wSUP!$C60:$DB60),$A60*wSUP!DB60/SUM(wSUP!$C60:$DB60),0)</f>
        <v>0</v>
      </c>
      <c r="DC60" s="2"/>
    </row>
    <row r="61" spans="1:107" x14ac:dyDescent="0.75">
      <c r="A61" s="37">
        <v>74.764285742010728</v>
      </c>
      <c r="B61" s="17" t="s">
        <v>160</v>
      </c>
      <c r="C61" s="17">
        <f>IF(SUM(wSUP!$C61:$DB61),$A61*wSUP!C61/SUM(wSUP!$C61:$DB61),0)</f>
        <v>0</v>
      </c>
      <c r="D61" s="17">
        <f>IF(SUM(wSUP!$C61:$DB61),$A61*wSUP!D61/SUM(wSUP!$C61:$DB61),0)</f>
        <v>0</v>
      </c>
      <c r="E61" s="17">
        <f>IF(SUM(wSUP!$C61:$DB61),$A61*wSUP!E61/SUM(wSUP!$C61:$DB61),0)</f>
        <v>0</v>
      </c>
      <c r="F61" s="17">
        <f>IF(SUM(wSUP!$C61:$DB61),$A61*wSUP!F61/SUM(wSUP!$C61:$DB61),0)</f>
        <v>0</v>
      </c>
      <c r="G61" s="17">
        <f>IF(SUM(wSUP!$C61:$DB61),$A61*wSUP!G61/SUM(wSUP!$C61:$DB61),0)</f>
        <v>0</v>
      </c>
      <c r="H61" s="17">
        <f>IF(SUM(wSUP!$C61:$DB61),$A61*wSUP!H61/SUM(wSUP!$C61:$DB61),0)</f>
        <v>0</v>
      </c>
      <c r="I61" s="17">
        <f>IF(SUM(wSUP!$C61:$DB61),$A61*wSUP!I61/SUM(wSUP!$C61:$DB61),0)</f>
        <v>0</v>
      </c>
      <c r="J61" s="17">
        <f>IF(SUM(wSUP!$C61:$DB61),$A61*wSUP!J61/SUM(wSUP!$C61:$DB61),0)</f>
        <v>0</v>
      </c>
      <c r="K61" s="17">
        <f>IF(SUM(wSUP!$C61:$DB61),$A61*wSUP!K61/SUM(wSUP!$C61:$DB61),0)</f>
        <v>0</v>
      </c>
      <c r="L61" s="17">
        <f>IF(SUM(wSUP!$C61:$DB61),$A61*wSUP!L61/SUM(wSUP!$C61:$DB61),0)</f>
        <v>0</v>
      </c>
      <c r="M61" s="17">
        <f>IF(SUM(wSUP!$C61:$DB61),$A61*wSUP!M61/SUM(wSUP!$C61:$DB61),0)</f>
        <v>0</v>
      </c>
      <c r="N61" s="17">
        <f>IF(SUM(wSUP!$C61:$DB61),$A61*wSUP!N61/SUM(wSUP!$C61:$DB61),0)</f>
        <v>0</v>
      </c>
      <c r="O61" s="17">
        <f>IF(SUM(wSUP!$C61:$DB61),$A61*wSUP!O61/SUM(wSUP!$C61:$DB61),0)</f>
        <v>0</v>
      </c>
      <c r="P61" s="17">
        <f>IF(SUM(wSUP!$C61:$DB61),$A61*wSUP!P61/SUM(wSUP!$C61:$DB61),0)</f>
        <v>0</v>
      </c>
      <c r="Q61" s="17">
        <f>IF(SUM(wSUP!$C61:$DB61),$A61*wSUP!Q61/SUM(wSUP!$C61:$DB61),0)</f>
        <v>0</v>
      </c>
      <c r="R61" s="17">
        <f>IF(SUM(wSUP!$C61:$DB61),$A61*wSUP!R61/SUM(wSUP!$C61:$DB61),0)</f>
        <v>0</v>
      </c>
      <c r="S61" s="17">
        <f>IF(SUM(wSUP!$C61:$DB61),$A61*wSUP!S61/SUM(wSUP!$C61:$DB61),0)</f>
        <v>0</v>
      </c>
      <c r="T61" s="17">
        <f>IF(SUM(wSUP!$C61:$DB61),$A61*wSUP!T61/SUM(wSUP!$C61:$DB61),0)</f>
        <v>0</v>
      </c>
      <c r="U61" s="17">
        <f>IF(SUM(wSUP!$C61:$DB61),$A61*wSUP!U61/SUM(wSUP!$C61:$DB61),0)</f>
        <v>0</v>
      </c>
      <c r="V61" s="17">
        <f>IF(SUM(wSUP!$C61:$DB61),$A61*wSUP!V61/SUM(wSUP!$C61:$DB61),0)</f>
        <v>0</v>
      </c>
      <c r="W61" s="17">
        <f>IF(SUM(wSUP!$C61:$DB61),$A61*wSUP!W61/SUM(wSUP!$C61:$DB61),0)</f>
        <v>0</v>
      </c>
      <c r="X61" s="17">
        <f>IF(SUM(wSUP!$C61:$DB61),$A61*wSUP!X61/SUM(wSUP!$C61:$DB61),0)</f>
        <v>0</v>
      </c>
      <c r="Y61" s="17">
        <f>IF(SUM(wSUP!$C61:$DB61),$A61*wSUP!Y61/SUM(wSUP!$C61:$DB61),0)</f>
        <v>0</v>
      </c>
      <c r="Z61" s="17">
        <f>IF(SUM(wSUP!$C61:$DB61),$A61*wSUP!Z61/SUM(wSUP!$C61:$DB61),0)</f>
        <v>0</v>
      </c>
      <c r="AA61" s="17">
        <f>IF(SUM(wSUP!$C61:$DB61),$A61*wSUP!AA61/SUM(wSUP!$C61:$DB61),0)</f>
        <v>0</v>
      </c>
      <c r="AB61" s="17">
        <f>IF(SUM(wSUP!$C61:$DB61),$A61*wSUP!AB61/SUM(wSUP!$C61:$DB61),0)</f>
        <v>0</v>
      </c>
      <c r="AC61" s="17">
        <f>IF(SUM(wSUP!$C61:$DB61),$A61*wSUP!AC61/SUM(wSUP!$C61:$DB61),0)</f>
        <v>0</v>
      </c>
      <c r="AD61" s="17">
        <f>IF(SUM(wSUP!$C61:$DB61),$A61*wSUP!AD61/SUM(wSUP!$C61:$DB61),0)</f>
        <v>0</v>
      </c>
      <c r="AE61" s="17">
        <f>IF(SUM(wSUP!$C61:$DB61),$A61*wSUP!AE61/SUM(wSUP!$C61:$DB61),0)</f>
        <v>0</v>
      </c>
      <c r="AF61" s="17">
        <f>IF(SUM(wSUP!$C61:$DB61),$A61*wSUP!AF61/SUM(wSUP!$C61:$DB61),0)</f>
        <v>0</v>
      </c>
      <c r="AG61" s="17">
        <f>IF(SUM(wSUP!$C61:$DB61),$A61*wSUP!AG61/SUM(wSUP!$C61:$DB61),0)</f>
        <v>0</v>
      </c>
      <c r="AH61" s="17">
        <f>IF(SUM(wSUP!$C61:$DB61),$A61*wSUP!AH61/SUM(wSUP!$C61:$DB61),0)</f>
        <v>0</v>
      </c>
      <c r="AI61" s="17">
        <f>IF(SUM(wSUP!$C61:$DB61),$A61*wSUP!AI61/SUM(wSUP!$C61:$DB61),0)</f>
        <v>0</v>
      </c>
      <c r="AJ61" s="17">
        <f>IF(SUM(wSUP!$C61:$DB61),$A61*wSUP!AJ61/SUM(wSUP!$C61:$DB61),0)</f>
        <v>0</v>
      </c>
      <c r="AK61" s="17">
        <f>IF(SUM(wSUP!$C61:$DB61),$A61*wSUP!AK61/SUM(wSUP!$C61:$DB61),0)</f>
        <v>0</v>
      </c>
      <c r="AL61" s="17">
        <f>IF(SUM(wSUP!$C61:$DB61),$A61*wSUP!AL61/SUM(wSUP!$C61:$DB61),0)</f>
        <v>0</v>
      </c>
      <c r="AM61" s="17">
        <f>IF(SUM(wSUP!$C61:$DB61),$A61*wSUP!AM61/SUM(wSUP!$C61:$DB61),0)</f>
        <v>0</v>
      </c>
      <c r="AN61" s="17">
        <f>IF(SUM(wSUP!$C61:$DB61),$A61*wSUP!AN61/SUM(wSUP!$C61:$DB61),0)</f>
        <v>0</v>
      </c>
      <c r="AO61" s="17">
        <f>IF(SUM(wSUP!$C61:$DB61),$A61*wSUP!AO61/SUM(wSUP!$C61:$DB61),0)</f>
        <v>0</v>
      </c>
      <c r="AP61" s="17">
        <f>IF(SUM(wSUP!$C61:$DB61),$A61*wSUP!AP61/SUM(wSUP!$C61:$DB61),0)</f>
        <v>0</v>
      </c>
      <c r="AQ61" s="17">
        <f>IF(SUM(wSUP!$C61:$DB61),$A61*wSUP!AQ61/SUM(wSUP!$C61:$DB61),0)</f>
        <v>0</v>
      </c>
      <c r="AR61" s="17">
        <f>IF(SUM(wSUP!$C61:$DB61),$A61*wSUP!AR61/SUM(wSUP!$C61:$DB61),0)</f>
        <v>0</v>
      </c>
      <c r="AS61" s="17">
        <f>IF(SUM(wSUP!$C61:$DB61),$A61*wSUP!AS61/SUM(wSUP!$C61:$DB61),0)</f>
        <v>0</v>
      </c>
      <c r="AT61" s="17">
        <f>IF(SUM(wSUP!$C61:$DB61),$A61*wSUP!AT61/SUM(wSUP!$C61:$DB61),0)</f>
        <v>0</v>
      </c>
      <c r="AU61" s="17">
        <f>IF(SUM(wSUP!$C61:$DB61),$A61*wSUP!AU61/SUM(wSUP!$C61:$DB61),0)</f>
        <v>0</v>
      </c>
      <c r="AV61" s="17">
        <f>IF(SUM(wSUP!$C61:$DB61),$A61*wSUP!AV61/SUM(wSUP!$C61:$DB61),0)</f>
        <v>0</v>
      </c>
      <c r="AW61" s="17">
        <f>IF(SUM(wSUP!$C61:$DB61),$A61*wSUP!AW61/SUM(wSUP!$C61:$DB61),0)</f>
        <v>0</v>
      </c>
      <c r="AX61" s="17">
        <f>IF(SUM(wSUP!$C61:$DB61),$A61*wSUP!AX61/SUM(wSUP!$C61:$DB61),0)</f>
        <v>0</v>
      </c>
      <c r="AY61" s="17">
        <f>IF(SUM(wSUP!$C61:$DB61),$A61*wSUP!AY61/SUM(wSUP!$C61:$DB61),0)</f>
        <v>0</v>
      </c>
      <c r="AZ61" s="17">
        <f>IF(SUM(wSUP!$C61:$DB61),$A61*wSUP!AZ61/SUM(wSUP!$C61:$DB61),0)</f>
        <v>0</v>
      </c>
      <c r="BA61" s="17">
        <f>IF(SUM(wSUP!$C61:$DB61),$A61*wSUP!BA61/SUM(wSUP!$C61:$DB61),0)</f>
        <v>0</v>
      </c>
      <c r="BB61" s="17">
        <f>IF(SUM(wSUP!$C61:$DB61),$A61*wSUP!BB61/SUM(wSUP!$C61:$DB61),0)</f>
        <v>0</v>
      </c>
      <c r="BC61" s="17">
        <f>IF(SUM(wSUP!$C61:$DB61),$A61*wSUP!BC61/SUM(wSUP!$C61:$DB61),0)</f>
        <v>0</v>
      </c>
      <c r="BD61" s="17">
        <f>IF(SUM(wSUP!$C61:$DB61),$A61*wSUP!BD61/SUM(wSUP!$C61:$DB61),0)</f>
        <v>73.153680774458493</v>
      </c>
      <c r="BE61" s="17">
        <f>IF(SUM(wSUP!$C61:$DB61),$A61*wSUP!BE61/SUM(wSUP!$C61:$DB61),0)</f>
        <v>0</v>
      </c>
      <c r="BF61" s="17">
        <f>IF(SUM(wSUP!$C61:$DB61),$A61*wSUP!BF61/SUM(wSUP!$C61:$DB61),0)</f>
        <v>0</v>
      </c>
      <c r="BG61" s="17">
        <f>IF(SUM(wSUP!$C61:$DB61),$A61*wSUP!BG61/SUM(wSUP!$C61:$DB61),0)</f>
        <v>0.15831589603793661</v>
      </c>
      <c r="BH61" s="17">
        <f>IF(SUM(wSUP!$C61:$DB61),$A61*wSUP!BH61/SUM(wSUP!$C61:$DB61),0)</f>
        <v>0</v>
      </c>
      <c r="BI61" s="17">
        <f>IF(SUM(wSUP!$C61:$DB61),$A61*wSUP!BI61/SUM(wSUP!$C61:$DB61),0)</f>
        <v>0</v>
      </c>
      <c r="BJ61" s="17">
        <f>IF(SUM(wSUP!$C61:$DB61),$A61*wSUP!BJ61/SUM(wSUP!$C61:$DB61),0)</f>
        <v>0</v>
      </c>
      <c r="BK61" s="17">
        <f>IF(SUM(wSUP!$C61:$DB61),$A61*wSUP!BK61/SUM(wSUP!$C61:$DB61),0)</f>
        <v>0</v>
      </c>
      <c r="BL61" s="17">
        <f>IF(SUM(wSUP!$C61:$DB61),$A61*wSUP!BL61/SUM(wSUP!$C61:$DB61),0)</f>
        <v>0</v>
      </c>
      <c r="BM61" s="17">
        <f>IF(SUM(wSUP!$C61:$DB61),$A61*wSUP!BM61/SUM(wSUP!$C61:$DB61),0)</f>
        <v>0</v>
      </c>
      <c r="BN61" s="17">
        <f>IF(SUM(wSUP!$C61:$DB61),$A61*wSUP!BN61/SUM(wSUP!$C61:$DB61),0)</f>
        <v>0</v>
      </c>
      <c r="BO61" s="17">
        <f>IF(SUM(wSUP!$C61:$DB61),$A61*wSUP!BO61/SUM(wSUP!$C61:$DB61),0)</f>
        <v>0</v>
      </c>
      <c r="BP61" s="17">
        <f>IF(SUM(wSUP!$C61:$DB61),$A61*wSUP!BP61/SUM(wSUP!$C61:$DB61),0)</f>
        <v>0.57571025392783048</v>
      </c>
      <c r="BQ61" s="17">
        <f>IF(SUM(wSUP!$C61:$DB61),$A61*wSUP!BQ61/SUM(wSUP!$C61:$DB61),0)</f>
        <v>0</v>
      </c>
      <c r="BR61" s="17">
        <f>IF(SUM(wSUP!$C61:$DB61),$A61*wSUP!BR61/SUM(wSUP!$C61:$DB61),0)</f>
        <v>0</v>
      </c>
      <c r="BS61" s="17">
        <f>IF(SUM(wSUP!$C61:$DB61),$A61*wSUP!BS61/SUM(wSUP!$C61:$DB61),0)</f>
        <v>0</v>
      </c>
      <c r="BT61" s="17">
        <f>IF(SUM(wSUP!$C61:$DB61),$A61*wSUP!BT61/SUM(wSUP!$C61:$DB61),0)</f>
        <v>0</v>
      </c>
      <c r="BU61" s="17">
        <f>IF(SUM(wSUP!$C61:$DB61),$A61*wSUP!BU61/SUM(wSUP!$C61:$DB61),0)</f>
        <v>0</v>
      </c>
      <c r="BV61" s="17">
        <f>IF(SUM(wSUP!$C61:$DB61),$A61*wSUP!BV61/SUM(wSUP!$C61:$DB61),0)</f>
        <v>0</v>
      </c>
      <c r="BW61" s="17">
        <f>IF(SUM(wSUP!$C61:$DB61),$A61*wSUP!BW61/SUM(wSUP!$C61:$DB61),0)</f>
        <v>0</v>
      </c>
      <c r="BX61" s="17">
        <f>IF(SUM(wSUP!$C61:$DB61),$A61*wSUP!BX61/SUM(wSUP!$C61:$DB61),0)</f>
        <v>0</v>
      </c>
      <c r="BY61" s="17">
        <f>IF(SUM(wSUP!$C61:$DB61),$A61*wSUP!BY61/SUM(wSUP!$C61:$DB61),0)</f>
        <v>0</v>
      </c>
      <c r="BZ61" s="17">
        <f>IF(SUM(wSUP!$C61:$DB61),$A61*wSUP!BZ61/SUM(wSUP!$C61:$DB61),0)</f>
        <v>0.32654637036798173</v>
      </c>
      <c r="CA61" s="17">
        <f>IF(SUM(wSUP!$C61:$DB61),$A61*wSUP!CA61/SUM(wSUP!$C61:$DB61),0)</f>
        <v>0.55003244721849209</v>
      </c>
      <c r="CB61" s="17">
        <f>IF(SUM(wSUP!$C61:$DB61),$A61*wSUP!CB61/SUM(wSUP!$C61:$DB61),0)</f>
        <v>0</v>
      </c>
      <c r="CC61" s="17">
        <f>IF(SUM(wSUP!$C61:$DB61),$A61*wSUP!CC61/SUM(wSUP!$C61:$DB61),0)</f>
        <v>0</v>
      </c>
      <c r="CD61" s="17">
        <f>IF(SUM(wSUP!$C61:$DB61),$A61*wSUP!CD61/SUM(wSUP!$C61:$DB61),0)</f>
        <v>0</v>
      </c>
      <c r="CE61" s="17">
        <f>IF(SUM(wSUP!$C61:$DB61),$A61*wSUP!CE61/SUM(wSUP!$C61:$DB61),0)</f>
        <v>0</v>
      </c>
      <c r="CF61" s="17">
        <f>IF(SUM(wSUP!$C61:$DB61),$A61*wSUP!CF61/SUM(wSUP!$C61:$DB61),0)</f>
        <v>0</v>
      </c>
      <c r="CG61" s="17">
        <f>IF(SUM(wSUP!$C61:$DB61),$A61*wSUP!CG61/SUM(wSUP!$C61:$DB61),0)</f>
        <v>0</v>
      </c>
      <c r="CH61" s="17">
        <f>IF(SUM(wSUP!$C61:$DB61),$A61*wSUP!CH61/SUM(wSUP!$C61:$DB61),0)</f>
        <v>0</v>
      </c>
      <c r="CI61" s="17">
        <f>IF(SUM(wSUP!$C61:$DB61),$A61*wSUP!CI61/SUM(wSUP!$C61:$DB61),0)</f>
        <v>0</v>
      </c>
      <c r="CJ61" s="17">
        <f>IF(SUM(wSUP!$C61:$DB61),$A61*wSUP!CJ61/SUM(wSUP!$C61:$DB61),0)</f>
        <v>0</v>
      </c>
      <c r="CK61" s="17">
        <f>IF(SUM(wSUP!$C61:$DB61),$A61*wSUP!CK61/SUM(wSUP!$C61:$DB61),0)</f>
        <v>0</v>
      </c>
      <c r="CL61" s="17">
        <f>IF(SUM(wSUP!$C61:$DB61),$A61*wSUP!CL61/SUM(wSUP!$C61:$DB61),0)</f>
        <v>0</v>
      </c>
      <c r="CM61" s="17">
        <f>IF(SUM(wSUP!$C61:$DB61),$A61*wSUP!CM61/SUM(wSUP!$C61:$DB61),0)</f>
        <v>0</v>
      </c>
      <c r="CN61" s="17">
        <f>IF(SUM(wSUP!$C61:$DB61),$A61*wSUP!CN61/SUM(wSUP!$C61:$DB61),0)</f>
        <v>0</v>
      </c>
      <c r="CO61" s="17">
        <f>IF(SUM(wSUP!$C61:$DB61),$A61*wSUP!CO61/SUM(wSUP!$C61:$DB61),0)</f>
        <v>0</v>
      </c>
      <c r="CP61" s="17">
        <f>IF(SUM(wSUP!$C61:$DB61),$A61*wSUP!CP61/SUM(wSUP!$C61:$DB61),0)</f>
        <v>0</v>
      </c>
      <c r="CQ61" s="17">
        <f>IF(SUM(wSUP!$C61:$DB61),$A61*wSUP!CQ61/SUM(wSUP!$C61:$DB61),0)</f>
        <v>0</v>
      </c>
      <c r="CR61" s="17">
        <f>IF(SUM(wSUP!$C61:$DB61),$A61*wSUP!CR61/SUM(wSUP!$C61:$DB61),0)</f>
        <v>0</v>
      </c>
      <c r="CS61" s="17">
        <f>IF(SUM(wSUP!$C61:$DB61),$A61*wSUP!CS61/SUM(wSUP!$C61:$DB61),0)</f>
        <v>0</v>
      </c>
      <c r="CT61" s="17">
        <f>IF(SUM(wSUP!$C61:$DB61),$A61*wSUP!CT61/SUM(wSUP!$C61:$DB61),0)</f>
        <v>0</v>
      </c>
      <c r="CU61" s="17">
        <f>IF(SUM(wSUP!$C61:$DB61),$A61*wSUP!CU61/SUM(wSUP!$C61:$DB61),0)</f>
        <v>0</v>
      </c>
      <c r="CV61" s="17">
        <f>IF(SUM(wSUP!$C61:$DB61),$A61*wSUP!CV61/SUM(wSUP!$C61:$DB61),0)</f>
        <v>0</v>
      </c>
      <c r="CW61" s="17">
        <f>IF(SUM(wSUP!$C61:$DB61),$A61*wSUP!CW61/SUM(wSUP!$C61:$DB61),0)</f>
        <v>0</v>
      </c>
      <c r="CX61" s="17">
        <f>IF(SUM(wSUP!$C61:$DB61),$A61*wSUP!CX61/SUM(wSUP!$C61:$DB61),0)</f>
        <v>0</v>
      </c>
      <c r="CY61" s="17">
        <f>IF(SUM(wSUP!$C61:$DB61),$A61*wSUP!CY61/SUM(wSUP!$C61:$DB61),0)</f>
        <v>0</v>
      </c>
      <c r="CZ61" s="17">
        <f>IF(SUM(wSUP!$C61:$DB61),$A61*wSUP!CZ61/SUM(wSUP!$C61:$DB61),0)</f>
        <v>0</v>
      </c>
      <c r="DA61" s="17">
        <f>IF(SUM(wSUP!$C61:$DB61),$A61*wSUP!DA61/SUM(wSUP!$C61:$DB61),0)</f>
        <v>0</v>
      </c>
      <c r="DB61" s="17">
        <f>IF(SUM(wSUP!$C61:$DB61),$A61*wSUP!DB61/SUM(wSUP!$C61:$DB61),0)</f>
        <v>0</v>
      </c>
      <c r="DC61" s="2"/>
    </row>
    <row r="62" spans="1:107" x14ac:dyDescent="0.75">
      <c r="A62" s="37">
        <v>61.407110196852265</v>
      </c>
      <c r="B62" s="17" t="s">
        <v>1162</v>
      </c>
      <c r="C62" s="17">
        <f>IF(SUM(wSUP!$C62:$DB62),$A62*wSUP!C62/SUM(wSUP!$C62:$DB62),0)</f>
        <v>0</v>
      </c>
      <c r="D62" s="17">
        <f>IF(SUM(wSUP!$C62:$DB62),$A62*wSUP!D62/SUM(wSUP!$C62:$DB62),0)</f>
        <v>0</v>
      </c>
      <c r="E62" s="17">
        <f>IF(SUM(wSUP!$C62:$DB62),$A62*wSUP!E62/SUM(wSUP!$C62:$DB62),0)</f>
        <v>0</v>
      </c>
      <c r="F62" s="17">
        <f>IF(SUM(wSUP!$C62:$DB62),$A62*wSUP!F62/SUM(wSUP!$C62:$DB62),0)</f>
        <v>0</v>
      </c>
      <c r="G62" s="17">
        <f>IF(SUM(wSUP!$C62:$DB62),$A62*wSUP!G62/SUM(wSUP!$C62:$DB62),0)</f>
        <v>0</v>
      </c>
      <c r="H62" s="17">
        <f>IF(SUM(wSUP!$C62:$DB62),$A62*wSUP!H62/SUM(wSUP!$C62:$DB62),0)</f>
        <v>0</v>
      </c>
      <c r="I62" s="17">
        <f>IF(SUM(wSUP!$C62:$DB62),$A62*wSUP!I62/SUM(wSUP!$C62:$DB62),0)</f>
        <v>0</v>
      </c>
      <c r="J62" s="17">
        <f>IF(SUM(wSUP!$C62:$DB62),$A62*wSUP!J62/SUM(wSUP!$C62:$DB62),0)</f>
        <v>0</v>
      </c>
      <c r="K62" s="17">
        <f>IF(SUM(wSUP!$C62:$DB62),$A62*wSUP!K62/SUM(wSUP!$C62:$DB62),0)</f>
        <v>0</v>
      </c>
      <c r="L62" s="17">
        <f>IF(SUM(wSUP!$C62:$DB62),$A62*wSUP!L62/SUM(wSUP!$C62:$DB62),0)</f>
        <v>0</v>
      </c>
      <c r="M62" s="17">
        <f>IF(SUM(wSUP!$C62:$DB62),$A62*wSUP!M62/SUM(wSUP!$C62:$DB62),0)</f>
        <v>0</v>
      </c>
      <c r="N62" s="17">
        <f>IF(SUM(wSUP!$C62:$DB62),$A62*wSUP!N62/SUM(wSUP!$C62:$DB62),0)</f>
        <v>0</v>
      </c>
      <c r="O62" s="17">
        <f>IF(SUM(wSUP!$C62:$DB62),$A62*wSUP!O62/SUM(wSUP!$C62:$DB62),0)</f>
        <v>0</v>
      </c>
      <c r="P62" s="17">
        <f>IF(SUM(wSUP!$C62:$DB62),$A62*wSUP!P62/SUM(wSUP!$C62:$DB62),0)</f>
        <v>0</v>
      </c>
      <c r="Q62" s="17">
        <f>IF(SUM(wSUP!$C62:$DB62),$A62*wSUP!Q62/SUM(wSUP!$C62:$DB62),0)</f>
        <v>0</v>
      </c>
      <c r="R62" s="17">
        <f>IF(SUM(wSUP!$C62:$DB62),$A62*wSUP!R62/SUM(wSUP!$C62:$DB62),0)</f>
        <v>0</v>
      </c>
      <c r="S62" s="17">
        <f>IF(SUM(wSUP!$C62:$DB62),$A62*wSUP!S62/SUM(wSUP!$C62:$DB62),0)</f>
        <v>0</v>
      </c>
      <c r="T62" s="17">
        <f>IF(SUM(wSUP!$C62:$DB62),$A62*wSUP!T62/SUM(wSUP!$C62:$DB62),0)</f>
        <v>0</v>
      </c>
      <c r="U62" s="17">
        <f>IF(SUM(wSUP!$C62:$DB62),$A62*wSUP!U62/SUM(wSUP!$C62:$DB62),0)</f>
        <v>0</v>
      </c>
      <c r="V62" s="17">
        <f>IF(SUM(wSUP!$C62:$DB62),$A62*wSUP!V62/SUM(wSUP!$C62:$DB62),0)</f>
        <v>0</v>
      </c>
      <c r="W62" s="17">
        <f>IF(SUM(wSUP!$C62:$DB62),$A62*wSUP!W62/SUM(wSUP!$C62:$DB62),0)</f>
        <v>0</v>
      </c>
      <c r="X62" s="17">
        <f>IF(SUM(wSUP!$C62:$DB62),$A62*wSUP!X62/SUM(wSUP!$C62:$DB62),0)</f>
        <v>0</v>
      </c>
      <c r="Y62" s="17">
        <f>IF(SUM(wSUP!$C62:$DB62),$A62*wSUP!Y62/SUM(wSUP!$C62:$DB62),0)</f>
        <v>0</v>
      </c>
      <c r="Z62" s="17">
        <f>IF(SUM(wSUP!$C62:$DB62),$A62*wSUP!Z62/SUM(wSUP!$C62:$DB62),0)</f>
        <v>0</v>
      </c>
      <c r="AA62" s="17">
        <f>IF(SUM(wSUP!$C62:$DB62),$A62*wSUP!AA62/SUM(wSUP!$C62:$DB62),0)</f>
        <v>0</v>
      </c>
      <c r="AB62" s="17">
        <f>IF(SUM(wSUP!$C62:$DB62),$A62*wSUP!AB62/SUM(wSUP!$C62:$DB62),0)</f>
        <v>0</v>
      </c>
      <c r="AC62" s="17">
        <f>IF(SUM(wSUP!$C62:$DB62),$A62*wSUP!AC62/SUM(wSUP!$C62:$DB62),0)</f>
        <v>0</v>
      </c>
      <c r="AD62" s="17">
        <f>IF(SUM(wSUP!$C62:$DB62),$A62*wSUP!AD62/SUM(wSUP!$C62:$DB62),0)</f>
        <v>0</v>
      </c>
      <c r="AE62" s="17">
        <f>IF(SUM(wSUP!$C62:$DB62),$A62*wSUP!AE62/SUM(wSUP!$C62:$DB62),0)</f>
        <v>0</v>
      </c>
      <c r="AF62" s="17">
        <f>IF(SUM(wSUP!$C62:$DB62),$A62*wSUP!AF62/SUM(wSUP!$C62:$DB62),0)</f>
        <v>0</v>
      </c>
      <c r="AG62" s="17">
        <f>IF(SUM(wSUP!$C62:$DB62),$A62*wSUP!AG62/SUM(wSUP!$C62:$DB62),0)</f>
        <v>0</v>
      </c>
      <c r="AH62" s="17">
        <f>IF(SUM(wSUP!$C62:$DB62),$A62*wSUP!AH62/SUM(wSUP!$C62:$DB62),0)</f>
        <v>0</v>
      </c>
      <c r="AI62" s="17">
        <f>IF(SUM(wSUP!$C62:$DB62),$A62*wSUP!AI62/SUM(wSUP!$C62:$DB62),0)</f>
        <v>0</v>
      </c>
      <c r="AJ62" s="17">
        <f>IF(SUM(wSUP!$C62:$DB62),$A62*wSUP!AJ62/SUM(wSUP!$C62:$DB62),0)</f>
        <v>0</v>
      </c>
      <c r="AK62" s="17">
        <f>IF(SUM(wSUP!$C62:$DB62),$A62*wSUP!AK62/SUM(wSUP!$C62:$DB62),0)</f>
        <v>0</v>
      </c>
      <c r="AL62" s="17">
        <f>IF(SUM(wSUP!$C62:$DB62),$A62*wSUP!AL62/SUM(wSUP!$C62:$DB62),0)</f>
        <v>0</v>
      </c>
      <c r="AM62" s="17">
        <f>IF(SUM(wSUP!$C62:$DB62),$A62*wSUP!AM62/SUM(wSUP!$C62:$DB62),0)</f>
        <v>0</v>
      </c>
      <c r="AN62" s="17">
        <f>IF(SUM(wSUP!$C62:$DB62),$A62*wSUP!AN62/SUM(wSUP!$C62:$DB62),0)</f>
        <v>0</v>
      </c>
      <c r="AO62" s="17">
        <f>IF(SUM(wSUP!$C62:$DB62),$A62*wSUP!AO62/SUM(wSUP!$C62:$DB62),0)</f>
        <v>0</v>
      </c>
      <c r="AP62" s="17">
        <f>IF(SUM(wSUP!$C62:$DB62),$A62*wSUP!AP62/SUM(wSUP!$C62:$DB62),0)</f>
        <v>0</v>
      </c>
      <c r="AQ62" s="17">
        <f>IF(SUM(wSUP!$C62:$DB62),$A62*wSUP!AQ62/SUM(wSUP!$C62:$DB62),0)</f>
        <v>0</v>
      </c>
      <c r="AR62" s="17">
        <f>IF(SUM(wSUP!$C62:$DB62),$A62*wSUP!AR62/SUM(wSUP!$C62:$DB62),0)</f>
        <v>0</v>
      </c>
      <c r="AS62" s="17">
        <f>IF(SUM(wSUP!$C62:$DB62),$A62*wSUP!AS62/SUM(wSUP!$C62:$DB62),0)</f>
        <v>0</v>
      </c>
      <c r="AT62" s="17">
        <f>IF(SUM(wSUP!$C62:$DB62),$A62*wSUP!AT62/SUM(wSUP!$C62:$DB62),0)</f>
        <v>0</v>
      </c>
      <c r="AU62" s="17">
        <f>IF(SUM(wSUP!$C62:$DB62),$A62*wSUP!AU62/SUM(wSUP!$C62:$DB62),0)</f>
        <v>0</v>
      </c>
      <c r="AV62" s="17">
        <f>IF(SUM(wSUP!$C62:$DB62),$A62*wSUP!AV62/SUM(wSUP!$C62:$DB62),0)</f>
        <v>0</v>
      </c>
      <c r="AW62" s="17">
        <f>IF(SUM(wSUP!$C62:$DB62),$A62*wSUP!AW62/SUM(wSUP!$C62:$DB62),0)</f>
        <v>0</v>
      </c>
      <c r="AX62" s="17">
        <f>IF(SUM(wSUP!$C62:$DB62),$A62*wSUP!AX62/SUM(wSUP!$C62:$DB62),0)</f>
        <v>0</v>
      </c>
      <c r="AY62" s="17">
        <f>IF(SUM(wSUP!$C62:$DB62),$A62*wSUP!AY62/SUM(wSUP!$C62:$DB62),0)</f>
        <v>0</v>
      </c>
      <c r="AZ62" s="17">
        <f>IF(SUM(wSUP!$C62:$DB62),$A62*wSUP!AZ62/SUM(wSUP!$C62:$DB62),0)</f>
        <v>0</v>
      </c>
      <c r="BA62" s="17">
        <f>IF(SUM(wSUP!$C62:$DB62),$A62*wSUP!BA62/SUM(wSUP!$C62:$DB62),0)</f>
        <v>0</v>
      </c>
      <c r="BB62" s="17">
        <f>IF(SUM(wSUP!$C62:$DB62),$A62*wSUP!BB62/SUM(wSUP!$C62:$DB62),0)</f>
        <v>0</v>
      </c>
      <c r="BC62" s="17">
        <f>IF(SUM(wSUP!$C62:$DB62),$A62*wSUP!BC62/SUM(wSUP!$C62:$DB62),0)</f>
        <v>0</v>
      </c>
      <c r="BD62" s="17">
        <f>IF(SUM(wSUP!$C62:$DB62),$A62*wSUP!BD62/SUM(wSUP!$C62:$DB62),0)</f>
        <v>0</v>
      </c>
      <c r="BE62" s="17">
        <f>IF(SUM(wSUP!$C62:$DB62),$A62*wSUP!BE62/SUM(wSUP!$C62:$DB62),0)</f>
        <v>60.936931156022851</v>
      </c>
      <c r="BF62" s="17">
        <f>IF(SUM(wSUP!$C62:$DB62),$A62*wSUP!BF62/SUM(wSUP!$C62:$DB62),0)</f>
        <v>0</v>
      </c>
      <c r="BG62" s="17">
        <f>IF(SUM(wSUP!$C62:$DB62),$A62*wSUP!BG62/SUM(wSUP!$C62:$DB62),0)</f>
        <v>0</v>
      </c>
      <c r="BH62" s="17">
        <f>IF(SUM(wSUP!$C62:$DB62),$A62*wSUP!BH62/SUM(wSUP!$C62:$DB62),0)</f>
        <v>0</v>
      </c>
      <c r="BI62" s="17">
        <f>IF(SUM(wSUP!$C62:$DB62),$A62*wSUP!BI62/SUM(wSUP!$C62:$DB62),0)</f>
        <v>0</v>
      </c>
      <c r="BJ62" s="17">
        <f>IF(SUM(wSUP!$C62:$DB62),$A62*wSUP!BJ62/SUM(wSUP!$C62:$DB62),0)</f>
        <v>0</v>
      </c>
      <c r="BK62" s="17">
        <f>IF(SUM(wSUP!$C62:$DB62),$A62*wSUP!BK62/SUM(wSUP!$C62:$DB62),0)</f>
        <v>0</v>
      </c>
      <c r="BL62" s="17">
        <f>IF(SUM(wSUP!$C62:$DB62),$A62*wSUP!BL62/SUM(wSUP!$C62:$DB62),0)</f>
        <v>0</v>
      </c>
      <c r="BM62" s="17">
        <f>IF(SUM(wSUP!$C62:$DB62),$A62*wSUP!BM62/SUM(wSUP!$C62:$DB62),0)</f>
        <v>0</v>
      </c>
      <c r="BN62" s="17">
        <f>IF(SUM(wSUP!$C62:$DB62),$A62*wSUP!BN62/SUM(wSUP!$C62:$DB62),0)</f>
        <v>0</v>
      </c>
      <c r="BO62" s="17">
        <f>IF(SUM(wSUP!$C62:$DB62),$A62*wSUP!BO62/SUM(wSUP!$C62:$DB62),0)</f>
        <v>0</v>
      </c>
      <c r="BP62" s="17">
        <f>IF(SUM(wSUP!$C62:$DB62),$A62*wSUP!BP62/SUM(wSUP!$C62:$DB62),0)</f>
        <v>0</v>
      </c>
      <c r="BQ62" s="17">
        <f>IF(SUM(wSUP!$C62:$DB62),$A62*wSUP!BQ62/SUM(wSUP!$C62:$DB62),0)</f>
        <v>0</v>
      </c>
      <c r="BR62" s="17">
        <f>IF(SUM(wSUP!$C62:$DB62),$A62*wSUP!BR62/SUM(wSUP!$C62:$DB62),0)</f>
        <v>0</v>
      </c>
      <c r="BS62" s="17">
        <f>IF(SUM(wSUP!$C62:$DB62),$A62*wSUP!BS62/SUM(wSUP!$C62:$DB62),0)</f>
        <v>0</v>
      </c>
      <c r="BT62" s="17">
        <f>IF(SUM(wSUP!$C62:$DB62),$A62*wSUP!BT62/SUM(wSUP!$C62:$DB62),0)</f>
        <v>0</v>
      </c>
      <c r="BU62" s="17">
        <f>IF(SUM(wSUP!$C62:$DB62),$A62*wSUP!BU62/SUM(wSUP!$C62:$DB62),0)</f>
        <v>0</v>
      </c>
      <c r="BV62" s="17">
        <f>IF(SUM(wSUP!$C62:$DB62),$A62*wSUP!BV62/SUM(wSUP!$C62:$DB62),0)</f>
        <v>0</v>
      </c>
      <c r="BW62" s="17">
        <f>IF(SUM(wSUP!$C62:$DB62),$A62*wSUP!BW62/SUM(wSUP!$C62:$DB62),0)</f>
        <v>0</v>
      </c>
      <c r="BX62" s="17">
        <f>IF(SUM(wSUP!$C62:$DB62),$A62*wSUP!BX62/SUM(wSUP!$C62:$DB62),0)</f>
        <v>0</v>
      </c>
      <c r="BY62" s="17">
        <f>IF(SUM(wSUP!$C62:$DB62),$A62*wSUP!BY62/SUM(wSUP!$C62:$DB62),0)</f>
        <v>0</v>
      </c>
      <c r="BZ62" s="17">
        <f>IF(SUM(wSUP!$C62:$DB62),$A62*wSUP!BZ62/SUM(wSUP!$C62:$DB62),0)</f>
        <v>0.17330440399347169</v>
      </c>
      <c r="CA62" s="17">
        <f>IF(SUM(wSUP!$C62:$DB62),$A62*wSUP!CA62/SUM(wSUP!$C62:$DB62),0)</f>
        <v>0.29687463683594523</v>
      </c>
      <c r="CB62" s="17">
        <f>IF(SUM(wSUP!$C62:$DB62),$A62*wSUP!CB62/SUM(wSUP!$C62:$DB62),0)</f>
        <v>0</v>
      </c>
      <c r="CC62" s="17">
        <f>IF(SUM(wSUP!$C62:$DB62),$A62*wSUP!CC62/SUM(wSUP!$C62:$DB62),0)</f>
        <v>0</v>
      </c>
      <c r="CD62" s="17">
        <f>IF(SUM(wSUP!$C62:$DB62),$A62*wSUP!CD62/SUM(wSUP!$C62:$DB62),0)</f>
        <v>0</v>
      </c>
      <c r="CE62" s="17">
        <f>IF(SUM(wSUP!$C62:$DB62),$A62*wSUP!CE62/SUM(wSUP!$C62:$DB62),0)</f>
        <v>0</v>
      </c>
      <c r="CF62" s="17">
        <f>IF(SUM(wSUP!$C62:$DB62),$A62*wSUP!CF62/SUM(wSUP!$C62:$DB62),0)</f>
        <v>0</v>
      </c>
      <c r="CG62" s="17">
        <f>IF(SUM(wSUP!$C62:$DB62),$A62*wSUP!CG62/SUM(wSUP!$C62:$DB62),0)</f>
        <v>0</v>
      </c>
      <c r="CH62" s="17">
        <f>IF(SUM(wSUP!$C62:$DB62),$A62*wSUP!CH62/SUM(wSUP!$C62:$DB62),0)</f>
        <v>0</v>
      </c>
      <c r="CI62" s="17">
        <f>IF(SUM(wSUP!$C62:$DB62),$A62*wSUP!CI62/SUM(wSUP!$C62:$DB62),0)</f>
        <v>0</v>
      </c>
      <c r="CJ62" s="17">
        <f>IF(SUM(wSUP!$C62:$DB62),$A62*wSUP!CJ62/SUM(wSUP!$C62:$DB62),0)</f>
        <v>0</v>
      </c>
      <c r="CK62" s="17">
        <f>IF(SUM(wSUP!$C62:$DB62),$A62*wSUP!CK62/SUM(wSUP!$C62:$DB62),0)</f>
        <v>0</v>
      </c>
      <c r="CL62" s="17">
        <f>IF(SUM(wSUP!$C62:$DB62),$A62*wSUP!CL62/SUM(wSUP!$C62:$DB62),0)</f>
        <v>0</v>
      </c>
      <c r="CM62" s="17">
        <f>IF(SUM(wSUP!$C62:$DB62),$A62*wSUP!CM62/SUM(wSUP!$C62:$DB62),0)</f>
        <v>0</v>
      </c>
      <c r="CN62" s="17">
        <f>IF(SUM(wSUP!$C62:$DB62),$A62*wSUP!CN62/SUM(wSUP!$C62:$DB62),0)</f>
        <v>0</v>
      </c>
      <c r="CO62" s="17">
        <f>IF(SUM(wSUP!$C62:$DB62),$A62*wSUP!CO62/SUM(wSUP!$C62:$DB62),0)</f>
        <v>0</v>
      </c>
      <c r="CP62" s="17">
        <f>IF(SUM(wSUP!$C62:$DB62),$A62*wSUP!CP62/SUM(wSUP!$C62:$DB62),0)</f>
        <v>0</v>
      </c>
      <c r="CQ62" s="17">
        <f>IF(SUM(wSUP!$C62:$DB62),$A62*wSUP!CQ62/SUM(wSUP!$C62:$DB62),0)</f>
        <v>0</v>
      </c>
      <c r="CR62" s="17">
        <f>IF(SUM(wSUP!$C62:$DB62),$A62*wSUP!CR62/SUM(wSUP!$C62:$DB62),0)</f>
        <v>0</v>
      </c>
      <c r="CS62" s="17">
        <f>IF(SUM(wSUP!$C62:$DB62),$A62*wSUP!CS62/SUM(wSUP!$C62:$DB62),0)</f>
        <v>0</v>
      </c>
      <c r="CT62" s="17">
        <f>IF(SUM(wSUP!$C62:$DB62),$A62*wSUP!CT62/SUM(wSUP!$C62:$DB62),0)</f>
        <v>0</v>
      </c>
      <c r="CU62" s="17">
        <f>IF(SUM(wSUP!$C62:$DB62),$A62*wSUP!CU62/SUM(wSUP!$C62:$DB62),0)</f>
        <v>0</v>
      </c>
      <c r="CV62" s="17">
        <f>IF(SUM(wSUP!$C62:$DB62),$A62*wSUP!CV62/SUM(wSUP!$C62:$DB62),0)</f>
        <v>0</v>
      </c>
      <c r="CW62" s="17">
        <f>IF(SUM(wSUP!$C62:$DB62),$A62*wSUP!CW62/SUM(wSUP!$C62:$DB62),0)</f>
        <v>0</v>
      </c>
      <c r="CX62" s="17">
        <f>IF(SUM(wSUP!$C62:$DB62),$A62*wSUP!CX62/SUM(wSUP!$C62:$DB62),0)</f>
        <v>0</v>
      </c>
      <c r="CY62" s="17">
        <f>IF(SUM(wSUP!$C62:$DB62),$A62*wSUP!CY62/SUM(wSUP!$C62:$DB62),0)</f>
        <v>0</v>
      </c>
      <c r="CZ62" s="17">
        <f>IF(SUM(wSUP!$C62:$DB62),$A62*wSUP!CZ62/SUM(wSUP!$C62:$DB62),0)</f>
        <v>0</v>
      </c>
      <c r="DA62" s="17">
        <f>IF(SUM(wSUP!$C62:$DB62),$A62*wSUP!DA62/SUM(wSUP!$C62:$DB62),0)</f>
        <v>0</v>
      </c>
      <c r="DB62" s="17">
        <f>IF(SUM(wSUP!$C62:$DB62),$A62*wSUP!DB62/SUM(wSUP!$C62:$DB62),0)</f>
        <v>0</v>
      </c>
      <c r="DC62" s="2"/>
    </row>
    <row r="63" spans="1:107" x14ac:dyDescent="0.75">
      <c r="A63" s="37">
        <v>0.7838548634812208</v>
      </c>
      <c r="B63" s="17" t="s">
        <v>163</v>
      </c>
      <c r="C63" s="17">
        <f>IF(SUM(wSUP!$C63:$DB63),$A63*wSUP!C63/SUM(wSUP!$C63:$DB63),0)</f>
        <v>0</v>
      </c>
      <c r="D63" s="17">
        <f>IF(SUM(wSUP!$C63:$DB63),$A63*wSUP!D63/SUM(wSUP!$C63:$DB63),0)</f>
        <v>0</v>
      </c>
      <c r="E63" s="17">
        <f>IF(SUM(wSUP!$C63:$DB63),$A63*wSUP!E63/SUM(wSUP!$C63:$DB63),0)</f>
        <v>0</v>
      </c>
      <c r="F63" s="17">
        <f>IF(SUM(wSUP!$C63:$DB63),$A63*wSUP!F63/SUM(wSUP!$C63:$DB63),0)</f>
        <v>0</v>
      </c>
      <c r="G63" s="17">
        <f>IF(SUM(wSUP!$C63:$DB63),$A63*wSUP!G63/SUM(wSUP!$C63:$DB63),0)</f>
        <v>0</v>
      </c>
      <c r="H63" s="17">
        <f>IF(SUM(wSUP!$C63:$DB63),$A63*wSUP!H63/SUM(wSUP!$C63:$DB63),0)</f>
        <v>0</v>
      </c>
      <c r="I63" s="17">
        <f>IF(SUM(wSUP!$C63:$DB63),$A63*wSUP!I63/SUM(wSUP!$C63:$DB63),0)</f>
        <v>0</v>
      </c>
      <c r="J63" s="17">
        <f>IF(SUM(wSUP!$C63:$DB63),$A63*wSUP!J63/SUM(wSUP!$C63:$DB63),0)</f>
        <v>0</v>
      </c>
      <c r="K63" s="17">
        <f>IF(SUM(wSUP!$C63:$DB63),$A63*wSUP!K63/SUM(wSUP!$C63:$DB63),0)</f>
        <v>0</v>
      </c>
      <c r="L63" s="17">
        <f>IF(SUM(wSUP!$C63:$DB63),$A63*wSUP!L63/SUM(wSUP!$C63:$DB63),0)</f>
        <v>0</v>
      </c>
      <c r="M63" s="17">
        <f>IF(SUM(wSUP!$C63:$DB63),$A63*wSUP!M63/SUM(wSUP!$C63:$DB63),0)</f>
        <v>0</v>
      </c>
      <c r="N63" s="17">
        <f>IF(SUM(wSUP!$C63:$DB63),$A63*wSUP!N63/SUM(wSUP!$C63:$DB63),0)</f>
        <v>0</v>
      </c>
      <c r="O63" s="17">
        <f>IF(SUM(wSUP!$C63:$DB63),$A63*wSUP!O63/SUM(wSUP!$C63:$DB63),0)</f>
        <v>0</v>
      </c>
      <c r="P63" s="17">
        <f>IF(SUM(wSUP!$C63:$DB63),$A63*wSUP!P63/SUM(wSUP!$C63:$DB63),0)</f>
        <v>0</v>
      </c>
      <c r="Q63" s="17">
        <f>IF(SUM(wSUP!$C63:$DB63),$A63*wSUP!Q63/SUM(wSUP!$C63:$DB63),0)</f>
        <v>0</v>
      </c>
      <c r="R63" s="17">
        <f>IF(SUM(wSUP!$C63:$DB63),$A63*wSUP!R63/SUM(wSUP!$C63:$DB63),0)</f>
        <v>0</v>
      </c>
      <c r="S63" s="17">
        <f>IF(SUM(wSUP!$C63:$DB63),$A63*wSUP!S63/SUM(wSUP!$C63:$DB63),0)</f>
        <v>0</v>
      </c>
      <c r="T63" s="17">
        <f>IF(SUM(wSUP!$C63:$DB63),$A63*wSUP!T63/SUM(wSUP!$C63:$DB63),0)</f>
        <v>0</v>
      </c>
      <c r="U63" s="17">
        <f>IF(SUM(wSUP!$C63:$DB63),$A63*wSUP!U63/SUM(wSUP!$C63:$DB63),0)</f>
        <v>0</v>
      </c>
      <c r="V63" s="17">
        <f>IF(SUM(wSUP!$C63:$DB63),$A63*wSUP!V63/SUM(wSUP!$C63:$DB63),0)</f>
        <v>0</v>
      </c>
      <c r="W63" s="17">
        <f>IF(SUM(wSUP!$C63:$DB63),$A63*wSUP!W63/SUM(wSUP!$C63:$DB63),0)</f>
        <v>0</v>
      </c>
      <c r="X63" s="17">
        <f>IF(SUM(wSUP!$C63:$DB63),$A63*wSUP!X63/SUM(wSUP!$C63:$DB63),0)</f>
        <v>0</v>
      </c>
      <c r="Y63" s="17">
        <f>IF(SUM(wSUP!$C63:$DB63),$A63*wSUP!Y63/SUM(wSUP!$C63:$DB63),0)</f>
        <v>0</v>
      </c>
      <c r="Z63" s="17">
        <f>IF(SUM(wSUP!$C63:$DB63),$A63*wSUP!Z63/SUM(wSUP!$C63:$DB63),0)</f>
        <v>0</v>
      </c>
      <c r="AA63" s="17">
        <f>IF(SUM(wSUP!$C63:$DB63),$A63*wSUP!AA63/SUM(wSUP!$C63:$DB63),0)</f>
        <v>0</v>
      </c>
      <c r="AB63" s="17">
        <f>IF(SUM(wSUP!$C63:$DB63),$A63*wSUP!AB63/SUM(wSUP!$C63:$DB63),0)</f>
        <v>0</v>
      </c>
      <c r="AC63" s="17">
        <f>IF(SUM(wSUP!$C63:$DB63),$A63*wSUP!AC63/SUM(wSUP!$C63:$DB63),0)</f>
        <v>0</v>
      </c>
      <c r="AD63" s="17">
        <f>IF(SUM(wSUP!$C63:$DB63),$A63*wSUP!AD63/SUM(wSUP!$C63:$DB63),0)</f>
        <v>0</v>
      </c>
      <c r="AE63" s="17">
        <f>IF(SUM(wSUP!$C63:$DB63),$A63*wSUP!AE63/SUM(wSUP!$C63:$DB63),0)</f>
        <v>0</v>
      </c>
      <c r="AF63" s="17">
        <f>IF(SUM(wSUP!$C63:$DB63),$A63*wSUP!AF63/SUM(wSUP!$C63:$DB63),0)</f>
        <v>0</v>
      </c>
      <c r="AG63" s="17">
        <f>IF(SUM(wSUP!$C63:$DB63),$A63*wSUP!AG63/SUM(wSUP!$C63:$DB63),0)</f>
        <v>0</v>
      </c>
      <c r="AH63" s="17">
        <f>IF(SUM(wSUP!$C63:$DB63),$A63*wSUP!AH63/SUM(wSUP!$C63:$DB63),0)</f>
        <v>0</v>
      </c>
      <c r="AI63" s="17">
        <f>IF(SUM(wSUP!$C63:$DB63),$A63*wSUP!AI63/SUM(wSUP!$C63:$DB63),0)</f>
        <v>0</v>
      </c>
      <c r="AJ63" s="17">
        <f>IF(SUM(wSUP!$C63:$DB63),$A63*wSUP!AJ63/SUM(wSUP!$C63:$DB63),0)</f>
        <v>0</v>
      </c>
      <c r="AK63" s="17">
        <f>IF(SUM(wSUP!$C63:$DB63),$A63*wSUP!AK63/SUM(wSUP!$C63:$DB63),0)</f>
        <v>0</v>
      </c>
      <c r="AL63" s="17">
        <f>IF(SUM(wSUP!$C63:$DB63),$A63*wSUP!AL63/SUM(wSUP!$C63:$DB63),0)</f>
        <v>0</v>
      </c>
      <c r="AM63" s="17">
        <f>IF(SUM(wSUP!$C63:$DB63),$A63*wSUP!AM63/SUM(wSUP!$C63:$DB63),0)</f>
        <v>0</v>
      </c>
      <c r="AN63" s="17">
        <f>IF(SUM(wSUP!$C63:$DB63),$A63*wSUP!AN63/SUM(wSUP!$C63:$DB63),0)</f>
        <v>0</v>
      </c>
      <c r="AO63" s="17">
        <f>IF(SUM(wSUP!$C63:$DB63),$A63*wSUP!AO63/SUM(wSUP!$C63:$DB63),0)</f>
        <v>0</v>
      </c>
      <c r="AP63" s="17">
        <f>IF(SUM(wSUP!$C63:$DB63),$A63*wSUP!AP63/SUM(wSUP!$C63:$DB63),0)</f>
        <v>0</v>
      </c>
      <c r="AQ63" s="17">
        <f>IF(SUM(wSUP!$C63:$DB63),$A63*wSUP!AQ63/SUM(wSUP!$C63:$DB63),0)</f>
        <v>0</v>
      </c>
      <c r="AR63" s="17">
        <f>IF(SUM(wSUP!$C63:$DB63),$A63*wSUP!AR63/SUM(wSUP!$C63:$DB63),0)</f>
        <v>0</v>
      </c>
      <c r="AS63" s="17">
        <f>IF(SUM(wSUP!$C63:$DB63),$A63*wSUP!AS63/SUM(wSUP!$C63:$DB63),0)</f>
        <v>0</v>
      </c>
      <c r="AT63" s="17">
        <f>IF(SUM(wSUP!$C63:$DB63),$A63*wSUP!AT63/SUM(wSUP!$C63:$DB63),0)</f>
        <v>0</v>
      </c>
      <c r="AU63" s="17">
        <f>IF(SUM(wSUP!$C63:$DB63),$A63*wSUP!AU63/SUM(wSUP!$C63:$DB63),0)</f>
        <v>0</v>
      </c>
      <c r="AV63" s="17">
        <f>IF(SUM(wSUP!$C63:$DB63),$A63*wSUP!AV63/SUM(wSUP!$C63:$DB63),0)</f>
        <v>0</v>
      </c>
      <c r="AW63" s="17">
        <f>IF(SUM(wSUP!$C63:$DB63),$A63*wSUP!AW63/SUM(wSUP!$C63:$DB63),0)</f>
        <v>0</v>
      </c>
      <c r="AX63" s="17">
        <f>IF(SUM(wSUP!$C63:$DB63),$A63*wSUP!AX63/SUM(wSUP!$C63:$DB63),0)</f>
        <v>0</v>
      </c>
      <c r="AY63" s="17">
        <f>IF(SUM(wSUP!$C63:$DB63),$A63*wSUP!AY63/SUM(wSUP!$C63:$DB63),0)</f>
        <v>0</v>
      </c>
      <c r="AZ63" s="17">
        <f>IF(SUM(wSUP!$C63:$DB63),$A63*wSUP!AZ63/SUM(wSUP!$C63:$DB63),0)</f>
        <v>0</v>
      </c>
      <c r="BA63" s="17">
        <f>IF(SUM(wSUP!$C63:$DB63),$A63*wSUP!BA63/SUM(wSUP!$C63:$DB63),0)</f>
        <v>0</v>
      </c>
      <c r="BB63" s="17">
        <f>IF(SUM(wSUP!$C63:$DB63),$A63*wSUP!BB63/SUM(wSUP!$C63:$DB63),0)</f>
        <v>0</v>
      </c>
      <c r="BC63" s="17">
        <f>IF(SUM(wSUP!$C63:$DB63),$A63*wSUP!BC63/SUM(wSUP!$C63:$DB63),0)</f>
        <v>0</v>
      </c>
      <c r="BD63" s="17">
        <f>IF(SUM(wSUP!$C63:$DB63),$A63*wSUP!BD63/SUM(wSUP!$C63:$DB63),0)</f>
        <v>0</v>
      </c>
      <c r="BE63" s="17">
        <f>IF(SUM(wSUP!$C63:$DB63),$A63*wSUP!BE63/SUM(wSUP!$C63:$DB63),0)</f>
        <v>0</v>
      </c>
      <c r="BF63" s="17">
        <f>IF(SUM(wSUP!$C63:$DB63),$A63*wSUP!BF63/SUM(wSUP!$C63:$DB63),0)</f>
        <v>0.7838548634812208</v>
      </c>
      <c r="BG63" s="17">
        <f>IF(SUM(wSUP!$C63:$DB63),$A63*wSUP!BG63/SUM(wSUP!$C63:$DB63),0)</f>
        <v>0</v>
      </c>
      <c r="BH63" s="17">
        <f>IF(SUM(wSUP!$C63:$DB63),$A63*wSUP!BH63/SUM(wSUP!$C63:$DB63),0)</f>
        <v>0</v>
      </c>
      <c r="BI63" s="17">
        <f>IF(SUM(wSUP!$C63:$DB63),$A63*wSUP!BI63/SUM(wSUP!$C63:$DB63),0)</f>
        <v>0</v>
      </c>
      <c r="BJ63" s="17">
        <f>IF(SUM(wSUP!$C63:$DB63),$A63*wSUP!BJ63/SUM(wSUP!$C63:$DB63),0)</f>
        <v>0</v>
      </c>
      <c r="BK63" s="17">
        <f>IF(SUM(wSUP!$C63:$DB63),$A63*wSUP!BK63/SUM(wSUP!$C63:$DB63),0)</f>
        <v>0</v>
      </c>
      <c r="BL63" s="17">
        <f>IF(SUM(wSUP!$C63:$DB63),$A63*wSUP!BL63/SUM(wSUP!$C63:$DB63),0)</f>
        <v>0</v>
      </c>
      <c r="BM63" s="17">
        <f>IF(SUM(wSUP!$C63:$DB63),$A63*wSUP!BM63/SUM(wSUP!$C63:$DB63),0)</f>
        <v>0</v>
      </c>
      <c r="BN63" s="17">
        <f>IF(SUM(wSUP!$C63:$DB63),$A63*wSUP!BN63/SUM(wSUP!$C63:$DB63),0)</f>
        <v>0</v>
      </c>
      <c r="BO63" s="17">
        <f>IF(SUM(wSUP!$C63:$DB63),$A63*wSUP!BO63/SUM(wSUP!$C63:$DB63),0)</f>
        <v>0</v>
      </c>
      <c r="BP63" s="17">
        <f>IF(SUM(wSUP!$C63:$DB63),$A63*wSUP!BP63/SUM(wSUP!$C63:$DB63),0)</f>
        <v>0</v>
      </c>
      <c r="BQ63" s="17">
        <f>IF(SUM(wSUP!$C63:$DB63),$A63*wSUP!BQ63/SUM(wSUP!$C63:$DB63),0)</f>
        <v>0</v>
      </c>
      <c r="BR63" s="17">
        <f>IF(SUM(wSUP!$C63:$DB63),$A63*wSUP!BR63/SUM(wSUP!$C63:$DB63),0)</f>
        <v>0</v>
      </c>
      <c r="BS63" s="17">
        <f>IF(SUM(wSUP!$C63:$DB63),$A63*wSUP!BS63/SUM(wSUP!$C63:$DB63),0)</f>
        <v>0</v>
      </c>
      <c r="BT63" s="17">
        <f>IF(SUM(wSUP!$C63:$DB63),$A63*wSUP!BT63/SUM(wSUP!$C63:$DB63),0)</f>
        <v>0</v>
      </c>
      <c r="BU63" s="17">
        <f>IF(SUM(wSUP!$C63:$DB63),$A63*wSUP!BU63/SUM(wSUP!$C63:$DB63),0)</f>
        <v>0</v>
      </c>
      <c r="BV63" s="17">
        <f>IF(SUM(wSUP!$C63:$DB63),$A63*wSUP!BV63/SUM(wSUP!$C63:$DB63),0)</f>
        <v>0</v>
      </c>
      <c r="BW63" s="17">
        <f>IF(SUM(wSUP!$C63:$DB63),$A63*wSUP!BW63/SUM(wSUP!$C63:$DB63),0)</f>
        <v>0</v>
      </c>
      <c r="BX63" s="17">
        <f>IF(SUM(wSUP!$C63:$DB63),$A63*wSUP!BX63/SUM(wSUP!$C63:$DB63),0)</f>
        <v>0</v>
      </c>
      <c r="BY63" s="17">
        <f>IF(SUM(wSUP!$C63:$DB63),$A63*wSUP!BY63/SUM(wSUP!$C63:$DB63),0)</f>
        <v>0</v>
      </c>
      <c r="BZ63" s="17">
        <f>IF(SUM(wSUP!$C63:$DB63),$A63*wSUP!BZ63/SUM(wSUP!$C63:$DB63),0)</f>
        <v>0</v>
      </c>
      <c r="CA63" s="17">
        <f>IF(SUM(wSUP!$C63:$DB63),$A63*wSUP!CA63/SUM(wSUP!$C63:$DB63),0)</f>
        <v>0</v>
      </c>
      <c r="CB63" s="17">
        <f>IF(SUM(wSUP!$C63:$DB63),$A63*wSUP!CB63/SUM(wSUP!$C63:$DB63),0)</f>
        <v>0</v>
      </c>
      <c r="CC63" s="17">
        <f>IF(SUM(wSUP!$C63:$DB63),$A63*wSUP!CC63/SUM(wSUP!$C63:$DB63),0)</f>
        <v>0</v>
      </c>
      <c r="CD63" s="17">
        <f>IF(SUM(wSUP!$C63:$DB63),$A63*wSUP!CD63/SUM(wSUP!$C63:$DB63),0)</f>
        <v>0</v>
      </c>
      <c r="CE63" s="17">
        <f>IF(SUM(wSUP!$C63:$DB63),$A63*wSUP!CE63/SUM(wSUP!$C63:$DB63),0)</f>
        <v>0</v>
      </c>
      <c r="CF63" s="17">
        <f>IF(SUM(wSUP!$C63:$DB63),$A63*wSUP!CF63/SUM(wSUP!$C63:$DB63),0)</f>
        <v>0</v>
      </c>
      <c r="CG63" s="17">
        <f>IF(SUM(wSUP!$C63:$DB63),$A63*wSUP!CG63/SUM(wSUP!$C63:$DB63),0)</f>
        <v>0</v>
      </c>
      <c r="CH63" s="17">
        <f>IF(SUM(wSUP!$C63:$DB63),$A63*wSUP!CH63/SUM(wSUP!$C63:$DB63),0)</f>
        <v>0</v>
      </c>
      <c r="CI63" s="17">
        <f>IF(SUM(wSUP!$C63:$DB63),$A63*wSUP!CI63/SUM(wSUP!$C63:$DB63),0)</f>
        <v>0</v>
      </c>
      <c r="CJ63" s="17">
        <f>IF(SUM(wSUP!$C63:$DB63),$A63*wSUP!CJ63/SUM(wSUP!$C63:$DB63),0)</f>
        <v>0</v>
      </c>
      <c r="CK63" s="17">
        <f>IF(SUM(wSUP!$C63:$DB63),$A63*wSUP!CK63/SUM(wSUP!$C63:$DB63),0)</f>
        <v>0</v>
      </c>
      <c r="CL63" s="17">
        <f>IF(SUM(wSUP!$C63:$DB63),$A63*wSUP!CL63/SUM(wSUP!$C63:$DB63),0)</f>
        <v>0</v>
      </c>
      <c r="CM63" s="17">
        <f>IF(SUM(wSUP!$C63:$DB63),$A63*wSUP!CM63/SUM(wSUP!$C63:$DB63),0)</f>
        <v>0</v>
      </c>
      <c r="CN63" s="17">
        <f>IF(SUM(wSUP!$C63:$DB63),$A63*wSUP!CN63/SUM(wSUP!$C63:$DB63),0)</f>
        <v>0</v>
      </c>
      <c r="CO63" s="17">
        <f>IF(SUM(wSUP!$C63:$DB63),$A63*wSUP!CO63/SUM(wSUP!$C63:$DB63),0)</f>
        <v>0</v>
      </c>
      <c r="CP63" s="17">
        <f>IF(SUM(wSUP!$C63:$DB63),$A63*wSUP!CP63/SUM(wSUP!$C63:$DB63),0)</f>
        <v>0</v>
      </c>
      <c r="CQ63" s="17">
        <f>IF(SUM(wSUP!$C63:$DB63),$A63*wSUP!CQ63/SUM(wSUP!$C63:$DB63),0)</f>
        <v>0</v>
      </c>
      <c r="CR63" s="17">
        <f>IF(SUM(wSUP!$C63:$DB63),$A63*wSUP!CR63/SUM(wSUP!$C63:$DB63),0)</f>
        <v>0</v>
      </c>
      <c r="CS63" s="17">
        <f>IF(SUM(wSUP!$C63:$DB63),$A63*wSUP!CS63/SUM(wSUP!$C63:$DB63),0)</f>
        <v>0</v>
      </c>
      <c r="CT63" s="17">
        <f>IF(SUM(wSUP!$C63:$DB63),$A63*wSUP!CT63/SUM(wSUP!$C63:$DB63),0)</f>
        <v>0</v>
      </c>
      <c r="CU63" s="17">
        <f>IF(SUM(wSUP!$C63:$DB63),$A63*wSUP!CU63/SUM(wSUP!$C63:$DB63),0)</f>
        <v>0</v>
      </c>
      <c r="CV63" s="17">
        <f>IF(SUM(wSUP!$C63:$DB63),$A63*wSUP!CV63/SUM(wSUP!$C63:$DB63),0)</f>
        <v>0</v>
      </c>
      <c r="CW63" s="17">
        <f>IF(SUM(wSUP!$C63:$DB63),$A63*wSUP!CW63/SUM(wSUP!$C63:$DB63),0)</f>
        <v>0</v>
      </c>
      <c r="CX63" s="17">
        <f>IF(SUM(wSUP!$C63:$DB63),$A63*wSUP!CX63/SUM(wSUP!$C63:$DB63),0)</f>
        <v>0</v>
      </c>
      <c r="CY63" s="17">
        <f>IF(SUM(wSUP!$C63:$DB63),$A63*wSUP!CY63/SUM(wSUP!$C63:$DB63),0)</f>
        <v>0</v>
      </c>
      <c r="CZ63" s="17">
        <f>IF(SUM(wSUP!$C63:$DB63),$A63*wSUP!CZ63/SUM(wSUP!$C63:$DB63),0)</f>
        <v>0</v>
      </c>
      <c r="DA63" s="17">
        <f>IF(SUM(wSUP!$C63:$DB63),$A63*wSUP!DA63/SUM(wSUP!$C63:$DB63),0)</f>
        <v>0</v>
      </c>
      <c r="DB63" s="17">
        <f>IF(SUM(wSUP!$C63:$DB63),$A63*wSUP!DB63/SUM(wSUP!$C63:$DB63),0)</f>
        <v>0</v>
      </c>
      <c r="DC63" s="2"/>
    </row>
    <row r="64" spans="1:107" x14ac:dyDescent="0.75">
      <c r="A64" s="37">
        <v>209.85231933257751</v>
      </c>
      <c r="B64" s="9" t="s">
        <v>167</v>
      </c>
      <c r="C64" s="17">
        <f>IF(SUM(wSUP!$C64:$DB64),$A64*wSUP!C64/SUM(wSUP!$C64:$DB64),0)</f>
        <v>0</v>
      </c>
      <c r="D64" s="17">
        <f>IF(SUM(wSUP!$C64:$DB64),$A64*wSUP!D64/SUM(wSUP!$C64:$DB64),0)</f>
        <v>0</v>
      </c>
      <c r="E64" s="17">
        <f>IF(SUM(wSUP!$C64:$DB64),$A64*wSUP!E64/SUM(wSUP!$C64:$DB64),0)</f>
        <v>0</v>
      </c>
      <c r="F64" s="17">
        <f>IF(SUM(wSUP!$C64:$DB64),$A64*wSUP!F64/SUM(wSUP!$C64:$DB64),0)</f>
        <v>0</v>
      </c>
      <c r="G64" s="17">
        <f>IF(SUM(wSUP!$C64:$DB64),$A64*wSUP!G64/SUM(wSUP!$C64:$DB64),0)</f>
        <v>0</v>
      </c>
      <c r="H64" s="17">
        <f>IF(SUM(wSUP!$C64:$DB64),$A64*wSUP!H64/SUM(wSUP!$C64:$DB64),0)</f>
        <v>0</v>
      </c>
      <c r="I64" s="17">
        <f>IF(SUM(wSUP!$C64:$DB64),$A64*wSUP!I64/SUM(wSUP!$C64:$DB64),0)</f>
        <v>0</v>
      </c>
      <c r="J64" s="17">
        <f>IF(SUM(wSUP!$C64:$DB64),$A64*wSUP!J64/SUM(wSUP!$C64:$DB64),0)</f>
        <v>0</v>
      </c>
      <c r="K64" s="17">
        <f>IF(SUM(wSUP!$C64:$DB64),$A64*wSUP!K64/SUM(wSUP!$C64:$DB64),0)</f>
        <v>0</v>
      </c>
      <c r="L64" s="17">
        <f>IF(SUM(wSUP!$C64:$DB64),$A64*wSUP!L64/SUM(wSUP!$C64:$DB64),0)</f>
        <v>0</v>
      </c>
      <c r="M64" s="17">
        <f>IF(SUM(wSUP!$C64:$DB64),$A64*wSUP!M64/SUM(wSUP!$C64:$DB64),0)</f>
        <v>0</v>
      </c>
      <c r="N64" s="17">
        <f>IF(SUM(wSUP!$C64:$DB64),$A64*wSUP!N64/SUM(wSUP!$C64:$DB64),0)</f>
        <v>0</v>
      </c>
      <c r="O64" s="17">
        <f>IF(SUM(wSUP!$C64:$DB64),$A64*wSUP!O64/SUM(wSUP!$C64:$DB64),0)</f>
        <v>0</v>
      </c>
      <c r="P64" s="17">
        <f>IF(SUM(wSUP!$C64:$DB64),$A64*wSUP!P64/SUM(wSUP!$C64:$DB64),0)</f>
        <v>0</v>
      </c>
      <c r="Q64" s="17">
        <f>IF(SUM(wSUP!$C64:$DB64),$A64*wSUP!Q64/SUM(wSUP!$C64:$DB64),0)</f>
        <v>0</v>
      </c>
      <c r="R64" s="17">
        <f>IF(SUM(wSUP!$C64:$DB64),$A64*wSUP!R64/SUM(wSUP!$C64:$DB64),0)</f>
        <v>0</v>
      </c>
      <c r="S64" s="17">
        <f>IF(SUM(wSUP!$C64:$DB64),$A64*wSUP!S64/SUM(wSUP!$C64:$DB64),0)</f>
        <v>0</v>
      </c>
      <c r="T64" s="17">
        <f>IF(SUM(wSUP!$C64:$DB64),$A64*wSUP!T64/SUM(wSUP!$C64:$DB64),0)</f>
        <v>0</v>
      </c>
      <c r="U64" s="17">
        <f>IF(SUM(wSUP!$C64:$DB64),$A64*wSUP!U64/SUM(wSUP!$C64:$DB64),0)</f>
        <v>0</v>
      </c>
      <c r="V64" s="17">
        <f>IF(SUM(wSUP!$C64:$DB64),$A64*wSUP!V64/SUM(wSUP!$C64:$DB64),0)</f>
        <v>0</v>
      </c>
      <c r="W64" s="17">
        <f>IF(SUM(wSUP!$C64:$DB64),$A64*wSUP!W64/SUM(wSUP!$C64:$DB64),0)</f>
        <v>0</v>
      </c>
      <c r="X64" s="17">
        <f>IF(SUM(wSUP!$C64:$DB64),$A64*wSUP!X64/SUM(wSUP!$C64:$DB64),0)</f>
        <v>0</v>
      </c>
      <c r="Y64" s="17">
        <f>IF(SUM(wSUP!$C64:$DB64),$A64*wSUP!Y64/SUM(wSUP!$C64:$DB64),0)</f>
        <v>0</v>
      </c>
      <c r="Z64" s="17">
        <f>IF(SUM(wSUP!$C64:$DB64),$A64*wSUP!Z64/SUM(wSUP!$C64:$DB64),0)</f>
        <v>0</v>
      </c>
      <c r="AA64" s="17">
        <f>IF(SUM(wSUP!$C64:$DB64),$A64*wSUP!AA64/SUM(wSUP!$C64:$DB64),0)</f>
        <v>0</v>
      </c>
      <c r="AB64" s="17">
        <f>IF(SUM(wSUP!$C64:$DB64),$A64*wSUP!AB64/SUM(wSUP!$C64:$DB64),0)</f>
        <v>0</v>
      </c>
      <c r="AC64" s="17">
        <f>IF(SUM(wSUP!$C64:$DB64),$A64*wSUP!AC64/SUM(wSUP!$C64:$DB64),0)</f>
        <v>0</v>
      </c>
      <c r="AD64" s="17">
        <f>IF(SUM(wSUP!$C64:$DB64),$A64*wSUP!AD64/SUM(wSUP!$C64:$DB64),0)</f>
        <v>0</v>
      </c>
      <c r="AE64" s="17">
        <f>IF(SUM(wSUP!$C64:$DB64),$A64*wSUP!AE64/SUM(wSUP!$C64:$DB64),0)</f>
        <v>0</v>
      </c>
      <c r="AF64" s="17">
        <f>IF(SUM(wSUP!$C64:$DB64),$A64*wSUP!AF64/SUM(wSUP!$C64:$DB64),0)</f>
        <v>0</v>
      </c>
      <c r="AG64" s="17">
        <f>IF(SUM(wSUP!$C64:$DB64),$A64*wSUP!AG64/SUM(wSUP!$C64:$DB64),0)</f>
        <v>0</v>
      </c>
      <c r="AH64" s="17">
        <f>IF(SUM(wSUP!$C64:$DB64),$A64*wSUP!AH64/SUM(wSUP!$C64:$DB64),0)</f>
        <v>0</v>
      </c>
      <c r="AI64" s="17">
        <f>IF(SUM(wSUP!$C64:$DB64),$A64*wSUP!AI64/SUM(wSUP!$C64:$DB64),0)</f>
        <v>0</v>
      </c>
      <c r="AJ64" s="17">
        <f>IF(SUM(wSUP!$C64:$DB64),$A64*wSUP!AJ64/SUM(wSUP!$C64:$DB64),0)</f>
        <v>0</v>
      </c>
      <c r="AK64" s="17">
        <f>IF(SUM(wSUP!$C64:$DB64),$A64*wSUP!AK64/SUM(wSUP!$C64:$DB64),0)</f>
        <v>0</v>
      </c>
      <c r="AL64" s="17">
        <f>IF(SUM(wSUP!$C64:$DB64),$A64*wSUP!AL64/SUM(wSUP!$C64:$DB64),0)</f>
        <v>0</v>
      </c>
      <c r="AM64" s="17">
        <f>IF(SUM(wSUP!$C64:$DB64),$A64*wSUP!AM64/SUM(wSUP!$C64:$DB64),0)</f>
        <v>0</v>
      </c>
      <c r="AN64" s="17">
        <f>IF(SUM(wSUP!$C64:$DB64),$A64*wSUP!AN64/SUM(wSUP!$C64:$DB64),0)</f>
        <v>0</v>
      </c>
      <c r="AO64" s="17">
        <f>IF(SUM(wSUP!$C64:$DB64),$A64*wSUP!AO64/SUM(wSUP!$C64:$DB64),0)</f>
        <v>0</v>
      </c>
      <c r="AP64" s="17">
        <f>IF(SUM(wSUP!$C64:$DB64),$A64*wSUP!AP64/SUM(wSUP!$C64:$DB64),0)</f>
        <v>0</v>
      </c>
      <c r="AQ64" s="17">
        <f>IF(SUM(wSUP!$C64:$DB64),$A64*wSUP!AQ64/SUM(wSUP!$C64:$DB64),0)</f>
        <v>0</v>
      </c>
      <c r="AR64" s="17">
        <f>IF(SUM(wSUP!$C64:$DB64),$A64*wSUP!AR64/SUM(wSUP!$C64:$DB64),0)</f>
        <v>0</v>
      </c>
      <c r="AS64" s="17">
        <f>IF(SUM(wSUP!$C64:$DB64),$A64*wSUP!AS64/SUM(wSUP!$C64:$DB64),0)</f>
        <v>0</v>
      </c>
      <c r="AT64" s="17">
        <f>IF(SUM(wSUP!$C64:$DB64),$A64*wSUP!AT64/SUM(wSUP!$C64:$DB64),0)</f>
        <v>0</v>
      </c>
      <c r="AU64" s="17">
        <f>IF(SUM(wSUP!$C64:$DB64),$A64*wSUP!AU64/SUM(wSUP!$C64:$DB64),0)</f>
        <v>0</v>
      </c>
      <c r="AV64" s="17">
        <f>IF(SUM(wSUP!$C64:$DB64),$A64*wSUP!AV64/SUM(wSUP!$C64:$DB64),0)</f>
        <v>0</v>
      </c>
      <c r="AW64" s="17">
        <f>IF(SUM(wSUP!$C64:$DB64),$A64*wSUP!AW64/SUM(wSUP!$C64:$DB64),0)</f>
        <v>0</v>
      </c>
      <c r="AX64" s="17">
        <f>IF(SUM(wSUP!$C64:$DB64),$A64*wSUP!AX64/SUM(wSUP!$C64:$DB64),0)</f>
        <v>0</v>
      </c>
      <c r="AY64" s="17">
        <f>IF(SUM(wSUP!$C64:$DB64),$A64*wSUP!AY64/SUM(wSUP!$C64:$DB64),0)</f>
        <v>0</v>
      </c>
      <c r="AZ64" s="17">
        <f>IF(SUM(wSUP!$C64:$DB64),$A64*wSUP!AZ64/SUM(wSUP!$C64:$DB64),0)</f>
        <v>0</v>
      </c>
      <c r="BA64" s="17">
        <f>IF(SUM(wSUP!$C64:$DB64),$A64*wSUP!BA64/SUM(wSUP!$C64:$DB64),0)</f>
        <v>14.042975518757657</v>
      </c>
      <c r="BB64" s="17">
        <f>IF(SUM(wSUP!$C64:$DB64),$A64*wSUP!BB64/SUM(wSUP!$C64:$DB64),0)</f>
        <v>0</v>
      </c>
      <c r="BC64" s="17">
        <f>IF(SUM(wSUP!$C64:$DB64),$A64*wSUP!BC64/SUM(wSUP!$C64:$DB64),0)</f>
        <v>0</v>
      </c>
      <c r="BD64" s="17">
        <f>IF(SUM(wSUP!$C64:$DB64),$A64*wSUP!BD64/SUM(wSUP!$C64:$DB64),0)</f>
        <v>0</v>
      </c>
      <c r="BE64" s="17">
        <f>IF(SUM(wSUP!$C64:$DB64),$A64*wSUP!BE64/SUM(wSUP!$C64:$DB64),0)</f>
        <v>0</v>
      </c>
      <c r="BF64" s="17">
        <f>IF(SUM(wSUP!$C64:$DB64),$A64*wSUP!BF64/SUM(wSUP!$C64:$DB64),0)</f>
        <v>0</v>
      </c>
      <c r="BG64" s="17">
        <f>IF(SUM(wSUP!$C64:$DB64),$A64*wSUP!BG64/SUM(wSUP!$C64:$DB64),0)</f>
        <v>190.94317289868533</v>
      </c>
      <c r="BH64" s="17">
        <f>IF(SUM(wSUP!$C64:$DB64),$A64*wSUP!BH64/SUM(wSUP!$C64:$DB64),0)</f>
        <v>0</v>
      </c>
      <c r="BI64" s="17">
        <f>IF(SUM(wSUP!$C64:$DB64),$A64*wSUP!BI64/SUM(wSUP!$C64:$DB64),0)</f>
        <v>0</v>
      </c>
      <c r="BJ64" s="17">
        <f>IF(SUM(wSUP!$C64:$DB64),$A64*wSUP!BJ64/SUM(wSUP!$C64:$DB64),0)</f>
        <v>0</v>
      </c>
      <c r="BK64" s="17">
        <f>IF(SUM(wSUP!$C64:$DB64),$A64*wSUP!BK64/SUM(wSUP!$C64:$DB64),0)</f>
        <v>0</v>
      </c>
      <c r="BL64" s="17">
        <f>IF(SUM(wSUP!$C64:$DB64),$A64*wSUP!BL64/SUM(wSUP!$C64:$DB64),0)</f>
        <v>0</v>
      </c>
      <c r="BM64" s="17">
        <f>IF(SUM(wSUP!$C64:$DB64),$A64*wSUP!BM64/SUM(wSUP!$C64:$DB64),0)</f>
        <v>0</v>
      </c>
      <c r="BN64" s="17">
        <f>IF(SUM(wSUP!$C64:$DB64),$A64*wSUP!BN64/SUM(wSUP!$C64:$DB64),0)</f>
        <v>0</v>
      </c>
      <c r="BO64" s="17">
        <f>IF(SUM(wSUP!$C64:$DB64),$A64*wSUP!BO64/SUM(wSUP!$C64:$DB64),0)</f>
        <v>0</v>
      </c>
      <c r="BP64" s="17">
        <f>IF(SUM(wSUP!$C64:$DB64),$A64*wSUP!BP64/SUM(wSUP!$C64:$DB64),0)</f>
        <v>0</v>
      </c>
      <c r="BQ64" s="17">
        <f>IF(SUM(wSUP!$C64:$DB64),$A64*wSUP!BQ64/SUM(wSUP!$C64:$DB64),0)</f>
        <v>0</v>
      </c>
      <c r="BR64" s="17">
        <f>IF(SUM(wSUP!$C64:$DB64),$A64*wSUP!BR64/SUM(wSUP!$C64:$DB64),0)</f>
        <v>0</v>
      </c>
      <c r="BS64" s="17">
        <f>IF(SUM(wSUP!$C64:$DB64),$A64*wSUP!BS64/SUM(wSUP!$C64:$DB64),0)</f>
        <v>0</v>
      </c>
      <c r="BT64" s="17">
        <f>IF(SUM(wSUP!$C64:$DB64),$A64*wSUP!BT64/SUM(wSUP!$C64:$DB64),0)</f>
        <v>0</v>
      </c>
      <c r="BU64" s="17">
        <f>IF(SUM(wSUP!$C64:$DB64),$A64*wSUP!BU64/SUM(wSUP!$C64:$DB64),0)</f>
        <v>0</v>
      </c>
      <c r="BV64" s="17">
        <f>IF(SUM(wSUP!$C64:$DB64),$A64*wSUP!BV64/SUM(wSUP!$C64:$DB64),0)</f>
        <v>0</v>
      </c>
      <c r="BW64" s="17">
        <f>IF(SUM(wSUP!$C64:$DB64),$A64*wSUP!BW64/SUM(wSUP!$C64:$DB64),0)</f>
        <v>0</v>
      </c>
      <c r="BX64" s="17">
        <f>IF(SUM(wSUP!$C64:$DB64),$A64*wSUP!BX64/SUM(wSUP!$C64:$DB64),0)</f>
        <v>0</v>
      </c>
      <c r="BY64" s="17">
        <f>IF(SUM(wSUP!$C64:$DB64),$A64*wSUP!BY64/SUM(wSUP!$C64:$DB64),0)</f>
        <v>0.70910838947262067</v>
      </c>
      <c r="BZ64" s="17">
        <f>IF(SUM(wSUP!$C64:$DB64),$A64*wSUP!BZ64/SUM(wSUP!$C64:$DB64),0)</f>
        <v>1.7245982404400371</v>
      </c>
      <c r="CA64" s="17">
        <f>IF(SUM(wSUP!$C64:$DB64),$A64*wSUP!CA64/SUM(wSUP!$C64:$DB64),0)</f>
        <v>2.4324642852218896</v>
      </c>
      <c r="CB64" s="17">
        <f>IF(SUM(wSUP!$C64:$DB64),$A64*wSUP!CB64/SUM(wSUP!$C64:$DB64),0)</f>
        <v>0</v>
      </c>
      <c r="CC64" s="17">
        <f>IF(SUM(wSUP!$C64:$DB64),$A64*wSUP!CC64/SUM(wSUP!$C64:$DB64),0)</f>
        <v>0</v>
      </c>
      <c r="CD64" s="17">
        <f>IF(SUM(wSUP!$C64:$DB64),$A64*wSUP!CD64/SUM(wSUP!$C64:$DB64),0)</f>
        <v>0</v>
      </c>
      <c r="CE64" s="17">
        <f>IF(SUM(wSUP!$C64:$DB64),$A64*wSUP!CE64/SUM(wSUP!$C64:$DB64),0)</f>
        <v>0</v>
      </c>
      <c r="CF64" s="17">
        <f>IF(SUM(wSUP!$C64:$DB64),$A64*wSUP!CF64/SUM(wSUP!$C64:$DB64),0)</f>
        <v>0</v>
      </c>
      <c r="CG64" s="17">
        <f>IF(SUM(wSUP!$C64:$DB64),$A64*wSUP!CG64/SUM(wSUP!$C64:$DB64),0)</f>
        <v>0</v>
      </c>
      <c r="CH64" s="17">
        <f>IF(SUM(wSUP!$C64:$DB64),$A64*wSUP!CH64/SUM(wSUP!$C64:$DB64),0)</f>
        <v>0</v>
      </c>
      <c r="CI64" s="17">
        <f>IF(SUM(wSUP!$C64:$DB64),$A64*wSUP!CI64/SUM(wSUP!$C64:$DB64),0)</f>
        <v>0</v>
      </c>
      <c r="CJ64" s="17">
        <f>IF(SUM(wSUP!$C64:$DB64),$A64*wSUP!CJ64/SUM(wSUP!$C64:$DB64),0)</f>
        <v>0</v>
      </c>
      <c r="CK64" s="17">
        <f>IF(SUM(wSUP!$C64:$DB64),$A64*wSUP!CK64/SUM(wSUP!$C64:$DB64),0)</f>
        <v>0</v>
      </c>
      <c r="CL64" s="17">
        <f>IF(SUM(wSUP!$C64:$DB64),$A64*wSUP!CL64/SUM(wSUP!$C64:$DB64),0)</f>
        <v>0</v>
      </c>
      <c r="CM64" s="17">
        <f>IF(SUM(wSUP!$C64:$DB64),$A64*wSUP!CM64/SUM(wSUP!$C64:$DB64),0)</f>
        <v>0</v>
      </c>
      <c r="CN64" s="17">
        <f>IF(SUM(wSUP!$C64:$DB64),$A64*wSUP!CN64/SUM(wSUP!$C64:$DB64),0)</f>
        <v>0</v>
      </c>
      <c r="CO64" s="17">
        <f>IF(SUM(wSUP!$C64:$DB64),$A64*wSUP!CO64/SUM(wSUP!$C64:$DB64),0)</f>
        <v>0</v>
      </c>
      <c r="CP64" s="17">
        <f>IF(SUM(wSUP!$C64:$DB64),$A64*wSUP!CP64/SUM(wSUP!$C64:$DB64),0)</f>
        <v>0</v>
      </c>
      <c r="CQ64" s="17">
        <f>IF(SUM(wSUP!$C64:$DB64),$A64*wSUP!CQ64/SUM(wSUP!$C64:$DB64),0)</f>
        <v>0</v>
      </c>
      <c r="CR64" s="17">
        <f>IF(SUM(wSUP!$C64:$DB64),$A64*wSUP!CR64/SUM(wSUP!$C64:$DB64),0)</f>
        <v>0</v>
      </c>
      <c r="CS64" s="17">
        <f>IF(SUM(wSUP!$C64:$DB64),$A64*wSUP!CS64/SUM(wSUP!$C64:$DB64),0)</f>
        <v>0</v>
      </c>
      <c r="CT64" s="17">
        <f>IF(SUM(wSUP!$C64:$DB64),$A64*wSUP!CT64/SUM(wSUP!$C64:$DB64),0)</f>
        <v>0</v>
      </c>
      <c r="CU64" s="17">
        <f>IF(SUM(wSUP!$C64:$DB64),$A64*wSUP!CU64/SUM(wSUP!$C64:$DB64),0)</f>
        <v>0</v>
      </c>
      <c r="CV64" s="17">
        <f>IF(SUM(wSUP!$C64:$DB64),$A64*wSUP!CV64/SUM(wSUP!$C64:$DB64),0)</f>
        <v>0</v>
      </c>
      <c r="CW64" s="17">
        <f>IF(SUM(wSUP!$C64:$DB64),$A64*wSUP!CW64/SUM(wSUP!$C64:$DB64),0)</f>
        <v>0</v>
      </c>
      <c r="CX64" s="17">
        <f>IF(SUM(wSUP!$C64:$DB64),$A64*wSUP!CX64/SUM(wSUP!$C64:$DB64),0)</f>
        <v>0</v>
      </c>
      <c r="CY64" s="17">
        <f>IF(SUM(wSUP!$C64:$DB64),$A64*wSUP!CY64/SUM(wSUP!$C64:$DB64),0)</f>
        <v>0</v>
      </c>
      <c r="CZ64" s="17">
        <f>IF(SUM(wSUP!$C64:$DB64),$A64*wSUP!CZ64/SUM(wSUP!$C64:$DB64),0)</f>
        <v>0</v>
      </c>
      <c r="DA64" s="17">
        <f>IF(SUM(wSUP!$C64:$DB64),$A64*wSUP!DA64/SUM(wSUP!$C64:$DB64),0)</f>
        <v>0</v>
      </c>
      <c r="DB64" s="17">
        <f>IF(SUM(wSUP!$C64:$DB64),$A64*wSUP!DB64/SUM(wSUP!$C64:$DB64),0)</f>
        <v>0</v>
      </c>
      <c r="DC64" s="2"/>
    </row>
    <row r="65" spans="1:107" x14ac:dyDescent="0.75">
      <c r="A65" s="37">
        <v>21.685360894907845</v>
      </c>
      <c r="B65" s="17" t="s">
        <v>1166</v>
      </c>
      <c r="C65" s="17">
        <f>IF(SUM(wSUP!$C65:$DB65),$A65*wSUP!C65/SUM(wSUP!$C65:$DB65),0)</f>
        <v>0</v>
      </c>
      <c r="D65" s="17">
        <f>IF(SUM(wSUP!$C65:$DB65),$A65*wSUP!D65/SUM(wSUP!$C65:$DB65),0)</f>
        <v>0</v>
      </c>
      <c r="E65" s="17">
        <f>IF(SUM(wSUP!$C65:$DB65),$A65*wSUP!E65/SUM(wSUP!$C65:$DB65),0)</f>
        <v>0</v>
      </c>
      <c r="F65" s="17">
        <f>IF(SUM(wSUP!$C65:$DB65),$A65*wSUP!F65/SUM(wSUP!$C65:$DB65),0)</f>
        <v>0</v>
      </c>
      <c r="G65" s="17">
        <f>IF(SUM(wSUP!$C65:$DB65),$A65*wSUP!G65/SUM(wSUP!$C65:$DB65),0)</f>
        <v>0</v>
      </c>
      <c r="H65" s="17">
        <f>IF(SUM(wSUP!$C65:$DB65),$A65*wSUP!H65/SUM(wSUP!$C65:$DB65),0)</f>
        <v>0</v>
      </c>
      <c r="I65" s="17">
        <f>IF(SUM(wSUP!$C65:$DB65),$A65*wSUP!I65/SUM(wSUP!$C65:$DB65),0)</f>
        <v>0</v>
      </c>
      <c r="J65" s="17">
        <f>IF(SUM(wSUP!$C65:$DB65),$A65*wSUP!J65/SUM(wSUP!$C65:$DB65),0)</f>
        <v>0</v>
      </c>
      <c r="K65" s="17">
        <f>IF(SUM(wSUP!$C65:$DB65),$A65*wSUP!K65/SUM(wSUP!$C65:$DB65),0)</f>
        <v>0</v>
      </c>
      <c r="L65" s="17">
        <f>IF(SUM(wSUP!$C65:$DB65),$A65*wSUP!L65/SUM(wSUP!$C65:$DB65),0)</f>
        <v>0</v>
      </c>
      <c r="M65" s="17">
        <f>IF(SUM(wSUP!$C65:$DB65),$A65*wSUP!M65/SUM(wSUP!$C65:$DB65),0)</f>
        <v>0</v>
      </c>
      <c r="N65" s="17">
        <f>IF(SUM(wSUP!$C65:$DB65),$A65*wSUP!N65/SUM(wSUP!$C65:$DB65),0)</f>
        <v>0</v>
      </c>
      <c r="O65" s="17">
        <f>IF(SUM(wSUP!$C65:$DB65),$A65*wSUP!O65/SUM(wSUP!$C65:$DB65),0)</f>
        <v>0</v>
      </c>
      <c r="P65" s="17">
        <f>IF(SUM(wSUP!$C65:$DB65),$A65*wSUP!P65/SUM(wSUP!$C65:$DB65),0)</f>
        <v>0</v>
      </c>
      <c r="Q65" s="17">
        <f>IF(SUM(wSUP!$C65:$DB65),$A65*wSUP!Q65/SUM(wSUP!$C65:$DB65),0)</f>
        <v>0</v>
      </c>
      <c r="R65" s="17">
        <f>IF(SUM(wSUP!$C65:$DB65),$A65*wSUP!R65/SUM(wSUP!$C65:$DB65),0)</f>
        <v>0</v>
      </c>
      <c r="S65" s="17">
        <f>IF(SUM(wSUP!$C65:$DB65),$A65*wSUP!S65/SUM(wSUP!$C65:$DB65),0)</f>
        <v>0</v>
      </c>
      <c r="T65" s="17">
        <f>IF(SUM(wSUP!$C65:$DB65),$A65*wSUP!T65/SUM(wSUP!$C65:$DB65),0)</f>
        <v>0</v>
      </c>
      <c r="U65" s="17">
        <f>IF(SUM(wSUP!$C65:$DB65),$A65*wSUP!U65/SUM(wSUP!$C65:$DB65),0)</f>
        <v>0</v>
      </c>
      <c r="V65" s="17">
        <f>IF(SUM(wSUP!$C65:$DB65),$A65*wSUP!V65/SUM(wSUP!$C65:$DB65),0)</f>
        <v>0</v>
      </c>
      <c r="W65" s="17">
        <f>IF(SUM(wSUP!$C65:$DB65),$A65*wSUP!W65/SUM(wSUP!$C65:$DB65),0)</f>
        <v>0</v>
      </c>
      <c r="X65" s="17">
        <f>IF(SUM(wSUP!$C65:$DB65),$A65*wSUP!X65/SUM(wSUP!$C65:$DB65),0)</f>
        <v>0</v>
      </c>
      <c r="Y65" s="17">
        <f>IF(SUM(wSUP!$C65:$DB65),$A65*wSUP!Y65/SUM(wSUP!$C65:$DB65),0)</f>
        <v>0</v>
      </c>
      <c r="Z65" s="17">
        <f>IF(SUM(wSUP!$C65:$DB65),$A65*wSUP!Z65/SUM(wSUP!$C65:$DB65),0)</f>
        <v>0</v>
      </c>
      <c r="AA65" s="17">
        <f>IF(SUM(wSUP!$C65:$DB65),$A65*wSUP!AA65/SUM(wSUP!$C65:$DB65),0)</f>
        <v>0</v>
      </c>
      <c r="AB65" s="17">
        <f>IF(SUM(wSUP!$C65:$DB65),$A65*wSUP!AB65/SUM(wSUP!$C65:$DB65),0)</f>
        <v>0</v>
      </c>
      <c r="AC65" s="17">
        <f>IF(SUM(wSUP!$C65:$DB65),$A65*wSUP!AC65/SUM(wSUP!$C65:$DB65),0)</f>
        <v>0</v>
      </c>
      <c r="AD65" s="17">
        <f>IF(SUM(wSUP!$C65:$DB65),$A65*wSUP!AD65/SUM(wSUP!$C65:$DB65),0)</f>
        <v>0</v>
      </c>
      <c r="AE65" s="17">
        <f>IF(SUM(wSUP!$C65:$DB65),$A65*wSUP!AE65/SUM(wSUP!$C65:$DB65),0)</f>
        <v>0</v>
      </c>
      <c r="AF65" s="17">
        <f>IF(SUM(wSUP!$C65:$DB65),$A65*wSUP!AF65/SUM(wSUP!$C65:$DB65),0)</f>
        <v>0</v>
      </c>
      <c r="AG65" s="17">
        <f>IF(SUM(wSUP!$C65:$DB65),$A65*wSUP!AG65/SUM(wSUP!$C65:$DB65),0)</f>
        <v>0</v>
      </c>
      <c r="AH65" s="17">
        <f>IF(SUM(wSUP!$C65:$DB65),$A65*wSUP!AH65/SUM(wSUP!$C65:$DB65),0)</f>
        <v>0</v>
      </c>
      <c r="AI65" s="17">
        <f>IF(SUM(wSUP!$C65:$DB65),$A65*wSUP!AI65/SUM(wSUP!$C65:$DB65),0)</f>
        <v>0</v>
      </c>
      <c r="AJ65" s="17">
        <f>IF(SUM(wSUP!$C65:$DB65),$A65*wSUP!AJ65/SUM(wSUP!$C65:$DB65),0)</f>
        <v>0</v>
      </c>
      <c r="AK65" s="17">
        <f>IF(SUM(wSUP!$C65:$DB65),$A65*wSUP!AK65/SUM(wSUP!$C65:$DB65),0)</f>
        <v>0</v>
      </c>
      <c r="AL65" s="17">
        <f>IF(SUM(wSUP!$C65:$DB65),$A65*wSUP!AL65/SUM(wSUP!$C65:$DB65),0)</f>
        <v>0</v>
      </c>
      <c r="AM65" s="17">
        <f>IF(SUM(wSUP!$C65:$DB65),$A65*wSUP!AM65/SUM(wSUP!$C65:$DB65),0)</f>
        <v>0</v>
      </c>
      <c r="AN65" s="17">
        <f>IF(SUM(wSUP!$C65:$DB65),$A65*wSUP!AN65/SUM(wSUP!$C65:$DB65),0)</f>
        <v>0</v>
      </c>
      <c r="AO65" s="17">
        <f>IF(SUM(wSUP!$C65:$DB65),$A65*wSUP!AO65/SUM(wSUP!$C65:$DB65),0)</f>
        <v>0</v>
      </c>
      <c r="AP65" s="17">
        <f>IF(SUM(wSUP!$C65:$DB65),$A65*wSUP!AP65/SUM(wSUP!$C65:$DB65),0)</f>
        <v>0</v>
      </c>
      <c r="AQ65" s="17">
        <f>IF(SUM(wSUP!$C65:$DB65),$A65*wSUP!AQ65/SUM(wSUP!$C65:$DB65),0)</f>
        <v>0</v>
      </c>
      <c r="AR65" s="17">
        <f>IF(SUM(wSUP!$C65:$DB65),$A65*wSUP!AR65/SUM(wSUP!$C65:$DB65),0)</f>
        <v>0</v>
      </c>
      <c r="AS65" s="17">
        <f>IF(SUM(wSUP!$C65:$DB65),$A65*wSUP!AS65/SUM(wSUP!$C65:$DB65),0)</f>
        <v>0</v>
      </c>
      <c r="AT65" s="17">
        <f>IF(SUM(wSUP!$C65:$DB65),$A65*wSUP!AT65/SUM(wSUP!$C65:$DB65),0)</f>
        <v>0</v>
      </c>
      <c r="AU65" s="17">
        <f>IF(SUM(wSUP!$C65:$DB65),$A65*wSUP!AU65/SUM(wSUP!$C65:$DB65),0)</f>
        <v>0</v>
      </c>
      <c r="AV65" s="17">
        <f>IF(SUM(wSUP!$C65:$DB65),$A65*wSUP!AV65/SUM(wSUP!$C65:$DB65),0)</f>
        <v>0</v>
      </c>
      <c r="AW65" s="17">
        <f>IF(SUM(wSUP!$C65:$DB65),$A65*wSUP!AW65/SUM(wSUP!$C65:$DB65),0)</f>
        <v>0</v>
      </c>
      <c r="AX65" s="17">
        <f>IF(SUM(wSUP!$C65:$DB65),$A65*wSUP!AX65/SUM(wSUP!$C65:$DB65),0)</f>
        <v>0</v>
      </c>
      <c r="AY65" s="17">
        <f>IF(SUM(wSUP!$C65:$DB65),$A65*wSUP!AY65/SUM(wSUP!$C65:$DB65),0)</f>
        <v>0</v>
      </c>
      <c r="AZ65" s="17">
        <f>IF(SUM(wSUP!$C65:$DB65),$A65*wSUP!AZ65/SUM(wSUP!$C65:$DB65),0)</f>
        <v>0</v>
      </c>
      <c r="BA65" s="17">
        <f>IF(SUM(wSUP!$C65:$DB65),$A65*wSUP!BA65/SUM(wSUP!$C65:$DB65),0)</f>
        <v>0</v>
      </c>
      <c r="BB65" s="17">
        <f>IF(SUM(wSUP!$C65:$DB65),$A65*wSUP!BB65/SUM(wSUP!$C65:$DB65),0)</f>
        <v>0</v>
      </c>
      <c r="BC65" s="17">
        <f>IF(SUM(wSUP!$C65:$DB65),$A65*wSUP!BC65/SUM(wSUP!$C65:$DB65),0)</f>
        <v>0</v>
      </c>
      <c r="BD65" s="17">
        <f>IF(SUM(wSUP!$C65:$DB65),$A65*wSUP!BD65/SUM(wSUP!$C65:$DB65),0)</f>
        <v>0</v>
      </c>
      <c r="BE65" s="17">
        <f>IF(SUM(wSUP!$C65:$DB65),$A65*wSUP!BE65/SUM(wSUP!$C65:$DB65),0)</f>
        <v>0</v>
      </c>
      <c r="BF65" s="17">
        <f>IF(SUM(wSUP!$C65:$DB65),$A65*wSUP!BF65/SUM(wSUP!$C65:$DB65),0)</f>
        <v>0</v>
      </c>
      <c r="BG65" s="17">
        <f>IF(SUM(wSUP!$C65:$DB65),$A65*wSUP!BG65/SUM(wSUP!$C65:$DB65),0)</f>
        <v>0</v>
      </c>
      <c r="BH65" s="17">
        <f>IF(SUM(wSUP!$C65:$DB65),$A65*wSUP!BH65/SUM(wSUP!$C65:$DB65),0)</f>
        <v>9.8489502446957502</v>
      </c>
      <c r="BI65" s="17">
        <f>IF(SUM(wSUP!$C65:$DB65),$A65*wSUP!BI65/SUM(wSUP!$C65:$DB65),0)</f>
        <v>11.836410650212093</v>
      </c>
      <c r="BJ65" s="17">
        <f>IF(SUM(wSUP!$C65:$DB65),$A65*wSUP!BJ65/SUM(wSUP!$C65:$DB65),0)</f>
        <v>0</v>
      </c>
      <c r="BK65" s="17">
        <f>IF(SUM(wSUP!$C65:$DB65),$A65*wSUP!BK65/SUM(wSUP!$C65:$DB65),0)</f>
        <v>0</v>
      </c>
      <c r="BL65" s="17">
        <f>IF(SUM(wSUP!$C65:$DB65),$A65*wSUP!BL65/SUM(wSUP!$C65:$DB65),0)</f>
        <v>0</v>
      </c>
      <c r="BM65" s="17">
        <f>IF(SUM(wSUP!$C65:$DB65),$A65*wSUP!BM65/SUM(wSUP!$C65:$DB65),0)</f>
        <v>0</v>
      </c>
      <c r="BN65" s="17">
        <f>IF(SUM(wSUP!$C65:$DB65),$A65*wSUP!BN65/SUM(wSUP!$C65:$DB65),0)</f>
        <v>0</v>
      </c>
      <c r="BO65" s="17">
        <f>IF(SUM(wSUP!$C65:$DB65),$A65*wSUP!BO65/SUM(wSUP!$C65:$DB65),0)</f>
        <v>0</v>
      </c>
      <c r="BP65" s="17">
        <f>IF(SUM(wSUP!$C65:$DB65),$A65*wSUP!BP65/SUM(wSUP!$C65:$DB65),0)</f>
        <v>0</v>
      </c>
      <c r="BQ65" s="17">
        <f>IF(SUM(wSUP!$C65:$DB65),$A65*wSUP!BQ65/SUM(wSUP!$C65:$DB65),0)</f>
        <v>0</v>
      </c>
      <c r="BR65" s="17">
        <f>IF(SUM(wSUP!$C65:$DB65),$A65*wSUP!BR65/SUM(wSUP!$C65:$DB65),0)</f>
        <v>0</v>
      </c>
      <c r="BS65" s="17">
        <f>IF(SUM(wSUP!$C65:$DB65),$A65*wSUP!BS65/SUM(wSUP!$C65:$DB65),0)</f>
        <v>0</v>
      </c>
      <c r="BT65" s="17">
        <f>IF(SUM(wSUP!$C65:$DB65),$A65*wSUP!BT65/SUM(wSUP!$C65:$DB65),0)</f>
        <v>0</v>
      </c>
      <c r="BU65" s="17">
        <f>IF(SUM(wSUP!$C65:$DB65),$A65*wSUP!BU65/SUM(wSUP!$C65:$DB65),0)</f>
        <v>0</v>
      </c>
      <c r="BV65" s="17">
        <f>IF(SUM(wSUP!$C65:$DB65),$A65*wSUP!BV65/SUM(wSUP!$C65:$DB65),0)</f>
        <v>0</v>
      </c>
      <c r="BW65" s="17">
        <f>IF(SUM(wSUP!$C65:$DB65),$A65*wSUP!BW65/SUM(wSUP!$C65:$DB65),0)</f>
        <v>0</v>
      </c>
      <c r="BX65" s="17">
        <f>IF(SUM(wSUP!$C65:$DB65),$A65*wSUP!BX65/SUM(wSUP!$C65:$DB65),0)</f>
        <v>0</v>
      </c>
      <c r="BY65" s="17">
        <f>IF(SUM(wSUP!$C65:$DB65),$A65*wSUP!BY65/SUM(wSUP!$C65:$DB65),0)</f>
        <v>0</v>
      </c>
      <c r="BZ65" s="17">
        <f>IF(SUM(wSUP!$C65:$DB65),$A65*wSUP!BZ65/SUM(wSUP!$C65:$DB65),0)</f>
        <v>0</v>
      </c>
      <c r="CA65" s="17">
        <f>IF(SUM(wSUP!$C65:$DB65),$A65*wSUP!CA65/SUM(wSUP!$C65:$DB65),0)</f>
        <v>0</v>
      </c>
      <c r="CB65" s="17">
        <f>IF(SUM(wSUP!$C65:$DB65),$A65*wSUP!CB65/SUM(wSUP!$C65:$DB65),0)</f>
        <v>0</v>
      </c>
      <c r="CC65" s="17">
        <f>IF(SUM(wSUP!$C65:$DB65),$A65*wSUP!CC65/SUM(wSUP!$C65:$DB65),0)</f>
        <v>0</v>
      </c>
      <c r="CD65" s="17">
        <f>IF(SUM(wSUP!$C65:$DB65),$A65*wSUP!CD65/SUM(wSUP!$C65:$DB65),0)</f>
        <v>0</v>
      </c>
      <c r="CE65" s="17">
        <f>IF(SUM(wSUP!$C65:$DB65),$A65*wSUP!CE65/SUM(wSUP!$C65:$DB65),0)</f>
        <v>0</v>
      </c>
      <c r="CF65" s="17">
        <f>IF(SUM(wSUP!$C65:$DB65),$A65*wSUP!CF65/SUM(wSUP!$C65:$DB65),0)</f>
        <v>0</v>
      </c>
      <c r="CG65" s="17">
        <f>IF(SUM(wSUP!$C65:$DB65),$A65*wSUP!CG65/SUM(wSUP!$C65:$DB65),0)</f>
        <v>0</v>
      </c>
      <c r="CH65" s="17">
        <f>IF(SUM(wSUP!$C65:$DB65),$A65*wSUP!CH65/SUM(wSUP!$C65:$DB65),0)</f>
        <v>0</v>
      </c>
      <c r="CI65" s="17">
        <f>IF(SUM(wSUP!$C65:$DB65),$A65*wSUP!CI65/SUM(wSUP!$C65:$DB65),0)</f>
        <v>0</v>
      </c>
      <c r="CJ65" s="17">
        <f>IF(SUM(wSUP!$C65:$DB65),$A65*wSUP!CJ65/SUM(wSUP!$C65:$DB65),0)</f>
        <v>0</v>
      </c>
      <c r="CK65" s="17">
        <f>IF(SUM(wSUP!$C65:$DB65),$A65*wSUP!CK65/SUM(wSUP!$C65:$DB65),0)</f>
        <v>0</v>
      </c>
      <c r="CL65" s="17">
        <f>IF(SUM(wSUP!$C65:$DB65),$A65*wSUP!CL65/SUM(wSUP!$C65:$DB65),0)</f>
        <v>0</v>
      </c>
      <c r="CM65" s="17">
        <f>IF(SUM(wSUP!$C65:$DB65),$A65*wSUP!CM65/SUM(wSUP!$C65:$DB65),0)</f>
        <v>0</v>
      </c>
      <c r="CN65" s="17">
        <f>IF(SUM(wSUP!$C65:$DB65),$A65*wSUP!CN65/SUM(wSUP!$C65:$DB65),0)</f>
        <v>0</v>
      </c>
      <c r="CO65" s="17">
        <f>IF(SUM(wSUP!$C65:$DB65),$A65*wSUP!CO65/SUM(wSUP!$C65:$DB65),0)</f>
        <v>0</v>
      </c>
      <c r="CP65" s="17">
        <f>IF(SUM(wSUP!$C65:$DB65),$A65*wSUP!CP65/SUM(wSUP!$C65:$DB65),0)</f>
        <v>0</v>
      </c>
      <c r="CQ65" s="17">
        <f>IF(SUM(wSUP!$C65:$DB65),$A65*wSUP!CQ65/SUM(wSUP!$C65:$DB65),0)</f>
        <v>0</v>
      </c>
      <c r="CR65" s="17">
        <f>IF(SUM(wSUP!$C65:$DB65),$A65*wSUP!CR65/SUM(wSUP!$C65:$DB65),0)</f>
        <v>0</v>
      </c>
      <c r="CS65" s="17">
        <f>IF(SUM(wSUP!$C65:$DB65),$A65*wSUP!CS65/SUM(wSUP!$C65:$DB65),0)</f>
        <v>0</v>
      </c>
      <c r="CT65" s="17">
        <f>IF(SUM(wSUP!$C65:$DB65),$A65*wSUP!CT65/SUM(wSUP!$C65:$DB65),0)</f>
        <v>0</v>
      </c>
      <c r="CU65" s="17">
        <f>IF(SUM(wSUP!$C65:$DB65),$A65*wSUP!CU65/SUM(wSUP!$C65:$DB65),0)</f>
        <v>0</v>
      </c>
      <c r="CV65" s="17">
        <f>IF(SUM(wSUP!$C65:$DB65),$A65*wSUP!CV65/SUM(wSUP!$C65:$DB65),0)</f>
        <v>0</v>
      </c>
      <c r="CW65" s="17">
        <f>IF(SUM(wSUP!$C65:$DB65),$A65*wSUP!CW65/SUM(wSUP!$C65:$DB65),0)</f>
        <v>0</v>
      </c>
      <c r="CX65" s="17">
        <f>IF(SUM(wSUP!$C65:$DB65),$A65*wSUP!CX65/SUM(wSUP!$C65:$DB65),0)</f>
        <v>0</v>
      </c>
      <c r="CY65" s="17">
        <f>IF(SUM(wSUP!$C65:$DB65),$A65*wSUP!CY65/SUM(wSUP!$C65:$DB65),0)</f>
        <v>0</v>
      </c>
      <c r="CZ65" s="17">
        <f>IF(SUM(wSUP!$C65:$DB65),$A65*wSUP!CZ65/SUM(wSUP!$C65:$DB65),0)</f>
        <v>0</v>
      </c>
      <c r="DA65" s="17">
        <f>IF(SUM(wSUP!$C65:$DB65),$A65*wSUP!DA65/SUM(wSUP!$C65:$DB65),0)</f>
        <v>0</v>
      </c>
      <c r="DB65" s="17">
        <f>IF(SUM(wSUP!$C65:$DB65),$A65*wSUP!DB65/SUM(wSUP!$C65:$DB65),0)</f>
        <v>0</v>
      </c>
      <c r="DC65" s="2"/>
    </row>
    <row r="66" spans="1:107" x14ac:dyDescent="0.75">
      <c r="A66" s="37">
        <v>42.632842562573067</v>
      </c>
      <c r="B66" s="17" t="s">
        <v>1168</v>
      </c>
      <c r="C66" s="17">
        <f>IF(SUM(wSUP!$C66:$DB66),$A66*wSUP!C66/SUM(wSUP!$C66:$DB66),0)</f>
        <v>0</v>
      </c>
      <c r="D66" s="17">
        <f>IF(SUM(wSUP!$C66:$DB66),$A66*wSUP!D66/SUM(wSUP!$C66:$DB66),0)</f>
        <v>0</v>
      </c>
      <c r="E66" s="17">
        <f>IF(SUM(wSUP!$C66:$DB66),$A66*wSUP!E66/SUM(wSUP!$C66:$DB66),0)</f>
        <v>0</v>
      </c>
      <c r="F66" s="17">
        <f>IF(SUM(wSUP!$C66:$DB66),$A66*wSUP!F66/SUM(wSUP!$C66:$DB66),0)</f>
        <v>0</v>
      </c>
      <c r="G66" s="17">
        <f>IF(SUM(wSUP!$C66:$DB66),$A66*wSUP!G66/SUM(wSUP!$C66:$DB66),0)</f>
        <v>0</v>
      </c>
      <c r="H66" s="17">
        <f>IF(SUM(wSUP!$C66:$DB66),$A66*wSUP!H66/SUM(wSUP!$C66:$DB66),0)</f>
        <v>0</v>
      </c>
      <c r="I66" s="17">
        <f>IF(SUM(wSUP!$C66:$DB66),$A66*wSUP!I66/SUM(wSUP!$C66:$DB66),0)</f>
        <v>0</v>
      </c>
      <c r="J66" s="17">
        <f>IF(SUM(wSUP!$C66:$DB66),$A66*wSUP!J66/SUM(wSUP!$C66:$DB66),0)</f>
        <v>0</v>
      </c>
      <c r="K66" s="17">
        <f>IF(SUM(wSUP!$C66:$DB66),$A66*wSUP!K66/SUM(wSUP!$C66:$DB66),0)</f>
        <v>0</v>
      </c>
      <c r="L66" s="17">
        <f>IF(SUM(wSUP!$C66:$DB66),$A66*wSUP!L66/SUM(wSUP!$C66:$DB66),0)</f>
        <v>0</v>
      </c>
      <c r="M66" s="17">
        <f>IF(SUM(wSUP!$C66:$DB66),$A66*wSUP!M66/SUM(wSUP!$C66:$DB66),0)</f>
        <v>0</v>
      </c>
      <c r="N66" s="17">
        <f>IF(SUM(wSUP!$C66:$DB66),$A66*wSUP!N66/SUM(wSUP!$C66:$DB66),0)</f>
        <v>0</v>
      </c>
      <c r="O66" s="17">
        <f>IF(SUM(wSUP!$C66:$DB66),$A66*wSUP!O66/SUM(wSUP!$C66:$DB66),0)</f>
        <v>0</v>
      </c>
      <c r="P66" s="17">
        <f>IF(SUM(wSUP!$C66:$DB66),$A66*wSUP!P66/SUM(wSUP!$C66:$DB66),0)</f>
        <v>0</v>
      </c>
      <c r="Q66" s="17">
        <f>IF(SUM(wSUP!$C66:$DB66),$A66*wSUP!Q66/SUM(wSUP!$C66:$DB66),0)</f>
        <v>0</v>
      </c>
      <c r="R66" s="17">
        <f>IF(SUM(wSUP!$C66:$DB66),$A66*wSUP!R66/SUM(wSUP!$C66:$DB66),0)</f>
        <v>0</v>
      </c>
      <c r="S66" s="17">
        <f>IF(SUM(wSUP!$C66:$DB66),$A66*wSUP!S66/SUM(wSUP!$C66:$DB66),0)</f>
        <v>0</v>
      </c>
      <c r="T66" s="17">
        <f>IF(SUM(wSUP!$C66:$DB66),$A66*wSUP!T66/SUM(wSUP!$C66:$DB66),0)</f>
        <v>0</v>
      </c>
      <c r="U66" s="17">
        <f>IF(SUM(wSUP!$C66:$DB66),$A66*wSUP!U66/SUM(wSUP!$C66:$DB66),0)</f>
        <v>0</v>
      </c>
      <c r="V66" s="17">
        <f>IF(SUM(wSUP!$C66:$DB66),$A66*wSUP!V66/SUM(wSUP!$C66:$DB66),0)</f>
        <v>0</v>
      </c>
      <c r="W66" s="17">
        <f>IF(SUM(wSUP!$C66:$DB66),$A66*wSUP!W66/SUM(wSUP!$C66:$DB66),0)</f>
        <v>0</v>
      </c>
      <c r="X66" s="17">
        <f>IF(SUM(wSUP!$C66:$DB66),$A66*wSUP!X66/SUM(wSUP!$C66:$DB66),0)</f>
        <v>0</v>
      </c>
      <c r="Y66" s="17">
        <f>IF(SUM(wSUP!$C66:$DB66),$A66*wSUP!Y66/SUM(wSUP!$C66:$DB66),0)</f>
        <v>0</v>
      </c>
      <c r="Z66" s="17">
        <f>IF(SUM(wSUP!$C66:$DB66),$A66*wSUP!Z66/SUM(wSUP!$C66:$DB66),0)</f>
        <v>0</v>
      </c>
      <c r="AA66" s="17">
        <f>IF(SUM(wSUP!$C66:$DB66),$A66*wSUP!AA66/SUM(wSUP!$C66:$DB66),0)</f>
        <v>0</v>
      </c>
      <c r="AB66" s="17">
        <f>IF(SUM(wSUP!$C66:$DB66),$A66*wSUP!AB66/SUM(wSUP!$C66:$DB66),0)</f>
        <v>0</v>
      </c>
      <c r="AC66" s="17">
        <f>IF(SUM(wSUP!$C66:$DB66),$A66*wSUP!AC66/SUM(wSUP!$C66:$DB66),0)</f>
        <v>0</v>
      </c>
      <c r="AD66" s="17">
        <f>IF(SUM(wSUP!$C66:$DB66),$A66*wSUP!AD66/SUM(wSUP!$C66:$DB66),0)</f>
        <v>0</v>
      </c>
      <c r="AE66" s="17">
        <f>IF(SUM(wSUP!$C66:$DB66),$A66*wSUP!AE66/SUM(wSUP!$C66:$DB66),0)</f>
        <v>0</v>
      </c>
      <c r="AF66" s="17">
        <f>IF(SUM(wSUP!$C66:$DB66),$A66*wSUP!AF66/SUM(wSUP!$C66:$DB66),0)</f>
        <v>0</v>
      </c>
      <c r="AG66" s="17">
        <f>IF(SUM(wSUP!$C66:$DB66),$A66*wSUP!AG66/SUM(wSUP!$C66:$DB66),0)</f>
        <v>0</v>
      </c>
      <c r="AH66" s="17">
        <f>IF(SUM(wSUP!$C66:$DB66),$A66*wSUP!AH66/SUM(wSUP!$C66:$DB66),0)</f>
        <v>0</v>
      </c>
      <c r="AI66" s="17">
        <f>IF(SUM(wSUP!$C66:$DB66),$A66*wSUP!AI66/SUM(wSUP!$C66:$DB66),0)</f>
        <v>0</v>
      </c>
      <c r="AJ66" s="17">
        <f>IF(SUM(wSUP!$C66:$DB66),$A66*wSUP!AJ66/SUM(wSUP!$C66:$DB66),0)</f>
        <v>0</v>
      </c>
      <c r="AK66" s="17">
        <f>IF(SUM(wSUP!$C66:$DB66),$A66*wSUP!AK66/SUM(wSUP!$C66:$DB66),0)</f>
        <v>0</v>
      </c>
      <c r="AL66" s="17">
        <f>IF(SUM(wSUP!$C66:$DB66),$A66*wSUP!AL66/SUM(wSUP!$C66:$DB66),0)</f>
        <v>0</v>
      </c>
      <c r="AM66" s="17">
        <f>IF(SUM(wSUP!$C66:$DB66),$A66*wSUP!AM66/SUM(wSUP!$C66:$DB66),0)</f>
        <v>0</v>
      </c>
      <c r="AN66" s="17">
        <f>IF(SUM(wSUP!$C66:$DB66),$A66*wSUP!AN66/SUM(wSUP!$C66:$DB66),0)</f>
        <v>0</v>
      </c>
      <c r="AO66" s="17">
        <f>IF(SUM(wSUP!$C66:$DB66),$A66*wSUP!AO66/SUM(wSUP!$C66:$DB66),0)</f>
        <v>0</v>
      </c>
      <c r="AP66" s="17">
        <f>IF(SUM(wSUP!$C66:$DB66),$A66*wSUP!AP66/SUM(wSUP!$C66:$DB66),0)</f>
        <v>0</v>
      </c>
      <c r="AQ66" s="17">
        <f>IF(SUM(wSUP!$C66:$DB66),$A66*wSUP!AQ66/SUM(wSUP!$C66:$DB66),0)</f>
        <v>0</v>
      </c>
      <c r="AR66" s="17">
        <f>IF(SUM(wSUP!$C66:$DB66),$A66*wSUP!AR66/SUM(wSUP!$C66:$DB66),0)</f>
        <v>0</v>
      </c>
      <c r="AS66" s="17">
        <f>IF(SUM(wSUP!$C66:$DB66),$A66*wSUP!AS66/SUM(wSUP!$C66:$DB66),0)</f>
        <v>0</v>
      </c>
      <c r="AT66" s="17">
        <f>IF(SUM(wSUP!$C66:$DB66),$A66*wSUP!AT66/SUM(wSUP!$C66:$DB66),0)</f>
        <v>0</v>
      </c>
      <c r="AU66" s="17">
        <f>IF(SUM(wSUP!$C66:$DB66),$A66*wSUP!AU66/SUM(wSUP!$C66:$DB66),0)</f>
        <v>0</v>
      </c>
      <c r="AV66" s="17">
        <f>IF(SUM(wSUP!$C66:$DB66),$A66*wSUP!AV66/SUM(wSUP!$C66:$DB66),0)</f>
        <v>0</v>
      </c>
      <c r="AW66" s="17">
        <f>IF(SUM(wSUP!$C66:$DB66),$A66*wSUP!AW66/SUM(wSUP!$C66:$DB66),0)</f>
        <v>0</v>
      </c>
      <c r="AX66" s="17">
        <f>IF(SUM(wSUP!$C66:$DB66),$A66*wSUP!AX66/SUM(wSUP!$C66:$DB66),0)</f>
        <v>0</v>
      </c>
      <c r="AY66" s="17">
        <f>IF(SUM(wSUP!$C66:$DB66),$A66*wSUP!AY66/SUM(wSUP!$C66:$DB66),0)</f>
        <v>0</v>
      </c>
      <c r="AZ66" s="17">
        <f>IF(SUM(wSUP!$C66:$DB66),$A66*wSUP!AZ66/SUM(wSUP!$C66:$DB66),0)</f>
        <v>0</v>
      </c>
      <c r="BA66" s="17">
        <f>IF(SUM(wSUP!$C66:$DB66),$A66*wSUP!BA66/SUM(wSUP!$C66:$DB66),0)</f>
        <v>0</v>
      </c>
      <c r="BB66" s="17">
        <f>IF(SUM(wSUP!$C66:$DB66),$A66*wSUP!BB66/SUM(wSUP!$C66:$DB66),0)</f>
        <v>0</v>
      </c>
      <c r="BC66" s="17">
        <f>IF(SUM(wSUP!$C66:$DB66),$A66*wSUP!BC66/SUM(wSUP!$C66:$DB66),0)</f>
        <v>0</v>
      </c>
      <c r="BD66" s="17">
        <f>IF(SUM(wSUP!$C66:$DB66),$A66*wSUP!BD66/SUM(wSUP!$C66:$DB66),0)</f>
        <v>0</v>
      </c>
      <c r="BE66" s="17">
        <f>IF(SUM(wSUP!$C66:$DB66),$A66*wSUP!BE66/SUM(wSUP!$C66:$DB66),0)</f>
        <v>0</v>
      </c>
      <c r="BF66" s="17">
        <f>IF(SUM(wSUP!$C66:$DB66),$A66*wSUP!BF66/SUM(wSUP!$C66:$DB66),0)</f>
        <v>0</v>
      </c>
      <c r="BG66" s="17">
        <f>IF(SUM(wSUP!$C66:$DB66),$A66*wSUP!BG66/SUM(wSUP!$C66:$DB66),0)</f>
        <v>0</v>
      </c>
      <c r="BH66" s="17">
        <f>IF(SUM(wSUP!$C66:$DB66),$A66*wSUP!BH66/SUM(wSUP!$C66:$DB66),0)</f>
        <v>0</v>
      </c>
      <c r="BI66" s="17">
        <f>IF(SUM(wSUP!$C66:$DB66),$A66*wSUP!BI66/SUM(wSUP!$C66:$DB66),0)</f>
        <v>42.591916142267181</v>
      </c>
      <c r="BJ66" s="17">
        <f>IF(SUM(wSUP!$C66:$DB66),$A66*wSUP!BJ66/SUM(wSUP!$C66:$DB66),0)</f>
        <v>0</v>
      </c>
      <c r="BK66" s="17">
        <f>IF(SUM(wSUP!$C66:$DB66),$A66*wSUP!BK66/SUM(wSUP!$C66:$DB66),0)</f>
        <v>0</v>
      </c>
      <c r="BL66" s="17">
        <f>IF(SUM(wSUP!$C66:$DB66),$A66*wSUP!BL66/SUM(wSUP!$C66:$DB66),0)</f>
        <v>0</v>
      </c>
      <c r="BM66" s="17">
        <f>IF(SUM(wSUP!$C66:$DB66),$A66*wSUP!BM66/SUM(wSUP!$C66:$DB66),0)</f>
        <v>0</v>
      </c>
      <c r="BN66" s="17">
        <f>IF(SUM(wSUP!$C66:$DB66),$A66*wSUP!BN66/SUM(wSUP!$C66:$DB66),0)</f>
        <v>0</v>
      </c>
      <c r="BO66" s="17">
        <f>IF(SUM(wSUP!$C66:$DB66),$A66*wSUP!BO66/SUM(wSUP!$C66:$DB66),0)</f>
        <v>0</v>
      </c>
      <c r="BP66" s="17">
        <f>IF(SUM(wSUP!$C66:$DB66),$A66*wSUP!BP66/SUM(wSUP!$C66:$DB66),0)</f>
        <v>0</v>
      </c>
      <c r="BQ66" s="17">
        <f>IF(SUM(wSUP!$C66:$DB66),$A66*wSUP!BQ66/SUM(wSUP!$C66:$DB66),0)</f>
        <v>0</v>
      </c>
      <c r="BR66" s="17">
        <f>IF(SUM(wSUP!$C66:$DB66),$A66*wSUP!BR66/SUM(wSUP!$C66:$DB66),0)</f>
        <v>0</v>
      </c>
      <c r="BS66" s="17">
        <f>IF(SUM(wSUP!$C66:$DB66),$A66*wSUP!BS66/SUM(wSUP!$C66:$DB66),0)</f>
        <v>0</v>
      </c>
      <c r="BT66" s="17">
        <f>IF(SUM(wSUP!$C66:$DB66),$A66*wSUP!BT66/SUM(wSUP!$C66:$DB66),0)</f>
        <v>0</v>
      </c>
      <c r="BU66" s="17">
        <f>IF(SUM(wSUP!$C66:$DB66),$A66*wSUP!BU66/SUM(wSUP!$C66:$DB66),0)</f>
        <v>0</v>
      </c>
      <c r="BV66" s="17">
        <f>IF(SUM(wSUP!$C66:$DB66),$A66*wSUP!BV66/SUM(wSUP!$C66:$DB66),0)</f>
        <v>0</v>
      </c>
      <c r="BW66" s="17">
        <f>IF(SUM(wSUP!$C66:$DB66),$A66*wSUP!BW66/SUM(wSUP!$C66:$DB66),0)</f>
        <v>0</v>
      </c>
      <c r="BX66" s="17">
        <f>IF(SUM(wSUP!$C66:$DB66),$A66*wSUP!BX66/SUM(wSUP!$C66:$DB66),0)</f>
        <v>0</v>
      </c>
      <c r="BY66" s="17">
        <f>IF(SUM(wSUP!$C66:$DB66),$A66*wSUP!BY66/SUM(wSUP!$C66:$DB66),0)</f>
        <v>0</v>
      </c>
      <c r="BZ66" s="17">
        <f>IF(SUM(wSUP!$C66:$DB66),$A66*wSUP!BZ66/SUM(wSUP!$C66:$DB66),0)</f>
        <v>0</v>
      </c>
      <c r="CA66" s="17">
        <f>IF(SUM(wSUP!$C66:$DB66),$A66*wSUP!CA66/SUM(wSUP!$C66:$DB66),0)</f>
        <v>0</v>
      </c>
      <c r="CB66" s="17">
        <f>IF(SUM(wSUP!$C66:$DB66),$A66*wSUP!CB66/SUM(wSUP!$C66:$DB66),0)</f>
        <v>0</v>
      </c>
      <c r="CC66" s="17">
        <f>IF(SUM(wSUP!$C66:$DB66),$A66*wSUP!CC66/SUM(wSUP!$C66:$DB66),0)</f>
        <v>0</v>
      </c>
      <c r="CD66" s="17">
        <f>IF(SUM(wSUP!$C66:$DB66),$A66*wSUP!CD66/SUM(wSUP!$C66:$DB66),0)</f>
        <v>0</v>
      </c>
      <c r="CE66" s="17">
        <f>IF(SUM(wSUP!$C66:$DB66),$A66*wSUP!CE66/SUM(wSUP!$C66:$DB66),0)</f>
        <v>0</v>
      </c>
      <c r="CF66" s="17">
        <f>IF(SUM(wSUP!$C66:$DB66),$A66*wSUP!CF66/SUM(wSUP!$C66:$DB66),0)</f>
        <v>0</v>
      </c>
      <c r="CG66" s="17">
        <f>IF(SUM(wSUP!$C66:$DB66),$A66*wSUP!CG66/SUM(wSUP!$C66:$DB66),0)</f>
        <v>0</v>
      </c>
      <c r="CH66" s="17">
        <f>IF(SUM(wSUP!$C66:$DB66),$A66*wSUP!CH66/SUM(wSUP!$C66:$DB66),0)</f>
        <v>0</v>
      </c>
      <c r="CI66" s="17">
        <f>IF(SUM(wSUP!$C66:$DB66),$A66*wSUP!CI66/SUM(wSUP!$C66:$DB66),0)</f>
        <v>9.8652791103011578E-4</v>
      </c>
      <c r="CJ66" s="17">
        <f>IF(SUM(wSUP!$C66:$DB66),$A66*wSUP!CJ66/SUM(wSUP!$C66:$DB66),0)</f>
        <v>0</v>
      </c>
      <c r="CK66" s="17">
        <f>IF(SUM(wSUP!$C66:$DB66),$A66*wSUP!CK66/SUM(wSUP!$C66:$DB66),0)</f>
        <v>0</v>
      </c>
      <c r="CL66" s="17">
        <f>IF(SUM(wSUP!$C66:$DB66),$A66*wSUP!CL66/SUM(wSUP!$C66:$DB66),0)</f>
        <v>0</v>
      </c>
      <c r="CM66" s="17">
        <f>IF(SUM(wSUP!$C66:$DB66),$A66*wSUP!CM66/SUM(wSUP!$C66:$DB66),0)</f>
        <v>0</v>
      </c>
      <c r="CN66" s="17">
        <f>IF(SUM(wSUP!$C66:$DB66),$A66*wSUP!CN66/SUM(wSUP!$C66:$DB66),0)</f>
        <v>0</v>
      </c>
      <c r="CO66" s="17">
        <f>IF(SUM(wSUP!$C66:$DB66),$A66*wSUP!CO66/SUM(wSUP!$C66:$DB66),0)</f>
        <v>0</v>
      </c>
      <c r="CP66" s="17">
        <f>IF(SUM(wSUP!$C66:$DB66),$A66*wSUP!CP66/SUM(wSUP!$C66:$DB66),0)</f>
        <v>0</v>
      </c>
      <c r="CQ66" s="17">
        <f>IF(SUM(wSUP!$C66:$DB66),$A66*wSUP!CQ66/SUM(wSUP!$C66:$DB66),0)</f>
        <v>0</v>
      </c>
      <c r="CR66" s="17">
        <f>IF(SUM(wSUP!$C66:$DB66),$A66*wSUP!CR66/SUM(wSUP!$C66:$DB66),0)</f>
        <v>0</v>
      </c>
      <c r="CS66" s="17">
        <f>IF(SUM(wSUP!$C66:$DB66),$A66*wSUP!CS66/SUM(wSUP!$C66:$DB66),0)</f>
        <v>1.4107585668705824E-2</v>
      </c>
      <c r="CT66" s="17">
        <f>IF(SUM(wSUP!$C66:$DB66),$A66*wSUP!CT66/SUM(wSUP!$C66:$DB66),0)</f>
        <v>0</v>
      </c>
      <c r="CU66" s="17">
        <f>IF(SUM(wSUP!$C66:$DB66),$A66*wSUP!CU66/SUM(wSUP!$C66:$DB66),0)</f>
        <v>0</v>
      </c>
      <c r="CV66" s="17">
        <f>IF(SUM(wSUP!$C66:$DB66),$A66*wSUP!CV66/SUM(wSUP!$C66:$DB66),0)</f>
        <v>0</v>
      </c>
      <c r="CW66" s="17">
        <f>IF(SUM(wSUP!$C66:$DB66),$A66*wSUP!CW66/SUM(wSUP!$C66:$DB66),0)</f>
        <v>0</v>
      </c>
      <c r="CX66" s="17">
        <f>IF(SUM(wSUP!$C66:$DB66),$A66*wSUP!CX66/SUM(wSUP!$C66:$DB66),0)</f>
        <v>0</v>
      </c>
      <c r="CY66" s="17">
        <f>IF(SUM(wSUP!$C66:$DB66),$A66*wSUP!CY66/SUM(wSUP!$C66:$DB66),0)</f>
        <v>9.3874565498464815E-3</v>
      </c>
      <c r="CZ66" s="17">
        <f>IF(SUM(wSUP!$C66:$DB66),$A66*wSUP!CZ66/SUM(wSUP!$C66:$DB66),0)</f>
        <v>1.644485017630562E-2</v>
      </c>
      <c r="DA66" s="17">
        <f>IF(SUM(wSUP!$C66:$DB66),$A66*wSUP!DA66/SUM(wSUP!$C66:$DB66),0)</f>
        <v>0</v>
      </c>
      <c r="DB66" s="17">
        <f>IF(SUM(wSUP!$C66:$DB66),$A66*wSUP!DB66/SUM(wSUP!$C66:$DB66),0)</f>
        <v>0</v>
      </c>
      <c r="DC66" s="2"/>
    </row>
    <row r="67" spans="1:107" x14ac:dyDescent="0.75">
      <c r="A67" s="37">
        <v>15.382458365233255</v>
      </c>
      <c r="B67" s="17" t="s">
        <v>169</v>
      </c>
      <c r="C67" s="17">
        <f>IF(SUM(wSUP!$C67:$DB67),$A67*wSUP!C67/SUM(wSUP!$C67:$DB67),0)</f>
        <v>0</v>
      </c>
      <c r="D67" s="17">
        <f>IF(SUM(wSUP!$C67:$DB67),$A67*wSUP!D67/SUM(wSUP!$C67:$DB67),0)</f>
        <v>0</v>
      </c>
      <c r="E67" s="17">
        <f>IF(SUM(wSUP!$C67:$DB67),$A67*wSUP!E67/SUM(wSUP!$C67:$DB67),0)</f>
        <v>0</v>
      </c>
      <c r="F67" s="17">
        <f>IF(SUM(wSUP!$C67:$DB67),$A67*wSUP!F67/SUM(wSUP!$C67:$DB67),0)</f>
        <v>0</v>
      </c>
      <c r="G67" s="17">
        <f>IF(SUM(wSUP!$C67:$DB67),$A67*wSUP!G67/SUM(wSUP!$C67:$DB67),0)</f>
        <v>0</v>
      </c>
      <c r="H67" s="17">
        <f>IF(SUM(wSUP!$C67:$DB67),$A67*wSUP!H67/SUM(wSUP!$C67:$DB67),0)</f>
        <v>0</v>
      </c>
      <c r="I67" s="17">
        <f>IF(SUM(wSUP!$C67:$DB67),$A67*wSUP!I67/SUM(wSUP!$C67:$DB67),0)</f>
        <v>0</v>
      </c>
      <c r="J67" s="17">
        <f>IF(SUM(wSUP!$C67:$DB67),$A67*wSUP!J67/SUM(wSUP!$C67:$DB67),0)</f>
        <v>0</v>
      </c>
      <c r="K67" s="17">
        <f>IF(SUM(wSUP!$C67:$DB67),$A67*wSUP!K67/SUM(wSUP!$C67:$DB67),0)</f>
        <v>0</v>
      </c>
      <c r="L67" s="17">
        <f>IF(SUM(wSUP!$C67:$DB67),$A67*wSUP!L67/SUM(wSUP!$C67:$DB67),0)</f>
        <v>0</v>
      </c>
      <c r="M67" s="17">
        <f>IF(SUM(wSUP!$C67:$DB67),$A67*wSUP!M67/SUM(wSUP!$C67:$DB67),0)</f>
        <v>0</v>
      </c>
      <c r="N67" s="17">
        <f>IF(SUM(wSUP!$C67:$DB67),$A67*wSUP!N67/SUM(wSUP!$C67:$DB67),0)</f>
        <v>0</v>
      </c>
      <c r="O67" s="17">
        <f>IF(SUM(wSUP!$C67:$DB67),$A67*wSUP!O67/SUM(wSUP!$C67:$DB67),0)</f>
        <v>0</v>
      </c>
      <c r="P67" s="17">
        <f>IF(SUM(wSUP!$C67:$DB67),$A67*wSUP!P67/SUM(wSUP!$C67:$DB67),0)</f>
        <v>0</v>
      </c>
      <c r="Q67" s="17">
        <f>IF(SUM(wSUP!$C67:$DB67),$A67*wSUP!Q67/SUM(wSUP!$C67:$DB67),0)</f>
        <v>0</v>
      </c>
      <c r="R67" s="17">
        <f>IF(SUM(wSUP!$C67:$DB67),$A67*wSUP!R67/SUM(wSUP!$C67:$DB67),0)</f>
        <v>0</v>
      </c>
      <c r="S67" s="17">
        <f>IF(SUM(wSUP!$C67:$DB67),$A67*wSUP!S67/SUM(wSUP!$C67:$DB67),0)</f>
        <v>0</v>
      </c>
      <c r="T67" s="17">
        <f>IF(SUM(wSUP!$C67:$DB67),$A67*wSUP!T67/SUM(wSUP!$C67:$DB67),0)</f>
        <v>0</v>
      </c>
      <c r="U67" s="17">
        <f>IF(SUM(wSUP!$C67:$DB67),$A67*wSUP!U67/SUM(wSUP!$C67:$DB67),0)</f>
        <v>0</v>
      </c>
      <c r="V67" s="17">
        <f>IF(SUM(wSUP!$C67:$DB67),$A67*wSUP!V67/SUM(wSUP!$C67:$DB67),0)</f>
        <v>0</v>
      </c>
      <c r="W67" s="17">
        <f>IF(SUM(wSUP!$C67:$DB67),$A67*wSUP!W67/SUM(wSUP!$C67:$DB67),0)</f>
        <v>0</v>
      </c>
      <c r="X67" s="17">
        <f>IF(SUM(wSUP!$C67:$DB67),$A67*wSUP!X67/SUM(wSUP!$C67:$DB67),0)</f>
        <v>0</v>
      </c>
      <c r="Y67" s="17">
        <f>IF(SUM(wSUP!$C67:$DB67),$A67*wSUP!Y67/SUM(wSUP!$C67:$DB67),0)</f>
        <v>0</v>
      </c>
      <c r="Z67" s="17">
        <f>IF(SUM(wSUP!$C67:$DB67),$A67*wSUP!Z67/SUM(wSUP!$C67:$DB67),0)</f>
        <v>0</v>
      </c>
      <c r="AA67" s="17">
        <f>IF(SUM(wSUP!$C67:$DB67),$A67*wSUP!AA67/SUM(wSUP!$C67:$DB67),0)</f>
        <v>0</v>
      </c>
      <c r="AB67" s="17">
        <f>IF(SUM(wSUP!$C67:$DB67),$A67*wSUP!AB67/SUM(wSUP!$C67:$DB67),0)</f>
        <v>0</v>
      </c>
      <c r="AC67" s="17">
        <f>IF(SUM(wSUP!$C67:$DB67),$A67*wSUP!AC67/SUM(wSUP!$C67:$DB67),0)</f>
        <v>0</v>
      </c>
      <c r="AD67" s="17">
        <f>IF(SUM(wSUP!$C67:$DB67),$A67*wSUP!AD67/SUM(wSUP!$C67:$DB67),0)</f>
        <v>0</v>
      </c>
      <c r="AE67" s="17">
        <f>IF(SUM(wSUP!$C67:$DB67),$A67*wSUP!AE67/SUM(wSUP!$C67:$DB67),0)</f>
        <v>0</v>
      </c>
      <c r="AF67" s="17">
        <f>IF(SUM(wSUP!$C67:$DB67),$A67*wSUP!AF67/SUM(wSUP!$C67:$DB67),0)</f>
        <v>0</v>
      </c>
      <c r="AG67" s="17">
        <f>IF(SUM(wSUP!$C67:$DB67),$A67*wSUP!AG67/SUM(wSUP!$C67:$DB67),0)</f>
        <v>0</v>
      </c>
      <c r="AH67" s="17">
        <f>IF(SUM(wSUP!$C67:$DB67),$A67*wSUP!AH67/SUM(wSUP!$C67:$DB67),0)</f>
        <v>0</v>
      </c>
      <c r="AI67" s="17">
        <f>IF(SUM(wSUP!$C67:$DB67),$A67*wSUP!AI67/SUM(wSUP!$C67:$DB67),0)</f>
        <v>0</v>
      </c>
      <c r="AJ67" s="17">
        <f>IF(SUM(wSUP!$C67:$DB67),$A67*wSUP!AJ67/SUM(wSUP!$C67:$DB67),0)</f>
        <v>0</v>
      </c>
      <c r="AK67" s="17">
        <f>IF(SUM(wSUP!$C67:$DB67),$A67*wSUP!AK67/SUM(wSUP!$C67:$DB67),0)</f>
        <v>0</v>
      </c>
      <c r="AL67" s="17">
        <f>IF(SUM(wSUP!$C67:$DB67),$A67*wSUP!AL67/SUM(wSUP!$C67:$DB67),0)</f>
        <v>0</v>
      </c>
      <c r="AM67" s="17">
        <f>IF(SUM(wSUP!$C67:$DB67),$A67*wSUP!AM67/SUM(wSUP!$C67:$DB67),0)</f>
        <v>0</v>
      </c>
      <c r="AN67" s="17">
        <f>IF(SUM(wSUP!$C67:$DB67),$A67*wSUP!AN67/SUM(wSUP!$C67:$DB67),0)</f>
        <v>0</v>
      </c>
      <c r="AO67" s="17">
        <f>IF(SUM(wSUP!$C67:$DB67),$A67*wSUP!AO67/SUM(wSUP!$C67:$DB67),0)</f>
        <v>0</v>
      </c>
      <c r="AP67" s="17">
        <f>IF(SUM(wSUP!$C67:$DB67),$A67*wSUP!AP67/SUM(wSUP!$C67:$DB67),0)</f>
        <v>0</v>
      </c>
      <c r="AQ67" s="17">
        <f>IF(SUM(wSUP!$C67:$DB67),$A67*wSUP!AQ67/SUM(wSUP!$C67:$DB67),0)</f>
        <v>0</v>
      </c>
      <c r="AR67" s="17">
        <f>IF(SUM(wSUP!$C67:$DB67),$A67*wSUP!AR67/SUM(wSUP!$C67:$DB67),0)</f>
        <v>0</v>
      </c>
      <c r="AS67" s="17">
        <f>IF(SUM(wSUP!$C67:$DB67),$A67*wSUP!AS67/SUM(wSUP!$C67:$DB67),0)</f>
        <v>0</v>
      </c>
      <c r="AT67" s="17">
        <f>IF(SUM(wSUP!$C67:$DB67),$A67*wSUP!AT67/SUM(wSUP!$C67:$DB67),0)</f>
        <v>0</v>
      </c>
      <c r="AU67" s="17">
        <f>IF(SUM(wSUP!$C67:$DB67),$A67*wSUP!AU67/SUM(wSUP!$C67:$DB67),0)</f>
        <v>0</v>
      </c>
      <c r="AV67" s="17">
        <f>IF(SUM(wSUP!$C67:$DB67),$A67*wSUP!AV67/SUM(wSUP!$C67:$DB67),0)</f>
        <v>0</v>
      </c>
      <c r="AW67" s="17">
        <f>IF(SUM(wSUP!$C67:$DB67),$A67*wSUP!AW67/SUM(wSUP!$C67:$DB67),0)</f>
        <v>0</v>
      </c>
      <c r="AX67" s="17">
        <f>IF(SUM(wSUP!$C67:$DB67),$A67*wSUP!AX67/SUM(wSUP!$C67:$DB67),0)</f>
        <v>0</v>
      </c>
      <c r="AY67" s="17">
        <f>IF(SUM(wSUP!$C67:$DB67),$A67*wSUP!AY67/SUM(wSUP!$C67:$DB67),0)</f>
        <v>0</v>
      </c>
      <c r="AZ67" s="17">
        <f>IF(SUM(wSUP!$C67:$DB67),$A67*wSUP!AZ67/SUM(wSUP!$C67:$DB67),0)</f>
        <v>0</v>
      </c>
      <c r="BA67" s="17">
        <f>IF(SUM(wSUP!$C67:$DB67),$A67*wSUP!BA67/SUM(wSUP!$C67:$DB67),0)</f>
        <v>0</v>
      </c>
      <c r="BB67" s="17">
        <f>IF(SUM(wSUP!$C67:$DB67),$A67*wSUP!BB67/SUM(wSUP!$C67:$DB67),0)</f>
        <v>0</v>
      </c>
      <c r="BC67" s="17">
        <f>IF(SUM(wSUP!$C67:$DB67),$A67*wSUP!BC67/SUM(wSUP!$C67:$DB67),0)</f>
        <v>0</v>
      </c>
      <c r="BD67" s="17">
        <f>IF(SUM(wSUP!$C67:$DB67),$A67*wSUP!BD67/SUM(wSUP!$C67:$DB67),0)</f>
        <v>0</v>
      </c>
      <c r="BE67" s="17">
        <f>IF(SUM(wSUP!$C67:$DB67),$A67*wSUP!BE67/SUM(wSUP!$C67:$DB67),0)</f>
        <v>0</v>
      </c>
      <c r="BF67" s="17">
        <f>IF(SUM(wSUP!$C67:$DB67),$A67*wSUP!BF67/SUM(wSUP!$C67:$DB67),0)</f>
        <v>0</v>
      </c>
      <c r="BG67" s="17">
        <f>IF(SUM(wSUP!$C67:$DB67),$A67*wSUP!BG67/SUM(wSUP!$C67:$DB67),0)</f>
        <v>0</v>
      </c>
      <c r="BH67" s="17">
        <f>IF(SUM(wSUP!$C67:$DB67),$A67*wSUP!BH67/SUM(wSUP!$C67:$DB67),0)</f>
        <v>0</v>
      </c>
      <c r="BI67" s="17">
        <f>IF(SUM(wSUP!$C67:$DB67),$A67*wSUP!BI67/SUM(wSUP!$C67:$DB67),0)</f>
        <v>0</v>
      </c>
      <c r="BJ67" s="17">
        <f>IF(SUM(wSUP!$C67:$DB67),$A67*wSUP!BJ67/SUM(wSUP!$C67:$DB67),0)</f>
        <v>13.143410781556756</v>
      </c>
      <c r="BK67" s="17">
        <f>IF(SUM(wSUP!$C67:$DB67),$A67*wSUP!BK67/SUM(wSUP!$C67:$DB67),0)</f>
        <v>2.2087208836624148</v>
      </c>
      <c r="BL67" s="17">
        <f>IF(SUM(wSUP!$C67:$DB67),$A67*wSUP!BL67/SUM(wSUP!$C67:$DB67),0)</f>
        <v>0</v>
      </c>
      <c r="BM67" s="17">
        <f>IF(SUM(wSUP!$C67:$DB67),$A67*wSUP!BM67/SUM(wSUP!$C67:$DB67),0)</f>
        <v>0</v>
      </c>
      <c r="BN67" s="17">
        <f>IF(SUM(wSUP!$C67:$DB67),$A67*wSUP!BN67/SUM(wSUP!$C67:$DB67),0)</f>
        <v>0</v>
      </c>
      <c r="BO67" s="17">
        <f>IF(SUM(wSUP!$C67:$DB67),$A67*wSUP!BO67/SUM(wSUP!$C67:$DB67),0)</f>
        <v>0</v>
      </c>
      <c r="BP67" s="17">
        <f>IF(SUM(wSUP!$C67:$DB67),$A67*wSUP!BP67/SUM(wSUP!$C67:$DB67),0)</f>
        <v>0</v>
      </c>
      <c r="BQ67" s="17">
        <f>IF(SUM(wSUP!$C67:$DB67),$A67*wSUP!BQ67/SUM(wSUP!$C67:$DB67),0)</f>
        <v>0</v>
      </c>
      <c r="BR67" s="17">
        <f>IF(SUM(wSUP!$C67:$DB67),$A67*wSUP!BR67/SUM(wSUP!$C67:$DB67),0)</f>
        <v>0</v>
      </c>
      <c r="BS67" s="17">
        <f>IF(SUM(wSUP!$C67:$DB67),$A67*wSUP!BS67/SUM(wSUP!$C67:$DB67),0)</f>
        <v>0</v>
      </c>
      <c r="BT67" s="17">
        <f>IF(SUM(wSUP!$C67:$DB67),$A67*wSUP!BT67/SUM(wSUP!$C67:$DB67),0)</f>
        <v>0</v>
      </c>
      <c r="BU67" s="17">
        <f>IF(SUM(wSUP!$C67:$DB67),$A67*wSUP!BU67/SUM(wSUP!$C67:$DB67),0)</f>
        <v>0</v>
      </c>
      <c r="BV67" s="17">
        <f>IF(SUM(wSUP!$C67:$DB67),$A67*wSUP!BV67/SUM(wSUP!$C67:$DB67),0)</f>
        <v>0</v>
      </c>
      <c r="BW67" s="17">
        <f>IF(SUM(wSUP!$C67:$DB67),$A67*wSUP!BW67/SUM(wSUP!$C67:$DB67),0)</f>
        <v>0</v>
      </c>
      <c r="BX67" s="17">
        <f>IF(SUM(wSUP!$C67:$DB67),$A67*wSUP!BX67/SUM(wSUP!$C67:$DB67),0)</f>
        <v>0</v>
      </c>
      <c r="BY67" s="17">
        <f>IF(SUM(wSUP!$C67:$DB67),$A67*wSUP!BY67/SUM(wSUP!$C67:$DB67),0)</f>
        <v>0</v>
      </c>
      <c r="BZ67" s="17">
        <f>IF(SUM(wSUP!$C67:$DB67),$A67*wSUP!BZ67/SUM(wSUP!$C67:$DB67),0)</f>
        <v>0</v>
      </c>
      <c r="CA67" s="17">
        <f>IF(SUM(wSUP!$C67:$DB67),$A67*wSUP!CA67/SUM(wSUP!$C67:$DB67),0)</f>
        <v>0</v>
      </c>
      <c r="CB67" s="17">
        <f>IF(SUM(wSUP!$C67:$DB67),$A67*wSUP!CB67/SUM(wSUP!$C67:$DB67),0)</f>
        <v>0</v>
      </c>
      <c r="CC67" s="17">
        <f>IF(SUM(wSUP!$C67:$DB67),$A67*wSUP!CC67/SUM(wSUP!$C67:$DB67),0)</f>
        <v>0</v>
      </c>
      <c r="CD67" s="17">
        <f>IF(SUM(wSUP!$C67:$DB67),$A67*wSUP!CD67/SUM(wSUP!$C67:$DB67),0)</f>
        <v>0</v>
      </c>
      <c r="CE67" s="17">
        <f>IF(SUM(wSUP!$C67:$DB67),$A67*wSUP!CE67/SUM(wSUP!$C67:$DB67),0)</f>
        <v>0</v>
      </c>
      <c r="CF67" s="17">
        <f>IF(SUM(wSUP!$C67:$DB67),$A67*wSUP!CF67/SUM(wSUP!$C67:$DB67),0)</f>
        <v>0</v>
      </c>
      <c r="CG67" s="17">
        <f>IF(SUM(wSUP!$C67:$DB67),$A67*wSUP!CG67/SUM(wSUP!$C67:$DB67),0)</f>
        <v>0</v>
      </c>
      <c r="CH67" s="17">
        <f>IF(SUM(wSUP!$C67:$DB67),$A67*wSUP!CH67/SUM(wSUP!$C67:$DB67),0)</f>
        <v>0</v>
      </c>
      <c r="CI67" s="17">
        <f>IF(SUM(wSUP!$C67:$DB67),$A67*wSUP!CI67/SUM(wSUP!$C67:$DB67),0)</f>
        <v>0</v>
      </c>
      <c r="CJ67" s="17">
        <f>IF(SUM(wSUP!$C67:$DB67),$A67*wSUP!CJ67/SUM(wSUP!$C67:$DB67),0)</f>
        <v>0</v>
      </c>
      <c r="CK67" s="17">
        <f>IF(SUM(wSUP!$C67:$DB67),$A67*wSUP!CK67/SUM(wSUP!$C67:$DB67),0)</f>
        <v>0</v>
      </c>
      <c r="CL67" s="17">
        <f>IF(SUM(wSUP!$C67:$DB67),$A67*wSUP!CL67/SUM(wSUP!$C67:$DB67),0)</f>
        <v>0</v>
      </c>
      <c r="CM67" s="17">
        <f>IF(SUM(wSUP!$C67:$DB67),$A67*wSUP!CM67/SUM(wSUP!$C67:$DB67),0)</f>
        <v>0</v>
      </c>
      <c r="CN67" s="17">
        <f>IF(SUM(wSUP!$C67:$DB67),$A67*wSUP!CN67/SUM(wSUP!$C67:$DB67),0)</f>
        <v>3.0326700014082844E-2</v>
      </c>
      <c r="CO67" s="17">
        <f>IF(SUM(wSUP!$C67:$DB67),$A67*wSUP!CO67/SUM(wSUP!$C67:$DB67),0)</f>
        <v>0</v>
      </c>
      <c r="CP67" s="17">
        <f>IF(SUM(wSUP!$C67:$DB67),$A67*wSUP!CP67/SUM(wSUP!$C67:$DB67),0)</f>
        <v>0</v>
      </c>
      <c r="CQ67" s="17">
        <f>IF(SUM(wSUP!$C67:$DB67),$A67*wSUP!CQ67/SUM(wSUP!$C67:$DB67),0)</f>
        <v>0</v>
      </c>
      <c r="CR67" s="17">
        <f>IF(SUM(wSUP!$C67:$DB67),$A67*wSUP!CR67/SUM(wSUP!$C67:$DB67),0)</f>
        <v>0</v>
      </c>
      <c r="CS67" s="17">
        <f>IF(SUM(wSUP!$C67:$DB67),$A67*wSUP!CS67/SUM(wSUP!$C67:$DB67),0)</f>
        <v>0</v>
      </c>
      <c r="CT67" s="17">
        <f>IF(SUM(wSUP!$C67:$DB67),$A67*wSUP!CT67/SUM(wSUP!$C67:$DB67),0)</f>
        <v>0</v>
      </c>
      <c r="CU67" s="17">
        <f>IF(SUM(wSUP!$C67:$DB67),$A67*wSUP!CU67/SUM(wSUP!$C67:$DB67),0)</f>
        <v>0</v>
      </c>
      <c r="CV67" s="17">
        <f>IF(SUM(wSUP!$C67:$DB67),$A67*wSUP!CV67/SUM(wSUP!$C67:$DB67),0)</f>
        <v>0</v>
      </c>
      <c r="CW67" s="17">
        <f>IF(SUM(wSUP!$C67:$DB67),$A67*wSUP!CW67/SUM(wSUP!$C67:$DB67),0)</f>
        <v>0</v>
      </c>
      <c r="CX67" s="17">
        <f>IF(SUM(wSUP!$C67:$DB67),$A67*wSUP!CX67/SUM(wSUP!$C67:$DB67),0)</f>
        <v>0</v>
      </c>
      <c r="CY67" s="17">
        <f>IF(SUM(wSUP!$C67:$DB67),$A67*wSUP!CY67/SUM(wSUP!$C67:$DB67),0)</f>
        <v>0</v>
      </c>
      <c r="CZ67" s="17">
        <f>IF(SUM(wSUP!$C67:$DB67),$A67*wSUP!CZ67/SUM(wSUP!$C67:$DB67),0)</f>
        <v>0</v>
      </c>
      <c r="DA67" s="17">
        <f>IF(SUM(wSUP!$C67:$DB67),$A67*wSUP!DA67/SUM(wSUP!$C67:$DB67),0)</f>
        <v>0</v>
      </c>
      <c r="DB67" s="17">
        <f>IF(SUM(wSUP!$C67:$DB67),$A67*wSUP!DB67/SUM(wSUP!$C67:$DB67),0)</f>
        <v>0</v>
      </c>
      <c r="DC67" s="2"/>
    </row>
    <row r="68" spans="1:107" x14ac:dyDescent="0.75">
      <c r="A68" s="37">
        <v>104.35148984952743</v>
      </c>
      <c r="B68" s="17" t="s">
        <v>1173</v>
      </c>
      <c r="C68" s="17">
        <f>IF(SUM(wSUP!$C68:$DB68),$A68*wSUP!C68/SUM(wSUP!$C68:$DB68),0)</f>
        <v>0</v>
      </c>
      <c r="D68" s="17">
        <f>IF(SUM(wSUP!$C68:$DB68),$A68*wSUP!D68/SUM(wSUP!$C68:$DB68),0)</f>
        <v>0</v>
      </c>
      <c r="E68" s="17">
        <f>IF(SUM(wSUP!$C68:$DB68),$A68*wSUP!E68/SUM(wSUP!$C68:$DB68),0)</f>
        <v>0</v>
      </c>
      <c r="F68" s="17">
        <f>IF(SUM(wSUP!$C68:$DB68),$A68*wSUP!F68/SUM(wSUP!$C68:$DB68),0)</f>
        <v>0</v>
      </c>
      <c r="G68" s="17">
        <f>IF(SUM(wSUP!$C68:$DB68),$A68*wSUP!G68/SUM(wSUP!$C68:$DB68),0)</f>
        <v>0</v>
      </c>
      <c r="H68" s="17">
        <f>IF(SUM(wSUP!$C68:$DB68),$A68*wSUP!H68/SUM(wSUP!$C68:$DB68),0)</f>
        <v>0</v>
      </c>
      <c r="I68" s="17">
        <f>IF(SUM(wSUP!$C68:$DB68),$A68*wSUP!I68/SUM(wSUP!$C68:$DB68),0)</f>
        <v>0</v>
      </c>
      <c r="J68" s="17">
        <f>IF(SUM(wSUP!$C68:$DB68),$A68*wSUP!J68/SUM(wSUP!$C68:$DB68),0)</f>
        <v>0</v>
      </c>
      <c r="K68" s="17">
        <f>IF(SUM(wSUP!$C68:$DB68),$A68*wSUP!K68/SUM(wSUP!$C68:$DB68),0)</f>
        <v>0</v>
      </c>
      <c r="L68" s="17">
        <f>IF(SUM(wSUP!$C68:$DB68),$A68*wSUP!L68/SUM(wSUP!$C68:$DB68),0)</f>
        <v>0</v>
      </c>
      <c r="M68" s="17">
        <f>IF(SUM(wSUP!$C68:$DB68),$A68*wSUP!M68/SUM(wSUP!$C68:$DB68),0)</f>
        <v>0</v>
      </c>
      <c r="N68" s="17">
        <f>IF(SUM(wSUP!$C68:$DB68),$A68*wSUP!N68/SUM(wSUP!$C68:$DB68),0)</f>
        <v>0</v>
      </c>
      <c r="O68" s="17">
        <f>IF(SUM(wSUP!$C68:$DB68),$A68*wSUP!O68/SUM(wSUP!$C68:$DB68),0)</f>
        <v>0</v>
      </c>
      <c r="P68" s="17">
        <f>IF(SUM(wSUP!$C68:$DB68),$A68*wSUP!P68/SUM(wSUP!$C68:$DB68),0)</f>
        <v>0</v>
      </c>
      <c r="Q68" s="17">
        <f>IF(SUM(wSUP!$C68:$DB68),$A68*wSUP!Q68/SUM(wSUP!$C68:$DB68),0)</f>
        <v>0</v>
      </c>
      <c r="R68" s="17">
        <f>IF(SUM(wSUP!$C68:$DB68),$A68*wSUP!R68/SUM(wSUP!$C68:$DB68),0)</f>
        <v>0</v>
      </c>
      <c r="S68" s="17">
        <f>IF(SUM(wSUP!$C68:$DB68),$A68*wSUP!S68/SUM(wSUP!$C68:$DB68),0)</f>
        <v>0</v>
      </c>
      <c r="T68" s="17">
        <f>IF(SUM(wSUP!$C68:$DB68),$A68*wSUP!T68/SUM(wSUP!$C68:$DB68),0)</f>
        <v>0</v>
      </c>
      <c r="U68" s="17">
        <f>IF(SUM(wSUP!$C68:$DB68),$A68*wSUP!U68/SUM(wSUP!$C68:$DB68),0)</f>
        <v>0</v>
      </c>
      <c r="V68" s="17">
        <f>IF(SUM(wSUP!$C68:$DB68),$A68*wSUP!V68/SUM(wSUP!$C68:$DB68),0)</f>
        <v>0</v>
      </c>
      <c r="W68" s="17">
        <f>IF(SUM(wSUP!$C68:$DB68),$A68*wSUP!W68/SUM(wSUP!$C68:$DB68),0)</f>
        <v>0</v>
      </c>
      <c r="X68" s="17">
        <f>IF(SUM(wSUP!$C68:$DB68),$A68*wSUP!X68/SUM(wSUP!$C68:$DB68),0)</f>
        <v>0</v>
      </c>
      <c r="Y68" s="17">
        <f>IF(SUM(wSUP!$C68:$DB68),$A68*wSUP!Y68/SUM(wSUP!$C68:$DB68),0)</f>
        <v>0</v>
      </c>
      <c r="Z68" s="17">
        <f>IF(SUM(wSUP!$C68:$DB68),$A68*wSUP!Z68/SUM(wSUP!$C68:$DB68),0)</f>
        <v>0</v>
      </c>
      <c r="AA68" s="17">
        <f>IF(SUM(wSUP!$C68:$DB68),$A68*wSUP!AA68/SUM(wSUP!$C68:$DB68),0)</f>
        <v>0</v>
      </c>
      <c r="AB68" s="17">
        <f>IF(SUM(wSUP!$C68:$DB68),$A68*wSUP!AB68/SUM(wSUP!$C68:$DB68),0)</f>
        <v>0</v>
      </c>
      <c r="AC68" s="17">
        <f>IF(SUM(wSUP!$C68:$DB68),$A68*wSUP!AC68/SUM(wSUP!$C68:$DB68),0)</f>
        <v>0</v>
      </c>
      <c r="AD68" s="17">
        <f>IF(SUM(wSUP!$C68:$DB68),$A68*wSUP!AD68/SUM(wSUP!$C68:$DB68),0)</f>
        <v>0</v>
      </c>
      <c r="AE68" s="17">
        <f>IF(SUM(wSUP!$C68:$DB68),$A68*wSUP!AE68/SUM(wSUP!$C68:$DB68),0)</f>
        <v>0</v>
      </c>
      <c r="AF68" s="17">
        <f>IF(SUM(wSUP!$C68:$DB68),$A68*wSUP!AF68/SUM(wSUP!$C68:$DB68),0)</f>
        <v>0</v>
      </c>
      <c r="AG68" s="17">
        <f>IF(SUM(wSUP!$C68:$DB68),$A68*wSUP!AG68/SUM(wSUP!$C68:$DB68),0)</f>
        <v>0</v>
      </c>
      <c r="AH68" s="17">
        <f>IF(SUM(wSUP!$C68:$DB68),$A68*wSUP!AH68/SUM(wSUP!$C68:$DB68),0)</f>
        <v>0</v>
      </c>
      <c r="AI68" s="17">
        <f>IF(SUM(wSUP!$C68:$DB68),$A68*wSUP!AI68/SUM(wSUP!$C68:$DB68),0)</f>
        <v>0</v>
      </c>
      <c r="AJ68" s="17">
        <f>IF(SUM(wSUP!$C68:$DB68),$A68*wSUP!AJ68/SUM(wSUP!$C68:$DB68),0)</f>
        <v>0</v>
      </c>
      <c r="AK68" s="17">
        <f>IF(SUM(wSUP!$C68:$DB68),$A68*wSUP!AK68/SUM(wSUP!$C68:$DB68),0)</f>
        <v>0</v>
      </c>
      <c r="AL68" s="17">
        <f>IF(SUM(wSUP!$C68:$DB68),$A68*wSUP!AL68/SUM(wSUP!$C68:$DB68),0)</f>
        <v>0</v>
      </c>
      <c r="AM68" s="17">
        <f>IF(SUM(wSUP!$C68:$DB68),$A68*wSUP!AM68/SUM(wSUP!$C68:$DB68),0)</f>
        <v>0</v>
      </c>
      <c r="AN68" s="17">
        <f>IF(SUM(wSUP!$C68:$DB68),$A68*wSUP!AN68/SUM(wSUP!$C68:$DB68),0)</f>
        <v>0</v>
      </c>
      <c r="AO68" s="17">
        <f>IF(SUM(wSUP!$C68:$DB68),$A68*wSUP!AO68/SUM(wSUP!$C68:$DB68),0)</f>
        <v>0</v>
      </c>
      <c r="AP68" s="17">
        <f>IF(SUM(wSUP!$C68:$DB68),$A68*wSUP!AP68/SUM(wSUP!$C68:$DB68),0)</f>
        <v>0</v>
      </c>
      <c r="AQ68" s="17">
        <f>IF(SUM(wSUP!$C68:$DB68),$A68*wSUP!AQ68/SUM(wSUP!$C68:$DB68),0)</f>
        <v>0</v>
      </c>
      <c r="AR68" s="17">
        <f>IF(SUM(wSUP!$C68:$DB68),$A68*wSUP!AR68/SUM(wSUP!$C68:$DB68),0)</f>
        <v>0</v>
      </c>
      <c r="AS68" s="17">
        <f>IF(SUM(wSUP!$C68:$DB68),$A68*wSUP!AS68/SUM(wSUP!$C68:$DB68),0)</f>
        <v>0</v>
      </c>
      <c r="AT68" s="17">
        <f>IF(SUM(wSUP!$C68:$DB68),$A68*wSUP!AT68/SUM(wSUP!$C68:$DB68),0)</f>
        <v>0</v>
      </c>
      <c r="AU68" s="17">
        <f>IF(SUM(wSUP!$C68:$DB68),$A68*wSUP!AU68/SUM(wSUP!$C68:$DB68),0)</f>
        <v>0</v>
      </c>
      <c r="AV68" s="17">
        <f>IF(SUM(wSUP!$C68:$DB68),$A68*wSUP!AV68/SUM(wSUP!$C68:$DB68),0)</f>
        <v>0</v>
      </c>
      <c r="AW68" s="17">
        <f>IF(SUM(wSUP!$C68:$DB68),$A68*wSUP!AW68/SUM(wSUP!$C68:$DB68),0)</f>
        <v>0</v>
      </c>
      <c r="AX68" s="17">
        <f>IF(SUM(wSUP!$C68:$DB68),$A68*wSUP!AX68/SUM(wSUP!$C68:$DB68),0)</f>
        <v>0</v>
      </c>
      <c r="AY68" s="17">
        <f>IF(SUM(wSUP!$C68:$DB68),$A68*wSUP!AY68/SUM(wSUP!$C68:$DB68),0)</f>
        <v>0</v>
      </c>
      <c r="AZ68" s="17">
        <f>IF(SUM(wSUP!$C68:$DB68),$A68*wSUP!AZ68/SUM(wSUP!$C68:$DB68),0)</f>
        <v>0</v>
      </c>
      <c r="BA68" s="17">
        <f>IF(SUM(wSUP!$C68:$DB68),$A68*wSUP!BA68/SUM(wSUP!$C68:$DB68),0)</f>
        <v>0</v>
      </c>
      <c r="BB68" s="17">
        <f>IF(SUM(wSUP!$C68:$DB68),$A68*wSUP!BB68/SUM(wSUP!$C68:$DB68),0)</f>
        <v>0</v>
      </c>
      <c r="BC68" s="17">
        <f>IF(SUM(wSUP!$C68:$DB68),$A68*wSUP!BC68/SUM(wSUP!$C68:$DB68),0)</f>
        <v>0</v>
      </c>
      <c r="BD68" s="17">
        <f>IF(SUM(wSUP!$C68:$DB68),$A68*wSUP!BD68/SUM(wSUP!$C68:$DB68),0)</f>
        <v>0</v>
      </c>
      <c r="BE68" s="17">
        <f>IF(SUM(wSUP!$C68:$DB68),$A68*wSUP!BE68/SUM(wSUP!$C68:$DB68),0)</f>
        <v>0</v>
      </c>
      <c r="BF68" s="17">
        <f>IF(SUM(wSUP!$C68:$DB68),$A68*wSUP!BF68/SUM(wSUP!$C68:$DB68),0)</f>
        <v>0</v>
      </c>
      <c r="BG68" s="17">
        <f>IF(SUM(wSUP!$C68:$DB68),$A68*wSUP!BG68/SUM(wSUP!$C68:$DB68),0)</f>
        <v>0</v>
      </c>
      <c r="BH68" s="17">
        <f>IF(SUM(wSUP!$C68:$DB68),$A68*wSUP!BH68/SUM(wSUP!$C68:$DB68),0)</f>
        <v>0</v>
      </c>
      <c r="BI68" s="17">
        <f>IF(SUM(wSUP!$C68:$DB68),$A68*wSUP!BI68/SUM(wSUP!$C68:$DB68),0)</f>
        <v>0</v>
      </c>
      <c r="BJ68" s="17">
        <f>IF(SUM(wSUP!$C68:$DB68),$A68*wSUP!BJ68/SUM(wSUP!$C68:$DB68),0)</f>
        <v>0</v>
      </c>
      <c r="BK68" s="17">
        <f>IF(SUM(wSUP!$C68:$DB68),$A68*wSUP!BK68/SUM(wSUP!$C68:$DB68),0)</f>
        <v>104.23410378957301</v>
      </c>
      <c r="BL68" s="17">
        <f>IF(SUM(wSUP!$C68:$DB68),$A68*wSUP!BL68/SUM(wSUP!$C68:$DB68),0)</f>
        <v>0</v>
      </c>
      <c r="BM68" s="17">
        <f>IF(SUM(wSUP!$C68:$DB68),$A68*wSUP!BM68/SUM(wSUP!$C68:$DB68),0)</f>
        <v>0</v>
      </c>
      <c r="BN68" s="17">
        <f>IF(SUM(wSUP!$C68:$DB68),$A68*wSUP!BN68/SUM(wSUP!$C68:$DB68),0)</f>
        <v>0</v>
      </c>
      <c r="BO68" s="17">
        <f>IF(SUM(wSUP!$C68:$DB68),$A68*wSUP!BO68/SUM(wSUP!$C68:$DB68),0)</f>
        <v>0</v>
      </c>
      <c r="BP68" s="17">
        <f>IF(SUM(wSUP!$C68:$DB68),$A68*wSUP!BP68/SUM(wSUP!$C68:$DB68),0)</f>
        <v>0</v>
      </c>
      <c r="BQ68" s="17">
        <f>IF(SUM(wSUP!$C68:$DB68),$A68*wSUP!BQ68/SUM(wSUP!$C68:$DB68),0)</f>
        <v>0</v>
      </c>
      <c r="BR68" s="17">
        <f>IF(SUM(wSUP!$C68:$DB68),$A68*wSUP!BR68/SUM(wSUP!$C68:$DB68),0)</f>
        <v>0</v>
      </c>
      <c r="BS68" s="17">
        <f>IF(SUM(wSUP!$C68:$DB68),$A68*wSUP!BS68/SUM(wSUP!$C68:$DB68),0)</f>
        <v>0</v>
      </c>
      <c r="BT68" s="17">
        <f>IF(SUM(wSUP!$C68:$DB68),$A68*wSUP!BT68/SUM(wSUP!$C68:$DB68),0)</f>
        <v>0</v>
      </c>
      <c r="BU68" s="17">
        <f>IF(SUM(wSUP!$C68:$DB68),$A68*wSUP!BU68/SUM(wSUP!$C68:$DB68),0)</f>
        <v>0</v>
      </c>
      <c r="BV68" s="17">
        <f>IF(SUM(wSUP!$C68:$DB68),$A68*wSUP!BV68/SUM(wSUP!$C68:$DB68),0)</f>
        <v>0</v>
      </c>
      <c r="BW68" s="17">
        <f>IF(SUM(wSUP!$C68:$DB68),$A68*wSUP!BW68/SUM(wSUP!$C68:$DB68),0)</f>
        <v>0</v>
      </c>
      <c r="BX68" s="17">
        <f>IF(SUM(wSUP!$C68:$DB68),$A68*wSUP!BX68/SUM(wSUP!$C68:$DB68),0)</f>
        <v>0</v>
      </c>
      <c r="BY68" s="17">
        <f>IF(SUM(wSUP!$C68:$DB68),$A68*wSUP!BY68/SUM(wSUP!$C68:$DB68),0)</f>
        <v>0</v>
      </c>
      <c r="BZ68" s="17">
        <f>IF(SUM(wSUP!$C68:$DB68),$A68*wSUP!BZ68/SUM(wSUP!$C68:$DB68),0)</f>
        <v>0</v>
      </c>
      <c r="CA68" s="17">
        <f>IF(SUM(wSUP!$C68:$DB68),$A68*wSUP!CA68/SUM(wSUP!$C68:$DB68),0)</f>
        <v>0</v>
      </c>
      <c r="CB68" s="17">
        <f>IF(SUM(wSUP!$C68:$DB68),$A68*wSUP!CB68/SUM(wSUP!$C68:$DB68),0)</f>
        <v>0</v>
      </c>
      <c r="CC68" s="17">
        <f>IF(SUM(wSUP!$C68:$DB68),$A68*wSUP!CC68/SUM(wSUP!$C68:$DB68),0)</f>
        <v>0</v>
      </c>
      <c r="CD68" s="17">
        <f>IF(SUM(wSUP!$C68:$DB68),$A68*wSUP!CD68/SUM(wSUP!$C68:$DB68),0)</f>
        <v>0</v>
      </c>
      <c r="CE68" s="17">
        <f>IF(SUM(wSUP!$C68:$DB68),$A68*wSUP!CE68/SUM(wSUP!$C68:$DB68),0)</f>
        <v>0</v>
      </c>
      <c r="CF68" s="17">
        <f>IF(SUM(wSUP!$C68:$DB68),$A68*wSUP!CF68/SUM(wSUP!$C68:$DB68),0)</f>
        <v>0</v>
      </c>
      <c r="CG68" s="17">
        <f>IF(SUM(wSUP!$C68:$DB68),$A68*wSUP!CG68/SUM(wSUP!$C68:$DB68),0)</f>
        <v>0</v>
      </c>
      <c r="CH68" s="17">
        <f>IF(SUM(wSUP!$C68:$DB68),$A68*wSUP!CH68/SUM(wSUP!$C68:$DB68),0)</f>
        <v>0</v>
      </c>
      <c r="CI68" s="17">
        <f>IF(SUM(wSUP!$C68:$DB68),$A68*wSUP!CI68/SUM(wSUP!$C68:$DB68),0)</f>
        <v>5.2202285324636369E-3</v>
      </c>
      <c r="CJ68" s="17">
        <f>IF(SUM(wSUP!$C68:$DB68),$A68*wSUP!CJ68/SUM(wSUP!$C68:$DB68),0)</f>
        <v>0</v>
      </c>
      <c r="CK68" s="17">
        <f>IF(SUM(wSUP!$C68:$DB68),$A68*wSUP!CK68/SUM(wSUP!$C68:$DB68),0)</f>
        <v>0</v>
      </c>
      <c r="CL68" s="17">
        <f>IF(SUM(wSUP!$C68:$DB68),$A68*wSUP!CL68/SUM(wSUP!$C68:$DB68),0)</f>
        <v>0</v>
      </c>
      <c r="CM68" s="17">
        <f>IF(SUM(wSUP!$C68:$DB68),$A68*wSUP!CM68/SUM(wSUP!$C68:$DB68),0)</f>
        <v>0</v>
      </c>
      <c r="CN68" s="17">
        <f>IF(SUM(wSUP!$C68:$DB68),$A68*wSUP!CN68/SUM(wSUP!$C68:$DB68),0)</f>
        <v>7.8951817876629471E-2</v>
      </c>
      <c r="CO68" s="17">
        <f>IF(SUM(wSUP!$C68:$DB68),$A68*wSUP!CO68/SUM(wSUP!$C68:$DB68),0)</f>
        <v>0</v>
      </c>
      <c r="CP68" s="17">
        <f>IF(SUM(wSUP!$C68:$DB68),$A68*wSUP!CP68/SUM(wSUP!$C68:$DB68),0)</f>
        <v>0</v>
      </c>
      <c r="CQ68" s="17">
        <f>IF(SUM(wSUP!$C68:$DB68),$A68*wSUP!CQ68/SUM(wSUP!$C68:$DB68),0)</f>
        <v>0</v>
      </c>
      <c r="CR68" s="17">
        <f>IF(SUM(wSUP!$C68:$DB68),$A68*wSUP!CR68/SUM(wSUP!$C68:$DB68),0)</f>
        <v>0</v>
      </c>
      <c r="CS68" s="17">
        <f>IF(SUM(wSUP!$C68:$DB68),$A68*wSUP!CS68/SUM(wSUP!$C68:$DB68),0)</f>
        <v>1.1439693192528046E-2</v>
      </c>
      <c r="CT68" s="17">
        <f>IF(SUM(wSUP!$C68:$DB68),$A68*wSUP!CT68/SUM(wSUP!$C68:$DB68),0)</f>
        <v>0</v>
      </c>
      <c r="CU68" s="17">
        <f>IF(SUM(wSUP!$C68:$DB68),$A68*wSUP!CU68/SUM(wSUP!$C68:$DB68),0)</f>
        <v>0</v>
      </c>
      <c r="CV68" s="17">
        <f>IF(SUM(wSUP!$C68:$DB68),$A68*wSUP!CV68/SUM(wSUP!$C68:$DB68),0)</f>
        <v>0</v>
      </c>
      <c r="CW68" s="17">
        <f>IF(SUM(wSUP!$C68:$DB68),$A68*wSUP!CW68/SUM(wSUP!$C68:$DB68),0)</f>
        <v>0</v>
      </c>
      <c r="CX68" s="17">
        <f>IF(SUM(wSUP!$C68:$DB68),$A68*wSUP!CX68/SUM(wSUP!$C68:$DB68),0)</f>
        <v>0</v>
      </c>
      <c r="CY68" s="17">
        <f>IF(SUM(wSUP!$C68:$DB68),$A68*wSUP!CY68/SUM(wSUP!$C68:$DB68),0)</f>
        <v>9.2994313697129776E-3</v>
      </c>
      <c r="CZ68" s="17">
        <f>IF(SUM(wSUP!$C68:$DB68),$A68*wSUP!CZ68/SUM(wSUP!$C68:$DB68),0)</f>
        <v>1.2474888983088184E-2</v>
      </c>
      <c r="DA68" s="17">
        <f>IF(SUM(wSUP!$C68:$DB68),$A68*wSUP!DA68/SUM(wSUP!$C68:$DB68),0)</f>
        <v>0</v>
      </c>
      <c r="DB68" s="17">
        <f>IF(SUM(wSUP!$C68:$DB68),$A68*wSUP!DB68/SUM(wSUP!$C68:$DB68),0)</f>
        <v>0</v>
      </c>
      <c r="DC68" s="2"/>
    </row>
    <row r="69" spans="1:107" x14ac:dyDescent="0.75">
      <c r="A69" s="37">
        <v>39.316868455193401</v>
      </c>
      <c r="B69" s="17" t="s">
        <v>1176</v>
      </c>
      <c r="C69" s="17">
        <f>IF(SUM(wSUP!$C69:$DB69),$A69*wSUP!C69/SUM(wSUP!$C69:$DB69),0)</f>
        <v>0</v>
      </c>
      <c r="D69" s="17">
        <f>IF(SUM(wSUP!$C69:$DB69),$A69*wSUP!D69/SUM(wSUP!$C69:$DB69),0)</f>
        <v>0</v>
      </c>
      <c r="E69" s="17">
        <f>IF(SUM(wSUP!$C69:$DB69),$A69*wSUP!E69/SUM(wSUP!$C69:$DB69),0)</f>
        <v>0</v>
      </c>
      <c r="F69" s="17">
        <f>IF(SUM(wSUP!$C69:$DB69),$A69*wSUP!F69/SUM(wSUP!$C69:$DB69),0)</f>
        <v>0</v>
      </c>
      <c r="G69" s="17">
        <f>IF(SUM(wSUP!$C69:$DB69),$A69*wSUP!G69/SUM(wSUP!$C69:$DB69),0)</f>
        <v>0</v>
      </c>
      <c r="H69" s="17">
        <f>IF(SUM(wSUP!$C69:$DB69),$A69*wSUP!H69/SUM(wSUP!$C69:$DB69),0)</f>
        <v>0</v>
      </c>
      <c r="I69" s="17">
        <f>IF(SUM(wSUP!$C69:$DB69),$A69*wSUP!I69/SUM(wSUP!$C69:$DB69),0)</f>
        <v>0</v>
      </c>
      <c r="J69" s="17">
        <f>IF(SUM(wSUP!$C69:$DB69),$A69*wSUP!J69/SUM(wSUP!$C69:$DB69),0)</f>
        <v>0</v>
      </c>
      <c r="K69" s="17">
        <f>IF(SUM(wSUP!$C69:$DB69),$A69*wSUP!K69/SUM(wSUP!$C69:$DB69),0)</f>
        <v>0</v>
      </c>
      <c r="L69" s="17">
        <f>IF(SUM(wSUP!$C69:$DB69),$A69*wSUP!L69/SUM(wSUP!$C69:$DB69),0)</f>
        <v>0</v>
      </c>
      <c r="M69" s="17">
        <f>IF(SUM(wSUP!$C69:$DB69),$A69*wSUP!M69/SUM(wSUP!$C69:$DB69),0)</f>
        <v>0</v>
      </c>
      <c r="N69" s="17">
        <f>IF(SUM(wSUP!$C69:$DB69),$A69*wSUP!N69/SUM(wSUP!$C69:$DB69),0)</f>
        <v>0</v>
      </c>
      <c r="O69" s="17">
        <f>IF(SUM(wSUP!$C69:$DB69),$A69*wSUP!O69/SUM(wSUP!$C69:$DB69),0)</f>
        <v>0</v>
      </c>
      <c r="P69" s="17">
        <f>IF(SUM(wSUP!$C69:$DB69),$A69*wSUP!P69/SUM(wSUP!$C69:$DB69),0)</f>
        <v>0</v>
      </c>
      <c r="Q69" s="17">
        <f>IF(SUM(wSUP!$C69:$DB69),$A69*wSUP!Q69/SUM(wSUP!$C69:$DB69),0)</f>
        <v>0</v>
      </c>
      <c r="R69" s="17">
        <f>IF(SUM(wSUP!$C69:$DB69),$A69*wSUP!R69/SUM(wSUP!$C69:$DB69),0)</f>
        <v>0</v>
      </c>
      <c r="S69" s="17">
        <f>IF(SUM(wSUP!$C69:$DB69),$A69*wSUP!S69/SUM(wSUP!$C69:$DB69),0)</f>
        <v>0</v>
      </c>
      <c r="T69" s="17">
        <f>IF(SUM(wSUP!$C69:$DB69),$A69*wSUP!T69/SUM(wSUP!$C69:$DB69),0)</f>
        <v>0</v>
      </c>
      <c r="U69" s="17">
        <f>IF(SUM(wSUP!$C69:$DB69),$A69*wSUP!U69/SUM(wSUP!$C69:$DB69),0)</f>
        <v>0</v>
      </c>
      <c r="V69" s="17">
        <f>IF(SUM(wSUP!$C69:$DB69),$A69*wSUP!V69/SUM(wSUP!$C69:$DB69),0)</f>
        <v>0</v>
      </c>
      <c r="W69" s="17">
        <f>IF(SUM(wSUP!$C69:$DB69),$A69*wSUP!W69/SUM(wSUP!$C69:$DB69),0)</f>
        <v>0</v>
      </c>
      <c r="X69" s="17">
        <f>IF(SUM(wSUP!$C69:$DB69),$A69*wSUP!X69/SUM(wSUP!$C69:$DB69),0)</f>
        <v>0</v>
      </c>
      <c r="Y69" s="17">
        <f>IF(SUM(wSUP!$C69:$DB69),$A69*wSUP!Y69/SUM(wSUP!$C69:$DB69),0)</f>
        <v>0</v>
      </c>
      <c r="Z69" s="17">
        <f>IF(SUM(wSUP!$C69:$DB69),$A69*wSUP!Z69/SUM(wSUP!$C69:$DB69),0)</f>
        <v>0</v>
      </c>
      <c r="AA69" s="17">
        <f>IF(SUM(wSUP!$C69:$DB69),$A69*wSUP!AA69/SUM(wSUP!$C69:$DB69),0)</f>
        <v>0</v>
      </c>
      <c r="AB69" s="17">
        <f>IF(SUM(wSUP!$C69:$DB69),$A69*wSUP!AB69/SUM(wSUP!$C69:$DB69),0)</f>
        <v>0</v>
      </c>
      <c r="AC69" s="17">
        <f>IF(SUM(wSUP!$C69:$DB69),$A69*wSUP!AC69/SUM(wSUP!$C69:$DB69),0)</f>
        <v>0</v>
      </c>
      <c r="AD69" s="17">
        <f>IF(SUM(wSUP!$C69:$DB69),$A69*wSUP!AD69/SUM(wSUP!$C69:$DB69),0)</f>
        <v>0</v>
      </c>
      <c r="AE69" s="17">
        <f>IF(SUM(wSUP!$C69:$DB69),$A69*wSUP!AE69/SUM(wSUP!$C69:$DB69),0)</f>
        <v>0</v>
      </c>
      <c r="AF69" s="17">
        <f>IF(SUM(wSUP!$C69:$DB69),$A69*wSUP!AF69/SUM(wSUP!$C69:$DB69),0)</f>
        <v>0</v>
      </c>
      <c r="AG69" s="17">
        <f>IF(SUM(wSUP!$C69:$DB69),$A69*wSUP!AG69/SUM(wSUP!$C69:$DB69),0)</f>
        <v>0</v>
      </c>
      <c r="AH69" s="17">
        <f>IF(SUM(wSUP!$C69:$DB69),$A69*wSUP!AH69/SUM(wSUP!$C69:$DB69),0)</f>
        <v>0</v>
      </c>
      <c r="AI69" s="17">
        <f>IF(SUM(wSUP!$C69:$DB69),$A69*wSUP!AI69/SUM(wSUP!$C69:$DB69),0)</f>
        <v>0</v>
      </c>
      <c r="AJ69" s="17">
        <f>IF(SUM(wSUP!$C69:$DB69),$A69*wSUP!AJ69/SUM(wSUP!$C69:$DB69),0)</f>
        <v>0</v>
      </c>
      <c r="AK69" s="17">
        <f>IF(SUM(wSUP!$C69:$DB69),$A69*wSUP!AK69/SUM(wSUP!$C69:$DB69),0)</f>
        <v>0</v>
      </c>
      <c r="AL69" s="17">
        <f>IF(SUM(wSUP!$C69:$DB69),$A69*wSUP!AL69/SUM(wSUP!$C69:$DB69),0)</f>
        <v>0</v>
      </c>
      <c r="AM69" s="17">
        <f>IF(SUM(wSUP!$C69:$DB69),$A69*wSUP!AM69/SUM(wSUP!$C69:$DB69),0)</f>
        <v>0</v>
      </c>
      <c r="AN69" s="17">
        <f>IF(SUM(wSUP!$C69:$DB69),$A69*wSUP!AN69/SUM(wSUP!$C69:$DB69),0)</f>
        <v>0</v>
      </c>
      <c r="AO69" s="17">
        <f>IF(SUM(wSUP!$C69:$DB69),$A69*wSUP!AO69/SUM(wSUP!$C69:$DB69),0)</f>
        <v>0</v>
      </c>
      <c r="AP69" s="17">
        <f>IF(SUM(wSUP!$C69:$DB69),$A69*wSUP!AP69/SUM(wSUP!$C69:$DB69),0)</f>
        <v>0</v>
      </c>
      <c r="AQ69" s="17">
        <f>IF(SUM(wSUP!$C69:$DB69),$A69*wSUP!AQ69/SUM(wSUP!$C69:$DB69),0)</f>
        <v>0</v>
      </c>
      <c r="AR69" s="17">
        <f>IF(SUM(wSUP!$C69:$DB69),$A69*wSUP!AR69/SUM(wSUP!$C69:$DB69),0)</f>
        <v>0</v>
      </c>
      <c r="AS69" s="17">
        <f>IF(SUM(wSUP!$C69:$DB69),$A69*wSUP!AS69/SUM(wSUP!$C69:$DB69),0)</f>
        <v>0</v>
      </c>
      <c r="AT69" s="17">
        <f>IF(SUM(wSUP!$C69:$DB69),$A69*wSUP!AT69/SUM(wSUP!$C69:$DB69),0)</f>
        <v>0</v>
      </c>
      <c r="AU69" s="17">
        <f>IF(SUM(wSUP!$C69:$DB69),$A69*wSUP!AU69/SUM(wSUP!$C69:$DB69),0)</f>
        <v>0</v>
      </c>
      <c r="AV69" s="17">
        <f>IF(SUM(wSUP!$C69:$DB69),$A69*wSUP!AV69/SUM(wSUP!$C69:$DB69),0)</f>
        <v>0</v>
      </c>
      <c r="AW69" s="17">
        <f>IF(SUM(wSUP!$C69:$DB69),$A69*wSUP!AW69/SUM(wSUP!$C69:$DB69),0)</f>
        <v>0</v>
      </c>
      <c r="AX69" s="17">
        <f>IF(SUM(wSUP!$C69:$DB69),$A69*wSUP!AX69/SUM(wSUP!$C69:$DB69),0)</f>
        <v>0</v>
      </c>
      <c r="AY69" s="17">
        <f>IF(SUM(wSUP!$C69:$DB69),$A69*wSUP!AY69/SUM(wSUP!$C69:$DB69),0)</f>
        <v>0</v>
      </c>
      <c r="AZ69" s="17">
        <f>IF(SUM(wSUP!$C69:$DB69),$A69*wSUP!AZ69/SUM(wSUP!$C69:$DB69),0)</f>
        <v>0</v>
      </c>
      <c r="BA69" s="17">
        <f>IF(SUM(wSUP!$C69:$DB69),$A69*wSUP!BA69/SUM(wSUP!$C69:$DB69),0)</f>
        <v>0</v>
      </c>
      <c r="BB69" s="17">
        <f>IF(SUM(wSUP!$C69:$DB69),$A69*wSUP!BB69/SUM(wSUP!$C69:$DB69),0)</f>
        <v>0</v>
      </c>
      <c r="BC69" s="17">
        <f>IF(SUM(wSUP!$C69:$DB69),$A69*wSUP!BC69/SUM(wSUP!$C69:$DB69),0)</f>
        <v>0</v>
      </c>
      <c r="BD69" s="17">
        <f>IF(SUM(wSUP!$C69:$DB69),$A69*wSUP!BD69/SUM(wSUP!$C69:$DB69),0)</f>
        <v>0</v>
      </c>
      <c r="BE69" s="17">
        <f>IF(SUM(wSUP!$C69:$DB69),$A69*wSUP!BE69/SUM(wSUP!$C69:$DB69),0)</f>
        <v>0</v>
      </c>
      <c r="BF69" s="17">
        <f>IF(SUM(wSUP!$C69:$DB69),$A69*wSUP!BF69/SUM(wSUP!$C69:$DB69),0)</f>
        <v>0</v>
      </c>
      <c r="BG69" s="17">
        <f>IF(SUM(wSUP!$C69:$DB69),$A69*wSUP!BG69/SUM(wSUP!$C69:$DB69),0)</f>
        <v>0</v>
      </c>
      <c r="BH69" s="17">
        <f>IF(SUM(wSUP!$C69:$DB69),$A69*wSUP!BH69/SUM(wSUP!$C69:$DB69),0)</f>
        <v>0</v>
      </c>
      <c r="BI69" s="17">
        <f>IF(SUM(wSUP!$C69:$DB69),$A69*wSUP!BI69/SUM(wSUP!$C69:$DB69),0)</f>
        <v>0</v>
      </c>
      <c r="BJ69" s="17">
        <f>IF(SUM(wSUP!$C69:$DB69),$A69*wSUP!BJ69/SUM(wSUP!$C69:$DB69),0)</f>
        <v>0</v>
      </c>
      <c r="BK69" s="17">
        <f>IF(SUM(wSUP!$C69:$DB69),$A69*wSUP!BK69/SUM(wSUP!$C69:$DB69),0)</f>
        <v>0</v>
      </c>
      <c r="BL69" s="17">
        <f>IF(SUM(wSUP!$C69:$DB69),$A69*wSUP!BL69/SUM(wSUP!$C69:$DB69),0)</f>
        <v>39.266933114085518</v>
      </c>
      <c r="BM69" s="17">
        <f>IF(SUM(wSUP!$C69:$DB69),$A69*wSUP!BM69/SUM(wSUP!$C69:$DB69),0)</f>
        <v>0</v>
      </c>
      <c r="BN69" s="17">
        <f>IF(SUM(wSUP!$C69:$DB69),$A69*wSUP!BN69/SUM(wSUP!$C69:$DB69),0)</f>
        <v>0</v>
      </c>
      <c r="BO69" s="17">
        <f>IF(SUM(wSUP!$C69:$DB69),$A69*wSUP!BO69/SUM(wSUP!$C69:$DB69),0)</f>
        <v>0</v>
      </c>
      <c r="BP69" s="17">
        <f>IF(SUM(wSUP!$C69:$DB69),$A69*wSUP!BP69/SUM(wSUP!$C69:$DB69),0)</f>
        <v>0</v>
      </c>
      <c r="BQ69" s="17">
        <f>IF(SUM(wSUP!$C69:$DB69),$A69*wSUP!BQ69/SUM(wSUP!$C69:$DB69),0)</f>
        <v>0</v>
      </c>
      <c r="BR69" s="17">
        <f>IF(SUM(wSUP!$C69:$DB69),$A69*wSUP!BR69/SUM(wSUP!$C69:$DB69),0)</f>
        <v>0</v>
      </c>
      <c r="BS69" s="17">
        <f>IF(SUM(wSUP!$C69:$DB69),$A69*wSUP!BS69/SUM(wSUP!$C69:$DB69),0)</f>
        <v>0</v>
      </c>
      <c r="BT69" s="17">
        <f>IF(SUM(wSUP!$C69:$DB69),$A69*wSUP!BT69/SUM(wSUP!$C69:$DB69),0)</f>
        <v>0</v>
      </c>
      <c r="BU69" s="17">
        <f>IF(SUM(wSUP!$C69:$DB69),$A69*wSUP!BU69/SUM(wSUP!$C69:$DB69),0)</f>
        <v>0</v>
      </c>
      <c r="BV69" s="17">
        <f>IF(SUM(wSUP!$C69:$DB69),$A69*wSUP!BV69/SUM(wSUP!$C69:$DB69),0)</f>
        <v>0</v>
      </c>
      <c r="BW69" s="17">
        <f>IF(SUM(wSUP!$C69:$DB69),$A69*wSUP!BW69/SUM(wSUP!$C69:$DB69),0)</f>
        <v>0</v>
      </c>
      <c r="BX69" s="17">
        <f>IF(SUM(wSUP!$C69:$DB69),$A69*wSUP!BX69/SUM(wSUP!$C69:$DB69),0)</f>
        <v>0</v>
      </c>
      <c r="BY69" s="17">
        <f>IF(SUM(wSUP!$C69:$DB69),$A69*wSUP!BY69/SUM(wSUP!$C69:$DB69),0)</f>
        <v>0</v>
      </c>
      <c r="BZ69" s="17">
        <f>IF(SUM(wSUP!$C69:$DB69),$A69*wSUP!BZ69/SUM(wSUP!$C69:$DB69),0)</f>
        <v>0</v>
      </c>
      <c r="CA69" s="17">
        <f>IF(SUM(wSUP!$C69:$DB69),$A69*wSUP!CA69/SUM(wSUP!$C69:$DB69),0)</f>
        <v>0</v>
      </c>
      <c r="CB69" s="17">
        <f>IF(SUM(wSUP!$C69:$DB69),$A69*wSUP!CB69/SUM(wSUP!$C69:$DB69),0)</f>
        <v>4.9935341107885139E-2</v>
      </c>
      <c r="CC69" s="17">
        <f>IF(SUM(wSUP!$C69:$DB69),$A69*wSUP!CC69/SUM(wSUP!$C69:$DB69),0)</f>
        <v>0</v>
      </c>
      <c r="CD69" s="17">
        <f>IF(SUM(wSUP!$C69:$DB69),$A69*wSUP!CD69/SUM(wSUP!$C69:$DB69),0)</f>
        <v>0</v>
      </c>
      <c r="CE69" s="17">
        <f>IF(SUM(wSUP!$C69:$DB69),$A69*wSUP!CE69/SUM(wSUP!$C69:$DB69),0)</f>
        <v>0</v>
      </c>
      <c r="CF69" s="17">
        <f>IF(SUM(wSUP!$C69:$DB69),$A69*wSUP!CF69/SUM(wSUP!$C69:$DB69),0)</f>
        <v>0</v>
      </c>
      <c r="CG69" s="17">
        <f>IF(SUM(wSUP!$C69:$DB69),$A69*wSUP!CG69/SUM(wSUP!$C69:$DB69),0)</f>
        <v>0</v>
      </c>
      <c r="CH69" s="17">
        <f>IF(SUM(wSUP!$C69:$DB69),$A69*wSUP!CH69/SUM(wSUP!$C69:$DB69),0)</f>
        <v>0</v>
      </c>
      <c r="CI69" s="17">
        <f>IF(SUM(wSUP!$C69:$DB69),$A69*wSUP!CI69/SUM(wSUP!$C69:$DB69),0)</f>
        <v>0</v>
      </c>
      <c r="CJ69" s="17">
        <f>IF(SUM(wSUP!$C69:$DB69),$A69*wSUP!CJ69/SUM(wSUP!$C69:$DB69),0)</f>
        <v>0</v>
      </c>
      <c r="CK69" s="17">
        <f>IF(SUM(wSUP!$C69:$DB69),$A69*wSUP!CK69/SUM(wSUP!$C69:$DB69),0)</f>
        <v>0</v>
      </c>
      <c r="CL69" s="17">
        <f>IF(SUM(wSUP!$C69:$DB69),$A69*wSUP!CL69/SUM(wSUP!$C69:$DB69),0)</f>
        <v>0</v>
      </c>
      <c r="CM69" s="17">
        <f>IF(SUM(wSUP!$C69:$DB69),$A69*wSUP!CM69/SUM(wSUP!$C69:$DB69),0)</f>
        <v>0</v>
      </c>
      <c r="CN69" s="17">
        <f>IF(SUM(wSUP!$C69:$DB69),$A69*wSUP!CN69/SUM(wSUP!$C69:$DB69),0)</f>
        <v>0</v>
      </c>
      <c r="CO69" s="17">
        <f>IF(SUM(wSUP!$C69:$DB69),$A69*wSUP!CO69/SUM(wSUP!$C69:$DB69),0)</f>
        <v>0</v>
      </c>
      <c r="CP69" s="17">
        <f>IF(SUM(wSUP!$C69:$DB69),$A69*wSUP!CP69/SUM(wSUP!$C69:$DB69),0)</f>
        <v>0</v>
      </c>
      <c r="CQ69" s="17">
        <f>IF(SUM(wSUP!$C69:$DB69),$A69*wSUP!CQ69/SUM(wSUP!$C69:$DB69),0)</f>
        <v>0</v>
      </c>
      <c r="CR69" s="17">
        <f>IF(SUM(wSUP!$C69:$DB69),$A69*wSUP!CR69/SUM(wSUP!$C69:$DB69),0)</f>
        <v>0</v>
      </c>
      <c r="CS69" s="17">
        <f>IF(SUM(wSUP!$C69:$DB69),$A69*wSUP!CS69/SUM(wSUP!$C69:$DB69),0)</f>
        <v>0</v>
      </c>
      <c r="CT69" s="17">
        <f>IF(SUM(wSUP!$C69:$DB69),$A69*wSUP!CT69/SUM(wSUP!$C69:$DB69),0)</f>
        <v>0</v>
      </c>
      <c r="CU69" s="17">
        <f>IF(SUM(wSUP!$C69:$DB69),$A69*wSUP!CU69/SUM(wSUP!$C69:$DB69),0)</f>
        <v>0</v>
      </c>
      <c r="CV69" s="17">
        <f>IF(SUM(wSUP!$C69:$DB69),$A69*wSUP!CV69/SUM(wSUP!$C69:$DB69),0)</f>
        <v>0</v>
      </c>
      <c r="CW69" s="17">
        <f>IF(SUM(wSUP!$C69:$DB69),$A69*wSUP!CW69/SUM(wSUP!$C69:$DB69),0)</f>
        <v>0</v>
      </c>
      <c r="CX69" s="17">
        <f>IF(SUM(wSUP!$C69:$DB69),$A69*wSUP!CX69/SUM(wSUP!$C69:$DB69),0)</f>
        <v>0</v>
      </c>
      <c r="CY69" s="17">
        <f>IF(SUM(wSUP!$C69:$DB69),$A69*wSUP!CY69/SUM(wSUP!$C69:$DB69),0)</f>
        <v>0</v>
      </c>
      <c r="CZ69" s="17">
        <f>IF(SUM(wSUP!$C69:$DB69),$A69*wSUP!CZ69/SUM(wSUP!$C69:$DB69),0)</f>
        <v>0</v>
      </c>
      <c r="DA69" s="17">
        <f>IF(SUM(wSUP!$C69:$DB69),$A69*wSUP!DA69/SUM(wSUP!$C69:$DB69),0)</f>
        <v>0</v>
      </c>
      <c r="DB69" s="17">
        <f>IF(SUM(wSUP!$C69:$DB69),$A69*wSUP!DB69/SUM(wSUP!$C69:$DB69),0)</f>
        <v>0</v>
      </c>
      <c r="DC69" s="2"/>
    </row>
    <row r="70" spans="1:107" x14ac:dyDescent="0.75">
      <c r="A70" s="37">
        <v>292.22717703056082</v>
      </c>
      <c r="B70" s="9" t="s">
        <v>171</v>
      </c>
      <c r="C70" s="17">
        <f>IF(SUM(wSUP!$C70:$DB70),$A70*wSUP!C70/SUM(wSUP!$C70:$DB70),0)</f>
        <v>0</v>
      </c>
      <c r="D70" s="17">
        <f>IF(SUM(wSUP!$C70:$DB70),$A70*wSUP!D70/SUM(wSUP!$C70:$DB70),0)</f>
        <v>0</v>
      </c>
      <c r="E70" s="17">
        <f>IF(SUM(wSUP!$C70:$DB70),$A70*wSUP!E70/SUM(wSUP!$C70:$DB70),0)</f>
        <v>0</v>
      </c>
      <c r="F70" s="17">
        <f>IF(SUM(wSUP!$C70:$DB70),$A70*wSUP!F70/SUM(wSUP!$C70:$DB70),0)</f>
        <v>0</v>
      </c>
      <c r="G70" s="17">
        <f>IF(SUM(wSUP!$C70:$DB70),$A70*wSUP!G70/SUM(wSUP!$C70:$DB70),0)</f>
        <v>0</v>
      </c>
      <c r="H70" s="17">
        <f>IF(SUM(wSUP!$C70:$DB70),$A70*wSUP!H70/SUM(wSUP!$C70:$DB70),0)</f>
        <v>0</v>
      </c>
      <c r="I70" s="17">
        <f>IF(SUM(wSUP!$C70:$DB70),$A70*wSUP!I70/SUM(wSUP!$C70:$DB70),0)</f>
        <v>0</v>
      </c>
      <c r="J70" s="17">
        <f>IF(SUM(wSUP!$C70:$DB70),$A70*wSUP!J70/SUM(wSUP!$C70:$DB70),0)</f>
        <v>0</v>
      </c>
      <c r="K70" s="17">
        <f>IF(SUM(wSUP!$C70:$DB70),$A70*wSUP!K70/SUM(wSUP!$C70:$DB70),0)</f>
        <v>0</v>
      </c>
      <c r="L70" s="17">
        <f>IF(SUM(wSUP!$C70:$DB70),$A70*wSUP!L70/SUM(wSUP!$C70:$DB70),0)</f>
        <v>0</v>
      </c>
      <c r="M70" s="17">
        <f>IF(SUM(wSUP!$C70:$DB70),$A70*wSUP!M70/SUM(wSUP!$C70:$DB70),0)</f>
        <v>0</v>
      </c>
      <c r="N70" s="17">
        <f>IF(SUM(wSUP!$C70:$DB70),$A70*wSUP!N70/SUM(wSUP!$C70:$DB70),0)</f>
        <v>0</v>
      </c>
      <c r="O70" s="17">
        <f>IF(SUM(wSUP!$C70:$DB70),$A70*wSUP!O70/SUM(wSUP!$C70:$DB70),0)</f>
        <v>0</v>
      </c>
      <c r="P70" s="17">
        <f>IF(SUM(wSUP!$C70:$DB70),$A70*wSUP!P70/SUM(wSUP!$C70:$DB70),0)</f>
        <v>0</v>
      </c>
      <c r="Q70" s="17">
        <f>IF(SUM(wSUP!$C70:$DB70),$A70*wSUP!Q70/SUM(wSUP!$C70:$DB70),0)</f>
        <v>0</v>
      </c>
      <c r="R70" s="17">
        <f>IF(SUM(wSUP!$C70:$DB70),$A70*wSUP!R70/SUM(wSUP!$C70:$DB70),0)</f>
        <v>0</v>
      </c>
      <c r="S70" s="17">
        <f>IF(SUM(wSUP!$C70:$DB70),$A70*wSUP!S70/SUM(wSUP!$C70:$DB70),0)</f>
        <v>0</v>
      </c>
      <c r="T70" s="17">
        <f>IF(SUM(wSUP!$C70:$DB70),$A70*wSUP!T70/SUM(wSUP!$C70:$DB70),0)</f>
        <v>0</v>
      </c>
      <c r="U70" s="17">
        <f>IF(SUM(wSUP!$C70:$DB70),$A70*wSUP!U70/SUM(wSUP!$C70:$DB70),0)</f>
        <v>0</v>
      </c>
      <c r="V70" s="17">
        <f>IF(SUM(wSUP!$C70:$DB70),$A70*wSUP!V70/SUM(wSUP!$C70:$DB70),0)</f>
        <v>0</v>
      </c>
      <c r="W70" s="17">
        <f>IF(SUM(wSUP!$C70:$DB70),$A70*wSUP!W70/SUM(wSUP!$C70:$DB70),0)</f>
        <v>0</v>
      </c>
      <c r="X70" s="17">
        <f>IF(SUM(wSUP!$C70:$DB70),$A70*wSUP!X70/SUM(wSUP!$C70:$DB70),0)</f>
        <v>0</v>
      </c>
      <c r="Y70" s="17">
        <f>IF(SUM(wSUP!$C70:$DB70),$A70*wSUP!Y70/SUM(wSUP!$C70:$DB70),0)</f>
        <v>0</v>
      </c>
      <c r="Z70" s="17">
        <f>IF(SUM(wSUP!$C70:$DB70),$A70*wSUP!Z70/SUM(wSUP!$C70:$DB70),0)</f>
        <v>0</v>
      </c>
      <c r="AA70" s="17">
        <f>IF(SUM(wSUP!$C70:$DB70),$A70*wSUP!AA70/SUM(wSUP!$C70:$DB70),0)</f>
        <v>0</v>
      </c>
      <c r="AB70" s="17">
        <f>IF(SUM(wSUP!$C70:$DB70),$A70*wSUP!AB70/SUM(wSUP!$C70:$DB70),0)</f>
        <v>0</v>
      </c>
      <c r="AC70" s="17">
        <f>IF(SUM(wSUP!$C70:$DB70),$A70*wSUP!AC70/SUM(wSUP!$C70:$DB70),0)</f>
        <v>0</v>
      </c>
      <c r="AD70" s="17">
        <f>IF(SUM(wSUP!$C70:$DB70),$A70*wSUP!AD70/SUM(wSUP!$C70:$DB70),0)</f>
        <v>0</v>
      </c>
      <c r="AE70" s="17">
        <f>IF(SUM(wSUP!$C70:$DB70),$A70*wSUP!AE70/SUM(wSUP!$C70:$DB70),0)</f>
        <v>0</v>
      </c>
      <c r="AF70" s="17">
        <f>IF(SUM(wSUP!$C70:$DB70),$A70*wSUP!AF70/SUM(wSUP!$C70:$DB70),0)</f>
        <v>0</v>
      </c>
      <c r="AG70" s="17">
        <f>IF(SUM(wSUP!$C70:$DB70),$A70*wSUP!AG70/SUM(wSUP!$C70:$DB70),0)</f>
        <v>0</v>
      </c>
      <c r="AH70" s="17">
        <f>IF(SUM(wSUP!$C70:$DB70),$A70*wSUP!AH70/SUM(wSUP!$C70:$DB70),0)</f>
        <v>0</v>
      </c>
      <c r="AI70" s="17">
        <f>IF(SUM(wSUP!$C70:$DB70),$A70*wSUP!AI70/SUM(wSUP!$C70:$DB70),0)</f>
        <v>0</v>
      </c>
      <c r="AJ70" s="17">
        <f>IF(SUM(wSUP!$C70:$DB70),$A70*wSUP!AJ70/SUM(wSUP!$C70:$DB70),0)</f>
        <v>0</v>
      </c>
      <c r="AK70" s="17">
        <f>IF(SUM(wSUP!$C70:$DB70),$A70*wSUP!AK70/SUM(wSUP!$C70:$DB70),0)</f>
        <v>0</v>
      </c>
      <c r="AL70" s="17">
        <f>IF(SUM(wSUP!$C70:$DB70),$A70*wSUP!AL70/SUM(wSUP!$C70:$DB70),0)</f>
        <v>0</v>
      </c>
      <c r="AM70" s="17">
        <f>IF(SUM(wSUP!$C70:$DB70),$A70*wSUP!AM70/SUM(wSUP!$C70:$DB70),0)</f>
        <v>0</v>
      </c>
      <c r="AN70" s="17">
        <f>IF(SUM(wSUP!$C70:$DB70),$A70*wSUP!AN70/SUM(wSUP!$C70:$DB70),0)</f>
        <v>0</v>
      </c>
      <c r="AO70" s="17">
        <f>IF(SUM(wSUP!$C70:$DB70),$A70*wSUP!AO70/SUM(wSUP!$C70:$DB70),0)</f>
        <v>0</v>
      </c>
      <c r="AP70" s="17">
        <f>IF(SUM(wSUP!$C70:$DB70),$A70*wSUP!AP70/SUM(wSUP!$C70:$DB70),0)</f>
        <v>0.95656568242020257</v>
      </c>
      <c r="AQ70" s="17">
        <f>IF(SUM(wSUP!$C70:$DB70),$A70*wSUP!AQ70/SUM(wSUP!$C70:$DB70),0)</f>
        <v>0</v>
      </c>
      <c r="AR70" s="17">
        <f>IF(SUM(wSUP!$C70:$DB70),$A70*wSUP!AR70/SUM(wSUP!$C70:$DB70),0)</f>
        <v>0</v>
      </c>
      <c r="AS70" s="17">
        <f>IF(SUM(wSUP!$C70:$DB70),$A70*wSUP!AS70/SUM(wSUP!$C70:$DB70),0)</f>
        <v>0</v>
      </c>
      <c r="AT70" s="17">
        <f>IF(SUM(wSUP!$C70:$DB70),$A70*wSUP!AT70/SUM(wSUP!$C70:$DB70),0)</f>
        <v>0</v>
      </c>
      <c r="AU70" s="17">
        <f>IF(SUM(wSUP!$C70:$DB70),$A70*wSUP!AU70/SUM(wSUP!$C70:$DB70),0)</f>
        <v>0</v>
      </c>
      <c r="AV70" s="17">
        <f>IF(SUM(wSUP!$C70:$DB70),$A70*wSUP!AV70/SUM(wSUP!$C70:$DB70),0)</f>
        <v>0</v>
      </c>
      <c r="AW70" s="17">
        <f>IF(SUM(wSUP!$C70:$DB70),$A70*wSUP!AW70/SUM(wSUP!$C70:$DB70),0)</f>
        <v>0</v>
      </c>
      <c r="AX70" s="17">
        <f>IF(SUM(wSUP!$C70:$DB70),$A70*wSUP!AX70/SUM(wSUP!$C70:$DB70),0)</f>
        <v>0</v>
      </c>
      <c r="AY70" s="17">
        <f>IF(SUM(wSUP!$C70:$DB70),$A70*wSUP!AY70/SUM(wSUP!$C70:$DB70),0)</f>
        <v>0</v>
      </c>
      <c r="AZ70" s="17">
        <f>IF(SUM(wSUP!$C70:$DB70),$A70*wSUP!AZ70/SUM(wSUP!$C70:$DB70),0)</f>
        <v>0</v>
      </c>
      <c r="BA70" s="17">
        <f>IF(SUM(wSUP!$C70:$DB70),$A70*wSUP!BA70/SUM(wSUP!$C70:$DB70),0)</f>
        <v>0</v>
      </c>
      <c r="BB70" s="17">
        <f>IF(SUM(wSUP!$C70:$DB70),$A70*wSUP!BB70/SUM(wSUP!$C70:$DB70),0)</f>
        <v>0</v>
      </c>
      <c r="BC70" s="17">
        <f>IF(SUM(wSUP!$C70:$DB70),$A70*wSUP!BC70/SUM(wSUP!$C70:$DB70),0)</f>
        <v>0</v>
      </c>
      <c r="BD70" s="17">
        <f>IF(SUM(wSUP!$C70:$DB70),$A70*wSUP!BD70/SUM(wSUP!$C70:$DB70),0)</f>
        <v>0</v>
      </c>
      <c r="BE70" s="17">
        <f>IF(SUM(wSUP!$C70:$DB70),$A70*wSUP!BE70/SUM(wSUP!$C70:$DB70),0)</f>
        <v>0</v>
      </c>
      <c r="BF70" s="17">
        <f>IF(SUM(wSUP!$C70:$DB70),$A70*wSUP!BF70/SUM(wSUP!$C70:$DB70),0)</f>
        <v>0</v>
      </c>
      <c r="BG70" s="17">
        <f>IF(SUM(wSUP!$C70:$DB70),$A70*wSUP!BG70/SUM(wSUP!$C70:$DB70),0)</f>
        <v>0</v>
      </c>
      <c r="BH70" s="17">
        <f>IF(SUM(wSUP!$C70:$DB70),$A70*wSUP!BH70/SUM(wSUP!$C70:$DB70),0)</f>
        <v>0</v>
      </c>
      <c r="BI70" s="17">
        <f>IF(SUM(wSUP!$C70:$DB70),$A70*wSUP!BI70/SUM(wSUP!$C70:$DB70),0)</f>
        <v>0</v>
      </c>
      <c r="BJ70" s="17">
        <f>IF(SUM(wSUP!$C70:$DB70),$A70*wSUP!BJ70/SUM(wSUP!$C70:$DB70),0)</f>
        <v>0</v>
      </c>
      <c r="BK70" s="17">
        <f>IF(SUM(wSUP!$C70:$DB70),$A70*wSUP!BK70/SUM(wSUP!$C70:$DB70),0)</f>
        <v>0</v>
      </c>
      <c r="BL70" s="17">
        <f>IF(SUM(wSUP!$C70:$DB70),$A70*wSUP!BL70/SUM(wSUP!$C70:$DB70),0)</f>
        <v>0</v>
      </c>
      <c r="BM70" s="17">
        <f>IF(SUM(wSUP!$C70:$DB70),$A70*wSUP!BM70/SUM(wSUP!$C70:$DB70),0)</f>
        <v>276.05340599192442</v>
      </c>
      <c r="BN70" s="17">
        <f>IF(SUM(wSUP!$C70:$DB70),$A70*wSUP!BN70/SUM(wSUP!$C70:$DB70),0)</f>
        <v>0</v>
      </c>
      <c r="BO70" s="17">
        <f>IF(SUM(wSUP!$C70:$DB70),$A70*wSUP!BO70/SUM(wSUP!$C70:$DB70),0)</f>
        <v>0</v>
      </c>
      <c r="BP70" s="17">
        <f>IF(SUM(wSUP!$C70:$DB70),$A70*wSUP!BP70/SUM(wSUP!$C70:$DB70),0)</f>
        <v>0</v>
      </c>
      <c r="BQ70" s="17">
        <f>IF(SUM(wSUP!$C70:$DB70),$A70*wSUP!BQ70/SUM(wSUP!$C70:$DB70),0)</f>
        <v>0</v>
      </c>
      <c r="BR70" s="17">
        <f>IF(SUM(wSUP!$C70:$DB70),$A70*wSUP!BR70/SUM(wSUP!$C70:$DB70),0)</f>
        <v>0</v>
      </c>
      <c r="BS70" s="17">
        <f>IF(SUM(wSUP!$C70:$DB70),$A70*wSUP!BS70/SUM(wSUP!$C70:$DB70),0)</f>
        <v>0</v>
      </c>
      <c r="BT70" s="17">
        <f>IF(SUM(wSUP!$C70:$DB70),$A70*wSUP!BT70/SUM(wSUP!$C70:$DB70),0)</f>
        <v>0</v>
      </c>
      <c r="BU70" s="17">
        <f>IF(SUM(wSUP!$C70:$DB70),$A70*wSUP!BU70/SUM(wSUP!$C70:$DB70),0)</f>
        <v>0</v>
      </c>
      <c r="BV70" s="17">
        <f>IF(SUM(wSUP!$C70:$DB70),$A70*wSUP!BV70/SUM(wSUP!$C70:$DB70),0)</f>
        <v>0</v>
      </c>
      <c r="BW70" s="17">
        <f>IF(SUM(wSUP!$C70:$DB70),$A70*wSUP!BW70/SUM(wSUP!$C70:$DB70),0)</f>
        <v>0</v>
      </c>
      <c r="BX70" s="17">
        <f>IF(SUM(wSUP!$C70:$DB70),$A70*wSUP!BX70/SUM(wSUP!$C70:$DB70),0)</f>
        <v>0</v>
      </c>
      <c r="BY70" s="17">
        <f>IF(SUM(wSUP!$C70:$DB70),$A70*wSUP!BY70/SUM(wSUP!$C70:$DB70),0)</f>
        <v>0</v>
      </c>
      <c r="BZ70" s="17">
        <f>IF(SUM(wSUP!$C70:$DB70),$A70*wSUP!BZ70/SUM(wSUP!$C70:$DB70),0)</f>
        <v>3.2981060090940684</v>
      </c>
      <c r="CA70" s="17">
        <f>IF(SUM(wSUP!$C70:$DB70),$A70*wSUP!CA70/SUM(wSUP!$C70:$DB70),0)</f>
        <v>5.0718520513609553</v>
      </c>
      <c r="CB70" s="17">
        <f>IF(SUM(wSUP!$C70:$DB70),$A70*wSUP!CB70/SUM(wSUP!$C70:$DB70),0)</f>
        <v>6.8472472957612052</v>
      </c>
      <c r="CC70" s="17">
        <f>IF(SUM(wSUP!$C70:$DB70),$A70*wSUP!CC70/SUM(wSUP!$C70:$DB70),0)</f>
        <v>0</v>
      </c>
      <c r="CD70" s="17">
        <f>IF(SUM(wSUP!$C70:$DB70),$A70*wSUP!CD70/SUM(wSUP!$C70:$DB70),0)</f>
        <v>0</v>
      </c>
      <c r="CE70" s="17">
        <f>IF(SUM(wSUP!$C70:$DB70),$A70*wSUP!CE70/SUM(wSUP!$C70:$DB70),0)</f>
        <v>0</v>
      </c>
      <c r="CF70" s="17">
        <f>IF(SUM(wSUP!$C70:$DB70),$A70*wSUP!CF70/SUM(wSUP!$C70:$DB70),0)</f>
        <v>0</v>
      </c>
      <c r="CG70" s="17">
        <f>IF(SUM(wSUP!$C70:$DB70),$A70*wSUP!CG70/SUM(wSUP!$C70:$DB70),0)</f>
        <v>0</v>
      </c>
      <c r="CH70" s="17">
        <f>IF(SUM(wSUP!$C70:$DB70),$A70*wSUP!CH70/SUM(wSUP!$C70:$DB70),0)</f>
        <v>0</v>
      </c>
      <c r="CI70" s="17">
        <f>IF(SUM(wSUP!$C70:$DB70),$A70*wSUP!CI70/SUM(wSUP!$C70:$DB70),0)</f>
        <v>0</v>
      </c>
      <c r="CJ70" s="17">
        <f>IF(SUM(wSUP!$C70:$DB70),$A70*wSUP!CJ70/SUM(wSUP!$C70:$DB70),0)</f>
        <v>0</v>
      </c>
      <c r="CK70" s="17">
        <f>IF(SUM(wSUP!$C70:$DB70),$A70*wSUP!CK70/SUM(wSUP!$C70:$DB70),0)</f>
        <v>0</v>
      </c>
      <c r="CL70" s="17">
        <f>IF(SUM(wSUP!$C70:$DB70),$A70*wSUP!CL70/SUM(wSUP!$C70:$DB70),0)</f>
        <v>0</v>
      </c>
      <c r="CM70" s="17">
        <f>IF(SUM(wSUP!$C70:$DB70),$A70*wSUP!CM70/SUM(wSUP!$C70:$DB70),0)</f>
        <v>0</v>
      </c>
      <c r="CN70" s="17">
        <f>IF(SUM(wSUP!$C70:$DB70),$A70*wSUP!CN70/SUM(wSUP!$C70:$DB70),0)</f>
        <v>0</v>
      </c>
      <c r="CO70" s="17">
        <f>IF(SUM(wSUP!$C70:$DB70),$A70*wSUP!CO70/SUM(wSUP!$C70:$DB70),0)</f>
        <v>0</v>
      </c>
      <c r="CP70" s="17">
        <f>IF(SUM(wSUP!$C70:$DB70),$A70*wSUP!CP70/SUM(wSUP!$C70:$DB70),0)</f>
        <v>0</v>
      </c>
      <c r="CQ70" s="17">
        <f>IF(SUM(wSUP!$C70:$DB70),$A70*wSUP!CQ70/SUM(wSUP!$C70:$DB70),0)</f>
        <v>0</v>
      </c>
      <c r="CR70" s="17">
        <f>IF(SUM(wSUP!$C70:$DB70),$A70*wSUP!CR70/SUM(wSUP!$C70:$DB70),0)</f>
        <v>0</v>
      </c>
      <c r="CS70" s="17">
        <f>IF(SUM(wSUP!$C70:$DB70),$A70*wSUP!CS70/SUM(wSUP!$C70:$DB70),0)</f>
        <v>0</v>
      </c>
      <c r="CT70" s="17">
        <f>IF(SUM(wSUP!$C70:$DB70),$A70*wSUP!CT70/SUM(wSUP!$C70:$DB70),0)</f>
        <v>0</v>
      </c>
      <c r="CU70" s="17">
        <f>IF(SUM(wSUP!$C70:$DB70),$A70*wSUP!CU70/SUM(wSUP!$C70:$DB70),0)</f>
        <v>0</v>
      </c>
      <c r="CV70" s="17">
        <f>IF(SUM(wSUP!$C70:$DB70),$A70*wSUP!CV70/SUM(wSUP!$C70:$DB70),0)</f>
        <v>0</v>
      </c>
      <c r="CW70" s="17">
        <f>IF(SUM(wSUP!$C70:$DB70),$A70*wSUP!CW70/SUM(wSUP!$C70:$DB70),0)</f>
        <v>0</v>
      </c>
      <c r="CX70" s="17">
        <f>IF(SUM(wSUP!$C70:$DB70),$A70*wSUP!CX70/SUM(wSUP!$C70:$DB70),0)</f>
        <v>0</v>
      </c>
      <c r="CY70" s="17">
        <f>IF(SUM(wSUP!$C70:$DB70),$A70*wSUP!CY70/SUM(wSUP!$C70:$DB70),0)</f>
        <v>0</v>
      </c>
      <c r="CZ70" s="17">
        <f>IF(SUM(wSUP!$C70:$DB70),$A70*wSUP!CZ70/SUM(wSUP!$C70:$DB70),0)</f>
        <v>0</v>
      </c>
      <c r="DA70" s="17">
        <f>IF(SUM(wSUP!$C70:$DB70),$A70*wSUP!DA70/SUM(wSUP!$C70:$DB70),0)</f>
        <v>0</v>
      </c>
      <c r="DB70" s="17">
        <f>IF(SUM(wSUP!$C70:$DB70),$A70*wSUP!DB70/SUM(wSUP!$C70:$DB70),0)</f>
        <v>0</v>
      </c>
      <c r="DC70" s="2"/>
    </row>
    <row r="71" spans="1:107" x14ac:dyDescent="0.75">
      <c r="A71" s="37">
        <v>31.101824778938351</v>
      </c>
      <c r="B71" s="9" t="s">
        <v>173</v>
      </c>
      <c r="C71" s="17">
        <f>IF(SUM(wSUP!$C71:$DB71),$A71*wSUP!C71/SUM(wSUP!$C71:$DB71),0)</f>
        <v>0</v>
      </c>
      <c r="D71" s="17">
        <f>IF(SUM(wSUP!$C71:$DB71),$A71*wSUP!D71/SUM(wSUP!$C71:$DB71),0)</f>
        <v>0</v>
      </c>
      <c r="E71" s="17">
        <f>IF(SUM(wSUP!$C71:$DB71),$A71*wSUP!E71/SUM(wSUP!$C71:$DB71),0)</f>
        <v>0</v>
      </c>
      <c r="F71" s="17">
        <f>IF(SUM(wSUP!$C71:$DB71),$A71*wSUP!F71/SUM(wSUP!$C71:$DB71),0)</f>
        <v>0</v>
      </c>
      <c r="G71" s="17">
        <f>IF(SUM(wSUP!$C71:$DB71),$A71*wSUP!G71/SUM(wSUP!$C71:$DB71),0)</f>
        <v>0</v>
      </c>
      <c r="H71" s="17">
        <f>IF(SUM(wSUP!$C71:$DB71),$A71*wSUP!H71/SUM(wSUP!$C71:$DB71),0)</f>
        <v>0</v>
      </c>
      <c r="I71" s="17">
        <f>IF(SUM(wSUP!$C71:$DB71),$A71*wSUP!I71/SUM(wSUP!$C71:$DB71),0)</f>
        <v>0</v>
      </c>
      <c r="J71" s="17">
        <f>IF(SUM(wSUP!$C71:$DB71),$A71*wSUP!J71/SUM(wSUP!$C71:$DB71),0)</f>
        <v>0</v>
      </c>
      <c r="K71" s="17">
        <f>IF(SUM(wSUP!$C71:$DB71),$A71*wSUP!K71/SUM(wSUP!$C71:$DB71),0)</f>
        <v>0</v>
      </c>
      <c r="L71" s="17">
        <f>IF(SUM(wSUP!$C71:$DB71),$A71*wSUP!L71/SUM(wSUP!$C71:$DB71),0)</f>
        <v>0</v>
      </c>
      <c r="M71" s="17">
        <f>IF(SUM(wSUP!$C71:$DB71),$A71*wSUP!M71/SUM(wSUP!$C71:$DB71),0)</f>
        <v>0</v>
      </c>
      <c r="N71" s="17">
        <f>IF(SUM(wSUP!$C71:$DB71),$A71*wSUP!N71/SUM(wSUP!$C71:$DB71),0)</f>
        <v>0</v>
      </c>
      <c r="O71" s="17">
        <f>IF(SUM(wSUP!$C71:$DB71),$A71*wSUP!O71/SUM(wSUP!$C71:$DB71),0)</f>
        <v>0</v>
      </c>
      <c r="P71" s="17">
        <f>IF(SUM(wSUP!$C71:$DB71),$A71*wSUP!P71/SUM(wSUP!$C71:$DB71),0)</f>
        <v>0</v>
      </c>
      <c r="Q71" s="17">
        <f>IF(SUM(wSUP!$C71:$DB71),$A71*wSUP!Q71/SUM(wSUP!$C71:$DB71),0)</f>
        <v>0</v>
      </c>
      <c r="R71" s="17">
        <f>IF(SUM(wSUP!$C71:$DB71),$A71*wSUP!R71/SUM(wSUP!$C71:$DB71),0)</f>
        <v>0</v>
      </c>
      <c r="S71" s="17">
        <f>IF(SUM(wSUP!$C71:$DB71),$A71*wSUP!S71/SUM(wSUP!$C71:$DB71),0)</f>
        <v>0</v>
      </c>
      <c r="T71" s="17">
        <f>IF(SUM(wSUP!$C71:$DB71),$A71*wSUP!T71/SUM(wSUP!$C71:$DB71),0)</f>
        <v>0</v>
      </c>
      <c r="U71" s="17">
        <f>IF(SUM(wSUP!$C71:$DB71),$A71*wSUP!U71/SUM(wSUP!$C71:$DB71),0)</f>
        <v>0</v>
      </c>
      <c r="V71" s="17">
        <f>IF(SUM(wSUP!$C71:$DB71),$A71*wSUP!V71/SUM(wSUP!$C71:$DB71),0)</f>
        <v>0</v>
      </c>
      <c r="W71" s="17">
        <f>IF(SUM(wSUP!$C71:$DB71),$A71*wSUP!W71/SUM(wSUP!$C71:$DB71),0)</f>
        <v>0</v>
      </c>
      <c r="X71" s="17">
        <f>IF(SUM(wSUP!$C71:$DB71),$A71*wSUP!X71/SUM(wSUP!$C71:$DB71),0)</f>
        <v>0</v>
      </c>
      <c r="Y71" s="17">
        <f>IF(SUM(wSUP!$C71:$DB71),$A71*wSUP!Y71/SUM(wSUP!$C71:$DB71),0)</f>
        <v>0</v>
      </c>
      <c r="Z71" s="17">
        <f>IF(SUM(wSUP!$C71:$DB71),$A71*wSUP!Z71/SUM(wSUP!$C71:$DB71),0)</f>
        <v>0</v>
      </c>
      <c r="AA71" s="17">
        <f>IF(SUM(wSUP!$C71:$DB71),$A71*wSUP!AA71/SUM(wSUP!$C71:$DB71),0)</f>
        <v>0</v>
      </c>
      <c r="AB71" s="17">
        <f>IF(SUM(wSUP!$C71:$DB71),$A71*wSUP!AB71/SUM(wSUP!$C71:$DB71),0)</f>
        <v>0</v>
      </c>
      <c r="AC71" s="17">
        <f>IF(SUM(wSUP!$C71:$DB71),$A71*wSUP!AC71/SUM(wSUP!$C71:$DB71),0)</f>
        <v>0</v>
      </c>
      <c r="AD71" s="17">
        <f>IF(SUM(wSUP!$C71:$DB71),$A71*wSUP!AD71/SUM(wSUP!$C71:$DB71),0)</f>
        <v>0</v>
      </c>
      <c r="AE71" s="17">
        <f>IF(SUM(wSUP!$C71:$DB71),$A71*wSUP!AE71/SUM(wSUP!$C71:$DB71),0)</f>
        <v>0</v>
      </c>
      <c r="AF71" s="17">
        <f>IF(SUM(wSUP!$C71:$DB71),$A71*wSUP!AF71/SUM(wSUP!$C71:$DB71),0)</f>
        <v>0</v>
      </c>
      <c r="AG71" s="17">
        <f>IF(SUM(wSUP!$C71:$DB71),$A71*wSUP!AG71/SUM(wSUP!$C71:$DB71),0)</f>
        <v>0</v>
      </c>
      <c r="AH71" s="17">
        <f>IF(SUM(wSUP!$C71:$DB71),$A71*wSUP!AH71/SUM(wSUP!$C71:$DB71),0)</f>
        <v>0</v>
      </c>
      <c r="AI71" s="17">
        <f>IF(SUM(wSUP!$C71:$DB71),$A71*wSUP!AI71/SUM(wSUP!$C71:$DB71),0)</f>
        <v>0</v>
      </c>
      <c r="AJ71" s="17">
        <f>IF(SUM(wSUP!$C71:$DB71),$A71*wSUP!AJ71/SUM(wSUP!$C71:$DB71),0)</f>
        <v>0</v>
      </c>
      <c r="AK71" s="17">
        <f>IF(SUM(wSUP!$C71:$DB71),$A71*wSUP!AK71/SUM(wSUP!$C71:$DB71),0)</f>
        <v>0</v>
      </c>
      <c r="AL71" s="17">
        <f>IF(SUM(wSUP!$C71:$DB71),$A71*wSUP!AL71/SUM(wSUP!$C71:$DB71),0)</f>
        <v>0</v>
      </c>
      <c r="AM71" s="17">
        <f>IF(SUM(wSUP!$C71:$DB71),$A71*wSUP!AM71/SUM(wSUP!$C71:$DB71),0)</f>
        <v>0</v>
      </c>
      <c r="AN71" s="17">
        <f>IF(SUM(wSUP!$C71:$DB71),$A71*wSUP!AN71/SUM(wSUP!$C71:$DB71),0)</f>
        <v>0</v>
      </c>
      <c r="AO71" s="17">
        <f>IF(SUM(wSUP!$C71:$DB71),$A71*wSUP!AO71/SUM(wSUP!$C71:$DB71),0)</f>
        <v>0</v>
      </c>
      <c r="AP71" s="17">
        <f>IF(SUM(wSUP!$C71:$DB71),$A71*wSUP!AP71/SUM(wSUP!$C71:$DB71),0)</f>
        <v>0</v>
      </c>
      <c r="AQ71" s="17">
        <f>IF(SUM(wSUP!$C71:$DB71),$A71*wSUP!AQ71/SUM(wSUP!$C71:$DB71),0)</f>
        <v>0</v>
      </c>
      <c r="AR71" s="17">
        <f>IF(SUM(wSUP!$C71:$DB71),$A71*wSUP!AR71/SUM(wSUP!$C71:$DB71),0)</f>
        <v>0</v>
      </c>
      <c r="AS71" s="17">
        <f>IF(SUM(wSUP!$C71:$DB71),$A71*wSUP!AS71/SUM(wSUP!$C71:$DB71),0)</f>
        <v>0</v>
      </c>
      <c r="AT71" s="17">
        <f>IF(SUM(wSUP!$C71:$DB71),$A71*wSUP!AT71/SUM(wSUP!$C71:$DB71),0)</f>
        <v>0</v>
      </c>
      <c r="AU71" s="17">
        <f>IF(SUM(wSUP!$C71:$DB71),$A71*wSUP!AU71/SUM(wSUP!$C71:$DB71),0)</f>
        <v>0</v>
      </c>
      <c r="AV71" s="17">
        <f>IF(SUM(wSUP!$C71:$DB71),$A71*wSUP!AV71/SUM(wSUP!$C71:$DB71),0)</f>
        <v>0</v>
      </c>
      <c r="AW71" s="17">
        <f>IF(SUM(wSUP!$C71:$DB71),$A71*wSUP!AW71/SUM(wSUP!$C71:$DB71),0)</f>
        <v>0</v>
      </c>
      <c r="AX71" s="17">
        <f>IF(SUM(wSUP!$C71:$DB71),$A71*wSUP!AX71/SUM(wSUP!$C71:$DB71),0)</f>
        <v>0</v>
      </c>
      <c r="AY71" s="17">
        <f>IF(SUM(wSUP!$C71:$DB71),$A71*wSUP!AY71/SUM(wSUP!$C71:$DB71),0)</f>
        <v>0</v>
      </c>
      <c r="AZ71" s="17">
        <f>IF(SUM(wSUP!$C71:$DB71),$A71*wSUP!AZ71/SUM(wSUP!$C71:$DB71),0)</f>
        <v>0</v>
      </c>
      <c r="BA71" s="17">
        <f>IF(SUM(wSUP!$C71:$DB71),$A71*wSUP!BA71/SUM(wSUP!$C71:$DB71),0)</f>
        <v>0</v>
      </c>
      <c r="BB71" s="17">
        <f>IF(SUM(wSUP!$C71:$DB71),$A71*wSUP!BB71/SUM(wSUP!$C71:$DB71),0)</f>
        <v>0</v>
      </c>
      <c r="BC71" s="17">
        <f>IF(SUM(wSUP!$C71:$DB71),$A71*wSUP!BC71/SUM(wSUP!$C71:$DB71),0)</f>
        <v>0</v>
      </c>
      <c r="BD71" s="17">
        <f>IF(SUM(wSUP!$C71:$DB71),$A71*wSUP!BD71/SUM(wSUP!$C71:$DB71),0)</f>
        <v>0</v>
      </c>
      <c r="BE71" s="17">
        <f>IF(SUM(wSUP!$C71:$DB71),$A71*wSUP!BE71/SUM(wSUP!$C71:$DB71),0)</f>
        <v>0</v>
      </c>
      <c r="BF71" s="17">
        <f>IF(SUM(wSUP!$C71:$DB71),$A71*wSUP!BF71/SUM(wSUP!$C71:$DB71),0)</f>
        <v>0</v>
      </c>
      <c r="BG71" s="17">
        <f>IF(SUM(wSUP!$C71:$DB71),$A71*wSUP!BG71/SUM(wSUP!$C71:$DB71),0)</f>
        <v>0</v>
      </c>
      <c r="BH71" s="17">
        <f>IF(SUM(wSUP!$C71:$DB71),$A71*wSUP!BH71/SUM(wSUP!$C71:$DB71),0)</f>
        <v>0</v>
      </c>
      <c r="BI71" s="17">
        <f>IF(SUM(wSUP!$C71:$DB71),$A71*wSUP!BI71/SUM(wSUP!$C71:$DB71),0)</f>
        <v>2.4994725911108038</v>
      </c>
      <c r="BJ71" s="17">
        <f>IF(SUM(wSUP!$C71:$DB71),$A71*wSUP!BJ71/SUM(wSUP!$C71:$DB71),0)</f>
        <v>0</v>
      </c>
      <c r="BK71" s="17">
        <f>IF(SUM(wSUP!$C71:$DB71),$A71*wSUP!BK71/SUM(wSUP!$C71:$DB71),0)</f>
        <v>0</v>
      </c>
      <c r="BL71" s="17">
        <f>IF(SUM(wSUP!$C71:$DB71),$A71*wSUP!BL71/SUM(wSUP!$C71:$DB71),0)</f>
        <v>0</v>
      </c>
      <c r="BM71" s="17">
        <f>IF(SUM(wSUP!$C71:$DB71),$A71*wSUP!BM71/SUM(wSUP!$C71:$DB71),0)</f>
        <v>0</v>
      </c>
      <c r="BN71" s="17">
        <f>IF(SUM(wSUP!$C71:$DB71),$A71*wSUP!BN71/SUM(wSUP!$C71:$DB71),0)</f>
        <v>28.602352187827545</v>
      </c>
      <c r="BO71" s="17">
        <f>IF(SUM(wSUP!$C71:$DB71),$A71*wSUP!BO71/SUM(wSUP!$C71:$DB71),0)</f>
        <v>0</v>
      </c>
      <c r="BP71" s="17">
        <f>IF(SUM(wSUP!$C71:$DB71),$A71*wSUP!BP71/SUM(wSUP!$C71:$DB71),0)</f>
        <v>0</v>
      </c>
      <c r="BQ71" s="17">
        <f>IF(SUM(wSUP!$C71:$DB71),$A71*wSUP!BQ71/SUM(wSUP!$C71:$DB71),0)</f>
        <v>0</v>
      </c>
      <c r="BR71" s="17">
        <f>IF(SUM(wSUP!$C71:$DB71),$A71*wSUP!BR71/SUM(wSUP!$C71:$DB71),0)</f>
        <v>0</v>
      </c>
      <c r="BS71" s="17">
        <f>IF(SUM(wSUP!$C71:$DB71),$A71*wSUP!BS71/SUM(wSUP!$C71:$DB71),0)</f>
        <v>0</v>
      </c>
      <c r="BT71" s="17">
        <f>IF(SUM(wSUP!$C71:$DB71),$A71*wSUP!BT71/SUM(wSUP!$C71:$DB71),0)</f>
        <v>0</v>
      </c>
      <c r="BU71" s="17">
        <f>IF(SUM(wSUP!$C71:$DB71),$A71*wSUP!BU71/SUM(wSUP!$C71:$DB71),0)</f>
        <v>0</v>
      </c>
      <c r="BV71" s="17">
        <f>IF(SUM(wSUP!$C71:$DB71),$A71*wSUP!BV71/SUM(wSUP!$C71:$DB71),0)</f>
        <v>0</v>
      </c>
      <c r="BW71" s="17">
        <f>IF(SUM(wSUP!$C71:$DB71),$A71*wSUP!BW71/SUM(wSUP!$C71:$DB71),0)</f>
        <v>0</v>
      </c>
      <c r="BX71" s="17">
        <f>IF(SUM(wSUP!$C71:$DB71),$A71*wSUP!BX71/SUM(wSUP!$C71:$DB71),0)</f>
        <v>0</v>
      </c>
      <c r="BY71" s="17">
        <f>IF(SUM(wSUP!$C71:$DB71),$A71*wSUP!BY71/SUM(wSUP!$C71:$DB71),0)</f>
        <v>0</v>
      </c>
      <c r="BZ71" s="17">
        <f>IF(SUM(wSUP!$C71:$DB71),$A71*wSUP!BZ71/SUM(wSUP!$C71:$DB71),0)</f>
        <v>0</v>
      </c>
      <c r="CA71" s="17">
        <f>IF(SUM(wSUP!$C71:$DB71),$A71*wSUP!CA71/SUM(wSUP!$C71:$DB71),0)</f>
        <v>0</v>
      </c>
      <c r="CB71" s="17">
        <f>IF(SUM(wSUP!$C71:$DB71),$A71*wSUP!CB71/SUM(wSUP!$C71:$DB71),0)</f>
        <v>0</v>
      </c>
      <c r="CC71" s="17">
        <f>IF(SUM(wSUP!$C71:$DB71),$A71*wSUP!CC71/SUM(wSUP!$C71:$DB71),0)</f>
        <v>0</v>
      </c>
      <c r="CD71" s="17">
        <f>IF(SUM(wSUP!$C71:$DB71),$A71*wSUP!CD71/SUM(wSUP!$C71:$DB71),0)</f>
        <v>0</v>
      </c>
      <c r="CE71" s="17">
        <f>IF(SUM(wSUP!$C71:$DB71),$A71*wSUP!CE71/SUM(wSUP!$C71:$DB71),0)</f>
        <v>0</v>
      </c>
      <c r="CF71" s="17">
        <f>IF(SUM(wSUP!$C71:$DB71),$A71*wSUP!CF71/SUM(wSUP!$C71:$DB71),0)</f>
        <v>0</v>
      </c>
      <c r="CG71" s="17">
        <f>IF(SUM(wSUP!$C71:$DB71),$A71*wSUP!CG71/SUM(wSUP!$C71:$DB71),0)</f>
        <v>0</v>
      </c>
      <c r="CH71" s="17">
        <f>IF(SUM(wSUP!$C71:$DB71),$A71*wSUP!CH71/SUM(wSUP!$C71:$DB71),0)</f>
        <v>0</v>
      </c>
      <c r="CI71" s="17">
        <f>IF(SUM(wSUP!$C71:$DB71),$A71*wSUP!CI71/SUM(wSUP!$C71:$DB71),0)</f>
        <v>0</v>
      </c>
      <c r="CJ71" s="17">
        <f>IF(SUM(wSUP!$C71:$DB71),$A71*wSUP!CJ71/SUM(wSUP!$C71:$DB71),0)</f>
        <v>0</v>
      </c>
      <c r="CK71" s="17">
        <f>IF(SUM(wSUP!$C71:$DB71),$A71*wSUP!CK71/SUM(wSUP!$C71:$DB71),0)</f>
        <v>0</v>
      </c>
      <c r="CL71" s="17">
        <f>IF(SUM(wSUP!$C71:$DB71),$A71*wSUP!CL71/SUM(wSUP!$C71:$DB71),0)</f>
        <v>0</v>
      </c>
      <c r="CM71" s="17">
        <f>IF(SUM(wSUP!$C71:$DB71),$A71*wSUP!CM71/SUM(wSUP!$C71:$DB71),0)</f>
        <v>0</v>
      </c>
      <c r="CN71" s="17">
        <f>IF(SUM(wSUP!$C71:$DB71),$A71*wSUP!CN71/SUM(wSUP!$C71:$DB71),0)</f>
        <v>0</v>
      </c>
      <c r="CO71" s="17">
        <f>IF(SUM(wSUP!$C71:$DB71),$A71*wSUP!CO71/SUM(wSUP!$C71:$DB71),0)</f>
        <v>0</v>
      </c>
      <c r="CP71" s="17">
        <f>IF(SUM(wSUP!$C71:$DB71),$A71*wSUP!CP71/SUM(wSUP!$C71:$DB71),0)</f>
        <v>0</v>
      </c>
      <c r="CQ71" s="17">
        <f>IF(SUM(wSUP!$C71:$DB71),$A71*wSUP!CQ71/SUM(wSUP!$C71:$DB71),0)</f>
        <v>0</v>
      </c>
      <c r="CR71" s="17">
        <f>IF(SUM(wSUP!$C71:$DB71),$A71*wSUP!CR71/SUM(wSUP!$C71:$DB71),0)</f>
        <v>0</v>
      </c>
      <c r="CS71" s="17">
        <f>IF(SUM(wSUP!$C71:$DB71),$A71*wSUP!CS71/SUM(wSUP!$C71:$DB71),0)</f>
        <v>0</v>
      </c>
      <c r="CT71" s="17">
        <f>IF(SUM(wSUP!$C71:$DB71),$A71*wSUP!CT71/SUM(wSUP!$C71:$DB71),0)</f>
        <v>0</v>
      </c>
      <c r="CU71" s="17">
        <f>IF(SUM(wSUP!$C71:$DB71),$A71*wSUP!CU71/SUM(wSUP!$C71:$DB71),0)</f>
        <v>0</v>
      </c>
      <c r="CV71" s="17">
        <f>IF(SUM(wSUP!$C71:$DB71),$A71*wSUP!CV71/SUM(wSUP!$C71:$DB71),0)</f>
        <v>0</v>
      </c>
      <c r="CW71" s="17">
        <f>IF(SUM(wSUP!$C71:$DB71),$A71*wSUP!CW71/SUM(wSUP!$C71:$DB71),0)</f>
        <v>0</v>
      </c>
      <c r="CX71" s="17">
        <f>IF(SUM(wSUP!$C71:$DB71),$A71*wSUP!CX71/SUM(wSUP!$C71:$DB71),0)</f>
        <v>0</v>
      </c>
      <c r="CY71" s="17">
        <f>IF(SUM(wSUP!$C71:$DB71),$A71*wSUP!CY71/SUM(wSUP!$C71:$DB71),0)</f>
        <v>0</v>
      </c>
      <c r="CZ71" s="17">
        <f>IF(SUM(wSUP!$C71:$DB71),$A71*wSUP!CZ71/SUM(wSUP!$C71:$DB71),0)</f>
        <v>0</v>
      </c>
      <c r="DA71" s="17">
        <f>IF(SUM(wSUP!$C71:$DB71),$A71*wSUP!DA71/SUM(wSUP!$C71:$DB71),0)</f>
        <v>0</v>
      </c>
      <c r="DB71" s="17">
        <f>IF(SUM(wSUP!$C71:$DB71),$A71*wSUP!DB71/SUM(wSUP!$C71:$DB71),0)</f>
        <v>0</v>
      </c>
      <c r="DC71" s="2"/>
    </row>
    <row r="72" spans="1:107" x14ac:dyDescent="0.75">
      <c r="A72" s="37">
        <v>20.806070918711377</v>
      </c>
      <c r="B72" s="17" t="s">
        <v>176</v>
      </c>
      <c r="C72" s="17">
        <f>IF(SUM(wSUP!$C72:$DB72),$A72*wSUP!C72/SUM(wSUP!$C72:$DB72),0)</f>
        <v>0</v>
      </c>
      <c r="D72" s="17">
        <f>IF(SUM(wSUP!$C72:$DB72),$A72*wSUP!D72/SUM(wSUP!$C72:$DB72),0)</f>
        <v>0</v>
      </c>
      <c r="E72" s="17">
        <f>IF(SUM(wSUP!$C72:$DB72),$A72*wSUP!E72/SUM(wSUP!$C72:$DB72),0)</f>
        <v>0</v>
      </c>
      <c r="F72" s="17">
        <f>IF(SUM(wSUP!$C72:$DB72),$A72*wSUP!F72/SUM(wSUP!$C72:$DB72),0)</f>
        <v>0</v>
      </c>
      <c r="G72" s="17">
        <f>IF(SUM(wSUP!$C72:$DB72),$A72*wSUP!G72/SUM(wSUP!$C72:$DB72),0)</f>
        <v>0</v>
      </c>
      <c r="H72" s="17">
        <f>IF(SUM(wSUP!$C72:$DB72),$A72*wSUP!H72/SUM(wSUP!$C72:$DB72),0)</f>
        <v>0</v>
      </c>
      <c r="I72" s="17">
        <f>IF(SUM(wSUP!$C72:$DB72),$A72*wSUP!I72/SUM(wSUP!$C72:$DB72),0)</f>
        <v>0</v>
      </c>
      <c r="J72" s="17">
        <f>IF(SUM(wSUP!$C72:$DB72),$A72*wSUP!J72/SUM(wSUP!$C72:$DB72),0)</f>
        <v>0</v>
      </c>
      <c r="K72" s="17">
        <f>IF(SUM(wSUP!$C72:$DB72),$A72*wSUP!K72/SUM(wSUP!$C72:$DB72),0)</f>
        <v>0</v>
      </c>
      <c r="L72" s="17">
        <f>IF(SUM(wSUP!$C72:$DB72),$A72*wSUP!L72/SUM(wSUP!$C72:$DB72),0)</f>
        <v>0</v>
      </c>
      <c r="M72" s="17">
        <f>IF(SUM(wSUP!$C72:$DB72),$A72*wSUP!M72/SUM(wSUP!$C72:$DB72),0)</f>
        <v>0</v>
      </c>
      <c r="N72" s="17">
        <f>IF(SUM(wSUP!$C72:$DB72),$A72*wSUP!N72/SUM(wSUP!$C72:$DB72),0)</f>
        <v>0</v>
      </c>
      <c r="O72" s="17">
        <f>IF(SUM(wSUP!$C72:$DB72),$A72*wSUP!O72/SUM(wSUP!$C72:$DB72),0)</f>
        <v>0</v>
      </c>
      <c r="P72" s="17">
        <f>IF(SUM(wSUP!$C72:$DB72),$A72*wSUP!P72/SUM(wSUP!$C72:$DB72),0)</f>
        <v>0</v>
      </c>
      <c r="Q72" s="17">
        <f>IF(SUM(wSUP!$C72:$DB72),$A72*wSUP!Q72/SUM(wSUP!$C72:$DB72),0)</f>
        <v>0</v>
      </c>
      <c r="R72" s="17">
        <f>IF(SUM(wSUP!$C72:$DB72),$A72*wSUP!R72/SUM(wSUP!$C72:$DB72),0)</f>
        <v>0</v>
      </c>
      <c r="S72" s="17">
        <f>IF(SUM(wSUP!$C72:$DB72),$A72*wSUP!S72/SUM(wSUP!$C72:$DB72),0)</f>
        <v>0</v>
      </c>
      <c r="T72" s="17">
        <f>IF(SUM(wSUP!$C72:$DB72),$A72*wSUP!T72/SUM(wSUP!$C72:$DB72),0)</f>
        <v>0</v>
      </c>
      <c r="U72" s="17">
        <f>IF(SUM(wSUP!$C72:$DB72),$A72*wSUP!U72/SUM(wSUP!$C72:$DB72),0)</f>
        <v>0</v>
      </c>
      <c r="V72" s="17">
        <f>IF(SUM(wSUP!$C72:$DB72),$A72*wSUP!V72/SUM(wSUP!$C72:$DB72),0)</f>
        <v>0</v>
      </c>
      <c r="W72" s="17">
        <f>IF(SUM(wSUP!$C72:$DB72),$A72*wSUP!W72/SUM(wSUP!$C72:$DB72),0)</f>
        <v>0</v>
      </c>
      <c r="X72" s="17">
        <f>IF(SUM(wSUP!$C72:$DB72),$A72*wSUP!X72/SUM(wSUP!$C72:$DB72),0)</f>
        <v>0</v>
      </c>
      <c r="Y72" s="17">
        <f>IF(SUM(wSUP!$C72:$DB72),$A72*wSUP!Y72/SUM(wSUP!$C72:$DB72),0)</f>
        <v>0</v>
      </c>
      <c r="Z72" s="17">
        <f>IF(SUM(wSUP!$C72:$DB72),$A72*wSUP!Z72/SUM(wSUP!$C72:$DB72),0)</f>
        <v>0</v>
      </c>
      <c r="AA72" s="17">
        <f>IF(SUM(wSUP!$C72:$DB72),$A72*wSUP!AA72/SUM(wSUP!$C72:$DB72),0)</f>
        <v>0</v>
      </c>
      <c r="AB72" s="17">
        <f>IF(SUM(wSUP!$C72:$DB72),$A72*wSUP!AB72/SUM(wSUP!$C72:$DB72),0)</f>
        <v>0</v>
      </c>
      <c r="AC72" s="17">
        <f>IF(SUM(wSUP!$C72:$DB72),$A72*wSUP!AC72/SUM(wSUP!$C72:$DB72),0)</f>
        <v>0</v>
      </c>
      <c r="AD72" s="17">
        <f>IF(SUM(wSUP!$C72:$DB72),$A72*wSUP!AD72/SUM(wSUP!$C72:$DB72),0)</f>
        <v>0</v>
      </c>
      <c r="AE72" s="17">
        <f>IF(SUM(wSUP!$C72:$DB72),$A72*wSUP!AE72/SUM(wSUP!$C72:$DB72),0)</f>
        <v>0</v>
      </c>
      <c r="AF72" s="17">
        <f>IF(SUM(wSUP!$C72:$DB72),$A72*wSUP!AF72/SUM(wSUP!$C72:$DB72),0)</f>
        <v>0</v>
      </c>
      <c r="AG72" s="17">
        <f>IF(SUM(wSUP!$C72:$DB72),$A72*wSUP!AG72/SUM(wSUP!$C72:$DB72),0)</f>
        <v>0</v>
      </c>
      <c r="AH72" s="17">
        <f>IF(SUM(wSUP!$C72:$DB72),$A72*wSUP!AH72/SUM(wSUP!$C72:$DB72),0)</f>
        <v>0</v>
      </c>
      <c r="AI72" s="17">
        <f>IF(SUM(wSUP!$C72:$DB72),$A72*wSUP!AI72/SUM(wSUP!$C72:$DB72),0)</f>
        <v>0</v>
      </c>
      <c r="AJ72" s="17">
        <f>IF(SUM(wSUP!$C72:$DB72),$A72*wSUP!AJ72/SUM(wSUP!$C72:$DB72),0)</f>
        <v>0</v>
      </c>
      <c r="AK72" s="17">
        <f>IF(SUM(wSUP!$C72:$DB72),$A72*wSUP!AK72/SUM(wSUP!$C72:$DB72),0)</f>
        <v>0</v>
      </c>
      <c r="AL72" s="17">
        <f>IF(SUM(wSUP!$C72:$DB72),$A72*wSUP!AL72/SUM(wSUP!$C72:$DB72),0)</f>
        <v>0</v>
      </c>
      <c r="AM72" s="17">
        <f>IF(SUM(wSUP!$C72:$DB72),$A72*wSUP!AM72/SUM(wSUP!$C72:$DB72),0)</f>
        <v>0</v>
      </c>
      <c r="AN72" s="17">
        <f>IF(SUM(wSUP!$C72:$DB72),$A72*wSUP!AN72/SUM(wSUP!$C72:$DB72),0)</f>
        <v>0</v>
      </c>
      <c r="AO72" s="17">
        <f>IF(SUM(wSUP!$C72:$DB72),$A72*wSUP!AO72/SUM(wSUP!$C72:$DB72),0)</f>
        <v>0</v>
      </c>
      <c r="AP72" s="17">
        <f>IF(SUM(wSUP!$C72:$DB72),$A72*wSUP!AP72/SUM(wSUP!$C72:$DB72),0)</f>
        <v>0</v>
      </c>
      <c r="AQ72" s="17">
        <f>IF(SUM(wSUP!$C72:$DB72),$A72*wSUP!AQ72/SUM(wSUP!$C72:$DB72),0)</f>
        <v>0</v>
      </c>
      <c r="AR72" s="17">
        <f>IF(SUM(wSUP!$C72:$DB72),$A72*wSUP!AR72/SUM(wSUP!$C72:$DB72),0)</f>
        <v>0</v>
      </c>
      <c r="AS72" s="17">
        <f>IF(SUM(wSUP!$C72:$DB72),$A72*wSUP!AS72/SUM(wSUP!$C72:$DB72),0)</f>
        <v>0</v>
      </c>
      <c r="AT72" s="17">
        <f>IF(SUM(wSUP!$C72:$DB72),$A72*wSUP!AT72/SUM(wSUP!$C72:$DB72),0)</f>
        <v>0</v>
      </c>
      <c r="AU72" s="17">
        <f>IF(SUM(wSUP!$C72:$DB72),$A72*wSUP!AU72/SUM(wSUP!$C72:$DB72),0)</f>
        <v>0</v>
      </c>
      <c r="AV72" s="17">
        <f>IF(SUM(wSUP!$C72:$DB72),$A72*wSUP!AV72/SUM(wSUP!$C72:$DB72),0)</f>
        <v>0</v>
      </c>
      <c r="AW72" s="17">
        <f>IF(SUM(wSUP!$C72:$DB72),$A72*wSUP!AW72/SUM(wSUP!$C72:$DB72),0)</f>
        <v>0</v>
      </c>
      <c r="AX72" s="17">
        <f>IF(SUM(wSUP!$C72:$DB72),$A72*wSUP!AX72/SUM(wSUP!$C72:$DB72),0)</f>
        <v>0</v>
      </c>
      <c r="AY72" s="17">
        <f>IF(SUM(wSUP!$C72:$DB72),$A72*wSUP!AY72/SUM(wSUP!$C72:$DB72),0)</f>
        <v>0</v>
      </c>
      <c r="AZ72" s="17">
        <f>IF(SUM(wSUP!$C72:$DB72),$A72*wSUP!AZ72/SUM(wSUP!$C72:$DB72),0)</f>
        <v>0</v>
      </c>
      <c r="BA72" s="17">
        <f>IF(SUM(wSUP!$C72:$DB72),$A72*wSUP!BA72/SUM(wSUP!$C72:$DB72),0)</f>
        <v>0</v>
      </c>
      <c r="BB72" s="17">
        <f>IF(SUM(wSUP!$C72:$DB72),$A72*wSUP!BB72/SUM(wSUP!$C72:$DB72),0)</f>
        <v>0</v>
      </c>
      <c r="BC72" s="17">
        <f>IF(SUM(wSUP!$C72:$DB72),$A72*wSUP!BC72/SUM(wSUP!$C72:$DB72),0)</f>
        <v>0</v>
      </c>
      <c r="BD72" s="17">
        <f>IF(SUM(wSUP!$C72:$DB72),$A72*wSUP!BD72/SUM(wSUP!$C72:$DB72),0)</f>
        <v>0</v>
      </c>
      <c r="BE72" s="17">
        <f>IF(SUM(wSUP!$C72:$DB72),$A72*wSUP!BE72/SUM(wSUP!$C72:$DB72),0)</f>
        <v>0</v>
      </c>
      <c r="BF72" s="17">
        <f>IF(SUM(wSUP!$C72:$DB72),$A72*wSUP!BF72/SUM(wSUP!$C72:$DB72),0)</f>
        <v>0</v>
      </c>
      <c r="BG72" s="17">
        <f>IF(SUM(wSUP!$C72:$DB72),$A72*wSUP!BG72/SUM(wSUP!$C72:$DB72),0)</f>
        <v>0</v>
      </c>
      <c r="BH72" s="17">
        <f>IF(SUM(wSUP!$C72:$DB72),$A72*wSUP!BH72/SUM(wSUP!$C72:$DB72),0)</f>
        <v>0</v>
      </c>
      <c r="BI72" s="17">
        <f>IF(SUM(wSUP!$C72:$DB72),$A72*wSUP!BI72/SUM(wSUP!$C72:$DB72),0)</f>
        <v>0</v>
      </c>
      <c r="BJ72" s="17">
        <f>IF(SUM(wSUP!$C72:$DB72),$A72*wSUP!BJ72/SUM(wSUP!$C72:$DB72),0)</f>
        <v>0</v>
      </c>
      <c r="BK72" s="17">
        <f>IF(SUM(wSUP!$C72:$DB72),$A72*wSUP!BK72/SUM(wSUP!$C72:$DB72),0)</f>
        <v>0</v>
      </c>
      <c r="BL72" s="17">
        <f>IF(SUM(wSUP!$C72:$DB72),$A72*wSUP!BL72/SUM(wSUP!$C72:$DB72),0)</f>
        <v>0</v>
      </c>
      <c r="BM72" s="17">
        <f>IF(SUM(wSUP!$C72:$DB72),$A72*wSUP!BM72/SUM(wSUP!$C72:$DB72),0)</f>
        <v>0</v>
      </c>
      <c r="BN72" s="17">
        <f>IF(SUM(wSUP!$C72:$DB72),$A72*wSUP!BN72/SUM(wSUP!$C72:$DB72),0)</f>
        <v>0</v>
      </c>
      <c r="BO72" s="17">
        <f>IF(SUM(wSUP!$C72:$DB72),$A72*wSUP!BO72/SUM(wSUP!$C72:$DB72),0)</f>
        <v>20.806070918711377</v>
      </c>
      <c r="BP72" s="17">
        <f>IF(SUM(wSUP!$C72:$DB72),$A72*wSUP!BP72/SUM(wSUP!$C72:$DB72),0)</f>
        <v>0</v>
      </c>
      <c r="BQ72" s="17">
        <f>IF(SUM(wSUP!$C72:$DB72),$A72*wSUP!BQ72/SUM(wSUP!$C72:$DB72),0)</f>
        <v>0</v>
      </c>
      <c r="BR72" s="17">
        <f>IF(SUM(wSUP!$C72:$DB72),$A72*wSUP!BR72/SUM(wSUP!$C72:$DB72),0)</f>
        <v>0</v>
      </c>
      <c r="BS72" s="17">
        <f>IF(SUM(wSUP!$C72:$DB72),$A72*wSUP!BS72/SUM(wSUP!$C72:$DB72),0)</f>
        <v>0</v>
      </c>
      <c r="BT72" s="17">
        <f>IF(SUM(wSUP!$C72:$DB72),$A72*wSUP!BT72/SUM(wSUP!$C72:$DB72),0)</f>
        <v>0</v>
      </c>
      <c r="BU72" s="17">
        <f>IF(SUM(wSUP!$C72:$DB72),$A72*wSUP!BU72/SUM(wSUP!$C72:$DB72),0)</f>
        <v>0</v>
      </c>
      <c r="BV72" s="17">
        <f>IF(SUM(wSUP!$C72:$DB72),$A72*wSUP!BV72/SUM(wSUP!$C72:$DB72),0)</f>
        <v>0</v>
      </c>
      <c r="BW72" s="17">
        <f>IF(SUM(wSUP!$C72:$DB72),$A72*wSUP!BW72/SUM(wSUP!$C72:$DB72),0)</f>
        <v>0</v>
      </c>
      <c r="BX72" s="17">
        <f>IF(SUM(wSUP!$C72:$DB72),$A72*wSUP!BX72/SUM(wSUP!$C72:$DB72),0)</f>
        <v>0</v>
      </c>
      <c r="BY72" s="17">
        <f>IF(SUM(wSUP!$C72:$DB72),$A72*wSUP!BY72/SUM(wSUP!$C72:$DB72),0)</f>
        <v>0</v>
      </c>
      <c r="BZ72" s="17">
        <f>IF(SUM(wSUP!$C72:$DB72),$A72*wSUP!BZ72/SUM(wSUP!$C72:$DB72),0)</f>
        <v>0</v>
      </c>
      <c r="CA72" s="17">
        <f>IF(SUM(wSUP!$C72:$DB72),$A72*wSUP!CA72/SUM(wSUP!$C72:$DB72),0)</f>
        <v>0</v>
      </c>
      <c r="CB72" s="17">
        <f>IF(SUM(wSUP!$C72:$DB72),$A72*wSUP!CB72/SUM(wSUP!$C72:$DB72),0)</f>
        <v>0</v>
      </c>
      <c r="CC72" s="17">
        <f>IF(SUM(wSUP!$C72:$DB72),$A72*wSUP!CC72/SUM(wSUP!$C72:$DB72),0)</f>
        <v>0</v>
      </c>
      <c r="CD72" s="17">
        <f>IF(SUM(wSUP!$C72:$DB72),$A72*wSUP!CD72/SUM(wSUP!$C72:$DB72),0)</f>
        <v>0</v>
      </c>
      <c r="CE72" s="17">
        <f>IF(SUM(wSUP!$C72:$DB72),$A72*wSUP!CE72/SUM(wSUP!$C72:$DB72),0)</f>
        <v>0</v>
      </c>
      <c r="CF72" s="17">
        <f>IF(SUM(wSUP!$C72:$DB72),$A72*wSUP!CF72/SUM(wSUP!$C72:$DB72),0)</f>
        <v>0</v>
      </c>
      <c r="CG72" s="17">
        <f>IF(SUM(wSUP!$C72:$DB72),$A72*wSUP!CG72/SUM(wSUP!$C72:$DB72),0)</f>
        <v>0</v>
      </c>
      <c r="CH72" s="17">
        <f>IF(SUM(wSUP!$C72:$DB72),$A72*wSUP!CH72/SUM(wSUP!$C72:$DB72),0)</f>
        <v>0</v>
      </c>
      <c r="CI72" s="17">
        <f>IF(SUM(wSUP!$C72:$DB72),$A72*wSUP!CI72/SUM(wSUP!$C72:$DB72),0)</f>
        <v>0</v>
      </c>
      <c r="CJ72" s="17">
        <f>IF(SUM(wSUP!$C72:$DB72),$A72*wSUP!CJ72/SUM(wSUP!$C72:$DB72),0)</f>
        <v>0</v>
      </c>
      <c r="CK72" s="17">
        <f>IF(SUM(wSUP!$C72:$DB72),$A72*wSUP!CK72/SUM(wSUP!$C72:$DB72),0)</f>
        <v>0</v>
      </c>
      <c r="CL72" s="17">
        <f>IF(SUM(wSUP!$C72:$DB72),$A72*wSUP!CL72/SUM(wSUP!$C72:$DB72),0)</f>
        <v>0</v>
      </c>
      <c r="CM72" s="17">
        <f>IF(SUM(wSUP!$C72:$DB72),$A72*wSUP!CM72/SUM(wSUP!$C72:$DB72),0)</f>
        <v>0</v>
      </c>
      <c r="CN72" s="17">
        <f>IF(SUM(wSUP!$C72:$DB72),$A72*wSUP!CN72/SUM(wSUP!$C72:$DB72),0)</f>
        <v>0</v>
      </c>
      <c r="CO72" s="17">
        <f>IF(SUM(wSUP!$C72:$DB72),$A72*wSUP!CO72/SUM(wSUP!$C72:$DB72),0)</f>
        <v>0</v>
      </c>
      <c r="CP72" s="17">
        <f>IF(SUM(wSUP!$C72:$DB72),$A72*wSUP!CP72/SUM(wSUP!$C72:$DB72),0)</f>
        <v>0</v>
      </c>
      <c r="CQ72" s="17">
        <f>IF(SUM(wSUP!$C72:$DB72),$A72*wSUP!CQ72/SUM(wSUP!$C72:$DB72),0)</f>
        <v>0</v>
      </c>
      <c r="CR72" s="17">
        <f>IF(SUM(wSUP!$C72:$DB72),$A72*wSUP!CR72/SUM(wSUP!$C72:$DB72),0)</f>
        <v>0</v>
      </c>
      <c r="CS72" s="17">
        <f>IF(SUM(wSUP!$C72:$DB72),$A72*wSUP!CS72/SUM(wSUP!$C72:$DB72),0)</f>
        <v>0</v>
      </c>
      <c r="CT72" s="17">
        <f>IF(SUM(wSUP!$C72:$DB72),$A72*wSUP!CT72/SUM(wSUP!$C72:$DB72),0)</f>
        <v>0</v>
      </c>
      <c r="CU72" s="17">
        <f>IF(SUM(wSUP!$C72:$DB72),$A72*wSUP!CU72/SUM(wSUP!$C72:$DB72),0)</f>
        <v>0</v>
      </c>
      <c r="CV72" s="17">
        <f>IF(SUM(wSUP!$C72:$DB72),$A72*wSUP!CV72/SUM(wSUP!$C72:$DB72),0)</f>
        <v>0</v>
      </c>
      <c r="CW72" s="17">
        <f>IF(SUM(wSUP!$C72:$DB72),$A72*wSUP!CW72/SUM(wSUP!$C72:$DB72),0)</f>
        <v>0</v>
      </c>
      <c r="CX72" s="17">
        <f>IF(SUM(wSUP!$C72:$DB72),$A72*wSUP!CX72/SUM(wSUP!$C72:$DB72),0)</f>
        <v>0</v>
      </c>
      <c r="CY72" s="17">
        <f>IF(SUM(wSUP!$C72:$DB72),$A72*wSUP!CY72/SUM(wSUP!$C72:$DB72),0)</f>
        <v>0</v>
      </c>
      <c r="CZ72" s="17">
        <f>IF(SUM(wSUP!$C72:$DB72),$A72*wSUP!CZ72/SUM(wSUP!$C72:$DB72),0)</f>
        <v>0</v>
      </c>
      <c r="DA72" s="17">
        <f>IF(SUM(wSUP!$C72:$DB72),$A72*wSUP!DA72/SUM(wSUP!$C72:$DB72),0)</f>
        <v>0</v>
      </c>
      <c r="DB72" s="17">
        <f>IF(SUM(wSUP!$C72:$DB72),$A72*wSUP!DB72/SUM(wSUP!$C72:$DB72),0)</f>
        <v>0</v>
      </c>
      <c r="DC72" s="2"/>
    </row>
    <row r="73" spans="1:107" x14ac:dyDescent="0.75">
      <c r="A73" s="37">
        <v>52.839459465226938</v>
      </c>
      <c r="B73" s="17" t="s">
        <v>1183</v>
      </c>
      <c r="C73" s="17">
        <f>IF(SUM(wSUP!$C73:$DB73),$A73*wSUP!C73/SUM(wSUP!$C73:$DB73),0)</f>
        <v>0</v>
      </c>
      <c r="D73" s="17">
        <f>IF(SUM(wSUP!$C73:$DB73),$A73*wSUP!D73/SUM(wSUP!$C73:$DB73),0)</f>
        <v>0</v>
      </c>
      <c r="E73" s="17">
        <f>IF(SUM(wSUP!$C73:$DB73),$A73*wSUP!E73/SUM(wSUP!$C73:$DB73),0)</f>
        <v>0</v>
      </c>
      <c r="F73" s="17">
        <f>IF(SUM(wSUP!$C73:$DB73),$A73*wSUP!F73/SUM(wSUP!$C73:$DB73),0)</f>
        <v>0</v>
      </c>
      <c r="G73" s="17">
        <f>IF(SUM(wSUP!$C73:$DB73),$A73*wSUP!G73/SUM(wSUP!$C73:$DB73),0)</f>
        <v>0</v>
      </c>
      <c r="H73" s="17">
        <f>IF(SUM(wSUP!$C73:$DB73),$A73*wSUP!H73/SUM(wSUP!$C73:$DB73),0)</f>
        <v>0</v>
      </c>
      <c r="I73" s="17">
        <f>IF(SUM(wSUP!$C73:$DB73),$A73*wSUP!I73/SUM(wSUP!$C73:$DB73),0)</f>
        <v>0</v>
      </c>
      <c r="J73" s="17">
        <f>IF(SUM(wSUP!$C73:$DB73),$A73*wSUP!J73/SUM(wSUP!$C73:$DB73),0)</f>
        <v>0</v>
      </c>
      <c r="K73" s="17">
        <f>IF(SUM(wSUP!$C73:$DB73),$A73*wSUP!K73/SUM(wSUP!$C73:$DB73),0)</f>
        <v>0</v>
      </c>
      <c r="L73" s="17">
        <f>IF(SUM(wSUP!$C73:$DB73),$A73*wSUP!L73/SUM(wSUP!$C73:$DB73),0)</f>
        <v>0</v>
      </c>
      <c r="M73" s="17">
        <f>IF(SUM(wSUP!$C73:$DB73),$A73*wSUP!M73/SUM(wSUP!$C73:$DB73),0)</f>
        <v>0</v>
      </c>
      <c r="N73" s="17">
        <f>IF(SUM(wSUP!$C73:$DB73),$A73*wSUP!N73/SUM(wSUP!$C73:$DB73),0)</f>
        <v>0</v>
      </c>
      <c r="O73" s="17">
        <f>IF(SUM(wSUP!$C73:$DB73),$A73*wSUP!O73/SUM(wSUP!$C73:$DB73),0)</f>
        <v>0</v>
      </c>
      <c r="P73" s="17">
        <f>IF(SUM(wSUP!$C73:$DB73),$A73*wSUP!P73/SUM(wSUP!$C73:$DB73),0)</f>
        <v>0</v>
      </c>
      <c r="Q73" s="17">
        <f>IF(SUM(wSUP!$C73:$DB73),$A73*wSUP!Q73/SUM(wSUP!$C73:$DB73),0)</f>
        <v>0</v>
      </c>
      <c r="R73" s="17">
        <f>IF(SUM(wSUP!$C73:$DB73),$A73*wSUP!R73/SUM(wSUP!$C73:$DB73),0)</f>
        <v>0</v>
      </c>
      <c r="S73" s="17">
        <f>IF(SUM(wSUP!$C73:$DB73),$A73*wSUP!S73/SUM(wSUP!$C73:$DB73),0)</f>
        <v>0</v>
      </c>
      <c r="T73" s="17">
        <f>IF(SUM(wSUP!$C73:$DB73),$A73*wSUP!T73/SUM(wSUP!$C73:$DB73),0)</f>
        <v>0</v>
      </c>
      <c r="U73" s="17">
        <f>IF(SUM(wSUP!$C73:$DB73),$A73*wSUP!U73/SUM(wSUP!$C73:$DB73),0)</f>
        <v>0</v>
      </c>
      <c r="V73" s="17">
        <f>IF(SUM(wSUP!$C73:$DB73),$A73*wSUP!V73/SUM(wSUP!$C73:$DB73),0)</f>
        <v>0</v>
      </c>
      <c r="W73" s="17">
        <f>IF(SUM(wSUP!$C73:$DB73),$A73*wSUP!W73/SUM(wSUP!$C73:$DB73),0)</f>
        <v>0</v>
      </c>
      <c r="X73" s="17">
        <f>IF(SUM(wSUP!$C73:$DB73),$A73*wSUP!X73/SUM(wSUP!$C73:$DB73),0)</f>
        <v>0</v>
      </c>
      <c r="Y73" s="17">
        <f>IF(SUM(wSUP!$C73:$DB73),$A73*wSUP!Y73/SUM(wSUP!$C73:$DB73),0)</f>
        <v>0</v>
      </c>
      <c r="Z73" s="17">
        <f>IF(SUM(wSUP!$C73:$DB73),$A73*wSUP!Z73/SUM(wSUP!$C73:$DB73),0)</f>
        <v>0</v>
      </c>
      <c r="AA73" s="17">
        <f>IF(SUM(wSUP!$C73:$DB73),$A73*wSUP!AA73/SUM(wSUP!$C73:$DB73),0)</f>
        <v>0</v>
      </c>
      <c r="AB73" s="17">
        <f>IF(SUM(wSUP!$C73:$DB73),$A73*wSUP!AB73/SUM(wSUP!$C73:$DB73),0)</f>
        <v>0</v>
      </c>
      <c r="AC73" s="17">
        <f>IF(SUM(wSUP!$C73:$DB73),$A73*wSUP!AC73/SUM(wSUP!$C73:$DB73),0)</f>
        <v>0</v>
      </c>
      <c r="AD73" s="17">
        <f>IF(SUM(wSUP!$C73:$DB73),$A73*wSUP!AD73/SUM(wSUP!$C73:$DB73),0)</f>
        <v>0</v>
      </c>
      <c r="AE73" s="17">
        <f>IF(SUM(wSUP!$C73:$DB73),$A73*wSUP!AE73/SUM(wSUP!$C73:$DB73),0)</f>
        <v>0</v>
      </c>
      <c r="AF73" s="17">
        <f>IF(SUM(wSUP!$C73:$DB73),$A73*wSUP!AF73/SUM(wSUP!$C73:$DB73),0)</f>
        <v>0</v>
      </c>
      <c r="AG73" s="17">
        <f>IF(SUM(wSUP!$C73:$DB73),$A73*wSUP!AG73/SUM(wSUP!$C73:$DB73),0)</f>
        <v>0</v>
      </c>
      <c r="AH73" s="17">
        <f>IF(SUM(wSUP!$C73:$DB73),$A73*wSUP!AH73/SUM(wSUP!$C73:$DB73),0)</f>
        <v>0</v>
      </c>
      <c r="AI73" s="17">
        <f>IF(SUM(wSUP!$C73:$DB73),$A73*wSUP!AI73/SUM(wSUP!$C73:$DB73),0)</f>
        <v>0</v>
      </c>
      <c r="AJ73" s="17">
        <f>IF(SUM(wSUP!$C73:$DB73),$A73*wSUP!AJ73/SUM(wSUP!$C73:$DB73),0)</f>
        <v>0</v>
      </c>
      <c r="AK73" s="17">
        <f>IF(SUM(wSUP!$C73:$DB73),$A73*wSUP!AK73/SUM(wSUP!$C73:$DB73),0)</f>
        <v>0</v>
      </c>
      <c r="AL73" s="17">
        <f>IF(SUM(wSUP!$C73:$DB73),$A73*wSUP!AL73/SUM(wSUP!$C73:$DB73),0)</f>
        <v>0</v>
      </c>
      <c r="AM73" s="17">
        <f>IF(SUM(wSUP!$C73:$DB73),$A73*wSUP!AM73/SUM(wSUP!$C73:$DB73),0)</f>
        <v>0</v>
      </c>
      <c r="AN73" s="17">
        <f>IF(SUM(wSUP!$C73:$DB73),$A73*wSUP!AN73/SUM(wSUP!$C73:$DB73),0)</f>
        <v>0</v>
      </c>
      <c r="AO73" s="17">
        <f>IF(SUM(wSUP!$C73:$DB73),$A73*wSUP!AO73/SUM(wSUP!$C73:$DB73),0)</f>
        <v>0</v>
      </c>
      <c r="AP73" s="17">
        <f>IF(SUM(wSUP!$C73:$DB73),$A73*wSUP!AP73/SUM(wSUP!$C73:$DB73),0)</f>
        <v>0</v>
      </c>
      <c r="AQ73" s="17">
        <f>IF(SUM(wSUP!$C73:$DB73),$A73*wSUP!AQ73/SUM(wSUP!$C73:$DB73),0)</f>
        <v>0</v>
      </c>
      <c r="AR73" s="17">
        <f>IF(SUM(wSUP!$C73:$DB73),$A73*wSUP!AR73/SUM(wSUP!$C73:$DB73),0)</f>
        <v>0</v>
      </c>
      <c r="AS73" s="17">
        <f>IF(SUM(wSUP!$C73:$DB73),$A73*wSUP!AS73/SUM(wSUP!$C73:$DB73),0)</f>
        <v>0</v>
      </c>
      <c r="AT73" s="17">
        <f>IF(SUM(wSUP!$C73:$DB73),$A73*wSUP!AT73/SUM(wSUP!$C73:$DB73),0)</f>
        <v>0</v>
      </c>
      <c r="AU73" s="17">
        <f>IF(SUM(wSUP!$C73:$DB73),$A73*wSUP!AU73/SUM(wSUP!$C73:$DB73),0)</f>
        <v>0</v>
      </c>
      <c r="AV73" s="17">
        <f>IF(SUM(wSUP!$C73:$DB73),$A73*wSUP!AV73/SUM(wSUP!$C73:$DB73),0)</f>
        <v>0</v>
      </c>
      <c r="AW73" s="17">
        <f>IF(SUM(wSUP!$C73:$DB73),$A73*wSUP!AW73/SUM(wSUP!$C73:$DB73),0)</f>
        <v>0</v>
      </c>
      <c r="AX73" s="17">
        <f>IF(SUM(wSUP!$C73:$DB73),$A73*wSUP!AX73/SUM(wSUP!$C73:$DB73),0)</f>
        <v>0</v>
      </c>
      <c r="AY73" s="17">
        <f>IF(SUM(wSUP!$C73:$DB73),$A73*wSUP!AY73/SUM(wSUP!$C73:$DB73),0)</f>
        <v>0</v>
      </c>
      <c r="AZ73" s="17">
        <f>IF(SUM(wSUP!$C73:$DB73),$A73*wSUP!AZ73/SUM(wSUP!$C73:$DB73),0)</f>
        <v>0</v>
      </c>
      <c r="BA73" s="17">
        <f>IF(SUM(wSUP!$C73:$DB73),$A73*wSUP!BA73/SUM(wSUP!$C73:$DB73),0)</f>
        <v>3.8353892337747844E-2</v>
      </c>
      <c r="BB73" s="17">
        <f>IF(SUM(wSUP!$C73:$DB73),$A73*wSUP!BB73/SUM(wSUP!$C73:$DB73),0)</f>
        <v>0</v>
      </c>
      <c r="BC73" s="17">
        <f>IF(SUM(wSUP!$C73:$DB73),$A73*wSUP!BC73/SUM(wSUP!$C73:$DB73),0)</f>
        <v>0</v>
      </c>
      <c r="BD73" s="17">
        <f>IF(SUM(wSUP!$C73:$DB73),$A73*wSUP!BD73/SUM(wSUP!$C73:$DB73),0)</f>
        <v>2.2274012853934676E-2</v>
      </c>
      <c r="BE73" s="17">
        <f>IF(SUM(wSUP!$C73:$DB73),$A73*wSUP!BE73/SUM(wSUP!$C73:$DB73),0)</f>
        <v>0</v>
      </c>
      <c r="BF73" s="17">
        <f>IF(SUM(wSUP!$C73:$DB73),$A73*wSUP!BF73/SUM(wSUP!$C73:$DB73),0)</f>
        <v>0</v>
      </c>
      <c r="BG73" s="17">
        <f>IF(SUM(wSUP!$C73:$DB73),$A73*wSUP!BG73/SUM(wSUP!$C73:$DB73),0)</f>
        <v>0.53175964222543293</v>
      </c>
      <c r="BH73" s="17">
        <f>IF(SUM(wSUP!$C73:$DB73),$A73*wSUP!BH73/SUM(wSUP!$C73:$DB73),0)</f>
        <v>0</v>
      </c>
      <c r="BI73" s="17">
        <f>IF(SUM(wSUP!$C73:$DB73),$A73*wSUP!BI73/SUM(wSUP!$C73:$DB73),0)</f>
        <v>14.569983679216822</v>
      </c>
      <c r="BJ73" s="17">
        <f>IF(SUM(wSUP!$C73:$DB73),$A73*wSUP!BJ73/SUM(wSUP!$C73:$DB73),0)</f>
        <v>0</v>
      </c>
      <c r="BK73" s="17">
        <f>IF(SUM(wSUP!$C73:$DB73),$A73*wSUP!BK73/SUM(wSUP!$C73:$DB73),0)</f>
        <v>0</v>
      </c>
      <c r="BL73" s="17">
        <f>IF(SUM(wSUP!$C73:$DB73),$A73*wSUP!BL73/SUM(wSUP!$C73:$DB73),0)</f>
        <v>0</v>
      </c>
      <c r="BM73" s="17">
        <f>IF(SUM(wSUP!$C73:$DB73),$A73*wSUP!BM73/SUM(wSUP!$C73:$DB73),0)</f>
        <v>0.2345655498948209</v>
      </c>
      <c r="BN73" s="17">
        <f>IF(SUM(wSUP!$C73:$DB73),$A73*wSUP!BN73/SUM(wSUP!$C73:$DB73),0)</f>
        <v>0</v>
      </c>
      <c r="BO73" s="17">
        <f>IF(SUM(wSUP!$C73:$DB73),$A73*wSUP!BO73/SUM(wSUP!$C73:$DB73),0)</f>
        <v>0</v>
      </c>
      <c r="BP73" s="17">
        <f>IF(SUM(wSUP!$C73:$DB73),$A73*wSUP!BP73/SUM(wSUP!$C73:$DB73),0)</f>
        <v>37.442522688698183</v>
      </c>
      <c r="BQ73" s="17">
        <f>IF(SUM(wSUP!$C73:$DB73),$A73*wSUP!BQ73/SUM(wSUP!$C73:$DB73),0)</f>
        <v>0</v>
      </c>
      <c r="BR73" s="17">
        <f>IF(SUM(wSUP!$C73:$DB73),$A73*wSUP!BR73/SUM(wSUP!$C73:$DB73),0)</f>
        <v>0</v>
      </c>
      <c r="BS73" s="17">
        <f>IF(SUM(wSUP!$C73:$DB73),$A73*wSUP!BS73/SUM(wSUP!$C73:$DB73),0)</f>
        <v>0</v>
      </c>
      <c r="BT73" s="17">
        <f>IF(SUM(wSUP!$C73:$DB73),$A73*wSUP!BT73/SUM(wSUP!$C73:$DB73),0)</f>
        <v>0</v>
      </c>
      <c r="BU73" s="17">
        <f>IF(SUM(wSUP!$C73:$DB73),$A73*wSUP!BU73/SUM(wSUP!$C73:$DB73),0)</f>
        <v>0</v>
      </c>
      <c r="BV73" s="17">
        <f>IF(SUM(wSUP!$C73:$DB73),$A73*wSUP!BV73/SUM(wSUP!$C73:$DB73),0)</f>
        <v>0</v>
      </c>
      <c r="BW73" s="17">
        <f>IF(SUM(wSUP!$C73:$DB73),$A73*wSUP!BW73/SUM(wSUP!$C73:$DB73),0)</f>
        <v>0</v>
      </c>
      <c r="BX73" s="17">
        <f>IF(SUM(wSUP!$C73:$DB73),$A73*wSUP!BX73/SUM(wSUP!$C73:$DB73),0)</f>
        <v>0</v>
      </c>
      <c r="BY73" s="17">
        <f>IF(SUM(wSUP!$C73:$DB73),$A73*wSUP!BY73/SUM(wSUP!$C73:$DB73),0)</f>
        <v>0</v>
      </c>
      <c r="BZ73" s="17">
        <f>IF(SUM(wSUP!$C73:$DB73),$A73*wSUP!BZ73/SUM(wSUP!$C73:$DB73),0)</f>
        <v>0</v>
      </c>
      <c r="CA73" s="17">
        <f>IF(SUM(wSUP!$C73:$DB73),$A73*wSUP!CA73/SUM(wSUP!$C73:$DB73),0)</f>
        <v>0</v>
      </c>
      <c r="CB73" s="17">
        <f>IF(SUM(wSUP!$C73:$DB73),$A73*wSUP!CB73/SUM(wSUP!$C73:$DB73),0)</f>
        <v>0</v>
      </c>
      <c r="CC73" s="17">
        <f>IF(SUM(wSUP!$C73:$DB73),$A73*wSUP!CC73/SUM(wSUP!$C73:$DB73),0)</f>
        <v>0</v>
      </c>
      <c r="CD73" s="17">
        <f>IF(SUM(wSUP!$C73:$DB73),$A73*wSUP!CD73/SUM(wSUP!$C73:$DB73),0)</f>
        <v>0</v>
      </c>
      <c r="CE73" s="17">
        <f>IF(SUM(wSUP!$C73:$DB73),$A73*wSUP!CE73/SUM(wSUP!$C73:$DB73),0)</f>
        <v>0</v>
      </c>
      <c r="CF73" s="17">
        <f>IF(SUM(wSUP!$C73:$DB73),$A73*wSUP!CF73/SUM(wSUP!$C73:$DB73),0)</f>
        <v>0</v>
      </c>
      <c r="CG73" s="17">
        <f>IF(SUM(wSUP!$C73:$DB73),$A73*wSUP!CG73/SUM(wSUP!$C73:$DB73),0)</f>
        <v>0</v>
      </c>
      <c r="CH73" s="17">
        <f>IF(SUM(wSUP!$C73:$DB73),$A73*wSUP!CH73/SUM(wSUP!$C73:$DB73),0)</f>
        <v>0</v>
      </c>
      <c r="CI73" s="17">
        <f>IF(SUM(wSUP!$C73:$DB73),$A73*wSUP!CI73/SUM(wSUP!$C73:$DB73),0)</f>
        <v>0</v>
      </c>
      <c r="CJ73" s="17">
        <f>IF(SUM(wSUP!$C73:$DB73),$A73*wSUP!CJ73/SUM(wSUP!$C73:$DB73),0)</f>
        <v>0</v>
      </c>
      <c r="CK73" s="17">
        <f>IF(SUM(wSUP!$C73:$DB73),$A73*wSUP!CK73/SUM(wSUP!$C73:$DB73),0)</f>
        <v>0</v>
      </c>
      <c r="CL73" s="17">
        <f>IF(SUM(wSUP!$C73:$DB73),$A73*wSUP!CL73/SUM(wSUP!$C73:$DB73),0)</f>
        <v>0</v>
      </c>
      <c r="CM73" s="17">
        <f>IF(SUM(wSUP!$C73:$DB73),$A73*wSUP!CM73/SUM(wSUP!$C73:$DB73),0)</f>
        <v>0</v>
      </c>
      <c r="CN73" s="17">
        <f>IF(SUM(wSUP!$C73:$DB73),$A73*wSUP!CN73/SUM(wSUP!$C73:$DB73),0)</f>
        <v>0</v>
      </c>
      <c r="CO73" s="17">
        <f>IF(SUM(wSUP!$C73:$DB73),$A73*wSUP!CO73/SUM(wSUP!$C73:$DB73),0)</f>
        <v>0</v>
      </c>
      <c r="CP73" s="17">
        <f>IF(SUM(wSUP!$C73:$DB73),$A73*wSUP!CP73/SUM(wSUP!$C73:$DB73),0)</f>
        <v>0</v>
      </c>
      <c r="CQ73" s="17">
        <f>IF(SUM(wSUP!$C73:$DB73),$A73*wSUP!CQ73/SUM(wSUP!$C73:$DB73),0)</f>
        <v>0</v>
      </c>
      <c r="CR73" s="17">
        <f>IF(SUM(wSUP!$C73:$DB73),$A73*wSUP!CR73/SUM(wSUP!$C73:$DB73),0)</f>
        <v>0</v>
      </c>
      <c r="CS73" s="17">
        <f>IF(SUM(wSUP!$C73:$DB73),$A73*wSUP!CS73/SUM(wSUP!$C73:$DB73),0)</f>
        <v>0</v>
      </c>
      <c r="CT73" s="17">
        <f>IF(SUM(wSUP!$C73:$DB73),$A73*wSUP!CT73/SUM(wSUP!$C73:$DB73),0)</f>
        <v>0</v>
      </c>
      <c r="CU73" s="17">
        <f>IF(SUM(wSUP!$C73:$DB73),$A73*wSUP!CU73/SUM(wSUP!$C73:$DB73),0)</f>
        <v>0</v>
      </c>
      <c r="CV73" s="17">
        <f>IF(SUM(wSUP!$C73:$DB73),$A73*wSUP!CV73/SUM(wSUP!$C73:$DB73),0)</f>
        <v>0</v>
      </c>
      <c r="CW73" s="17">
        <f>IF(SUM(wSUP!$C73:$DB73),$A73*wSUP!CW73/SUM(wSUP!$C73:$DB73),0)</f>
        <v>0</v>
      </c>
      <c r="CX73" s="17">
        <f>IF(SUM(wSUP!$C73:$DB73),$A73*wSUP!CX73/SUM(wSUP!$C73:$DB73),0)</f>
        <v>0</v>
      </c>
      <c r="CY73" s="17">
        <f>IF(SUM(wSUP!$C73:$DB73),$A73*wSUP!CY73/SUM(wSUP!$C73:$DB73),0)</f>
        <v>0</v>
      </c>
      <c r="CZ73" s="17">
        <f>IF(SUM(wSUP!$C73:$DB73),$A73*wSUP!CZ73/SUM(wSUP!$C73:$DB73),0)</f>
        <v>0</v>
      </c>
      <c r="DA73" s="17">
        <f>IF(SUM(wSUP!$C73:$DB73),$A73*wSUP!DA73/SUM(wSUP!$C73:$DB73),0)</f>
        <v>0</v>
      </c>
      <c r="DB73" s="17">
        <f>IF(SUM(wSUP!$C73:$DB73),$A73*wSUP!DB73/SUM(wSUP!$C73:$DB73),0)</f>
        <v>0</v>
      </c>
      <c r="DC73" s="2"/>
    </row>
    <row r="74" spans="1:107" x14ac:dyDescent="0.75">
      <c r="A74" s="37">
        <v>63.796482874494359</v>
      </c>
      <c r="B74" s="17" t="s">
        <v>178</v>
      </c>
      <c r="C74" s="17">
        <f>IF(SUM(wSUP!$C74:$DB74),$A74*wSUP!C74/SUM(wSUP!$C74:$DB74),0)</f>
        <v>0</v>
      </c>
      <c r="D74" s="17">
        <f>IF(SUM(wSUP!$C74:$DB74),$A74*wSUP!D74/SUM(wSUP!$C74:$DB74),0)</f>
        <v>0</v>
      </c>
      <c r="E74" s="17">
        <f>IF(SUM(wSUP!$C74:$DB74),$A74*wSUP!E74/SUM(wSUP!$C74:$DB74),0)</f>
        <v>0</v>
      </c>
      <c r="F74" s="17">
        <f>IF(SUM(wSUP!$C74:$DB74),$A74*wSUP!F74/SUM(wSUP!$C74:$DB74),0)</f>
        <v>0</v>
      </c>
      <c r="G74" s="17">
        <f>IF(SUM(wSUP!$C74:$DB74),$A74*wSUP!G74/SUM(wSUP!$C74:$DB74),0)</f>
        <v>0</v>
      </c>
      <c r="H74" s="17">
        <f>IF(SUM(wSUP!$C74:$DB74),$A74*wSUP!H74/SUM(wSUP!$C74:$DB74),0)</f>
        <v>0</v>
      </c>
      <c r="I74" s="17">
        <f>IF(SUM(wSUP!$C74:$DB74),$A74*wSUP!I74/SUM(wSUP!$C74:$DB74),0)</f>
        <v>0</v>
      </c>
      <c r="J74" s="17">
        <f>IF(SUM(wSUP!$C74:$DB74),$A74*wSUP!J74/SUM(wSUP!$C74:$DB74),0)</f>
        <v>0</v>
      </c>
      <c r="K74" s="17">
        <f>IF(SUM(wSUP!$C74:$DB74),$A74*wSUP!K74/SUM(wSUP!$C74:$DB74),0)</f>
        <v>0</v>
      </c>
      <c r="L74" s="17">
        <f>IF(SUM(wSUP!$C74:$DB74),$A74*wSUP!L74/SUM(wSUP!$C74:$DB74),0)</f>
        <v>0</v>
      </c>
      <c r="M74" s="17">
        <f>IF(SUM(wSUP!$C74:$DB74),$A74*wSUP!M74/SUM(wSUP!$C74:$DB74),0)</f>
        <v>0</v>
      </c>
      <c r="N74" s="17">
        <f>IF(SUM(wSUP!$C74:$DB74),$A74*wSUP!N74/SUM(wSUP!$C74:$DB74),0)</f>
        <v>0</v>
      </c>
      <c r="O74" s="17">
        <f>IF(SUM(wSUP!$C74:$DB74),$A74*wSUP!O74/SUM(wSUP!$C74:$DB74),0)</f>
        <v>0</v>
      </c>
      <c r="P74" s="17">
        <f>IF(SUM(wSUP!$C74:$DB74),$A74*wSUP!P74/SUM(wSUP!$C74:$DB74),0)</f>
        <v>0</v>
      </c>
      <c r="Q74" s="17">
        <f>IF(SUM(wSUP!$C74:$DB74),$A74*wSUP!Q74/SUM(wSUP!$C74:$DB74),0)</f>
        <v>0</v>
      </c>
      <c r="R74" s="17">
        <f>IF(SUM(wSUP!$C74:$DB74),$A74*wSUP!R74/SUM(wSUP!$C74:$DB74),0)</f>
        <v>0</v>
      </c>
      <c r="S74" s="17">
        <f>IF(SUM(wSUP!$C74:$DB74),$A74*wSUP!S74/SUM(wSUP!$C74:$DB74),0)</f>
        <v>0</v>
      </c>
      <c r="T74" s="17">
        <f>IF(SUM(wSUP!$C74:$DB74),$A74*wSUP!T74/SUM(wSUP!$C74:$DB74),0)</f>
        <v>0</v>
      </c>
      <c r="U74" s="17">
        <f>IF(SUM(wSUP!$C74:$DB74),$A74*wSUP!U74/SUM(wSUP!$C74:$DB74),0)</f>
        <v>0</v>
      </c>
      <c r="V74" s="17">
        <f>IF(SUM(wSUP!$C74:$DB74),$A74*wSUP!V74/SUM(wSUP!$C74:$DB74),0)</f>
        <v>0</v>
      </c>
      <c r="W74" s="17">
        <f>IF(SUM(wSUP!$C74:$DB74),$A74*wSUP!W74/SUM(wSUP!$C74:$DB74),0)</f>
        <v>0</v>
      </c>
      <c r="X74" s="17">
        <f>IF(SUM(wSUP!$C74:$DB74),$A74*wSUP!X74/SUM(wSUP!$C74:$DB74),0)</f>
        <v>0</v>
      </c>
      <c r="Y74" s="17">
        <f>IF(SUM(wSUP!$C74:$DB74),$A74*wSUP!Y74/SUM(wSUP!$C74:$DB74),0)</f>
        <v>0</v>
      </c>
      <c r="Z74" s="17">
        <f>IF(SUM(wSUP!$C74:$DB74),$A74*wSUP!Z74/SUM(wSUP!$C74:$DB74),0)</f>
        <v>0</v>
      </c>
      <c r="AA74" s="17">
        <f>IF(SUM(wSUP!$C74:$DB74),$A74*wSUP!AA74/SUM(wSUP!$C74:$DB74),0)</f>
        <v>0</v>
      </c>
      <c r="AB74" s="17">
        <f>IF(SUM(wSUP!$C74:$DB74),$A74*wSUP!AB74/SUM(wSUP!$C74:$DB74),0)</f>
        <v>0</v>
      </c>
      <c r="AC74" s="17">
        <f>IF(SUM(wSUP!$C74:$DB74),$A74*wSUP!AC74/SUM(wSUP!$C74:$DB74),0)</f>
        <v>0</v>
      </c>
      <c r="AD74" s="17">
        <f>IF(SUM(wSUP!$C74:$DB74),$A74*wSUP!AD74/SUM(wSUP!$C74:$DB74),0)</f>
        <v>0</v>
      </c>
      <c r="AE74" s="17">
        <f>IF(SUM(wSUP!$C74:$DB74),$A74*wSUP!AE74/SUM(wSUP!$C74:$DB74),0)</f>
        <v>0</v>
      </c>
      <c r="AF74" s="17">
        <f>IF(SUM(wSUP!$C74:$DB74),$A74*wSUP!AF74/SUM(wSUP!$C74:$DB74),0)</f>
        <v>0</v>
      </c>
      <c r="AG74" s="17">
        <f>IF(SUM(wSUP!$C74:$DB74),$A74*wSUP!AG74/SUM(wSUP!$C74:$DB74),0)</f>
        <v>0</v>
      </c>
      <c r="AH74" s="17">
        <f>IF(SUM(wSUP!$C74:$DB74),$A74*wSUP!AH74/SUM(wSUP!$C74:$DB74),0)</f>
        <v>0</v>
      </c>
      <c r="AI74" s="17">
        <f>IF(SUM(wSUP!$C74:$DB74),$A74*wSUP!AI74/SUM(wSUP!$C74:$DB74),0)</f>
        <v>0</v>
      </c>
      <c r="AJ74" s="17">
        <f>IF(SUM(wSUP!$C74:$DB74),$A74*wSUP!AJ74/SUM(wSUP!$C74:$DB74),0)</f>
        <v>0</v>
      </c>
      <c r="AK74" s="17">
        <f>IF(SUM(wSUP!$C74:$DB74),$A74*wSUP!AK74/SUM(wSUP!$C74:$DB74),0)</f>
        <v>0</v>
      </c>
      <c r="AL74" s="17">
        <f>IF(SUM(wSUP!$C74:$DB74),$A74*wSUP!AL74/SUM(wSUP!$C74:$DB74),0)</f>
        <v>0</v>
      </c>
      <c r="AM74" s="17">
        <f>IF(SUM(wSUP!$C74:$DB74),$A74*wSUP!AM74/SUM(wSUP!$C74:$DB74),0)</f>
        <v>0</v>
      </c>
      <c r="AN74" s="17">
        <f>IF(SUM(wSUP!$C74:$DB74),$A74*wSUP!AN74/SUM(wSUP!$C74:$DB74),0)</f>
        <v>0</v>
      </c>
      <c r="AO74" s="17">
        <f>IF(SUM(wSUP!$C74:$DB74),$A74*wSUP!AO74/SUM(wSUP!$C74:$DB74),0)</f>
        <v>0</v>
      </c>
      <c r="AP74" s="17">
        <f>IF(SUM(wSUP!$C74:$DB74),$A74*wSUP!AP74/SUM(wSUP!$C74:$DB74),0)</f>
        <v>0</v>
      </c>
      <c r="AQ74" s="17">
        <f>IF(SUM(wSUP!$C74:$DB74),$A74*wSUP!AQ74/SUM(wSUP!$C74:$DB74),0)</f>
        <v>0</v>
      </c>
      <c r="AR74" s="17">
        <f>IF(SUM(wSUP!$C74:$DB74),$A74*wSUP!AR74/SUM(wSUP!$C74:$DB74),0)</f>
        <v>0</v>
      </c>
      <c r="AS74" s="17">
        <f>IF(SUM(wSUP!$C74:$DB74),$A74*wSUP!AS74/SUM(wSUP!$C74:$DB74),0)</f>
        <v>0</v>
      </c>
      <c r="AT74" s="17">
        <f>IF(SUM(wSUP!$C74:$DB74),$A74*wSUP!AT74/SUM(wSUP!$C74:$DB74),0)</f>
        <v>0</v>
      </c>
      <c r="AU74" s="17">
        <f>IF(SUM(wSUP!$C74:$DB74),$A74*wSUP!AU74/SUM(wSUP!$C74:$DB74),0)</f>
        <v>0</v>
      </c>
      <c r="AV74" s="17">
        <f>IF(SUM(wSUP!$C74:$DB74),$A74*wSUP!AV74/SUM(wSUP!$C74:$DB74),0)</f>
        <v>0</v>
      </c>
      <c r="AW74" s="17">
        <f>IF(SUM(wSUP!$C74:$DB74),$A74*wSUP!AW74/SUM(wSUP!$C74:$DB74),0)</f>
        <v>0</v>
      </c>
      <c r="AX74" s="17">
        <f>IF(SUM(wSUP!$C74:$DB74),$A74*wSUP!AX74/SUM(wSUP!$C74:$DB74),0)</f>
        <v>0</v>
      </c>
      <c r="AY74" s="17">
        <f>IF(SUM(wSUP!$C74:$DB74),$A74*wSUP!AY74/SUM(wSUP!$C74:$DB74),0)</f>
        <v>0</v>
      </c>
      <c r="AZ74" s="17">
        <f>IF(SUM(wSUP!$C74:$DB74),$A74*wSUP!AZ74/SUM(wSUP!$C74:$DB74),0)</f>
        <v>0</v>
      </c>
      <c r="BA74" s="17">
        <f>IF(SUM(wSUP!$C74:$DB74),$A74*wSUP!BA74/SUM(wSUP!$C74:$DB74),0)</f>
        <v>0</v>
      </c>
      <c r="BB74" s="17">
        <f>IF(SUM(wSUP!$C74:$DB74),$A74*wSUP!BB74/SUM(wSUP!$C74:$DB74),0)</f>
        <v>0</v>
      </c>
      <c r="BC74" s="17">
        <f>IF(SUM(wSUP!$C74:$DB74),$A74*wSUP!BC74/SUM(wSUP!$C74:$DB74),0)</f>
        <v>0</v>
      </c>
      <c r="BD74" s="17">
        <f>IF(SUM(wSUP!$C74:$DB74),$A74*wSUP!BD74/SUM(wSUP!$C74:$DB74),0)</f>
        <v>0</v>
      </c>
      <c r="BE74" s="17">
        <f>IF(SUM(wSUP!$C74:$DB74),$A74*wSUP!BE74/SUM(wSUP!$C74:$DB74),0)</f>
        <v>0</v>
      </c>
      <c r="BF74" s="17">
        <f>IF(SUM(wSUP!$C74:$DB74),$A74*wSUP!BF74/SUM(wSUP!$C74:$DB74),0)</f>
        <v>0</v>
      </c>
      <c r="BG74" s="17">
        <f>IF(SUM(wSUP!$C74:$DB74),$A74*wSUP!BG74/SUM(wSUP!$C74:$DB74),0)</f>
        <v>0</v>
      </c>
      <c r="BH74" s="17">
        <f>IF(SUM(wSUP!$C74:$DB74),$A74*wSUP!BH74/SUM(wSUP!$C74:$DB74),0)</f>
        <v>0</v>
      </c>
      <c r="BI74" s="17">
        <f>IF(SUM(wSUP!$C74:$DB74),$A74*wSUP!BI74/SUM(wSUP!$C74:$DB74),0)</f>
        <v>0</v>
      </c>
      <c r="BJ74" s="17">
        <f>IF(SUM(wSUP!$C74:$DB74),$A74*wSUP!BJ74/SUM(wSUP!$C74:$DB74),0)</f>
        <v>0</v>
      </c>
      <c r="BK74" s="17">
        <f>IF(SUM(wSUP!$C74:$DB74),$A74*wSUP!BK74/SUM(wSUP!$C74:$DB74),0)</f>
        <v>0</v>
      </c>
      <c r="BL74" s="17">
        <f>IF(SUM(wSUP!$C74:$DB74),$A74*wSUP!BL74/SUM(wSUP!$C74:$DB74),0)</f>
        <v>1.2653635049623029</v>
      </c>
      <c r="BM74" s="17">
        <f>IF(SUM(wSUP!$C74:$DB74),$A74*wSUP!BM74/SUM(wSUP!$C74:$DB74),0)</f>
        <v>0</v>
      </c>
      <c r="BN74" s="17">
        <f>IF(SUM(wSUP!$C74:$DB74),$A74*wSUP!BN74/SUM(wSUP!$C74:$DB74),0)</f>
        <v>0</v>
      </c>
      <c r="BO74" s="17">
        <f>IF(SUM(wSUP!$C74:$DB74),$A74*wSUP!BO74/SUM(wSUP!$C74:$DB74),0)</f>
        <v>0</v>
      </c>
      <c r="BP74" s="17">
        <f>IF(SUM(wSUP!$C74:$DB74),$A74*wSUP!BP74/SUM(wSUP!$C74:$DB74),0)</f>
        <v>0</v>
      </c>
      <c r="BQ74" s="17">
        <f>IF(SUM(wSUP!$C74:$DB74),$A74*wSUP!BQ74/SUM(wSUP!$C74:$DB74),0)</f>
        <v>61.900417613617194</v>
      </c>
      <c r="BR74" s="17">
        <f>IF(SUM(wSUP!$C74:$DB74),$A74*wSUP!BR74/SUM(wSUP!$C74:$DB74),0)</f>
        <v>0</v>
      </c>
      <c r="BS74" s="17">
        <f>IF(SUM(wSUP!$C74:$DB74),$A74*wSUP!BS74/SUM(wSUP!$C74:$DB74),0)</f>
        <v>0</v>
      </c>
      <c r="BT74" s="17">
        <f>IF(SUM(wSUP!$C74:$DB74),$A74*wSUP!BT74/SUM(wSUP!$C74:$DB74),0)</f>
        <v>0</v>
      </c>
      <c r="BU74" s="17">
        <f>IF(SUM(wSUP!$C74:$DB74),$A74*wSUP!BU74/SUM(wSUP!$C74:$DB74),0)</f>
        <v>0</v>
      </c>
      <c r="BV74" s="17">
        <f>IF(SUM(wSUP!$C74:$DB74),$A74*wSUP!BV74/SUM(wSUP!$C74:$DB74),0)</f>
        <v>0</v>
      </c>
      <c r="BW74" s="17">
        <f>IF(SUM(wSUP!$C74:$DB74),$A74*wSUP!BW74/SUM(wSUP!$C74:$DB74),0)</f>
        <v>0</v>
      </c>
      <c r="BX74" s="17">
        <f>IF(SUM(wSUP!$C74:$DB74),$A74*wSUP!BX74/SUM(wSUP!$C74:$DB74),0)</f>
        <v>0</v>
      </c>
      <c r="BY74" s="17">
        <f>IF(SUM(wSUP!$C74:$DB74),$A74*wSUP!BY74/SUM(wSUP!$C74:$DB74),0)</f>
        <v>0</v>
      </c>
      <c r="BZ74" s="17">
        <f>IF(SUM(wSUP!$C74:$DB74),$A74*wSUP!BZ74/SUM(wSUP!$C74:$DB74),0)</f>
        <v>0</v>
      </c>
      <c r="CA74" s="17">
        <f>IF(SUM(wSUP!$C74:$DB74),$A74*wSUP!CA74/SUM(wSUP!$C74:$DB74),0)</f>
        <v>0</v>
      </c>
      <c r="CB74" s="17">
        <f>IF(SUM(wSUP!$C74:$DB74),$A74*wSUP!CB74/SUM(wSUP!$C74:$DB74),0)</f>
        <v>0</v>
      </c>
      <c r="CC74" s="17">
        <f>IF(SUM(wSUP!$C74:$DB74),$A74*wSUP!CC74/SUM(wSUP!$C74:$DB74),0)</f>
        <v>0</v>
      </c>
      <c r="CD74" s="17">
        <f>IF(SUM(wSUP!$C74:$DB74),$A74*wSUP!CD74/SUM(wSUP!$C74:$DB74),0)</f>
        <v>0</v>
      </c>
      <c r="CE74" s="17">
        <f>IF(SUM(wSUP!$C74:$DB74),$A74*wSUP!CE74/SUM(wSUP!$C74:$DB74),0)</f>
        <v>0</v>
      </c>
      <c r="CF74" s="17">
        <f>IF(SUM(wSUP!$C74:$DB74),$A74*wSUP!CF74/SUM(wSUP!$C74:$DB74),0)</f>
        <v>0.63070175591485012</v>
      </c>
      <c r="CG74" s="17">
        <f>IF(SUM(wSUP!$C74:$DB74),$A74*wSUP!CG74/SUM(wSUP!$C74:$DB74),0)</f>
        <v>0</v>
      </c>
      <c r="CH74" s="17">
        <f>IF(SUM(wSUP!$C74:$DB74),$A74*wSUP!CH74/SUM(wSUP!$C74:$DB74),0)</f>
        <v>0</v>
      </c>
      <c r="CI74" s="17">
        <f>IF(SUM(wSUP!$C74:$DB74),$A74*wSUP!CI74/SUM(wSUP!$C74:$DB74),0)</f>
        <v>0</v>
      </c>
      <c r="CJ74" s="17">
        <f>IF(SUM(wSUP!$C74:$DB74),$A74*wSUP!CJ74/SUM(wSUP!$C74:$DB74),0)</f>
        <v>0</v>
      </c>
      <c r="CK74" s="17">
        <f>IF(SUM(wSUP!$C74:$DB74),$A74*wSUP!CK74/SUM(wSUP!$C74:$DB74),0)</f>
        <v>0</v>
      </c>
      <c r="CL74" s="17">
        <f>IF(SUM(wSUP!$C74:$DB74),$A74*wSUP!CL74/SUM(wSUP!$C74:$DB74),0)</f>
        <v>0</v>
      </c>
      <c r="CM74" s="17">
        <f>IF(SUM(wSUP!$C74:$DB74),$A74*wSUP!CM74/SUM(wSUP!$C74:$DB74),0)</f>
        <v>0</v>
      </c>
      <c r="CN74" s="17">
        <f>IF(SUM(wSUP!$C74:$DB74),$A74*wSUP!CN74/SUM(wSUP!$C74:$DB74),0)</f>
        <v>0</v>
      </c>
      <c r="CO74" s="17">
        <f>IF(SUM(wSUP!$C74:$DB74),$A74*wSUP!CO74/SUM(wSUP!$C74:$DB74),0)</f>
        <v>0</v>
      </c>
      <c r="CP74" s="17">
        <f>IF(SUM(wSUP!$C74:$DB74),$A74*wSUP!CP74/SUM(wSUP!$C74:$DB74),0)</f>
        <v>0</v>
      </c>
      <c r="CQ74" s="17">
        <f>IF(SUM(wSUP!$C74:$DB74),$A74*wSUP!CQ74/SUM(wSUP!$C74:$DB74),0)</f>
        <v>0</v>
      </c>
      <c r="CR74" s="17">
        <f>IF(SUM(wSUP!$C74:$DB74),$A74*wSUP!CR74/SUM(wSUP!$C74:$DB74),0)</f>
        <v>0</v>
      </c>
      <c r="CS74" s="17">
        <f>IF(SUM(wSUP!$C74:$DB74),$A74*wSUP!CS74/SUM(wSUP!$C74:$DB74),0)</f>
        <v>0</v>
      </c>
      <c r="CT74" s="17">
        <f>IF(SUM(wSUP!$C74:$DB74),$A74*wSUP!CT74/SUM(wSUP!$C74:$DB74),0)</f>
        <v>0</v>
      </c>
      <c r="CU74" s="17">
        <f>IF(SUM(wSUP!$C74:$DB74),$A74*wSUP!CU74/SUM(wSUP!$C74:$DB74),0)</f>
        <v>0</v>
      </c>
      <c r="CV74" s="17">
        <f>IF(SUM(wSUP!$C74:$DB74),$A74*wSUP!CV74/SUM(wSUP!$C74:$DB74),0)</f>
        <v>0</v>
      </c>
      <c r="CW74" s="17">
        <f>IF(SUM(wSUP!$C74:$DB74),$A74*wSUP!CW74/SUM(wSUP!$C74:$DB74),0)</f>
        <v>0</v>
      </c>
      <c r="CX74" s="17">
        <f>IF(SUM(wSUP!$C74:$DB74),$A74*wSUP!CX74/SUM(wSUP!$C74:$DB74),0)</f>
        <v>0</v>
      </c>
      <c r="CY74" s="17">
        <f>IF(SUM(wSUP!$C74:$DB74),$A74*wSUP!CY74/SUM(wSUP!$C74:$DB74),0)</f>
        <v>0</v>
      </c>
      <c r="CZ74" s="17">
        <f>IF(SUM(wSUP!$C74:$DB74),$A74*wSUP!CZ74/SUM(wSUP!$C74:$DB74),0)</f>
        <v>0</v>
      </c>
      <c r="DA74" s="17">
        <f>IF(SUM(wSUP!$C74:$DB74),$A74*wSUP!DA74/SUM(wSUP!$C74:$DB74),0)</f>
        <v>0</v>
      </c>
      <c r="DB74" s="17">
        <f>IF(SUM(wSUP!$C74:$DB74),$A74*wSUP!DB74/SUM(wSUP!$C74:$DB74),0)</f>
        <v>0</v>
      </c>
      <c r="DC74" s="2"/>
    </row>
    <row r="75" spans="1:107" x14ac:dyDescent="0.75">
      <c r="A75" s="37">
        <v>1.075055896454169</v>
      </c>
      <c r="B75" s="17" t="s">
        <v>1186</v>
      </c>
      <c r="C75" s="17">
        <f>IF(SUM(wSUP!$C75:$DB75),$A75*wSUP!C75/SUM(wSUP!$C75:$DB75),0)</f>
        <v>0</v>
      </c>
      <c r="D75" s="17">
        <f>IF(SUM(wSUP!$C75:$DB75),$A75*wSUP!D75/SUM(wSUP!$C75:$DB75),0)</f>
        <v>0</v>
      </c>
      <c r="E75" s="17">
        <f>IF(SUM(wSUP!$C75:$DB75),$A75*wSUP!E75/SUM(wSUP!$C75:$DB75),0)</f>
        <v>0</v>
      </c>
      <c r="F75" s="17">
        <f>IF(SUM(wSUP!$C75:$DB75),$A75*wSUP!F75/SUM(wSUP!$C75:$DB75),0)</f>
        <v>0</v>
      </c>
      <c r="G75" s="17">
        <f>IF(SUM(wSUP!$C75:$DB75),$A75*wSUP!G75/SUM(wSUP!$C75:$DB75),0)</f>
        <v>0</v>
      </c>
      <c r="H75" s="17">
        <f>IF(SUM(wSUP!$C75:$DB75),$A75*wSUP!H75/SUM(wSUP!$C75:$DB75),0)</f>
        <v>0</v>
      </c>
      <c r="I75" s="17">
        <f>IF(SUM(wSUP!$C75:$DB75),$A75*wSUP!I75/SUM(wSUP!$C75:$DB75),0)</f>
        <v>0</v>
      </c>
      <c r="J75" s="17">
        <f>IF(SUM(wSUP!$C75:$DB75),$A75*wSUP!J75/SUM(wSUP!$C75:$DB75),0)</f>
        <v>0</v>
      </c>
      <c r="K75" s="17">
        <f>IF(SUM(wSUP!$C75:$DB75),$A75*wSUP!K75/SUM(wSUP!$C75:$DB75),0)</f>
        <v>0</v>
      </c>
      <c r="L75" s="17">
        <f>IF(SUM(wSUP!$C75:$DB75),$A75*wSUP!L75/SUM(wSUP!$C75:$DB75),0)</f>
        <v>0</v>
      </c>
      <c r="M75" s="17">
        <f>IF(SUM(wSUP!$C75:$DB75),$A75*wSUP!M75/SUM(wSUP!$C75:$DB75),0)</f>
        <v>0</v>
      </c>
      <c r="N75" s="17">
        <f>IF(SUM(wSUP!$C75:$DB75),$A75*wSUP!N75/SUM(wSUP!$C75:$DB75),0)</f>
        <v>0</v>
      </c>
      <c r="O75" s="17">
        <f>IF(SUM(wSUP!$C75:$DB75),$A75*wSUP!O75/SUM(wSUP!$C75:$DB75),0)</f>
        <v>0</v>
      </c>
      <c r="P75" s="17">
        <f>IF(SUM(wSUP!$C75:$DB75),$A75*wSUP!P75/SUM(wSUP!$C75:$DB75),0)</f>
        <v>0</v>
      </c>
      <c r="Q75" s="17">
        <f>IF(SUM(wSUP!$C75:$DB75),$A75*wSUP!Q75/SUM(wSUP!$C75:$DB75),0)</f>
        <v>0</v>
      </c>
      <c r="R75" s="17">
        <f>IF(SUM(wSUP!$C75:$DB75),$A75*wSUP!R75/SUM(wSUP!$C75:$DB75),0)</f>
        <v>0</v>
      </c>
      <c r="S75" s="17">
        <f>IF(SUM(wSUP!$C75:$DB75),$A75*wSUP!S75/SUM(wSUP!$C75:$DB75),0)</f>
        <v>0</v>
      </c>
      <c r="T75" s="17">
        <f>IF(SUM(wSUP!$C75:$DB75),$A75*wSUP!T75/SUM(wSUP!$C75:$DB75),0)</f>
        <v>0</v>
      </c>
      <c r="U75" s="17">
        <f>IF(SUM(wSUP!$C75:$DB75),$A75*wSUP!U75/SUM(wSUP!$C75:$DB75),0)</f>
        <v>0</v>
      </c>
      <c r="V75" s="17">
        <f>IF(SUM(wSUP!$C75:$DB75),$A75*wSUP!V75/SUM(wSUP!$C75:$DB75),0)</f>
        <v>0</v>
      </c>
      <c r="W75" s="17">
        <f>IF(SUM(wSUP!$C75:$DB75),$A75*wSUP!W75/SUM(wSUP!$C75:$DB75),0)</f>
        <v>0</v>
      </c>
      <c r="X75" s="17">
        <f>IF(SUM(wSUP!$C75:$DB75),$A75*wSUP!X75/SUM(wSUP!$C75:$DB75),0)</f>
        <v>0</v>
      </c>
      <c r="Y75" s="17">
        <f>IF(SUM(wSUP!$C75:$DB75),$A75*wSUP!Y75/SUM(wSUP!$C75:$DB75),0)</f>
        <v>0</v>
      </c>
      <c r="Z75" s="17">
        <f>IF(SUM(wSUP!$C75:$DB75),$A75*wSUP!Z75/SUM(wSUP!$C75:$DB75),0)</f>
        <v>0</v>
      </c>
      <c r="AA75" s="17">
        <f>IF(SUM(wSUP!$C75:$DB75),$A75*wSUP!AA75/SUM(wSUP!$C75:$DB75),0)</f>
        <v>0</v>
      </c>
      <c r="AB75" s="17">
        <f>IF(SUM(wSUP!$C75:$DB75),$A75*wSUP!AB75/SUM(wSUP!$C75:$DB75),0)</f>
        <v>0</v>
      </c>
      <c r="AC75" s="17">
        <f>IF(SUM(wSUP!$C75:$DB75),$A75*wSUP!AC75/SUM(wSUP!$C75:$DB75),0)</f>
        <v>0</v>
      </c>
      <c r="AD75" s="17">
        <f>IF(SUM(wSUP!$C75:$DB75),$A75*wSUP!AD75/SUM(wSUP!$C75:$DB75),0)</f>
        <v>0</v>
      </c>
      <c r="AE75" s="17">
        <f>IF(SUM(wSUP!$C75:$DB75),$A75*wSUP!AE75/SUM(wSUP!$C75:$DB75),0)</f>
        <v>0</v>
      </c>
      <c r="AF75" s="17">
        <f>IF(SUM(wSUP!$C75:$DB75),$A75*wSUP!AF75/SUM(wSUP!$C75:$DB75),0)</f>
        <v>0</v>
      </c>
      <c r="AG75" s="17">
        <f>IF(SUM(wSUP!$C75:$DB75),$A75*wSUP!AG75/SUM(wSUP!$C75:$DB75),0)</f>
        <v>0</v>
      </c>
      <c r="AH75" s="17">
        <f>IF(SUM(wSUP!$C75:$DB75),$A75*wSUP!AH75/SUM(wSUP!$C75:$DB75),0)</f>
        <v>0</v>
      </c>
      <c r="AI75" s="17">
        <f>IF(SUM(wSUP!$C75:$DB75),$A75*wSUP!AI75/SUM(wSUP!$C75:$DB75),0)</f>
        <v>0</v>
      </c>
      <c r="AJ75" s="17">
        <f>IF(SUM(wSUP!$C75:$DB75),$A75*wSUP!AJ75/SUM(wSUP!$C75:$DB75),0)</f>
        <v>0</v>
      </c>
      <c r="AK75" s="17">
        <f>IF(SUM(wSUP!$C75:$DB75),$A75*wSUP!AK75/SUM(wSUP!$C75:$DB75),0)</f>
        <v>0</v>
      </c>
      <c r="AL75" s="17">
        <f>IF(SUM(wSUP!$C75:$DB75),$A75*wSUP!AL75/SUM(wSUP!$C75:$DB75),0)</f>
        <v>0</v>
      </c>
      <c r="AM75" s="17">
        <f>IF(SUM(wSUP!$C75:$DB75),$A75*wSUP!AM75/SUM(wSUP!$C75:$DB75),0)</f>
        <v>0</v>
      </c>
      <c r="AN75" s="17">
        <f>IF(SUM(wSUP!$C75:$DB75),$A75*wSUP!AN75/SUM(wSUP!$C75:$DB75),0)</f>
        <v>0</v>
      </c>
      <c r="AO75" s="17">
        <f>IF(SUM(wSUP!$C75:$DB75),$A75*wSUP!AO75/SUM(wSUP!$C75:$DB75),0)</f>
        <v>0</v>
      </c>
      <c r="AP75" s="17">
        <f>IF(SUM(wSUP!$C75:$DB75),$A75*wSUP!AP75/SUM(wSUP!$C75:$DB75),0)</f>
        <v>0</v>
      </c>
      <c r="AQ75" s="17">
        <f>IF(SUM(wSUP!$C75:$DB75),$A75*wSUP!AQ75/SUM(wSUP!$C75:$DB75),0)</f>
        <v>0</v>
      </c>
      <c r="AR75" s="17">
        <f>IF(SUM(wSUP!$C75:$DB75),$A75*wSUP!AR75/SUM(wSUP!$C75:$DB75),0)</f>
        <v>0</v>
      </c>
      <c r="AS75" s="17">
        <f>IF(SUM(wSUP!$C75:$DB75),$A75*wSUP!AS75/SUM(wSUP!$C75:$DB75),0)</f>
        <v>0</v>
      </c>
      <c r="AT75" s="17">
        <f>IF(SUM(wSUP!$C75:$DB75),$A75*wSUP!AT75/SUM(wSUP!$C75:$DB75),0)</f>
        <v>0</v>
      </c>
      <c r="AU75" s="17">
        <f>IF(SUM(wSUP!$C75:$DB75),$A75*wSUP!AU75/SUM(wSUP!$C75:$DB75),0)</f>
        <v>0</v>
      </c>
      <c r="AV75" s="17">
        <f>IF(SUM(wSUP!$C75:$DB75),$A75*wSUP!AV75/SUM(wSUP!$C75:$DB75),0)</f>
        <v>0</v>
      </c>
      <c r="AW75" s="17">
        <f>IF(SUM(wSUP!$C75:$DB75),$A75*wSUP!AW75/SUM(wSUP!$C75:$DB75),0)</f>
        <v>0</v>
      </c>
      <c r="AX75" s="17">
        <f>IF(SUM(wSUP!$C75:$DB75),$A75*wSUP!AX75/SUM(wSUP!$C75:$DB75),0)</f>
        <v>0</v>
      </c>
      <c r="AY75" s="17">
        <f>IF(SUM(wSUP!$C75:$DB75),$A75*wSUP!AY75/SUM(wSUP!$C75:$DB75),0)</f>
        <v>0</v>
      </c>
      <c r="AZ75" s="17">
        <f>IF(SUM(wSUP!$C75:$DB75),$A75*wSUP!AZ75/SUM(wSUP!$C75:$DB75),0)</f>
        <v>0</v>
      </c>
      <c r="BA75" s="17">
        <f>IF(SUM(wSUP!$C75:$DB75),$A75*wSUP!BA75/SUM(wSUP!$C75:$DB75),0)</f>
        <v>0</v>
      </c>
      <c r="BB75" s="17">
        <f>IF(SUM(wSUP!$C75:$DB75),$A75*wSUP!BB75/SUM(wSUP!$C75:$DB75),0)</f>
        <v>0</v>
      </c>
      <c r="BC75" s="17">
        <f>IF(SUM(wSUP!$C75:$DB75),$A75*wSUP!BC75/SUM(wSUP!$C75:$DB75),0)</f>
        <v>0</v>
      </c>
      <c r="BD75" s="17">
        <f>IF(SUM(wSUP!$C75:$DB75),$A75*wSUP!BD75/SUM(wSUP!$C75:$DB75),0)</f>
        <v>0</v>
      </c>
      <c r="BE75" s="17">
        <f>IF(SUM(wSUP!$C75:$DB75),$A75*wSUP!BE75/SUM(wSUP!$C75:$DB75),0)</f>
        <v>0</v>
      </c>
      <c r="BF75" s="17">
        <f>IF(SUM(wSUP!$C75:$DB75),$A75*wSUP!BF75/SUM(wSUP!$C75:$DB75),0)</f>
        <v>0</v>
      </c>
      <c r="BG75" s="17">
        <f>IF(SUM(wSUP!$C75:$DB75),$A75*wSUP!BG75/SUM(wSUP!$C75:$DB75),0)</f>
        <v>0</v>
      </c>
      <c r="BH75" s="17">
        <f>IF(SUM(wSUP!$C75:$DB75),$A75*wSUP!BH75/SUM(wSUP!$C75:$DB75),0)</f>
        <v>0</v>
      </c>
      <c r="BI75" s="17">
        <f>IF(SUM(wSUP!$C75:$DB75),$A75*wSUP!BI75/SUM(wSUP!$C75:$DB75),0)</f>
        <v>0</v>
      </c>
      <c r="BJ75" s="17">
        <f>IF(SUM(wSUP!$C75:$DB75),$A75*wSUP!BJ75/SUM(wSUP!$C75:$DB75),0)</f>
        <v>0</v>
      </c>
      <c r="BK75" s="17">
        <f>IF(SUM(wSUP!$C75:$DB75),$A75*wSUP!BK75/SUM(wSUP!$C75:$DB75),0)</f>
        <v>0</v>
      </c>
      <c r="BL75" s="17">
        <f>IF(SUM(wSUP!$C75:$DB75),$A75*wSUP!BL75/SUM(wSUP!$C75:$DB75),0)</f>
        <v>0</v>
      </c>
      <c r="BM75" s="17">
        <f>IF(SUM(wSUP!$C75:$DB75),$A75*wSUP!BM75/SUM(wSUP!$C75:$DB75),0)</f>
        <v>0</v>
      </c>
      <c r="BN75" s="17">
        <f>IF(SUM(wSUP!$C75:$DB75),$A75*wSUP!BN75/SUM(wSUP!$C75:$DB75),0)</f>
        <v>0</v>
      </c>
      <c r="BO75" s="17">
        <f>IF(SUM(wSUP!$C75:$DB75),$A75*wSUP!BO75/SUM(wSUP!$C75:$DB75),0)</f>
        <v>0</v>
      </c>
      <c r="BP75" s="17">
        <f>IF(SUM(wSUP!$C75:$DB75),$A75*wSUP!BP75/SUM(wSUP!$C75:$DB75),0)</f>
        <v>0</v>
      </c>
      <c r="BQ75" s="17">
        <f>IF(SUM(wSUP!$C75:$DB75),$A75*wSUP!BQ75/SUM(wSUP!$C75:$DB75),0)</f>
        <v>0</v>
      </c>
      <c r="BR75" s="17">
        <f>IF(SUM(wSUP!$C75:$DB75),$A75*wSUP!BR75/SUM(wSUP!$C75:$DB75),0)</f>
        <v>0.35701663626054825</v>
      </c>
      <c r="BS75" s="17">
        <f>IF(SUM(wSUP!$C75:$DB75),$A75*wSUP!BS75/SUM(wSUP!$C75:$DB75),0)</f>
        <v>0</v>
      </c>
      <c r="BT75" s="17">
        <f>IF(SUM(wSUP!$C75:$DB75),$A75*wSUP!BT75/SUM(wSUP!$C75:$DB75),0)</f>
        <v>0</v>
      </c>
      <c r="BU75" s="17">
        <f>IF(SUM(wSUP!$C75:$DB75),$A75*wSUP!BU75/SUM(wSUP!$C75:$DB75),0)</f>
        <v>0</v>
      </c>
      <c r="BV75" s="17">
        <f>IF(SUM(wSUP!$C75:$DB75),$A75*wSUP!BV75/SUM(wSUP!$C75:$DB75),0)</f>
        <v>0</v>
      </c>
      <c r="BW75" s="17">
        <f>IF(SUM(wSUP!$C75:$DB75),$A75*wSUP!BW75/SUM(wSUP!$C75:$DB75),0)</f>
        <v>0</v>
      </c>
      <c r="BX75" s="17">
        <f>IF(SUM(wSUP!$C75:$DB75),$A75*wSUP!BX75/SUM(wSUP!$C75:$DB75),0)</f>
        <v>0</v>
      </c>
      <c r="BY75" s="17">
        <f>IF(SUM(wSUP!$C75:$DB75),$A75*wSUP!BY75/SUM(wSUP!$C75:$DB75),0)</f>
        <v>0</v>
      </c>
      <c r="BZ75" s="17">
        <f>IF(SUM(wSUP!$C75:$DB75),$A75*wSUP!BZ75/SUM(wSUP!$C75:$DB75),0)</f>
        <v>0.21661836383996183</v>
      </c>
      <c r="CA75" s="17">
        <f>IF(SUM(wSUP!$C75:$DB75),$A75*wSUP!CA75/SUM(wSUP!$C75:$DB75),0)</f>
        <v>0.34593845404299645</v>
      </c>
      <c r="CB75" s="17">
        <f>IF(SUM(wSUP!$C75:$DB75),$A75*wSUP!CB75/SUM(wSUP!$C75:$DB75),0)</f>
        <v>0</v>
      </c>
      <c r="CC75" s="17">
        <f>IF(SUM(wSUP!$C75:$DB75),$A75*wSUP!CC75/SUM(wSUP!$C75:$DB75),0)</f>
        <v>0</v>
      </c>
      <c r="CD75" s="17">
        <f>IF(SUM(wSUP!$C75:$DB75),$A75*wSUP!CD75/SUM(wSUP!$C75:$DB75),0)</f>
        <v>0</v>
      </c>
      <c r="CE75" s="17">
        <f>IF(SUM(wSUP!$C75:$DB75),$A75*wSUP!CE75/SUM(wSUP!$C75:$DB75),0)</f>
        <v>0</v>
      </c>
      <c r="CF75" s="17">
        <f>IF(SUM(wSUP!$C75:$DB75),$A75*wSUP!CF75/SUM(wSUP!$C75:$DB75),0)</f>
        <v>0</v>
      </c>
      <c r="CG75" s="17">
        <f>IF(SUM(wSUP!$C75:$DB75),$A75*wSUP!CG75/SUM(wSUP!$C75:$DB75),0)</f>
        <v>0</v>
      </c>
      <c r="CH75" s="17">
        <f>IF(SUM(wSUP!$C75:$DB75),$A75*wSUP!CH75/SUM(wSUP!$C75:$DB75),0)</f>
        <v>0</v>
      </c>
      <c r="CI75" s="17">
        <f>IF(SUM(wSUP!$C75:$DB75),$A75*wSUP!CI75/SUM(wSUP!$C75:$DB75),0)</f>
        <v>0</v>
      </c>
      <c r="CJ75" s="17">
        <f>IF(SUM(wSUP!$C75:$DB75),$A75*wSUP!CJ75/SUM(wSUP!$C75:$DB75),0)</f>
        <v>0</v>
      </c>
      <c r="CK75" s="17">
        <f>IF(SUM(wSUP!$C75:$DB75),$A75*wSUP!CK75/SUM(wSUP!$C75:$DB75),0)</f>
        <v>0</v>
      </c>
      <c r="CL75" s="17">
        <f>IF(SUM(wSUP!$C75:$DB75),$A75*wSUP!CL75/SUM(wSUP!$C75:$DB75),0)</f>
        <v>0</v>
      </c>
      <c r="CM75" s="17">
        <f>IF(SUM(wSUP!$C75:$DB75),$A75*wSUP!CM75/SUM(wSUP!$C75:$DB75),0)</f>
        <v>0</v>
      </c>
      <c r="CN75" s="17">
        <f>IF(SUM(wSUP!$C75:$DB75),$A75*wSUP!CN75/SUM(wSUP!$C75:$DB75),0)</f>
        <v>0</v>
      </c>
      <c r="CO75" s="17">
        <f>IF(SUM(wSUP!$C75:$DB75),$A75*wSUP!CO75/SUM(wSUP!$C75:$DB75),0)</f>
        <v>0</v>
      </c>
      <c r="CP75" s="17">
        <f>IF(SUM(wSUP!$C75:$DB75),$A75*wSUP!CP75/SUM(wSUP!$C75:$DB75),0)</f>
        <v>0</v>
      </c>
      <c r="CQ75" s="17">
        <f>IF(SUM(wSUP!$C75:$DB75),$A75*wSUP!CQ75/SUM(wSUP!$C75:$DB75),0)</f>
        <v>0</v>
      </c>
      <c r="CR75" s="17">
        <f>IF(SUM(wSUP!$C75:$DB75),$A75*wSUP!CR75/SUM(wSUP!$C75:$DB75),0)</f>
        <v>0</v>
      </c>
      <c r="CS75" s="17">
        <f>IF(SUM(wSUP!$C75:$DB75),$A75*wSUP!CS75/SUM(wSUP!$C75:$DB75),0)</f>
        <v>5.8577621646118211E-2</v>
      </c>
      <c r="CT75" s="17">
        <f>IF(SUM(wSUP!$C75:$DB75),$A75*wSUP!CT75/SUM(wSUP!$C75:$DB75),0)</f>
        <v>0</v>
      </c>
      <c r="CU75" s="17">
        <f>IF(SUM(wSUP!$C75:$DB75),$A75*wSUP!CU75/SUM(wSUP!$C75:$DB75),0)</f>
        <v>0</v>
      </c>
      <c r="CV75" s="17">
        <f>IF(SUM(wSUP!$C75:$DB75),$A75*wSUP!CV75/SUM(wSUP!$C75:$DB75),0)</f>
        <v>0</v>
      </c>
      <c r="CW75" s="17">
        <f>IF(SUM(wSUP!$C75:$DB75),$A75*wSUP!CW75/SUM(wSUP!$C75:$DB75),0)</f>
        <v>0</v>
      </c>
      <c r="CX75" s="17">
        <f>IF(SUM(wSUP!$C75:$DB75),$A75*wSUP!CX75/SUM(wSUP!$C75:$DB75),0)</f>
        <v>0</v>
      </c>
      <c r="CY75" s="17">
        <f>IF(SUM(wSUP!$C75:$DB75),$A75*wSUP!CY75/SUM(wSUP!$C75:$DB75),0)</f>
        <v>1.7846523130272199E-2</v>
      </c>
      <c r="CZ75" s="17">
        <f>IF(SUM(wSUP!$C75:$DB75),$A75*wSUP!CZ75/SUM(wSUP!$C75:$DB75),0)</f>
        <v>7.9058297534271835E-2</v>
      </c>
      <c r="DA75" s="17">
        <f>IF(SUM(wSUP!$C75:$DB75),$A75*wSUP!DA75/SUM(wSUP!$C75:$DB75),0)</f>
        <v>0</v>
      </c>
      <c r="DB75" s="17">
        <f>IF(SUM(wSUP!$C75:$DB75),$A75*wSUP!DB75/SUM(wSUP!$C75:$DB75),0)</f>
        <v>0</v>
      </c>
      <c r="DC75" s="2"/>
    </row>
    <row r="76" spans="1:107" x14ac:dyDescent="0.75">
      <c r="A76" s="37">
        <v>308.41896268098913</v>
      </c>
      <c r="B76" s="17" t="s">
        <v>181</v>
      </c>
      <c r="C76" s="17">
        <f>IF(SUM(wSUP!$C76:$DB76),$A76*wSUP!C76/SUM(wSUP!$C76:$DB76),0)</f>
        <v>0</v>
      </c>
      <c r="D76" s="17">
        <f>IF(SUM(wSUP!$C76:$DB76),$A76*wSUP!D76/SUM(wSUP!$C76:$DB76),0)</f>
        <v>0</v>
      </c>
      <c r="E76" s="17">
        <f>IF(SUM(wSUP!$C76:$DB76),$A76*wSUP!E76/SUM(wSUP!$C76:$DB76),0)</f>
        <v>0</v>
      </c>
      <c r="F76" s="17">
        <f>IF(SUM(wSUP!$C76:$DB76),$A76*wSUP!F76/SUM(wSUP!$C76:$DB76),0)</f>
        <v>0</v>
      </c>
      <c r="G76" s="17">
        <f>IF(SUM(wSUP!$C76:$DB76),$A76*wSUP!G76/SUM(wSUP!$C76:$DB76),0)</f>
        <v>0</v>
      </c>
      <c r="H76" s="17">
        <f>IF(SUM(wSUP!$C76:$DB76),$A76*wSUP!H76/SUM(wSUP!$C76:$DB76),0)</f>
        <v>0</v>
      </c>
      <c r="I76" s="17">
        <f>IF(SUM(wSUP!$C76:$DB76),$A76*wSUP!I76/SUM(wSUP!$C76:$DB76),0)</f>
        <v>0</v>
      </c>
      <c r="J76" s="17">
        <f>IF(SUM(wSUP!$C76:$DB76),$A76*wSUP!J76/SUM(wSUP!$C76:$DB76),0)</f>
        <v>0</v>
      </c>
      <c r="K76" s="17">
        <f>IF(SUM(wSUP!$C76:$DB76),$A76*wSUP!K76/SUM(wSUP!$C76:$DB76),0)</f>
        <v>0</v>
      </c>
      <c r="L76" s="17">
        <f>IF(SUM(wSUP!$C76:$DB76),$A76*wSUP!L76/SUM(wSUP!$C76:$DB76),0)</f>
        <v>0</v>
      </c>
      <c r="M76" s="17">
        <f>IF(SUM(wSUP!$C76:$DB76),$A76*wSUP!M76/SUM(wSUP!$C76:$DB76),0)</f>
        <v>0</v>
      </c>
      <c r="N76" s="17">
        <f>IF(SUM(wSUP!$C76:$DB76),$A76*wSUP!N76/SUM(wSUP!$C76:$DB76),0)</f>
        <v>0</v>
      </c>
      <c r="O76" s="17">
        <f>IF(SUM(wSUP!$C76:$DB76),$A76*wSUP!O76/SUM(wSUP!$C76:$DB76),0)</f>
        <v>0</v>
      </c>
      <c r="P76" s="17">
        <f>IF(SUM(wSUP!$C76:$DB76),$A76*wSUP!P76/SUM(wSUP!$C76:$DB76),0)</f>
        <v>0</v>
      </c>
      <c r="Q76" s="17">
        <f>IF(SUM(wSUP!$C76:$DB76),$A76*wSUP!Q76/SUM(wSUP!$C76:$DB76),0)</f>
        <v>0</v>
      </c>
      <c r="R76" s="17">
        <f>IF(SUM(wSUP!$C76:$DB76),$A76*wSUP!R76/SUM(wSUP!$C76:$DB76),0)</f>
        <v>0</v>
      </c>
      <c r="S76" s="17">
        <f>IF(SUM(wSUP!$C76:$DB76),$A76*wSUP!S76/SUM(wSUP!$C76:$DB76),0)</f>
        <v>0</v>
      </c>
      <c r="T76" s="17">
        <f>IF(SUM(wSUP!$C76:$DB76),$A76*wSUP!T76/SUM(wSUP!$C76:$DB76),0)</f>
        <v>0</v>
      </c>
      <c r="U76" s="17">
        <f>IF(SUM(wSUP!$C76:$DB76),$A76*wSUP!U76/SUM(wSUP!$C76:$DB76),0)</f>
        <v>0</v>
      </c>
      <c r="V76" s="17">
        <f>IF(SUM(wSUP!$C76:$DB76),$A76*wSUP!V76/SUM(wSUP!$C76:$DB76),0)</f>
        <v>0</v>
      </c>
      <c r="W76" s="17">
        <f>IF(SUM(wSUP!$C76:$DB76),$A76*wSUP!W76/SUM(wSUP!$C76:$DB76),0)</f>
        <v>0</v>
      </c>
      <c r="X76" s="17">
        <f>IF(SUM(wSUP!$C76:$DB76),$A76*wSUP!X76/SUM(wSUP!$C76:$DB76),0)</f>
        <v>0</v>
      </c>
      <c r="Y76" s="17">
        <f>IF(SUM(wSUP!$C76:$DB76),$A76*wSUP!Y76/SUM(wSUP!$C76:$DB76),0)</f>
        <v>0</v>
      </c>
      <c r="Z76" s="17">
        <f>IF(SUM(wSUP!$C76:$DB76),$A76*wSUP!Z76/SUM(wSUP!$C76:$DB76),0)</f>
        <v>0</v>
      </c>
      <c r="AA76" s="17">
        <f>IF(SUM(wSUP!$C76:$DB76),$A76*wSUP!AA76/SUM(wSUP!$C76:$DB76),0)</f>
        <v>0</v>
      </c>
      <c r="AB76" s="17">
        <f>IF(SUM(wSUP!$C76:$DB76),$A76*wSUP!AB76/SUM(wSUP!$C76:$DB76),0)</f>
        <v>0</v>
      </c>
      <c r="AC76" s="17">
        <f>IF(SUM(wSUP!$C76:$DB76),$A76*wSUP!AC76/SUM(wSUP!$C76:$DB76),0)</f>
        <v>0</v>
      </c>
      <c r="AD76" s="17">
        <f>IF(SUM(wSUP!$C76:$DB76),$A76*wSUP!AD76/SUM(wSUP!$C76:$DB76),0)</f>
        <v>0</v>
      </c>
      <c r="AE76" s="17">
        <f>IF(SUM(wSUP!$C76:$DB76),$A76*wSUP!AE76/SUM(wSUP!$C76:$DB76),0)</f>
        <v>0</v>
      </c>
      <c r="AF76" s="17">
        <f>IF(SUM(wSUP!$C76:$DB76),$A76*wSUP!AF76/SUM(wSUP!$C76:$DB76),0)</f>
        <v>0</v>
      </c>
      <c r="AG76" s="17">
        <f>IF(SUM(wSUP!$C76:$DB76),$A76*wSUP!AG76/SUM(wSUP!$C76:$DB76),0)</f>
        <v>0</v>
      </c>
      <c r="AH76" s="17">
        <f>IF(SUM(wSUP!$C76:$DB76),$A76*wSUP!AH76/SUM(wSUP!$C76:$DB76),0)</f>
        <v>0</v>
      </c>
      <c r="AI76" s="17">
        <f>IF(SUM(wSUP!$C76:$DB76),$A76*wSUP!AI76/SUM(wSUP!$C76:$DB76),0)</f>
        <v>0</v>
      </c>
      <c r="AJ76" s="17">
        <f>IF(SUM(wSUP!$C76:$DB76),$A76*wSUP!AJ76/SUM(wSUP!$C76:$DB76),0)</f>
        <v>0</v>
      </c>
      <c r="AK76" s="17">
        <f>IF(SUM(wSUP!$C76:$DB76),$A76*wSUP!AK76/SUM(wSUP!$C76:$DB76),0)</f>
        <v>0</v>
      </c>
      <c r="AL76" s="17">
        <f>IF(SUM(wSUP!$C76:$DB76),$A76*wSUP!AL76/SUM(wSUP!$C76:$DB76),0)</f>
        <v>0</v>
      </c>
      <c r="AM76" s="17">
        <f>IF(SUM(wSUP!$C76:$DB76),$A76*wSUP!AM76/SUM(wSUP!$C76:$DB76),0)</f>
        <v>0</v>
      </c>
      <c r="AN76" s="17">
        <f>IF(SUM(wSUP!$C76:$DB76),$A76*wSUP!AN76/SUM(wSUP!$C76:$DB76),0)</f>
        <v>0</v>
      </c>
      <c r="AO76" s="17">
        <f>IF(SUM(wSUP!$C76:$DB76),$A76*wSUP!AO76/SUM(wSUP!$C76:$DB76),0)</f>
        <v>0</v>
      </c>
      <c r="AP76" s="17">
        <f>IF(SUM(wSUP!$C76:$DB76),$A76*wSUP!AP76/SUM(wSUP!$C76:$DB76),0)</f>
        <v>0</v>
      </c>
      <c r="AQ76" s="17">
        <f>IF(SUM(wSUP!$C76:$DB76),$A76*wSUP!AQ76/SUM(wSUP!$C76:$DB76),0)</f>
        <v>0</v>
      </c>
      <c r="AR76" s="17">
        <f>IF(SUM(wSUP!$C76:$DB76),$A76*wSUP!AR76/SUM(wSUP!$C76:$DB76),0)</f>
        <v>0</v>
      </c>
      <c r="AS76" s="17">
        <f>IF(SUM(wSUP!$C76:$DB76),$A76*wSUP!AS76/SUM(wSUP!$C76:$DB76),0)</f>
        <v>0</v>
      </c>
      <c r="AT76" s="17">
        <f>IF(SUM(wSUP!$C76:$DB76),$A76*wSUP!AT76/SUM(wSUP!$C76:$DB76),0)</f>
        <v>0</v>
      </c>
      <c r="AU76" s="17">
        <f>IF(SUM(wSUP!$C76:$DB76),$A76*wSUP!AU76/SUM(wSUP!$C76:$DB76),0)</f>
        <v>0</v>
      </c>
      <c r="AV76" s="17">
        <f>IF(SUM(wSUP!$C76:$DB76),$A76*wSUP!AV76/SUM(wSUP!$C76:$DB76),0)</f>
        <v>0</v>
      </c>
      <c r="AW76" s="17">
        <f>IF(SUM(wSUP!$C76:$DB76),$A76*wSUP!AW76/SUM(wSUP!$C76:$DB76),0)</f>
        <v>0</v>
      </c>
      <c r="AX76" s="17">
        <f>IF(SUM(wSUP!$C76:$DB76),$A76*wSUP!AX76/SUM(wSUP!$C76:$DB76),0)</f>
        <v>0</v>
      </c>
      <c r="AY76" s="17">
        <f>IF(SUM(wSUP!$C76:$DB76),$A76*wSUP!AY76/SUM(wSUP!$C76:$DB76),0)</f>
        <v>0</v>
      </c>
      <c r="AZ76" s="17">
        <f>IF(SUM(wSUP!$C76:$DB76),$A76*wSUP!AZ76/SUM(wSUP!$C76:$DB76),0)</f>
        <v>0</v>
      </c>
      <c r="BA76" s="17">
        <f>IF(SUM(wSUP!$C76:$DB76),$A76*wSUP!BA76/SUM(wSUP!$C76:$DB76),0)</f>
        <v>0</v>
      </c>
      <c r="BB76" s="17">
        <f>IF(SUM(wSUP!$C76:$DB76),$A76*wSUP!BB76/SUM(wSUP!$C76:$DB76),0)</f>
        <v>0</v>
      </c>
      <c r="BC76" s="17">
        <f>IF(SUM(wSUP!$C76:$DB76),$A76*wSUP!BC76/SUM(wSUP!$C76:$DB76),0)</f>
        <v>0</v>
      </c>
      <c r="BD76" s="17">
        <f>IF(SUM(wSUP!$C76:$DB76),$A76*wSUP!BD76/SUM(wSUP!$C76:$DB76),0)</f>
        <v>0</v>
      </c>
      <c r="BE76" s="17">
        <f>IF(SUM(wSUP!$C76:$DB76),$A76*wSUP!BE76/SUM(wSUP!$C76:$DB76),0)</f>
        <v>0</v>
      </c>
      <c r="BF76" s="17">
        <f>IF(SUM(wSUP!$C76:$DB76),$A76*wSUP!BF76/SUM(wSUP!$C76:$DB76),0)</f>
        <v>0</v>
      </c>
      <c r="BG76" s="17">
        <f>IF(SUM(wSUP!$C76:$DB76),$A76*wSUP!BG76/SUM(wSUP!$C76:$DB76),0)</f>
        <v>0</v>
      </c>
      <c r="BH76" s="17">
        <f>IF(SUM(wSUP!$C76:$DB76),$A76*wSUP!BH76/SUM(wSUP!$C76:$DB76),0)</f>
        <v>0</v>
      </c>
      <c r="BI76" s="17">
        <f>IF(SUM(wSUP!$C76:$DB76),$A76*wSUP!BI76/SUM(wSUP!$C76:$DB76),0)</f>
        <v>0</v>
      </c>
      <c r="BJ76" s="17">
        <f>IF(SUM(wSUP!$C76:$DB76),$A76*wSUP!BJ76/SUM(wSUP!$C76:$DB76),0)</f>
        <v>0</v>
      </c>
      <c r="BK76" s="17">
        <f>IF(SUM(wSUP!$C76:$DB76),$A76*wSUP!BK76/SUM(wSUP!$C76:$DB76),0)</f>
        <v>0</v>
      </c>
      <c r="BL76" s="17">
        <f>IF(SUM(wSUP!$C76:$DB76),$A76*wSUP!BL76/SUM(wSUP!$C76:$DB76),0)</f>
        <v>0</v>
      </c>
      <c r="BM76" s="17">
        <f>IF(SUM(wSUP!$C76:$DB76),$A76*wSUP!BM76/SUM(wSUP!$C76:$DB76),0)</f>
        <v>0</v>
      </c>
      <c r="BN76" s="17">
        <f>IF(SUM(wSUP!$C76:$DB76),$A76*wSUP!BN76/SUM(wSUP!$C76:$DB76),0)</f>
        <v>0</v>
      </c>
      <c r="BO76" s="17">
        <f>IF(SUM(wSUP!$C76:$DB76),$A76*wSUP!BO76/SUM(wSUP!$C76:$DB76),0)</f>
        <v>0</v>
      </c>
      <c r="BP76" s="17">
        <f>IF(SUM(wSUP!$C76:$DB76),$A76*wSUP!BP76/SUM(wSUP!$C76:$DB76),0)</f>
        <v>0</v>
      </c>
      <c r="BQ76" s="17">
        <f>IF(SUM(wSUP!$C76:$DB76),$A76*wSUP!BQ76/SUM(wSUP!$C76:$DB76),0)</f>
        <v>0</v>
      </c>
      <c r="BR76" s="17">
        <f>IF(SUM(wSUP!$C76:$DB76),$A76*wSUP!BR76/SUM(wSUP!$C76:$DB76),0)</f>
        <v>0</v>
      </c>
      <c r="BS76" s="17">
        <f>IF(SUM(wSUP!$C76:$DB76),$A76*wSUP!BS76/SUM(wSUP!$C76:$DB76),0)</f>
        <v>299.49845920409524</v>
      </c>
      <c r="BT76" s="17">
        <f>IF(SUM(wSUP!$C76:$DB76),$A76*wSUP!BT76/SUM(wSUP!$C76:$DB76),0)</f>
        <v>0</v>
      </c>
      <c r="BU76" s="17">
        <f>IF(SUM(wSUP!$C76:$DB76),$A76*wSUP!BU76/SUM(wSUP!$C76:$DB76),0)</f>
        <v>0</v>
      </c>
      <c r="BV76" s="17">
        <f>IF(SUM(wSUP!$C76:$DB76),$A76*wSUP!BV76/SUM(wSUP!$C76:$DB76),0)</f>
        <v>0</v>
      </c>
      <c r="BW76" s="17">
        <f>IF(SUM(wSUP!$C76:$DB76),$A76*wSUP!BW76/SUM(wSUP!$C76:$DB76),0)</f>
        <v>0</v>
      </c>
      <c r="BX76" s="17">
        <f>IF(SUM(wSUP!$C76:$DB76),$A76*wSUP!BX76/SUM(wSUP!$C76:$DB76),0)</f>
        <v>0</v>
      </c>
      <c r="BY76" s="17">
        <f>IF(SUM(wSUP!$C76:$DB76),$A76*wSUP!BY76/SUM(wSUP!$C76:$DB76),0)</f>
        <v>0</v>
      </c>
      <c r="BZ76" s="17">
        <f>IF(SUM(wSUP!$C76:$DB76),$A76*wSUP!BZ76/SUM(wSUP!$C76:$DB76),0)</f>
        <v>0</v>
      </c>
      <c r="CA76" s="17">
        <f>IF(SUM(wSUP!$C76:$DB76),$A76*wSUP!CA76/SUM(wSUP!$C76:$DB76),0)</f>
        <v>0</v>
      </c>
      <c r="CB76" s="17">
        <f>IF(SUM(wSUP!$C76:$DB76),$A76*wSUP!CB76/SUM(wSUP!$C76:$DB76),0)</f>
        <v>0</v>
      </c>
      <c r="CC76" s="17">
        <f>IF(SUM(wSUP!$C76:$DB76),$A76*wSUP!CC76/SUM(wSUP!$C76:$DB76),0)</f>
        <v>0</v>
      </c>
      <c r="CD76" s="17">
        <f>IF(SUM(wSUP!$C76:$DB76),$A76*wSUP!CD76/SUM(wSUP!$C76:$DB76),0)</f>
        <v>0</v>
      </c>
      <c r="CE76" s="17">
        <f>IF(SUM(wSUP!$C76:$DB76),$A76*wSUP!CE76/SUM(wSUP!$C76:$DB76),0)</f>
        <v>0</v>
      </c>
      <c r="CF76" s="17">
        <f>IF(SUM(wSUP!$C76:$DB76),$A76*wSUP!CF76/SUM(wSUP!$C76:$DB76),0)</f>
        <v>0</v>
      </c>
      <c r="CG76" s="17">
        <f>IF(SUM(wSUP!$C76:$DB76),$A76*wSUP!CG76/SUM(wSUP!$C76:$DB76),0)</f>
        <v>0</v>
      </c>
      <c r="CH76" s="17">
        <f>IF(SUM(wSUP!$C76:$DB76),$A76*wSUP!CH76/SUM(wSUP!$C76:$DB76),0)</f>
        <v>0</v>
      </c>
      <c r="CI76" s="17">
        <f>IF(SUM(wSUP!$C76:$DB76),$A76*wSUP!CI76/SUM(wSUP!$C76:$DB76),0)</f>
        <v>0.30639304592201022</v>
      </c>
      <c r="CJ76" s="17">
        <f>IF(SUM(wSUP!$C76:$DB76),$A76*wSUP!CJ76/SUM(wSUP!$C76:$DB76),0)</f>
        <v>0</v>
      </c>
      <c r="CK76" s="17">
        <f>IF(SUM(wSUP!$C76:$DB76),$A76*wSUP!CK76/SUM(wSUP!$C76:$DB76),0)</f>
        <v>0</v>
      </c>
      <c r="CL76" s="17">
        <f>IF(SUM(wSUP!$C76:$DB76),$A76*wSUP!CL76/SUM(wSUP!$C76:$DB76),0)</f>
        <v>0</v>
      </c>
      <c r="CM76" s="17">
        <f>IF(SUM(wSUP!$C76:$DB76),$A76*wSUP!CM76/SUM(wSUP!$C76:$DB76),0)</f>
        <v>0</v>
      </c>
      <c r="CN76" s="17">
        <f>IF(SUM(wSUP!$C76:$DB76),$A76*wSUP!CN76/SUM(wSUP!$C76:$DB76),0)</f>
        <v>0</v>
      </c>
      <c r="CO76" s="17">
        <f>IF(SUM(wSUP!$C76:$DB76),$A76*wSUP!CO76/SUM(wSUP!$C76:$DB76),0)</f>
        <v>0</v>
      </c>
      <c r="CP76" s="17">
        <f>IF(SUM(wSUP!$C76:$DB76),$A76*wSUP!CP76/SUM(wSUP!$C76:$DB76),0)</f>
        <v>5.3123417553611239</v>
      </c>
      <c r="CQ76" s="17">
        <f>IF(SUM(wSUP!$C76:$DB76),$A76*wSUP!CQ76/SUM(wSUP!$C76:$DB76),0)</f>
        <v>0</v>
      </c>
      <c r="CR76" s="17">
        <f>IF(SUM(wSUP!$C76:$DB76),$A76*wSUP!CR76/SUM(wSUP!$C76:$DB76),0)</f>
        <v>0</v>
      </c>
      <c r="CS76" s="17">
        <f>IF(SUM(wSUP!$C76:$DB76),$A76*wSUP!CS76/SUM(wSUP!$C76:$DB76),0)</f>
        <v>1.1512768054581672</v>
      </c>
      <c r="CT76" s="17">
        <f>IF(SUM(wSUP!$C76:$DB76),$A76*wSUP!CT76/SUM(wSUP!$C76:$DB76),0)</f>
        <v>0</v>
      </c>
      <c r="CU76" s="17">
        <f>IF(SUM(wSUP!$C76:$DB76),$A76*wSUP!CU76/SUM(wSUP!$C76:$DB76),0)</f>
        <v>0</v>
      </c>
      <c r="CV76" s="17">
        <f>IF(SUM(wSUP!$C76:$DB76),$A76*wSUP!CV76/SUM(wSUP!$C76:$DB76),0)</f>
        <v>0</v>
      </c>
      <c r="CW76" s="17">
        <f>IF(SUM(wSUP!$C76:$DB76),$A76*wSUP!CW76/SUM(wSUP!$C76:$DB76),0)</f>
        <v>0</v>
      </c>
      <c r="CX76" s="17">
        <f>IF(SUM(wSUP!$C76:$DB76),$A76*wSUP!CX76/SUM(wSUP!$C76:$DB76),0)</f>
        <v>0</v>
      </c>
      <c r="CY76" s="17">
        <f>IF(SUM(wSUP!$C76:$DB76),$A76*wSUP!CY76/SUM(wSUP!$C76:$DB76),0)</f>
        <v>0.85225783222594109</v>
      </c>
      <c r="CZ76" s="17">
        <f>IF(SUM(wSUP!$C76:$DB76),$A76*wSUP!CZ76/SUM(wSUP!$C76:$DB76),0)</f>
        <v>1.2982340379266402</v>
      </c>
      <c r="DA76" s="17">
        <f>IF(SUM(wSUP!$C76:$DB76),$A76*wSUP!DA76/SUM(wSUP!$C76:$DB76),0)</f>
        <v>0</v>
      </c>
      <c r="DB76" s="17">
        <f>IF(SUM(wSUP!$C76:$DB76),$A76*wSUP!DB76/SUM(wSUP!$C76:$DB76),0)</f>
        <v>0</v>
      </c>
      <c r="DC76" s="2"/>
    </row>
    <row r="77" spans="1:107" x14ac:dyDescent="0.75">
      <c r="A77" s="37">
        <v>53.743879278924304</v>
      </c>
      <c r="B77" s="17" t="s">
        <v>183</v>
      </c>
      <c r="C77" s="17">
        <f>IF(SUM(wSUP!$C77:$DB77),$A77*wSUP!C77/SUM(wSUP!$C77:$DB77),0)</f>
        <v>0</v>
      </c>
      <c r="D77" s="17">
        <f>IF(SUM(wSUP!$C77:$DB77),$A77*wSUP!D77/SUM(wSUP!$C77:$DB77),0)</f>
        <v>0</v>
      </c>
      <c r="E77" s="17">
        <f>IF(SUM(wSUP!$C77:$DB77),$A77*wSUP!E77/SUM(wSUP!$C77:$DB77),0)</f>
        <v>0</v>
      </c>
      <c r="F77" s="17">
        <f>IF(SUM(wSUP!$C77:$DB77),$A77*wSUP!F77/SUM(wSUP!$C77:$DB77),0)</f>
        <v>0</v>
      </c>
      <c r="G77" s="17">
        <f>IF(SUM(wSUP!$C77:$DB77),$A77*wSUP!G77/SUM(wSUP!$C77:$DB77),0)</f>
        <v>0</v>
      </c>
      <c r="H77" s="17">
        <f>IF(SUM(wSUP!$C77:$DB77),$A77*wSUP!H77/SUM(wSUP!$C77:$DB77),0)</f>
        <v>0</v>
      </c>
      <c r="I77" s="17">
        <f>IF(SUM(wSUP!$C77:$DB77),$A77*wSUP!I77/SUM(wSUP!$C77:$DB77),0)</f>
        <v>0</v>
      </c>
      <c r="J77" s="17">
        <f>IF(SUM(wSUP!$C77:$DB77),$A77*wSUP!J77/SUM(wSUP!$C77:$DB77),0)</f>
        <v>0</v>
      </c>
      <c r="K77" s="17">
        <f>IF(SUM(wSUP!$C77:$DB77),$A77*wSUP!K77/SUM(wSUP!$C77:$DB77),0)</f>
        <v>0</v>
      </c>
      <c r="L77" s="17">
        <f>IF(SUM(wSUP!$C77:$DB77),$A77*wSUP!L77/SUM(wSUP!$C77:$DB77),0)</f>
        <v>0</v>
      </c>
      <c r="M77" s="17">
        <f>IF(SUM(wSUP!$C77:$DB77),$A77*wSUP!M77/SUM(wSUP!$C77:$DB77),0)</f>
        <v>0</v>
      </c>
      <c r="N77" s="17">
        <f>IF(SUM(wSUP!$C77:$DB77),$A77*wSUP!N77/SUM(wSUP!$C77:$DB77),0)</f>
        <v>0</v>
      </c>
      <c r="O77" s="17">
        <f>IF(SUM(wSUP!$C77:$DB77),$A77*wSUP!O77/SUM(wSUP!$C77:$DB77),0)</f>
        <v>0</v>
      </c>
      <c r="P77" s="17">
        <f>IF(SUM(wSUP!$C77:$DB77),$A77*wSUP!P77/SUM(wSUP!$C77:$DB77),0)</f>
        <v>0</v>
      </c>
      <c r="Q77" s="17">
        <f>IF(SUM(wSUP!$C77:$DB77),$A77*wSUP!Q77/SUM(wSUP!$C77:$DB77),0)</f>
        <v>0</v>
      </c>
      <c r="R77" s="17">
        <f>IF(SUM(wSUP!$C77:$DB77),$A77*wSUP!R77/SUM(wSUP!$C77:$DB77),0)</f>
        <v>0</v>
      </c>
      <c r="S77" s="17">
        <f>IF(SUM(wSUP!$C77:$DB77),$A77*wSUP!S77/SUM(wSUP!$C77:$DB77),0)</f>
        <v>0</v>
      </c>
      <c r="T77" s="17">
        <f>IF(SUM(wSUP!$C77:$DB77),$A77*wSUP!T77/SUM(wSUP!$C77:$DB77),0)</f>
        <v>0</v>
      </c>
      <c r="U77" s="17">
        <f>IF(SUM(wSUP!$C77:$DB77),$A77*wSUP!U77/SUM(wSUP!$C77:$DB77),0)</f>
        <v>0</v>
      </c>
      <c r="V77" s="17">
        <f>IF(SUM(wSUP!$C77:$DB77),$A77*wSUP!V77/SUM(wSUP!$C77:$DB77),0)</f>
        <v>0</v>
      </c>
      <c r="W77" s="17">
        <f>IF(SUM(wSUP!$C77:$DB77),$A77*wSUP!W77/SUM(wSUP!$C77:$DB77),0)</f>
        <v>0</v>
      </c>
      <c r="X77" s="17">
        <f>IF(SUM(wSUP!$C77:$DB77),$A77*wSUP!X77/SUM(wSUP!$C77:$DB77),0)</f>
        <v>0</v>
      </c>
      <c r="Y77" s="17">
        <f>IF(SUM(wSUP!$C77:$DB77),$A77*wSUP!Y77/SUM(wSUP!$C77:$DB77),0)</f>
        <v>0</v>
      </c>
      <c r="Z77" s="17">
        <f>IF(SUM(wSUP!$C77:$DB77),$A77*wSUP!Z77/SUM(wSUP!$C77:$DB77),0)</f>
        <v>0</v>
      </c>
      <c r="AA77" s="17">
        <f>IF(SUM(wSUP!$C77:$DB77),$A77*wSUP!AA77/SUM(wSUP!$C77:$DB77),0)</f>
        <v>0</v>
      </c>
      <c r="AB77" s="17">
        <f>IF(SUM(wSUP!$C77:$DB77),$A77*wSUP!AB77/SUM(wSUP!$C77:$DB77),0)</f>
        <v>0</v>
      </c>
      <c r="AC77" s="17">
        <f>IF(SUM(wSUP!$C77:$DB77),$A77*wSUP!AC77/SUM(wSUP!$C77:$DB77),0)</f>
        <v>0</v>
      </c>
      <c r="AD77" s="17">
        <f>IF(SUM(wSUP!$C77:$DB77),$A77*wSUP!AD77/SUM(wSUP!$C77:$DB77),0)</f>
        <v>0</v>
      </c>
      <c r="AE77" s="17">
        <f>IF(SUM(wSUP!$C77:$DB77),$A77*wSUP!AE77/SUM(wSUP!$C77:$DB77),0)</f>
        <v>0</v>
      </c>
      <c r="AF77" s="17">
        <f>IF(SUM(wSUP!$C77:$DB77),$A77*wSUP!AF77/SUM(wSUP!$C77:$DB77),0)</f>
        <v>0</v>
      </c>
      <c r="AG77" s="17">
        <f>IF(SUM(wSUP!$C77:$DB77),$A77*wSUP!AG77/SUM(wSUP!$C77:$DB77),0)</f>
        <v>0</v>
      </c>
      <c r="AH77" s="17">
        <f>IF(SUM(wSUP!$C77:$DB77),$A77*wSUP!AH77/SUM(wSUP!$C77:$DB77),0)</f>
        <v>0</v>
      </c>
      <c r="AI77" s="17">
        <f>IF(SUM(wSUP!$C77:$DB77),$A77*wSUP!AI77/SUM(wSUP!$C77:$DB77),0)</f>
        <v>0</v>
      </c>
      <c r="AJ77" s="17">
        <f>IF(SUM(wSUP!$C77:$DB77),$A77*wSUP!AJ77/SUM(wSUP!$C77:$DB77),0)</f>
        <v>0</v>
      </c>
      <c r="AK77" s="17">
        <f>IF(SUM(wSUP!$C77:$DB77),$A77*wSUP!AK77/SUM(wSUP!$C77:$DB77),0)</f>
        <v>0</v>
      </c>
      <c r="AL77" s="17">
        <f>IF(SUM(wSUP!$C77:$DB77),$A77*wSUP!AL77/SUM(wSUP!$C77:$DB77),0)</f>
        <v>0</v>
      </c>
      <c r="AM77" s="17">
        <f>IF(SUM(wSUP!$C77:$DB77),$A77*wSUP!AM77/SUM(wSUP!$C77:$DB77),0)</f>
        <v>0</v>
      </c>
      <c r="AN77" s="17">
        <f>IF(SUM(wSUP!$C77:$DB77),$A77*wSUP!AN77/SUM(wSUP!$C77:$DB77),0)</f>
        <v>0</v>
      </c>
      <c r="AO77" s="17">
        <f>IF(SUM(wSUP!$C77:$DB77),$A77*wSUP!AO77/SUM(wSUP!$C77:$DB77),0)</f>
        <v>0</v>
      </c>
      <c r="AP77" s="17">
        <f>IF(SUM(wSUP!$C77:$DB77),$A77*wSUP!AP77/SUM(wSUP!$C77:$DB77),0)</f>
        <v>0</v>
      </c>
      <c r="AQ77" s="17">
        <f>IF(SUM(wSUP!$C77:$DB77),$A77*wSUP!AQ77/SUM(wSUP!$C77:$DB77),0)</f>
        <v>0</v>
      </c>
      <c r="AR77" s="17">
        <f>IF(SUM(wSUP!$C77:$DB77),$A77*wSUP!AR77/SUM(wSUP!$C77:$DB77),0)</f>
        <v>0</v>
      </c>
      <c r="AS77" s="17">
        <f>IF(SUM(wSUP!$C77:$DB77),$A77*wSUP!AS77/SUM(wSUP!$C77:$DB77),0)</f>
        <v>0</v>
      </c>
      <c r="AT77" s="17">
        <f>IF(SUM(wSUP!$C77:$DB77),$A77*wSUP!AT77/SUM(wSUP!$C77:$DB77),0)</f>
        <v>0</v>
      </c>
      <c r="AU77" s="17">
        <f>IF(SUM(wSUP!$C77:$DB77),$A77*wSUP!AU77/SUM(wSUP!$C77:$DB77),0)</f>
        <v>0</v>
      </c>
      <c r="AV77" s="17">
        <f>IF(SUM(wSUP!$C77:$DB77),$A77*wSUP!AV77/SUM(wSUP!$C77:$DB77),0)</f>
        <v>0</v>
      </c>
      <c r="AW77" s="17">
        <f>IF(SUM(wSUP!$C77:$DB77),$A77*wSUP!AW77/SUM(wSUP!$C77:$DB77),0)</f>
        <v>0</v>
      </c>
      <c r="AX77" s="17">
        <f>IF(SUM(wSUP!$C77:$DB77),$A77*wSUP!AX77/SUM(wSUP!$C77:$DB77),0)</f>
        <v>0</v>
      </c>
      <c r="AY77" s="17">
        <f>IF(SUM(wSUP!$C77:$DB77),$A77*wSUP!AY77/SUM(wSUP!$C77:$DB77),0)</f>
        <v>0</v>
      </c>
      <c r="AZ77" s="17">
        <f>IF(SUM(wSUP!$C77:$DB77),$A77*wSUP!AZ77/SUM(wSUP!$C77:$DB77),0)</f>
        <v>0</v>
      </c>
      <c r="BA77" s="17">
        <f>IF(SUM(wSUP!$C77:$DB77),$A77*wSUP!BA77/SUM(wSUP!$C77:$DB77),0)</f>
        <v>0</v>
      </c>
      <c r="BB77" s="17">
        <f>IF(SUM(wSUP!$C77:$DB77),$A77*wSUP!BB77/SUM(wSUP!$C77:$DB77),0)</f>
        <v>0</v>
      </c>
      <c r="BC77" s="17">
        <f>IF(SUM(wSUP!$C77:$DB77),$A77*wSUP!BC77/SUM(wSUP!$C77:$DB77),0)</f>
        <v>0</v>
      </c>
      <c r="BD77" s="17">
        <f>IF(SUM(wSUP!$C77:$DB77),$A77*wSUP!BD77/SUM(wSUP!$C77:$DB77),0)</f>
        <v>0</v>
      </c>
      <c r="BE77" s="17">
        <f>IF(SUM(wSUP!$C77:$DB77),$A77*wSUP!BE77/SUM(wSUP!$C77:$DB77),0)</f>
        <v>0</v>
      </c>
      <c r="BF77" s="17">
        <f>IF(SUM(wSUP!$C77:$DB77),$A77*wSUP!BF77/SUM(wSUP!$C77:$DB77),0)</f>
        <v>0</v>
      </c>
      <c r="BG77" s="17">
        <f>IF(SUM(wSUP!$C77:$DB77),$A77*wSUP!BG77/SUM(wSUP!$C77:$DB77),0)</f>
        <v>0</v>
      </c>
      <c r="BH77" s="17">
        <f>IF(SUM(wSUP!$C77:$DB77),$A77*wSUP!BH77/SUM(wSUP!$C77:$DB77),0)</f>
        <v>0</v>
      </c>
      <c r="BI77" s="17">
        <f>IF(SUM(wSUP!$C77:$DB77),$A77*wSUP!BI77/SUM(wSUP!$C77:$DB77),0)</f>
        <v>0</v>
      </c>
      <c r="BJ77" s="17">
        <f>IF(SUM(wSUP!$C77:$DB77),$A77*wSUP!BJ77/SUM(wSUP!$C77:$DB77),0)</f>
        <v>0</v>
      </c>
      <c r="BK77" s="17">
        <f>IF(SUM(wSUP!$C77:$DB77),$A77*wSUP!BK77/SUM(wSUP!$C77:$DB77),0)</f>
        <v>0</v>
      </c>
      <c r="BL77" s="17">
        <f>IF(SUM(wSUP!$C77:$DB77),$A77*wSUP!BL77/SUM(wSUP!$C77:$DB77),0)</f>
        <v>0</v>
      </c>
      <c r="BM77" s="17">
        <f>IF(SUM(wSUP!$C77:$DB77),$A77*wSUP!BM77/SUM(wSUP!$C77:$DB77),0)</f>
        <v>0</v>
      </c>
      <c r="BN77" s="17">
        <f>IF(SUM(wSUP!$C77:$DB77),$A77*wSUP!BN77/SUM(wSUP!$C77:$DB77),0)</f>
        <v>0</v>
      </c>
      <c r="BO77" s="17">
        <f>IF(SUM(wSUP!$C77:$DB77),$A77*wSUP!BO77/SUM(wSUP!$C77:$DB77),0)</f>
        <v>0</v>
      </c>
      <c r="BP77" s="17">
        <f>IF(SUM(wSUP!$C77:$DB77),$A77*wSUP!BP77/SUM(wSUP!$C77:$DB77),0)</f>
        <v>0</v>
      </c>
      <c r="BQ77" s="17">
        <f>IF(SUM(wSUP!$C77:$DB77),$A77*wSUP!BQ77/SUM(wSUP!$C77:$DB77),0)</f>
        <v>0</v>
      </c>
      <c r="BR77" s="17">
        <f>IF(SUM(wSUP!$C77:$DB77),$A77*wSUP!BR77/SUM(wSUP!$C77:$DB77),0)</f>
        <v>0</v>
      </c>
      <c r="BS77" s="17">
        <f>IF(SUM(wSUP!$C77:$DB77),$A77*wSUP!BS77/SUM(wSUP!$C77:$DB77),0)</f>
        <v>0.42110934706444003</v>
      </c>
      <c r="BT77" s="17">
        <f>IF(SUM(wSUP!$C77:$DB77),$A77*wSUP!BT77/SUM(wSUP!$C77:$DB77),0)</f>
        <v>53.215248538259672</v>
      </c>
      <c r="BU77" s="17">
        <f>IF(SUM(wSUP!$C77:$DB77),$A77*wSUP!BU77/SUM(wSUP!$C77:$DB77),0)</f>
        <v>0</v>
      </c>
      <c r="BV77" s="17">
        <f>IF(SUM(wSUP!$C77:$DB77),$A77*wSUP!BV77/SUM(wSUP!$C77:$DB77),0)</f>
        <v>0</v>
      </c>
      <c r="BW77" s="17">
        <f>IF(SUM(wSUP!$C77:$DB77),$A77*wSUP!BW77/SUM(wSUP!$C77:$DB77),0)</f>
        <v>0</v>
      </c>
      <c r="BX77" s="17">
        <f>IF(SUM(wSUP!$C77:$DB77),$A77*wSUP!BX77/SUM(wSUP!$C77:$DB77),0)</f>
        <v>0</v>
      </c>
      <c r="BY77" s="17">
        <f>IF(SUM(wSUP!$C77:$DB77),$A77*wSUP!BY77/SUM(wSUP!$C77:$DB77),0)</f>
        <v>0</v>
      </c>
      <c r="BZ77" s="17">
        <f>IF(SUM(wSUP!$C77:$DB77),$A77*wSUP!BZ77/SUM(wSUP!$C77:$DB77),0)</f>
        <v>0</v>
      </c>
      <c r="CA77" s="17">
        <f>IF(SUM(wSUP!$C77:$DB77),$A77*wSUP!CA77/SUM(wSUP!$C77:$DB77),0)</f>
        <v>0</v>
      </c>
      <c r="CB77" s="17">
        <f>IF(SUM(wSUP!$C77:$DB77),$A77*wSUP!CB77/SUM(wSUP!$C77:$DB77),0)</f>
        <v>0</v>
      </c>
      <c r="CC77" s="17">
        <f>IF(SUM(wSUP!$C77:$DB77),$A77*wSUP!CC77/SUM(wSUP!$C77:$DB77),0)</f>
        <v>0</v>
      </c>
      <c r="CD77" s="17">
        <f>IF(SUM(wSUP!$C77:$DB77),$A77*wSUP!CD77/SUM(wSUP!$C77:$DB77),0)</f>
        <v>0</v>
      </c>
      <c r="CE77" s="17">
        <f>IF(SUM(wSUP!$C77:$DB77),$A77*wSUP!CE77/SUM(wSUP!$C77:$DB77),0)</f>
        <v>0</v>
      </c>
      <c r="CF77" s="17">
        <f>IF(SUM(wSUP!$C77:$DB77),$A77*wSUP!CF77/SUM(wSUP!$C77:$DB77),0)</f>
        <v>0</v>
      </c>
      <c r="CG77" s="17">
        <f>IF(SUM(wSUP!$C77:$DB77),$A77*wSUP!CG77/SUM(wSUP!$C77:$DB77),0)</f>
        <v>0</v>
      </c>
      <c r="CH77" s="17">
        <f>IF(SUM(wSUP!$C77:$DB77),$A77*wSUP!CH77/SUM(wSUP!$C77:$DB77),0)</f>
        <v>0</v>
      </c>
      <c r="CI77" s="17">
        <f>IF(SUM(wSUP!$C77:$DB77),$A77*wSUP!CI77/SUM(wSUP!$C77:$DB77),0)</f>
        <v>1.2879208070774239E-2</v>
      </c>
      <c r="CJ77" s="17">
        <f>IF(SUM(wSUP!$C77:$DB77),$A77*wSUP!CJ77/SUM(wSUP!$C77:$DB77),0)</f>
        <v>0</v>
      </c>
      <c r="CK77" s="17">
        <f>IF(SUM(wSUP!$C77:$DB77),$A77*wSUP!CK77/SUM(wSUP!$C77:$DB77),0)</f>
        <v>0</v>
      </c>
      <c r="CL77" s="17">
        <f>IF(SUM(wSUP!$C77:$DB77),$A77*wSUP!CL77/SUM(wSUP!$C77:$DB77),0)</f>
        <v>0</v>
      </c>
      <c r="CM77" s="17">
        <f>IF(SUM(wSUP!$C77:$DB77),$A77*wSUP!CM77/SUM(wSUP!$C77:$DB77),0)</f>
        <v>0</v>
      </c>
      <c r="CN77" s="17">
        <f>IF(SUM(wSUP!$C77:$DB77),$A77*wSUP!CN77/SUM(wSUP!$C77:$DB77),0)</f>
        <v>0</v>
      </c>
      <c r="CO77" s="17">
        <f>IF(SUM(wSUP!$C77:$DB77),$A77*wSUP!CO77/SUM(wSUP!$C77:$DB77),0)</f>
        <v>0</v>
      </c>
      <c r="CP77" s="17">
        <f>IF(SUM(wSUP!$C77:$DB77),$A77*wSUP!CP77/SUM(wSUP!$C77:$DB77),0)</f>
        <v>0</v>
      </c>
      <c r="CQ77" s="17">
        <f>IF(SUM(wSUP!$C77:$DB77),$A77*wSUP!CQ77/SUM(wSUP!$C77:$DB77),0)</f>
        <v>0</v>
      </c>
      <c r="CR77" s="17">
        <f>IF(SUM(wSUP!$C77:$DB77),$A77*wSUP!CR77/SUM(wSUP!$C77:$DB77),0)</f>
        <v>0</v>
      </c>
      <c r="CS77" s="17">
        <f>IF(SUM(wSUP!$C77:$DB77),$A77*wSUP!CS77/SUM(wSUP!$C77:$DB77),0)</f>
        <v>3.2729273582408409E-2</v>
      </c>
      <c r="CT77" s="17">
        <f>IF(SUM(wSUP!$C77:$DB77),$A77*wSUP!CT77/SUM(wSUP!$C77:$DB77),0)</f>
        <v>0</v>
      </c>
      <c r="CU77" s="17">
        <f>IF(SUM(wSUP!$C77:$DB77),$A77*wSUP!CU77/SUM(wSUP!$C77:$DB77),0)</f>
        <v>0</v>
      </c>
      <c r="CV77" s="17">
        <f>IF(SUM(wSUP!$C77:$DB77),$A77*wSUP!CV77/SUM(wSUP!$C77:$DB77),0)</f>
        <v>0</v>
      </c>
      <c r="CW77" s="17">
        <f>IF(SUM(wSUP!$C77:$DB77),$A77*wSUP!CW77/SUM(wSUP!$C77:$DB77),0)</f>
        <v>0</v>
      </c>
      <c r="CX77" s="17">
        <f>IF(SUM(wSUP!$C77:$DB77),$A77*wSUP!CX77/SUM(wSUP!$C77:$DB77),0)</f>
        <v>0</v>
      </c>
      <c r="CY77" s="17">
        <f>IF(SUM(wSUP!$C77:$DB77),$A77*wSUP!CY77/SUM(wSUP!$C77:$DB77),0)</f>
        <v>2.5821463880166179E-2</v>
      </c>
      <c r="CZ77" s="17">
        <f>IF(SUM(wSUP!$C77:$DB77),$A77*wSUP!CZ77/SUM(wSUP!$C77:$DB77),0)</f>
        <v>3.6091448066836979E-2</v>
      </c>
      <c r="DA77" s="17">
        <f>IF(SUM(wSUP!$C77:$DB77),$A77*wSUP!DA77/SUM(wSUP!$C77:$DB77),0)</f>
        <v>0</v>
      </c>
      <c r="DB77" s="17">
        <f>IF(SUM(wSUP!$C77:$DB77),$A77*wSUP!DB77/SUM(wSUP!$C77:$DB77),0)</f>
        <v>0</v>
      </c>
      <c r="DC77" s="2"/>
    </row>
    <row r="78" spans="1:107" x14ac:dyDescent="0.75">
      <c r="A78" s="37">
        <v>11.13387382639247</v>
      </c>
      <c r="B78" s="17" t="s">
        <v>1191</v>
      </c>
      <c r="C78" s="17">
        <f>IF(SUM(wSUP!$C78:$DB78),$A78*wSUP!C78/SUM(wSUP!$C78:$DB78),0)</f>
        <v>0</v>
      </c>
      <c r="D78" s="17">
        <f>IF(SUM(wSUP!$C78:$DB78),$A78*wSUP!D78/SUM(wSUP!$C78:$DB78),0)</f>
        <v>0</v>
      </c>
      <c r="E78" s="17">
        <f>IF(SUM(wSUP!$C78:$DB78),$A78*wSUP!E78/SUM(wSUP!$C78:$DB78),0)</f>
        <v>0</v>
      </c>
      <c r="F78" s="17">
        <f>IF(SUM(wSUP!$C78:$DB78),$A78*wSUP!F78/SUM(wSUP!$C78:$DB78),0)</f>
        <v>0</v>
      </c>
      <c r="G78" s="17">
        <f>IF(SUM(wSUP!$C78:$DB78),$A78*wSUP!G78/SUM(wSUP!$C78:$DB78),0)</f>
        <v>0</v>
      </c>
      <c r="H78" s="17">
        <f>IF(SUM(wSUP!$C78:$DB78),$A78*wSUP!H78/SUM(wSUP!$C78:$DB78),0)</f>
        <v>0</v>
      </c>
      <c r="I78" s="17">
        <f>IF(SUM(wSUP!$C78:$DB78),$A78*wSUP!I78/SUM(wSUP!$C78:$DB78),0)</f>
        <v>0</v>
      </c>
      <c r="J78" s="17">
        <f>IF(SUM(wSUP!$C78:$DB78),$A78*wSUP!J78/SUM(wSUP!$C78:$DB78),0)</f>
        <v>0</v>
      </c>
      <c r="K78" s="17">
        <f>IF(SUM(wSUP!$C78:$DB78),$A78*wSUP!K78/SUM(wSUP!$C78:$DB78),0)</f>
        <v>0</v>
      </c>
      <c r="L78" s="17">
        <f>IF(SUM(wSUP!$C78:$DB78),$A78*wSUP!L78/SUM(wSUP!$C78:$DB78),0)</f>
        <v>0</v>
      </c>
      <c r="M78" s="17">
        <f>IF(SUM(wSUP!$C78:$DB78),$A78*wSUP!M78/SUM(wSUP!$C78:$DB78),0)</f>
        <v>0</v>
      </c>
      <c r="N78" s="17">
        <f>IF(SUM(wSUP!$C78:$DB78),$A78*wSUP!N78/SUM(wSUP!$C78:$DB78),0)</f>
        <v>0</v>
      </c>
      <c r="O78" s="17">
        <f>IF(SUM(wSUP!$C78:$DB78),$A78*wSUP!O78/SUM(wSUP!$C78:$DB78),0)</f>
        <v>0</v>
      </c>
      <c r="P78" s="17">
        <f>IF(SUM(wSUP!$C78:$DB78),$A78*wSUP!P78/SUM(wSUP!$C78:$DB78),0)</f>
        <v>0</v>
      </c>
      <c r="Q78" s="17">
        <f>IF(SUM(wSUP!$C78:$DB78),$A78*wSUP!Q78/SUM(wSUP!$C78:$DB78),0)</f>
        <v>0</v>
      </c>
      <c r="R78" s="17">
        <f>IF(SUM(wSUP!$C78:$DB78),$A78*wSUP!R78/SUM(wSUP!$C78:$DB78),0)</f>
        <v>0</v>
      </c>
      <c r="S78" s="17">
        <f>IF(SUM(wSUP!$C78:$DB78),$A78*wSUP!S78/SUM(wSUP!$C78:$DB78),0)</f>
        <v>0</v>
      </c>
      <c r="T78" s="17">
        <f>IF(SUM(wSUP!$C78:$DB78),$A78*wSUP!T78/SUM(wSUP!$C78:$DB78),0)</f>
        <v>0</v>
      </c>
      <c r="U78" s="17">
        <f>IF(SUM(wSUP!$C78:$DB78),$A78*wSUP!U78/SUM(wSUP!$C78:$DB78),0)</f>
        <v>0</v>
      </c>
      <c r="V78" s="17">
        <f>IF(SUM(wSUP!$C78:$DB78),$A78*wSUP!V78/SUM(wSUP!$C78:$DB78),0)</f>
        <v>0</v>
      </c>
      <c r="W78" s="17">
        <f>IF(SUM(wSUP!$C78:$DB78),$A78*wSUP!W78/SUM(wSUP!$C78:$DB78),0)</f>
        <v>0</v>
      </c>
      <c r="X78" s="17">
        <f>IF(SUM(wSUP!$C78:$DB78),$A78*wSUP!X78/SUM(wSUP!$C78:$DB78),0)</f>
        <v>0</v>
      </c>
      <c r="Y78" s="17">
        <f>IF(SUM(wSUP!$C78:$DB78),$A78*wSUP!Y78/SUM(wSUP!$C78:$DB78),0)</f>
        <v>0</v>
      </c>
      <c r="Z78" s="17">
        <f>IF(SUM(wSUP!$C78:$DB78),$A78*wSUP!Z78/SUM(wSUP!$C78:$DB78),0)</f>
        <v>0</v>
      </c>
      <c r="AA78" s="17">
        <f>IF(SUM(wSUP!$C78:$DB78),$A78*wSUP!AA78/SUM(wSUP!$C78:$DB78),0)</f>
        <v>0</v>
      </c>
      <c r="AB78" s="17">
        <f>IF(SUM(wSUP!$C78:$DB78),$A78*wSUP!AB78/SUM(wSUP!$C78:$DB78),0)</f>
        <v>0</v>
      </c>
      <c r="AC78" s="17">
        <f>IF(SUM(wSUP!$C78:$DB78),$A78*wSUP!AC78/SUM(wSUP!$C78:$DB78),0)</f>
        <v>0</v>
      </c>
      <c r="AD78" s="17">
        <f>IF(SUM(wSUP!$C78:$DB78),$A78*wSUP!AD78/SUM(wSUP!$C78:$DB78),0)</f>
        <v>0</v>
      </c>
      <c r="AE78" s="17">
        <f>IF(SUM(wSUP!$C78:$DB78),$A78*wSUP!AE78/SUM(wSUP!$C78:$DB78),0)</f>
        <v>0</v>
      </c>
      <c r="AF78" s="17">
        <f>IF(SUM(wSUP!$C78:$DB78),$A78*wSUP!AF78/SUM(wSUP!$C78:$DB78),0)</f>
        <v>0</v>
      </c>
      <c r="AG78" s="17">
        <f>IF(SUM(wSUP!$C78:$DB78),$A78*wSUP!AG78/SUM(wSUP!$C78:$DB78),0)</f>
        <v>0</v>
      </c>
      <c r="AH78" s="17">
        <f>IF(SUM(wSUP!$C78:$DB78),$A78*wSUP!AH78/SUM(wSUP!$C78:$DB78),0)</f>
        <v>0</v>
      </c>
      <c r="AI78" s="17">
        <f>IF(SUM(wSUP!$C78:$DB78),$A78*wSUP!AI78/SUM(wSUP!$C78:$DB78),0)</f>
        <v>0</v>
      </c>
      <c r="AJ78" s="17">
        <f>IF(SUM(wSUP!$C78:$DB78),$A78*wSUP!AJ78/SUM(wSUP!$C78:$DB78),0)</f>
        <v>0</v>
      </c>
      <c r="AK78" s="17">
        <f>IF(SUM(wSUP!$C78:$DB78),$A78*wSUP!AK78/SUM(wSUP!$C78:$DB78),0)</f>
        <v>0</v>
      </c>
      <c r="AL78" s="17">
        <f>IF(SUM(wSUP!$C78:$DB78),$A78*wSUP!AL78/SUM(wSUP!$C78:$DB78),0)</f>
        <v>0</v>
      </c>
      <c r="AM78" s="17">
        <f>IF(SUM(wSUP!$C78:$DB78),$A78*wSUP!AM78/SUM(wSUP!$C78:$DB78),0)</f>
        <v>0</v>
      </c>
      <c r="AN78" s="17">
        <f>IF(SUM(wSUP!$C78:$DB78),$A78*wSUP!AN78/SUM(wSUP!$C78:$DB78),0)</f>
        <v>0</v>
      </c>
      <c r="AO78" s="17">
        <f>IF(SUM(wSUP!$C78:$DB78),$A78*wSUP!AO78/SUM(wSUP!$C78:$DB78),0)</f>
        <v>0</v>
      </c>
      <c r="AP78" s="17">
        <f>IF(SUM(wSUP!$C78:$DB78),$A78*wSUP!AP78/SUM(wSUP!$C78:$DB78),0)</f>
        <v>0</v>
      </c>
      <c r="AQ78" s="17">
        <f>IF(SUM(wSUP!$C78:$DB78),$A78*wSUP!AQ78/SUM(wSUP!$C78:$DB78),0)</f>
        <v>0</v>
      </c>
      <c r="AR78" s="17">
        <f>IF(SUM(wSUP!$C78:$DB78),$A78*wSUP!AR78/SUM(wSUP!$C78:$DB78),0)</f>
        <v>0</v>
      </c>
      <c r="AS78" s="17">
        <f>IF(SUM(wSUP!$C78:$DB78),$A78*wSUP!AS78/SUM(wSUP!$C78:$DB78),0)</f>
        <v>0</v>
      </c>
      <c r="AT78" s="17">
        <f>IF(SUM(wSUP!$C78:$DB78),$A78*wSUP!AT78/SUM(wSUP!$C78:$DB78),0)</f>
        <v>0</v>
      </c>
      <c r="AU78" s="17">
        <f>IF(SUM(wSUP!$C78:$DB78),$A78*wSUP!AU78/SUM(wSUP!$C78:$DB78),0)</f>
        <v>0</v>
      </c>
      <c r="AV78" s="17">
        <f>IF(SUM(wSUP!$C78:$DB78),$A78*wSUP!AV78/SUM(wSUP!$C78:$DB78),0)</f>
        <v>0</v>
      </c>
      <c r="AW78" s="17">
        <f>IF(SUM(wSUP!$C78:$DB78),$A78*wSUP!AW78/SUM(wSUP!$C78:$DB78),0)</f>
        <v>0</v>
      </c>
      <c r="AX78" s="17">
        <f>IF(SUM(wSUP!$C78:$DB78),$A78*wSUP!AX78/SUM(wSUP!$C78:$DB78),0)</f>
        <v>0</v>
      </c>
      <c r="AY78" s="17">
        <f>IF(SUM(wSUP!$C78:$DB78),$A78*wSUP!AY78/SUM(wSUP!$C78:$DB78),0)</f>
        <v>0</v>
      </c>
      <c r="AZ78" s="17">
        <f>IF(SUM(wSUP!$C78:$DB78),$A78*wSUP!AZ78/SUM(wSUP!$C78:$DB78),0)</f>
        <v>0</v>
      </c>
      <c r="BA78" s="17">
        <f>IF(SUM(wSUP!$C78:$DB78),$A78*wSUP!BA78/SUM(wSUP!$C78:$DB78),0)</f>
        <v>0</v>
      </c>
      <c r="BB78" s="17">
        <f>IF(SUM(wSUP!$C78:$DB78),$A78*wSUP!BB78/SUM(wSUP!$C78:$DB78),0)</f>
        <v>0</v>
      </c>
      <c r="BC78" s="17">
        <f>IF(SUM(wSUP!$C78:$DB78),$A78*wSUP!BC78/SUM(wSUP!$C78:$DB78),0)</f>
        <v>0</v>
      </c>
      <c r="BD78" s="17">
        <f>IF(SUM(wSUP!$C78:$DB78),$A78*wSUP!BD78/SUM(wSUP!$C78:$DB78),0)</f>
        <v>0</v>
      </c>
      <c r="BE78" s="17">
        <f>IF(SUM(wSUP!$C78:$DB78),$A78*wSUP!BE78/SUM(wSUP!$C78:$DB78),0)</f>
        <v>0</v>
      </c>
      <c r="BF78" s="17">
        <f>IF(SUM(wSUP!$C78:$DB78),$A78*wSUP!BF78/SUM(wSUP!$C78:$DB78),0)</f>
        <v>0</v>
      </c>
      <c r="BG78" s="17">
        <f>IF(SUM(wSUP!$C78:$DB78),$A78*wSUP!BG78/SUM(wSUP!$C78:$DB78),0)</f>
        <v>0</v>
      </c>
      <c r="BH78" s="17">
        <f>IF(SUM(wSUP!$C78:$DB78),$A78*wSUP!BH78/SUM(wSUP!$C78:$DB78),0)</f>
        <v>0</v>
      </c>
      <c r="BI78" s="17">
        <f>IF(SUM(wSUP!$C78:$DB78),$A78*wSUP!BI78/SUM(wSUP!$C78:$DB78),0)</f>
        <v>0</v>
      </c>
      <c r="BJ78" s="17">
        <f>IF(SUM(wSUP!$C78:$DB78),$A78*wSUP!BJ78/SUM(wSUP!$C78:$DB78),0)</f>
        <v>0</v>
      </c>
      <c r="BK78" s="17">
        <f>IF(SUM(wSUP!$C78:$DB78),$A78*wSUP!BK78/SUM(wSUP!$C78:$DB78),0)</f>
        <v>0</v>
      </c>
      <c r="BL78" s="17">
        <f>IF(SUM(wSUP!$C78:$DB78),$A78*wSUP!BL78/SUM(wSUP!$C78:$DB78),0)</f>
        <v>0</v>
      </c>
      <c r="BM78" s="17">
        <f>IF(SUM(wSUP!$C78:$DB78),$A78*wSUP!BM78/SUM(wSUP!$C78:$DB78),0)</f>
        <v>0</v>
      </c>
      <c r="BN78" s="17">
        <f>IF(SUM(wSUP!$C78:$DB78),$A78*wSUP!BN78/SUM(wSUP!$C78:$DB78),0)</f>
        <v>0</v>
      </c>
      <c r="BO78" s="17">
        <f>IF(SUM(wSUP!$C78:$DB78),$A78*wSUP!BO78/SUM(wSUP!$C78:$DB78),0)</f>
        <v>0</v>
      </c>
      <c r="BP78" s="17">
        <f>IF(SUM(wSUP!$C78:$DB78),$A78*wSUP!BP78/SUM(wSUP!$C78:$DB78),0)</f>
        <v>0</v>
      </c>
      <c r="BQ78" s="17">
        <f>IF(SUM(wSUP!$C78:$DB78),$A78*wSUP!BQ78/SUM(wSUP!$C78:$DB78),0)</f>
        <v>0</v>
      </c>
      <c r="BR78" s="17">
        <f>IF(SUM(wSUP!$C78:$DB78),$A78*wSUP!BR78/SUM(wSUP!$C78:$DB78),0)</f>
        <v>0</v>
      </c>
      <c r="BS78" s="17">
        <f>IF(SUM(wSUP!$C78:$DB78),$A78*wSUP!BS78/SUM(wSUP!$C78:$DB78),0)</f>
        <v>0</v>
      </c>
      <c r="BT78" s="17">
        <f>IF(SUM(wSUP!$C78:$DB78),$A78*wSUP!BT78/SUM(wSUP!$C78:$DB78),0)</f>
        <v>0</v>
      </c>
      <c r="BU78" s="17">
        <f>IF(SUM(wSUP!$C78:$DB78),$A78*wSUP!BU78/SUM(wSUP!$C78:$DB78),0)</f>
        <v>10.396946798332438</v>
      </c>
      <c r="BV78" s="17">
        <f>IF(SUM(wSUP!$C78:$DB78),$A78*wSUP!BV78/SUM(wSUP!$C78:$DB78),0)</f>
        <v>0</v>
      </c>
      <c r="BW78" s="17">
        <f>IF(SUM(wSUP!$C78:$DB78),$A78*wSUP!BW78/SUM(wSUP!$C78:$DB78),0)</f>
        <v>0</v>
      </c>
      <c r="BX78" s="17">
        <f>IF(SUM(wSUP!$C78:$DB78),$A78*wSUP!BX78/SUM(wSUP!$C78:$DB78),0)</f>
        <v>0</v>
      </c>
      <c r="BY78" s="17">
        <f>IF(SUM(wSUP!$C78:$DB78),$A78*wSUP!BY78/SUM(wSUP!$C78:$DB78),0)</f>
        <v>0</v>
      </c>
      <c r="BZ78" s="17">
        <f>IF(SUM(wSUP!$C78:$DB78),$A78*wSUP!BZ78/SUM(wSUP!$C78:$DB78),0)</f>
        <v>0</v>
      </c>
      <c r="CA78" s="17">
        <f>IF(SUM(wSUP!$C78:$DB78),$A78*wSUP!CA78/SUM(wSUP!$C78:$DB78),0)</f>
        <v>0</v>
      </c>
      <c r="CB78" s="17">
        <f>IF(SUM(wSUP!$C78:$DB78),$A78*wSUP!CB78/SUM(wSUP!$C78:$DB78),0)</f>
        <v>0</v>
      </c>
      <c r="CC78" s="17">
        <f>IF(SUM(wSUP!$C78:$DB78),$A78*wSUP!CC78/SUM(wSUP!$C78:$DB78),0)</f>
        <v>0</v>
      </c>
      <c r="CD78" s="17">
        <f>IF(SUM(wSUP!$C78:$DB78),$A78*wSUP!CD78/SUM(wSUP!$C78:$DB78),0)</f>
        <v>0</v>
      </c>
      <c r="CE78" s="17">
        <f>IF(SUM(wSUP!$C78:$DB78),$A78*wSUP!CE78/SUM(wSUP!$C78:$DB78),0)</f>
        <v>0</v>
      </c>
      <c r="CF78" s="17">
        <f>IF(SUM(wSUP!$C78:$DB78),$A78*wSUP!CF78/SUM(wSUP!$C78:$DB78),0)</f>
        <v>0</v>
      </c>
      <c r="CG78" s="17">
        <f>IF(SUM(wSUP!$C78:$DB78),$A78*wSUP!CG78/SUM(wSUP!$C78:$DB78),0)</f>
        <v>0</v>
      </c>
      <c r="CH78" s="17">
        <f>IF(SUM(wSUP!$C78:$DB78),$A78*wSUP!CH78/SUM(wSUP!$C78:$DB78),0)</f>
        <v>0</v>
      </c>
      <c r="CI78" s="17">
        <f>IF(SUM(wSUP!$C78:$DB78),$A78*wSUP!CI78/SUM(wSUP!$C78:$DB78),0)</f>
        <v>0</v>
      </c>
      <c r="CJ78" s="17">
        <f>IF(SUM(wSUP!$C78:$DB78),$A78*wSUP!CJ78/SUM(wSUP!$C78:$DB78),0)</f>
        <v>0</v>
      </c>
      <c r="CK78" s="17">
        <f>IF(SUM(wSUP!$C78:$DB78),$A78*wSUP!CK78/SUM(wSUP!$C78:$DB78),0)</f>
        <v>0</v>
      </c>
      <c r="CL78" s="17">
        <f>IF(SUM(wSUP!$C78:$DB78),$A78*wSUP!CL78/SUM(wSUP!$C78:$DB78),0)</f>
        <v>0</v>
      </c>
      <c r="CM78" s="17">
        <f>IF(SUM(wSUP!$C78:$DB78),$A78*wSUP!CM78/SUM(wSUP!$C78:$DB78),0)</f>
        <v>0</v>
      </c>
      <c r="CN78" s="17">
        <f>IF(SUM(wSUP!$C78:$DB78),$A78*wSUP!CN78/SUM(wSUP!$C78:$DB78),0)</f>
        <v>0</v>
      </c>
      <c r="CO78" s="17">
        <f>IF(SUM(wSUP!$C78:$DB78),$A78*wSUP!CO78/SUM(wSUP!$C78:$DB78),0)</f>
        <v>0</v>
      </c>
      <c r="CP78" s="17">
        <f>IF(SUM(wSUP!$C78:$DB78),$A78*wSUP!CP78/SUM(wSUP!$C78:$DB78),0)</f>
        <v>0</v>
      </c>
      <c r="CQ78" s="17">
        <f>IF(SUM(wSUP!$C78:$DB78),$A78*wSUP!CQ78/SUM(wSUP!$C78:$DB78),0)</f>
        <v>0</v>
      </c>
      <c r="CR78" s="17">
        <f>IF(SUM(wSUP!$C78:$DB78),$A78*wSUP!CR78/SUM(wSUP!$C78:$DB78),0)</f>
        <v>0</v>
      </c>
      <c r="CS78" s="17">
        <f>IF(SUM(wSUP!$C78:$DB78),$A78*wSUP!CS78/SUM(wSUP!$C78:$DB78),0)</f>
        <v>0.73692702806003363</v>
      </c>
      <c r="CT78" s="17">
        <f>IF(SUM(wSUP!$C78:$DB78),$A78*wSUP!CT78/SUM(wSUP!$C78:$DB78),0)</f>
        <v>0</v>
      </c>
      <c r="CU78" s="17">
        <f>IF(SUM(wSUP!$C78:$DB78),$A78*wSUP!CU78/SUM(wSUP!$C78:$DB78),0)</f>
        <v>0</v>
      </c>
      <c r="CV78" s="17">
        <f>IF(SUM(wSUP!$C78:$DB78),$A78*wSUP!CV78/SUM(wSUP!$C78:$DB78),0)</f>
        <v>0</v>
      </c>
      <c r="CW78" s="17">
        <f>IF(SUM(wSUP!$C78:$DB78),$A78*wSUP!CW78/SUM(wSUP!$C78:$DB78),0)</f>
        <v>0</v>
      </c>
      <c r="CX78" s="17">
        <f>IF(SUM(wSUP!$C78:$DB78),$A78*wSUP!CX78/SUM(wSUP!$C78:$DB78),0)</f>
        <v>0</v>
      </c>
      <c r="CY78" s="17">
        <f>IF(SUM(wSUP!$C78:$DB78),$A78*wSUP!CY78/SUM(wSUP!$C78:$DB78),0)</f>
        <v>0</v>
      </c>
      <c r="CZ78" s="17">
        <f>IF(SUM(wSUP!$C78:$DB78),$A78*wSUP!CZ78/SUM(wSUP!$C78:$DB78),0)</f>
        <v>0</v>
      </c>
      <c r="DA78" s="17">
        <f>IF(SUM(wSUP!$C78:$DB78),$A78*wSUP!DA78/SUM(wSUP!$C78:$DB78),0)</f>
        <v>0</v>
      </c>
      <c r="DB78" s="17">
        <f>IF(SUM(wSUP!$C78:$DB78),$A78*wSUP!DB78/SUM(wSUP!$C78:$DB78),0)</f>
        <v>0</v>
      </c>
      <c r="DC78" s="2"/>
    </row>
    <row r="79" spans="1:107" x14ac:dyDescent="0.75">
      <c r="A79" s="37">
        <v>2302.4345345006677</v>
      </c>
      <c r="B79" s="17" t="s">
        <v>185</v>
      </c>
      <c r="C79" s="17">
        <f>IF(SUM(wSUP!$C79:$DB79),$A79*wSUP!C79/SUM(wSUP!$C79:$DB79),0)</f>
        <v>0</v>
      </c>
      <c r="D79" s="17">
        <f>IF(SUM(wSUP!$C79:$DB79),$A79*wSUP!D79/SUM(wSUP!$C79:$DB79),0)</f>
        <v>0</v>
      </c>
      <c r="E79" s="17">
        <f>IF(SUM(wSUP!$C79:$DB79),$A79*wSUP!E79/SUM(wSUP!$C79:$DB79),0)</f>
        <v>0</v>
      </c>
      <c r="F79" s="17">
        <f>IF(SUM(wSUP!$C79:$DB79),$A79*wSUP!F79/SUM(wSUP!$C79:$DB79),0)</f>
        <v>0</v>
      </c>
      <c r="G79" s="17">
        <f>IF(SUM(wSUP!$C79:$DB79),$A79*wSUP!G79/SUM(wSUP!$C79:$DB79),0)</f>
        <v>0</v>
      </c>
      <c r="H79" s="17">
        <f>IF(SUM(wSUP!$C79:$DB79),$A79*wSUP!H79/SUM(wSUP!$C79:$DB79),0)</f>
        <v>0</v>
      </c>
      <c r="I79" s="17">
        <f>IF(SUM(wSUP!$C79:$DB79),$A79*wSUP!I79/SUM(wSUP!$C79:$DB79),0)</f>
        <v>0</v>
      </c>
      <c r="J79" s="17">
        <f>IF(SUM(wSUP!$C79:$DB79),$A79*wSUP!J79/SUM(wSUP!$C79:$DB79),0)</f>
        <v>0</v>
      </c>
      <c r="K79" s="17">
        <f>IF(SUM(wSUP!$C79:$DB79),$A79*wSUP!K79/SUM(wSUP!$C79:$DB79),0)</f>
        <v>0</v>
      </c>
      <c r="L79" s="17">
        <f>IF(SUM(wSUP!$C79:$DB79),$A79*wSUP!L79/SUM(wSUP!$C79:$DB79),0)</f>
        <v>0</v>
      </c>
      <c r="M79" s="17">
        <f>IF(SUM(wSUP!$C79:$DB79),$A79*wSUP!M79/SUM(wSUP!$C79:$DB79),0)</f>
        <v>0</v>
      </c>
      <c r="N79" s="17">
        <f>IF(SUM(wSUP!$C79:$DB79),$A79*wSUP!N79/SUM(wSUP!$C79:$DB79),0)</f>
        <v>0</v>
      </c>
      <c r="O79" s="17">
        <f>IF(SUM(wSUP!$C79:$DB79),$A79*wSUP!O79/SUM(wSUP!$C79:$DB79),0)</f>
        <v>0</v>
      </c>
      <c r="P79" s="17">
        <f>IF(SUM(wSUP!$C79:$DB79),$A79*wSUP!P79/SUM(wSUP!$C79:$DB79),0)</f>
        <v>0</v>
      </c>
      <c r="Q79" s="17">
        <f>IF(SUM(wSUP!$C79:$DB79),$A79*wSUP!Q79/SUM(wSUP!$C79:$DB79),0)</f>
        <v>0</v>
      </c>
      <c r="R79" s="17">
        <f>IF(SUM(wSUP!$C79:$DB79),$A79*wSUP!R79/SUM(wSUP!$C79:$DB79),0)</f>
        <v>0</v>
      </c>
      <c r="S79" s="17">
        <f>IF(SUM(wSUP!$C79:$DB79),$A79*wSUP!S79/SUM(wSUP!$C79:$DB79),0)</f>
        <v>0</v>
      </c>
      <c r="T79" s="17">
        <f>IF(SUM(wSUP!$C79:$DB79),$A79*wSUP!T79/SUM(wSUP!$C79:$DB79),0)</f>
        <v>0</v>
      </c>
      <c r="U79" s="17">
        <f>IF(SUM(wSUP!$C79:$DB79),$A79*wSUP!U79/SUM(wSUP!$C79:$DB79),0)</f>
        <v>0</v>
      </c>
      <c r="V79" s="17">
        <f>IF(SUM(wSUP!$C79:$DB79),$A79*wSUP!V79/SUM(wSUP!$C79:$DB79),0)</f>
        <v>0</v>
      </c>
      <c r="W79" s="17">
        <f>IF(SUM(wSUP!$C79:$DB79),$A79*wSUP!W79/SUM(wSUP!$C79:$DB79),0)</f>
        <v>0</v>
      </c>
      <c r="X79" s="17">
        <f>IF(SUM(wSUP!$C79:$DB79),$A79*wSUP!X79/SUM(wSUP!$C79:$DB79),0)</f>
        <v>0</v>
      </c>
      <c r="Y79" s="17">
        <f>IF(SUM(wSUP!$C79:$DB79),$A79*wSUP!Y79/SUM(wSUP!$C79:$DB79),0)</f>
        <v>0</v>
      </c>
      <c r="Z79" s="17">
        <f>IF(SUM(wSUP!$C79:$DB79),$A79*wSUP!Z79/SUM(wSUP!$C79:$DB79),0)</f>
        <v>0</v>
      </c>
      <c r="AA79" s="17">
        <f>IF(SUM(wSUP!$C79:$DB79),$A79*wSUP!AA79/SUM(wSUP!$C79:$DB79),0)</f>
        <v>0</v>
      </c>
      <c r="AB79" s="17">
        <f>IF(SUM(wSUP!$C79:$DB79),$A79*wSUP!AB79/SUM(wSUP!$C79:$DB79),0)</f>
        <v>0</v>
      </c>
      <c r="AC79" s="17">
        <f>IF(SUM(wSUP!$C79:$DB79),$A79*wSUP!AC79/SUM(wSUP!$C79:$DB79),0)</f>
        <v>0</v>
      </c>
      <c r="AD79" s="17">
        <f>IF(SUM(wSUP!$C79:$DB79),$A79*wSUP!AD79/SUM(wSUP!$C79:$DB79),0)</f>
        <v>0</v>
      </c>
      <c r="AE79" s="17">
        <f>IF(SUM(wSUP!$C79:$DB79),$A79*wSUP!AE79/SUM(wSUP!$C79:$DB79),0)</f>
        <v>0</v>
      </c>
      <c r="AF79" s="17">
        <f>IF(SUM(wSUP!$C79:$DB79),$A79*wSUP!AF79/SUM(wSUP!$C79:$DB79),0)</f>
        <v>0</v>
      </c>
      <c r="AG79" s="17">
        <f>IF(SUM(wSUP!$C79:$DB79),$A79*wSUP!AG79/SUM(wSUP!$C79:$DB79),0)</f>
        <v>0</v>
      </c>
      <c r="AH79" s="17">
        <f>IF(SUM(wSUP!$C79:$DB79),$A79*wSUP!AH79/SUM(wSUP!$C79:$DB79),0)</f>
        <v>0</v>
      </c>
      <c r="AI79" s="17">
        <f>IF(SUM(wSUP!$C79:$DB79),$A79*wSUP!AI79/SUM(wSUP!$C79:$DB79),0)</f>
        <v>0</v>
      </c>
      <c r="AJ79" s="17">
        <f>IF(SUM(wSUP!$C79:$DB79),$A79*wSUP!AJ79/SUM(wSUP!$C79:$DB79),0)</f>
        <v>0</v>
      </c>
      <c r="AK79" s="17">
        <f>IF(SUM(wSUP!$C79:$DB79),$A79*wSUP!AK79/SUM(wSUP!$C79:$DB79),0)</f>
        <v>0</v>
      </c>
      <c r="AL79" s="17">
        <f>IF(SUM(wSUP!$C79:$DB79),$A79*wSUP!AL79/SUM(wSUP!$C79:$DB79),0)</f>
        <v>0</v>
      </c>
      <c r="AM79" s="17">
        <f>IF(SUM(wSUP!$C79:$DB79),$A79*wSUP!AM79/SUM(wSUP!$C79:$DB79),0)</f>
        <v>0</v>
      </c>
      <c r="AN79" s="17">
        <f>IF(SUM(wSUP!$C79:$DB79),$A79*wSUP!AN79/SUM(wSUP!$C79:$DB79),0)</f>
        <v>0</v>
      </c>
      <c r="AO79" s="17">
        <f>IF(SUM(wSUP!$C79:$DB79),$A79*wSUP!AO79/SUM(wSUP!$C79:$DB79),0)</f>
        <v>0</v>
      </c>
      <c r="AP79" s="17">
        <f>IF(SUM(wSUP!$C79:$DB79),$A79*wSUP!AP79/SUM(wSUP!$C79:$DB79),0)</f>
        <v>0</v>
      </c>
      <c r="AQ79" s="17">
        <f>IF(SUM(wSUP!$C79:$DB79),$A79*wSUP!AQ79/SUM(wSUP!$C79:$DB79),0)</f>
        <v>0</v>
      </c>
      <c r="AR79" s="17">
        <f>IF(SUM(wSUP!$C79:$DB79),$A79*wSUP!AR79/SUM(wSUP!$C79:$DB79),0)</f>
        <v>0</v>
      </c>
      <c r="AS79" s="17">
        <f>IF(SUM(wSUP!$C79:$DB79),$A79*wSUP!AS79/SUM(wSUP!$C79:$DB79),0)</f>
        <v>0</v>
      </c>
      <c r="AT79" s="17">
        <f>IF(SUM(wSUP!$C79:$DB79),$A79*wSUP!AT79/SUM(wSUP!$C79:$DB79),0)</f>
        <v>0</v>
      </c>
      <c r="AU79" s="17">
        <f>IF(SUM(wSUP!$C79:$DB79),$A79*wSUP!AU79/SUM(wSUP!$C79:$DB79),0)</f>
        <v>0</v>
      </c>
      <c r="AV79" s="17">
        <f>IF(SUM(wSUP!$C79:$DB79),$A79*wSUP!AV79/SUM(wSUP!$C79:$DB79),0)</f>
        <v>0</v>
      </c>
      <c r="AW79" s="17">
        <f>IF(SUM(wSUP!$C79:$DB79),$A79*wSUP!AW79/SUM(wSUP!$C79:$DB79),0)</f>
        <v>0</v>
      </c>
      <c r="AX79" s="17">
        <f>IF(SUM(wSUP!$C79:$DB79),$A79*wSUP!AX79/SUM(wSUP!$C79:$DB79),0)</f>
        <v>0</v>
      </c>
      <c r="AY79" s="17">
        <f>IF(SUM(wSUP!$C79:$DB79),$A79*wSUP!AY79/SUM(wSUP!$C79:$DB79),0)</f>
        <v>0</v>
      </c>
      <c r="AZ79" s="17">
        <f>IF(SUM(wSUP!$C79:$DB79),$A79*wSUP!AZ79/SUM(wSUP!$C79:$DB79),0)</f>
        <v>0</v>
      </c>
      <c r="BA79" s="17">
        <f>IF(SUM(wSUP!$C79:$DB79),$A79*wSUP!BA79/SUM(wSUP!$C79:$DB79),0)</f>
        <v>0</v>
      </c>
      <c r="BB79" s="17">
        <f>IF(SUM(wSUP!$C79:$DB79),$A79*wSUP!BB79/SUM(wSUP!$C79:$DB79),0)</f>
        <v>0</v>
      </c>
      <c r="BC79" s="17">
        <f>IF(SUM(wSUP!$C79:$DB79),$A79*wSUP!BC79/SUM(wSUP!$C79:$DB79),0)</f>
        <v>0</v>
      </c>
      <c r="BD79" s="17">
        <f>IF(SUM(wSUP!$C79:$DB79),$A79*wSUP!BD79/SUM(wSUP!$C79:$DB79),0)</f>
        <v>0</v>
      </c>
      <c r="BE79" s="17">
        <f>IF(SUM(wSUP!$C79:$DB79),$A79*wSUP!BE79/SUM(wSUP!$C79:$DB79),0)</f>
        <v>0</v>
      </c>
      <c r="BF79" s="17">
        <f>IF(SUM(wSUP!$C79:$DB79),$A79*wSUP!BF79/SUM(wSUP!$C79:$DB79),0)</f>
        <v>0</v>
      </c>
      <c r="BG79" s="17">
        <f>IF(SUM(wSUP!$C79:$DB79),$A79*wSUP!BG79/SUM(wSUP!$C79:$DB79),0)</f>
        <v>0</v>
      </c>
      <c r="BH79" s="17">
        <f>IF(SUM(wSUP!$C79:$DB79),$A79*wSUP!BH79/SUM(wSUP!$C79:$DB79),0)</f>
        <v>0</v>
      </c>
      <c r="BI79" s="17">
        <f>IF(SUM(wSUP!$C79:$DB79),$A79*wSUP!BI79/SUM(wSUP!$C79:$DB79),0)</f>
        <v>0</v>
      </c>
      <c r="BJ79" s="17">
        <f>IF(SUM(wSUP!$C79:$DB79),$A79*wSUP!BJ79/SUM(wSUP!$C79:$DB79),0)</f>
        <v>0</v>
      </c>
      <c r="BK79" s="17">
        <f>IF(SUM(wSUP!$C79:$DB79),$A79*wSUP!BK79/SUM(wSUP!$C79:$DB79),0)</f>
        <v>5.9830871455713499</v>
      </c>
      <c r="BL79" s="17">
        <f>IF(SUM(wSUP!$C79:$DB79),$A79*wSUP!BL79/SUM(wSUP!$C79:$DB79),0)</f>
        <v>0</v>
      </c>
      <c r="BM79" s="17">
        <f>IF(SUM(wSUP!$C79:$DB79),$A79*wSUP!BM79/SUM(wSUP!$C79:$DB79),0)</f>
        <v>0</v>
      </c>
      <c r="BN79" s="17">
        <f>IF(SUM(wSUP!$C79:$DB79),$A79*wSUP!BN79/SUM(wSUP!$C79:$DB79),0)</f>
        <v>0</v>
      </c>
      <c r="BO79" s="17">
        <f>IF(SUM(wSUP!$C79:$DB79),$A79*wSUP!BO79/SUM(wSUP!$C79:$DB79),0)</f>
        <v>0</v>
      </c>
      <c r="BP79" s="17">
        <f>IF(SUM(wSUP!$C79:$DB79),$A79*wSUP!BP79/SUM(wSUP!$C79:$DB79),0)</f>
        <v>0</v>
      </c>
      <c r="BQ79" s="17">
        <f>IF(SUM(wSUP!$C79:$DB79),$A79*wSUP!BQ79/SUM(wSUP!$C79:$DB79),0)</f>
        <v>0</v>
      </c>
      <c r="BR79" s="17">
        <f>IF(SUM(wSUP!$C79:$DB79),$A79*wSUP!BR79/SUM(wSUP!$C79:$DB79),0)</f>
        <v>0</v>
      </c>
      <c r="BS79" s="17">
        <f>IF(SUM(wSUP!$C79:$DB79),$A79*wSUP!BS79/SUM(wSUP!$C79:$DB79),0)</f>
        <v>0</v>
      </c>
      <c r="BT79" s="17">
        <f>IF(SUM(wSUP!$C79:$DB79),$A79*wSUP!BT79/SUM(wSUP!$C79:$DB79),0)</f>
        <v>9.1148649287790295</v>
      </c>
      <c r="BU79" s="17">
        <f>IF(SUM(wSUP!$C79:$DB79),$A79*wSUP!BU79/SUM(wSUP!$C79:$DB79),0)</f>
        <v>0</v>
      </c>
      <c r="BV79" s="17">
        <f>IF(SUM(wSUP!$C79:$DB79),$A79*wSUP!BV79/SUM(wSUP!$C79:$DB79),0)</f>
        <v>2256.122647040962</v>
      </c>
      <c r="BW79" s="17">
        <f>IF(SUM(wSUP!$C79:$DB79),$A79*wSUP!BW79/SUM(wSUP!$C79:$DB79),0)</f>
        <v>0</v>
      </c>
      <c r="BX79" s="17">
        <f>IF(SUM(wSUP!$C79:$DB79),$A79*wSUP!BX79/SUM(wSUP!$C79:$DB79),0)</f>
        <v>0</v>
      </c>
      <c r="BY79" s="17">
        <f>IF(SUM(wSUP!$C79:$DB79),$A79*wSUP!BY79/SUM(wSUP!$C79:$DB79),0)</f>
        <v>0</v>
      </c>
      <c r="BZ79" s="17">
        <f>IF(SUM(wSUP!$C79:$DB79),$A79*wSUP!BZ79/SUM(wSUP!$C79:$DB79),0)</f>
        <v>6.0580560432745125</v>
      </c>
      <c r="CA79" s="17">
        <f>IF(SUM(wSUP!$C79:$DB79),$A79*wSUP!CA79/SUM(wSUP!$C79:$DB79),0)</f>
        <v>9.9500271509028071</v>
      </c>
      <c r="CB79" s="17">
        <f>IF(SUM(wSUP!$C79:$DB79),$A79*wSUP!CB79/SUM(wSUP!$C79:$DB79),0)</f>
        <v>0</v>
      </c>
      <c r="CC79" s="17">
        <f>IF(SUM(wSUP!$C79:$DB79),$A79*wSUP!CC79/SUM(wSUP!$C79:$DB79),0)</f>
        <v>0</v>
      </c>
      <c r="CD79" s="17">
        <f>IF(SUM(wSUP!$C79:$DB79),$A79*wSUP!CD79/SUM(wSUP!$C79:$DB79),0)</f>
        <v>0</v>
      </c>
      <c r="CE79" s="17">
        <f>IF(SUM(wSUP!$C79:$DB79),$A79*wSUP!CE79/SUM(wSUP!$C79:$DB79),0)</f>
        <v>0</v>
      </c>
      <c r="CF79" s="17">
        <f>IF(SUM(wSUP!$C79:$DB79),$A79*wSUP!CF79/SUM(wSUP!$C79:$DB79),0)</f>
        <v>0.93375297389778111</v>
      </c>
      <c r="CG79" s="17">
        <f>IF(SUM(wSUP!$C79:$DB79),$A79*wSUP!CG79/SUM(wSUP!$C79:$DB79),0)</f>
        <v>0</v>
      </c>
      <c r="CH79" s="17">
        <f>IF(SUM(wSUP!$C79:$DB79),$A79*wSUP!CH79/SUM(wSUP!$C79:$DB79),0)</f>
        <v>0</v>
      </c>
      <c r="CI79" s="17">
        <f>IF(SUM(wSUP!$C79:$DB79),$A79*wSUP!CI79/SUM(wSUP!$C79:$DB79),0)</f>
        <v>0</v>
      </c>
      <c r="CJ79" s="17">
        <f>IF(SUM(wSUP!$C79:$DB79),$A79*wSUP!CJ79/SUM(wSUP!$C79:$DB79),0)</f>
        <v>0</v>
      </c>
      <c r="CK79" s="17">
        <f>IF(SUM(wSUP!$C79:$DB79),$A79*wSUP!CK79/SUM(wSUP!$C79:$DB79),0)</f>
        <v>0</v>
      </c>
      <c r="CL79" s="17">
        <f>IF(SUM(wSUP!$C79:$DB79),$A79*wSUP!CL79/SUM(wSUP!$C79:$DB79),0)</f>
        <v>0</v>
      </c>
      <c r="CM79" s="17">
        <f>IF(SUM(wSUP!$C79:$DB79),$A79*wSUP!CM79/SUM(wSUP!$C79:$DB79),0)</f>
        <v>0</v>
      </c>
      <c r="CN79" s="17">
        <f>IF(SUM(wSUP!$C79:$DB79),$A79*wSUP!CN79/SUM(wSUP!$C79:$DB79),0)</f>
        <v>0.2998251789083804</v>
      </c>
      <c r="CO79" s="17">
        <f>IF(SUM(wSUP!$C79:$DB79),$A79*wSUP!CO79/SUM(wSUP!$C79:$DB79),0)</f>
        <v>0.91037143221667094</v>
      </c>
      <c r="CP79" s="17">
        <f>IF(SUM(wSUP!$C79:$DB79),$A79*wSUP!CP79/SUM(wSUP!$C79:$DB79),0)</f>
        <v>3.1963831712388511</v>
      </c>
      <c r="CQ79" s="17">
        <f>IF(SUM(wSUP!$C79:$DB79),$A79*wSUP!CQ79/SUM(wSUP!$C79:$DB79),0)</f>
        <v>0</v>
      </c>
      <c r="CR79" s="17">
        <f>IF(SUM(wSUP!$C79:$DB79),$A79*wSUP!CR79/SUM(wSUP!$C79:$DB79),0)</f>
        <v>0</v>
      </c>
      <c r="CS79" s="17">
        <f>IF(SUM(wSUP!$C79:$DB79),$A79*wSUP!CS79/SUM(wSUP!$C79:$DB79),0)</f>
        <v>3.714801038438309</v>
      </c>
      <c r="CT79" s="17">
        <f>IF(SUM(wSUP!$C79:$DB79),$A79*wSUP!CT79/SUM(wSUP!$C79:$DB79),0)</f>
        <v>0</v>
      </c>
      <c r="CU79" s="17">
        <f>IF(SUM(wSUP!$C79:$DB79),$A79*wSUP!CU79/SUM(wSUP!$C79:$DB79),0)</f>
        <v>0</v>
      </c>
      <c r="CV79" s="17">
        <f>IF(SUM(wSUP!$C79:$DB79),$A79*wSUP!CV79/SUM(wSUP!$C79:$DB79),0)</f>
        <v>0</v>
      </c>
      <c r="CW79" s="17">
        <f>IF(SUM(wSUP!$C79:$DB79),$A79*wSUP!CW79/SUM(wSUP!$C79:$DB79),0)</f>
        <v>0</v>
      </c>
      <c r="CX79" s="17">
        <f>IF(SUM(wSUP!$C79:$DB79),$A79*wSUP!CX79/SUM(wSUP!$C79:$DB79),0)</f>
        <v>0</v>
      </c>
      <c r="CY79" s="17">
        <f>IF(SUM(wSUP!$C79:$DB79),$A79*wSUP!CY79/SUM(wSUP!$C79:$DB79),0)</f>
        <v>2.0536939454048935</v>
      </c>
      <c r="CZ79" s="17">
        <f>IF(SUM(wSUP!$C79:$DB79),$A79*wSUP!CZ79/SUM(wSUP!$C79:$DB79),0)</f>
        <v>4.0970244510724454</v>
      </c>
      <c r="DA79" s="17">
        <f>IF(SUM(wSUP!$C79:$DB79),$A79*wSUP!DA79/SUM(wSUP!$C79:$DB79),0)</f>
        <v>0</v>
      </c>
      <c r="DB79" s="17">
        <f>IF(SUM(wSUP!$C79:$DB79),$A79*wSUP!DB79/SUM(wSUP!$C79:$DB79),0)</f>
        <v>0</v>
      </c>
      <c r="DC79" s="2"/>
    </row>
    <row r="80" spans="1:107" x14ac:dyDescent="0.75">
      <c r="A80" s="37">
        <v>0</v>
      </c>
      <c r="B80" s="17" t="s">
        <v>1195</v>
      </c>
      <c r="C80" s="17">
        <f>IF(SUM(wSUP!$C80:$DB80),$A80*wSUP!C80/SUM(wSUP!$C80:$DB80),0)</f>
        <v>0</v>
      </c>
      <c r="D80" s="17">
        <f>IF(SUM(wSUP!$C80:$DB80),$A80*wSUP!D80/SUM(wSUP!$C80:$DB80),0)</f>
        <v>0</v>
      </c>
      <c r="E80" s="17">
        <f>IF(SUM(wSUP!$C80:$DB80),$A80*wSUP!E80/SUM(wSUP!$C80:$DB80),0)</f>
        <v>0</v>
      </c>
      <c r="F80" s="17">
        <f>IF(SUM(wSUP!$C80:$DB80),$A80*wSUP!F80/SUM(wSUP!$C80:$DB80),0)</f>
        <v>0</v>
      </c>
      <c r="G80" s="17">
        <f>IF(SUM(wSUP!$C80:$DB80),$A80*wSUP!G80/SUM(wSUP!$C80:$DB80),0)</f>
        <v>0</v>
      </c>
      <c r="H80" s="17">
        <f>IF(SUM(wSUP!$C80:$DB80),$A80*wSUP!H80/SUM(wSUP!$C80:$DB80),0)</f>
        <v>0</v>
      </c>
      <c r="I80" s="17">
        <f>IF(SUM(wSUP!$C80:$DB80),$A80*wSUP!I80/SUM(wSUP!$C80:$DB80),0)</f>
        <v>0</v>
      </c>
      <c r="J80" s="17">
        <f>IF(SUM(wSUP!$C80:$DB80),$A80*wSUP!J80/SUM(wSUP!$C80:$DB80),0)</f>
        <v>0</v>
      </c>
      <c r="K80" s="17">
        <f>IF(SUM(wSUP!$C80:$DB80),$A80*wSUP!K80/SUM(wSUP!$C80:$DB80),0)</f>
        <v>0</v>
      </c>
      <c r="L80" s="17">
        <f>IF(SUM(wSUP!$C80:$DB80),$A80*wSUP!L80/SUM(wSUP!$C80:$DB80),0)</f>
        <v>0</v>
      </c>
      <c r="M80" s="17">
        <f>IF(SUM(wSUP!$C80:$DB80),$A80*wSUP!M80/SUM(wSUP!$C80:$DB80),0)</f>
        <v>0</v>
      </c>
      <c r="N80" s="17">
        <f>IF(SUM(wSUP!$C80:$DB80),$A80*wSUP!N80/SUM(wSUP!$C80:$DB80),0)</f>
        <v>0</v>
      </c>
      <c r="O80" s="17">
        <f>IF(SUM(wSUP!$C80:$DB80),$A80*wSUP!O80/SUM(wSUP!$C80:$DB80),0)</f>
        <v>0</v>
      </c>
      <c r="P80" s="17">
        <f>IF(SUM(wSUP!$C80:$DB80),$A80*wSUP!P80/SUM(wSUP!$C80:$DB80),0)</f>
        <v>0</v>
      </c>
      <c r="Q80" s="17">
        <f>IF(SUM(wSUP!$C80:$DB80),$A80*wSUP!Q80/SUM(wSUP!$C80:$DB80),0)</f>
        <v>0</v>
      </c>
      <c r="R80" s="17">
        <f>IF(SUM(wSUP!$C80:$DB80),$A80*wSUP!R80/SUM(wSUP!$C80:$DB80),0)</f>
        <v>0</v>
      </c>
      <c r="S80" s="17">
        <f>IF(SUM(wSUP!$C80:$DB80),$A80*wSUP!S80/SUM(wSUP!$C80:$DB80),0)</f>
        <v>0</v>
      </c>
      <c r="T80" s="17">
        <f>IF(SUM(wSUP!$C80:$DB80),$A80*wSUP!T80/SUM(wSUP!$C80:$DB80),0)</f>
        <v>0</v>
      </c>
      <c r="U80" s="17">
        <f>IF(SUM(wSUP!$C80:$DB80),$A80*wSUP!U80/SUM(wSUP!$C80:$DB80),0)</f>
        <v>0</v>
      </c>
      <c r="V80" s="17">
        <f>IF(SUM(wSUP!$C80:$DB80),$A80*wSUP!V80/SUM(wSUP!$C80:$DB80),0)</f>
        <v>0</v>
      </c>
      <c r="W80" s="17">
        <f>IF(SUM(wSUP!$C80:$DB80),$A80*wSUP!W80/SUM(wSUP!$C80:$DB80),0)</f>
        <v>0</v>
      </c>
      <c r="X80" s="17">
        <f>IF(SUM(wSUP!$C80:$DB80),$A80*wSUP!X80/SUM(wSUP!$C80:$DB80),0)</f>
        <v>0</v>
      </c>
      <c r="Y80" s="17">
        <f>IF(SUM(wSUP!$C80:$DB80),$A80*wSUP!Y80/SUM(wSUP!$C80:$DB80),0)</f>
        <v>0</v>
      </c>
      <c r="Z80" s="17">
        <f>IF(SUM(wSUP!$C80:$DB80),$A80*wSUP!Z80/SUM(wSUP!$C80:$DB80),0)</f>
        <v>0</v>
      </c>
      <c r="AA80" s="17">
        <f>IF(SUM(wSUP!$C80:$DB80),$A80*wSUP!AA80/SUM(wSUP!$C80:$DB80),0)</f>
        <v>0</v>
      </c>
      <c r="AB80" s="17">
        <f>IF(SUM(wSUP!$C80:$DB80),$A80*wSUP!AB80/SUM(wSUP!$C80:$DB80),0)</f>
        <v>0</v>
      </c>
      <c r="AC80" s="17">
        <f>IF(SUM(wSUP!$C80:$DB80),$A80*wSUP!AC80/SUM(wSUP!$C80:$DB80),0)</f>
        <v>0</v>
      </c>
      <c r="AD80" s="17">
        <f>IF(SUM(wSUP!$C80:$DB80),$A80*wSUP!AD80/SUM(wSUP!$C80:$DB80),0)</f>
        <v>0</v>
      </c>
      <c r="AE80" s="17">
        <f>IF(SUM(wSUP!$C80:$DB80),$A80*wSUP!AE80/SUM(wSUP!$C80:$DB80),0)</f>
        <v>0</v>
      </c>
      <c r="AF80" s="17">
        <f>IF(SUM(wSUP!$C80:$DB80),$A80*wSUP!AF80/SUM(wSUP!$C80:$DB80),0)</f>
        <v>0</v>
      </c>
      <c r="AG80" s="17">
        <f>IF(SUM(wSUP!$C80:$DB80),$A80*wSUP!AG80/SUM(wSUP!$C80:$DB80),0)</f>
        <v>0</v>
      </c>
      <c r="AH80" s="17">
        <f>IF(SUM(wSUP!$C80:$DB80),$A80*wSUP!AH80/SUM(wSUP!$C80:$DB80),0)</f>
        <v>0</v>
      </c>
      <c r="AI80" s="17">
        <f>IF(SUM(wSUP!$C80:$DB80),$A80*wSUP!AI80/SUM(wSUP!$C80:$DB80),0)</f>
        <v>0</v>
      </c>
      <c r="AJ80" s="17">
        <f>IF(SUM(wSUP!$C80:$DB80),$A80*wSUP!AJ80/SUM(wSUP!$C80:$DB80),0)</f>
        <v>0</v>
      </c>
      <c r="AK80" s="17">
        <f>IF(SUM(wSUP!$C80:$DB80),$A80*wSUP!AK80/SUM(wSUP!$C80:$DB80),0)</f>
        <v>0</v>
      </c>
      <c r="AL80" s="17">
        <f>IF(SUM(wSUP!$C80:$DB80),$A80*wSUP!AL80/SUM(wSUP!$C80:$DB80),0)</f>
        <v>0</v>
      </c>
      <c r="AM80" s="17">
        <f>IF(SUM(wSUP!$C80:$DB80),$A80*wSUP!AM80/SUM(wSUP!$C80:$DB80),0)</f>
        <v>0</v>
      </c>
      <c r="AN80" s="17">
        <f>IF(SUM(wSUP!$C80:$DB80),$A80*wSUP!AN80/SUM(wSUP!$C80:$DB80),0)</f>
        <v>0</v>
      </c>
      <c r="AO80" s="17">
        <f>IF(SUM(wSUP!$C80:$DB80),$A80*wSUP!AO80/SUM(wSUP!$C80:$DB80),0)</f>
        <v>0</v>
      </c>
      <c r="AP80" s="17">
        <f>IF(SUM(wSUP!$C80:$DB80),$A80*wSUP!AP80/SUM(wSUP!$C80:$DB80),0)</f>
        <v>0</v>
      </c>
      <c r="AQ80" s="17">
        <f>IF(SUM(wSUP!$C80:$DB80),$A80*wSUP!AQ80/SUM(wSUP!$C80:$DB80),0)</f>
        <v>0</v>
      </c>
      <c r="AR80" s="17">
        <f>IF(SUM(wSUP!$C80:$DB80),$A80*wSUP!AR80/SUM(wSUP!$C80:$DB80),0)</f>
        <v>0</v>
      </c>
      <c r="AS80" s="17">
        <f>IF(SUM(wSUP!$C80:$DB80),$A80*wSUP!AS80/SUM(wSUP!$C80:$DB80),0)</f>
        <v>0</v>
      </c>
      <c r="AT80" s="17">
        <f>IF(SUM(wSUP!$C80:$DB80),$A80*wSUP!AT80/SUM(wSUP!$C80:$DB80),0)</f>
        <v>0</v>
      </c>
      <c r="AU80" s="17">
        <f>IF(SUM(wSUP!$C80:$DB80),$A80*wSUP!AU80/SUM(wSUP!$C80:$DB80),0)</f>
        <v>0</v>
      </c>
      <c r="AV80" s="17">
        <f>IF(SUM(wSUP!$C80:$DB80),$A80*wSUP!AV80/SUM(wSUP!$C80:$DB80),0)</f>
        <v>0</v>
      </c>
      <c r="AW80" s="17">
        <f>IF(SUM(wSUP!$C80:$DB80),$A80*wSUP!AW80/SUM(wSUP!$C80:$DB80),0)</f>
        <v>0</v>
      </c>
      <c r="AX80" s="17">
        <f>IF(SUM(wSUP!$C80:$DB80),$A80*wSUP!AX80/SUM(wSUP!$C80:$DB80),0)</f>
        <v>0</v>
      </c>
      <c r="AY80" s="17">
        <f>IF(SUM(wSUP!$C80:$DB80),$A80*wSUP!AY80/SUM(wSUP!$C80:$DB80),0)</f>
        <v>0</v>
      </c>
      <c r="AZ80" s="17">
        <f>IF(SUM(wSUP!$C80:$DB80),$A80*wSUP!AZ80/SUM(wSUP!$C80:$DB80),0)</f>
        <v>0</v>
      </c>
      <c r="BA80" s="17">
        <f>IF(SUM(wSUP!$C80:$DB80),$A80*wSUP!BA80/SUM(wSUP!$C80:$DB80),0)</f>
        <v>0</v>
      </c>
      <c r="BB80" s="17">
        <f>IF(SUM(wSUP!$C80:$DB80),$A80*wSUP!BB80/SUM(wSUP!$C80:$DB80),0)</f>
        <v>0</v>
      </c>
      <c r="BC80" s="17">
        <f>IF(SUM(wSUP!$C80:$DB80),$A80*wSUP!BC80/SUM(wSUP!$C80:$DB80),0)</f>
        <v>0</v>
      </c>
      <c r="BD80" s="17">
        <f>IF(SUM(wSUP!$C80:$DB80),$A80*wSUP!BD80/SUM(wSUP!$C80:$DB80),0)</f>
        <v>0</v>
      </c>
      <c r="BE80" s="17">
        <f>IF(SUM(wSUP!$C80:$DB80),$A80*wSUP!BE80/SUM(wSUP!$C80:$DB80),0)</f>
        <v>0</v>
      </c>
      <c r="BF80" s="17">
        <f>IF(SUM(wSUP!$C80:$DB80),$A80*wSUP!BF80/SUM(wSUP!$C80:$DB80),0)</f>
        <v>0</v>
      </c>
      <c r="BG80" s="17">
        <f>IF(SUM(wSUP!$C80:$DB80),$A80*wSUP!BG80/SUM(wSUP!$C80:$DB80),0)</f>
        <v>0</v>
      </c>
      <c r="BH80" s="17">
        <f>IF(SUM(wSUP!$C80:$DB80),$A80*wSUP!BH80/SUM(wSUP!$C80:$DB80),0)</f>
        <v>0</v>
      </c>
      <c r="BI80" s="17">
        <f>IF(SUM(wSUP!$C80:$DB80),$A80*wSUP!BI80/SUM(wSUP!$C80:$DB80),0)</f>
        <v>0</v>
      </c>
      <c r="BJ80" s="17">
        <f>IF(SUM(wSUP!$C80:$DB80),$A80*wSUP!BJ80/SUM(wSUP!$C80:$DB80),0)</f>
        <v>0</v>
      </c>
      <c r="BK80" s="17">
        <f>IF(SUM(wSUP!$C80:$DB80),$A80*wSUP!BK80/SUM(wSUP!$C80:$DB80),0)</f>
        <v>0</v>
      </c>
      <c r="BL80" s="17">
        <f>IF(SUM(wSUP!$C80:$DB80),$A80*wSUP!BL80/SUM(wSUP!$C80:$DB80),0)</f>
        <v>0</v>
      </c>
      <c r="BM80" s="17">
        <f>IF(SUM(wSUP!$C80:$DB80),$A80*wSUP!BM80/SUM(wSUP!$C80:$DB80),0)</f>
        <v>0</v>
      </c>
      <c r="BN80" s="17">
        <f>IF(SUM(wSUP!$C80:$DB80),$A80*wSUP!BN80/SUM(wSUP!$C80:$DB80),0)</f>
        <v>0</v>
      </c>
      <c r="BO80" s="17">
        <f>IF(SUM(wSUP!$C80:$DB80),$A80*wSUP!BO80/SUM(wSUP!$C80:$DB80),0)</f>
        <v>0</v>
      </c>
      <c r="BP80" s="17">
        <f>IF(SUM(wSUP!$C80:$DB80),$A80*wSUP!BP80/SUM(wSUP!$C80:$DB80),0)</f>
        <v>0</v>
      </c>
      <c r="BQ80" s="17">
        <f>IF(SUM(wSUP!$C80:$DB80),$A80*wSUP!BQ80/SUM(wSUP!$C80:$DB80),0)</f>
        <v>0</v>
      </c>
      <c r="BR80" s="17">
        <f>IF(SUM(wSUP!$C80:$DB80),$A80*wSUP!BR80/SUM(wSUP!$C80:$DB80),0)</f>
        <v>0</v>
      </c>
      <c r="BS80" s="17">
        <f>IF(SUM(wSUP!$C80:$DB80),$A80*wSUP!BS80/SUM(wSUP!$C80:$DB80),0)</f>
        <v>0</v>
      </c>
      <c r="BT80" s="17">
        <f>IF(SUM(wSUP!$C80:$DB80),$A80*wSUP!BT80/SUM(wSUP!$C80:$DB80),0)</f>
        <v>0</v>
      </c>
      <c r="BU80" s="17">
        <f>IF(SUM(wSUP!$C80:$DB80),$A80*wSUP!BU80/SUM(wSUP!$C80:$DB80),0)</f>
        <v>0</v>
      </c>
      <c r="BV80" s="17">
        <f>IF(SUM(wSUP!$C80:$DB80),$A80*wSUP!BV80/SUM(wSUP!$C80:$DB80),0)</f>
        <v>0</v>
      </c>
      <c r="BW80" s="17">
        <f>IF(SUM(wSUP!$C80:$DB80),$A80*wSUP!BW80/SUM(wSUP!$C80:$DB80),0)</f>
        <v>0</v>
      </c>
      <c r="BX80" s="17">
        <f>IF(SUM(wSUP!$C80:$DB80),$A80*wSUP!BX80/SUM(wSUP!$C80:$DB80),0)</f>
        <v>0</v>
      </c>
      <c r="BY80" s="17">
        <f>IF(SUM(wSUP!$C80:$DB80),$A80*wSUP!BY80/SUM(wSUP!$C80:$DB80),0)</f>
        <v>0</v>
      </c>
      <c r="BZ80" s="17">
        <f>IF(SUM(wSUP!$C80:$DB80),$A80*wSUP!BZ80/SUM(wSUP!$C80:$DB80),0)</f>
        <v>0</v>
      </c>
      <c r="CA80" s="17">
        <f>IF(SUM(wSUP!$C80:$DB80),$A80*wSUP!CA80/SUM(wSUP!$C80:$DB80),0)</f>
        <v>0</v>
      </c>
      <c r="CB80" s="17">
        <f>IF(SUM(wSUP!$C80:$DB80),$A80*wSUP!CB80/SUM(wSUP!$C80:$DB80),0)</f>
        <v>0</v>
      </c>
      <c r="CC80" s="17">
        <f>IF(SUM(wSUP!$C80:$DB80),$A80*wSUP!CC80/SUM(wSUP!$C80:$DB80),0)</f>
        <v>0</v>
      </c>
      <c r="CD80" s="17">
        <f>IF(SUM(wSUP!$C80:$DB80),$A80*wSUP!CD80/SUM(wSUP!$C80:$DB80),0)</f>
        <v>0</v>
      </c>
      <c r="CE80" s="17">
        <f>IF(SUM(wSUP!$C80:$DB80),$A80*wSUP!CE80/SUM(wSUP!$C80:$DB80),0)</f>
        <v>0</v>
      </c>
      <c r="CF80" s="17">
        <f>IF(SUM(wSUP!$C80:$DB80),$A80*wSUP!CF80/SUM(wSUP!$C80:$DB80),0)</f>
        <v>0</v>
      </c>
      <c r="CG80" s="17">
        <f>IF(SUM(wSUP!$C80:$DB80),$A80*wSUP!CG80/SUM(wSUP!$C80:$DB80),0)</f>
        <v>0</v>
      </c>
      <c r="CH80" s="17">
        <f>IF(SUM(wSUP!$C80:$DB80),$A80*wSUP!CH80/SUM(wSUP!$C80:$DB80),0)</f>
        <v>0</v>
      </c>
      <c r="CI80" s="17">
        <f>IF(SUM(wSUP!$C80:$DB80),$A80*wSUP!CI80/SUM(wSUP!$C80:$DB80),0)</f>
        <v>0</v>
      </c>
      <c r="CJ80" s="17">
        <f>IF(SUM(wSUP!$C80:$DB80),$A80*wSUP!CJ80/SUM(wSUP!$C80:$DB80),0)</f>
        <v>0</v>
      </c>
      <c r="CK80" s="17">
        <f>IF(SUM(wSUP!$C80:$DB80),$A80*wSUP!CK80/SUM(wSUP!$C80:$DB80),0)</f>
        <v>0</v>
      </c>
      <c r="CL80" s="17">
        <f>IF(SUM(wSUP!$C80:$DB80),$A80*wSUP!CL80/SUM(wSUP!$C80:$DB80),0)</f>
        <v>0</v>
      </c>
      <c r="CM80" s="17">
        <f>IF(SUM(wSUP!$C80:$DB80),$A80*wSUP!CM80/SUM(wSUP!$C80:$DB80),0)</f>
        <v>0</v>
      </c>
      <c r="CN80" s="17">
        <f>IF(SUM(wSUP!$C80:$DB80),$A80*wSUP!CN80/SUM(wSUP!$C80:$DB80),0)</f>
        <v>0</v>
      </c>
      <c r="CO80" s="17">
        <f>IF(SUM(wSUP!$C80:$DB80),$A80*wSUP!CO80/SUM(wSUP!$C80:$DB80),0)</f>
        <v>0</v>
      </c>
      <c r="CP80" s="17">
        <f>IF(SUM(wSUP!$C80:$DB80),$A80*wSUP!CP80/SUM(wSUP!$C80:$DB80),0)</f>
        <v>0</v>
      </c>
      <c r="CQ80" s="17">
        <f>IF(SUM(wSUP!$C80:$DB80),$A80*wSUP!CQ80/SUM(wSUP!$C80:$DB80),0)</f>
        <v>0</v>
      </c>
      <c r="CR80" s="17">
        <f>IF(SUM(wSUP!$C80:$DB80),$A80*wSUP!CR80/SUM(wSUP!$C80:$DB80),0)</f>
        <v>0</v>
      </c>
      <c r="CS80" s="17">
        <f>IF(SUM(wSUP!$C80:$DB80),$A80*wSUP!CS80/SUM(wSUP!$C80:$DB80),0)</f>
        <v>0</v>
      </c>
      <c r="CT80" s="17">
        <f>IF(SUM(wSUP!$C80:$DB80),$A80*wSUP!CT80/SUM(wSUP!$C80:$DB80),0)</f>
        <v>0</v>
      </c>
      <c r="CU80" s="17">
        <f>IF(SUM(wSUP!$C80:$DB80),$A80*wSUP!CU80/SUM(wSUP!$C80:$DB80),0)</f>
        <v>0</v>
      </c>
      <c r="CV80" s="17">
        <f>IF(SUM(wSUP!$C80:$DB80),$A80*wSUP!CV80/SUM(wSUP!$C80:$DB80),0)</f>
        <v>0</v>
      </c>
      <c r="CW80" s="17">
        <f>IF(SUM(wSUP!$C80:$DB80),$A80*wSUP!CW80/SUM(wSUP!$C80:$DB80),0)</f>
        <v>0</v>
      </c>
      <c r="CX80" s="17">
        <f>IF(SUM(wSUP!$C80:$DB80),$A80*wSUP!CX80/SUM(wSUP!$C80:$DB80),0)</f>
        <v>0</v>
      </c>
      <c r="CY80" s="17">
        <f>IF(SUM(wSUP!$C80:$DB80),$A80*wSUP!CY80/SUM(wSUP!$C80:$DB80),0)</f>
        <v>0</v>
      </c>
      <c r="CZ80" s="17">
        <f>IF(SUM(wSUP!$C80:$DB80),$A80*wSUP!CZ80/SUM(wSUP!$C80:$DB80),0)</f>
        <v>0</v>
      </c>
      <c r="DA80" s="17">
        <f>IF(SUM(wSUP!$C80:$DB80),$A80*wSUP!DA80/SUM(wSUP!$C80:$DB80),0)</f>
        <v>0</v>
      </c>
      <c r="DB80" s="17">
        <f>IF(SUM(wSUP!$C80:$DB80),$A80*wSUP!DB80/SUM(wSUP!$C80:$DB80),0)</f>
        <v>0</v>
      </c>
      <c r="DC80" s="2"/>
    </row>
    <row r="81" spans="1:107" x14ac:dyDescent="0.75">
      <c r="A81" s="37">
        <v>79.527152791250444</v>
      </c>
      <c r="B81" s="17" t="s">
        <v>1198</v>
      </c>
      <c r="C81" s="17">
        <f>IF(SUM(wSUP!$C81:$DB81),$A81*wSUP!C81/SUM(wSUP!$C81:$DB81),0)</f>
        <v>0</v>
      </c>
      <c r="D81" s="17">
        <f>IF(SUM(wSUP!$C81:$DB81),$A81*wSUP!D81/SUM(wSUP!$C81:$DB81),0)</f>
        <v>0</v>
      </c>
      <c r="E81" s="17">
        <f>IF(SUM(wSUP!$C81:$DB81),$A81*wSUP!E81/SUM(wSUP!$C81:$DB81),0)</f>
        <v>0</v>
      </c>
      <c r="F81" s="17">
        <f>IF(SUM(wSUP!$C81:$DB81),$A81*wSUP!F81/SUM(wSUP!$C81:$DB81),0)</f>
        <v>0</v>
      </c>
      <c r="G81" s="17">
        <f>IF(SUM(wSUP!$C81:$DB81),$A81*wSUP!G81/SUM(wSUP!$C81:$DB81),0)</f>
        <v>0</v>
      </c>
      <c r="H81" s="17">
        <f>IF(SUM(wSUP!$C81:$DB81),$A81*wSUP!H81/SUM(wSUP!$C81:$DB81),0)</f>
        <v>0</v>
      </c>
      <c r="I81" s="17">
        <f>IF(SUM(wSUP!$C81:$DB81),$A81*wSUP!I81/SUM(wSUP!$C81:$DB81),0)</f>
        <v>0</v>
      </c>
      <c r="J81" s="17">
        <f>IF(SUM(wSUP!$C81:$DB81),$A81*wSUP!J81/SUM(wSUP!$C81:$DB81),0)</f>
        <v>0</v>
      </c>
      <c r="K81" s="17">
        <f>IF(SUM(wSUP!$C81:$DB81),$A81*wSUP!K81/SUM(wSUP!$C81:$DB81),0)</f>
        <v>0</v>
      </c>
      <c r="L81" s="17">
        <f>IF(SUM(wSUP!$C81:$DB81),$A81*wSUP!L81/SUM(wSUP!$C81:$DB81),0)</f>
        <v>0</v>
      </c>
      <c r="M81" s="17">
        <f>IF(SUM(wSUP!$C81:$DB81),$A81*wSUP!M81/SUM(wSUP!$C81:$DB81),0)</f>
        <v>0</v>
      </c>
      <c r="N81" s="17">
        <f>IF(SUM(wSUP!$C81:$DB81),$A81*wSUP!N81/SUM(wSUP!$C81:$DB81),0)</f>
        <v>0</v>
      </c>
      <c r="O81" s="17">
        <f>IF(SUM(wSUP!$C81:$DB81),$A81*wSUP!O81/SUM(wSUP!$C81:$DB81),0)</f>
        <v>0</v>
      </c>
      <c r="P81" s="17">
        <f>IF(SUM(wSUP!$C81:$DB81),$A81*wSUP!P81/SUM(wSUP!$C81:$DB81),0)</f>
        <v>0</v>
      </c>
      <c r="Q81" s="17">
        <f>IF(SUM(wSUP!$C81:$DB81),$A81*wSUP!Q81/SUM(wSUP!$C81:$DB81),0)</f>
        <v>0</v>
      </c>
      <c r="R81" s="17">
        <f>IF(SUM(wSUP!$C81:$DB81),$A81*wSUP!R81/SUM(wSUP!$C81:$DB81),0)</f>
        <v>0</v>
      </c>
      <c r="S81" s="17">
        <f>IF(SUM(wSUP!$C81:$DB81),$A81*wSUP!S81/SUM(wSUP!$C81:$DB81),0)</f>
        <v>0</v>
      </c>
      <c r="T81" s="17">
        <f>IF(SUM(wSUP!$C81:$DB81),$A81*wSUP!T81/SUM(wSUP!$C81:$DB81),0)</f>
        <v>0</v>
      </c>
      <c r="U81" s="17">
        <f>IF(SUM(wSUP!$C81:$DB81),$A81*wSUP!U81/SUM(wSUP!$C81:$DB81),0)</f>
        <v>0</v>
      </c>
      <c r="V81" s="17">
        <f>IF(SUM(wSUP!$C81:$DB81),$A81*wSUP!V81/SUM(wSUP!$C81:$DB81),0)</f>
        <v>0</v>
      </c>
      <c r="W81" s="17">
        <f>IF(SUM(wSUP!$C81:$DB81),$A81*wSUP!W81/SUM(wSUP!$C81:$DB81),0)</f>
        <v>0</v>
      </c>
      <c r="X81" s="17">
        <f>IF(SUM(wSUP!$C81:$DB81),$A81*wSUP!X81/SUM(wSUP!$C81:$DB81),0)</f>
        <v>0</v>
      </c>
      <c r="Y81" s="17">
        <f>IF(SUM(wSUP!$C81:$DB81),$A81*wSUP!Y81/SUM(wSUP!$C81:$DB81),0)</f>
        <v>0</v>
      </c>
      <c r="Z81" s="17">
        <f>IF(SUM(wSUP!$C81:$DB81),$A81*wSUP!Z81/SUM(wSUP!$C81:$DB81),0)</f>
        <v>0</v>
      </c>
      <c r="AA81" s="17">
        <f>IF(SUM(wSUP!$C81:$DB81),$A81*wSUP!AA81/SUM(wSUP!$C81:$DB81),0)</f>
        <v>0</v>
      </c>
      <c r="AB81" s="17">
        <f>IF(SUM(wSUP!$C81:$DB81),$A81*wSUP!AB81/SUM(wSUP!$C81:$DB81),0)</f>
        <v>0</v>
      </c>
      <c r="AC81" s="17">
        <f>IF(SUM(wSUP!$C81:$DB81),$A81*wSUP!AC81/SUM(wSUP!$C81:$DB81),0)</f>
        <v>0</v>
      </c>
      <c r="AD81" s="17">
        <f>IF(SUM(wSUP!$C81:$DB81),$A81*wSUP!AD81/SUM(wSUP!$C81:$DB81),0)</f>
        <v>0</v>
      </c>
      <c r="AE81" s="17">
        <f>IF(SUM(wSUP!$C81:$DB81),$A81*wSUP!AE81/SUM(wSUP!$C81:$DB81),0)</f>
        <v>0</v>
      </c>
      <c r="AF81" s="17">
        <f>IF(SUM(wSUP!$C81:$DB81),$A81*wSUP!AF81/SUM(wSUP!$C81:$DB81),0)</f>
        <v>0</v>
      </c>
      <c r="AG81" s="17">
        <f>IF(SUM(wSUP!$C81:$DB81),$A81*wSUP!AG81/SUM(wSUP!$C81:$DB81),0)</f>
        <v>0</v>
      </c>
      <c r="AH81" s="17">
        <f>IF(SUM(wSUP!$C81:$DB81),$A81*wSUP!AH81/SUM(wSUP!$C81:$DB81),0)</f>
        <v>0</v>
      </c>
      <c r="AI81" s="17">
        <f>IF(SUM(wSUP!$C81:$DB81),$A81*wSUP!AI81/SUM(wSUP!$C81:$DB81),0)</f>
        <v>0</v>
      </c>
      <c r="AJ81" s="17">
        <f>IF(SUM(wSUP!$C81:$DB81),$A81*wSUP!AJ81/SUM(wSUP!$C81:$DB81),0)</f>
        <v>0</v>
      </c>
      <c r="AK81" s="17">
        <f>IF(SUM(wSUP!$C81:$DB81),$A81*wSUP!AK81/SUM(wSUP!$C81:$DB81),0)</f>
        <v>0</v>
      </c>
      <c r="AL81" s="17">
        <f>IF(SUM(wSUP!$C81:$DB81),$A81*wSUP!AL81/SUM(wSUP!$C81:$DB81),0)</f>
        <v>0</v>
      </c>
      <c r="AM81" s="17">
        <f>IF(SUM(wSUP!$C81:$DB81),$A81*wSUP!AM81/SUM(wSUP!$C81:$DB81),0)</f>
        <v>0</v>
      </c>
      <c r="AN81" s="17">
        <f>IF(SUM(wSUP!$C81:$DB81),$A81*wSUP!AN81/SUM(wSUP!$C81:$DB81),0)</f>
        <v>0</v>
      </c>
      <c r="AO81" s="17">
        <f>IF(SUM(wSUP!$C81:$DB81),$A81*wSUP!AO81/SUM(wSUP!$C81:$DB81),0)</f>
        <v>0</v>
      </c>
      <c r="AP81" s="17">
        <f>IF(SUM(wSUP!$C81:$DB81),$A81*wSUP!AP81/SUM(wSUP!$C81:$DB81),0)</f>
        <v>0</v>
      </c>
      <c r="AQ81" s="17">
        <f>IF(SUM(wSUP!$C81:$DB81),$A81*wSUP!AQ81/SUM(wSUP!$C81:$DB81),0)</f>
        <v>0</v>
      </c>
      <c r="AR81" s="17">
        <f>IF(SUM(wSUP!$C81:$DB81),$A81*wSUP!AR81/SUM(wSUP!$C81:$DB81),0)</f>
        <v>0</v>
      </c>
      <c r="AS81" s="17">
        <f>IF(SUM(wSUP!$C81:$DB81),$A81*wSUP!AS81/SUM(wSUP!$C81:$DB81),0)</f>
        <v>0</v>
      </c>
      <c r="AT81" s="17">
        <f>IF(SUM(wSUP!$C81:$DB81),$A81*wSUP!AT81/SUM(wSUP!$C81:$DB81),0)</f>
        <v>0</v>
      </c>
      <c r="AU81" s="17">
        <f>IF(SUM(wSUP!$C81:$DB81),$A81*wSUP!AU81/SUM(wSUP!$C81:$DB81),0)</f>
        <v>0</v>
      </c>
      <c r="AV81" s="17">
        <f>IF(SUM(wSUP!$C81:$DB81),$A81*wSUP!AV81/SUM(wSUP!$C81:$DB81),0)</f>
        <v>0</v>
      </c>
      <c r="AW81" s="17">
        <f>IF(SUM(wSUP!$C81:$DB81),$A81*wSUP!AW81/SUM(wSUP!$C81:$DB81),0)</f>
        <v>0</v>
      </c>
      <c r="AX81" s="17">
        <f>IF(SUM(wSUP!$C81:$DB81),$A81*wSUP!AX81/SUM(wSUP!$C81:$DB81),0)</f>
        <v>0</v>
      </c>
      <c r="AY81" s="17">
        <f>IF(SUM(wSUP!$C81:$DB81),$A81*wSUP!AY81/SUM(wSUP!$C81:$DB81),0)</f>
        <v>0</v>
      </c>
      <c r="AZ81" s="17">
        <f>IF(SUM(wSUP!$C81:$DB81),$A81*wSUP!AZ81/SUM(wSUP!$C81:$DB81),0)</f>
        <v>0</v>
      </c>
      <c r="BA81" s="17">
        <f>IF(SUM(wSUP!$C81:$DB81),$A81*wSUP!BA81/SUM(wSUP!$C81:$DB81),0)</f>
        <v>0</v>
      </c>
      <c r="BB81" s="17">
        <f>IF(SUM(wSUP!$C81:$DB81),$A81*wSUP!BB81/SUM(wSUP!$C81:$DB81),0)</f>
        <v>0</v>
      </c>
      <c r="BC81" s="17">
        <f>IF(SUM(wSUP!$C81:$DB81),$A81*wSUP!BC81/SUM(wSUP!$C81:$DB81),0)</f>
        <v>0</v>
      </c>
      <c r="BD81" s="17">
        <f>IF(SUM(wSUP!$C81:$DB81),$A81*wSUP!BD81/SUM(wSUP!$C81:$DB81),0)</f>
        <v>0</v>
      </c>
      <c r="BE81" s="17">
        <f>IF(SUM(wSUP!$C81:$DB81),$A81*wSUP!BE81/SUM(wSUP!$C81:$DB81),0)</f>
        <v>0</v>
      </c>
      <c r="BF81" s="17">
        <f>IF(SUM(wSUP!$C81:$DB81),$A81*wSUP!BF81/SUM(wSUP!$C81:$DB81),0)</f>
        <v>0</v>
      </c>
      <c r="BG81" s="17">
        <f>IF(SUM(wSUP!$C81:$DB81),$A81*wSUP!BG81/SUM(wSUP!$C81:$DB81),0)</f>
        <v>0</v>
      </c>
      <c r="BH81" s="17">
        <f>IF(SUM(wSUP!$C81:$DB81),$A81*wSUP!BH81/SUM(wSUP!$C81:$DB81),0)</f>
        <v>0</v>
      </c>
      <c r="BI81" s="17">
        <f>IF(SUM(wSUP!$C81:$DB81),$A81*wSUP!BI81/SUM(wSUP!$C81:$DB81),0)</f>
        <v>0</v>
      </c>
      <c r="BJ81" s="17">
        <f>IF(SUM(wSUP!$C81:$DB81),$A81*wSUP!BJ81/SUM(wSUP!$C81:$DB81),0)</f>
        <v>0</v>
      </c>
      <c r="BK81" s="17">
        <f>IF(SUM(wSUP!$C81:$DB81),$A81*wSUP!BK81/SUM(wSUP!$C81:$DB81),0)</f>
        <v>0</v>
      </c>
      <c r="BL81" s="17">
        <f>IF(SUM(wSUP!$C81:$DB81),$A81*wSUP!BL81/SUM(wSUP!$C81:$DB81),0)</f>
        <v>0</v>
      </c>
      <c r="BM81" s="17">
        <f>IF(SUM(wSUP!$C81:$DB81),$A81*wSUP!BM81/SUM(wSUP!$C81:$DB81),0)</f>
        <v>0</v>
      </c>
      <c r="BN81" s="17">
        <f>IF(SUM(wSUP!$C81:$DB81),$A81*wSUP!BN81/SUM(wSUP!$C81:$DB81),0)</f>
        <v>0</v>
      </c>
      <c r="BO81" s="17">
        <f>IF(SUM(wSUP!$C81:$DB81),$A81*wSUP!BO81/SUM(wSUP!$C81:$DB81),0)</f>
        <v>0</v>
      </c>
      <c r="BP81" s="17">
        <f>IF(SUM(wSUP!$C81:$DB81),$A81*wSUP!BP81/SUM(wSUP!$C81:$DB81),0)</f>
        <v>0</v>
      </c>
      <c r="BQ81" s="17">
        <f>IF(SUM(wSUP!$C81:$DB81),$A81*wSUP!BQ81/SUM(wSUP!$C81:$DB81),0)</f>
        <v>0</v>
      </c>
      <c r="BR81" s="17">
        <f>IF(SUM(wSUP!$C81:$DB81),$A81*wSUP!BR81/SUM(wSUP!$C81:$DB81),0)</f>
        <v>0</v>
      </c>
      <c r="BS81" s="17">
        <f>IF(SUM(wSUP!$C81:$DB81),$A81*wSUP!BS81/SUM(wSUP!$C81:$DB81),0)</f>
        <v>0</v>
      </c>
      <c r="BT81" s="17">
        <f>IF(SUM(wSUP!$C81:$DB81),$A81*wSUP!BT81/SUM(wSUP!$C81:$DB81),0)</f>
        <v>0</v>
      </c>
      <c r="BU81" s="17">
        <f>IF(SUM(wSUP!$C81:$DB81),$A81*wSUP!BU81/SUM(wSUP!$C81:$DB81),0)</f>
        <v>0</v>
      </c>
      <c r="BV81" s="17">
        <f>IF(SUM(wSUP!$C81:$DB81),$A81*wSUP!BV81/SUM(wSUP!$C81:$DB81),0)</f>
        <v>0</v>
      </c>
      <c r="BW81" s="17">
        <f>IF(SUM(wSUP!$C81:$DB81),$A81*wSUP!BW81/SUM(wSUP!$C81:$DB81),0)</f>
        <v>0</v>
      </c>
      <c r="BX81" s="17">
        <f>IF(SUM(wSUP!$C81:$DB81),$A81*wSUP!BX81/SUM(wSUP!$C81:$DB81),0)</f>
        <v>54.028425715245291</v>
      </c>
      <c r="BY81" s="17">
        <f>IF(SUM(wSUP!$C81:$DB81),$A81*wSUP!BY81/SUM(wSUP!$C81:$DB81),0)</f>
        <v>8.7076184587064596</v>
      </c>
      <c r="BZ81" s="17">
        <f>IF(SUM(wSUP!$C81:$DB81),$A81*wSUP!BZ81/SUM(wSUP!$C81:$DB81),0)</f>
        <v>8.6597013345513414</v>
      </c>
      <c r="CA81" s="17">
        <f>IF(SUM(wSUP!$C81:$DB81),$A81*wSUP!CA81/SUM(wSUP!$C81:$DB81),0)</f>
        <v>8.131407282747352</v>
      </c>
      <c r="CB81" s="17">
        <f>IF(SUM(wSUP!$C81:$DB81),$A81*wSUP!CB81/SUM(wSUP!$C81:$DB81),0)</f>
        <v>0</v>
      </c>
      <c r="CC81" s="17">
        <f>IF(SUM(wSUP!$C81:$DB81),$A81*wSUP!CC81/SUM(wSUP!$C81:$DB81),0)</f>
        <v>0</v>
      </c>
      <c r="CD81" s="17">
        <f>IF(SUM(wSUP!$C81:$DB81),$A81*wSUP!CD81/SUM(wSUP!$C81:$DB81),0)</f>
        <v>0</v>
      </c>
      <c r="CE81" s="17">
        <f>IF(SUM(wSUP!$C81:$DB81),$A81*wSUP!CE81/SUM(wSUP!$C81:$DB81),0)</f>
        <v>0</v>
      </c>
      <c r="CF81" s="17">
        <f>IF(SUM(wSUP!$C81:$DB81),$A81*wSUP!CF81/SUM(wSUP!$C81:$DB81),0)</f>
        <v>0</v>
      </c>
      <c r="CG81" s="17">
        <f>IF(SUM(wSUP!$C81:$DB81),$A81*wSUP!CG81/SUM(wSUP!$C81:$DB81),0)</f>
        <v>0</v>
      </c>
      <c r="CH81" s="17">
        <f>IF(SUM(wSUP!$C81:$DB81),$A81*wSUP!CH81/SUM(wSUP!$C81:$DB81),0)</f>
        <v>0</v>
      </c>
      <c r="CI81" s="17">
        <f>IF(SUM(wSUP!$C81:$DB81),$A81*wSUP!CI81/SUM(wSUP!$C81:$DB81),0)</f>
        <v>0</v>
      </c>
      <c r="CJ81" s="17">
        <f>IF(SUM(wSUP!$C81:$DB81),$A81*wSUP!CJ81/SUM(wSUP!$C81:$DB81),0)</f>
        <v>0</v>
      </c>
      <c r="CK81" s="17">
        <f>IF(SUM(wSUP!$C81:$DB81),$A81*wSUP!CK81/SUM(wSUP!$C81:$DB81),0)</f>
        <v>0</v>
      </c>
      <c r="CL81" s="17">
        <f>IF(SUM(wSUP!$C81:$DB81),$A81*wSUP!CL81/SUM(wSUP!$C81:$DB81),0)</f>
        <v>0</v>
      </c>
      <c r="CM81" s="17">
        <f>IF(SUM(wSUP!$C81:$DB81),$A81*wSUP!CM81/SUM(wSUP!$C81:$DB81),0)</f>
        <v>0</v>
      </c>
      <c r="CN81" s="17">
        <f>IF(SUM(wSUP!$C81:$DB81),$A81*wSUP!CN81/SUM(wSUP!$C81:$DB81),0)</f>
        <v>0</v>
      </c>
      <c r="CO81" s="17">
        <f>IF(SUM(wSUP!$C81:$DB81),$A81*wSUP!CO81/SUM(wSUP!$C81:$DB81),0)</f>
        <v>0</v>
      </c>
      <c r="CP81" s="17">
        <f>IF(SUM(wSUP!$C81:$DB81),$A81*wSUP!CP81/SUM(wSUP!$C81:$DB81),0)</f>
        <v>0</v>
      </c>
      <c r="CQ81" s="17">
        <f>IF(SUM(wSUP!$C81:$DB81),$A81*wSUP!CQ81/SUM(wSUP!$C81:$DB81),0)</f>
        <v>0</v>
      </c>
      <c r="CR81" s="17">
        <f>IF(SUM(wSUP!$C81:$DB81),$A81*wSUP!CR81/SUM(wSUP!$C81:$DB81),0)</f>
        <v>0</v>
      </c>
      <c r="CS81" s="17">
        <f>IF(SUM(wSUP!$C81:$DB81),$A81*wSUP!CS81/SUM(wSUP!$C81:$DB81),0)</f>
        <v>0</v>
      </c>
      <c r="CT81" s="17">
        <f>IF(SUM(wSUP!$C81:$DB81),$A81*wSUP!CT81/SUM(wSUP!$C81:$DB81),0)</f>
        <v>0</v>
      </c>
      <c r="CU81" s="17">
        <f>IF(SUM(wSUP!$C81:$DB81),$A81*wSUP!CU81/SUM(wSUP!$C81:$DB81),0)</f>
        <v>0</v>
      </c>
      <c r="CV81" s="17">
        <f>IF(SUM(wSUP!$C81:$DB81),$A81*wSUP!CV81/SUM(wSUP!$C81:$DB81),0)</f>
        <v>0</v>
      </c>
      <c r="CW81" s="17">
        <f>IF(SUM(wSUP!$C81:$DB81),$A81*wSUP!CW81/SUM(wSUP!$C81:$DB81),0)</f>
        <v>0</v>
      </c>
      <c r="CX81" s="17">
        <f>IF(SUM(wSUP!$C81:$DB81),$A81*wSUP!CX81/SUM(wSUP!$C81:$DB81),0)</f>
        <v>0</v>
      </c>
      <c r="CY81" s="17">
        <f>IF(SUM(wSUP!$C81:$DB81),$A81*wSUP!CY81/SUM(wSUP!$C81:$DB81),0)</f>
        <v>0</v>
      </c>
      <c r="CZ81" s="17">
        <f>IF(SUM(wSUP!$C81:$DB81),$A81*wSUP!CZ81/SUM(wSUP!$C81:$DB81),0)</f>
        <v>0</v>
      </c>
      <c r="DA81" s="17">
        <f>IF(SUM(wSUP!$C81:$DB81),$A81*wSUP!DA81/SUM(wSUP!$C81:$DB81),0)</f>
        <v>0</v>
      </c>
      <c r="DB81" s="17">
        <f>IF(SUM(wSUP!$C81:$DB81),$A81*wSUP!DB81/SUM(wSUP!$C81:$DB81),0)</f>
        <v>0</v>
      </c>
      <c r="DC81" s="2"/>
    </row>
    <row r="82" spans="1:107" x14ac:dyDescent="0.75">
      <c r="A82" s="37">
        <v>16.694546869885183</v>
      </c>
      <c r="B82" s="17" t="s">
        <v>1201</v>
      </c>
      <c r="C82" s="17">
        <f>IF(SUM(wSUP!$C82:$DB82),$A82*wSUP!C82/SUM(wSUP!$C82:$DB82),0)</f>
        <v>0</v>
      </c>
      <c r="D82" s="17">
        <f>IF(SUM(wSUP!$C82:$DB82),$A82*wSUP!D82/SUM(wSUP!$C82:$DB82),0)</f>
        <v>0</v>
      </c>
      <c r="E82" s="17">
        <f>IF(SUM(wSUP!$C82:$DB82),$A82*wSUP!E82/SUM(wSUP!$C82:$DB82),0)</f>
        <v>0</v>
      </c>
      <c r="F82" s="17">
        <f>IF(SUM(wSUP!$C82:$DB82),$A82*wSUP!F82/SUM(wSUP!$C82:$DB82),0)</f>
        <v>0</v>
      </c>
      <c r="G82" s="17">
        <f>IF(SUM(wSUP!$C82:$DB82),$A82*wSUP!G82/SUM(wSUP!$C82:$DB82),0)</f>
        <v>0</v>
      </c>
      <c r="H82" s="17">
        <f>IF(SUM(wSUP!$C82:$DB82),$A82*wSUP!H82/SUM(wSUP!$C82:$DB82),0)</f>
        <v>0</v>
      </c>
      <c r="I82" s="17">
        <f>IF(SUM(wSUP!$C82:$DB82),$A82*wSUP!I82/SUM(wSUP!$C82:$DB82),0)</f>
        <v>0</v>
      </c>
      <c r="J82" s="17">
        <f>IF(SUM(wSUP!$C82:$DB82),$A82*wSUP!J82/SUM(wSUP!$C82:$DB82),0)</f>
        <v>0</v>
      </c>
      <c r="K82" s="17">
        <f>IF(SUM(wSUP!$C82:$DB82),$A82*wSUP!K82/SUM(wSUP!$C82:$DB82),0)</f>
        <v>0</v>
      </c>
      <c r="L82" s="17">
        <f>IF(SUM(wSUP!$C82:$DB82),$A82*wSUP!L82/SUM(wSUP!$C82:$DB82),0)</f>
        <v>0</v>
      </c>
      <c r="M82" s="17">
        <f>IF(SUM(wSUP!$C82:$DB82),$A82*wSUP!M82/SUM(wSUP!$C82:$DB82),0)</f>
        <v>0</v>
      </c>
      <c r="N82" s="17">
        <f>IF(SUM(wSUP!$C82:$DB82),$A82*wSUP!N82/SUM(wSUP!$C82:$DB82),0)</f>
        <v>0</v>
      </c>
      <c r="O82" s="17">
        <f>IF(SUM(wSUP!$C82:$DB82),$A82*wSUP!O82/SUM(wSUP!$C82:$DB82),0)</f>
        <v>0</v>
      </c>
      <c r="P82" s="17">
        <f>IF(SUM(wSUP!$C82:$DB82),$A82*wSUP!P82/SUM(wSUP!$C82:$DB82),0)</f>
        <v>0</v>
      </c>
      <c r="Q82" s="17">
        <f>IF(SUM(wSUP!$C82:$DB82),$A82*wSUP!Q82/SUM(wSUP!$C82:$DB82),0)</f>
        <v>0</v>
      </c>
      <c r="R82" s="17">
        <f>IF(SUM(wSUP!$C82:$DB82),$A82*wSUP!R82/SUM(wSUP!$C82:$DB82),0)</f>
        <v>0</v>
      </c>
      <c r="S82" s="17">
        <f>IF(SUM(wSUP!$C82:$DB82),$A82*wSUP!S82/SUM(wSUP!$C82:$DB82),0)</f>
        <v>0</v>
      </c>
      <c r="T82" s="17">
        <f>IF(SUM(wSUP!$C82:$DB82),$A82*wSUP!T82/SUM(wSUP!$C82:$DB82),0)</f>
        <v>0</v>
      </c>
      <c r="U82" s="17">
        <f>IF(SUM(wSUP!$C82:$DB82),$A82*wSUP!U82/SUM(wSUP!$C82:$DB82),0)</f>
        <v>0</v>
      </c>
      <c r="V82" s="17">
        <f>IF(SUM(wSUP!$C82:$DB82),$A82*wSUP!V82/SUM(wSUP!$C82:$DB82),0)</f>
        <v>0</v>
      </c>
      <c r="W82" s="17">
        <f>IF(SUM(wSUP!$C82:$DB82),$A82*wSUP!W82/SUM(wSUP!$C82:$DB82),0)</f>
        <v>0</v>
      </c>
      <c r="X82" s="17">
        <f>IF(SUM(wSUP!$C82:$DB82),$A82*wSUP!X82/SUM(wSUP!$C82:$DB82),0)</f>
        <v>0</v>
      </c>
      <c r="Y82" s="17">
        <f>IF(SUM(wSUP!$C82:$DB82),$A82*wSUP!Y82/SUM(wSUP!$C82:$DB82),0)</f>
        <v>0</v>
      </c>
      <c r="Z82" s="17">
        <f>IF(SUM(wSUP!$C82:$DB82),$A82*wSUP!Z82/SUM(wSUP!$C82:$DB82),0)</f>
        <v>0</v>
      </c>
      <c r="AA82" s="17">
        <f>IF(SUM(wSUP!$C82:$DB82),$A82*wSUP!AA82/SUM(wSUP!$C82:$DB82),0)</f>
        <v>0</v>
      </c>
      <c r="AB82" s="17">
        <f>IF(SUM(wSUP!$C82:$DB82),$A82*wSUP!AB82/SUM(wSUP!$C82:$DB82),0)</f>
        <v>0</v>
      </c>
      <c r="AC82" s="17">
        <f>IF(SUM(wSUP!$C82:$DB82),$A82*wSUP!AC82/SUM(wSUP!$C82:$DB82),0)</f>
        <v>0</v>
      </c>
      <c r="AD82" s="17">
        <f>IF(SUM(wSUP!$C82:$DB82),$A82*wSUP!AD82/SUM(wSUP!$C82:$DB82),0)</f>
        <v>0</v>
      </c>
      <c r="AE82" s="17">
        <f>IF(SUM(wSUP!$C82:$DB82),$A82*wSUP!AE82/SUM(wSUP!$C82:$DB82),0)</f>
        <v>0</v>
      </c>
      <c r="AF82" s="17">
        <f>IF(SUM(wSUP!$C82:$DB82),$A82*wSUP!AF82/SUM(wSUP!$C82:$DB82),0)</f>
        <v>0</v>
      </c>
      <c r="AG82" s="17">
        <f>IF(SUM(wSUP!$C82:$DB82),$A82*wSUP!AG82/SUM(wSUP!$C82:$DB82),0)</f>
        <v>0</v>
      </c>
      <c r="AH82" s="17">
        <f>IF(SUM(wSUP!$C82:$DB82),$A82*wSUP!AH82/SUM(wSUP!$C82:$DB82),0)</f>
        <v>0</v>
      </c>
      <c r="AI82" s="17">
        <f>IF(SUM(wSUP!$C82:$DB82),$A82*wSUP!AI82/SUM(wSUP!$C82:$DB82),0)</f>
        <v>0</v>
      </c>
      <c r="AJ82" s="17">
        <f>IF(SUM(wSUP!$C82:$DB82),$A82*wSUP!AJ82/SUM(wSUP!$C82:$DB82),0)</f>
        <v>0</v>
      </c>
      <c r="AK82" s="17">
        <f>IF(SUM(wSUP!$C82:$DB82),$A82*wSUP!AK82/SUM(wSUP!$C82:$DB82),0)</f>
        <v>0</v>
      </c>
      <c r="AL82" s="17">
        <f>IF(SUM(wSUP!$C82:$DB82),$A82*wSUP!AL82/SUM(wSUP!$C82:$DB82),0)</f>
        <v>0</v>
      </c>
      <c r="AM82" s="17">
        <f>IF(SUM(wSUP!$C82:$DB82),$A82*wSUP!AM82/SUM(wSUP!$C82:$DB82),0)</f>
        <v>0</v>
      </c>
      <c r="AN82" s="17">
        <f>IF(SUM(wSUP!$C82:$DB82),$A82*wSUP!AN82/SUM(wSUP!$C82:$DB82),0)</f>
        <v>0</v>
      </c>
      <c r="AO82" s="17">
        <f>IF(SUM(wSUP!$C82:$DB82),$A82*wSUP!AO82/SUM(wSUP!$C82:$DB82),0)</f>
        <v>0</v>
      </c>
      <c r="AP82" s="17">
        <f>IF(SUM(wSUP!$C82:$DB82),$A82*wSUP!AP82/SUM(wSUP!$C82:$DB82),0)</f>
        <v>0</v>
      </c>
      <c r="AQ82" s="17">
        <f>IF(SUM(wSUP!$C82:$DB82),$A82*wSUP!AQ82/SUM(wSUP!$C82:$DB82),0)</f>
        <v>0</v>
      </c>
      <c r="AR82" s="17">
        <f>IF(SUM(wSUP!$C82:$DB82),$A82*wSUP!AR82/SUM(wSUP!$C82:$DB82),0)</f>
        <v>0</v>
      </c>
      <c r="AS82" s="17">
        <f>IF(SUM(wSUP!$C82:$DB82),$A82*wSUP!AS82/SUM(wSUP!$C82:$DB82),0)</f>
        <v>0</v>
      </c>
      <c r="AT82" s="17">
        <f>IF(SUM(wSUP!$C82:$DB82),$A82*wSUP!AT82/SUM(wSUP!$C82:$DB82),0)</f>
        <v>0</v>
      </c>
      <c r="AU82" s="17">
        <f>IF(SUM(wSUP!$C82:$DB82),$A82*wSUP!AU82/SUM(wSUP!$C82:$DB82),0)</f>
        <v>0</v>
      </c>
      <c r="AV82" s="17">
        <f>IF(SUM(wSUP!$C82:$DB82),$A82*wSUP!AV82/SUM(wSUP!$C82:$DB82),0)</f>
        <v>0</v>
      </c>
      <c r="AW82" s="17">
        <f>IF(SUM(wSUP!$C82:$DB82),$A82*wSUP!AW82/SUM(wSUP!$C82:$DB82),0)</f>
        <v>0</v>
      </c>
      <c r="AX82" s="17">
        <f>IF(SUM(wSUP!$C82:$DB82),$A82*wSUP!AX82/SUM(wSUP!$C82:$DB82),0)</f>
        <v>0</v>
      </c>
      <c r="AY82" s="17">
        <f>IF(SUM(wSUP!$C82:$DB82),$A82*wSUP!AY82/SUM(wSUP!$C82:$DB82),0)</f>
        <v>0</v>
      </c>
      <c r="AZ82" s="17">
        <f>IF(SUM(wSUP!$C82:$DB82),$A82*wSUP!AZ82/SUM(wSUP!$C82:$DB82),0)</f>
        <v>0</v>
      </c>
      <c r="BA82" s="17">
        <f>IF(SUM(wSUP!$C82:$DB82),$A82*wSUP!BA82/SUM(wSUP!$C82:$DB82),0)</f>
        <v>0</v>
      </c>
      <c r="BB82" s="17">
        <f>IF(SUM(wSUP!$C82:$DB82),$A82*wSUP!BB82/SUM(wSUP!$C82:$DB82),0)</f>
        <v>0</v>
      </c>
      <c r="BC82" s="17">
        <f>IF(SUM(wSUP!$C82:$DB82),$A82*wSUP!BC82/SUM(wSUP!$C82:$DB82),0)</f>
        <v>0</v>
      </c>
      <c r="BD82" s="17">
        <f>IF(SUM(wSUP!$C82:$DB82),$A82*wSUP!BD82/SUM(wSUP!$C82:$DB82),0)</f>
        <v>0</v>
      </c>
      <c r="BE82" s="17">
        <f>IF(SUM(wSUP!$C82:$DB82),$A82*wSUP!BE82/SUM(wSUP!$C82:$DB82),0)</f>
        <v>0</v>
      </c>
      <c r="BF82" s="17">
        <f>IF(SUM(wSUP!$C82:$DB82),$A82*wSUP!BF82/SUM(wSUP!$C82:$DB82),0)</f>
        <v>0</v>
      </c>
      <c r="BG82" s="17">
        <f>IF(SUM(wSUP!$C82:$DB82),$A82*wSUP!BG82/SUM(wSUP!$C82:$DB82),0)</f>
        <v>0</v>
      </c>
      <c r="BH82" s="17">
        <f>IF(SUM(wSUP!$C82:$DB82),$A82*wSUP!BH82/SUM(wSUP!$C82:$DB82),0)</f>
        <v>0</v>
      </c>
      <c r="BI82" s="17">
        <f>IF(SUM(wSUP!$C82:$DB82),$A82*wSUP!BI82/SUM(wSUP!$C82:$DB82),0)</f>
        <v>0</v>
      </c>
      <c r="BJ82" s="17">
        <f>IF(SUM(wSUP!$C82:$DB82),$A82*wSUP!BJ82/SUM(wSUP!$C82:$DB82),0)</f>
        <v>0</v>
      </c>
      <c r="BK82" s="17">
        <f>IF(SUM(wSUP!$C82:$DB82),$A82*wSUP!BK82/SUM(wSUP!$C82:$DB82),0)</f>
        <v>0</v>
      </c>
      <c r="BL82" s="17">
        <f>IF(SUM(wSUP!$C82:$DB82),$A82*wSUP!BL82/SUM(wSUP!$C82:$DB82),0)</f>
        <v>0</v>
      </c>
      <c r="BM82" s="17">
        <f>IF(SUM(wSUP!$C82:$DB82),$A82*wSUP!BM82/SUM(wSUP!$C82:$DB82),0)</f>
        <v>0</v>
      </c>
      <c r="BN82" s="17">
        <f>IF(SUM(wSUP!$C82:$DB82),$A82*wSUP!BN82/SUM(wSUP!$C82:$DB82),0)</f>
        <v>0</v>
      </c>
      <c r="BO82" s="17">
        <f>IF(SUM(wSUP!$C82:$DB82),$A82*wSUP!BO82/SUM(wSUP!$C82:$DB82),0)</f>
        <v>0</v>
      </c>
      <c r="BP82" s="17">
        <f>IF(SUM(wSUP!$C82:$DB82),$A82*wSUP!BP82/SUM(wSUP!$C82:$DB82),0)</f>
        <v>0</v>
      </c>
      <c r="BQ82" s="17">
        <f>IF(SUM(wSUP!$C82:$DB82),$A82*wSUP!BQ82/SUM(wSUP!$C82:$DB82),0)</f>
        <v>0</v>
      </c>
      <c r="BR82" s="17">
        <f>IF(SUM(wSUP!$C82:$DB82),$A82*wSUP!BR82/SUM(wSUP!$C82:$DB82),0)</f>
        <v>0</v>
      </c>
      <c r="BS82" s="17">
        <f>IF(SUM(wSUP!$C82:$DB82),$A82*wSUP!BS82/SUM(wSUP!$C82:$DB82),0)</f>
        <v>0</v>
      </c>
      <c r="BT82" s="17">
        <f>IF(SUM(wSUP!$C82:$DB82),$A82*wSUP!BT82/SUM(wSUP!$C82:$DB82),0)</f>
        <v>0</v>
      </c>
      <c r="BU82" s="17">
        <f>IF(SUM(wSUP!$C82:$DB82),$A82*wSUP!BU82/SUM(wSUP!$C82:$DB82),0)</f>
        <v>0</v>
      </c>
      <c r="BV82" s="17">
        <f>IF(SUM(wSUP!$C82:$DB82),$A82*wSUP!BV82/SUM(wSUP!$C82:$DB82),0)</f>
        <v>0</v>
      </c>
      <c r="BW82" s="17">
        <f>IF(SUM(wSUP!$C82:$DB82),$A82*wSUP!BW82/SUM(wSUP!$C82:$DB82),0)</f>
        <v>0</v>
      </c>
      <c r="BX82" s="17">
        <f>IF(SUM(wSUP!$C82:$DB82),$A82*wSUP!BX82/SUM(wSUP!$C82:$DB82),0)</f>
        <v>11.597466276280562</v>
      </c>
      <c r="BY82" s="17">
        <f>IF(SUM(wSUP!$C82:$DB82),$A82*wSUP!BY82/SUM(wSUP!$C82:$DB82),0)</f>
        <v>2.5736666557647792</v>
      </c>
      <c r="BZ82" s="17">
        <f>IF(SUM(wSUP!$C82:$DB82),$A82*wSUP!BZ82/SUM(wSUP!$C82:$DB82),0)</f>
        <v>1.8374414194100923</v>
      </c>
      <c r="CA82" s="17">
        <f>IF(SUM(wSUP!$C82:$DB82),$A82*wSUP!CA82/SUM(wSUP!$C82:$DB82),0)</f>
        <v>0.68597251842974905</v>
      </c>
      <c r="CB82" s="17">
        <f>IF(SUM(wSUP!$C82:$DB82),$A82*wSUP!CB82/SUM(wSUP!$C82:$DB82),0)</f>
        <v>0</v>
      </c>
      <c r="CC82" s="17">
        <f>IF(SUM(wSUP!$C82:$DB82),$A82*wSUP!CC82/SUM(wSUP!$C82:$DB82),0)</f>
        <v>0</v>
      </c>
      <c r="CD82" s="17">
        <f>IF(SUM(wSUP!$C82:$DB82),$A82*wSUP!CD82/SUM(wSUP!$C82:$DB82),0)</f>
        <v>0</v>
      </c>
      <c r="CE82" s="17">
        <f>IF(SUM(wSUP!$C82:$DB82),$A82*wSUP!CE82/SUM(wSUP!$C82:$DB82),0)</f>
        <v>0</v>
      </c>
      <c r="CF82" s="17">
        <f>IF(SUM(wSUP!$C82:$DB82),$A82*wSUP!CF82/SUM(wSUP!$C82:$DB82),0)</f>
        <v>0</v>
      </c>
      <c r="CG82" s="17">
        <f>IF(SUM(wSUP!$C82:$DB82),$A82*wSUP!CG82/SUM(wSUP!$C82:$DB82),0)</f>
        <v>0</v>
      </c>
      <c r="CH82" s="17">
        <f>IF(SUM(wSUP!$C82:$DB82),$A82*wSUP!CH82/SUM(wSUP!$C82:$DB82),0)</f>
        <v>0</v>
      </c>
      <c r="CI82" s="17">
        <f>IF(SUM(wSUP!$C82:$DB82),$A82*wSUP!CI82/SUM(wSUP!$C82:$DB82),0)</f>
        <v>0</v>
      </c>
      <c r="CJ82" s="17">
        <f>IF(SUM(wSUP!$C82:$DB82),$A82*wSUP!CJ82/SUM(wSUP!$C82:$DB82),0)</f>
        <v>0</v>
      </c>
      <c r="CK82" s="17">
        <f>IF(SUM(wSUP!$C82:$DB82),$A82*wSUP!CK82/SUM(wSUP!$C82:$DB82),0)</f>
        <v>0</v>
      </c>
      <c r="CL82" s="17">
        <f>IF(SUM(wSUP!$C82:$DB82),$A82*wSUP!CL82/SUM(wSUP!$C82:$DB82),0)</f>
        <v>0</v>
      </c>
      <c r="CM82" s="17">
        <f>IF(SUM(wSUP!$C82:$DB82),$A82*wSUP!CM82/SUM(wSUP!$C82:$DB82),0)</f>
        <v>0</v>
      </c>
      <c r="CN82" s="17">
        <f>IF(SUM(wSUP!$C82:$DB82),$A82*wSUP!CN82/SUM(wSUP!$C82:$DB82),0)</f>
        <v>0</v>
      </c>
      <c r="CO82" s="17">
        <f>IF(SUM(wSUP!$C82:$DB82),$A82*wSUP!CO82/SUM(wSUP!$C82:$DB82),0)</f>
        <v>0</v>
      </c>
      <c r="CP82" s="17">
        <f>IF(SUM(wSUP!$C82:$DB82),$A82*wSUP!CP82/SUM(wSUP!$C82:$DB82),0)</f>
        <v>0</v>
      </c>
      <c r="CQ82" s="17">
        <f>IF(SUM(wSUP!$C82:$DB82),$A82*wSUP!CQ82/SUM(wSUP!$C82:$DB82),0)</f>
        <v>0</v>
      </c>
      <c r="CR82" s="17">
        <f>IF(SUM(wSUP!$C82:$DB82),$A82*wSUP!CR82/SUM(wSUP!$C82:$DB82),0)</f>
        <v>0</v>
      </c>
      <c r="CS82" s="17">
        <f>IF(SUM(wSUP!$C82:$DB82),$A82*wSUP!CS82/SUM(wSUP!$C82:$DB82),0)</f>
        <v>0</v>
      </c>
      <c r="CT82" s="17">
        <f>IF(SUM(wSUP!$C82:$DB82),$A82*wSUP!CT82/SUM(wSUP!$C82:$DB82),0)</f>
        <v>0</v>
      </c>
      <c r="CU82" s="17">
        <f>IF(SUM(wSUP!$C82:$DB82),$A82*wSUP!CU82/SUM(wSUP!$C82:$DB82),0)</f>
        <v>0</v>
      </c>
      <c r="CV82" s="17">
        <f>IF(SUM(wSUP!$C82:$DB82),$A82*wSUP!CV82/SUM(wSUP!$C82:$DB82),0)</f>
        <v>0</v>
      </c>
      <c r="CW82" s="17">
        <f>IF(SUM(wSUP!$C82:$DB82),$A82*wSUP!CW82/SUM(wSUP!$C82:$DB82),0)</f>
        <v>0</v>
      </c>
      <c r="CX82" s="17">
        <f>IF(SUM(wSUP!$C82:$DB82),$A82*wSUP!CX82/SUM(wSUP!$C82:$DB82),0)</f>
        <v>0</v>
      </c>
      <c r="CY82" s="17">
        <f>IF(SUM(wSUP!$C82:$DB82),$A82*wSUP!CY82/SUM(wSUP!$C82:$DB82),0)</f>
        <v>0</v>
      </c>
      <c r="CZ82" s="17">
        <f>IF(SUM(wSUP!$C82:$DB82),$A82*wSUP!CZ82/SUM(wSUP!$C82:$DB82),0)</f>
        <v>0</v>
      </c>
      <c r="DA82" s="17">
        <f>IF(SUM(wSUP!$C82:$DB82),$A82*wSUP!DA82/SUM(wSUP!$C82:$DB82),0)</f>
        <v>0</v>
      </c>
      <c r="DB82" s="17">
        <f>IF(SUM(wSUP!$C82:$DB82),$A82*wSUP!DB82/SUM(wSUP!$C82:$DB82),0)</f>
        <v>0</v>
      </c>
      <c r="DC82" s="2"/>
    </row>
    <row r="83" spans="1:107" x14ac:dyDescent="0.75">
      <c r="A83" s="37">
        <v>774.84421461404293</v>
      </c>
      <c r="B83" s="17" t="s">
        <v>1204</v>
      </c>
      <c r="C83" s="17">
        <f>IF(SUM(wSUP!$C83:$DB83),$A83*wSUP!C83/SUM(wSUP!$C83:$DB83),0)</f>
        <v>0</v>
      </c>
      <c r="D83" s="17">
        <f>IF(SUM(wSUP!$C83:$DB83),$A83*wSUP!D83/SUM(wSUP!$C83:$DB83),0)</f>
        <v>0</v>
      </c>
      <c r="E83" s="17">
        <f>IF(SUM(wSUP!$C83:$DB83),$A83*wSUP!E83/SUM(wSUP!$C83:$DB83),0)</f>
        <v>0</v>
      </c>
      <c r="F83" s="17">
        <f>IF(SUM(wSUP!$C83:$DB83),$A83*wSUP!F83/SUM(wSUP!$C83:$DB83),0)</f>
        <v>0</v>
      </c>
      <c r="G83" s="17">
        <f>IF(SUM(wSUP!$C83:$DB83),$A83*wSUP!G83/SUM(wSUP!$C83:$DB83),0)</f>
        <v>0</v>
      </c>
      <c r="H83" s="17">
        <f>IF(SUM(wSUP!$C83:$DB83),$A83*wSUP!H83/SUM(wSUP!$C83:$DB83),0)</f>
        <v>0</v>
      </c>
      <c r="I83" s="17">
        <f>IF(SUM(wSUP!$C83:$DB83),$A83*wSUP!I83/SUM(wSUP!$C83:$DB83),0)</f>
        <v>0</v>
      </c>
      <c r="J83" s="17">
        <f>IF(SUM(wSUP!$C83:$DB83),$A83*wSUP!J83/SUM(wSUP!$C83:$DB83),0)</f>
        <v>0</v>
      </c>
      <c r="K83" s="17">
        <f>IF(SUM(wSUP!$C83:$DB83),$A83*wSUP!K83/SUM(wSUP!$C83:$DB83),0)</f>
        <v>0</v>
      </c>
      <c r="L83" s="17">
        <f>IF(SUM(wSUP!$C83:$DB83),$A83*wSUP!L83/SUM(wSUP!$C83:$DB83),0)</f>
        <v>0</v>
      </c>
      <c r="M83" s="17">
        <f>IF(SUM(wSUP!$C83:$DB83),$A83*wSUP!M83/SUM(wSUP!$C83:$DB83),0)</f>
        <v>0</v>
      </c>
      <c r="N83" s="17">
        <f>IF(SUM(wSUP!$C83:$DB83),$A83*wSUP!N83/SUM(wSUP!$C83:$DB83),0)</f>
        <v>0</v>
      </c>
      <c r="O83" s="17">
        <f>IF(SUM(wSUP!$C83:$DB83),$A83*wSUP!O83/SUM(wSUP!$C83:$DB83),0)</f>
        <v>0</v>
      </c>
      <c r="P83" s="17">
        <f>IF(SUM(wSUP!$C83:$DB83),$A83*wSUP!P83/SUM(wSUP!$C83:$DB83),0)</f>
        <v>0</v>
      </c>
      <c r="Q83" s="17">
        <f>IF(SUM(wSUP!$C83:$DB83),$A83*wSUP!Q83/SUM(wSUP!$C83:$DB83),0)</f>
        <v>0</v>
      </c>
      <c r="R83" s="17">
        <f>IF(SUM(wSUP!$C83:$DB83),$A83*wSUP!R83/SUM(wSUP!$C83:$DB83),0)</f>
        <v>0</v>
      </c>
      <c r="S83" s="17">
        <f>IF(SUM(wSUP!$C83:$DB83),$A83*wSUP!S83/SUM(wSUP!$C83:$DB83),0)</f>
        <v>0</v>
      </c>
      <c r="T83" s="17">
        <f>IF(SUM(wSUP!$C83:$DB83),$A83*wSUP!T83/SUM(wSUP!$C83:$DB83),0)</f>
        <v>0</v>
      </c>
      <c r="U83" s="17">
        <f>IF(SUM(wSUP!$C83:$DB83),$A83*wSUP!U83/SUM(wSUP!$C83:$DB83),0)</f>
        <v>0</v>
      </c>
      <c r="V83" s="17">
        <f>IF(SUM(wSUP!$C83:$DB83),$A83*wSUP!V83/SUM(wSUP!$C83:$DB83),0)</f>
        <v>0</v>
      </c>
      <c r="W83" s="17">
        <f>IF(SUM(wSUP!$C83:$DB83),$A83*wSUP!W83/SUM(wSUP!$C83:$DB83),0)</f>
        <v>0</v>
      </c>
      <c r="X83" s="17">
        <f>IF(SUM(wSUP!$C83:$DB83),$A83*wSUP!X83/SUM(wSUP!$C83:$DB83),0)</f>
        <v>0</v>
      </c>
      <c r="Y83" s="17">
        <f>IF(SUM(wSUP!$C83:$DB83),$A83*wSUP!Y83/SUM(wSUP!$C83:$DB83),0)</f>
        <v>0</v>
      </c>
      <c r="Z83" s="17">
        <f>IF(SUM(wSUP!$C83:$DB83),$A83*wSUP!Z83/SUM(wSUP!$C83:$DB83),0)</f>
        <v>0</v>
      </c>
      <c r="AA83" s="17">
        <f>IF(SUM(wSUP!$C83:$DB83),$A83*wSUP!AA83/SUM(wSUP!$C83:$DB83),0)</f>
        <v>0</v>
      </c>
      <c r="AB83" s="17">
        <f>IF(SUM(wSUP!$C83:$DB83),$A83*wSUP!AB83/SUM(wSUP!$C83:$DB83),0)</f>
        <v>0</v>
      </c>
      <c r="AC83" s="17">
        <f>IF(SUM(wSUP!$C83:$DB83),$A83*wSUP!AC83/SUM(wSUP!$C83:$DB83),0)</f>
        <v>0</v>
      </c>
      <c r="AD83" s="17">
        <f>IF(SUM(wSUP!$C83:$DB83),$A83*wSUP!AD83/SUM(wSUP!$C83:$DB83),0)</f>
        <v>0</v>
      </c>
      <c r="AE83" s="17">
        <f>IF(SUM(wSUP!$C83:$DB83),$A83*wSUP!AE83/SUM(wSUP!$C83:$DB83),0)</f>
        <v>0</v>
      </c>
      <c r="AF83" s="17">
        <f>IF(SUM(wSUP!$C83:$DB83),$A83*wSUP!AF83/SUM(wSUP!$C83:$DB83),0)</f>
        <v>0</v>
      </c>
      <c r="AG83" s="17">
        <f>IF(SUM(wSUP!$C83:$DB83),$A83*wSUP!AG83/SUM(wSUP!$C83:$DB83),0)</f>
        <v>0</v>
      </c>
      <c r="AH83" s="17">
        <f>IF(SUM(wSUP!$C83:$DB83),$A83*wSUP!AH83/SUM(wSUP!$C83:$DB83),0)</f>
        <v>0</v>
      </c>
      <c r="AI83" s="17">
        <f>IF(SUM(wSUP!$C83:$DB83),$A83*wSUP!AI83/SUM(wSUP!$C83:$DB83),0)</f>
        <v>0</v>
      </c>
      <c r="AJ83" s="17">
        <f>IF(SUM(wSUP!$C83:$DB83),$A83*wSUP!AJ83/SUM(wSUP!$C83:$DB83),0)</f>
        <v>0</v>
      </c>
      <c r="AK83" s="17">
        <f>IF(SUM(wSUP!$C83:$DB83),$A83*wSUP!AK83/SUM(wSUP!$C83:$DB83),0)</f>
        <v>0</v>
      </c>
      <c r="AL83" s="17">
        <f>IF(SUM(wSUP!$C83:$DB83),$A83*wSUP!AL83/SUM(wSUP!$C83:$DB83),0)</f>
        <v>0</v>
      </c>
      <c r="AM83" s="17">
        <f>IF(SUM(wSUP!$C83:$DB83),$A83*wSUP!AM83/SUM(wSUP!$C83:$DB83),0)</f>
        <v>0</v>
      </c>
      <c r="AN83" s="17">
        <f>IF(SUM(wSUP!$C83:$DB83),$A83*wSUP!AN83/SUM(wSUP!$C83:$DB83),0)</f>
        <v>0</v>
      </c>
      <c r="AO83" s="17">
        <f>IF(SUM(wSUP!$C83:$DB83),$A83*wSUP!AO83/SUM(wSUP!$C83:$DB83),0)</f>
        <v>4.0073659675345752</v>
      </c>
      <c r="AP83" s="17">
        <f>IF(SUM(wSUP!$C83:$DB83),$A83*wSUP!AP83/SUM(wSUP!$C83:$DB83),0)</f>
        <v>0.69909262572866715</v>
      </c>
      <c r="AQ83" s="17">
        <f>IF(SUM(wSUP!$C83:$DB83),$A83*wSUP!AQ83/SUM(wSUP!$C83:$DB83),0)</f>
        <v>0</v>
      </c>
      <c r="AR83" s="17">
        <f>IF(SUM(wSUP!$C83:$DB83),$A83*wSUP!AR83/SUM(wSUP!$C83:$DB83),0)</f>
        <v>0</v>
      </c>
      <c r="AS83" s="17">
        <f>IF(SUM(wSUP!$C83:$DB83),$A83*wSUP!AS83/SUM(wSUP!$C83:$DB83),0)</f>
        <v>0</v>
      </c>
      <c r="AT83" s="17">
        <f>IF(SUM(wSUP!$C83:$DB83),$A83*wSUP!AT83/SUM(wSUP!$C83:$DB83),0)</f>
        <v>0</v>
      </c>
      <c r="AU83" s="17">
        <f>IF(SUM(wSUP!$C83:$DB83),$A83*wSUP!AU83/SUM(wSUP!$C83:$DB83),0)</f>
        <v>0</v>
      </c>
      <c r="AV83" s="17">
        <f>IF(SUM(wSUP!$C83:$DB83),$A83*wSUP!AV83/SUM(wSUP!$C83:$DB83),0)</f>
        <v>2.2036906100225195</v>
      </c>
      <c r="AW83" s="17">
        <f>IF(SUM(wSUP!$C83:$DB83),$A83*wSUP!AW83/SUM(wSUP!$C83:$DB83),0)</f>
        <v>0</v>
      </c>
      <c r="AX83" s="17">
        <f>IF(SUM(wSUP!$C83:$DB83),$A83*wSUP!AX83/SUM(wSUP!$C83:$DB83),0)</f>
        <v>0.11750481437066024</v>
      </c>
      <c r="AY83" s="17">
        <f>IF(SUM(wSUP!$C83:$DB83),$A83*wSUP!AY83/SUM(wSUP!$C83:$DB83),0)</f>
        <v>0</v>
      </c>
      <c r="AZ83" s="17">
        <f>IF(SUM(wSUP!$C83:$DB83),$A83*wSUP!AZ83/SUM(wSUP!$C83:$DB83),0)</f>
        <v>0</v>
      </c>
      <c r="BA83" s="17">
        <f>IF(SUM(wSUP!$C83:$DB83),$A83*wSUP!BA83/SUM(wSUP!$C83:$DB83),0)</f>
        <v>0</v>
      </c>
      <c r="BB83" s="17">
        <f>IF(SUM(wSUP!$C83:$DB83),$A83*wSUP!BB83/SUM(wSUP!$C83:$DB83),0)</f>
        <v>0</v>
      </c>
      <c r="BC83" s="17">
        <f>IF(SUM(wSUP!$C83:$DB83),$A83*wSUP!BC83/SUM(wSUP!$C83:$DB83),0)</f>
        <v>0</v>
      </c>
      <c r="BD83" s="17">
        <f>IF(SUM(wSUP!$C83:$DB83),$A83*wSUP!BD83/SUM(wSUP!$C83:$DB83),0)</f>
        <v>0</v>
      </c>
      <c r="BE83" s="17">
        <f>IF(SUM(wSUP!$C83:$DB83),$A83*wSUP!BE83/SUM(wSUP!$C83:$DB83),0)</f>
        <v>0</v>
      </c>
      <c r="BF83" s="17">
        <f>IF(SUM(wSUP!$C83:$DB83),$A83*wSUP!BF83/SUM(wSUP!$C83:$DB83),0)</f>
        <v>0</v>
      </c>
      <c r="BG83" s="17">
        <f>IF(SUM(wSUP!$C83:$DB83),$A83*wSUP!BG83/SUM(wSUP!$C83:$DB83),0)</f>
        <v>0</v>
      </c>
      <c r="BH83" s="17">
        <f>IF(SUM(wSUP!$C83:$DB83),$A83*wSUP!BH83/SUM(wSUP!$C83:$DB83),0)</f>
        <v>3.5728900032694799</v>
      </c>
      <c r="BI83" s="17">
        <f>IF(SUM(wSUP!$C83:$DB83),$A83*wSUP!BI83/SUM(wSUP!$C83:$DB83),0)</f>
        <v>0</v>
      </c>
      <c r="BJ83" s="17">
        <f>IF(SUM(wSUP!$C83:$DB83),$A83*wSUP!BJ83/SUM(wSUP!$C83:$DB83),0)</f>
        <v>0</v>
      </c>
      <c r="BK83" s="17">
        <f>IF(SUM(wSUP!$C83:$DB83),$A83*wSUP!BK83/SUM(wSUP!$C83:$DB83),0)</f>
        <v>0</v>
      </c>
      <c r="BL83" s="17">
        <f>IF(SUM(wSUP!$C83:$DB83),$A83*wSUP!BL83/SUM(wSUP!$C83:$DB83),0)</f>
        <v>0</v>
      </c>
      <c r="BM83" s="17">
        <f>IF(SUM(wSUP!$C83:$DB83),$A83*wSUP!BM83/SUM(wSUP!$C83:$DB83),0)</f>
        <v>0</v>
      </c>
      <c r="BN83" s="17">
        <f>IF(SUM(wSUP!$C83:$DB83),$A83*wSUP!BN83/SUM(wSUP!$C83:$DB83),0)</f>
        <v>0</v>
      </c>
      <c r="BO83" s="17">
        <f>IF(SUM(wSUP!$C83:$DB83),$A83*wSUP!BO83/SUM(wSUP!$C83:$DB83),0)</f>
        <v>0</v>
      </c>
      <c r="BP83" s="17">
        <f>IF(SUM(wSUP!$C83:$DB83),$A83*wSUP!BP83/SUM(wSUP!$C83:$DB83),0)</f>
        <v>0</v>
      </c>
      <c r="BQ83" s="17">
        <f>IF(SUM(wSUP!$C83:$DB83),$A83*wSUP!BQ83/SUM(wSUP!$C83:$DB83),0)</f>
        <v>0</v>
      </c>
      <c r="BR83" s="17">
        <f>IF(SUM(wSUP!$C83:$DB83),$A83*wSUP!BR83/SUM(wSUP!$C83:$DB83),0)</f>
        <v>0</v>
      </c>
      <c r="BS83" s="17">
        <f>IF(SUM(wSUP!$C83:$DB83),$A83*wSUP!BS83/SUM(wSUP!$C83:$DB83),0)</f>
        <v>0</v>
      </c>
      <c r="BT83" s="17">
        <f>IF(SUM(wSUP!$C83:$DB83),$A83*wSUP!BT83/SUM(wSUP!$C83:$DB83),0)</f>
        <v>0</v>
      </c>
      <c r="BU83" s="17">
        <f>IF(SUM(wSUP!$C83:$DB83),$A83*wSUP!BU83/SUM(wSUP!$C83:$DB83),0)</f>
        <v>0</v>
      </c>
      <c r="BV83" s="17">
        <f>IF(SUM(wSUP!$C83:$DB83),$A83*wSUP!BV83/SUM(wSUP!$C83:$DB83),0)</f>
        <v>3.3909405562324531</v>
      </c>
      <c r="BW83" s="17">
        <f>IF(SUM(wSUP!$C83:$DB83),$A83*wSUP!BW83/SUM(wSUP!$C83:$DB83),0)</f>
        <v>0</v>
      </c>
      <c r="BX83" s="17">
        <f>IF(SUM(wSUP!$C83:$DB83),$A83*wSUP!BX83/SUM(wSUP!$C83:$DB83),0)</f>
        <v>0</v>
      </c>
      <c r="BY83" s="17">
        <f>IF(SUM(wSUP!$C83:$DB83),$A83*wSUP!BY83/SUM(wSUP!$C83:$DB83),0)</f>
        <v>0.92488856969689359</v>
      </c>
      <c r="BZ83" s="17">
        <f>IF(SUM(wSUP!$C83:$DB83),$A83*wSUP!BZ83/SUM(wSUP!$C83:$DB83),0)</f>
        <v>737.2160946085238</v>
      </c>
      <c r="CA83" s="17">
        <f>IF(SUM(wSUP!$C83:$DB83),$A83*wSUP!CA83/SUM(wSUP!$C83:$DB83),0)</f>
        <v>0</v>
      </c>
      <c r="CB83" s="17">
        <f>IF(SUM(wSUP!$C83:$DB83),$A83*wSUP!CB83/SUM(wSUP!$C83:$DB83),0)</f>
        <v>20.766185866448996</v>
      </c>
      <c r="CC83" s="17">
        <f>IF(SUM(wSUP!$C83:$DB83),$A83*wSUP!CC83/SUM(wSUP!$C83:$DB83),0)</f>
        <v>0</v>
      </c>
      <c r="CD83" s="17">
        <f>IF(SUM(wSUP!$C83:$DB83),$A83*wSUP!CD83/SUM(wSUP!$C83:$DB83),0)</f>
        <v>0</v>
      </c>
      <c r="CE83" s="17">
        <f>IF(SUM(wSUP!$C83:$DB83),$A83*wSUP!CE83/SUM(wSUP!$C83:$DB83),0)</f>
        <v>0</v>
      </c>
      <c r="CF83" s="17">
        <f>IF(SUM(wSUP!$C83:$DB83),$A83*wSUP!CF83/SUM(wSUP!$C83:$DB83),0)</f>
        <v>1.7936967582497536</v>
      </c>
      <c r="CG83" s="17">
        <f>IF(SUM(wSUP!$C83:$DB83),$A83*wSUP!CG83/SUM(wSUP!$C83:$DB83),0)</f>
        <v>0</v>
      </c>
      <c r="CH83" s="17">
        <f>IF(SUM(wSUP!$C83:$DB83),$A83*wSUP!CH83/SUM(wSUP!$C83:$DB83),0)</f>
        <v>0</v>
      </c>
      <c r="CI83" s="17">
        <f>IF(SUM(wSUP!$C83:$DB83),$A83*wSUP!CI83/SUM(wSUP!$C83:$DB83),0)</f>
        <v>0</v>
      </c>
      <c r="CJ83" s="17">
        <f>IF(SUM(wSUP!$C83:$DB83),$A83*wSUP!CJ83/SUM(wSUP!$C83:$DB83),0)</f>
        <v>0</v>
      </c>
      <c r="CK83" s="17">
        <f>IF(SUM(wSUP!$C83:$DB83),$A83*wSUP!CK83/SUM(wSUP!$C83:$DB83),0)</f>
        <v>0</v>
      </c>
      <c r="CL83" s="17">
        <f>IF(SUM(wSUP!$C83:$DB83),$A83*wSUP!CL83/SUM(wSUP!$C83:$DB83),0)</f>
        <v>0</v>
      </c>
      <c r="CM83" s="17">
        <f>IF(SUM(wSUP!$C83:$DB83),$A83*wSUP!CM83/SUM(wSUP!$C83:$DB83),0)</f>
        <v>0</v>
      </c>
      <c r="CN83" s="17">
        <f>IF(SUM(wSUP!$C83:$DB83),$A83*wSUP!CN83/SUM(wSUP!$C83:$DB83),0)</f>
        <v>0</v>
      </c>
      <c r="CO83" s="17">
        <f>IF(SUM(wSUP!$C83:$DB83),$A83*wSUP!CO83/SUM(wSUP!$C83:$DB83),0)</f>
        <v>0</v>
      </c>
      <c r="CP83" s="17">
        <f>IF(SUM(wSUP!$C83:$DB83),$A83*wSUP!CP83/SUM(wSUP!$C83:$DB83),0)</f>
        <v>0.15186423396515783</v>
      </c>
      <c r="CQ83" s="17">
        <f>IF(SUM(wSUP!$C83:$DB83),$A83*wSUP!CQ83/SUM(wSUP!$C83:$DB83),0)</f>
        <v>0</v>
      </c>
      <c r="CR83" s="17">
        <f>IF(SUM(wSUP!$C83:$DB83),$A83*wSUP!CR83/SUM(wSUP!$C83:$DB83),0)</f>
        <v>0</v>
      </c>
      <c r="CS83" s="17">
        <f>IF(SUM(wSUP!$C83:$DB83),$A83*wSUP!CS83/SUM(wSUP!$C83:$DB83),0)</f>
        <v>0</v>
      </c>
      <c r="CT83" s="17">
        <f>IF(SUM(wSUP!$C83:$DB83),$A83*wSUP!CT83/SUM(wSUP!$C83:$DB83),0)</f>
        <v>0</v>
      </c>
      <c r="CU83" s="17">
        <f>IF(SUM(wSUP!$C83:$DB83),$A83*wSUP!CU83/SUM(wSUP!$C83:$DB83),0)</f>
        <v>0</v>
      </c>
      <c r="CV83" s="17">
        <f>IF(SUM(wSUP!$C83:$DB83),$A83*wSUP!CV83/SUM(wSUP!$C83:$DB83),0)</f>
        <v>0</v>
      </c>
      <c r="CW83" s="17">
        <f>IF(SUM(wSUP!$C83:$DB83),$A83*wSUP!CW83/SUM(wSUP!$C83:$DB83),0)</f>
        <v>0</v>
      </c>
      <c r="CX83" s="17">
        <f>IF(SUM(wSUP!$C83:$DB83),$A83*wSUP!CX83/SUM(wSUP!$C83:$DB83),0)</f>
        <v>0</v>
      </c>
      <c r="CY83" s="17">
        <f>IF(SUM(wSUP!$C83:$DB83),$A83*wSUP!CY83/SUM(wSUP!$C83:$DB83),0)</f>
        <v>0</v>
      </c>
      <c r="CZ83" s="17">
        <f>IF(SUM(wSUP!$C83:$DB83),$A83*wSUP!CZ83/SUM(wSUP!$C83:$DB83),0)</f>
        <v>0</v>
      </c>
      <c r="DA83" s="17">
        <f>IF(SUM(wSUP!$C83:$DB83),$A83*wSUP!DA83/SUM(wSUP!$C83:$DB83),0)</f>
        <v>0</v>
      </c>
      <c r="DB83" s="17">
        <f>IF(SUM(wSUP!$C83:$DB83),$A83*wSUP!DB83/SUM(wSUP!$C83:$DB83),0)</f>
        <v>0</v>
      </c>
      <c r="DC83" s="2"/>
    </row>
    <row r="84" spans="1:107" x14ac:dyDescent="0.75">
      <c r="A84" s="37">
        <v>1462.8181272120212</v>
      </c>
      <c r="B84" s="17" t="s">
        <v>1207</v>
      </c>
      <c r="C84" s="17">
        <f>IF(SUM(wSUP!$C84:$DB84),$A84*wSUP!C84/SUM(wSUP!$C84:$DB84),0)</f>
        <v>0</v>
      </c>
      <c r="D84" s="17">
        <f>IF(SUM(wSUP!$C84:$DB84),$A84*wSUP!D84/SUM(wSUP!$C84:$DB84),0)</f>
        <v>0</v>
      </c>
      <c r="E84" s="17">
        <f>IF(SUM(wSUP!$C84:$DB84),$A84*wSUP!E84/SUM(wSUP!$C84:$DB84),0)</f>
        <v>0</v>
      </c>
      <c r="F84" s="17">
        <f>IF(SUM(wSUP!$C84:$DB84),$A84*wSUP!F84/SUM(wSUP!$C84:$DB84),0)</f>
        <v>0</v>
      </c>
      <c r="G84" s="17">
        <f>IF(SUM(wSUP!$C84:$DB84),$A84*wSUP!G84/SUM(wSUP!$C84:$DB84),0)</f>
        <v>0</v>
      </c>
      <c r="H84" s="17">
        <f>IF(SUM(wSUP!$C84:$DB84),$A84*wSUP!H84/SUM(wSUP!$C84:$DB84),0)</f>
        <v>0</v>
      </c>
      <c r="I84" s="17">
        <f>IF(SUM(wSUP!$C84:$DB84),$A84*wSUP!I84/SUM(wSUP!$C84:$DB84),0)</f>
        <v>0</v>
      </c>
      <c r="J84" s="17">
        <f>IF(SUM(wSUP!$C84:$DB84),$A84*wSUP!J84/SUM(wSUP!$C84:$DB84),0)</f>
        <v>0</v>
      </c>
      <c r="K84" s="17">
        <f>IF(SUM(wSUP!$C84:$DB84),$A84*wSUP!K84/SUM(wSUP!$C84:$DB84),0)</f>
        <v>0</v>
      </c>
      <c r="L84" s="17">
        <f>IF(SUM(wSUP!$C84:$DB84),$A84*wSUP!L84/SUM(wSUP!$C84:$DB84),0)</f>
        <v>0</v>
      </c>
      <c r="M84" s="17">
        <f>IF(SUM(wSUP!$C84:$DB84),$A84*wSUP!M84/SUM(wSUP!$C84:$DB84),0)</f>
        <v>0</v>
      </c>
      <c r="N84" s="17">
        <f>IF(SUM(wSUP!$C84:$DB84),$A84*wSUP!N84/SUM(wSUP!$C84:$DB84),0)</f>
        <v>0</v>
      </c>
      <c r="O84" s="17">
        <f>IF(SUM(wSUP!$C84:$DB84),$A84*wSUP!O84/SUM(wSUP!$C84:$DB84),0)</f>
        <v>0</v>
      </c>
      <c r="P84" s="17">
        <f>IF(SUM(wSUP!$C84:$DB84),$A84*wSUP!P84/SUM(wSUP!$C84:$DB84),0)</f>
        <v>0</v>
      </c>
      <c r="Q84" s="17">
        <f>IF(SUM(wSUP!$C84:$DB84),$A84*wSUP!Q84/SUM(wSUP!$C84:$DB84),0)</f>
        <v>0</v>
      </c>
      <c r="R84" s="17">
        <f>IF(SUM(wSUP!$C84:$DB84),$A84*wSUP!R84/SUM(wSUP!$C84:$DB84),0)</f>
        <v>0</v>
      </c>
      <c r="S84" s="17">
        <f>IF(SUM(wSUP!$C84:$DB84),$A84*wSUP!S84/SUM(wSUP!$C84:$DB84),0)</f>
        <v>0</v>
      </c>
      <c r="T84" s="17">
        <f>IF(SUM(wSUP!$C84:$DB84),$A84*wSUP!T84/SUM(wSUP!$C84:$DB84),0)</f>
        <v>0</v>
      </c>
      <c r="U84" s="17">
        <f>IF(SUM(wSUP!$C84:$DB84),$A84*wSUP!U84/SUM(wSUP!$C84:$DB84),0)</f>
        <v>0</v>
      </c>
      <c r="V84" s="17">
        <f>IF(SUM(wSUP!$C84:$DB84),$A84*wSUP!V84/SUM(wSUP!$C84:$DB84),0)</f>
        <v>0</v>
      </c>
      <c r="W84" s="17">
        <f>IF(SUM(wSUP!$C84:$DB84),$A84*wSUP!W84/SUM(wSUP!$C84:$DB84),0)</f>
        <v>0</v>
      </c>
      <c r="X84" s="17">
        <f>IF(SUM(wSUP!$C84:$DB84),$A84*wSUP!X84/SUM(wSUP!$C84:$DB84),0)</f>
        <v>0</v>
      </c>
      <c r="Y84" s="17">
        <f>IF(SUM(wSUP!$C84:$DB84),$A84*wSUP!Y84/SUM(wSUP!$C84:$DB84),0)</f>
        <v>0</v>
      </c>
      <c r="Z84" s="17">
        <f>IF(SUM(wSUP!$C84:$DB84),$A84*wSUP!Z84/SUM(wSUP!$C84:$DB84),0)</f>
        <v>0</v>
      </c>
      <c r="AA84" s="17">
        <f>IF(SUM(wSUP!$C84:$DB84),$A84*wSUP!AA84/SUM(wSUP!$C84:$DB84),0)</f>
        <v>0</v>
      </c>
      <c r="AB84" s="17">
        <f>IF(SUM(wSUP!$C84:$DB84),$A84*wSUP!AB84/SUM(wSUP!$C84:$DB84),0)</f>
        <v>0</v>
      </c>
      <c r="AC84" s="17">
        <f>IF(SUM(wSUP!$C84:$DB84),$A84*wSUP!AC84/SUM(wSUP!$C84:$DB84),0)</f>
        <v>0</v>
      </c>
      <c r="AD84" s="17">
        <f>IF(SUM(wSUP!$C84:$DB84),$A84*wSUP!AD84/SUM(wSUP!$C84:$DB84),0)</f>
        <v>0</v>
      </c>
      <c r="AE84" s="17">
        <f>IF(SUM(wSUP!$C84:$DB84),$A84*wSUP!AE84/SUM(wSUP!$C84:$DB84),0)</f>
        <v>0</v>
      </c>
      <c r="AF84" s="17">
        <f>IF(SUM(wSUP!$C84:$DB84),$A84*wSUP!AF84/SUM(wSUP!$C84:$DB84),0)</f>
        <v>0</v>
      </c>
      <c r="AG84" s="17">
        <f>IF(SUM(wSUP!$C84:$DB84),$A84*wSUP!AG84/SUM(wSUP!$C84:$DB84),0)</f>
        <v>0</v>
      </c>
      <c r="AH84" s="17">
        <f>IF(SUM(wSUP!$C84:$DB84),$A84*wSUP!AH84/SUM(wSUP!$C84:$DB84),0)</f>
        <v>0</v>
      </c>
      <c r="AI84" s="17">
        <f>IF(SUM(wSUP!$C84:$DB84),$A84*wSUP!AI84/SUM(wSUP!$C84:$DB84),0)</f>
        <v>0</v>
      </c>
      <c r="AJ84" s="17">
        <f>IF(SUM(wSUP!$C84:$DB84),$A84*wSUP!AJ84/SUM(wSUP!$C84:$DB84),0)</f>
        <v>0</v>
      </c>
      <c r="AK84" s="17">
        <f>IF(SUM(wSUP!$C84:$DB84),$A84*wSUP!AK84/SUM(wSUP!$C84:$DB84),0)</f>
        <v>0</v>
      </c>
      <c r="AL84" s="17">
        <f>IF(SUM(wSUP!$C84:$DB84),$A84*wSUP!AL84/SUM(wSUP!$C84:$DB84),0)</f>
        <v>0</v>
      </c>
      <c r="AM84" s="17">
        <f>IF(SUM(wSUP!$C84:$DB84),$A84*wSUP!AM84/SUM(wSUP!$C84:$DB84),0)</f>
        <v>0</v>
      </c>
      <c r="AN84" s="17">
        <f>IF(SUM(wSUP!$C84:$DB84),$A84*wSUP!AN84/SUM(wSUP!$C84:$DB84),0)</f>
        <v>0</v>
      </c>
      <c r="AO84" s="17">
        <f>IF(SUM(wSUP!$C84:$DB84),$A84*wSUP!AO84/SUM(wSUP!$C84:$DB84),0)</f>
        <v>0</v>
      </c>
      <c r="AP84" s="17">
        <f>IF(SUM(wSUP!$C84:$DB84),$A84*wSUP!AP84/SUM(wSUP!$C84:$DB84),0)</f>
        <v>0</v>
      </c>
      <c r="AQ84" s="17">
        <f>IF(SUM(wSUP!$C84:$DB84),$A84*wSUP!AQ84/SUM(wSUP!$C84:$DB84),0)</f>
        <v>0</v>
      </c>
      <c r="AR84" s="17">
        <f>IF(SUM(wSUP!$C84:$DB84),$A84*wSUP!AR84/SUM(wSUP!$C84:$DB84),0)</f>
        <v>0</v>
      </c>
      <c r="AS84" s="17">
        <f>IF(SUM(wSUP!$C84:$DB84),$A84*wSUP!AS84/SUM(wSUP!$C84:$DB84),0)</f>
        <v>0</v>
      </c>
      <c r="AT84" s="17">
        <f>IF(SUM(wSUP!$C84:$DB84),$A84*wSUP!AT84/SUM(wSUP!$C84:$DB84),0)</f>
        <v>0</v>
      </c>
      <c r="AU84" s="17">
        <f>IF(SUM(wSUP!$C84:$DB84),$A84*wSUP!AU84/SUM(wSUP!$C84:$DB84),0)</f>
        <v>0</v>
      </c>
      <c r="AV84" s="17">
        <f>IF(SUM(wSUP!$C84:$DB84),$A84*wSUP!AV84/SUM(wSUP!$C84:$DB84),0)</f>
        <v>0</v>
      </c>
      <c r="AW84" s="17">
        <f>IF(SUM(wSUP!$C84:$DB84),$A84*wSUP!AW84/SUM(wSUP!$C84:$DB84),0)</f>
        <v>0</v>
      </c>
      <c r="AX84" s="17">
        <f>IF(SUM(wSUP!$C84:$DB84),$A84*wSUP!AX84/SUM(wSUP!$C84:$DB84),0)</f>
        <v>0</v>
      </c>
      <c r="AY84" s="17">
        <f>IF(SUM(wSUP!$C84:$DB84),$A84*wSUP!AY84/SUM(wSUP!$C84:$DB84),0)</f>
        <v>0</v>
      </c>
      <c r="AZ84" s="17">
        <f>IF(SUM(wSUP!$C84:$DB84),$A84*wSUP!AZ84/SUM(wSUP!$C84:$DB84),0)</f>
        <v>0</v>
      </c>
      <c r="BA84" s="17">
        <f>IF(SUM(wSUP!$C84:$DB84),$A84*wSUP!BA84/SUM(wSUP!$C84:$DB84),0)</f>
        <v>0</v>
      </c>
      <c r="BB84" s="17">
        <f>IF(SUM(wSUP!$C84:$DB84),$A84*wSUP!BB84/SUM(wSUP!$C84:$DB84),0)</f>
        <v>0</v>
      </c>
      <c r="BC84" s="17">
        <f>IF(SUM(wSUP!$C84:$DB84),$A84*wSUP!BC84/SUM(wSUP!$C84:$DB84),0)</f>
        <v>0</v>
      </c>
      <c r="BD84" s="17">
        <f>IF(SUM(wSUP!$C84:$DB84),$A84*wSUP!BD84/SUM(wSUP!$C84:$DB84),0)</f>
        <v>0</v>
      </c>
      <c r="BE84" s="17">
        <f>IF(SUM(wSUP!$C84:$DB84),$A84*wSUP!BE84/SUM(wSUP!$C84:$DB84),0)</f>
        <v>0</v>
      </c>
      <c r="BF84" s="17">
        <f>IF(SUM(wSUP!$C84:$DB84),$A84*wSUP!BF84/SUM(wSUP!$C84:$DB84),0)</f>
        <v>0</v>
      </c>
      <c r="BG84" s="17">
        <f>IF(SUM(wSUP!$C84:$DB84),$A84*wSUP!BG84/SUM(wSUP!$C84:$DB84),0)</f>
        <v>0</v>
      </c>
      <c r="BH84" s="17">
        <f>IF(SUM(wSUP!$C84:$DB84),$A84*wSUP!BH84/SUM(wSUP!$C84:$DB84),0)</f>
        <v>0</v>
      </c>
      <c r="BI84" s="17">
        <f>IF(SUM(wSUP!$C84:$DB84),$A84*wSUP!BI84/SUM(wSUP!$C84:$DB84),0)</f>
        <v>3.4132845843008086</v>
      </c>
      <c r="BJ84" s="17">
        <f>IF(SUM(wSUP!$C84:$DB84),$A84*wSUP!BJ84/SUM(wSUP!$C84:$DB84),0)</f>
        <v>0</v>
      </c>
      <c r="BK84" s="17">
        <f>IF(SUM(wSUP!$C84:$DB84),$A84*wSUP!BK84/SUM(wSUP!$C84:$DB84),0)</f>
        <v>0</v>
      </c>
      <c r="BL84" s="17">
        <f>IF(SUM(wSUP!$C84:$DB84),$A84*wSUP!BL84/SUM(wSUP!$C84:$DB84),0)</f>
        <v>0</v>
      </c>
      <c r="BM84" s="17">
        <f>IF(SUM(wSUP!$C84:$DB84),$A84*wSUP!BM84/SUM(wSUP!$C84:$DB84),0)</f>
        <v>0</v>
      </c>
      <c r="BN84" s="17">
        <f>IF(SUM(wSUP!$C84:$DB84),$A84*wSUP!BN84/SUM(wSUP!$C84:$DB84),0)</f>
        <v>0</v>
      </c>
      <c r="BO84" s="17">
        <f>IF(SUM(wSUP!$C84:$DB84),$A84*wSUP!BO84/SUM(wSUP!$C84:$DB84),0)</f>
        <v>0</v>
      </c>
      <c r="BP84" s="17">
        <f>IF(SUM(wSUP!$C84:$DB84),$A84*wSUP!BP84/SUM(wSUP!$C84:$DB84),0)</f>
        <v>0</v>
      </c>
      <c r="BQ84" s="17">
        <f>IF(SUM(wSUP!$C84:$DB84),$A84*wSUP!BQ84/SUM(wSUP!$C84:$DB84),0)</f>
        <v>0</v>
      </c>
      <c r="BR84" s="17">
        <f>IF(SUM(wSUP!$C84:$DB84),$A84*wSUP!BR84/SUM(wSUP!$C84:$DB84),0)</f>
        <v>0</v>
      </c>
      <c r="BS84" s="17">
        <f>IF(SUM(wSUP!$C84:$DB84),$A84*wSUP!BS84/SUM(wSUP!$C84:$DB84),0)</f>
        <v>0</v>
      </c>
      <c r="BT84" s="17">
        <f>IF(SUM(wSUP!$C84:$DB84),$A84*wSUP!BT84/SUM(wSUP!$C84:$DB84),0)</f>
        <v>0</v>
      </c>
      <c r="BU84" s="17">
        <f>IF(SUM(wSUP!$C84:$DB84),$A84*wSUP!BU84/SUM(wSUP!$C84:$DB84),0)</f>
        <v>0</v>
      </c>
      <c r="BV84" s="17">
        <f>IF(SUM(wSUP!$C84:$DB84),$A84*wSUP!BV84/SUM(wSUP!$C84:$DB84),0)</f>
        <v>16.112309305300364</v>
      </c>
      <c r="BW84" s="17">
        <f>IF(SUM(wSUP!$C84:$DB84),$A84*wSUP!BW84/SUM(wSUP!$C84:$DB84),0)</f>
        <v>0</v>
      </c>
      <c r="BX84" s="17">
        <f>IF(SUM(wSUP!$C84:$DB84),$A84*wSUP!BX84/SUM(wSUP!$C84:$DB84),0)</f>
        <v>9.7468829773410306</v>
      </c>
      <c r="BY84" s="17">
        <f>IF(SUM(wSUP!$C84:$DB84),$A84*wSUP!BY84/SUM(wSUP!$C84:$DB84),0)</f>
        <v>1.792334925666959</v>
      </c>
      <c r="BZ84" s="17">
        <f>IF(SUM(wSUP!$C84:$DB84),$A84*wSUP!BZ84/SUM(wSUP!$C84:$DB84),0)</f>
        <v>0</v>
      </c>
      <c r="CA84" s="17">
        <f>IF(SUM(wSUP!$C84:$DB84),$A84*wSUP!CA84/SUM(wSUP!$C84:$DB84),0)</f>
        <v>1385.0446189313197</v>
      </c>
      <c r="CB84" s="17">
        <f>IF(SUM(wSUP!$C84:$DB84),$A84*wSUP!CB84/SUM(wSUP!$C84:$DB84),0)</f>
        <v>17.04315625594927</v>
      </c>
      <c r="CC84" s="17">
        <f>IF(SUM(wSUP!$C84:$DB84),$A84*wSUP!CC84/SUM(wSUP!$C84:$DB84),0)</f>
        <v>0.88816490562316786</v>
      </c>
      <c r="CD84" s="17">
        <f>IF(SUM(wSUP!$C84:$DB84),$A84*wSUP!CD84/SUM(wSUP!$C84:$DB84),0)</f>
        <v>0</v>
      </c>
      <c r="CE84" s="17">
        <f>IF(SUM(wSUP!$C84:$DB84),$A84*wSUP!CE84/SUM(wSUP!$C84:$DB84),0)</f>
        <v>0</v>
      </c>
      <c r="CF84" s="17">
        <f>IF(SUM(wSUP!$C84:$DB84),$A84*wSUP!CF84/SUM(wSUP!$C84:$DB84),0)</f>
        <v>8.4057101324241845</v>
      </c>
      <c r="CG84" s="17">
        <f>IF(SUM(wSUP!$C84:$DB84),$A84*wSUP!CG84/SUM(wSUP!$C84:$DB84),0)</f>
        <v>0</v>
      </c>
      <c r="CH84" s="17">
        <f>IF(SUM(wSUP!$C84:$DB84),$A84*wSUP!CH84/SUM(wSUP!$C84:$DB84),0)</f>
        <v>0</v>
      </c>
      <c r="CI84" s="17">
        <f>IF(SUM(wSUP!$C84:$DB84),$A84*wSUP!CI84/SUM(wSUP!$C84:$DB84),0)</f>
        <v>0</v>
      </c>
      <c r="CJ84" s="17">
        <f>IF(SUM(wSUP!$C84:$DB84),$A84*wSUP!CJ84/SUM(wSUP!$C84:$DB84),0)</f>
        <v>0</v>
      </c>
      <c r="CK84" s="17">
        <f>IF(SUM(wSUP!$C84:$DB84),$A84*wSUP!CK84/SUM(wSUP!$C84:$DB84),0)</f>
        <v>0</v>
      </c>
      <c r="CL84" s="17">
        <f>IF(SUM(wSUP!$C84:$DB84),$A84*wSUP!CL84/SUM(wSUP!$C84:$DB84),0)</f>
        <v>0</v>
      </c>
      <c r="CM84" s="17">
        <f>IF(SUM(wSUP!$C84:$DB84),$A84*wSUP!CM84/SUM(wSUP!$C84:$DB84),0)</f>
        <v>0</v>
      </c>
      <c r="CN84" s="17">
        <f>IF(SUM(wSUP!$C84:$DB84),$A84*wSUP!CN84/SUM(wSUP!$C84:$DB84),0)</f>
        <v>0</v>
      </c>
      <c r="CO84" s="17">
        <f>IF(SUM(wSUP!$C84:$DB84),$A84*wSUP!CO84/SUM(wSUP!$C84:$DB84),0)</f>
        <v>0</v>
      </c>
      <c r="CP84" s="17">
        <f>IF(SUM(wSUP!$C84:$DB84),$A84*wSUP!CP84/SUM(wSUP!$C84:$DB84),0)</f>
        <v>4.3017684012391415</v>
      </c>
      <c r="CQ84" s="17">
        <f>IF(SUM(wSUP!$C84:$DB84),$A84*wSUP!CQ84/SUM(wSUP!$C84:$DB84),0)</f>
        <v>0.34479871845973448</v>
      </c>
      <c r="CR84" s="17">
        <f>IF(SUM(wSUP!$C84:$DB84),$A84*wSUP!CR84/SUM(wSUP!$C84:$DB84),0)</f>
        <v>0</v>
      </c>
      <c r="CS84" s="17">
        <f>IF(SUM(wSUP!$C84:$DB84),$A84*wSUP!CS84/SUM(wSUP!$C84:$DB84),0)</f>
        <v>15.173854091211911</v>
      </c>
      <c r="CT84" s="17">
        <f>IF(SUM(wSUP!$C84:$DB84),$A84*wSUP!CT84/SUM(wSUP!$C84:$DB84),0)</f>
        <v>0</v>
      </c>
      <c r="CU84" s="17">
        <f>IF(SUM(wSUP!$C84:$DB84),$A84*wSUP!CU84/SUM(wSUP!$C84:$DB84),0)</f>
        <v>0</v>
      </c>
      <c r="CV84" s="17">
        <f>IF(SUM(wSUP!$C84:$DB84),$A84*wSUP!CV84/SUM(wSUP!$C84:$DB84),0)</f>
        <v>0</v>
      </c>
      <c r="CW84" s="17">
        <f>IF(SUM(wSUP!$C84:$DB84),$A84*wSUP!CW84/SUM(wSUP!$C84:$DB84),0)</f>
        <v>0</v>
      </c>
      <c r="CX84" s="17">
        <f>IF(SUM(wSUP!$C84:$DB84),$A84*wSUP!CX84/SUM(wSUP!$C84:$DB84),0)</f>
        <v>0</v>
      </c>
      <c r="CY84" s="17">
        <f>IF(SUM(wSUP!$C84:$DB84),$A84*wSUP!CY84/SUM(wSUP!$C84:$DB84),0)</f>
        <v>0</v>
      </c>
      <c r="CZ84" s="17">
        <f>IF(SUM(wSUP!$C84:$DB84),$A84*wSUP!CZ84/SUM(wSUP!$C84:$DB84),0)</f>
        <v>0.55124398318496703</v>
      </c>
      <c r="DA84" s="17">
        <f>IF(SUM(wSUP!$C84:$DB84),$A84*wSUP!DA84/SUM(wSUP!$C84:$DB84),0)</f>
        <v>0</v>
      </c>
      <c r="DB84" s="17">
        <f>IF(SUM(wSUP!$C84:$DB84),$A84*wSUP!DB84/SUM(wSUP!$C84:$DB84),0)</f>
        <v>0</v>
      </c>
      <c r="DC84" s="2"/>
    </row>
    <row r="85" spans="1:107" x14ac:dyDescent="0.75">
      <c r="A85" s="37">
        <v>728.09995043688218</v>
      </c>
      <c r="B85" s="9" t="s">
        <v>1210</v>
      </c>
      <c r="C85" s="17">
        <f>IF(SUM(wSUP!$C85:$DB85),$A85*wSUP!C85/SUM(wSUP!$C85:$DB85),0)</f>
        <v>0</v>
      </c>
      <c r="D85" s="17">
        <f>IF(SUM(wSUP!$C85:$DB85),$A85*wSUP!D85/SUM(wSUP!$C85:$DB85),0)</f>
        <v>0</v>
      </c>
      <c r="E85" s="17">
        <f>IF(SUM(wSUP!$C85:$DB85),$A85*wSUP!E85/SUM(wSUP!$C85:$DB85),0)</f>
        <v>0</v>
      </c>
      <c r="F85" s="17">
        <f>IF(SUM(wSUP!$C85:$DB85),$A85*wSUP!F85/SUM(wSUP!$C85:$DB85),0)</f>
        <v>0</v>
      </c>
      <c r="G85" s="17">
        <f>IF(SUM(wSUP!$C85:$DB85),$A85*wSUP!G85/SUM(wSUP!$C85:$DB85),0)</f>
        <v>0</v>
      </c>
      <c r="H85" s="17">
        <f>IF(SUM(wSUP!$C85:$DB85),$A85*wSUP!H85/SUM(wSUP!$C85:$DB85),0)</f>
        <v>0</v>
      </c>
      <c r="I85" s="17">
        <f>IF(SUM(wSUP!$C85:$DB85),$A85*wSUP!I85/SUM(wSUP!$C85:$DB85),0)</f>
        <v>0</v>
      </c>
      <c r="J85" s="17">
        <f>IF(SUM(wSUP!$C85:$DB85),$A85*wSUP!J85/SUM(wSUP!$C85:$DB85),0)</f>
        <v>0</v>
      </c>
      <c r="K85" s="17">
        <f>IF(SUM(wSUP!$C85:$DB85),$A85*wSUP!K85/SUM(wSUP!$C85:$DB85),0)</f>
        <v>0</v>
      </c>
      <c r="L85" s="17">
        <f>IF(SUM(wSUP!$C85:$DB85),$A85*wSUP!L85/SUM(wSUP!$C85:$DB85),0)</f>
        <v>0</v>
      </c>
      <c r="M85" s="17">
        <f>IF(SUM(wSUP!$C85:$DB85),$A85*wSUP!M85/SUM(wSUP!$C85:$DB85),0)</f>
        <v>0</v>
      </c>
      <c r="N85" s="17">
        <f>IF(SUM(wSUP!$C85:$DB85),$A85*wSUP!N85/SUM(wSUP!$C85:$DB85),0)</f>
        <v>0</v>
      </c>
      <c r="O85" s="17">
        <f>IF(SUM(wSUP!$C85:$DB85),$A85*wSUP!O85/SUM(wSUP!$C85:$DB85),0)</f>
        <v>0</v>
      </c>
      <c r="P85" s="17">
        <f>IF(SUM(wSUP!$C85:$DB85),$A85*wSUP!P85/SUM(wSUP!$C85:$DB85),0)</f>
        <v>0</v>
      </c>
      <c r="Q85" s="17">
        <f>IF(SUM(wSUP!$C85:$DB85),$A85*wSUP!Q85/SUM(wSUP!$C85:$DB85),0)</f>
        <v>0</v>
      </c>
      <c r="R85" s="17">
        <f>IF(SUM(wSUP!$C85:$DB85),$A85*wSUP!R85/SUM(wSUP!$C85:$DB85),0)</f>
        <v>0</v>
      </c>
      <c r="S85" s="17">
        <f>IF(SUM(wSUP!$C85:$DB85),$A85*wSUP!S85/SUM(wSUP!$C85:$DB85),0)</f>
        <v>0</v>
      </c>
      <c r="T85" s="17">
        <f>IF(SUM(wSUP!$C85:$DB85),$A85*wSUP!T85/SUM(wSUP!$C85:$DB85),0)</f>
        <v>0</v>
      </c>
      <c r="U85" s="17">
        <f>IF(SUM(wSUP!$C85:$DB85),$A85*wSUP!U85/SUM(wSUP!$C85:$DB85),0)</f>
        <v>0</v>
      </c>
      <c r="V85" s="17">
        <f>IF(SUM(wSUP!$C85:$DB85),$A85*wSUP!V85/SUM(wSUP!$C85:$DB85),0)</f>
        <v>0</v>
      </c>
      <c r="W85" s="17">
        <f>IF(SUM(wSUP!$C85:$DB85),$A85*wSUP!W85/SUM(wSUP!$C85:$DB85),0)</f>
        <v>0</v>
      </c>
      <c r="X85" s="17">
        <f>IF(SUM(wSUP!$C85:$DB85),$A85*wSUP!X85/SUM(wSUP!$C85:$DB85),0)</f>
        <v>0</v>
      </c>
      <c r="Y85" s="17">
        <f>IF(SUM(wSUP!$C85:$DB85),$A85*wSUP!Y85/SUM(wSUP!$C85:$DB85),0)</f>
        <v>0</v>
      </c>
      <c r="Z85" s="17">
        <f>IF(SUM(wSUP!$C85:$DB85),$A85*wSUP!Z85/SUM(wSUP!$C85:$DB85),0)</f>
        <v>0</v>
      </c>
      <c r="AA85" s="17">
        <f>IF(SUM(wSUP!$C85:$DB85),$A85*wSUP!AA85/SUM(wSUP!$C85:$DB85),0)</f>
        <v>0</v>
      </c>
      <c r="AB85" s="17">
        <f>IF(SUM(wSUP!$C85:$DB85),$A85*wSUP!AB85/SUM(wSUP!$C85:$DB85),0)</f>
        <v>0</v>
      </c>
      <c r="AC85" s="17">
        <f>IF(SUM(wSUP!$C85:$DB85),$A85*wSUP!AC85/SUM(wSUP!$C85:$DB85),0)</f>
        <v>0</v>
      </c>
      <c r="AD85" s="17">
        <f>IF(SUM(wSUP!$C85:$DB85),$A85*wSUP!AD85/SUM(wSUP!$C85:$DB85),0)</f>
        <v>0</v>
      </c>
      <c r="AE85" s="17">
        <f>IF(SUM(wSUP!$C85:$DB85),$A85*wSUP!AE85/SUM(wSUP!$C85:$DB85),0)</f>
        <v>0</v>
      </c>
      <c r="AF85" s="17">
        <f>IF(SUM(wSUP!$C85:$DB85),$A85*wSUP!AF85/SUM(wSUP!$C85:$DB85),0)</f>
        <v>0</v>
      </c>
      <c r="AG85" s="17">
        <f>IF(SUM(wSUP!$C85:$DB85),$A85*wSUP!AG85/SUM(wSUP!$C85:$DB85),0)</f>
        <v>0</v>
      </c>
      <c r="AH85" s="17">
        <f>IF(SUM(wSUP!$C85:$DB85),$A85*wSUP!AH85/SUM(wSUP!$C85:$DB85),0)</f>
        <v>0</v>
      </c>
      <c r="AI85" s="17">
        <f>IF(SUM(wSUP!$C85:$DB85),$A85*wSUP!AI85/SUM(wSUP!$C85:$DB85),0)</f>
        <v>0</v>
      </c>
      <c r="AJ85" s="17">
        <f>IF(SUM(wSUP!$C85:$DB85),$A85*wSUP!AJ85/SUM(wSUP!$C85:$DB85),0)</f>
        <v>0</v>
      </c>
      <c r="AK85" s="17">
        <f>IF(SUM(wSUP!$C85:$DB85),$A85*wSUP!AK85/SUM(wSUP!$C85:$DB85),0)</f>
        <v>0</v>
      </c>
      <c r="AL85" s="17">
        <f>IF(SUM(wSUP!$C85:$DB85),$A85*wSUP!AL85/SUM(wSUP!$C85:$DB85),0)</f>
        <v>0</v>
      </c>
      <c r="AM85" s="17">
        <f>IF(SUM(wSUP!$C85:$DB85),$A85*wSUP!AM85/SUM(wSUP!$C85:$DB85),0)</f>
        <v>0</v>
      </c>
      <c r="AN85" s="17">
        <f>IF(SUM(wSUP!$C85:$DB85),$A85*wSUP!AN85/SUM(wSUP!$C85:$DB85),0)</f>
        <v>0</v>
      </c>
      <c r="AO85" s="17">
        <f>IF(SUM(wSUP!$C85:$DB85),$A85*wSUP!AO85/SUM(wSUP!$C85:$DB85),0)</f>
        <v>0</v>
      </c>
      <c r="AP85" s="17">
        <f>IF(SUM(wSUP!$C85:$DB85),$A85*wSUP!AP85/SUM(wSUP!$C85:$DB85),0)</f>
        <v>0</v>
      </c>
      <c r="AQ85" s="17">
        <f>IF(SUM(wSUP!$C85:$DB85),$A85*wSUP!AQ85/SUM(wSUP!$C85:$DB85),0)</f>
        <v>0</v>
      </c>
      <c r="AR85" s="17">
        <f>IF(SUM(wSUP!$C85:$DB85),$A85*wSUP!AR85/SUM(wSUP!$C85:$DB85),0)</f>
        <v>0</v>
      </c>
      <c r="AS85" s="17">
        <f>IF(SUM(wSUP!$C85:$DB85),$A85*wSUP!AS85/SUM(wSUP!$C85:$DB85),0)</f>
        <v>0</v>
      </c>
      <c r="AT85" s="17">
        <f>IF(SUM(wSUP!$C85:$DB85),$A85*wSUP!AT85/SUM(wSUP!$C85:$DB85),0)</f>
        <v>0</v>
      </c>
      <c r="AU85" s="17">
        <f>IF(SUM(wSUP!$C85:$DB85),$A85*wSUP!AU85/SUM(wSUP!$C85:$DB85),0)</f>
        <v>0</v>
      </c>
      <c r="AV85" s="17">
        <f>IF(SUM(wSUP!$C85:$DB85),$A85*wSUP!AV85/SUM(wSUP!$C85:$DB85),0)</f>
        <v>0</v>
      </c>
      <c r="AW85" s="17">
        <f>IF(SUM(wSUP!$C85:$DB85),$A85*wSUP!AW85/SUM(wSUP!$C85:$DB85),0)</f>
        <v>0</v>
      </c>
      <c r="AX85" s="17">
        <f>IF(SUM(wSUP!$C85:$DB85),$A85*wSUP!AX85/SUM(wSUP!$C85:$DB85),0)</f>
        <v>0</v>
      </c>
      <c r="AY85" s="17">
        <f>IF(SUM(wSUP!$C85:$DB85),$A85*wSUP!AY85/SUM(wSUP!$C85:$DB85),0)</f>
        <v>0</v>
      </c>
      <c r="AZ85" s="17">
        <f>IF(SUM(wSUP!$C85:$DB85),$A85*wSUP!AZ85/SUM(wSUP!$C85:$DB85),0)</f>
        <v>0</v>
      </c>
      <c r="BA85" s="17">
        <f>IF(SUM(wSUP!$C85:$DB85),$A85*wSUP!BA85/SUM(wSUP!$C85:$DB85),0)</f>
        <v>0</v>
      </c>
      <c r="BB85" s="17">
        <f>IF(SUM(wSUP!$C85:$DB85),$A85*wSUP!BB85/SUM(wSUP!$C85:$DB85),0)</f>
        <v>0</v>
      </c>
      <c r="BC85" s="17">
        <f>IF(SUM(wSUP!$C85:$DB85),$A85*wSUP!BC85/SUM(wSUP!$C85:$DB85),0)</f>
        <v>0</v>
      </c>
      <c r="BD85" s="17">
        <f>IF(SUM(wSUP!$C85:$DB85),$A85*wSUP!BD85/SUM(wSUP!$C85:$DB85),0)</f>
        <v>0</v>
      </c>
      <c r="BE85" s="17">
        <f>IF(SUM(wSUP!$C85:$DB85),$A85*wSUP!BE85/SUM(wSUP!$C85:$DB85),0)</f>
        <v>0</v>
      </c>
      <c r="BF85" s="17">
        <f>IF(SUM(wSUP!$C85:$DB85),$A85*wSUP!BF85/SUM(wSUP!$C85:$DB85),0)</f>
        <v>0</v>
      </c>
      <c r="BG85" s="17">
        <f>IF(SUM(wSUP!$C85:$DB85),$A85*wSUP!BG85/SUM(wSUP!$C85:$DB85),0)</f>
        <v>0</v>
      </c>
      <c r="BH85" s="17">
        <f>IF(SUM(wSUP!$C85:$DB85),$A85*wSUP!BH85/SUM(wSUP!$C85:$DB85),0)</f>
        <v>0</v>
      </c>
      <c r="BI85" s="17">
        <f>IF(SUM(wSUP!$C85:$DB85),$A85*wSUP!BI85/SUM(wSUP!$C85:$DB85),0)</f>
        <v>0</v>
      </c>
      <c r="BJ85" s="17">
        <f>IF(SUM(wSUP!$C85:$DB85),$A85*wSUP!BJ85/SUM(wSUP!$C85:$DB85),0)</f>
        <v>0</v>
      </c>
      <c r="BK85" s="17">
        <f>IF(SUM(wSUP!$C85:$DB85),$A85*wSUP!BK85/SUM(wSUP!$C85:$DB85),0)</f>
        <v>0</v>
      </c>
      <c r="BL85" s="17">
        <f>IF(SUM(wSUP!$C85:$DB85),$A85*wSUP!BL85/SUM(wSUP!$C85:$DB85),0)</f>
        <v>0</v>
      </c>
      <c r="BM85" s="17">
        <f>IF(SUM(wSUP!$C85:$DB85),$A85*wSUP!BM85/SUM(wSUP!$C85:$DB85),0)</f>
        <v>0</v>
      </c>
      <c r="BN85" s="17">
        <f>IF(SUM(wSUP!$C85:$DB85),$A85*wSUP!BN85/SUM(wSUP!$C85:$DB85),0)</f>
        <v>0</v>
      </c>
      <c r="BO85" s="17">
        <f>IF(SUM(wSUP!$C85:$DB85),$A85*wSUP!BO85/SUM(wSUP!$C85:$DB85),0)</f>
        <v>0</v>
      </c>
      <c r="BP85" s="17">
        <f>IF(SUM(wSUP!$C85:$DB85),$A85*wSUP!BP85/SUM(wSUP!$C85:$DB85),0)</f>
        <v>0</v>
      </c>
      <c r="BQ85" s="17">
        <f>IF(SUM(wSUP!$C85:$DB85),$A85*wSUP!BQ85/SUM(wSUP!$C85:$DB85),0)</f>
        <v>0</v>
      </c>
      <c r="BR85" s="17">
        <f>IF(SUM(wSUP!$C85:$DB85),$A85*wSUP!BR85/SUM(wSUP!$C85:$DB85),0)</f>
        <v>0</v>
      </c>
      <c r="BS85" s="17">
        <f>IF(SUM(wSUP!$C85:$DB85),$A85*wSUP!BS85/SUM(wSUP!$C85:$DB85),0)</f>
        <v>0</v>
      </c>
      <c r="BT85" s="17">
        <f>IF(SUM(wSUP!$C85:$DB85),$A85*wSUP!BT85/SUM(wSUP!$C85:$DB85),0)</f>
        <v>0</v>
      </c>
      <c r="BU85" s="17">
        <f>IF(SUM(wSUP!$C85:$DB85),$A85*wSUP!BU85/SUM(wSUP!$C85:$DB85),0)</f>
        <v>0</v>
      </c>
      <c r="BV85" s="17">
        <f>IF(SUM(wSUP!$C85:$DB85),$A85*wSUP!BV85/SUM(wSUP!$C85:$DB85),0)</f>
        <v>1.8031366197915868</v>
      </c>
      <c r="BW85" s="17">
        <f>IF(SUM(wSUP!$C85:$DB85),$A85*wSUP!BW85/SUM(wSUP!$C85:$DB85),0)</f>
        <v>0</v>
      </c>
      <c r="BX85" s="17">
        <f>IF(SUM(wSUP!$C85:$DB85),$A85*wSUP!BX85/SUM(wSUP!$C85:$DB85),0)</f>
        <v>0</v>
      </c>
      <c r="BY85" s="17">
        <f>IF(SUM(wSUP!$C85:$DB85),$A85*wSUP!BY85/SUM(wSUP!$C85:$DB85),0)</f>
        <v>2.8871695063443139E-3</v>
      </c>
      <c r="BZ85" s="17">
        <f>IF(SUM(wSUP!$C85:$DB85),$A85*wSUP!BZ85/SUM(wSUP!$C85:$DB85),0)</f>
        <v>2.6452712699378291</v>
      </c>
      <c r="CA85" s="17">
        <f>IF(SUM(wSUP!$C85:$DB85),$A85*wSUP!CA85/SUM(wSUP!$C85:$DB85),0)</f>
        <v>4.4071271745080445</v>
      </c>
      <c r="CB85" s="17">
        <f>IF(SUM(wSUP!$C85:$DB85),$A85*wSUP!CB85/SUM(wSUP!$C85:$DB85),0)</f>
        <v>578.94556620350488</v>
      </c>
      <c r="CC85" s="17">
        <f>IF(SUM(wSUP!$C85:$DB85),$A85*wSUP!CC85/SUM(wSUP!$C85:$DB85),0)</f>
        <v>97.839940028383268</v>
      </c>
      <c r="CD85" s="17">
        <f>IF(SUM(wSUP!$C85:$DB85),$A85*wSUP!CD85/SUM(wSUP!$C85:$DB85),0)</f>
        <v>13.98419948261165</v>
      </c>
      <c r="CE85" s="17">
        <f>IF(SUM(wSUP!$C85:$DB85),$A85*wSUP!CE85/SUM(wSUP!$C85:$DB85),0)</f>
        <v>0</v>
      </c>
      <c r="CF85" s="17">
        <f>IF(SUM(wSUP!$C85:$DB85),$A85*wSUP!CF85/SUM(wSUP!$C85:$DB85),0)</f>
        <v>0</v>
      </c>
      <c r="CG85" s="17">
        <f>IF(SUM(wSUP!$C85:$DB85),$A85*wSUP!CG85/SUM(wSUP!$C85:$DB85),0)</f>
        <v>0</v>
      </c>
      <c r="CH85" s="17">
        <f>IF(SUM(wSUP!$C85:$DB85),$A85*wSUP!CH85/SUM(wSUP!$C85:$DB85),0)</f>
        <v>0</v>
      </c>
      <c r="CI85" s="17">
        <f>IF(SUM(wSUP!$C85:$DB85),$A85*wSUP!CI85/SUM(wSUP!$C85:$DB85),0)</f>
        <v>0.28679264782368058</v>
      </c>
      <c r="CJ85" s="17">
        <f>IF(SUM(wSUP!$C85:$DB85),$A85*wSUP!CJ85/SUM(wSUP!$C85:$DB85),0)</f>
        <v>0</v>
      </c>
      <c r="CK85" s="17">
        <f>IF(SUM(wSUP!$C85:$DB85),$A85*wSUP!CK85/SUM(wSUP!$C85:$DB85),0)</f>
        <v>0</v>
      </c>
      <c r="CL85" s="17">
        <f>IF(SUM(wSUP!$C85:$DB85),$A85*wSUP!CL85/SUM(wSUP!$C85:$DB85),0)</f>
        <v>0</v>
      </c>
      <c r="CM85" s="17">
        <f>IF(SUM(wSUP!$C85:$DB85),$A85*wSUP!CM85/SUM(wSUP!$C85:$DB85),0)</f>
        <v>0</v>
      </c>
      <c r="CN85" s="17">
        <f>IF(SUM(wSUP!$C85:$DB85),$A85*wSUP!CN85/SUM(wSUP!$C85:$DB85),0)</f>
        <v>3.9490087383669263</v>
      </c>
      <c r="CO85" s="17">
        <f>IF(SUM(wSUP!$C85:$DB85),$A85*wSUP!CO85/SUM(wSUP!$C85:$DB85),0)</f>
        <v>0</v>
      </c>
      <c r="CP85" s="17">
        <f>IF(SUM(wSUP!$C85:$DB85),$A85*wSUP!CP85/SUM(wSUP!$C85:$DB85),0)</f>
        <v>0</v>
      </c>
      <c r="CQ85" s="17">
        <f>IF(SUM(wSUP!$C85:$DB85),$A85*wSUP!CQ85/SUM(wSUP!$C85:$DB85),0)</f>
        <v>0</v>
      </c>
      <c r="CR85" s="17">
        <f>IF(SUM(wSUP!$C85:$DB85),$A85*wSUP!CR85/SUM(wSUP!$C85:$DB85),0)</f>
        <v>13.397316595685153</v>
      </c>
      <c r="CS85" s="17">
        <f>IF(SUM(wSUP!$C85:$DB85),$A85*wSUP!CS85/SUM(wSUP!$C85:$DB85),0)</f>
        <v>7.0995843666209639</v>
      </c>
      <c r="CT85" s="17">
        <f>IF(SUM(wSUP!$C85:$DB85),$A85*wSUP!CT85/SUM(wSUP!$C85:$DB85),0)</f>
        <v>0</v>
      </c>
      <c r="CU85" s="17">
        <f>IF(SUM(wSUP!$C85:$DB85),$A85*wSUP!CU85/SUM(wSUP!$C85:$DB85),0)</f>
        <v>0</v>
      </c>
      <c r="CV85" s="17">
        <f>IF(SUM(wSUP!$C85:$DB85),$A85*wSUP!CV85/SUM(wSUP!$C85:$DB85),0)</f>
        <v>0</v>
      </c>
      <c r="CW85" s="17">
        <f>IF(SUM(wSUP!$C85:$DB85),$A85*wSUP!CW85/SUM(wSUP!$C85:$DB85),0)</f>
        <v>0</v>
      </c>
      <c r="CX85" s="17">
        <f>IF(SUM(wSUP!$C85:$DB85),$A85*wSUP!CX85/SUM(wSUP!$C85:$DB85),0)</f>
        <v>0</v>
      </c>
      <c r="CY85" s="17">
        <f>IF(SUM(wSUP!$C85:$DB85),$A85*wSUP!CY85/SUM(wSUP!$C85:$DB85),0)</f>
        <v>1.4041496527097388</v>
      </c>
      <c r="CZ85" s="17">
        <f>IF(SUM(wSUP!$C85:$DB85),$A85*wSUP!CZ85/SUM(wSUP!$C85:$DB85),0)</f>
        <v>2.3349704874323436</v>
      </c>
      <c r="DA85" s="17">
        <f>IF(SUM(wSUP!$C85:$DB85),$A85*wSUP!DA85/SUM(wSUP!$C85:$DB85),0)</f>
        <v>0</v>
      </c>
      <c r="DB85" s="17">
        <f>IF(SUM(wSUP!$C85:$DB85),$A85*wSUP!DB85/SUM(wSUP!$C85:$DB85),0)</f>
        <v>0</v>
      </c>
      <c r="DC85" s="2"/>
    </row>
    <row r="86" spans="1:107" x14ac:dyDescent="0.75">
      <c r="A86" s="37">
        <v>318.82652309227842</v>
      </c>
      <c r="B86" s="17" t="s">
        <v>1213</v>
      </c>
      <c r="C86" s="17">
        <f>IF(SUM(wSUP!$C86:$DB86),$A86*wSUP!C86/SUM(wSUP!$C86:$DB86),0)</f>
        <v>0</v>
      </c>
      <c r="D86" s="17">
        <f>IF(SUM(wSUP!$C86:$DB86),$A86*wSUP!D86/SUM(wSUP!$C86:$DB86),0)</f>
        <v>0</v>
      </c>
      <c r="E86" s="17">
        <f>IF(SUM(wSUP!$C86:$DB86),$A86*wSUP!E86/SUM(wSUP!$C86:$DB86),0)</f>
        <v>0</v>
      </c>
      <c r="F86" s="17">
        <f>IF(SUM(wSUP!$C86:$DB86),$A86*wSUP!F86/SUM(wSUP!$C86:$DB86),0)</f>
        <v>0</v>
      </c>
      <c r="G86" s="17">
        <f>IF(SUM(wSUP!$C86:$DB86),$A86*wSUP!G86/SUM(wSUP!$C86:$DB86),0)</f>
        <v>0</v>
      </c>
      <c r="H86" s="17">
        <f>IF(SUM(wSUP!$C86:$DB86),$A86*wSUP!H86/SUM(wSUP!$C86:$DB86),0)</f>
        <v>0</v>
      </c>
      <c r="I86" s="17">
        <f>IF(SUM(wSUP!$C86:$DB86),$A86*wSUP!I86/SUM(wSUP!$C86:$DB86),0)</f>
        <v>0</v>
      </c>
      <c r="J86" s="17">
        <f>IF(SUM(wSUP!$C86:$DB86),$A86*wSUP!J86/SUM(wSUP!$C86:$DB86),0)</f>
        <v>0</v>
      </c>
      <c r="K86" s="17">
        <f>IF(SUM(wSUP!$C86:$DB86),$A86*wSUP!K86/SUM(wSUP!$C86:$DB86),0)</f>
        <v>0</v>
      </c>
      <c r="L86" s="17">
        <f>IF(SUM(wSUP!$C86:$DB86),$A86*wSUP!L86/SUM(wSUP!$C86:$DB86),0)</f>
        <v>0</v>
      </c>
      <c r="M86" s="17">
        <f>IF(SUM(wSUP!$C86:$DB86),$A86*wSUP!M86/SUM(wSUP!$C86:$DB86),0)</f>
        <v>0</v>
      </c>
      <c r="N86" s="17">
        <f>IF(SUM(wSUP!$C86:$DB86),$A86*wSUP!N86/SUM(wSUP!$C86:$DB86),0)</f>
        <v>0</v>
      </c>
      <c r="O86" s="17">
        <f>IF(SUM(wSUP!$C86:$DB86),$A86*wSUP!O86/SUM(wSUP!$C86:$DB86),0)</f>
        <v>0</v>
      </c>
      <c r="P86" s="17">
        <f>IF(SUM(wSUP!$C86:$DB86),$A86*wSUP!P86/SUM(wSUP!$C86:$DB86),0)</f>
        <v>0</v>
      </c>
      <c r="Q86" s="17">
        <f>IF(SUM(wSUP!$C86:$DB86),$A86*wSUP!Q86/SUM(wSUP!$C86:$DB86),0)</f>
        <v>0</v>
      </c>
      <c r="R86" s="17">
        <f>IF(SUM(wSUP!$C86:$DB86),$A86*wSUP!R86/SUM(wSUP!$C86:$DB86),0)</f>
        <v>0</v>
      </c>
      <c r="S86" s="17">
        <f>IF(SUM(wSUP!$C86:$DB86),$A86*wSUP!S86/SUM(wSUP!$C86:$DB86),0)</f>
        <v>0</v>
      </c>
      <c r="T86" s="17">
        <f>IF(SUM(wSUP!$C86:$DB86),$A86*wSUP!T86/SUM(wSUP!$C86:$DB86),0)</f>
        <v>0</v>
      </c>
      <c r="U86" s="17">
        <f>IF(SUM(wSUP!$C86:$DB86),$A86*wSUP!U86/SUM(wSUP!$C86:$DB86),0)</f>
        <v>0</v>
      </c>
      <c r="V86" s="17">
        <f>IF(SUM(wSUP!$C86:$DB86),$A86*wSUP!V86/SUM(wSUP!$C86:$DB86),0)</f>
        <v>0</v>
      </c>
      <c r="W86" s="17">
        <f>IF(SUM(wSUP!$C86:$DB86),$A86*wSUP!W86/SUM(wSUP!$C86:$DB86),0)</f>
        <v>0</v>
      </c>
      <c r="X86" s="17">
        <f>IF(SUM(wSUP!$C86:$DB86),$A86*wSUP!X86/SUM(wSUP!$C86:$DB86),0)</f>
        <v>0</v>
      </c>
      <c r="Y86" s="17">
        <f>IF(SUM(wSUP!$C86:$DB86),$A86*wSUP!Y86/SUM(wSUP!$C86:$DB86),0)</f>
        <v>0</v>
      </c>
      <c r="Z86" s="17">
        <f>IF(SUM(wSUP!$C86:$DB86),$A86*wSUP!Z86/SUM(wSUP!$C86:$DB86),0)</f>
        <v>0</v>
      </c>
      <c r="AA86" s="17">
        <f>IF(SUM(wSUP!$C86:$DB86),$A86*wSUP!AA86/SUM(wSUP!$C86:$DB86),0)</f>
        <v>0</v>
      </c>
      <c r="AB86" s="17">
        <f>IF(SUM(wSUP!$C86:$DB86),$A86*wSUP!AB86/SUM(wSUP!$C86:$DB86),0)</f>
        <v>0</v>
      </c>
      <c r="AC86" s="17">
        <f>IF(SUM(wSUP!$C86:$DB86),$A86*wSUP!AC86/SUM(wSUP!$C86:$DB86),0)</f>
        <v>0</v>
      </c>
      <c r="AD86" s="17">
        <f>IF(SUM(wSUP!$C86:$DB86),$A86*wSUP!AD86/SUM(wSUP!$C86:$DB86),0)</f>
        <v>0</v>
      </c>
      <c r="AE86" s="17">
        <f>IF(SUM(wSUP!$C86:$DB86),$A86*wSUP!AE86/SUM(wSUP!$C86:$DB86),0)</f>
        <v>0</v>
      </c>
      <c r="AF86" s="17">
        <f>IF(SUM(wSUP!$C86:$DB86),$A86*wSUP!AF86/SUM(wSUP!$C86:$DB86),0)</f>
        <v>0</v>
      </c>
      <c r="AG86" s="17">
        <f>IF(SUM(wSUP!$C86:$DB86),$A86*wSUP!AG86/SUM(wSUP!$C86:$DB86),0)</f>
        <v>0</v>
      </c>
      <c r="AH86" s="17">
        <f>IF(SUM(wSUP!$C86:$DB86),$A86*wSUP!AH86/SUM(wSUP!$C86:$DB86),0)</f>
        <v>0</v>
      </c>
      <c r="AI86" s="17">
        <f>IF(SUM(wSUP!$C86:$DB86),$A86*wSUP!AI86/SUM(wSUP!$C86:$DB86),0)</f>
        <v>0</v>
      </c>
      <c r="AJ86" s="17">
        <f>IF(SUM(wSUP!$C86:$DB86),$A86*wSUP!AJ86/SUM(wSUP!$C86:$DB86),0)</f>
        <v>0</v>
      </c>
      <c r="AK86" s="17">
        <f>IF(SUM(wSUP!$C86:$DB86),$A86*wSUP!AK86/SUM(wSUP!$C86:$DB86),0)</f>
        <v>0</v>
      </c>
      <c r="AL86" s="17">
        <f>IF(SUM(wSUP!$C86:$DB86),$A86*wSUP!AL86/SUM(wSUP!$C86:$DB86),0)</f>
        <v>0</v>
      </c>
      <c r="AM86" s="17">
        <f>IF(SUM(wSUP!$C86:$DB86),$A86*wSUP!AM86/SUM(wSUP!$C86:$DB86),0)</f>
        <v>0</v>
      </c>
      <c r="AN86" s="17">
        <f>IF(SUM(wSUP!$C86:$DB86),$A86*wSUP!AN86/SUM(wSUP!$C86:$DB86),0)</f>
        <v>0</v>
      </c>
      <c r="AO86" s="17">
        <f>IF(SUM(wSUP!$C86:$DB86),$A86*wSUP!AO86/SUM(wSUP!$C86:$DB86),0)</f>
        <v>0</v>
      </c>
      <c r="AP86" s="17">
        <f>IF(SUM(wSUP!$C86:$DB86),$A86*wSUP!AP86/SUM(wSUP!$C86:$DB86),0)</f>
        <v>0</v>
      </c>
      <c r="AQ86" s="17">
        <f>IF(SUM(wSUP!$C86:$DB86),$A86*wSUP!AQ86/SUM(wSUP!$C86:$DB86),0)</f>
        <v>0</v>
      </c>
      <c r="AR86" s="17">
        <f>IF(SUM(wSUP!$C86:$DB86),$A86*wSUP!AR86/SUM(wSUP!$C86:$DB86),0)</f>
        <v>0</v>
      </c>
      <c r="AS86" s="17">
        <f>IF(SUM(wSUP!$C86:$DB86),$A86*wSUP!AS86/SUM(wSUP!$C86:$DB86),0)</f>
        <v>0</v>
      </c>
      <c r="AT86" s="17">
        <f>IF(SUM(wSUP!$C86:$DB86),$A86*wSUP!AT86/SUM(wSUP!$C86:$DB86),0)</f>
        <v>0</v>
      </c>
      <c r="AU86" s="17">
        <f>IF(SUM(wSUP!$C86:$DB86),$A86*wSUP!AU86/SUM(wSUP!$C86:$DB86),0)</f>
        <v>0</v>
      </c>
      <c r="AV86" s="17">
        <f>IF(SUM(wSUP!$C86:$DB86),$A86*wSUP!AV86/SUM(wSUP!$C86:$DB86),0)</f>
        <v>0</v>
      </c>
      <c r="AW86" s="17">
        <f>IF(SUM(wSUP!$C86:$DB86),$A86*wSUP!AW86/SUM(wSUP!$C86:$DB86),0)</f>
        <v>0</v>
      </c>
      <c r="AX86" s="17">
        <f>IF(SUM(wSUP!$C86:$DB86),$A86*wSUP!AX86/SUM(wSUP!$C86:$DB86),0)</f>
        <v>0</v>
      </c>
      <c r="AY86" s="17">
        <f>IF(SUM(wSUP!$C86:$DB86),$A86*wSUP!AY86/SUM(wSUP!$C86:$DB86),0)</f>
        <v>0</v>
      </c>
      <c r="AZ86" s="17">
        <f>IF(SUM(wSUP!$C86:$DB86),$A86*wSUP!AZ86/SUM(wSUP!$C86:$DB86),0)</f>
        <v>0</v>
      </c>
      <c r="BA86" s="17">
        <f>IF(SUM(wSUP!$C86:$DB86),$A86*wSUP!BA86/SUM(wSUP!$C86:$DB86),0)</f>
        <v>0</v>
      </c>
      <c r="BB86" s="17">
        <f>IF(SUM(wSUP!$C86:$DB86),$A86*wSUP!BB86/SUM(wSUP!$C86:$DB86),0)</f>
        <v>0</v>
      </c>
      <c r="BC86" s="17">
        <f>IF(SUM(wSUP!$C86:$DB86),$A86*wSUP!BC86/SUM(wSUP!$C86:$DB86),0)</f>
        <v>0</v>
      </c>
      <c r="BD86" s="17">
        <f>IF(SUM(wSUP!$C86:$DB86),$A86*wSUP!BD86/SUM(wSUP!$C86:$DB86),0)</f>
        <v>0</v>
      </c>
      <c r="BE86" s="17">
        <f>IF(SUM(wSUP!$C86:$DB86),$A86*wSUP!BE86/SUM(wSUP!$C86:$DB86),0)</f>
        <v>0</v>
      </c>
      <c r="BF86" s="17">
        <f>IF(SUM(wSUP!$C86:$DB86),$A86*wSUP!BF86/SUM(wSUP!$C86:$DB86),0)</f>
        <v>0</v>
      </c>
      <c r="BG86" s="17">
        <f>IF(SUM(wSUP!$C86:$DB86),$A86*wSUP!BG86/SUM(wSUP!$C86:$DB86),0)</f>
        <v>0</v>
      </c>
      <c r="BH86" s="17">
        <f>IF(SUM(wSUP!$C86:$DB86),$A86*wSUP!BH86/SUM(wSUP!$C86:$DB86),0)</f>
        <v>0</v>
      </c>
      <c r="BI86" s="17">
        <f>IF(SUM(wSUP!$C86:$DB86),$A86*wSUP!BI86/SUM(wSUP!$C86:$DB86),0)</f>
        <v>0</v>
      </c>
      <c r="BJ86" s="17">
        <f>IF(SUM(wSUP!$C86:$DB86),$A86*wSUP!BJ86/SUM(wSUP!$C86:$DB86),0)</f>
        <v>0</v>
      </c>
      <c r="BK86" s="17">
        <f>IF(SUM(wSUP!$C86:$DB86),$A86*wSUP!BK86/SUM(wSUP!$C86:$DB86),0)</f>
        <v>0</v>
      </c>
      <c r="BL86" s="17">
        <f>IF(SUM(wSUP!$C86:$DB86),$A86*wSUP!BL86/SUM(wSUP!$C86:$DB86),0)</f>
        <v>0</v>
      </c>
      <c r="BM86" s="17">
        <f>IF(SUM(wSUP!$C86:$DB86),$A86*wSUP!BM86/SUM(wSUP!$C86:$DB86),0)</f>
        <v>0</v>
      </c>
      <c r="BN86" s="17">
        <f>IF(SUM(wSUP!$C86:$DB86),$A86*wSUP!BN86/SUM(wSUP!$C86:$DB86),0)</f>
        <v>0</v>
      </c>
      <c r="BO86" s="17">
        <f>IF(SUM(wSUP!$C86:$DB86),$A86*wSUP!BO86/SUM(wSUP!$C86:$DB86),0)</f>
        <v>0</v>
      </c>
      <c r="BP86" s="17">
        <f>IF(SUM(wSUP!$C86:$DB86),$A86*wSUP!BP86/SUM(wSUP!$C86:$DB86),0)</f>
        <v>0</v>
      </c>
      <c r="BQ86" s="17">
        <f>IF(SUM(wSUP!$C86:$DB86),$A86*wSUP!BQ86/SUM(wSUP!$C86:$DB86),0)</f>
        <v>0</v>
      </c>
      <c r="BR86" s="17">
        <f>IF(SUM(wSUP!$C86:$DB86),$A86*wSUP!BR86/SUM(wSUP!$C86:$DB86),0)</f>
        <v>0</v>
      </c>
      <c r="BS86" s="17">
        <f>IF(SUM(wSUP!$C86:$DB86),$A86*wSUP!BS86/SUM(wSUP!$C86:$DB86),0)</f>
        <v>0</v>
      </c>
      <c r="BT86" s="17">
        <f>IF(SUM(wSUP!$C86:$DB86),$A86*wSUP!BT86/SUM(wSUP!$C86:$DB86),0)</f>
        <v>0</v>
      </c>
      <c r="BU86" s="17">
        <f>IF(SUM(wSUP!$C86:$DB86),$A86*wSUP!BU86/SUM(wSUP!$C86:$DB86),0)</f>
        <v>0</v>
      </c>
      <c r="BV86" s="17">
        <f>IF(SUM(wSUP!$C86:$DB86),$A86*wSUP!BV86/SUM(wSUP!$C86:$DB86),0)</f>
        <v>0</v>
      </c>
      <c r="BW86" s="17">
        <f>IF(SUM(wSUP!$C86:$DB86),$A86*wSUP!BW86/SUM(wSUP!$C86:$DB86),0)</f>
        <v>0</v>
      </c>
      <c r="BX86" s="17">
        <f>IF(SUM(wSUP!$C86:$DB86),$A86*wSUP!BX86/SUM(wSUP!$C86:$DB86),0)</f>
        <v>0</v>
      </c>
      <c r="BY86" s="17">
        <f>IF(SUM(wSUP!$C86:$DB86),$A86*wSUP!BY86/SUM(wSUP!$C86:$DB86),0)</f>
        <v>0</v>
      </c>
      <c r="BZ86" s="17">
        <f>IF(SUM(wSUP!$C86:$DB86),$A86*wSUP!BZ86/SUM(wSUP!$C86:$DB86),0)</f>
        <v>0</v>
      </c>
      <c r="CA86" s="17">
        <f>IF(SUM(wSUP!$C86:$DB86),$A86*wSUP!CA86/SUM(wSUP!$C86:$DB86),0)</f>
        <v>0</v>
      </c>
      <c r="CB86" s="17">
        <f>IF(SUM(wSUP!$C86:$DB86),$A86*wSUP!CB86/SUM(wSUP!$C86:$DB86),0)</f>
        <v>86.52995181204615</v>
      </c>
      <c r="CC86" s="17">
        <f>IF(SUM(wSUP!$C86:$DB86),$A86*wSUP!CC86/SUM(wSUP!$C86:$DB86),0)</f>
        <v>193.06247111284398</v>
      </c>
      <c r="CD86" s="17">
        <f>IF(SUM(wSUP!$C86:$DB86),$A86*wSUP!CD86/SUM(wSUP!$C86:$DB86),0)</f>
        <v>39.234100167388235</v>
      </c>
      <c r="CE86" s="17">
        <f>IF(SUM(wSUP!$C86:$DB86),$A86*wSUP!CE86/SUM(wSUP!$C86:$DB86),0)</f>
        <v>0</v>
      </c>
      <c r="CF86" s="17">
        <f>IF(SUM(wSUP!$C86:$DB86),$A86*wSUP!CF86/SUM(wSUP!$C86:$DB86),0)</f>
        <v>0</v>
      </c>
      <c r="CG86" s="17">
        <f>IF(SUM(wSUP!$C86:$DB86),$A86*wSUP!CG86/SUM(wSUP!$C86:$DB86),0)</f>
        <v>0</v>
      </c>
      <c r="CH86" s="17">
        <f>IF(SUM(wSUP!$C86:$DB86),$A86*wSUP!CH86/SUM(wSUP!$C86:$DB86),0)</f>
        <v>0</v>
      </c>
      <c r="CI86" s="17">
        <f>IF(SUM(wSUP!$C86:$DB86),$A86*wSUP!CI86/SUM(wSUP!$C86:$DB86),0)</f>
        <v>0</v>
      </c>
      <c r="CJ86" s="17">
        <f>IF(SUM(wSUP!$C86:$DB86),$A86*wSUP!CJ86/SUM(wSUP!$C86:$DB86),0)</f>
        <v>0</v>
      </c>
      <c r="CK86" s="17">
        <f>IF(SUM(wSUP!$C86:$DB86),$A86*wSUP!CK86/SUM(wSUP!$C86:$DB86),0)</f>
        <v>0</v>
      </c>
      <c r="CL86" s="17">
        <f>IF(SUM(wSUP!$C86:$DB86),$A86*wSUP!CL86/SUM(wSUP!$C86:$DB86),0)</f>
        <v>0</v>
      </c>
      <c r="CM86" s="17">
        <f>IF(SUM(wSUP!$C86:$DB86),$A86*wSUP!CM86/SUM(wSUP!$C86:$DB86),0)</f>
        <v>0</v>
      </c>
      <c r="CN86" s="17">
        <f>IF(SUM(wSUP!$C86:$DB86),$A86*wSUP!CN86/SUM(wSUP!$C86:$DB86),0)</f>
        <v>0</v>
      </c>
      <c r="CO86" s="17">
        <f>IF(SUM(wSUP!$C86:$DB86),$A86*wSUP!CO86/SUM(wSUP!$C86:$DB86),0)</f>
        <v>0</v>
      </c>
      <c r="CP86" s="17">
        <f>IF(SUM(wSUP!$C86:$DB86),$A86*wSUP!CP86/SUM(wSUP!$C86:$DB86),0)</f>
        <v>0</v>
      </c>
      <c r="CQ86" s="17">
        <f>IF(SUM(wSUP!$C86:$DB86),$A86*wSUP!CQ86/SUM(wSUP!$C86:$DB86),0)</f>
        <v>0</v>
      </c>
      <c r="CR86" s="17">
        <f>IF(SUM(wSUP!$C86:$DB86),$A86*wSUP!CR86/SUM(wSUP!$C86:$DB86),0)</f>
        <v>0</v>
      </c>
      <c r="CS86" s="17">
        <f>IF(SUM(wSUP!$C86:$DB86),$A86*wSUP!CS86/SUM(wSUP!$C86:$DB86),0)</f>
        <v>0</v>
      </c>
      <c r="CT86" s="17">
        <f>IF(SUM(wSUP!$C86:$DB86),$A86*wSUP!CT86/SUM(wSUP!$C86:$DB86),0)</f>
        <v>0</v>
      </c>
      <c r="CU86" s="17">
        <f>IF(SUM(wSUP!$C86:$DB86),$A86*wSUP!CU86/SUM(wSUP!$C86:$DB86),0)</f>
        <v>0</v>
      </c>
      <c r="CV86" s="17">
        <f>IF(SUM(wSUP!$C86:$DB86),$A86*wSUP!CV86/SUM(wSUP!$C86:$DB86),0)</f>
        <v>0</v>
      </c>
      <c r="CW86" s="17">
        <f>IF(SUM(wSUP!$C86:$DB86),$A86*wSUP!CW86/SUM(wSUP!$C86:$DB86),0)</f>
        <v>0</v>
      </c>
      <c r="CX86" s="17">
        <f>IF(SUM(wSUP!$C86:$DB86),$A86*wSUP!CX86/SUM(wSUP!$C86:$DB86),0)</f>
        <v>0</v>
      </c>
      <c r="CY86" s="17">
        <f>IF(SUM(wSUP!$C86:$DB86),$A86*wSUP!CY86/SUM(wSUP!$C86:$DB86),0)</f>
        <v>0</v>
      </c>
      <c r="CZ86" s="17">
        <f>IF(SUM(wSUP!$C86:$DB86),$A86*wSUP!CZ86/SUM(wSUP!$C86:$DB86),0)</f>
        <v>0</v>
      </c>
      <c r="DA86" s="17">
        <f>IF(SUM(wSUP!$C86:$DB86),$A86*wSUP!DA86/SUM(wSUP!$C86:$DB86),0)</f>
        <v>0</v>
      </c>
      <c r="DB86" s="17">
        <f>IF(SUM(wSUP!$C86:$DB86),$A86*wSUP!DB86/SUM(wSUP!$C86:$DB86),0)</f>
        <v>0</v>
      </c>
      <c r="DC86" s="2"/>
    </row>
    <row r="87" spans="1:107" x14ac:dyDescent="0.75">
      <c r="A87" s="37">
        <v>122.33278903553068</v>
      </c>
      <c r="B87" s="2" t="s">
        <v>1216</v>
      </c>
      <c r="C87" s="17">
        <f>IF(SUM(wSUP!$C87:$DB87),$A87*wSUP!C87/SUM(wSUP!$C87:$DB87),0)</f>
        <v>0</v>
      </c>
      <c r="D87" s="17">
        <f>IF(SUM(wSUP!$C87:$DB87),$A87*wSUP!D87/SUM(wSUP!$C87:$DB87),0)</f>
        <v>0</v>
      </c>
      <c r="E87" s="17">
        <f>IF(SUM(wSUP!$C87:$DB87),$A87*wSUP!E87/SUM(wSUP!$C87:$DB87),0)</f>
        <v>0</v>
      </c>
      <c r="F87" s="17">
        <f>IF(SUM(wSUP!$C87:$DB87),$A87*wSUP!F87/SUM(wSUP!$C87:$DB87),0)</f>
        <v>0</v>
      </c>
      <c r="G87" s="17">
        <f>IF(SUM(wSUP!$C87:$DB87),$A87*wSUP!G87/SUM(wSUP!$C87:$DB87),0)</f>
        <v>0</v>
      </c>
      <c r="H87" s="17">
        <f>IF(SUM(wSUP!$C87:$DB87),$A87*wSUP!H87/SUM(wSUP!$C87:$DB87),0)</f>
        <v>0</v>
      </c>
      <c r="I87" s="17">
        <f>IF(SUM(wSUP!$C87:$DB87),$A87*wSUP!I87/SUM(wSUP!$C87:$DB87),0)</f>
        <v>0</v>
      </c>
      <c r="J87" s="17">
        <f>IF(SUM(wSUP!$C87:$DB87),$A87*wSUP!J87/SUM(wSUP!$C87:$DB87),0)</f>
        <v>0</v>
      </c>
      <c r="K87" s="17">
        <f>IF(SUM(wSUP!$C87:$DB87),$A87*wSUP!K87/SUM(wSUP!$C87:$DB87),0)</f>
        <v>0</v>
      </c>
      <c r="L87" s="17">
        <f>IF(SUM(wSUP!$C87:$DB87),$A87*wSUP!L87/SUM(wSUP!$C87:$DB87),0)</f>
        <v>0</v>
      </c>
      <c r="M87" s="17">
        <f>IF(SUM(wSUP!$C87:$DB87),$A87*wSUP!M87/SUM(wSUP!$C87:$DB87),0)</f>
        <v>0</v>
      </c>
      <c r="N87" s="17">
        <f>IF(SUM(wSUP!$C87:$DB87),$A87*wSUP!N87/SUM(wSUP!$C87:$DB87),0)</f>
        <v>0</v>
      </c>
      <c r="O87" s="17">
        <f>IF(SUM(wSUP!$C87:$DB87),$A87*wSUP!O87/SUM(wSUP!$C87:$DB87),0)</f>
        <v>0</v>
      </c>
      <c r="P87" s="17">
        <f>IF(SUM(wSUP!$C87:$DB87),$A87*wSUP!P87/SUM(wSUP!$C87:$DB87),0)</f>
        <v>0</v>
      </c>
      <c r="Q87" s="17">
        <f>IF(SUM(wSUP!$C87:$DB87),$A87*wSUP!Q87/SUM(wSUP!$C87:$DB87),0)</f>
        <v>0</v>
      </c>
      <c r="R87" s="17">
        <f>IF(SUM(wSUP!$C87:$DB87),$A87*wSUP!R87/SUM(wSUP!$C87:$DB87),0)</f>
        <v>0</v>
      </c>
      <c r="S87" s="17">
        <f>IF(SUM(wSUP!$C87:$DB87),$A87*wSUP!S87/SUM(wSUP!$C87:$DB87),0)</f>
        <v>0</v>
      </c>
      <c r="T87" s="17">
        <f>IF(SUM(wSUP!$C87:$DB87),$A87*wSUP!T87/SUM(wSUP!$C87:$DB87),0)</f>
        <v>0</v>
      </c>
      <c r="U87" s="17">
        <f>IF(SUM(wSUP!$C87:$DB87),$A87*wSUP!U87/SUM(wSUP!$C87:$DB87),0)</f>
        <v>0</v>
      </c>
      <c r="V87" s="17">
        <f>IF(SUM(wSUP!$C87:$DB87),$A87*wSUP!V87/SUM(wSUP!$C87:$DB87),0)</f>
        <v>0</v>
      </c>
      <c r="W87" s="17">
        <f>IF(SUM(wSUP!$C87:$DB87),$A87*wSUP!W87/SUM(wSUP!$C87:$DB87),0)</f>
        <v>0</v>
      </c>
      <c r="X87" s="17">
        <f>IF(SUM(wSUP!$C87:$DB87),$A87*wSUP!X87/SUM(wSUP!$C87:$DB87),0)</f>
        <v>0</v>
      </c>
      <c r="Y87" s="17">
        <f>IF(SUM(wSUP!$C87:$DB87),$A87*wSUP!Y87/SUM(wSUP!$C87:$DB87),0)</f>
        <v>0</v>
      </c>
      <c r="Z87" s="17">
        <f>IF(SUM(wSUP!$C87:$DB87),$A87*wSUP!Z87/SUM(wSUP!$C87:$DB87),0)</f>
        <v>0</v>
      </c>
      <c r="AA87" s="17">
        <f>IF(SUM(wSUP!$C87:$DB87),$A87*wSUP!AA87/SUM(wSUP!$C87:$DB87),0)</f>
        <v>0</v>
      </c>
      <c r="AB87" s="17">
        <f>IF(SUM(wSUP!$C87:$DB87),$A87*wSUP!AB87/SUM(wSUP!$C87:$DB87),0)</f>
        <v>0</v>
      </c>
      <c r="AC87" s="17">
        <f>IF(SUM(wSUP!$C87:$DB87),$A87*wSUP!AC87/SUM(wSUP!$C87:$DB87),0)</f>
        <v>0</v>
      </c>
      <c r="AD87" s="17">
        <f>IF(SUM(wSUP!$C87:$DB87),$A87*wSUP!AD87/SUM(wSUP!$C87:$DB87),0)</f>
        <v>0</v>
      </c>
      <c r="AE87" s="17">
        <f>IF(SUM(wSUP!$C87:$DB87),$A87*wSUP!AE87/SUM(wSUP!$C87:$DB87),0)</f>
        <v>0</v>
      </c>
      <c r="AF87" s="17">
        <f>IF(SUM(wSUP!$C87:$DB87),$A87*wSUP!AF87/SUM(wSUP!$C87:$DB87),0)</f>
        <v>0</v>
      </c>
      <c r="AG87" s="17">
        <f>IF(SUM(wSUP!$C87:$DB87),$A87*wSUP!AG87/SUM(wSUP!$C87:$DB87),0)</f>
        <v>0</v>
      </c>
      <c r="AH87" s="17">
        <f>IF(SUM(wSUP!$C87:$DB87),$A87*wSUP!AH87/SUM(wSUP!$C87:$DB87),0)</f>
        <v>0</v>
      </c>
      <c r="AI87" s="17">
        <f>IF(SUM(wSUP!$C87:$DB87),$A87*wSUP!AI87/SUM(wSUP!$C87:$DB87),0)</f>
        <v>0</v>
      </c>
      <c r="AJ87" s="17">
        <f>IF(SUM(wSUP!$C87:$DB87),$A87*wSUP!AJ87/SUM(wSUP!$C87:$DB87),0)</f>
        <v>0</v>
      </c>
      <c r="AK87" s="17">
        <f>IF(SUM(wSUP!$C87:$DB87),$A87*wSUP!AK87/SUM(wSUP!$C87:$DB87),0)</f>
        <v>0</v>
      </c>
      <c r="AL87" s="17">
        <f>IF(SUM(wSUP!$C87:$DB87),$A87*wSUP!AL87/SUM(wSUP!$C87:$DB87),0)</f>
        <v>0</v>
      </c>
      <c r="AM87" s="17">
        <f>IF(SUM(wSUP!$C87:$DB87),$A87*wSUP!AM87/SUM(wSUP!$C87:$DB87),0)</f>
        <v>0</v>
      </c>
      <c r="AN87" s="17">
        <f>IF(SUM(wSUP!$C87:$DB87),$A87*wSUP!AN87/SUM(wSUP!$C87:$DB87),0)</f>
        <v>0</v>
      </c>
      <c r="AO87" s="17">
        <f>IF(SUM(wSUP!$C87:$DB87),$A87*wSUP!AO87/SUM(wSUP!$C87:$DB87),0)</f>
        <v>0</v>
      </c>
      <c r="AP87" s="17">
        <f>IF(SUM(wSUP!$C87:$DB87),$A87*wSUP!AP87/SUM(wSUP!$C87:$DB87),0)</f>
        <v>0</v>
      </c>
      <c r="AQ87" s="17">
        <f>IF(SUM(wSUP!$C87:$DB87),$A87*wSUP!AQ87/SUM(wSUP!$C87:$DB87),0)</f>
        <v>0</v>
      </c>
      <c r="AR87" s="17">
        <f>IF(SUM(wSUP!$C87:$DB87),$A87*wSUP!AR87/SUM(wSUP!$C87:$DB87),0)</f>
        <v>0</v>
      </c>
      <c r="AS87" s="17">
        <f>IF(SUM(wSUP!$C87:$DB87),$A87*wSUP!AS87/SUM(wSUP!$C87:$DB87),0)</f>
        <v>0</v>
      </c>
      <c r="AT87" s="17">
        <f>IF(SUM(wSUP!$C87:$DB87),$A87*wSUP!AT87/SUM(wSUP!$C87:$DB87),0)</f>
        <v>0</v>
      </c>
      <c r="AU87" s="17">
        <f>IF(SUM(wSUP!$C87:$DB87),$A87*wSUP!AU87/SUM(wSUP!$C87:$DB87),0)</f>
        <v>0</v>
      </c>
      <c r="AV87" s="17">
        <f>IF(SUM(wSUP!$C87:$DB87),$A87*wSUP!AV87/SUM(wSUP!$C87:$DB87),0)</f>
        <v>0</v>
      </c>
      <c r="AW87" s="17">
        <f>IF(SUM(wSUP!$C87:$DB87),$A87*wSUP!AW87/SUM(wSUP!$C87:$DB87),0)</f>
        <v>0</v>
      </c>
      <c r="AX87" s="17">
        <f>IF(SUM(wSUP!$C87:$DB87),$A87*wSUP!AX87/SUM(wSUP!$C87:$DB87),0)</f>
        <v>0</v>
      </c>
      <c r="AY87" s="17">
        <f>IF(SUM(wSUP!$C87:$DB87),$A87*wSUP!AY87/SUM(wSUP!$C87:$DB87),0)</f>
        <v>0</v>
      </c>
      <c r="AZ87" s="17">
        <f>IF(SUM(wSUP!$C87:$DB87),$A87*wSUP!AZ87/SUM(wSUP!$C87:$DB87),0)</f>
        <v>0</v>
      </c>
      <c r="BA87" s="17">
        <f>IF(SUM(wSUP!$C87:$DB87),$A87*wSUP!BA87/SUM(wSUP!$C87:$DB87),0)</f>
        <v>0</v>
      </c>
      <c r="BB87" s="17">
        <f>IF(SUM(wSUP!$C87:$DB87),$A87*wSUP!BB87/SUM(wSUP!$C87:$DB87),0)</f>
        <v>0</v>
      </c>
      <c r="BC87" s="17">
        <f>IF(SUM(wSUP!$C87:$DB87),$A87*wSUP!BC87/SUM(wSUP!$C87:$DB87),0)</f>
        <v>0</v>
      </c>
      <c r="BD87" s="17">
        <f>IF(SUM(wSUP!$C87:$DB87),$A87*wSUP!BD87/SUM(wSUP!$C87:$DB87),0)</f>
        <v>0</v>
      </c>
      <c r="BE87" s="17">
        <f>IF(SUM(wSUP!$C87:$DB87),$A87*wSUP!BE87/SUM(wSUP!$C87:$DB87),0)</f>
        <v>0</v>
      </c>
      <c r="BF87" s="17">
        <f>IF(SUM(wSUP!$C87:$DB87),$A87*wSUP!BF87/SUM(wSUP!$C87:$DB87),0)</f>
        <v>0</v>
      </c>
      <c r="BG87" s="17">
        <f>IF(SUM(wSUP!$C87:$DB87),$A87*wSUP!BG87/SUM(wSUP!$C87:$DB87),0)</f>
        <v>0</v>
      </c>
      <c r="BH87" s="17">
        <f>IF(SUM(wSUP!$C87:$DB87),$A87*wSUP!BH87/SUM(wSUP!$C87:$DB87),0)</f>
        <v>0</v>
      </c>
      <c r="BI87" s="17">
        <f>IF(SUM(wSUP!$C87:$DB87),$A87*wSUP!BI87/SUM(wSUP!$C87:$DB87),0)</f>
        <v>0</v>
      </c>
      <c r="BJ87" s="17">
        <f>IF(SUM(wSUP!$C87:$DB87),$A87*wSUP!BJ87/SUM(wSUP!$C87:$DB87),0)</f>
        <v>0</v>
      </c>
      <c r="BK87" s="17">
        <f>IF(SUM(wSUP!$C87:$DB87),$A87*wSUP!BK87/SUM(wSUP!$C87:$DB87),0)</f>
        <v>0</v>
      </c>
      <c r="BL87" s="17">
        <f>IF(SUM(wSUP!$C87:$DB87),$A87*wSUP!BL87/SUM(wSUP!$C87:$DB87),0)</f>
        <v>0</v>
      </c>
      <c r="BM87" s="17">
        <f>IF(SUM(wSUP!$C87:$DB87),$A87*wSUP!BM87/SUM(wSUP!$C87:$DB87),0)</f>
        <v>0</v>
      </c>
      <c r="BN87" s="17">
        <f>IF(SUM(wSUP!$C87:$DB87),$A87*wSUP!BN87/SUM(wSUP!$C87:$DB87),0)</f>
        <v>0</v>
      </c>
      <c r="BO87" s="17">
        <f>IF(SUM(wSUP!$C87:$DB87),$A87*wSUP!BO87/SUM(wSUP!$C87:$DB87),0)</f>
        <v>0</v>
      </c>
      <c r="BP87" s="17">
        <f>IF(SUM(wSUP!$C87:$DB87),$A87*wSUP!BP87/SUM(wSUP!$C87:$DB87),0)</f>
        <v>0</v>
      </c>
      <c r="BQ87" s="17">
        <f>IF(SUM(wSUP!$C87:$DB87),$A87*wSUP!BQ87/SUM(wSUP!$C87:$DB87),0)</f>
        <v>0</v>
      </c>
      <c r="BR87" s="17">
        <f>IF(SUM(wSUP!$C87:$DB87),$A87*wSUP!BR87/SUM(wSUP!$C87:$DB87),0)</f>
        <v>0</v>
      </c>
      <c r="BS87" s="17">
        <f>IF(SUM(wSUP!$C87:$DB87),$A87*wSUP!BS87/SUM(wSUP!$C87:$DB87),0)</f>
        <v>0</v>
      </c>
      <c r="BT87" s="17">
        <f>IF(SUM(wSUP!$C87:$DB87),$A87*wSUP!BT87/SUM(wSUP!$C87:$DB87),0)</f>
        <v>0</v>
      </c>
      <c r="BU87" s="17">
        <f>IF(SUM(wSUP!$C87:$DB87),$A87*wSUP!BU87/SUM(wSUP!$C87:$DB87),0)</f>
        <v>0</v>
      </c>
      <c r="BV87" s="17">
        <f>IF(SUM(wSUP!$C87:$DB87),$A87*wSUP!BV87/SUM(wSUP!$C87:$DB87),0)</f>
        <v>0</v>
      </c>
      <c r="BW87" s="17">
        <f>IF(SUM(wSUP!$C87:$DB87),$A87*wSUP!BW87/SUM(wSUP!$C87:$DB87),0)</f>
        <v>0</v>
      </c>
      <c r="BX87" s="17">
        <f>IF(SUM(wSUP!$C87:$DB87),$A87*wSUP!BX87/SUM(wSUP!$C87:$DB87),0)</f>
        <v>0</v>
      </c>
      <c r="BY87" s="17">
        <f>IF(SUM(wSUP!$C87:$DB87),$A87*wSUP!BY87/SUM(wSUP!$C87:$DB87),0)</f>
        <v>0</v>
      </c>
      <c r="BZ87" s="17">
        <f>IF(SUM(wSUP!$C87:$DB87),$A87*wSUP!BZ87/SUM(wSUP!$C87:$DB87),0)</f>
        <v>7.2277104532967194</v>
      </c>
      <c r="CA87" s="17">
        <f>IF(SUM(wSUP!$C87:$DB87),$A87*wSUP!CA87/SUM(wSUP!$C87:$DB87),0)</f>
        <v>12.148061804141223</v>
      </c>
      <c r="CB87" s="17">
        <f>IF(SUM(wSUP!$C87:$DB87),$A87*wSUP!CB87/SUM(wSUP!$C87:$DB87),0)</f>
        <v>32.133499886780427</v>
      </c>
      <c r="CC87" s="17">
        <f>IF(SUM(wSUP!$C87:$DB87),$A87*wSUP!CC87/SUM(wSUP!$C87:$DB87),0)</f>
        <v>23.283752189912107</v>
      </c>
      <c r="CD87" s="17">
        <f>IF(SUM(wSUP!$C87:$DB87),$A87*wSUP!CD87/SUM(wSUP!$C87:$DB87),0)</f>
        <v>3.9341544776278186</v>
      </c>
      <c r="CE87" s="17">
        <f>IF(SUM(wSUP!$C87:$DB87),$A87*wSUP!CE87/SUM(wSUP!$C87:$DB87),0)</f>
        <v>0</v>
      </c>
      <c r="CF87" s="17">
        <f>IF(SUM(wSUP!$C87:$DB87),$A87*wSUP!CF87/SUM(wSUP!$C87:$DB87),0)</f>
        <v>0</v>
      </c>
      <c r="CG87" s="17">
        <f>IF(SUM(wSUP!$C87:$DB87),$A87*wSUP!CG87/SUM(wSUP!$C87:$DB87),0)</f>
        <v>0</v>
      </c>
      <c r="CH87" s="17">
        <f>IF(SUM(wSUP!$C87:$DB87),$A87*wSUP!CH87/SUM(wSUP!$C87:$DB87),0)</f>
        <v>0</v>
      </c>
      <c r="CI87" s="17">
        <f>IF(SUM(wSUP!$C87:$DB87),$A87*wSUP!CI87/SUM(wSUP!$C87:$DB87),0)</f>
        <v>1.6111351373789984</v>
      </c>
      <c r="CJ87" s="17">
        <f>IF(SUM(wSUP!$C87:$DB87),$A87*wSUP!CJ87/SUM(wSUP!$C87:$DB87),0)</f>
        <v>0</v>
      </c>
      <c r="CK87" s="17">
        <f>IF(SUM(wSUP!$C87:$DB87),$A87*wSUP!CK87/SUM(wSUP!$C87:$DB87),0)</f>
        <v>0</v>
      </c>
      <c r="CL87" s="17">
        <f>IF(SUM(wSUP!$C87:$DB87),$A87*wSUP!CL87/SUM(wSUP!$C87:$DB87),0)</f>
        <v>0</v>
      </c>
      <c r="CM87" s="17">
        <f>IF(SUM(wSUP!$C87:$DB87),$A87*wSUP!CM87/SUM(wSUP!$C87:$DB87),0)</f>
        <v>0</v>
      </c>
      <c r="CN87" s="17">
        <f>IF(SUM(wSUP!$C87:$DB87),$A87*wSUP!CN87/SUM(wSUP!$C87:$DB87),0)</f>
        <v>1.6822851474919907</v>
      </c>
      <c r="CO87" s="17">
        <f>IF(SUM(wSUP!$C87:$DB87),$A87*wSUP!CO87/SUM(wSUP!$C87:$DB87),0)</f>
        <v>18.802121814208011</v>
      </c>
      <c r="CP87" s="17">
        <f>IF(SUM(wSUP!$C87:$DB87),$A87*wSUP!CP87/SUM(wSUP!$C87:$DB87),0)</f>
        <v>0</v>
      </c>
      <c r="CQ87" s="17">
        <f>IF(SUM(wSUP!$C87:$DB87),$A87*wSUP!CQ87/SUM(wSUP!$C87:$DB87),0)</f>
        <v>3.0024800228584563</v>
      </c>
      <c r="CR87" s="17">
        <f>IF(SUM(wSUP!$C87:$DB87),$A87*wSUP!CR87/SUM(wSUP!$C87:$DB87),0)</f>
        <v>0</v>
      </c>
      <c r="CS87" s="17">
        <f>IF(SUM(wSUP!$C87:$DB87),$A87*wSUP!CS87/SUM(wSUP!$C87:$DB87),0)</f>
        <v>6.9553572668149313</v>
      </c>
      <c r="CT87" s="17">
        <f>IF(SUM(wSUP!$C87:$DB87),$A87*wSUP!CT87/SUM(wSUP!$C87:$DB87),0)</f>
        <v>0</v>
      </c>
      <c r="CU87" s="17">
        <f>IF(SUM(wSUP!$C87:$DB87),$A87*wSUP!CU87/SUM(wSUP!$C87:$DB87),0)</f>
        <v>0</v>
      </c>
      <c r="CV87" s="17">
        <f>IF(SUM(wSUP!$C87:$DB87),$A87*wSUP!CV87/SUM(wSUP!$C87:$DB87),0)</f>
        <v>5.0827022686874362E-2</v>
      </c>
      <c r="CW87" s="17">
        <f>IF(SUM(wSUP!$C87:$DB87),$A87*wSUP!CW87/SUM(wSUP!$C87:$DB87),0)</f>
        <v>0</v>
      </c>
      <c r="CX87" s="17">
        <f>IF(SUM(wSUP!$C87:$DB87),$A87*wSUP!CX87/SUM(wSUP!$C87:$DB87),0)</f>
        <v>0</v>
      </c>
      <c r="CY87" s="17">
        <f>IF(SUM(wSUP!$C87:$DB87),$A87*wSUP!CY87/SUM(wSUP!$C87:$DB87),0)</f>
        <v>4.5491742392771366</v>
      </c>
      <c r="CZ87" s="17">
        <f>IF(SUM(wSUP!$C87:$DB87),$A87*wSUP!CZ87/SUM(wSUP!$C87:$DB87),0)</f>
        <v>6.9522295730559946</v>
      </c>
      <c r="DA87" s="17">
        <f>IF(SUM(wSUP!$C87:$DB87),$A87*wSUP!DA87/SUM(wSUP!$C87:$DB87),0)</f>
        <v>0</v>
      </c>
      <c r="DB87" s="17">
        <f>IF(SUM(wSUP!$C87:$DB87),$A87*wSUP!DB87/SUM(wSUP!$C87:$DB87),0)</f>
        <v>0</v>
      </c>
      <c r="DC87" s="2"/>
    </row>
    <row r="88" spans="1:107" x14ac:dyDescent="0.75">
      <c r="A88" s="37">
        <v>28.338477421992774</v>
      </c>
      <c r="B88" s="2" t="s">
        <v>1219</v>
      </c>
      <c r="C88" s="17">
        <f>IF(SUM(wSUP!$C88:$DB88),$A88*wSUP!C88/SUM(wSUP!$C88:$DB88),0)</f>
        <v>0</v>
      </c>
      <c r="D88" s="17">
        <f>IF(SUM(wSUP!$C88:$DB88),$A88*wSUP!D88/SUM(wSUP!$C88:$DB88),0)</f>
        <v>0</v>
      </c>
      <c r="E88" s="17">
        <f>IF(SUM(wSUP!$C88:$DB88),$A88*wSUP!E88/SUM(wSUP!$C88:$DB88),0)</f>
        <v>0</v>
      </c>
      <c r="F88" s="17">
        <f>IF(SUM(wSUP!$C88:$DB88),$A88*wSUP!F88/SUM(wSUP!$C88:$DB88),0)</f>
        <v>0</v>
      </c>
      <c r="G88" s="17">
        <f>IF(SUM(wSUP!$C88:$DB88),$A88*wSUP!G88/SUM(wSUP!$C88:$DB88),0)</f>
        <v>0</v>
      </c>
      <c r="H88" s="17">
        <f>IF(SUM(wSUP!$C88:$DB88),$A88*wSUP!H88/SUM(wSUP!$C88:$DB88),0)</f>
        <v>0</v>
      </c>
      <c r="I88" s="17">
        <f>IF(SUM(wSUP!$C88:$DB88),$A88*wSUP!I88/SUM(wSUP!$C88:$DB88),0)</f>
        <v>0</v>
      </c>
      <c r="J88" s="17">
        <f>IF(SUM(wSUP!$C88:$DB88),$A88*wSUP!J88/SUM(wSUP!$C88:$DB88),0)</f>
        <v>0</v>
      </c>
      <c r="K88" s="17">
        <f>IF(SUM(wSUP!$C88:$DB88),$A88*wSUP!K88/SUM(wSUP!$C88:$DB88),0)</f>
        <v>0</v>
      </c>
      <c r="L88" s="17">
        <f>IF(SUM(wSUP!$C88:$DB88),$A88*wSUP!L88/SUM(wSUP!$C88:$DB88),0)</f>
        <v>0</v>
      </c>
      <c r="M88" s="17">
        <f>IF(SUM(wSUP!$C88:$DB88),$A88*wSUP!M88/SUM(wSUP!$C88:$DB88),0)</f>
        <v>0</v>
      </c>
      <c r="N88" s="17">
        <f>IF(SUM(wSUP!$C88:$DB88),$A88*wSUP!N88/SUM(wSUP!$C88:$DB88),0)</f>
        <v>0</v>
      </c>
      <c r="O88" s="17">
        <f>IF(SUM(wSUP!$C88:$DB88),$A88*wSUP!O88/SUM(wSUP!$C88:$DB88),0)</f>
        <v>0</v>
      </c>
      <c r="P88" s="17">
        <f>IF(SUM(wSUP!$C88:$DB88),$A88*wSUP!P88/SUM(wSUP!$C88:$DB88),0)</f>
        <v>0</v>
      </c>
      <c r="Q88" s="17">
        <f>IF(SUM(wSUP!$C88:$DB88),$A88*wSUP!Q88/SUM(wSUP!$C88:$DB88),0)</f>
        <v>0</v>
      </c>
      <c r="R88" s="17">
        <f>IF(SUM(wSUP!$C88:$DB88),$A88*wSUP!R88/SUM(wSUP!$C88:$DB88),0)</f>
        <v>0</v>
      </c>
      <c r="S88" s="17">
        <f>IF(SUM(wSUP!$C88:$DB88),$A88*wSUP!S88/SUM(wSUP!$C88:$DB88),0)</f>
        <v>0</v>
      </c>
      <c r="T88" s="17">
        <f>IF(SUM(wSUP!$C88:$DB88),$A88*wSUP!T88/SUM(wSUP!$C88:$DB88),0)</f>
        <v>0</v>
      </c>
      <c r="U88" s="17">
        <f>IF(SUM(wSUP!$C88:$DB88),$A88*wSUP!U88/SUM(wSUP!$C88:$DB88),0)</f>
        <v>0</v>
      </c>
      <c r="V88" s="17">
        <f>IF(SUM(wSUP!$C88:$DB88),$A88*wSUP!V88/SUM(wSUP!$C88:$DB88),0)</f>
        <v>0</v>
      </c>
      <c r="W88" s="17">
        <f>IF(SUM(wSUP!$C88:$DB88),$A88*wSUP!W88/SUM(wSUP!$C88:$DB88),0)</f>
        <v>0</v>
      </c>
      <c r="X88" s="17">
        <f>IF(SUM(wSUP!$C88:$DB88),$A88*wSUP!X88/SUM(wSUP!$C88:$DB88),0)</f>
        <v>0</v>
      </c>
      <c r="Y88" s="17">
        <f>IF(SUM(wSUP!$C88:$DB88),$A88*wSUP!Y88/SUM(wSUP!$C88:$DB88),0)</f>
        <v>0</v>
      </c>
      <c r="Z88" s="17">
        <f>IF(SUM(wSUP!$C88:$DB88),$A88*wSUP!Z88/SUM(wSUP!$C88:$DB88),0)</f>
        <v>0</v>
      </c>
      <c r="AA88" s="17">
        <f>IF(SUM(wSUP!$C88:$DB88),$A88*wSUP!AA88/SUM(wSUP!$C88:$DB88),0)</f>
        <v>0</v>
      </c>
      <c r="AB88" s="17">
        <f>IF(SUM(wSUP!$C88:$DB88),$A88*wSUP!AB88/SUM(wSUP!$C88:$DB88),0)</f>
        <v>0</v>
      </c>
      <c r="AC88" s="17">
        <f>IF(SUM(wSUP!$C88:$DB88),$A88*wSUP!AC88/SUM(wSUP!$C88:$DB88),0)</f>
        <v>0</v>
      </c>
      <c r="AD88" s="17">
        <f>IF(SUM(wSUP!$C88:$DB88),$A88*wSUP!AD88/SUM(wSUP!$C88:$DB88),0)</f>
        <v>0</v>
      </c>
      <c r="AE88" s="17">
        <f>IF(SUM(wSUP!$C88:$DB88),$A88*wSUP!AE88/SUM(wSUP!$C88:$DB88),0)</f>
        <v>0</v>
      </c>
      <c r="AF88" s="17">
        <f>IF(SUM(wSUP!$C88:$DB88),$A88*wSUP!AF88/SUM(wSUP!$C88:$DB88),0)</f>
        <v>0</v>
      </c>
      <c r="AG88" s="17">
        <f>IF(SUM(wSUP!$C88:$DB88),$A88*wSUP!AG88/SUM(wSUP!$C88:$DB88),0)</f>
        <v>0</v>
      </c>
      <c r="AH88" s="17">
        <f>IF(SUM(wSUP!$C88:$DB88),$A88*wSUP!AH88/SUM(wSUP!$C88:$DB88),0)</f>
        <v>0</v>
      </c>
      <c r="AI88" s="17">
        <f>IF(SUM(wSUP!$C88:$DB88),$A88*wSUP!AI88/SUM(wSUP!$C88:$DB88),0)</f>
        <v>0</v>
      </c>
      <c r="AJ88" s="17">
        <f>IF(SUM(wSUP!$C88:$DB88),$A88*wSUP!AJ88/SUM(wSUP!$C88:$DB88),0)</f>
        <v>0</v>
      </c>
      <c r="AK88" s="17">
        <f>IF(SUM(wSUP!$C88:$DB88),$A88*wSUP!AK88/SUM(wSUP!$C88:$DB88),0)</f>
        <v>0</v>
      </c>
      <c r="AL88" s="17">
        <f>IF(SUM(wSUP!$C88:$DB88),$A88*wSUP!AL88/SUM(wSUP!$C88:$DB88),0)</f>
        <v>0</v>
      </c>
      <c r="AM88" s="17">
        <f>IF(SUM(wSUP!$C88:$DB88),$A88*wSUP!AM88/SUM(wSUP!$C88:$DB88),0)</f>
        <v>0</v>
      </c>
      <c r="AN88" s="17">
        <f>IF(SUM(wSUP!$C88:$DB88),$A88*wSUP!AN88/SUM(wSUP!$C88:$DB88),0)</f>
        <v>0</v>
      </c>
      <c r="AO88" s="17">
        <f>IF(SUM(wSUP!$C88:$DB88),$A88*wSUP!AO88/SUM(wSUP!$C88:$DB88),0)</f>
        <v>0</v>
      </c>
      <c r="AP88" s="17">
        <f>IF(SUM(wSUP!$C88:$DB88),$A88*wSUP!AP88/SUM(wSUP!$C88:$DB88),0)</f>
        <v>0</v>
      </c>
      <c r="AQ88" s="17">
        <f>IF(SUM(wSUP!$C88:$DB88),$A88*wSUP!AQ88/SUM(wSUP!$C88:$DB88),0)</f>
        <v>0</v>
      </c>
      <c r="AR88" s="17">
        <f>IF(SUM(wSUP!$C88:$DB88),$A88*wSUP!AR88/SUM(wSUP!$C88:$DB88),0)</f>
        <v>0</v>
      </c>
      <c r="AS88" s="17">
        <f>IF(SUM(wSUP!$C88:$DB88),$A88*wSUP!AS88/SUM(wSUP!$C88:$DB88),0)</f>
        <v>0</v>
      </c>
      <c r="AT88" s="17">
        <f>IF(SUM(wSUP!$C88:$DB88),$A88*wSUP!AT88/SUM(wSUP!$C88:$DB88),0)</f>
        <v>0</v>
      </c>
      <c r="AU88" s="17">
        <f>IF(SUM(wSUP!$C88:$DB88),$A88*wSUP!AU88/SUM(wSUP!$C88:$DB88),0)</f>
        <v>0</v>
      </c>
      <c r="AV88" s="17">
        <f>IF(SUM(wSUP!$C88:$DB88),$A88*wSUP!AV88/SUM(wSUP!$C88:$DB88),0)</f>
        <v>0</v>
      </c>
      <c r="AW88" s="17">
        <f>IF(SUM(wSUP!$C88:$DB88),$A88*wSUP!AW88/SUM(wSUP!$C88:$DB88),0)</f>
        <v>0</v>
      </c>
      <c r="AX88" s="17">
        <f>IF(SUM(wSUP!$C88:$DB88),$A88*wSUP!AX88/SUM(wSUP!$C88:$DB88),0)</f>
        <v>0</v>
      </c>
      <c r="AY88" s="17">
        <f>IF(SUM(wSUP!$C88:$DB88),$A88*wSUP!AY88/SUM(wSUP!$C88:$DB88),0)</f>
        <v>0</v>
      </c>
      <c r="AZ88" s="17">
        <f>IF(SUM(wSUP!$C88:$DB88),$A88*wSUP!AZ88/SUM(wSUP!$C88:$DB88),0)</f>
        <v>0</v>
      </c>
      <c r="BA88" s="17">
        <f>IF(SUM(wSUP!$C88:$DB88),$A88*wSUP!BA88/SUM(wSUP!$C88:$DB88),0)</f>
        <v>0</v>
      </c>
      <c r="BB88" s="17">
        <f>IF(SUM(wSUP!$C88:$DB88),$A88*wSUP!BB88/SUM(wSUP!$C88:$DB88),0)</f>
        <v>0</v>
      </c>
      <c r="BC88" s="17">
        <f>IF(SUM(wSUP!$C88:$DB88),$A88*wSUP!BC88/SUM(wSUP!$C88:$DB88),0)</f>
        <v>0</v>
      </c>
      <c r="BD88" s="17">
        <f>IF(SUM(wSUP!$C88:$DB88),$A88*wSUP!BD88/SUM(wSUP!$C88:$DB88),0)</f>
        <v>0</v>
      </c>
      <c r="BE88" s="17">
        <f>IF(SUM(wSUP!$C88:$DB88),$A88*wSUP!BE88/SUM(wSUP!$C88:$DB88),0)</f>
        <v>0</v>
      </c>
      <c r="BF88" s="17">
        <f>IF(SUM(wSUP!$C88:$DB88),$A88*wSUP!BF88/SUM(wSUP!$C88:$DB88),0)</f>
        <v>0</v>
      </c>
      <c r="BG88" s="17">
        <f>IF(SUM(wSUP!$C88:$DB88),$A88*wSUP!BG88/SUM(wSUP!$C88:$DB88),0)</f>
        <v>0</v>
      </c>
      <c r="BH88" s="17">
        <f>IF(SUM(wSUP!$C88:$DB88),$A88*wSUP!BH88/SUM(wSUP!$C88:$DB88),0)</f>
        <v>0</v>
      </c>
      <c r="BI88" s="17">
        <f>IF(SUM(wSUP!$C88:$DB88),$A88*wSUP!BI88/SUM(wSUP!$C88:$DB88),0)</f>
        <v>0</v>
      </c>
      <c r="BJ88" s="17">
        <f>IF(SUM(wSUP!$C88:$DB88),$A88*wSUP!BJ88/SUM(wSUP!$C88:$DB88),0)</f>
        <v>0</v>
      </c>
      <c r="BK88" s="17">
        <f>IF(SUM(wSUP!$C88:$DB88),$A88*wSUP!BK88/SUM(wSUP!$C88:$DB88),0)</f>
        <v>0</v>
      </c>
      <c r="BL88" s="17">
        <f>IF(SUM(wSUP!$C88:$DB88),$A88*wSUP!BL88/SUM(wSUP!$C88:$DB88),0)</f>
        <v>0</v>
      </c>
      <c r="BM88" s="17">
        <f>IF(SUM(wSUP!$C88:$DB88),$A88*wSUP!BM88/SUM(wSUP!$C88:$DB88),0)</f>
        <v>0</v>
      </c>
      <c r="BN88" s="17">
        <f>IF(SUM(wSUP!$C88:$DB88),$A88*wSUP!BN88/SUM(wSUP!$C88:$DB88),0)</f>
        <v>0</v>
      </c>
      <c r="BO88" s="17">
        <f>IF(SUM(wSUP!$C88:$DB88),$A88*wSUP!BO88/SUM(wSUP!$C88:$DB88),0)</f>
        <v>0</v>
      </c>
      <c r="BP88" s="17">
        <f>IF(SUM(wSUP!$C88:$DB88),$A88*wSUP!BP88/SUM(wSUP!$C88:$DB88),0)</f>
        <v>0</v>
      </c>
      <c r="BQ88" s="17">
        <f>IF(SUM(wSUP!$C88:$DB88),$A88*wSUP!BQ88/SUM(wSUP!$C88:$DB88),0)</f>
        <v>0</v>
      </c>
      <c r="BR88" s="17">
        <f>IF(SUM(wSUP!$C88:$DB88),$A88*wSUP!BR88/SUM(wSUP!$C88:$DB88),0)</f>
        <v>0</v>
      </c>
      <c r="BS88" s="17">
        <f>IF(SUM(wSUP!$C88:$DB88),$A88*wSUP!BS88/SUM(wSUP!$C88:$DB88),0)</f>
        <v>0</v>
      </c>
      <c r="BT88" s="17">
        <f>IF(SUM(wSUP!$C88:$DB88),$A88*wSUP!BT88/SUM(wSUP!$C88:$DB88),0)</f>
        <v>0</v>
      </c>
      <c r="BU88" s="17">
        <f>IF(SUM(wSUP!$C88:$DB88),$A88*wSUP!BU88/SUM(wSUP!$C88:$DB88),0)</f>
        <v>0</v>
      </c>
      <c r="BV88" s="17">
        <f>IF(SUM(wSUP!$C88:$DB88),$A88*wSUP!BV88/SUM(wSUP!$C88:$DB88),0)</f>
        <v>0</v>
      </c>
      <c r="BW88" s="17">
        <f>IF(SUM(wSUP!$C88:$DB88),$A88*wSUP!BW88/SUM(wSUP!$C88:$DB88),0)</f>
        <v>0</v>
      </c>
      <c r="BX88" s="17">
        <f>IF(SUM(wSUP!$C88:$DB88),$A88*wSUP!BX88/SUM(wSUP!$C88:$DB88),0)</f>
        <v>0</v>
      </c>
      <c r="BY88" s="17">
        <f>IF(SUM(wSUP!$C88:$DB88),$A88*wSUP!BY88/SUM(wSUP!$C88:$DB88),0)</f>
        <v>0</v>
      </c>
      <c r="BZ88" s="17">
        <f>IF(SUM(wSUP!$C88:$DB88),$A88*wSUP!BZ88/SUM(wSUP!$C88:$DB88),0)</f>
        <v>2.1022163253064104E-2</v>
      </c>
      <c r="CA88" s="17">
        <f>IF(SUM(wSUP!$C88:$DB88),$A88*wSUP!CA88/SUM(wSUP!$C88:$DB88),0)</f>
        <v>3.4073416736157235E-2</v>
      </c>
      <c r="CB88" s="17">
        <f>IF(SUM(wSUP!$C88:$DB88),$A88*wSUP!CB88/SUM(wSUP!$C88:$DB88),0)</f>
        <v>0</v>
      </c>
      <c r="CC88" s="17">
        <f>IF(SUM(wSUP!$C88:$DB88),$A88*wSUP!CC88/SUM(wSUP!$C88:$DB88),0)</f>
        <v>0</v>
      </c>
      <c r="CD88" s="17">
        <f>IF(SUM(wSUP!$C88:$DB88),$A88*wSUP!CD88/SUM(wSUP!$C88:$DB88),0)</f>
        <v>0</v>
      </c>
      <c r="CE88" s="17">
        <f>IF(SUM(wSUP!$C88:$DB88),$A88*wSUP!CE88/SUM(wSUP!$C88:$DB88),0)</f>
        <v>18.17284472746983</v>
      </c>
      <c r="CF88" s="17">
        <f>IF(SUM(wSUP!$C88:$DB88),$A88*wSUP!CF88/SUM(wSUP!$C88:$DB88),0)</f>
        <v>0</v>
      </c>
      <c r="CG88" s="17">
        <f>IF(SUM(wSUP!$C88:$DB88),$A88*wSUP!CG88/SUM(wSUP!$C88:$DB88),0)</f>
        <v>0</v>
      </c>
      <c r="CH88" s="17">
        <f>IF(SUM(wSUP!$C88:$DB88),$A88*wSUP!CH88/SUM(wSUP!$C88:$DB88),0)</f>
        <v>0</v>
      </c>
      <c r="CI88" s="17">
        <f>IF(SUM(wSUP!$C88:$DB88),$A88*wSUP!CI88/SUM(wSUP!$C88:$DB88),0)</f>
        <v>0</v>
      </c>
      <c r="CJ88" s="17">
        <f>IF(SUM(wSUP!$C88:$DB88),$A88*wSUP!CJ88/SUM(wSUP!$C88:$DB88),0)</f>
        <v>0</v>
      </c>
      <c r="CK88" s="17">
        <f>IF(SUM(wSUP!$C88:$DB88),$A88*wSUP!CK88/SUM(wSUP!$C88:$DB88),0)</f>
        <v>0</v>
      </c>
      <c r="CL88" s="17">
        <f>IF(SUM(wSUP!$C88:$DB88),$A88*wSUP!CL88/SUM(wSUP!$C88:$DB88),0)</f>
        <v>0</v>
      </c>
      <c r="CM88" s="17">
        <f>IF(SUM(wSUP!$C88:$DB88),$A88*wSUP!CM88/SUM(wSUP!$C88:$DB88),0)</f>
        <v>0</v>
      </c>
      <c r="CN88" s="17">
        <f>IF(SUM(wSUP!$C88:$DB88),$A88*wSUP!CN88/SUM(wSUP!$C88:$DB88),0)</f>
        <v>0</v>
      </c>
      <c r="CO88" s="17">
        <f>IF(SUM(wSUP!$C88:$DB88),$A88*wSUP!CO88/SUM(wSUP!$C88:$DB88),0)</f>
        <v>0</v>
      </c>
      <c r="CP88" s="17">
        <f>IF(SUM(wSUP!$C88:$DB88),$A88*wSUP!CP88/SUM(wSUP!$C88:$DB88),0)</f>
        <v>0</v>
      </c>
      <c r="CQ88" s="17">
        <f>IF(SUM(wSUP!$C88:$DB88),$A88*wSUP!CQ88/SUM(wSUP!$C88:$DB88),0)</f>
        <v>2.6293025567237982</v>
      </c>
      <c r="CR88" s="17">
        <f>IF(SUM(wSUP!$C88:$DB88),$A88*wSUP!CR88/SUM(wSUP!$C88:$DB88),0)</f>
        <v>0</v>
      </c>
      <c r="CS88" s="17">
        <f>IF(SUM(wSUP!$C88:$DB88),$A88*wSUP!CS88/SUM(wSUP!$C88:$DB88),0)</f>
        <v>2.723350197242651</v>
      </c>
      <c r="CT88" s="17">
        <f>IF(SUM(wSUP!$C88:$DB88),$A88*wSUP!CT88/SUM(wSUP!$C88:$DB88),0)</f>
        <v>0</v>
      </c>
      <c r="CU88" s="17">
        <f>IF(SUM(wSUP!$C88:$DB88),$A88*wSUP!CU88/SUM(wSUP!$C88:$DB88),0)</f>
        <v>0</v>
      </c>
      <c r="CV88" s="17">
        <f>IF(SUM(wSUP!$C88:$DB88),$A88*wSUP!CV88/SUM(wSUP!$C88:$DB88),0)</f>
        <v>0</v>
      </c>
      <c r="CW88" s="17">
        <f>IF(SUM(wSUP!$C88:$DB88),$A88*wSUP!CW88/SUM(wSUP!$C88:$DB88),0)</f>
        <v>0</v>
      </c>
      <c r="CX88" s="17">
        <f>IF(SUM(wSUP!$C88:$DB88),$A88*wSUP!CX88/SUM(wSUP!$C88:$DB88),0)</f>
        <v>0</v>
      </c>
      <c r="CY88" s="17">
        <f>IF(SUM(wSUP!$C88:$DB88),$A88*wSUP!CY88/SUM(wSUP!$C88:$DB88),0)</f>
        <v>1.3464403272481644</v>
      </c>
      <c r="CZ88" s="17">
        <f>IF(SUM(wSUP!$C88:$DB88),$A88*wSUP!CZ88/SUM(wSUP!$C88:$DB88),0)</f>
        <v>3.4114440333191118</v>
      </c>
      <c r="DA88" s="17">
        <f>IF(SUM(wSUP!$C88:$DB88),$A88*wSUP!DA88/SUM(wSUP!$C88:$DB88),0)</f>
        <v>0</v>
      </c>
      <c r="DB88" s="17">
        <f>IF(SUM(wSUP!$C88:$DB88),$A88*wSUP!DB88/SUM(wSUP!$C88:$DB88),0)</f>
        <v>0</v>
      </c>
      <c r="DC88" s="2"/>
    </row>
    <row r="89" spans="1:107" x14ac:dyDescent="0.75">
      <c r="A89" s="37">
        <v>0</v>
      </c>
      <c r="B89" s="2" t="s">
        <v>188</v>
      </c>
      <c r="C89" s="17">
        <f>IF(SUM(wSUP!$C89:$DB89),$A89*wSUP!C89/SUM(wSUP!$C89:$DB89),0)</f>
        <v>0</v>
      </c>
      <c r="D89" s="17">
        <f>IF(SUM(wSUP!$C89:$DB89),$A89*wSUP!D89/SUM(wSUP!$C89:$DB89),0)</f>
        <v>0</v>
      </c>
      <c r="E89" s="17">
        <f>IF(SUM(wSUP!$C89:$DB89),$A89*wSUP!E89/SUM(wSUP!$C89:$DB89),0)</f>
        <v>0</v>
      </c>
      <c r="F89" s="17">
        <f>IF(SUM(wSUP!$C89:$DB89),$A89*wSUP!F89/SUM(wSUP!$C89:$DB89),0)</f>
        <v>0</v>
      </c>
      <c r="G89" s="17">
        <f>IF(SUM(wSUP!$C89:$DB89),$A89*wSUP!G89/SUM(wSUP!$C89:$DB89),0)</f>
        <v>0</v>
      </c>
      <c r="H89" s="17">
        <f>IF(SUM(wSUP!$C89:$DB89),$A89*wSUP!H89/SUM(wSUP!$C89:$DB89),0)</f>
        <v>0</v>
      </c>
      <c r="I89" s="17">
        <f>IF(SUM(wSUP!$C89:$DB89),$A89*wSUP!I89/SUM(wSUP!$C89:$DB89),0)</f>
        <v>0</v>
      </c>
      <c r="J89" s="17">
        <f>IF(SUM(wSUP!$C89:$DB89),$A89*wSUP!J89/SUM(wSUP!$C89:$DB89),0)</f>
        <v>0</v>
      </c>
      <c r="K89" s="17">
        <f>IF(SUM(wSUP!$C89:$DB89),$A89*wSUP!K89/SUM(wSUP!$C89:$DB89),0)</f>
        <v>0</v>
      </c>
      <c r="L89" s="17">
        <f>IF(SUM(wSUP!$C89:$DB89),$A89*wSUP!L89/SUM(wSUP!$C89:$DB89),0)</f>
        <v>0</v>
      </c>
      <c r="M89" s="17">
        <f>IF(SUM(wSUP!$C89:$DB89),$A89*wSUP!M89/SUM(wSUP!$C89:$DB89),0)</f>
        <v>0</v>
      </c>
      <c r="N89" s="17">
        <f>IF(SUM(wSUP!$C89:$DB89),$A89*wSUP!N89/SUM(wSUP!$C89:$DB89),0)</f>
        <v>0</v>
      </c>
      <c r="O89" s="17">
        <f>IF(SUM(wSUP!$C89:$DB89),$A89*wSUP!O89/SUM(wSUP!$C89:$DB89),0)</f>
        <v>0</v>
      </c>
      <c r="P89" s="17">
        <f>IF(SUM(wSUP!$C89:$DB89),$A89*wSUP!P89/SUM(wSUP!$C89:$DB89),0)</f>
        <v>0</v>
      </c>
      <c r="Q89" s="17">
        <f>IF(SUM(wSUP!$C89:$DB89),$A89*wSUP!Q89/SUM(wSUP!$C89:$DB89),0)</f>
        <v>0</v>
      </c>
      <c r="R89" s="17">
        <f>IF(SUM(wSUP!$C89:$DB89),$A89*wSUP!R89/SUM(wSUP!$C89:$DB89),0)</f>
        <v>0</v>
      </c>
      <c r="S89" s="17">
        <f>IF(SUM(wSUP!$C89:$DB89),$A89*wSUP!S89/SUM(wSUP!$C89:$DB89),0)</f>
        <v>0</v>
      </c>
      <c r="T89" s="17">
        <f>IF(SUM(wSUP!$C89:$DB89),$A89*wSUP!T89/SUM(wSUP!$C89:$DB89),0)</f>
        <v>0</v>
      </c>
      <c r="U89" s="17">
        <f>IF(SUM(wSUP!$C89:$DB89),$A89*wSUP!U89/SUM(wSUP!$C89:$DB89),0)</f>
        <v>0</v>
      </c>
      <c r="V89" s="17">
        <f>IF(SUM(wSUP!$C89:$DB89),$A89*wSUP!V89/SUM(wSUP!$C89:$DB89),0)</f>
        <v>0</v>
      </c>
      <c r="W89" s="17">
        <f>IF(SUM(wSUP!$C89:$DB89),$A89*wSUP!W89/SUM(wSUP!$C89:$DB89),0)</f>
        <v>0</v>
      </c>
      <c r="X89" s="17">
        <f>IF(SUM(wSUP!$C89:$DB89),$A89*wSUP!X89/SUM(wSUP!$C89:$DB89),0)</f>
        <v>0</v>
      </c>
      <c r="Y89" s="17">
        <f>IF(SUM(wSUP!$C89:$DB89),$A89*wSUP!Y89/SUM(wSUP!$C89:$DB89),0)</f>
        <v>0</v>
      </c>
      <c r="Z89" s="17">
        <f>IF(SUM(wSUP!$C89:$DB89),$A89*wSUP!Z89/SUM(wSUP!$C89:$DB89),0)</f>
        <v>0</v>
      </c>
      <c r="AA89" s="17">
        <f>IF(SUM(wSUP!$C89:$DB89),$A89*wSUP!AA89/SUM(wSUP!$C89:$DB89),0)</f>
        <v>0</v>
      </c>
      <c r="AB89" s="17">
        <f>IF(SUM(wSUP!$C89:$DB89),$A89*wSUP!AB89/SUM(wSUP!$C89:$DB89),0)</f>
        <v>0</v>
      </c>
      <c r="AC89" s="17">
        <f>IF(SUM(wSUP!$C89:$DB89),$A89*wSUP!AC89/SUM(wSUP!$C89:$DB89),0)</f>
        <v>0</v>
      </c>
      <c r="AD89" s="17">
        <f>IF(SUM(wSUP!$C89:$DB89),$A89*wSUP!AD89/SUM(wSUP!$C89:$DB89),0)</f>
        <v>0</v>
      </c>
      <c r="AE89" s="17">
        <f>IF(SUM(wSUP!$C89:$DB89),$A89*wSUP!AE89/SUM(wSUP!$C89:$DB89),0)</f>
        <v>0</v>
      </c>
      <c r="AF89" s="17">
        <f>IF(SUM(wSUP!$C89:$DB89),$A89*wSUP!AF89/SUM(wSUP!$C89:$DB89),0)</f>
        <v>0</v>
      </c>
      <c r="AG89" s="17">
        <f>IF(SUM(wSUP!$C89:$DB89),$A89*wSUP!AG89/SUM(wSUP!$C89:$DB89),0)</f>
        <v>0</v>
      </c>
      <c r="AH89" s="17">
        <f>IF(SUM(wSUP!$C89:$DB89),$A89*wSUP!AH89/SUM(wSUP!$C89:$DB89),0)</f>
        <v>0</v>
      </c>
      <c r="AI89" s="17">
        <f>IF(SUM(wSUP!$C89:$DB89),$A89*wSUP!AI89/SUM(wSUP!$C89:$DB89),0)</f>
        <v>0</v>
      </c>
      <c r="AJ89" s="17">
        <f>IF(SUM(wSUP!$C89:$DB89),$A89*wSUP!AJ89/SUM(wSUP!$C89:$DB89),0)</f>
        <v>0</v>
      </c>
      <c r="AK89" s="17">
        <f>IF(SUM(wSUP!$C89:$DB89),$A89*wSUP!AK89/SUM(wSUP!$C89:$DB89),0)</f>
        <v>0</v>
      </c>
      <c r="AL89" s="17">
        <f>IF(SUM(wSUP!$C89:$DB89),$A89*wSUP!AL89/SUM(wSUP!$C89:$DB89),0)</f>
        <v>0</v>
      </c>
      <c r="AM89" s="17">
        <f>IF(SUM(wSUP!$C89:$DB89),$A89*wSUP!AM89/SUM(wSUP!$C89:$DB89),0)</f>
        <v>0</v>
      </c>
      <c r="AN89" s="17">
        <f>IF(SUM(wSUP!$C89:$DB89),$A89*wSUP!AN89/SUM(wSUP!$C89:$DB89),0)</f>
        <v>0</v>
      </c>
      <c r="AO89" s="17">
        <f>IF(SUM(wSUP!$C89:$DB89),$A89*wSUP!AO89/SUM(wSUP!$C89:$DB89),0)</f>
        <v>0</v>
      </c>
      <c r="AP89" s="17">
        <f>IF(SUM(wSUP!$C89:$DB89),$A89*wSUP!AP89/SUM(wSUP!$C89:$DB89),0)</f>
        <v>0</v>
      </c>
      <c r="AQ89" s="17">
        <f>IF(SUM(wSUP!$C89:$DB89),$A89*wSUP!AQ89/SUM(wSUP!$C89:$DB89),0)</f>
        <v>0</v>
      </c>
      <c r="AR89" s="17">
        <f>IF(SUM(wSUP!$C89:$DB89),$A89*wSUP!AR89/SUM(wSUP!$C89:$DB89),0)</f>
        <v>0</v>
      </c>
      <c r="AS89" s="17">
        <f>IF(SUM(wSUP!$C89:$DB89),$A89*wSUP!AS89/SUM(wSUP!$C89:$DB89),0)</f>
        <v>0</v>
      </c>
      <c r="AT89" s="17">
        <f>IF(SUM(wSUP!$C89:$DB89),$A89*wSUP!AT89/SUM(wSUP!$C89:$DB89),0)</f>
        <v>0</v>
      </c>
      <c r="AU89" s="17">
        <f>IF(SUM(wSUP!$C89:$DB89),$A89*wSUP!AU89/SUM(wSUP!$C89:$DB89),0)</f>
        <v>0</v>
      </c>
      <c r="AV89" s="17">
        <f>IF(SUM(wSUP!$C89:$DB89),$A89*wSUP!AV89/SUM(wSUP!$C89:$DB89),0)</f>
        <v>0</v>
      </c>
      <c r="AW89" s="17">
        <f>IF(SUM(wSUP!$C89:$DB89),$A89*wSUP!AW89/SUM(wSUP!$C89:$DB89),0)</f>
        <v>0</v>
      </c>
      <c r="AX89" s="17">
        <f>IF(SUM(wSUP!$C89:$DB89),$A89*wSUP!AX89/SUM(wSUP!$C89:$DB89),0)</f>
        <v>0</v>
      </c>
      <c r="AY89" s="17">
        <f>IF(SUM(wSUP!$C89:$DB89),$A89*wSUP!AY89/SUM(wSUP!$C89:$DB89),0)</f>
        <v>0</v>
      </c>
      <c r="AZ89" s="17">
        <f>IF(SUM(wSUP!$C89:$DB89),$A89*wSUP!AZ89/SUM(wSUP!$C89:$DB89),0)</f>
        <v>0</v>
      </c>
      <c r="BA89" s="17">
        <f>IF(SUM(wSUP!$C89:$DB89),$A89*wSUP!BA89/SUM(wSUP!$C89:$DB89),0)</f>
        <v>0</v>
      </c>
      <c r="BB89" s="17">
        <f>IF(SUM(wSUP!$C89:$DB89),$A89*wSUP!BB89/SUM(wSUP!$C89:$DB89),0)</f>
        <v>0</v>
      </c>
      <c r="BC89" s="17">
        <f>IF(SUM(wSUP!$C89:$DB89),$A89*wSUP!BC89/SUM(wSUP!$C89:$DB89),0)</f>
        <v>0</v>
      </c>
      <c r="BD89" s="17">
        <f>IF(SUM(wSUP!$C89:$DB89),$A89*wSUP!BD89/SUM(wSUP!$C89:$DB89),0)</f>
        <v>0</v>
      </c>
      <c r="BE89" s="17">
        <f>IF(SUM(wSUP!$C89:$DB89),$A89*wSUP!BE89/SUM(wSUP!$C89:$DB89),0)</f>
        <v>0</v>
      </c>
      <c r="BF89" s="17">
        <f>IF(SUM(wSUP!$C89:$DB89),$A89*wSUP!BF89/SUM(wSUP!$C89:$DB89),0)</f>
        <v>0</v>
      </c>
      <c r="BG89" s="17">
        <f>IF(SUM(wSUP!$C89:$DB89),$A89*wSUP!BG89/SUM(wSUP!$C89:$DB89),0)</f>
        <v>0</v>
      </c>
      <c r="BH89" s="17">
        <f>IF(SUM(wSUP!$C89:$DB89),$A89*wSUP!BH89/SUM(wSUP!$C89:$DB89),0)</f>
        <v>0</v>
      </c>
      <c r="BI89" s="17">
        <f>IF(SUM(wSUP!$C89:$DB89),$A89*wSUP!BI89/SUM(wSUP!$C89:$DB89),0)</f>
        <v>0</v>
      </c>
      <c r="BJ89" s="17">
        <f>IF(SUM(wSUP!$C89:$DB89),$A89*wSUP!BJ89/SUM(wSUP!$C89:$DB89),0)</f>
        <v>0</v>
      </c>
      <c r="BK89" s="17">
        <f>IF(SUM(wSUP!$C89:$DB89),$A89*wSUP!BK89/SUM(wSUP!$C89:$DB89),0)</f>
        <v>0</v>
      </c>
      <c r="BL89" s="17">
        <f>IF(SUM(wSUP!$C89:$DB89),$A89*wSUP!BL89/SUM(wSUP!$C89:$DB89),0)</f>
        <v>0</v>
      </c>
      <c r="BM89" s="17">
        <f>IF(SUM(wSUP!$C89:$DB89),$A89*wSUP!BM89/SUM(wSUP!$C89:$DB89),0)</f>
        <v>0</v>
      </c>
      <c r="BN89" s="17">
        <f>IF(SUM(wSUP!$C89:$DB89),$A89*wSUP!BN89/SUM(wSUP!$C89:$DB89),0)</f>
        <v>0</v>
      </c>
      <c r="BO89" s="17">
        <f>IF(SUM(wSUP!$C89:$DB89),$A89*wSUP!BO89/SUM(wSUP!$C89:$DB89),0)</f>
        <v>0</v>
      </c>
      <c r="BP89" s="17">
        <f>IF(SUM(wSUP!$C89:$DB89),$A89*wSUP!BP89/SUM(wSUP!$C89:$DB89),0)</f>
        <v>0</v>
      </c>
      <c r="BQ89" s="17">
        <f>IF(SUM(wSUP!$C89:$DB89),$A89*wSUP!BQ89/SUM(wSUP!$C89:$DB89),0)</f>
        <v>0</v>
      </c>
      <c r="BR89" s="17">
        <f>IF(SUM(wSUP!$C89:$DB89),$A89*wSUP!BR89/SUM(wSUP!$C89:$DB89),0)</f>
        <v>0</v>
      </c>
      <c r="BS89" s="17">
        <f>IF(SUM(wSUP!$C89:$DB89),$A89*wSUP!BS89/SUM(wSUP!$C89:$DB89),0)</f>
        <v>0</v>
      </c>
      <c r="BT89" s="17">
        <f>IF(SUM(wSUP!$C89:$DB89),$A89*wSUP!BT89/SUM(wSUP!$C89:$DB89),0)</f>
        <v>0</v>
      </c>
      <c r="BU89" s="17">
        <f>IF(SUM(wSUP!$C89:$DB89),$A89*wSUP!BU89/SUM(wSUP!$C89:$DB89),0)</f>
        <v>0</v>
      </c>
      <c r="BV89" s="17">
        <f>IF(SUM(wSUP!$C89:$DB89),$A89*wSUP!BV89/SUM(wSUP!$C89:$DB89),0)</f>
        <v>0</v>
      </c>
      <c r="BW89" s="17">
        <f>IF(SUM(wSUP!$C89:$DB89),$A89*wSUP!BW89/SUM(wSUP!$C89:$DB89),0)</f>
        <v>0</v>
      </c>
      <c r="BX89" s="17">
        <f>IF(SUM(wSUP!$C89:$DB89),$A89*wSUP!BX89/SUM(wSUP!$C89:$DB89),0)</f>
        <v>0</v>
      </c>
      <c r="BY89" s="17">
        <f>IF(SUM(wSUP!$C89:$DB89),$A89*wSUP!BY89/SUM(wSUP!$C89:$DB89),0)</f>
        <v>0</v>
      </c>
      <c r="BZ89" s="17">
        <f>IF(SUM(wSUP!$C89:$DB89),$A89*wSUP!BZ89/SUM(wSUP!$C89:$DB89),0)</f>
        <v>0</v>
      </c>
      <c r="CA89" s="17">
        <f>IF(SUM(wSUP!$C89:$DB89),$A89*wSUP!CA89/SUM(wSUP!$C89:$DB89),0)</f>
        <v>0</v>
      </c>
      <c r="CB89" s="17">
        <f>IF(SUM(wSUP!$C89:$DB89),$A89*wSUP!CB89/SUM(wSUP!$C89:$DB89),0)</f>
        <v>0</v>
      </c>
      <c r="CC89" s="17">
        <f>IF(SUM(wSUP!$C89:$DB89),$A89*wSUP!CC89/SUM(wSUP!$C89:$DB89),0)</f>
        <v>0</v>
      </c>
      <c r="CD89" s="17">
        <f>IF(SUM(wSUP!$C89:$DB89),$A89*wSUP!CD89/SUM(wSUP!$C89:$DB89),0)</f>
        <v>0</v>
      </c>
      <c r="CE89" s="17">
        <f>IF(SUM(wSUP!$C89:$DB89),$A89*wSUP!CE89/SUM(wSUP!$C89:$DB89),0)</f>
        <v>0</v>
      </c>
      <c r="CF89" s="17">
        <f>IF(SUM(wSUP!$C89:$DB89),$A89*wSUP!CF89/SUM(wSUP!$C89:$DB89),0)</f>
        <v>0</v>
      </c>
      <c r="CG89" s="17">
        <f>IF(SUM(wSUP!$C89:$DB89),$A89*wSUP!CG89/SUM(wSUP!$C89:$DB89),0)</f>
        <v>0</v>
      </c>
      <c r="CH89" s="17">
        <f>IF(SUM(wSUP!$C89:$DB89),$A89*wSUP!CH89/SUM(wSUP!$C89:$DB89),0)</f>
        <v>0</v>
      </c>
      <c r="CI89" s="17">
        <f>IF(SUM(wSUP!$C89:$DB89),$A89*wSUP!CI89/SUM(wSUP!$C89:$DB89),0)</f>
        <v>0</v>
      </c>
      <c r="CJ89" s="17">
        <f>IF(SUM(wSUP!$C89:$DB89),$A89*wSUP!CJ89/SUM(wSUP!$C89:$DB89),0)</f>
        <v>0</v>
      </c>
      <c r="CK89" s="17">
        <f>IF(SUM(wSUP!$C89:$DB89),$A89*wSUP!CK89/SUM(wSUP!$C89:$DB89),0)</f>
        <v>0</v>
      </c>
      <c r="CL89" s="17">
        <f>IF(SUM(wSUP!$C89:$DB89),$A89*wSUP!CL89/SUM(wSUP!$C89:$DB89),0)</f>
        <v>0</v>
      </c>
      <c r="CM89" s="17">
        <f>IF(SUM(wSUP!$C89:$DB89),$A89*wSUP!CM89/SUM(wSUP!$C89:$DB89),0)</f>
        <v>0</v>
      </c>
      <c r="CN89" s="17">
        <f>IF(SUM(wSUP!$C89:$DB89),$A89*wSUP!CN89/SUM(wSUP!$C89:$DB89),0)</f>
        <v>0</v>
      </c>
      <c r="CO89" s="17">
        <f>IF(SUM(wSUP!$C89:$DB89),$A89*wSUP!CO89/SUM(wSUP!$C89:$DB89),0)</f>
        <v>0</v>
      </c>
      <c r="CP89" s="17">
        <f>IF(SUM(wSUP!$C89:$DB89),$A89*wSUP!CP89/SUM(wSUP!$C89:$DB89),0)</f>
        <v>0</v>
      </c>
      <c r="CQ89" s="17">
        <f>IF(SUM(wSUP!$C89:$DB89),$A89*wSUP!CQ89/SUM(wSUP!$C89:$DB89),0)</f>
        <v>0</v>
      </c>
      <c r="CR89" s="17">
        <f>IF(SUM(wSUP!$C89:$DB89),$A89*wSUP!CR89/SUM(wSUP!$C89:$DB89),0)</f>
        <v>0</v>
      </c>
      <c r="CS89" s="17">
        <f>IF(SUM(wSUP!$C89:$DB89),$A89*wSUP!CS89/SUM(wSUP!$C89:$DB89),0)</f>
        <v>0</v>
      </c>
      <c r="CT89" s="17">
        <f>IF(SUM(wSUP!$C89:$DB89),$A89*wSUP!CT89/SUM(wSUP!$C89:$DB89),0)</f>
        <v>0</v>
      </c>
      <c r="CU89" s="17">
        <f>IF(SUM(wSUP!$C89:$DB89),$A89*wSUP!CU89/SUM(wSUP!$C89:$DB89),0)</f>
        <v>0</v>
      </c>
      <c r="CV89" s="17">
        <f>IF(SUM(wSUP!$C89:$DB89),$A89*wSUP!CV89/SUM(wSUP!$C89:$DB89),0)</f>
        <v>0</v>
      </c>
      <c r="CW89" s="17">
        <f>IF(SUM(wSUP!$C89:$DB89),$A89*wSUP!CW89/SUM(wSUP!$C89:$DB89),0)</f>
        <v>0</v>
      </c>
      <c r="CX89" s="17">
        <f>IF(SUM(wSUP!$C89:$DB89),$A89*wSUP!CX89/SUM(wSUP!$C89:$DB89),0)</f>
        <v>0</v>
      </c>
      <c r="CY89" s="17">
        <f>IF(SUM(wSUP!$C89:$DB89),$A89*wSUP!CY89/SUM(wSUP!$C89:$DB89),0)</f>
        <v>0</v>
      </c>
      <c r="CZ89" s="17">
        <f>IF(SUM(wSUP!$C89:$DB89),$A89*wSUP!CZ89/SUM(wSUP!$C89:$DB89),0)</f>
        <v>0</v>
      </c>
      <c r="DA89" s="17">
        <f>IF(SUM(wSUP!$C89:$DB89),$A89*wSUP!DA89/SUM(wSUP!$C89:$DB89),0)</f>
        <v>0</v>
      </c>
      <c r="DB89" s="17">
        <f>IF(SUM(wSUP!$C89:$DB89),$A89*wSUP!DB89/SUM(wSUP!$C89:$DB89),0)</f>
        <v>0</v>
      </c>
      <c r="DC89" s="2"/>
    </row>
    <row r="90" spans="1:107" x14ac:dyDescent="0.75">
      <c r="A90" s="37" t="e">
        <v>#DIV/0!</v>
      </c>
      <c r="B90" s="2" t="s">
        <v>1222</v>
      </c>
      <c r="C90" s="17" t="e">
        <f>IF(SUM(wSUP!$C90:$DB90),$A90*wSUP!C90/SUM(wSUP!$C90:$DB90),0)</f>
        <v>#DIV/0!</v>
      </c>
      <c r="D90" s="17" t="e">
        <f>IF(SUM(wSUP!$C90:$DB90),$A90*wSUP!D90/SUM(wSUP!$C90:$DB90),0)</f>
        <v>#DIV/0!</v>
      </c>
      <c r="E90" s="17" t="e">
        <f>IF(SUM(wSUP!$C90:$DB90),$A90*wSUP!E90/SUM(wSUP!$C90:$DB90),0)</f>
        <v>#DIV/0!</v>
      </c>
      <c r="F90" s="17" t="e">
        <f>IF(SUM(wSUP!$C90:$DB90),$A90*wSUP!F90/SUM(wSUP!$C90:$DB90),0)</f>
        <v>#DIV/0!</v>
      </c>
      <c r="G90" s="17" t="e">
        <f>IF(SUM(wSUP!$C90:$DB90),$A90*wSUP!G90/SUM(wSUP!$C90:$DB90),0)</f>
        <v>#DIV/0!</v>
      </c>
      <c r="H90" s="17" t="e">
        <f>IF(SUM(wSUP!$C90:$DB90),$A90*wSUP!H90/SUM(wSUP!$C90:$DB90),0)</f>
        <v>#DIV/0!</v>
      </c>
      <c r="I90" s="17" t="e">
        <f>IF(SUM(wSUP!$C90:$DB90),$A90*wSUP!I90/SUM(wSUP!$C90:$DB90),0)</f>
        <v>#DIV/0!</v>
      </c>
      <c r="J90" s="17" t="e">
        <f>IF(SUM(wSUP!$C90:$DB90),$A90*wSUP!J90/SUM(wSUP!$C90:$DB90),0)</f>
        <v>#DIV/0!</v>
      </c>
      <c r="K90" s="17" t="e">
        <f>IF(SUM(wSUP!$C90:$DB90),$A90*wSUP!K90/SUM(wSUP!$C90:$DB90),0)</f>
        <v>#DIV/0!</v>
      </c>
      <c r="L90" s="17" t="e">
        <f>IF(SUM(wSUP!$C90:$DB90),$A90*wSUP!L90/SUM(wSUP!$C90:$DB90),0)</f>
        <v>#DIV/0!</v>
      </c>
      <c r="M90" s="17" t="e">
        <f>IF(SUM(wSUP!$C90:$DB90),$A90*wSUP!M90/SUM(wSUP!$C90:$DB90),0)</f>
        <v>#DIV/0!</v>
      </c>
      <c r="N90" s="17" t="e">
        <f>IF(SUM(wSUP!$C90:$DB90),$A90*wSUP!N90/SUM(wSUP!$C90:$DB90),0)</f>
        <v>#DIV/0!</v>
      </c>
      <c r="O90" s="17" t="e">
        <f>IF(SUM(wSUP!$C90:$DB90),$A90*wSUP!O90/SUM(wSUP!$C90:$DB90),0)</f>
        <v>#DIV/0!</v>
      </c>
      <c r="P90" s="17" t="e">
        <f>IF(SUM(wSUP!$C90:$DB90),$A90*wSUP!P90/SUM(wSUP!$C90:$DB90),0)</f>
        <v>#DIV/0!</v>
      </c>
      <c r="Q90" s="17" t="e">
        <f>IF(SUM(wSUP!$C90:$DB90),$A90*wSUP!Q90/SUM(wSUP!$C90:$DB90),0)</f>
        <v>#DIV/0!</v>
      </c>
      <c r="R90" s="17" t="e">
        <f>IF(SUM(wSUP!$C90:$DB90),$A90*wSUP!R90/SUM(wSUP!$C90:$DB90),0)</f>
        <v>#DIV/0!</v>
      </c>
      <c r="S90" s="17" t="e">
        <f>IF(SUM(wSUP!$C90:$DB90),$A90*wSUP!S90/SUM(wSUP!$C90:$DB90),0)</f>
        <v>#DIV/0!</v>
      </c>
      <c r="T90" s="17" t="e">
        <f>IF(SUM(wSUP!$C90:$DB90),$A90*wSUP!T90/SUM(wSUP!$C90:$DB90),0)</f>
        <v>#DIV/0!</v>
      </c>
      <c r="U90" s="17" t="e">
        <f>IF(SUM(wSUP!$C90:$DB90),$A90*wSUP!U90/SUM(wSUP!$C90:$DB90),0)</f>
        <v>#DIV/0!</v>
      </c>
      <c r="V90" s="17" t="e">
        <f>IF(SUM(wSUP!$C90:$DB90),$A90*wSUP!V90/SUM(wSUP!$C90:$DB90),0)</f>
        <v>#DIV/0!</v>
      </c>
      <c r="W90" s="17" t="e">
        <f>IF(SUM(wSUP!$C90:$DB90),$A90*wSUP!W90/SUM(wSUP!$C90:$DB90),0)</f>
        <v>#DIV/0!</v>
      </c>
      <c r="X90" s="17" t="e">
        <f>IF(SUM(wSUP!$C90:$DB90),$A90*wSUP!X90/SUM(wSUP!$C90:$DB90),0)</f>
        <v>#DIV/0!</v>
      </c>
      <c r="Y90" s="17" t="e">
        <f>IF(SUM(wSUP!$C90:$DB90),$A90*wSUP!Y90/SUM(wSUP!$C90:$DB90),0)</f>
        <v>#DIV/0!</v>
      </c>
      <c r="Z90" s="17" t="e">
        <f>IF(SUM(wSUP!$C90:$DB90),$A90*wSUP!Z90/SUM(wSUP!$C90:$DB90),0)</f>
        <v>#DIV/0!</v>
      </c>
      <c r="AA90" s="17" t="e">
        <f>IF(SUM(wSUP!$C90:$DB90),$A90*wSUP!AA90/SUM(wSUP!$C90:$DB90),0)</f>
        <v>#DIV/0!</v>
      </c>
      <c r="AB90" s="17" t="e">
        <f>IF(SUM(wSUP!$C90:$DB90),$A90*wSUP!AB90/SUM(wSUP!$C90:$DB90),0)</f>
        <v>#DIV/0!</v>
      </c>
      <c r="AC90" s="17" t="e">
        <f>IF(SUM(wSUP!$C90:$DB90),$A90*wSUP!AC90/SUM(wSUP!$C90:$DB90),0)</f>
        <v>#DIV/0!</v>
      </c>
      <c r="AD90" s="17" t="e">
        <f>IF(SUM(wSUP!$C90:$DB90),$A90*wSUP!AD90/SUM(wSUP!$C90:$DB90),0)</f>
        <v>#DIV/0!</v>
      </c>
      <c r="AE90" s="17" t="e">
        <f>IF(SUM(wSUP!$C90:$DB90),$A90*wSUP!AE90/SUM(wSUP!$C90:$DB90),0)</f>
        <v>#DIV/0!</v>
      </c>
      <c r="AF90" s="17" t="e">
        <f>IF(SUM(wSUP!$C90:$DB90),$A90*wSUP!AF90/SUM(wSUP!$C90:$DB90),0)</f>
        <v>#DIV/0!</v>
      </c>
      <c r="AG90" s="17" t="e">
        <f>IF(SUM(wSUP!$C90:$DB90),$A90*wSUP!AG90/SUM(wSUP!$C90:$DB90),0)</f>
        <v>#DIV/0!</v>
      </c>
      <c r="AH90" s="17" t="e">
        <f>IF(SUM(wSUP!$C90:$DB90),$A90*wSUP!AH90/SUM(wSUP!$C90:$DB90),0)</f>
        <v>#DIV/0!</v>
      </c>
      <c r="AI90" s="17" t="e">
        <f>IF(SUM(wSUP!$C90:$DB90),$A90*wSUP!AI90/SUM(wSUP!$C90:$DB90),0)</f>
        <v>#DIV/0!</v>
      </c>
      <c r="AJ90" s="17" t="e">
        <f>IF(SUM(wSUP!$C90:$DB90),$A90*wSUP!AJ90/SUM(wSUP!$C90:$DB90),0)</f>
        <v>#DIV/0!</v>
      </c>
      <c r="AK90" s="17" t="e">
        <f>IF(SUM(wSUP!$C90:$DB90),$A90*wSUP!AK90/SUM(wSUP!$C90:$DB90),0)</f>
        <v>#DIV/0!</v>
      </c>
      <c r="AL90" s="17" t="e">
        <f>IF(SUM(wSUP!$C90:$DB90),$A90*wSUP!AL90/SUM(wSUP!$C90:$DB90),0)</f>
        <v>#DIV/0!</v>
      </c>
      <c r="AM90" s="17" t="e">
        <f>IF(SUM(wSUP!$C90:$DB90),$A90*wSUP!AM90/SUM(wSUP!$C90:$DB90),0)</f>
        <v>#DIV/0!</v>
      </c>
      <c r="AN90" s="17" t="e">
        <f>IF(SUM(wSUP!$C90:$DB90),$A90*wSUP!AN90/SUM(wSUP!$C90:$DB90),0)</f>
        <v>#DIV/0!</v>
      </c>
      <c r="AO90" s="17" t="e">
        <f>IF(SUM(wSUP!$C90:$DB90),$A90*wSUP!AO90/SUM(wSUP!$C90:$DB90),0)</f>
        <v>#DIV/0!</v>
      </c>
      <c r="AP90" s="17" t="e">
        <f>IF(SUM(wSUP!$C90:$DB90),$A90*wSUP!AP90/SUM(wSUP!$C90:$DB90),0)</f>
        <v>#DIV/0!</v>
      </c>
      <c r="AQ90" s="17" t="e">
        <f>IF(SUM(wSUP!$C90:$DB90),$A90*wSUP!AQ90/SUM(wSUP!$C90:$DB90),0)</f>
        <v>#DIV/0!</v>
      </c>
      <c r="AR90" s="17" t="e">
        <f>IF(SUM(wSUP!$C90:$DB90),$A90*wSUP!AR90/SUM(wSUP!$C90:$DB90),0)</f>
        <v>#DIV/0!</v>
      </c>
      <c r="AS90" s="17" t="e">
        <f>IF(SUM(wSUP!$C90:$DB90),$A90*wSUP!AS90/SUM(wSUP!$C90:$DB90),0)</f>
        <v>#DIV/0!</v>
      </c>
      <c r="AT90" s="17" t="e">
        <f>IF(SUM(wSUP!$C90:$DB90),$A90*wSUP!AT90/SUM(wSUP!$C90:$DB90),0)</f>
        <v>#DIV/0!</v>
      </c>
      <c r="AU90" s="17" t="e">
        <f>IF(SUM(wSUP!$C90:$DB90),$A90*wSUP!AU90/SUM(wSUP!$C90:$DB90),0)</f>
        <v>#DIV/0!</v>
      </c>
      <c r="AV90" s="17" t="e">
        <f>IF(SUM(wSUP!$C90:$DB90),$A90*wSUP!AV90/SUM(wSUP!$C90:$DB90),0)</f>
        <v>#DIV/0!</v>
      </c>
      <c r="AW90" s="17" t="e">
        <f>IF(SUM(wSUP!$C90:$DB90),$A90*wSUP!AW90/SUM(wSUP!$C90:$DB90),0)</f>
        <v>#DIV/0!</v>
      </c>
      <c r="AX90" s="17" t="e">
        <f>IF(SUM(wSUP!$C90:$DB90),$A90*wSUP!AX90/SUM(wSUP!$C90:$DB90),0)</f>
        <v>#DIV/0!</v>
      </c>
      <c r="AY90" s="17" t="e">
        <f>IF(SUM(wSUP!$C90:$DB90),$A90*wSUP!AY90/SUM(wSUP!$C90:$DB90),0)</f>
        <v>#DIV/0!</v>
      </c>
      <c r="AZ90" s="17" t="e">
        <f>IF(SUM(wSUP!$C90:$DB90),$A90*wSUP!AZ90/SUM(wSUP!$C90:$DB90),0)</f>
        <v>#DIV/0!</v>
      </c>
      <c r="BA90" s="17" t="e">
        <f>IF(SUM(wSUP!$C90:$DB90),$A90*wSUP!BA90/SUM(wSUP!$C90:$DB90),0)</f>
        <v>#DIV/0!</v>
      </c>
      <c r="BB90" s="17" t="e">
        <f>IF(SUM(wSUP!$C90:$DB90),$A90*wSUP!BB90/SUM(wSUP!$C90:$DB90),0)</f>
        <v>#DIV/0!</v>
      </c>
      <c r="BC90" s="17" t="e">
        <f>IF(SUM(wSUP!$C90:$DB90),$A90*wSUP!BC90/SUM(wSUP!$C90:$DB90),0)</f>
        <v>#DIV/0!</v>
      </c>
      <c r="BD90" s="17" t="e">
        <f>IF(SUM(wSUP!$C90:$DB90),$A90*wSUP!BD90/SUM(wSUP!$C90:$DB90),0)</f>
        <v>#DIV/0!</v>
      </c>
      <c r="BE90" s="17" t="e">
        <f>IF(SUM(wSUP!$C90:$DB90),$A90*wSUP!BE90/SUM(wSUP!$C90:$DB90),0)</f>
        <v>#DIV/0!</v>
      </c>
      <c r="BF90" s="17" t="e">
        <f>IF(SUM(wSUP!$C90:$DB90),$A90*wSUP!BF90/SUM(wSUP!$C90:$DB90),0)</f>
        <v>#DIV/0!</v>
      </c>
      <c r="BG90" s="17" t="e">
        <f>IF(SUM(wSUP!$C90:$DB90),$A90*wSUP!BG90/SUM(wSUP!$C90:$DB90),0)</f>
        <v>#DIV/0!</v>
      </c>
      <c r="BH90" s="17" t="e">
        <f>IF(SUM(wSUP!$C90:$DB90),$A90*wSUP!BH90/SUM(wSUP!$C90:$DB90),0)</f>
        <v>#DIV/0!</v>
      </c>
      <c r="BI90" s="17" t="e">
        <f>IF(SUM(wSUP!$C90:$DB90),$A90*wSUP!BI90/SUM(wSUP!$C90:$DB90),0)</f>
        <v>#DIV/0!</v>
      </c>
      <c r="BJ90" s="17" t="e">
        <f>IF(SUM(wSUP!$C90:$DB90),$A90*wSUP!BJ90/SUM(wSUP!$C90:$DB90),0)</f>
        <v>#DIV/0!</v>
      </c>
      <c r="BK90" s="17" t="e">
        <f>IF(SUM(wSUP!$C90:$DB90),$A90*wSUP!BK90/SUM(wSUP!$C90:$DB90),0)</f>
        <v>#DIV/0!</v>
      </c>
      <c r="BL90" s="17" t="e">
        <f>IF(SUM(wSUP!$C90:$DB90),$A90*wSUP!BL90/SUM(wSUP!$C90:$DB90),0)</f>
        <v>#DIV/0!</v>
      </c>
      <c r="BM90" s="17" t="e">
        <f>IF(SUM(wSUP!$C90:$DB90),$A90*wSUP!BM90/SUM(wSUP!$C90:$DB90),0)</f>
        <v>#DIV/0!</v>
      </c>
      <c r="BN90" s="17" t="e">
        <f>IF(SUM(wSUP!$C90:$DB90),$A90*wSUP!BN90/SUM(wSUP!$C90:$DB90),0)</f>
        <v>#DIV/0!</v>
      </c>
      <c r="BO90" s="17" t="e">
        <f>IF(SUM(wSUP!$C90:$DB90),$A90*wSUP!BO90/SUM(wSUP!$C90:$DB90),0)</f>
        <v>#DIV/0!</v>
      </c>
      <c r="BP90" s="17" t="e">
        <f>IF(SUM(wSUP!$C90:$DB90),$A90*wSUP!BP90/SUM(wSUP!$C90:$DB90),0)</f>
        <v>#DIV/0!</v>
      </c>
      <c r="BQ90" s="17" t="e">
        <f>IF(SUM(wSUP!$C90:$DB90),$A90*wSUP!BQ90/SUM(wSUP!$C90:$DB90),0)</f>
        <v>#DIV/0!</v>
      </c>
      <c r="BR90" s="17" t="e">
        <f>IF(SUM(wSUP!$C90:$DB90),$A90*wSUP!BR90/SUM(wSUP!$C90:$DB90),0)</f>
        <v>#DIV/0!</v>
      </c>
      <c r="BS90" s="17" t="e">
        <f>IF(SUM(wSUP!$C90:$DB90),$A90*wSUP!BS90/SUM(wSUP!$C90:$DB90),0)</f>
        <v>#DIV/0!</v>
      </c>
      <c r="BT90" s="17" t="e">
        <f>IF(SUM(wSUP!$C90:$DB90),$A90*wSUP!BT90/SUM(wSUP!$C90:$DB90),0)</f>
        <v>#DIV/0!</v>
      </c>
      <c r="BU90" s="17" t="e">
        <f>IF(SUM(wSUP!$C90:$DB90),$A90*wSUP!BU90/SUM(wSUP!$C90:$DB90),0)</f>
        <v>#DIV/0!</v>
      </c>
      <c r="BV90" s="17" t="e">
        <f>IF(SUM(wSUP!$C90:$DB90),$A90*wSUP!BV90/SUM(wSUP!$C90:$DB90),0)</f>
        <v>#DIV/0!</v>
      </c>
      <c r="BW90" s="17" t="e">
        <f>IF(SUM(wSUP!$C90:$DB90),$A90*wSUP!BW90/SUM(wSUP!$C90:$DB90),0)</f>
        <v>#DIV/0!</v>
      </c>
      <c r="BX90" s="17" t="e">
        <f>IF(SUM(wSUP!$C90:$DB90),$A90*wSUP!BX90/SUM(wSUP!$C90:$DB90),0)</f>
        <v>#DIV/0!</v>
      </c>
      <c r="BY90" s="17" t="e">
        <f>IF(SUM(wSUP!$C90:$DB90),$A90*wSUP!BY90/SUM(wSUP!$C90:$DB90),0)</f>
        <v>#DIV/0!</v>
      </c>
      <c r="BZ90" s="17" t="e">
        <f>IF(SUM(wSUP!$C90:$DB90),$A90*wSUP!BZ90/SUM(wSUP!$C90:$DB90),0)</f>
        <v>#DIV/0!</v>
      </c>
      <c r="CA90" s="17" t="e">
        <f>IF(SUM(wSUP!$C90:$DB90),$A90*wSUP!CA90/SUM(wSUP!$C90:$DB90),0)</f>
        <v>#DIV/0!</v>
      </c>
      <c r="CB90" s="17" t="e">
        <f>IF(SUM(wSUP!$C90:$DB90),$A90*wSUP!CB90/SUM(wSUP!$C90:$DB90),0)</f>
        <v>#DIV/0!</v>
      </c>
      <c r="CC90" s="17" t="e">
        <f>IF(SUM(wSUP!$C90:$DB90),$A90*wSUP!CC90/SUM(wSUP!$C90:$DB90),0)</f>
        <v>#DIV/0!</v>
      </c>
      <c r="CD90" s="17" t="e">
        <f>IF(SUM(wSUP!$C90:$DB90),$A90*wSUP!CD90/SUM(wSUP!$C90:$DB90),0)</f>
        <v>#DIV/0!</v>
      </c>
      <c r="CE90" s="17" t="e">
        <f>IF(SUM(wSUP!$C90:$DB90),$A90*wSUP!CE90/SUM(wSUP!$C90:$DB90),0)</f>
        <v>#DIV/0!</v>
      </c>
      <c r="CF90" s="17" t="e">
        <f>IF(SUM(wSUP!$C90:$DB90),$A90*wSUP!CF90/SUM(wSUP!$C90:$DB90),0)</f>
        <v>#DIV/0!</v>
      </c>
      <c r="CG90" s="17" t="e">
        <f>IF(SUM(wSUP!$C90:$DB90),$A90*wSUP!CG90/SUM(wSUP!$C90:$DB90),0)</f>
        <v>#DIV/0!</v>
      </c>
      <c r="CH90" s="17" t="e">
        <f>IF(SUM(wSUP!$C90:$DB90),$A90*wSUP!CH90/SUM(wSUP!$C90:$DB90),0)</f>
        <v>#DIV/0!</v>
      </c>
      <c r="CI90" s="17" t="e">
        <f>IF(SUM(wSUP!$C90:$DB90),$A90*wSUP!CI90/SUM(wSUP!$C90:$DB90),0)</f>
        <v>#DIV/0!</v>
      </c>
      <c r="CJ90" s="17" t="e">
        <f>IF(SUM(wSUP!$C90:$DB90),$A90*wSUP!CJ90/SUM(wSUP!$C90:$DB90),0)</f>
        <v>#DIV/0!</v>
      </c>
      <c r="CK90" s="17" t="e">
        <f>IF(SUM(wSUP!$C90:$DB90),$A90*wSUP!CK90/SUM(wSUP!$C90:$DB90),0)</f>
        <v>#DIV/0!</v>
      </c>
      <c r="CL90" s="17" t="e">
        <f>IF(SUM(wSUP!$C90:$DB90),$A90*wSUP!CL90/SUM(wSUP!$C90:$DB90),0)</f>
        <v>#DIV/0!</v>
      </c>
      <c r="CM90" s="17" t="e">
        <f>IF(SUM(wSUP!$C90:$DB90),$A90*wSUP!CM90/SUM(wSUP!$C90:$DB90),0)</f>
        <v>#DIV/0!</v>
      </c>
      <c r="CN90" s="17" t="e">
        <f>IF(SUM(wSUP!$C90:$DB90),$A90*wSUP!CN90/SUM(wSUP!$C90:$DB90),0)</f>
        <v>#DIV/0!</v>
      </c>
      <c r="CO90" s="17" t="e">
        <f>IF(SUM(wSUP!$C90:$DB90),$A90*wSUP!CO90/SUM(wSUP!$C90:$DB90),0)</f>
        <v>#DIV/0!</v>
      </c>
      <c r="CP90" s="17" t="e">
        <f>IF(SUM(wSUP!$C90:$DB90),$A90*wSUP!CP90/SUM(wSUP!$C90:$DB90),0)</f>
        <v>#DIV/0!</v>
      </c>
      <c r="CQ90" s="17" t="e">
        <f>IF(SUM(wSUP!$C90:$DB90),$A90*wSUP!CQ90/SUM(wSUP!$C90:$DB90),0)</f>
        <v>#DIV/0!</v>
      </c>
      <c r="CR90" s="17" t="e">
        <f>IF(SUM(wSUP!$C90:$DB90),$A90*wSUP!CR90/SUM(wSUP!$C90:$DB90),0)</f>
        <v>#DIV/0!</v>
      </c>
      <c r="CS90" s="17" t="e">
        <f>IF(SUM(wSUP!$C90:$DB90),$A90*wSUP!CS90/SUM(wSUP!$C90:$DB90),0)</f>
        <v>#DIV/0!</v>
      </c>
      <c r="CT90" s="17" t="e">
        <f>IF(SUM(wSUP!$C90:$DB90),$A90*wSUP!CT90/SUM(wSUP!$C90:$DB90),0)</f>
        <v>#DIV/0!</v>
      </c>
      <c r="CU90" s="17" t="e">
        <f>IF(SUM(wSUP!$C90:$DB90),$A90*wSUP!CU90/SUM(wSUP!$C90:$DB90),0)</f>
        <v>#DIV/0!</v>
      </c>
      <c r="CV90" s="17" t="e">
        <f>IF(SUM(wSUP!$C90:$DB90),$A90*wSUP!CV90/SUM(wSUP!$C90:$DB90),0)</f>
        <v>#DIV/0!</v>
      </c>
      <c r="CW90" s="17" t="e">
        <f>IF(SUM(wSUP!$C90:$DB90),$A90*wSUP!CW90/SUM(wSUP!$C90:$DB90),0)</f>
        <v>#DIV/0!</v>
      </c>
      <c r="CX90" s="17" t="e">
        <f>IF(SUM(wSUP!$C90:$DB90),$A90*wSUP!CX90/SUM(wSUP!$C90:$DB90),0)</f>
        <v>#DIV/0!</v>
      </c>
      <c r="CY90" s="17" t="e">
        <f>IF(SUM(wSUP!$C90:$DB90),$A90*wSUP!CY90/SUM(wSUP!$C90:$DB90),0)</f>
        <v>#DIV/0!</v>
      </c>
      <c r="CZ90" s="17" t="e">
        <f>IF(SUM(wSUP!$C90:$DB90),$A90*wSUP!CZ90/SUM(wSUP!$C90:$DB90),0)</f>
        <v>#DIV/0!</v>
      </c>
      <c r="DA90" s="17" t="e">
        <f>IF(SUM(wSUP!$C90:$DB90),$A90*wSUP!DA90/SUM(wSUP!$C90:$DB90),0)</f>
        <v>#DIV/0!</v>
      </c>
      <c r="DB90" s="17" t="e">
        <f>IF(SUM(wSUP!$C90:$DB90),$A90*wSUP!DB90/SUM(wSUP!$C90:$DB90),0)</f>
        <v>#DIV/0!</v>
      </c>
      <c r="DC90" s="2"/>
    </row>
    <row r="91" spans="1:107" x14ac:dyDescent="0.75">
      <c r="A91" s="37" t="e">
        <v>#DIV/0!</v>
      </c>
      <c r="B91" s="2" t="s">
        <v>193</v>
      </c>
      <c r="C91" s="17" t="e">
        <f>IF(SUM(wSUP!$C91:$DB91),$A91*wSUP!C91/SUM(wSUP!$C91:$DB91),0)</f>
        <v>#DIV/0!</v>
      </c>
      <c r="D91" s="17" t="e">
        <f>IF(SUM(wSUP!$C91:$DB91),$A91*wSUP!D91/SUM(wSUP!$C91:$DB91),0)</f>
        <v>#DIV/0!</v>
      </c>
      <c r="E91" s="17" t="e">
        <f>IF(SUM(wSUP!$C91:$DB91),$A91*wSUP!E91/SUM(wSUP!$C91:$DB91),0)</f>
        <v>#DIV/0!</v>
      </c>
      <c r="F91" s="17" t="e">
        <f>IF(SUM(wSUP!$C91:$DB91),$A91*wSUP!F91/SUM(wSUP!$C91:$DB91),0)</f>
        <v>#DIV/0!</v>
      </c>
      <c r="G91" s="17" t="e">
        <f>IF(SUM(wSUP!$C91:$DB91),$A91*wSUP!G91/SUM(wSUP!$C91:$DB91),0)</f>
        <v>#DIV/0!</v>
      </c>
      <c r="H91" s="17" t="e">
        <f>IF(SUM(wSUP!$C91:$DB91),$A91*wSUP!H91/SUM(wSUP!$C91:$DB91),0)</f>
        <v>#DIV/0!</v>
      </c>
      <c r="I91" s="17" t="e">
        <f>IF(SUM(wSUP!$C91:$DB91),$A91*wSUP!I91/SUM(wSUP!$C91:$DB91),0)</f>
        <v>#DIV/0!</v>
      </c>
      <c r="J91" s="17" t="e">
        <f>IF(SUM(wSUP!$C91:$DB91),$A91*wSUP!J91/SUM(wSUP!$C91:$DB91),0)</f>
        <v>#DIV/0!</v>
      </c>
      <c r="K91" s="17" t="e">
        <f>IF(SUM(wSUP!$C91:$DB91),$A91*wSUP!K91/SUM(wSUP!$C91:$DB91),0)</f>
        <v>#DIV/0!</v>
      </c>
      <c r="L91" s="17" t="e">
        <f>IF(SUM(wSUP!$C91:$DB91),$A91*wSUP!L91/SUM(wSUP!$C91:$DB91),0)</f>
        <v>#DIV/0!</v>
      </c>
      <c r="M91" s="17" t="e">
        <f>IF(SUM(wSUP!$C91:$DB91),$A91*wSUP!M91/SUM(wSUP!$C91:$DB91),0)</f>
        <v>#DIV/0!</v>
      </c>
      <c r="N91" s="17" t="e">
        <f>IF(SUM(wSUP!$C91:$DB91),$A91*wSUP!N91/SUM(wSUP!$C91:$DB91),0)</f>
        <v>#DIV/0!</v>
      </c>
      <c r="O91" s="17" t="e">
        <f>IF(SUM(wSUP!$C91:$DB91),$A91*wSUP!O91/SUM(wSUP!$C91:$DB91),0)</f>
        <v>#DIV/0!</v>
      </c>
      <c r="P91" s="17" t="e">
        <f>IF(SUM(wSUP!$C91:$DB91),$A91*wSUP!P91/SUM(wSUP!$C91:$DB91),0)</f>
        <v>#DIV/0!</v>
      </c>
      <c r="Q91" s="17" t="e">
        <f>IF(SUM(wSUP!$C91:$DB91),$A91*wSUP!Q91/SUM(wSUP!$C91:$DB91),0)</f>
        <v>#DIV/0!</v>
      </c>
      <c r="R91" s="17" t="e">
        <f>IF(SUM(wSUP!$C91:$DB91),$A91*wSUP!R91/SUM(wSUP!$C91:$DB91),0)</f>
        <v>#DIV/0!</v>
      </c>
      <c r="S91" s="17" t="e">
        <f>IF(SUM(wSUP!$C91:$DB91),$A91*wSUP!S91/SUM(wSUP!$C91:$DB91),0)</f>
        <v>#DIV/0!</v>
      </c>
      <c r="T91" s="17" t="e">
        <f>IF(SUM(wSUP!$C91:$DB91),$A91*wSUP!T91/SUM(wSUP!$C91:$DB91),0)</f>
        <v>#DIV/0!</v>
      </c>
      <c r="U91" s="17" t="e">
        <f>IF(SUM(wSUP!$C91:$DB91),$A91*wSUP!U91/SUM(wSUP!$C91:$DB91),0)</f>
        <v>#DIV/0!</v>
      </c>
      <c r="V91" s="17" t="e">
        <f>IF(SUM(wSUP!$C91:$DB91),$A91*wSUP!V91/SUM(wSUP!$C91:$DB91),0)</f>
        <v>#DIV/0!</v>
      </c>
      <c r="W91" s="17" t="e">
        <f>IF(SUM(wSUP!$C91:$DB91),$A91*wSUP!W91/SUM(wSUP!$C91:$DB91),0)</f>
        <v>#DIV/0!</v>
      </c>
      <c r="X91" s="17" t="e">
        <f>IF(SUM(wSUP!$C91:$DB91),$A91*wSUP!X91/SUM(wSUP!$C91:$DB91),0)</f>
        <v>#DIV/0!</v>
      </c>
      <c r="Y91" s="17" t="e">
        <f>IF(SUM(wSUP!$C91:$DB91),$A91*wSUP!Y91/SUM(wSUP!$C91:$DB91),0)</f>
        <v>#DIV/0!</v>
      </c>
      <c r="Z91" s="17" t="e">
        <f>IF(SUM(wSUP!$C91:$DB91),$A91*wSUP!Z91/SUM(wSUP!$C91:$DB91),0)</f>
        <v>#DIV/0!</v>
      </c>
      <c r="AA91" s="17" t="e">
        <f>IF(SUM(wSUP!$C91:$DB91),$A91*wSUP!AA91/SUM(wSUP!$C91:$DB91),0)</f>
        <v>#DIV/0!</v>
      </c>
      <c r="AB91" s="17" t="e">
        <f>IF(SUM(wSUP!$C91:$DB91),$A91*wSUP!AB91/SUM(wSUP!$C91:$DB91),0)</f>
        <v>#DIV/0!</v>
      </c>
      <c r="AC91" s="17" t="e">
        <f>IF(SUM(wSUP!$C91:$DB91),$A91*wSUP!AC91/SUM(wSUP!$C91:$DB91),0)</f>
        <v>#DIV/0!</v>
      </c>
      <c r="AD91" s="17" t="e">
        <f>IF(SUM(wSUP!$C91:$DB91),$A91*wSUP!AD91/SUM(wSUP!$C91:$DB91),0)</f>
        <v>#DIV/0!</v>
      </c>
      <c r="AE91" s="17" t="e">
        <f>IF(SUM(wSUP!$C91:$DB91),$A91*wSUP!AE91/SUM(wSUP!$C91:$DB91),0)</f>
        <v>#DIV/0!</v>
      </c>
      <c r="AF91" s="17" t="e">
        <f>IF(SUM(wSUP!$C91:$DB91),$A91*wSUP!AF91/SUM(wSUP!$C91:$DB91),0)</f>
        <v>#DIV/0!</v>
      </c>
      <c r="AG91" s="17" t="e">
        <f>IF(SUM(wSUP!$C91:$DB91),$A91*wSUP!AG91/SUM(wSUP!$C91:$DB91),0)</f>
        <v>#DIV/0!</v>
      </c>
      <c r="AH91" s="17" t="e">
        <f>IF(SUM(wSUP!$C91:$DB91),$A91*wSUP!AH91/SUM(wSUP!$C91:$DB91),0)</f>
        <v>#DIV/0!</v>
      </c>
      <c r="AI91" s="17" t="e">
        <f>IF(SUM(wSUP!$C91:$DB91),$A91*wSUP!AI91/SUM(wSUP!$C91:$DB91),0)</f>
        <v>#DIV/0!</v>
      </c>
      <c r="AJ91" s="17" t="e">
        <f>IF(SUM(wSUP!$C91:$DB91),$A91*wSUP!AJ91/SUM(wSUP!$C91:$DB91),0)</f>
        <v>#DIV/0!</v>
      </c>
      <c r="AK91" s="17" t="e">
        <f>IF(SUM(wSUP!$C91:$DB91),$A91*wSUP!AK91/SUM(wSUP!$C91:$DB91),0)</f>
        <v>#DIV/0!</v>
      </c>
      <c r="AL91" s="17" t="e">
        <f>IF(SUM(wSUP!$C91:$DB91),$A91*wSUP!AL91/SUM(wSUP!$C91:$DB91),0)</f>
        <v>#DIV/0!</v>
      </c>
      <c r="AM91" s="17" t="e">
        <f>IF(SUM(wSUP!$C91:$DB91),$A91*wSUP!AM91/SUM(wSUP!$C91:$DB91),0)</f>
        <v>#DIV/0!</v>
      </c>
      <c r="AN91" s="17" t="e">
        <f>IF(SUM(wSUP!$C91:$DB91),$A91*wSUP!AN91/SUM(wSUP!$C91:$DB91),0)</f>
        <v>#DIV/0!</v>
      </c>
      <c r="AO91" s="17" t="e">
        <f>IF(SUM(wSUP!$C91:$DB91),$A91*wSUP!AO91/SUM(wSUP!$C91:$DB91),0)</f>
        <v>#DIV/0!</v>
      </c>
      <c r="AP91" s="17" t="e">
        <f>IF(SUM(wSUP!$C91:$DB91),$A91*wSUP!AP91/SUM(wSUP!$C91:$DB91),0)</f>
        <v>#DIV/0!</v>
      </c>
      <c r="AQ91" s="17" t="e">
        <f>IF(SUM(wSUP!$C91:$DB91),$A91*wSUP!AQ91/SUM(wSUP!$C91:$DB91),0)</f>
        <v>#DIV/0!</v>
      </c>
      <c r="AR91" s="17" t="e">
        <f>IF(SUM(wSUP!$C91:$DB91),$A91*wSUP!AR91/SUM(wSUP!$C91:$DB91),0)</f>
        <v>#DIV/0!</v>
      </c>
      <c r="AS91" s="17" t="e">
        <f>IF(SUM(wSUP!$C91:$DB91),$A91*wSUP!AS91/SUM(wSUP!$C91:$DB91),0)</f>
        <v>#DIV/0!</v>
      </c>
      <c r="AT91" s="17" t="e">
        <f>IF(SUM(wSUP!$C91:$DB91),$A91*wSUP!AT91/SUM(wSUP!$C91:$DB91),0)</f>
        <v>#DIV/0!</v>
      </c>
      <c r="AU91" s="17" t="e">
        <f>IF(SUM(wSUP!$C91:$DB91),$A91*wSUP!AU91/SUM(wSUP!$C91:$DB91),0)</f>
        <v>#DIV/0!</v>
      </c>
      <c r="AV91" s="17" t="e">
        <f>IF(SUM(wSUP!$C91:$DB91),$A91*wSUP!AV91/SUM(wSUP!$C91:$DB91),0)</f>
        <v>#DIV/0!</v>
      </c>
      <c r="AW91" s="17" t="e">
        <f>IF(SUM(wSUP!$C91:$DB91),$A91*wSUP!AW91/SUM(wSUP!$C91:$DB91),0)</f>
        <v>#DIV/0!</v>
      </c>
      <c r="AX91" s="17" t="e">
        <f>IF(SUM(wSUP!$C91:$DB91),$A91*wSUP!AX91/SUM(wSUP!$C91:$DB91),0)</f>
        <v>#DIV/0!</v>
      </c>
      <c r="AY91" s="17" t="e">
        <f>IF(SUM(wSUP!$C91:$DB91),$A91*wSUP!AY91/SUM(wSUP!$C91:$DB91),0)</f>
        <v>#DIV/0!</v>
      </c>
      <c r="AZ91" s="17" t="e">
        <f>IF(SUM(wSUP!$C91:$DB91),$A91*wSUP!AZ91/SUM(wSUP!$C91:$DB91),0)</f>
        <v>#DIV/0!</v>
      </c>
      <c r="BA91" s="17" t="e">
        <f>IF(SUM(wSUP!$C91:$DB91),$A91*wSUP!BA91/SUM(wSUP!$C91:$DB91),0)</f>
        <v>#DIV/0!</v>
      </c>
      <c r="BB91" s="17" t="e">
        <f>IF(SUM(wSUP!$C91:$DB91),$A91*wSUP!BB91/SUM(wSUP!$C91:$DB91),0)</f>
        <v>#DIV/0!</v>
      </c>
      <c r="BC91" s="17" t="e">
        <f>IF(SUM(wSUP!$C91:$DB91),$A91*wSUP!BC91/SUM(wSUP!$C91:$DB91),0)</f>
        <v>#DIV/0!</v>
      </c>
      <c r="BD91" s="17" t="e">
        <f>IF(SUM(wSUP!$C91:$DB91),$A91*wSUP!BD91/SUM(wSUP!$C91:$DB91),0)</f>
        <v>#DIV/0!</v>
      </c>
      <c r="BE91" s="17" t="e">
        <f>IF(SUM(wSUP!$C91:$DB91),$A91*wSUP!BE91/SUM(wSUP!$C91:$DB91),0)</f>
        <v>#DIV/0!</v>
      </c>
      <c r="BF91" s="17" t="e">
        <f>IF(SUM(wSUP!$C91:$DB91),$A91*wSUP!BF91/SUM(wSUP!$C91:$DB91),0)</f>
        <v>#DIV/0!</v>
      </c>
      <c r="BG91" s="17" t="e">
        <f>IF(SUM(wSUP!$C91:$DB91),$A91*wSUP!BG91/SUM(wSUP!$C91:$DB91),0)</f>
        <v>#DIV/0!</v>
      </c>
      <c r="BH91" s="17" t="e">
        <f>IF(SUM(wSUP!$C91:$DB91),$A91*wSUP!BH91/SUM(wSUP!$C91:$DB91),0)</f>
        <v>#DIV/0!</v>
      </c>
      <c r="BI91" s="17" t="e">
        <f>IF(SUM(wSUP!$C91:$DB91),$A91*wSUP!BI91/SUM(wSUP!$C91:$DB91),0)</f>
        <v>#DIV/0!</v>
      </c>
      <c r="BJ91" s="17" t="e">
        <f>IF(SUM(wSUP!$C91:$DB91),$A91*wSUP!BJ91/SUM(wSUP!$C91:$DB91),0)</f>
        <v>#DIV/0!</v>
      </c>
      <c r="BK91" s="17" t="e">
        <f>IF(SUM(wSUP!$C91:$DB91),$A91*wSUP!BK91/SUM(wSUP!$C91:$DB91),0)</f>
        <v>#DIV/0!</v>
      </c>
      <c r="BL91" s="17" t="e">
        <f>IF(SUM(wSUP!$C91:$DB91),$A91*wSUP!BL91/SUM(wSUP!$C91:$DB91),0)</f>
        <v>#DIV/0!</v>
      </c>
      <c r="BM91" s="17" t="e">
        <f>IF(SUM(wSUP!$C91:$DB91),$A91*wSUP!BM91/SUM(wSUP!$C91:$DB91),0)</f>
        <v>#DIV/0!</v>
      </c>
      <c r="BN91" s="17" t="e">
        <f>IF(SUM(wSUP!$C91:$DB91),$A91*wSUP!BN91/SUM(wSUP!$C91:$DB91),0)</f>
        <v>#DIV/0!</v>
      </c>
      <c r="BO91" s="17" t="e">
        <f>IF(SUM(wSUP!$C91:$DB91),$A91*wSUP!BO91/SUM(wSUP!$C91:$DB91),0)</f>
        <v>#DIV/0!</v>
      </c>
      <c r="BP91" s="17" t="e">
        <f>IF(SUM(wSUP!$C91:$DB91),$A91*wSUP!BP91/SUM(wSUP!$C91:$DB91),0)</f>
        <v>#DIV/0!</v>
      </c>
      <c r="BQ91" s="17" t="e">
        <f>IF(SUM(wSUP!$C91:$DB91),$A91*wSUP!BQ91/SUM(wSUP!$C91:$DB91),0)</f>
        <v>#DIV/0!</v>
      </c>
      <c r="BR91" s="17" t="e">
        <f>IF(SUM(wSUP!$C91:$DB91),$A91*wSUP!BR91/SUM(wSUP!$C91:$DB91),0)</f>
        <v>#DIV/0!</v>
      </c>
      <c r="BS91" s="17" t="e">
        <f>IF(SUM(wSUP!$C91:$DB91),$A91*wSUP!BS91/SUM(wSUP!$C91:$DB91),0)</f>
        <v>#DIV/0!</v>
      </c>
      <c r="BT91" s="17" t="e">
        <f>IF(SUM(wSUP!$C91:$DB91),$A91*wSUP!BT91/SUM(wSUP!$C91:$DB91),0)</f>
        <v>#DIV/0!</v>
      </c>
      <c r="BU91" s="17" t="e">
        <f>IF(SUM(wSUP!$C91:$DB91),$A91*wSUP!BU91/SUM(wSUP!$C91:$DB91),0)</f>
        <v>#DIV/0!</v>
      </c>
      <c r="BV91" s="17" t="e">
        <f>IF(SUM(wSUP!$C91:$DB91),$A91*wSUP!BV91/SUM(wSUP!$C91:$DB91),0)</f>
        <v>#DIV/0!</v>
      </c>
      <c r="BW91" s="17" t="e">
        <f>IF(SUM(wSUP!$C91:$DB91),$A91*wSUP!BW91/SUM(wSUP!$C91:$DB91),0)</f>
        <v>#DIV/0!</v>
      </c>
      <c r="BX91" s="17" t="e">
        <f>IF(SUM(wSUP!$C91:$DB91),$A91*wSUP!BX91/SUM(wSUP!$C91:$DB91),0)</f>
        <v>#DIV/0!</v>
      </c>
      <c r="BY91" s="17" t="e">
        <f>IF(SUM(wSUP!$C91:$DB91),$A91*wSUP!BY91/SUM(wSUP!$C91:$DB91),0)</f>
        <v>#DIV/0!</v>
      </c>
      <c r="BZ91" s="17" t="e">
        <f>IF(SUM(wSUP!$C91:$DB91),$A91*wSUP!BZ91/SUM(wSUP!$C91:$DB91),0)</f>
        <v>#DIV/0!</v>
      </c>
      <c r="CA91" s="17" t="e">
        <f>IF(SUM(wSUP!$C91:$DB91),$A91*wSUP!CA91/SUM(wSUP!$C91:$DB91),0)</f>
        <v>#DIV/0!</v>
      </c>
      <c r="CB91" s="17" t="e">
        <f>IF(SUM(wSUP!$C91:$DB91),$A91*wSUP!CB91/SUM(wSUP!$C91:$DB91),0)</f>
        <v>#DIV/0!</v>
      </c>
      <c r="CC91" s="17" t="e">
        <f>IF(SUM(wSUP!$C91:$DB91),$A91*wSUP!CC91/SUM(wSUP!$C91:$DB91),0)</f>
        <v>#DIV/0!</v>
      </c>
      <c r="CD91" s="17" t="e">
        <f>IF(SUM(wSUP!$C91:$DB91),$A91*wSUP!CD91/SUM(wSUP!$C91:$DB91),0)</f>
        <v>#DIV/0!</v>
      </c>
      <c r="CE91" s="17" t="e">
        <f>IF(SUM(wSUP!$C91:$DB91),$A91*wSUP!CE91/SUM(wSUP!$C91:$DB91),0)</f>
        <v>#DIV/0!</v>
      </c>
      <c r="CF91" s="17" t="e">
        <f>IF(SUM(wSUP!$C91:$DB91),$A91*wSUP!CF91/SUM(wSUP!$C91:$DB91),0)</f>
        <v>#DIV/0!</v>
      </c>
      <c r="CG91" s="17" t="e">
        <f>IF(SUM(wSUP!$C91:$DB91),$A91*wSUP!CG91/SUM(wSUP!$C91:$DB91),0)</f>
        <v>#DIV/0!</v>
      </c>
      <c r="CH91" s="17" t="e">
        <f>IF(SUM(wSUP!$C91:$DB91),$A91*wSUP!CH91/SUM(wSUP!$C91:$DB91),0)</f>
        <v>#DIV/0!</v>
      </c>
      <c r="CI91" s="17" t="e">
        <f>IF(SUM(wSUP!$C91:$DB91),$A91*wSUP!CI91/SUM(wSUP!$C91:$DB91),0)</f>
        <v>#DIV/0!</v>
      </c>
      <c r="CJ91" s="17" t="e">
        <f>IF(SUM(wSUP!$C91:$DB91),$A91*wSUP!CJ91/SUM(wSUP!$C91:$DB91),0)</f>
        <v>#DIV/0!</v>
      </c>
      <c r="CK91" s="17" t="e">
        <f>IF(SUM(wSUP!$C91:$DB91),$A91*wSUP!CK91/SUM(wSUP!$C91:$DB91),0)</f>
        <v>#DIV/0!</v>
      </c>
      <c r="CL91" s="17" t="e">
        <f>IF(SUM(wSUP!$C91:$DB91),$A91*wSUP!CL91/SUM(wSUP!$C91:$DB91),0)</f>
        <v>#DIV/0!</v>
      </c>
      <c r="CM91" s="17" t="e">
        <f>IF(SUM(wSUP!$C91:$DB91),$A91*wSUP!CM91/SUM(wSUP!$C91:$DB91),0)</f>
        <v>#DIV/0!</v>
      </c>
      <c r="CN91" s="17" t="e">
        <f>IF(SUM(wSUP!$C91:$DB91),$A91*wSUP!CN91/SUM(wSUP!$C91:$DB91),0)</f>
        <v>#DIV/0!</v>
      </c>
      <c r="CO91" s="17" t="e">
        <f>IF(SUM(wSUP!$C91:$DB91),$A91*wSUP!CO91/SUM(wSUP!$C91:$DB91),0)</f>
        <v>#DIV/0!</v>
      </c>
      <c r="CP91" s="17" t="e">
        <f>IF(SUM(wSUP!$C91:$DB91),$A91*wSUP!CP91/SUM(wSUP!$C91:$DB91),0)</f>
        <v>#DIV/0!</v>
      </c>
      <c r="CQ91" s="17" t="e">
        <f>IF(SUM(wSUP!$C91:$DB91),$A91*wSUP!CQ91/SUM(wSUP!$C91:$DB91),0)</f>
        <v>#DIV/0!</v>
      </c>
      <c r="CR91" s="17" t="e">
        <f>IF(SUM(wSUP!$C91:$DB91),$A91*wSUP!CR91/SUM(wSUP!$C91:$DB91),0)</f>
        <v>#DIV/0!</v>
      </c>
      <c r="CS91" s="17" t="e">
        <f>IF(SUM(wSUP!$C91:$DB91),$A91*wSUP!CS91/SUM(wSUP!$C91:$DB91),0)</f>
        <v>#DIV/0!</v>
      </c>
      <c r="CT91" s="17" t="e">
        <f>IF(SUM(wSUP!$C91:$DB91),$A91*wSUP!CT91/SUM(wSUP!$C91:$DB91),0)</f>
        <v>#DIV/0!</v>
      </c>
      <c r="CU91" s="17" t="e">
        <f>IF(SUM(wSUP!$C91:$DB91),$A91*wSUP!CU91/SUM(wSUP!$C91:$DB91),0)</f>
        <v>#DIV/0!</v>
      </c>
      <c r="CV91" s="17" t="e">
        <f>IF(SUM(wSUP!$C91:$DB91),$A91*wSUP!CV91/SUM(wSUP!$C91:$DB91),0)</f>
        <v>#DIV/0!</v>
      </c>
      <c r="CW91" s="17" t="e">
        <f>IF(SUM(wSUP!$C91:$DB91),$A91*wSUP!CW91/SUM(wSUP!$C91:$DB91),0)</f>
        <v>#DIV/0!</v>
      </c>
      <c r="CX91" s="17" t="e">
        <f>IF(SUM(wSUP!$C91:$DB91),$A91*wSUP!CX91/SUM(wSUP!$C91:$DB91),0)</f>
        <v>#DIV/0!</v>
      </c>
      <c r="CY91" s="17" t="e">
        <f>IF(SUM(wSUP!$C91:$DB91),$A91*wSUP!CY91/SUM(wSUP!$C91:$DB91),0)</f>
        <v>#DIV/0!</v>
      </c>
      <c r="CZ91" s="17" t="e">
        <f>IF(SUM(wSUP!$C91:$DB91),$A91*wSUP!CZ91/SUM(wSUP!$C91:$DB91),0)</f>
        <v>#DIV/0!</v>
      </c>
      <c r="DA91" s="17" t="e">
        <f>IF(SUM(wSUP!$C91:$DB91),$A91*wSUP!DA91/SUM(wSUP!$C91:$DB91),0)</f>
        <v>#DIV/0!</v>
      </c>
      <c r="DB91" s="17" t="e">
        <f>IF(SUM(wSUP!$C91:$DB91),$A91*wSUP!DB91/SUM(wSUP!$C91:$DB91),0)</f>
        <v>#DIV/0!</v>
      </c>
      <c r="DC91" s="2"/>
    </row>
    <row r="92" spans="1:107" x14ac:dyDescent="0.75">
      <c r="A92" s="37" t="e">
        <v>#DIV/0!</v>
      </c>
      <c r="B92" s="2" t="s">
        <v>1226</v>
      </c>
      <c r="C92" s="17" t="e">
        <f>IF(SUM(wSUP!$C92:$DB92),$A92*wSUP!C92/SUM(wSUP!$C92:$DB92),0)</f>
        <v>#DIV/0!</v>
      </c>
      <c r="D92" s="17" t="e">
        <f>IF(SUM(wSUP!$C92:$DB92),$A92*wSUP!D92/SUM(wSUP!$C92:$DB92),0)</f>
        <v>#DIV/0!</v>
      </c>
      <c r="E92" s="17" t="e">
        <f>IF(SUM(wSUP!$C92:$DB92),$A92*wSUP!E92/SUM(wSUP!$C92:$DB92),0)</f>
        <v>#DIV/0!</v>
      </c>
      <c r="F92" s="17" t="e">
        <f>IF(SUM(wSUP!$C92:$DB92),$A92*wSUP!F92/SUM(wSUP!$C92:$DB92),0)</f>
        <v>#DIV/0!</v>
      </c>
      <c r="G92" s="17" t="e">
        <f>IF(SUM(wSUP!$C92:$DB92),$A92*wSUP!G92/SUM(wSUP!$C92:$DB92),0)</f>
        <v>#DIV/0!</v>
      </c>
      <c r="H92" s="17" t="e">
        <f>IF(SUM(wSUP!$C92:$DB92),$A92*wSUP!H92/SUM(wSUP!$C92:$DB92),0)</f>
        <v>#DIV/0!</v>
      </c>
      <c r="I92" s="17" t="e">
        <f>IF(SUM(wSUP!$C92:$DB92),$A92*wSUP!I92/SUM(wSUP!$C92:$DB92),0)</f>
        <v>#DIV/0!</v>
      </c>
      <c r="J92" s="17" t="e">
        <f>IF(SUM(wSUP!$C92:$DB92),$A92*wSUP!J92/SUM(wSUP!$C92:$DB92),0)</f>
        <v>#DIV/0!</v>
      </c>
      <c r="K92" s="17" t="e">
        <f>IF(SUM(wSUP!$C92:$DB92),$A92*wSUP!K92/SUM(wSUP!$C92:$DB92),0)</f>
        <v>#DIV/0!</v>
      </c>
      <c r="L92" s="17" t="e">
        <f>IF(SUM(wSUP!$C92:$DB92),$A92*wSUP!L92/SUM(wSUP!$C92:$DB92),0)</f>
        <v>#DIV/0!</v>
      </c>
      <c r="M92" s="17" t="e">
        <f>IF(SUM(wSUP!$C92:$DB92),$A92*wSUP!M92/SUM(wSUP!$C92:$DB92),0)</f>
        <v>#DIV/0!</v>
      </c>
      <c r="N92" s="17" t="e">
        <f>IF(SUM(wSUP!$C92:$DB92),$A92*wSUP!N92/SUM(wSUP!$C92:$DB92),0)</f>
        <v>#DIV/0!</v>
      </c>
      <c r="O92" s="17" t="e">
        <f>IF(SUM(wSUP!$C92:$DB92),$A92*wSUP!O92/SUM(wSUP!$C92:$DB92),0)</f>
        <v>#DIV/0!</v>
      </c>
      <c r="P92" s="17" t="e">
        <f>IF(SUM(wSUP!$C92:$DB92),$A92*wSUP!P92/SUM(wSUP!$C92:$DB92),0)</f>
        <v>#DIV/0!</v>
      </c>
      <c r="Q92" s="17" t="e">
        <f>IF(SUM(wSUP!$C92:$DB92),$A92*wSUP!Q92/SUM(wSUP!$C92:$DB92),0)</f>
        <v>#DIV/0!</v>
      </c>
      <c r="R92" s="17" t="e">
        <f>IF(SUM(wSUP!$C92:$DB92),$A92*wSUP!R92/SUM(wSUP!$C92:$DB92),0)</f>
        <v>#DIV/0!</v>
      </c>
      <c r="S92" s="17" t="e">
        <f>IF(SUM(wSUP!$C92:$DB92),$A92*wSUP!S92/SUM(wSUP!$C92:$DB92),0)</f>
        <v>#DIV/0!</v>
      </c>
      <c r="T92" s="17" t="e">
        <f>IF(SUM(wSUP!$C92:$DB92),$A92*wSUP!T92/SUM(wSUP!$C92:$DB92),0)</f>
        <v>#DIV/0!</v>
      </c>
      <c r="U92" s="17" t="e">
        <f>IF(SUM(wSUP!$C92:$DB92),$A92*wSUP!U92/SUM(wSUP!$C92:$DB92),0)</f>
        <v>#DIV/0!</v>
      </c>
      <c r="V92" s="17" t="e">
        <f>IF(SUM(wSUP!$C92:$DB92),$A92*wSUP!V92/SUM(wSUP!$C92:$DB92),0)</f>
        <v>#DIV/0!</v>
      </c>
      <c r="W92" s="17" t="e">
        <f>IF(SUM(wSUP!$C92:$DB92),$A92*wSUP!W92/SUM(wSUP!$C92:$DB92),0)</f>
        <v>#DIV/0!</v>
      </c>
      <c r="X92" s="17" t="e">
        <f>IF(SUM(wSUP!$C92:$DB92),$A92*wSUP!X92/SUM(wSUP!$C92:$DB92),0)</f>
        <v>#DIV/0!</v>
      </c>
      <c r="Y92" s="17" t="e">
        <f>IF(SUM(wSUP!$C92:$DB92),$A92*wSUP!Y92/SUM(wSUP!$C92:$DB92),0)</f>
        <v>#DIV/0!</v>
      </c>
      <c r="Z92" s="17" t="e">
        <f>IF(SUM(wSUP!$C92:$DB92),$A92*wSUP!Z92/SUM(wSUP!$C92:$DB92),0)</f>
        <v>#DIV/0!</v>
      </c>
      <c r="AA92" s="17" t="e">
        <f>IF(SUM(wSUP!$C92:$DB92),$A92*wSUP!AA92/SUM(wSUP!$C92:$DB92),0)</f>
        <v>#DIV/0!</v>
      </c>
      <c r="AB92" s="17" t="e">
        <f>IF(SUM(wSUP!$C92:$DB92),$A92*wSUP!AB92/SUM(wSUP!$C92:$DB92),0)</f>
        <v>#DIV/0!</v>
      </c>
      <c r="AC92" s="17" t="e">
        <f>IF(SUM(wSUP!$C92:$DB92),$A92*wSUP!AC92/SUM(wSUP!$C92:$DB92),0)</f>
        <v>#DIV/0!</v>
      </c>
      <c r="AD92" s="17" t="e">
        <f>IF(SUM(wSUP!$C92:$DB92),$A92*wSUP!AD92/SUM(wSUP!$C92:$DB92),0)</f>
        <v>#DIV/0!</v>
      </c>
      <c r="AE92" s="17" t="e">
        <f>IF(SUM(wSUP!$C92:$DB92),$A92*wSUP!AE92/SUM(wSUP!$C92:$DB92),0)</f>
        <v>#DIV/0!</v>
      </c>
      <c r="AF92" s="17" t="e">
        <f>IF(SUM(wSUP!$C92:$DB92),$A92*wSUP!AF92/SUM(wSUP!$C92:$DB92),0)</f>
        <v>#DIV/0!</v>
      </c>
      <c r="AG92" s="17" t="e">
        <f>IF(SUM(wSUP!$C92:$DB92),$A92*wSUP!AG92/SUM(wSUP!$C92:$DB92),0)</f>
        <v>#DIV/0!</v>
      </c>
      <c r="AH92" s="17" t="e">
        <f>IF(SUM(wSUP!$C92:$DB92),$A92*wSUP!AH92/SUM(wSUP!$C92:$DB92),0)</f>
        <v>#DIV/0!</v>
      </c>
      <c r="AI92" s="17" t="e">
        <f>IF(SUM(wSUP!$C92:$DB92),$A92*wSUP!AI92/SUM(wSUP!$C92:$DB92),0)</f>
        <v>#DIV/0!</v>
      </c>
      <c r="AJ92" s="17" t="e">
        <f>IF(SUM(wSUP!$C92:$DB92),$A92*wSUP!AJ92/SUM(wSUP!$C92:$DB92),0)</f>
        <v>#DIV/0!</v>
      </c>
      <c r="AK92" s="17" t="e">
        <f>IF(SUM(wSUP!$C92:$DB92),$A92*wSUP!AK92/SUM(wSUP!$C92:$DB92),0)</f>
        <v>#DIV/0!</v>
      </c>
      <c r="AL92" s="17" t="e">
        <f>IF(SUM(wSUP!$C92:$DB92),$A92*wSUP!AL92/SUM(wSUP!$C92:$DB92),0)</f>
        <v>#DIV/0!</v>
      </c>
      <c r="AM92" s="17" t="e">
        <f>IF(SUM(wSUP!$C92:$DB92),$A92*wSUP!AM92/SUM(wSUP!$C92:$DB92),0)</f>
        <v>#DIV/0!</v>
      </c>
      <c r="AN92" s="17" t="e">
        <f>IF(SUM(wSUP!$C92:$DB92),$A92*wSUP!AN92/SUM(wSUP!$C92:$DB92),0)</f>
        <v>#DIV/0!</v>
      </c>
      <c r="AO92" s="17" t="e">
        <f>IF(SUM(wSUP!$C92:$DB92),$A92*wSUP!AO92/SUM(wSUP!$C92:$DB92),0)</f>
        <v>#DIV/0!</v>
      </c>
      <c r="AP92" s="17" t="e">
        <f>IF(SUM(wSUP!$C92:$DB92),$A92*wSUP!AP92/SUM(wSUP!$C92:$DB92),0)</f>
        <v>#DIV/0!</v>
      </c>
      <c r="AQ92" s="17" t="e">
        <f>IF(SUM(wSUP!$C92:$DB92),$A92*wSUP!AQ92/SUM(wSUP!$C92:$DB92),0)</f>
        <v>#DIV/0!</v>
      </c>
      <c r="AR92" s="17" t="e">
        <f>IF(SUM(wSUP!$C92:$DB92),$A92*wSUP!AR92/SUM(wSUP!$C92:$DB92),0)</f>
        <v>#DIV/0!</v>
      </c>
      <c r="AS92" s="17" t="e">
        <f>IF(SUM(wSUP!$C92:$DB92),$A92*wSUP!AS92/SUM(wSUP!$C92:$DB92),0)</f>
        <v>#DIV/0!</v>
      </c>
      <c r="AT92" s="17" t="e">
        <f>IF(SUM(wSUP!$C92:$DB92),$A92*wSUP!AT92/SUM(wSUP!$C92:$DB92),0)</f>
        <v>#DIV/0!</v>
      </c>
      <c r="AU92" s="17" t="e">
        <f>IF(SUM(wSUP!$C92:$DB92),$A92*wSUP!AU92/SUM(wSUP!$C92:$DB92),0)</f>
        <v>#DIV/0!</v>
      </c>
      <c r="AV92" s="17" t="e">
        <f>IF(SUM(wSUP!$C92:$DB92),$A92*wSUP!AV92/SUM(wSUP!$C92:$DB92),0)</f>
        <v>#DIV/0!</v>
      </c>
      <c r="AW92" s="17" t="e">
        <f>IF(SUM(wSUP!$C92:$DB92),$A92*wSUP!AW92/SUM(wSUP!$C92:$DB92),0)</f>
        <v>#DIV/0!</v>
      </c>
      <c r="AX92" s="17" t="e">
        <f>IF(SUM(wSUP!$C92:$DB92),$A92*wSUP!AX92/SUM(wSUP!$C92:$DB92),0)</f>
        <v>#DIV/0!</v>
      </c>
      <c r="AY92" s="17" t="e">
        <f>IF(SUM(wSUP!$C92:$DB92),$A92*wSUP!AY92/SUM(wSUP!$C92:$DB92),0)</f>
        <v>#DIV/0!</v>
      </c>
      <c r="AZ92" s="17" t="e">
        <f>IF(SUM(wSUP!$C92:$DB92),$A92*wSUP!AZ92/SUM(wSUP!$C92:$DB92),0)</f>
        <v>#DIV/0!</v>
      </c>
      <c r="BA92" s="17" t="e">
        <f>IF(SUM(wSUP!$C92:$DB92),$A92*wSUP!BA92/SUM(wSUP!$C92:$DB92),0)</f>
        <v>#DIV/0!</v>
      </c>
      <c r="BB92" s="17" t="e">
        <f>IF(SUM(wSUP!$C92:$DB92),$A92*wSUP!BB92/SUM(wSUP!$C92:$DB92),0)</f>
        <v>#DIV/0!</v>
      </c>
      <c r="BC92" s="17" t="e">
        <f>IF(SUM(wSUP!$C92:$DB92),$A92*wSUP!BC92/SUM(wSUP!$C92:$DB92),0)</f>
        <v>#DIV/0!</v>
      </c>
      <c r="BD92" s="17" t="e">
        <f>IF(SUM(wSUP!$C92:$DB92),$A92*wSUP!BD92/SUM(wSUP!$C92:$DB92),0)</f>
        <v>#DIV/0!</v>
      </c>
      <c r="BE92" s="17" t="e">
        <f>IF(SUM(wSUP!$C92:$DB92),$A92*wSUP!BE92/SUM(wSUP!$C92:$DB92),0)</f>
        <v>#DIV/0!</v>
      </c>
      <c r="BF92" s="17" t="e">
        <f>IF(SUM(wSUP!$C92:$DB92),$A92*wSUP!BF92/SUM(wSUP!$C92:$DB92),0)</f>
        <v>#DIV/0!</v>
      </c>
      <c r="BG92" s="17" t="e">
        <f>IF(SUM(wSUP!$C92:$DB92),$A92*wSUP!BG92/SUM(wSUP!$C92:$DB92),0)</f>
        <v>#DIV/0!</v>
      </c>
      <c r="BH92" s="17" t="e">
        <f>IF(SUM(wSUP!$C92:$DB92),$A92*wSUP!BH92/SUM(wSUP!$C92:$DB92),0)</f>
        <v>#DIV/0!</v>
      </c>
      <c r="BI92" s="17" t="e">
        <f>IF(SUM(wSUP!$C92:$DB92),$A92*wSUP!BI92/SUM(wSUP!$C92:$DB92),0)</f>
        <v>#DIV/0!</v>
      </c>
      <c r="BJ92" s="17" t="e">
        <f>IF(SUM(wSUP!$C92:$DB92),$A92*wSUP!BJ92/SUM(wSUP!$C92:$DB92),0)</f>
        <v>#DIV/0!</v>
      </c>
      <c r="BK92" s="17" t="e">
        <f>IF(SUM(wSUP!$C92:$DB92),$A92*wSUP!BK92/SUM(wSUP!$C92:$DB92),0)</f>
        <v>#DIV/0!</v>
      </c>
      <c r="BL92" s="17" t="e">
        <f>IF(SUM(wSUP!$C92:$DB92),$A92*wSUP!BL92/SUM(wSUP!$C92:$DB92),0)</f>
        <v>#DIV/0!</v>
      </c>
      <c r="BM92" s="17" t="e">
        <f>IF(SUM(wSUP!$C92:$DB92),$A92*wSUP!BM92/SUM(wSUP!$C92:$DB92),0)</f>
        <v>#DIV/0!</v>
      </c>
      <c r="BN92" s="17" t="e">
        <f>IF(SUM(wSUP!$C92:$DB92),$A92*wSUP!BN92/SUM(wSUP!$C92:$DB92),0)</f>
        <v>#DIV/0!</v>
      </c>
      <c r="BO92" s="17" t="e">
        <f>IF(SUM(wSUP!$C92:$DB92),$A92*wSUP!BO92/SUM(wSUP!$C92:$DB92),0)</f>
        <v>#DIV/0!</v>
      </c>
      <c r="BP92" s="17" t="e">
        <f>IF(SUM(wSUP!$C92:$DB92),$A92*wSUP!BP92/SUM(wSUP!$C92:$DB92),0)</f>
        <v>#DIV/0!</v>
      </c>
      <c r="BQ92" s="17" t="e">
        <f>IF(SUM(wSUP!$C92:$DB92),$A92*wSUP!BQ92/SUM(wSUP!$C92:$DB92),0)</f>
        <v>#DIV/0!</v>
      </c>
      <c r="BR92" s="17" t="e">
        <f>IF(SUM(wSUP!$C92:$DB92),$A92*wSUP!BR92/SUM(wSUP!$C92:$DB92),0)</f>
        <v>#DIV/0!</v>
      </c>
      <c r="BS92" s="17" t="e">
        <f>IF(SUM(wSUP!$C92:$DB92),$A92*wSUP!BS92/SUM(wSUP!$C92:$DB92),0)</f>
        <v>#DIV/0!</v>
      </c>
      <c r="BT92" s="17" t="e">
        <f>IF(SUM(wSUP!$C92:$DB92),$A92*wSUP!BT92/SUM(wSUP!$C92:$DB92),0)</f>
        <v>#DIV/0!</v>
      </c>
      <c r="BU92" s="17" t="e">
        <f>IF(SUM(wSUP!$C92:$DB92),$A92*wSUP!BU92/SUM(wSUP!$C92:$DB92),0)</f>
        <v>#DIV/0!</v>
      </c>
      <c r="BV92" s="17" t="e">
        <f>IF(SUM(wSUP!$C92:$DB92),$A92*wSUP!BV92/SUM(wSUP!$C92:$DB92),0)</f>
        <v>#DIV/0!</v>
      </c>
      <c r="BW92" s="17" t="e">
        <f>IF(SUM(wSUP!$C92:$DB92),$A92*wSUP!BW92/SUM(wSUP!$C92:$DB92),0)</f>
        <v>#DIV/0!</v>
      </c>
      <c r="BX92" s="17" t="e">
        <f>IF(SUM(wSUP!$C92:$DB92),$A92*wSUP!BX92/SUM(wSUP!$C92:$DB92),0)</f>
        <v>#DIV/0!</v>
      </c>
      <c r="BY92" s="17" t="e">
        <f>IF(SUM(wSUP!$C92:$DB92),$A92*wSUP!BY92/SUM(wSUP!$C92:$DB92),0)</f>
        <v>#DIV/0!</v>
      </c>
      <c r="BZ92" s="17" t="e">
        <f>IF(SUM(wSUP!$C92:$DB92),$A92*wSUP!BZ92/SUM(wSUP!$C92:$DB92),0)</f>
        <v>#DIV/0!</v>
      </c>
      <c r="CA92" s="17" t="e">
        <f>IF(SUM(wSUP!$C92:$DB92),$A92*wSUP!CA92/SUM(wSUP!$C92:$DB92),0)</f>
        <v>#DIV/0!</v>
      </c>
      <c r="CB92" s="17" t="e">
        <f>IF(SUM(wSUP!$C92:$DB92),$A92*wSUP!CB92/SUM(wSUP!$C92:$DB92),0)</f>
        <v>#DIV/0!</v>
      </c>
      <c r="CC92" s="17" t="e">
        <f>IF(SUM(wSUP!$C92:$DB92),$A92*wSUP!CC92/SUM(wSUP!$C92:$DB92),0)</f>
        <v>#DIV/0!</v>
      </c>
      <c r="CD92" s="17" t="e">
        <f>IF(SUM(wSUP!$C92:$DB92),$A92*wSUP!CD92/SUM(wSUP!$C92:$DB92),0)</f>
        <v>#DIV/0!</v>
      </c>
      <c r="CE92" s="17" t="e">
        <f>IF(SUM(wSUP!$C92:$DB92),$A92*wSUP!CE92/SUM(wSUP!$C92:$DB92),0)</f>
        <v>#DIV/0!</v>
      </c>
      <c r="CF92" s="17" t="e">
        <f>IF(SUM(wSUP!$C92:$DB92),$A92*wSUP!CF92/SUM(wSUP!$C92:$DB92),0)</f>
        <v>#DIV/0!</v>
      </c>
      <c r="CG92" s="17" t="e">
        <f>IF(SUM(wSUP!$C92:$DB92),$A92*wSUP!CG92/SUM(wSUP!$C92:$DB92),0)</f>
        <v>#DIV/0!</v>
      </c>
      <c r="CH92" s="17" t="e">
        <f>IF(SUM(wSUP!$C92:$DB92),$A92*wSUP!CH92/SUM(wSUP!$C92:$DB92),0)</f>
        <v>#DIV/0!</v>
      </c>
      <c r="CI92" s="17" t="e">
        <f>IF(SUM(wSUP!$C92:$DB92),$A92*wSUP!CI92/SUM(wSUP!$C92:$DB92),0)</f>
        <v>#DIV/0!</v>
      </c>
      <c r="CJ92" s="17" t="e">
        <f>IF(SUM(wSUP!$C92:$DB92),$A92*wSUP!CJ92/SUM(wSUP!$C92:$DB92),0)</f>
        <v>#DIV/0!</v>
      </c>
      <c r="CK92" s="17" t="e">
        <f>IF(SUM(wSUP!$C92:$DB92),$A92*wSUP!CK92/SUM(wSUP!$C92:$DB92),0)</f>
        <v>#DIV/0!</v>
      </c>
      <c r="CL92" s="17" t="e">
        <f>IF(SUM(wSUP!$C92:$DB92),$A92*wSUP!CL92/SUM(wSUP!$C92:$DB92),0)</f>
        <v>#DIV/0!</v>
      </c>
      <c r="CM92" s="17" t="e">
        <f>IF(SUM(wSUP!$C92:$DB92),$A92*wSUP!CM92/SUM(wSUP!$C92:$DB92),0)</f>
        <v>#DIV/0!</v>
      </c>
      <c r="CN92" s="17" t="e">
        <f>IF(SUM(wSUP!$C92:$DB92),$A92*wSUP!CN92/SUM(wSUP!$C92:$DB92),0)</f>
        <v>#DIV/0!</v>
      </c>
      <c r="CO92" s="17" t="e">
        <f>IF(SUM(wSUP!$C92:$DB92),$A92*wSUP!CO92/SUM(wSUP!$C92:$DB92),0)</f>
        <v>#DIV/0!</v>
      </c>
      <c r="CP92" s="17" t="e">
        <f>IF(SUM(wSUP!$C92:$DB92),$A92*wSUP!CP92/SUM(wSUP!$C92:$DB92),0)</f>
        <v>#DIV/0!</v>
      </c>
      <c r="CQ92" s="17" t="e">
        <f>IF(SUM(wSUP!$C92:$DB92),$A92*wSUP!CQ92/SUM(wSUP!$C92:$DB92),0)</f>
        <v>#DIV/0!</v>
      </c>
      <c r="CR92" s="17" t="e">
        <f>IF(SUM(wSUP!$C92:$DB92),$A92*wSUP!CR92/SUM(wSUP!$C92:$DB92),0)</f>
        <v>#DIV/0!</v>
      </c>
      <c r="CS92" s="17" t="e">
        <f>IF(SUM(wSUP!$C92:$DB92),$A92*wSUP!CS92/SUM(wSUP!$C92:$DB92),0)</f>
        <v>#DIV/0!</v>
      </c>
      <c r="CT92" s="17" t="e">
        <f>IF(SUM(wSUP!$C92:$DB92),$A92*wSUP!CT92/SUM(wSUP!$C92:$DB92),0)</f>
        <v>#DIV/0!</v>
      </c>
      <c r="CU92" s="17" t="e">
        <f>IF(SUM(wSUP!$C92:$DB92),$A92*wSUP!CU92/SUM(wSUP!$C92:$DB92),0)</f>
        <v>#DIV/0!</v>
      </c>
      <c r="CV92" s="17" t="e">
        <f>IF(SUM(wSUP!$C92:$DB92),$A92*wSUP!CV92/SUM(wSUP!$C92:$DB92),0)</f>
        <v>#DIV/0!</v>
      </c>
      <c r="CW92" s="17" t="e">
        <f>IF(SUM(wSUP!$C92:$DB92),$A92*wSUP!CW92/SUM(wSUP!$C92:$DB92),0)</f>
        <v>#DIV/0!</v>
      </c>
      <c r="CX92" s="17" t="e">
        <f>IF(SUM(wSUP!$C92:$DB92),$A92*wSUP!CX92/SUM(wSUP!$C92:$DB92),0)</f>
        <v>#DIV/0!</v>
      </c>
      <c r="CY92" s="17" t="e">
        <f>IF(SUM(wSUP!$C92:$DB92),$A92*wSUP!CY92/SUM(wSUP!$C92:$DB92),0)</f>
        <v>#DIV/0!</v>
      </c>
      <c r="CZ92" s="17" t="e">
        <f>IF(SUM(wSUP!$C92:$DB92),$A92*wSUP!CZ92/SUM(wSUP!$C92:$DB92),0)</f>
        <v>#DIV/0!</v>
      </c>
      <c r="DA92" s="17" t="e">
        <f>IF(SUM(wSUP!$C92:$DB92),$A92*wSUP!DA92/SUM(wSUP!$C92:$DB92),0)</f>
        <v>#DIV/0!</v>
      </c>
      <c r="DB92" s="17" t="e">
        <f>IF(SUM(wSUP!$C92:$DB92),$A92*wSUP!DB92/SUM(wSUP!$C92:$DB92),0)</f>
        <v>#DIV/0!</v>
      </c>
      <c r="DC92" s="2"/>
    </row>
    <row r="93" spans="1:107" x14ac:dyDescent="0.75">
      <c r="A93" s="37" t="e">
        <v>#DIV/0!</v>
      </c>
      <c r="B93" s="2" t="s">
        <v>1229</v>
      </c>
      <c r="C93" s="17" t="e">
        <f>IF(SUM(wSUP!$C93:$DB93),$A93*wSUP!C93/SUM(wSUP!$C93:$DB93),0)</f>
        <v>#DIV/0!</v>
      </c>
      <c r="D93" s="17" t="e">
        <f>IF(SUM(wSUP!$C93:$DB93),$A93*wSUP!D93/SUM(wSUP!$C93:$DB93),0)</f>
        <v>#DIV/0!</v>
      </c>
      <c r="E93" s="17" t="e">
        <f>IF(SUM(wSUP!$C93:$DB93),$A93*wSUP!E93/SUM(wSUP!$C93:$DB93),0)</f>
        <v>#DIV/0!</v>
      </c>
      <c r="F93" s="17" t="e">
        <f>IF(SUM(wSUP!$C93:$DB93),$A93*wSUP!F93/SUM(wSUP!$C93:$DB93),0)</f>
        <v>#DIV/0!</v>
      </c>
      <c r="G93" s="17" t="e">
        <f>IF(SUM(wSUP!$C93:$DB93),$A93*wSUP!G93/SUM(wSUP!$C93:$DB93),0)</f>
        <v>#DIV/0!</v>
      </c>
      <c r="H93" s="17" t="e">
        <f>IF(SUM(wSUP!$C93:$DB93),$A93*wSUP!H93/SUM(wSUP!$C93:$DB93),0)</f>
        <v>#DIV/0!</v>
      </c>
      <c r="I93" s="17" t="e">
        <f>IF(SUM(wSUP!$C93:$DB93),$A93*wSUP!I93/SUM(wSUP!$C93:$DB93),0)</f>
        <v>#DIV/0!</v>
      </c>
      <c r="J93" s="17" t="e">
        <f>IF(SUM(wSUP!$C93:$DB93),$A93*wSUP!J93/SUM(wSUP!$C93:$DB93),0)</f>
        <v>#DIV/0!</v>
      </c>
      <c r="K93" s="17" t="e">
        <f>IF(SUM(wSUP!$C93:$DB93),$A93*wSUP!K93/SUM(wSUP!$C93:$DB93),0)</f>
        <v>#DIV/0!</v>
      </c>
      <c r="L93" s="17" t="e">
        <f>IF(SUM(wSUP!$C93:$DB93),$A93*wSUP!L93/SUM(wSUP!$C93:$DB93),0)</f>
        <v>#DIV/0!</v>
      </c>
      <c r="M93" s="17" t="e">
        <f>IF(SUM(wSUP!$C93:$DB93),$A93*wSUP!M93/SUM(wSUP!$C93:$DB93),0)</f>
        <v>#DIV/0!</v>
      </c>
      <c r="N93" s="17" t="e">
        <f>IF(SUM(wSUP!$C93:$DB93),$A93*wSUP!N93/SUM(wSUP!$C93:$DB93),0)</f>
        <v>#DIV/0!</v>
      </c>
      <c r="O93" s="17" t="e">
        <f>IF(SUM(wSUP!$C93:$DB93),$A93*wSUP!O93/SUM(wSUP!$C93:$DB93),0)</f>
        <v>#DIV/0!</v>
      </c>
      <c r="P93" s="17" t="e">
        <f>IF(SUM(wSUP!$C93:$DB93),$A93*wSUP!P93/SUM(wSUP!$C93:$DB93),0)</f>
        <v>#DIV/0!</v>
      </c>
      <c r="Q93" s="17" t="e">
        <f>IF(SUM(wSUP!$C93:$DB93),$A93*wSUP!Q93/SUM(wSUP!$C93:$DB93),0)</f>
        <v>#DIV/0!</v>
      </c>
      <c r="R93" s="17" t="e">
        <f>IF(SUM(wSUP!$C93:$DB93),$A93*wSUP!R93/SUM(wSUP!$C93:$DB93),0)</f>
        <v>#DIV/0!</v>
      </c>
      <c r="S93" s="17" t="e">
        <f>IF(SUM(wSUP!$C93:$DB93),$A93*wSUP!S93/SUM(wSUP!$C93:$DB93),0)</f>
        <v>#DIV/0!</v>
      </c>
      <c r="T93" s="17" t="e">
        <f>IF(SUM(wSUP!$C93:$DB93),$A93*wSUP!T93/SUM(wSUP!$C93:$DB93),0)</f>
        <v>#DIV/0!</v>
      </c>
      <c r="U93" s="17" t="e">
        <f>IF(SUM(wSUP!$C93:$DB93),$A93*wSUP!U93/SUM(wSUP!$C93:$DB93),0)</f>
        <v>#DIV/0!</v>
      </c>
      <c r="V93" s="17" t="e">
        <f>IF(SUM(wSUP!$C93:$DB93),$A93*wSUP!V93/SUM(wSUP!$C93:$DB93),0)</f>
        <v>#DIV/0!</v>
      </c>
      <c r="W93" s="17" t="e">
        <f>IF(SUM(wSUP!$C93:$DB93),$A93*wSUP!W93/SUM(wSUP!$C93:$DB93),0)</f>
        <v>#DIV/0!</v>
      </c>
      <c r="X93" s="17" t="e">
        <f>IF(SUM(wSUP!$C93:$DB93),$A93*wSUP!X93/SUM(wSUP!$C93:$DB93),0)</f>
        <v>#DIV/0!</v>
      </c>
      <c r="Y93" s="17" t="e">
        <f>IF(SUM(wSUP!$C93:$DB93),$A93*wSUP!Y93/SUM(wSUP!$C93:$DB93),0)</f>
        <v>#DIV/0!</v>
      </c>
      <c r="Z93" s="17" t="e">
        <f>IF(SUM(wSUP!$C93:$DB93),$A93*wSUP!Z93/SUM(wSUP!$C93:$DB93),0)</f>
        <v>#DIV/0!</v>
      </c>
      <c r="AA93" s="17" t="e">
        <f>IF(SUM(wSUP!$C93:$DB93),$A93*wSUP!AA93/SUM(wSUP!$C93:$DB93),0)</f>
        <v>#DIV/0!</v>
      </c>
      <c r="AB93" s="17" t="e">
        <f>IF(SUM(wSUP!$C93:$DB93),$A93*wSUP!AB93/SUM(wSUP!$C93:$DB93),0)</f>
        <v>#DIV/0!</v>
      </c>
      <c r="AC93" s="17" t="e">
        <f>IF(SUM(wSUP!$C93:$DB93),$A93*wSUP!AC93/SUM(wSUP!$C93:$DB93),0)</f>
        <v>#DIV/0!</v>
      </c>
      <c r="AD93" s="17" t="e">
        <f>IF(SUM(wSUP!$C93:$DB93),$A93*wSUP!AD93/SUM(wSUP!$C93:$DB93),0)</f>
        <v>#DIV/0!</v>
      </c>
      <c r="AE93" s="17" t="e">
        <f>IF(SUM(wSUP!$C93:$DB93),$A93*wSUP!AE93/SUM(wSUP!$C93:$DB93),0)</f>
        <v>#DIV/0!</v>
      </c>
      <c r="AF93" s="17" t="e">
        <f>IF(SUM(wSUP!$C93:$DB93),$A93*wSUP!AF93/SUM(wSUP!$C93:$DB93),0)</f>
        <v>#DIV/0!</v>
      </c>
      <c r="AG93" s="17" t="e">
        <f>IF(SUM(wSUP!$C93:$DB93),$A93*wSUP!AG93/SUM(wSUP!$C93:$DB93),0)</f>
        <v>#DIV/0!</v>
      </c>
      <c r="AH93" s="17" t="e">
        <f>IF(SUM(wSUP!$C93:$DB93),$A93*wSUP!AH93/SUM(wSUP!$C93:$DB93),0)</f>
        <v>#DIV/0!</v>
      </c>
      <c r="AI93" s="17" t="e">
        <f>IF(SUM(wSUP!$C93:$DB93),$A93*wSUP!AI93/SUM(wSUP!$C93:$DB93),0)</f>
        <v>#DIV/0!</v>
      </c>
      <c r="AJ93" s="17" t="e">
        <f>IF(SUM(wSUP!$C93:$DB93),$A93*wSUP!AJ93/SUM(wSUP!$C93:$DB93),0)</f>
        <v>#DIV/0!</v>
      </c>
      <c r="AK93" s="17" t="e">
        <f>IF(SUM(wSUP!$C93:$DB93),$A93*wSUP!AK93/SUM(wSUP!$C93:$DB93),0)</f>
        <v>#DIV/0!</v>
      </c>
      <c r="AL93" s="17" t="e">
        <f>IF(SUM(wSUP!$C93:$DB93),$A93*wSUP!AL93/SUM(wSUP!$C93:$DB93),0)</f>
        <v>#DIV/0!</v>
      </c>
      <c r="AM93" s="17" t="e">
        <f>IF(SUM(wSUP!$C93:$DB93),$A93*wSUP!AM93/SUM(wSUP!$C93:$DB93),0)</f>
        <v>#DIV/0!</v>
      </c>
      <c r="AN93" s="17" t="e">
        <f>IF(SUM(wSUP!$C93:$DB93),$A93*wSUP!AN93/SUM(wSUP!$C93:$DB93),0)</f>
        <v>#DIV/0!</v>
      </c>
      <c r="AO93" s="17" t="e">
        <f>IF(SUM(wSUP!$C93:$DB93),$A93*wSUP!AO93/SUM(wSUP!$C93:$DB93),0)</f>
        <v>#DIV/0!</v>
      </c>
      <c r="AP93" s="17" t="e">
        <f>IF(SUM(wSUP!$C93:$DB93),$A93*wSUP!AP93/SUM(wSUP!$C93:$DB93),0)</f>
        <v>#DIV/0!</v>
      </c>
      <c r="AQ93" s="17" t="e">
        <f>IF(SUM(wSUP!$C93:$DB93),$A93*wSUP!AQ93/SUM(wSUP!$C93:$DB93),0)</f>
        <v>#DIV/0!</v>
      </c>
      <c r="AR93" s="17" t="e">
        <f>IF(SUM(wSUP!$C93:$DB93),$A93*wSUP!AR93/SUM(wSUP!$C93:$DB93),0)</f>
        <v>#DIV/0!</v>
      </c>
      <c r="AS93" s="17" t="e">
        <f>IF(SUM(wSUP!$C93:$DB93),$A93*wSUP!AS93/SUM(wSUP!$C93:$DB93),0)</f>
        <v>#DIV/0!</v>
      </c>
      <c r="AT93" s="17" t="e">
        <f>IF(SUM(wSUP!$C93:$DB93),$A93*wSUP!AT93/SUM(wSUP!$C93:$DB93),0)</f>
        <v>#DIV/0!</v>
      </c>
      <c r="AU93" s="17" t="e">
        <f>IF(SUM(wSUP!$C93:$DB93),$A93*wSUP!AU93/SUM(wSUP!$C93:$DB93),0)</f>
        <v>#DIV/0!</v>
      </c>
      <c r="AV93" s="17" t="e">
        <f>IF(SUM(wSUP!$C93:$DB93),$A93*wSUP!AV93/SUM(wSUP!$C93:$DB93),0)</f>
        <v>#DIV/0!</v>
      </c>
      <c r="AW93" s="17" t="e">
        <f>IF(SUM(wSUP!$C93:$DB93),$A93*wSUP!AW93/SUM(wSUP!$C93:$DB93),0)</f>
        <v>#DIV/0!</v>
      </c>
      <c r="AX93" s="17" t="e">
        <f>IF(SUM(wSUP!$C93:$DB93),$A93*wSUP!AX93/SUM(wSUP!$C93:$DB93),0)</f>
        <v>#DIV/0!</v>
      </c>
      <c r="AY93" s="17" t="e">
        <f>IF(SUM(wSUP!$C93:$DB93),$A93*wSUP!AY93/SUM(wSUP!$C93:$DB93),0)</f>
        <v>#DIV/0!</v>
      </c>
      <c r="AZ93" s="17" t="e">
        <f>IF(SUM(wSUP!$C93:$DB93),$A93*wSUP!AZ93/SUM(wSUP!$C93:$DB93),0)</f>
        <v>#DIV/0!</v>
      </c>
      <c r="BA93" s="17" t="e">
        <f>IF(SUM(wSUP!$C93:$DB93),$A93*wSUP!BA93/SUM(wSUP!$C93:$DB93),0)</f>
        <v>#DIV/0!</v>
      </c>
      <c r="BB93" s="17" t="e">
        <f>IF(SUM(wSUP!$C93:$DB93),$A93*wSUP!BB93/SUM(wSUP!$C93:$DB93),0)</f>
        <v>#DIV/0!</v>
      </c>
      <c r="BC93" s="17" t="e">
        <f>IF(SUM(wSUP!$C93:$DB93),$A93*wSUP!BC93/SUM(wSUP!$C93:$DB93),0)</f>
        <v>#DIV/0!</v>
      </c>
      <c r="BD93" s="17" t="e">
        <f>IF(SUM(wSUP!$C93:$DB93),$A93*wSUP!BD93/SUM(wSUP!$C93:$DB93),0)</f>
        <v>#DIV/0!</v>
      </c>
      <c r="BE93" s="17" t="e">
        <f>IF(SUM(wSUP!$C93:$DB93),$A93*wSUP!BE93/SUM(wSUP!$C93:$DB93),0)</f>
        <v>#DIV/0!</v>
      </c>
      <c r="BF93" s="17" t="e">
        <f>IF(SUM(wSUP!$C93:$DB93),$A93*wSUP!BF93/SUM(wSUP!$C93:$DB93),0)</f>
        <v>#DIV/0!</v>
      </c>
      <c r="BG93" s="17" t="e">
        <f>IF(SUM(wSUP!$C93:$DB93),$A93*wSUP!BG93/SUM(wSUP!$C93:$DB93),0)</f>
        <v>#DIV/0!</v>
      </c>
      <c r="BH93" s="17" t="e">
        <f>IF(SUM(wSUP!$C93:$DB93),$A93*wSUP!BH93/SUM(wSUP!$C93:$DB93),0)</f>
        <v>#DIV/0!</v>
      </c>
      <c r="BI93" s="17" t="e">
        <f>IF(SUM(wSUP!$C93:$DB93),$A93*wSUP!BI93/SUM(wSUP!$C93:$DB93),0)</f>
        <v>#DIV/0!</v>
      </c>
      <c r="BJ93" s="17" t="e">
        <f>IF(SUM(wSUP!$C93:$DB93),$A93*wSUP!BJ93/SUM(wSUP!$C93:$DB93),0)</f>
        <v>#DIV/0!</v>
      </c>
      <c r="BK93" s="17" t="e">
        <f>IF(SUM(wSUP!$C93:$DB93),$A93*wSUP!BK93/SUM(wSUP!$C93:$DB93),0)</f>
        <v>#DIV/0!</v>
      </c>
      <c r="BL93" s="17" t="e">
        <f>IF(SUM(wSUP!$C93:$DB93),$A93*wSUP!BL93/SUM(wSUP!$C93:$DB93),0)</f>
        <v>#DIV/0!</v>
      </c>
      <c r="BM93" s="17" t="e">
        <f>IF(SUM(wSUP!$C93:$DB93),$A93*wSUP!BM93/SUM(wSUP!$C93:$DB93),0)</f>
        <v>#DIV/0!</v>
      </c>
      <c r="BN93" s="17" t="e">
        <f>IF(SUM(wSUP!$C93:$DB93),$A93*wSUP!BN93/SUM(wSUP!$C93:$DB93),0)</f>
        <v>#DIV/0!</v>
      </c>
      <c r="BO93" s="17" t="e">
        <f>IF(SUM(wSUP!$C93:$DB93),$A93*wSUP!BO93/SUM(wSUP!$C93:$DB93),0)</f>
        <v>#DIV/0!</v>
      </c>
      <c r="BP93" s="17" t="e">
        <f>IF(SUM(wSUP!$C93:$DB93),$A93*wSUP!BP93/SUM(wSUP!$C93:$DB93),0)</f>
        <v>#DIV/0!</v>
      </c>
      <c r="BQ93" s="17" t="e">
        <f>IF(SUM(wSUP!$C93:$DB93),$A93*wSUP!BQ93/SUM(wSUP!$C93:$DB93),0)</f>
        <v>#DIV/0!</v>
      </c>
      <c r="BR93" s="17" t="e">
        <f>IF(SUM(wSUP!$C93:$DB93),$A93*wSUP!BR93/SUM(wSUP!$C93:$DB93),0)</f>
        <v>#DIV/0!</v>
      </c>
      <c r="BS93" s="17" t="e">
        <f>IF(SUM(wSUP!$C93:$DB93),$A93*wSUP!BS93/SUM(wSUP!$C93:$DB93),0)</f>
        <v>#DIV/0!</v>
      </c>
      <c r="BT93" s="17" t="e">
        <f>IF(SUM(wSUP!$C93:$DB93),$A93*wSUP!BT93/SUM(wSUP!$C93:$DB93),0)</f>
        <v>#DIV/0!</v>
      </c>
      <c r="BU93" s="17" t="e">
        <f>IF(SUM(wSUP!$C93:$DB93),$A93*wSUP!BU93/SUM(wSUP!$C93:$DB93),0)</f>
        <v>#DIV/0!</v>
      </c>
      <c r="BV93" s="17" t="e">
        <f>IF(SUM(wSUP!$C93:$DB93),$A93*wSUP!BV93/SUM(wSUP!$C93:$DB93),0)</f>
        <v>#DIV/0!</v>
      </c>
      <c r="BW93" s="17" t="e">
        <f>IF(SUM(wSUP!$C93:$DB93),$A93*wSUP!BW93/SUM(wSUP!$C93:$DB93),0)</f>
        <v>#DIV/0!</v>
      </c>
      <c r="BX93" s="17" t="e">
        <f>IF(SUM(wSUP!$C93:$DB93),$A93*wSUP!BX93/SUM(wSUP!$C93:$DB93),0)</f>
        <v>#DIV/0!</v>
      </c>
      <c r="BY93" s="17" t="e">
        <f>IF(SUM(wSUP!$C93:$DB93),$A93*wSUP!BY93/SUM(wSUP!$C93:$DB93),0)</f>
        <v>#DIV/0!</v>
      </c>
      <c r="BZ93" s="17" t="e">
        <f>IF(SUM(wSUP!$C93:$DB93),$A93*wSUP!BZ93/SUM(wSUP!$C93:$DB93),0)</f>
        <v>#DIV/0!</v>
      </c>
      <c r="CA93" s="17" t="e">
        <f>IF(SUM(wSUP!$C93:$DB93),$A93*wSUP!CA93/SUM(wSUP!$C93:$DB93),0)</f>
        <v>#DIV/0!</v>
      </c>
      <c r="CB93" s="17" t="e">
        <f>IF(SUM(wSUP!$C93:$DB93),$A93*wSUP!CB93/SUM(wSUP!$C93:$DB93),0)</f>
        <v>#DIV/0!</v>
      </c>
      <c r="CC93" s="17" t="e">
        <f>IF(SUM(wSUP!$C93:$DB93),$A93*wSUP!CC93/SUM(wSUP!$C93:$DB93),0)</f>
        <v>#DIV/0!</v>
      </c>
      <c r="CD93" s="17" t="e">
        <f>IF(SUM(wSUP!$C93:$DB93),$A93*wSUP!CD93/SUM(wSUP!$C93:$DB93),0)</f>
        <v>#DIV/0!</v>
      </c>
      <c r="CE93" s="17" t="e">
        <f>IF(SUM(wSUP!$C93:$DB93),$A93*wSUP!CE93/SUM(wSUP!$C93:$DB93),0)</f>
        <v>#DIV/0!</v>
      </c>
      <c r="CF93" s="17" t="e">
        <f>IF(SUM(wSUP!$C93:$DB93),$A93*wSUP!CF93/SUM(wSUP!$C93:$DB93),0)</f>
        <v>#DIV/0!</v>
      </c>
      <c r="CG93" s="17" t="e">
        <f>IF(SUM(wSUP!$C93:$DB93),$A93*wSUP!CG93/SUM(wSUP!$C93:$DB93),0)</f>
        <v>#DIV/0!</v>
      </c>
      <c r="CH93" s="17" t="e">
        <f>IF(SUM(wSUP!$C93:$DB93),$A93*wSUP!CH93/SUM(wSUP!$C93:$DB93),0)</f>
        <v>#DIV/0!</v>
      </c>
      <c r="CI93" s="17" t="e">
        <f>IF(SUM(wSUP!$C93:$DB93),$A93*wSUP!CI93/SUM(wSUP!$C93:$DB93),0)</f>
        <v>#DIV/0!</v>
      </c>
      <c r="CJ93" s="17" t="e">
        <f>IF(SUM(wSUP!$C93:$DB93),$A93*wSUP!CJ93/SUM(wSUP!$C93:$DB93),0)</f>
        <v>#DIV/0!</v>
      </c>
      <c r="CK93" s="17" t="e">
        <f>IF(SUM(wSUP!$C93:$DB93),$A93*wSUP!CK93/SUM(wSUP!$C93:$DB93),0)</f>
        <v>#DIV/0!</v>
      </c>
      <c r="CL93" s="17" t="e">
        <f>IF(SUM(wSUP!$C93:$DB93),$A93*wSUP!CL93/SUM(wSUP!$C93:$DB93),0)</f>
        <v>#DIV/0!</v>
      </c>
      <c r="CM93" s="17" t="e">
        <f>IF(SUM(wSUP!$C93:$DB93),$A93*wSUP!CM93/SUM(wSUP!$C93:$DB93),0)</f>
        <v>#DIV/0!</v>
      </c>
      <c r="CN93" s="17" t="e">
        <f>IF(SUM(wSUP!$C93:$DB93),$A93*wSUP!CN93/SUM(wSUP!$C93:$DB93),0)</f>
        <v>#DIV/0!</v>
      </c>
      <c r="CO93" s="17" t="e">
        <f>IF(SUM(wSUP!$C93:$DB93),$A93*wSUP!CO93/SUM(wSUP!$C93:$DB93),0)</f>
        <v>#DIV/0!</v>
      </c>
      <c r="CP93" s="17" t="e">
        <f>IF(SUM(wSUP!$C93:$DB93),$A93*wSUP!CP93/SUM(wSUP!$C93:$DB93),0)</f>
        <v>#DIV/0!</v>
      </c>
      <c r="CQ93" s="17" t="e">
        <f>IF(SUM(wSUP!$C93:$DB93),$A93*wSUP!CQ93/SUM(wSUP!$C93:$DB93),0)</f>
        <v>#DIV/0!</v>
      </c>
      <c r="CR93" s="17" t="e">
        <f>IF(SUM(wSUP!$C93:$DB93),$A93*wSUP!CR93/SUM(wSUP!$C93:$DB93),0)</f>
        <v>#DIV/0!</v>
      </c>
      <c r="CS93" s="17" t="e">
        <f>IF(SUM(wSUP!$C93:$DB93),$A93*wSUP!CS93/SUM(wSUP!$C93:$DB93),0)</f>
        <v>#DIV/0!</v>
      </c>
      <c r="CT93" s="17" t="e">
        <f>IF(SUM(wSUP!$C93:$DB93),$A93*wSUP!CT93/SUM(wSUP!$C93:$DB93),0)</f>
        <v>#DIV/0!</v>
      </c>
      <c r="CU93" s="17" t="e">
        <f>IF(SUM(wSUP!$C93:$DB93),$A93*wSUP!CU93/SUM(wSUP!$C93:$DB93),0)</f>
        <v>#DIV/0!</v>
      </c>
      <c r="CV93" s="17" t="e">
        <f>IF(SUM(wSUP!$C93:$DB93),$A93*wSUP!CV93/SUM(wSUP!$C93:$DB93),0)</f>
        <v>#DIV/0!</v>
      </c>
      <c r="CW93" s="17" t="e">
        <f>IF(SUM(wSUP!$C93:$DB93),$A93*wSUP!CW93/SUM(wSUP!$C93:$DB93),0)</f>
        <v>#DIV/0!</v>
      </c>
      <c r="CX93" s="17" t="e">
        <f>IF(SUM(wSUP!$C93:$DB93),$A93*wSUP!CX93/SUM(wSUP!$C93:$DB93),0)</f>
        <v>#DIV/0!</v>
      </c>
      <c r="CY93" s="17" t="e">
        <f>IF(SUM(wSUP!$C93:$DB93),$A93*wSUP!CY93/SUM(wSUP!$C93:$DB93),0)</f>
        <v>#DIV/0!</v>
      </c>
      <c r="CZ93" s="17" t="e">
        <f>IF(SUM(wSUP!$C93:$DB93),$A93*wSUP!CZ93/SUM(wSUP!$C93:$DB93),0)</f>
        <v>#DIV/0!</v>
      </c>
      <c r="DA93" s="17" t="e">
        <f>IF(SUM(wSUP!$C93:$DB93),$A93*wSUP!DA93/SUM(wSUP!$C93:$DB93),0)</f>
        <v>#DIV/0!</v>
      </c>
      <c r="DB93" s="17" t="e">
        <f>IF(SUM(wSUP!$C93:$DB93),$A93*wSUP!DB93/SUM(wSUP!$C93:$DB93),0)</f>
        <v>#DIV/0!</v>
      </c>
      <c r="DC93" s="2"/>
    </row>
    <row r="94" spans="1:107" x14ac:dyDescent="0.75">
      <c r="A94" s="37" t="e">
        <v>#DIV/0!</v>
      </c>
      <c r="B94" s="2" t="s">
        <v>1232</v>
      </c>
      <c r="C94" s="17" t="e">
        <f>IF(SUM(wSUP!$C94:$DB94),$A94*wSUP!C94/SUM(wSUP!$C94:$DB94),0)</f>
        <v>#DIV/0!</v>
      </c>
      <c r="D94" s="17" t="e">
        <f>IF(SUM(wSUP!$C94:$DB94),$A94*wSUP!D94/SUM(wSUP!$C94:$DB94),0)</f>
        <v>#DIV/0!</v>
      </c>
      <c r="E94" s="17" t="e">
        <f>IF(SUM(wSUP!$C94:$DB94),$A94*wSUP!E94/SUM(wSUP!$C94:$DB94),0)</f>
        <v>#DIV/0!</v>
      </c>
      <c r="F94" s="17" t="e">
        <f>IF(SUM(wSUP!$C94:$DB94),$A94*wSUP!F94/SUM(wSUP!$C94:$DB94),0)</f>
        <v>#DIV/0!</v>
      </c>
      <c r="G94" s="17" t="e">
        <f>IF(SUM(wSUP!$C94:$DB94),$A94*wSUP!G94/SUM(wSUP!$C94:$DB94),0)</f>
        <v>#DIV/0!</v>
      </c>
      <c r="H94" s="17" t="e">
        <f>IF(SUM(wSUP!$C94:$DB94),$A94*wSUP!H94/SUM(wSUP!$C94:$DB94),0)</f>
        <v>#DIV/0!</v>
      </c>
      <c r="I94" s="17" t="e">
        <f>IF(SUM(wSUP!$C94:$DB94),$A94*wSUP!I94/SUM(wSUP!$C94:$DB94),0)</f>
        <v>#DIV/0!</v>
      </c>
      <c r="J94" s="17" t="e">
        <f>IF(SUM(wSUP!$C94:$DB94),$A94*wSUP!J94/SUM(wSUP!$C94:$DB94),0)</f>
        <v>#DIV/0!</v>
      </c>
      <c r="K94" s="17" t="e">
        <f>IF(SUM(wSUP!$C94:$DB94),$A94*wSUP!K94/SUM(wSUP!$C94:$DB94),0)</f>
        <v>#DIV/0!</v>
      </c>
      <c r="L94" s="17" t="e">
        <f>IF(SUM(wSUP!$C94:$DB94),$A94*wSUP!L94/SUM(wSUP!$C94:$DB94),0)</f>
        <v>#DIV/0!</v>
      </c>
      <c r="M94" s="17" t="e">
        <f>IF(SUM(wSUP!$C94:$DB94),$A94*wSUP!M94/SUM(wSUP!$C94:$DB94),0)</f>
        <v>#DIV/0!</v>
      </c>
      <c r="N94" s="17" t="e">
        <f>IF(SUM(wSUP!$C94:$DB94),$A94*wSUP!N94/SUM(wSUP!$C94:$DB94),0)</f>
        <v>#DIV/0!</v>
      </c>
      <c r="O94" s="17" t="e">
        <f>IF(SUM(wSUP!$C94:$DB94),$A94*wSUP!O94/SUM(wSUP!$C94:$DB94),0)</f>
        <v>#DIV/0!</v>
      </c>
      <c r="P94" s="17" t="e">
        <f>IF(SUM(wSUP!$C94:$DB94),$A94*wSUP!P94/SUM(wSUP!$C94:$DB94),0)</f>
        <v>#DIV/0!</v>
      </c>
      <c r="Q94" s="17" t="e">
        <f>IF(SUM(wSUP!$C94:$DB94),$A94*wSUP!Q94/SUM(wSUP!$C94:$DB94),0)</f>
        <v>#DIV/0!</v>
      </c>
      <c r="R94" s="17" t="e">
        <f>IF(SUM(wSUP!$C94:$DB94),$A94*wSUP!R94/SUM(wSUP!$C94:$DB94),0)</f>
        <v>#DIV/0!</v>
      </c>
      <c r="S94" s="17" t="e">
        <f>IF(SUM(wSUP!$C94:$DB94),$A94*wSUP!S94/SUM(wSUP!$C94:$DB94),0)</f>
        <v>#DIV/0!</v>
      </c>
      <c r="T94" s="17" t="e">
        <f>IF(SUM(wSUP!$C94:$DB94),$A94*wSUP!T94/SUM(wSUP!$C94:$DB94),0)</f>
        <v>#DIV/0!</v>
      </c>
      <c r="U94" s="17" t="e">
        <f>IF(SUM(wSUP!$C94:$DB94),$A94*wSUP!U94/SUM(wSUP!$C94:$DB94),0)</f>
        <v>#DIV/0!</v>
      </c>
      <c r="V94" s="17" t="e">
        <f>IF(SUM(wSUP!$C94:$DB94),$A94*wSUP!V94/SUM(wSUP!$C94:$DB94),0)</f>
        <v>#DIV/0!</v>
      </c>
      <c r="W94" s="17" t="e">
        <f>IF(SUM(wSUP!$C94:$DB94),$A94*wSUP!W94/SUM(wSUP!$C94:$DB94),0)</f>
        <v>#DIV/0!</v>
      </c>
      <c r="X94" s="17" t="e">
        <f>IF(SUM(wSUP!$C94:$DB94),$A94*wSUP!X94/SUM(wSUP!$C94:$DB94),0)</f>
        <v>#DIV/0!</v>
      </c>
      <c r="Y94" s="17" t="e">
        <f>IF(SUM(wSUP!$C94:$DB94),$A94*wSUP!Y94/SUM(wSUP!$C94:$DB94),0)</f>
        <v>#DIV/0!</v>
      </c>
      <c r="Z94" s="17" t="e">
        <f>IF(SUM(wSUP!$C94:$DB94),$A94*wSUP!Z94/SUM(wSUP!$C94:$DB94),0)</f>
        <v>#DIV/0!</v>
      </c>
      <c r="AA94" s="17" t="e">
        <f>IF(SUM(wSUP!$C94:$DB94),$A94*wSUP!AA94/SUM(wSUP!$C94:$DB94),0)</f>
        <v>#DIV/0!</v>
      </c>
      <c r="AB94" s="17" t="e">
        <f>IF(SUM(wSUP!$C94:$DB94),$A94*wSUP!AB94/SUM(wSUP!$C94:$DB94),0)</f>
        <v>#DIV/0!</v>
      </c>
      <c r="AC94" s="17" t="e">
        <f>IF(SUM(wSUP!$C94:$DB94),$A94*wSUP!AC94/SUM(wSUP!$C94:$DB94),0)</f>
        <v>#DIV/0!</v>
      </c>
      <c r="AD94" s="17" t="e">
        <f>IF(SUM(wSUP!$C94:$DB94),$A94*wSUP!AD94/SUM(wSUP!$C94:$DB94),0)</f>
        <v>#DIV/0!</v>
      </c>
      <c r="AE94" s="17" t="e">
        <f>IF(SUM(wSUP!$C94:$DB94),$A94*wSUP!AE94/SUM(wSUP!$C94:$DB94),0)</f>
        <v>#DIV/0!</v>
      </c>
      <c r="AF94" s="17" t="e">
        <f>IF(SUM(wSUP!$C94:$DB94),$A94*wSUP!AF94/SUM(wSUP!$C94:$DB94),0)</f>
        <v>#DIV/0!</v>
      </c>
      <c r="AG94" s="17" t="e">
        <f>IF(SUM(wSUP!$C94:$DB94),$A94*wSUP!AG94/SUM(wSUP!$C94:$DB94),0)</f>
        <v>#DIV/0!</v>
      </c>
      <c r="AH94" s="17" t="e">
        <f>IF(SUM(wSUP!$C94:$DB94),$A94*wSUP!AH94/SUM(wSUP!$C94:$DB94),0)</f>
        <v>#DIV/0!</v>
      </c>
      <c r="AI94" s="17" t="e">
        <f>IF(SUM(wSUP!$C94:$DB94),$A94*wSUP!AI94/SUM(wSUP!$C94:$DB94),0)</f>
        <v>#DIV/0!</v>
      </c>
      <c r="AJ94" s="17" t="e">
        <f>IF(SUM(wSUP!$C94:$DB94),$A94*wSUP!AJ94/SUM(wSUP!$C94:$DB94),0)</f>
        <v>#DIV/0!</v>
      </c>
      <c r="AK94" s="17" t="e">
        <f>IF(SUM(wSUP!$C94:$DB94),$A94*wSUP!AK94/SUM(wSUP!$C94:$DB94),0)</f>
        <v>#DIV/0!</v>
      </c>
      <c r="AL94" s="17" t="e">
        <f>IF(SUM(wSUP!$C94:$DB94),$A94*wSUP!AL94/SUM(wSUP!$C94:$DB94),0)</f>
        <v>#DIV/0!</v>
      </c>
      <c r="AM94" s="17" t="e">
        <f>IF(SUM(wSUP!$C94:$DB94),$A94*wSUP!AM94/SUM(wSUP!$C94:$DB94),0)</f>
        <v>#DIV/0!</v>
      </c>
      <c r="AN94" s="17" t="e">
        <f>IF(SUM(wSUP!$C94:$DB94),$A94*wSUP!AN94/SUM(wSUP!$C94:$DB94),0)</f>
        <v>#DIV/0!</v>
      </c>
      <c r="AO94" s="17" t="e">
        <f>IF(SUM(wSUP!$C94:$DB94),$A94*wSUP!AO94/SUM(wSUP!$C94:$DB94),0)</f>
        <v>#DIV/0!</v>
      </c>
      <c r="AP94" s="17" t="e">
        <f>IF(SUM(wSUP!$C94:$DB94),$A94*wSUP!AP94/SUM(wSUP!$C94:$DB94),0)</f>
        <v>#DIV/0!</v>
      </c>
      <c r="AQ94" s="17" t="e">
        <f>IF(SUM(wSUP!$C94:$DB94),$A94*wSUP!AQ94/SUM(wSUP!$C94:$DB94),0)</f>
        <v>#DIV/0!</v>
      </c>
      <c r="AR94" s="17" t="e">
        <f>IF(SUM(wSUP!$C94:$DB94),$A94*wSUP!AR94/SUM(wSUP!$C94:$DB94),0)</f>
        <v>#DIV/0!</v>
      </c>
      <c r="AS94" s="17" t="e">
        <f>IF(SUM(wSUP!$C94:$DB94),$A94*wSUP!AS94/SUM(wSUP!$C94:$DB94),0)</f>
        <v>#DIV/0!</v>
      </c>
      <c r="AT94" s="17" t="e">
        <f>IF(SUM(wSUP!$C94:$DB94),$A94*wSUP!AT94/SUM(wSUP!$C94:$DB94),0)</f>
        <v>#DIV/0!</v>
      </c>
      <c r="AU94" s="17" t="e">
        <f>IF(SUM(wSUP!$C94:$DB94),$A94*wSUP!AU94/SUM(wSUP!$C94:$DB94),0)</f>
        <v>#DIV/0!</v>
      </c>
      <c r="AV94" s="17" t="e">
        <f>IF(SUM(wSUP!$C94:$DB94),$A94*wSUP!AV94/SUM(wSUP!$C94:$DB94),0)</f>
        <v>#DIV/0!</v>
      </c>
      <c r="AW94" s="17" t="e">
        <f>IF(SUM(wSUP!$C94:$DB94),$A94*wSUP!AW94/SUM(wSUP!$C94:$DB94),0)</f>
        <v>#DIV/0!</v>
      </c>
      <c r="AX94" s="17" t="e">
        <f>IF(SUM(wSUP!$C94:$DB94),$A94*wSUP!AX94/SUM(wSUP!$C94:$DB94),0)</f>
        <v>#DIV/0!</v>
      </c>
      <c r="AY94" s="17" t="e">
        <f>IF(SUM(wSUP!$C94:$DB94),$A94*wSUP!AY94/SUM(wSUP!$C94:$DB94),0)</f>
        <v>#DIV/0!</v>
      </c>
      <c r="AZ94" s="17" t="e">
        <f>IF(SUM(wSUP!$C94:$DB94),$A94*wSUP!AZ94/SUM(wSUP!$C94:$DB94),0)</f>
        <v>#DIV/0!</v>
      </c>
      <c r="BA94" s="17" t="e">
        <f>IF(SUM(wSUP!$C94:$DB94),$A94*wSUP!BA94/SUM(wSUP!$C94:$DB94),0)</f>
        <v>#DIV/0!</v>
      </c>
      <c r="BB94" s="17" t="e">
        <f>IF(SUM(wSUP!$C94:$DB94),$A94*wSUP!BB94/SUM(wSUP!$C94:$DB94),0)</f>
        <v>#DIV/0!</v>
      </c>
      <c r="BC94" s="17" t="e">
        <f>IF(SUM(wSUP!$C94:$DB94),$A94*wSUP!BC94/SUM(wSUP!$C94:$DB94),0)</f>
        <v>#DIV/0!</v>
      </c>
      <c r="BD94" s="17" t="e">
        <f>IF(SUM(wSUP!$C94:$DB94),$A94*wSUP!BD94/SUM(wSUP!$C94:$DB94),0)</f>
        <v>#DIV/0!</v>
      </c>
      <c r="BE94" s="17" t="e">
        <f>IF(SUM(wSUP!$C94:$DB94),$A94*wSUP!BE94/SUM(wSUP!$C94:$DB94),0)</f>
        <v>#DIV/0!</v>
      </c>
      <c r="BF94" s="17" t="e">
        <f>IF(SUM(wSUP!$C94:$DB94),$A94*wSUP!BF94/SUM(wSUP!$C94:$DB94),0)</f>
        <v>#DIV/0!</v>
      </c>
      <c r="BG94" s="17" t="e">
        <f>IF(SUM(wSUP!$C94:$DB94),$A94*wSUP!BG94/SUM(wSUP!$C94:$DB94),0)</f>
        <v>#DIV/0!</v>
      </c>
      <c r="BH94" s="17" t="e">
        <f>IF(SUM(wSUP!$C94:$DB94),$A94*wSUP!BH94/SUM(wSUP!$C94:$DB94),0)</f>
        <v>#DIV/0!</v>
      </c>
      <c r="BI94" s="17" t="e">
        <f>IF(SUM(wSUP!$C94:$DB94),$A94*wSUP!BI94/SUM(wSUP!$C94:$DB94),0)</f>
        <v>#DIV/0!</v>
      </c>
      <c r="BJ94" s="17" t="e">
        <f>IF(SUM(wSUP!$C94:$DB94),$A94*wSUP!BJ94/SUM(wSUP!$C94:$DB94),0)</f>
        <v>#DIV/0!</v>
      </c>
      <c r="BK94" s="17" t="e">
        <f>IF(SUM(wSUP!$C94:$DB94),$A94*wSUP!BK94/SUM(wSUP!$C94:$DB94),0)</f>
        <v>#DIV/0!</v>
      </c>
      <c r="BL94" s="17" t="e">
        <f>IF(SUM(wSUP!$C94:$DB94),$A94*wSUP!BL94/SUM(wSUP!$C94:$DB94),0)</f>
        <v>#DIV/0!</v>
      </c>
      <c r="BM94" s="17" t="e">
        <f>IF(SUM(wSUP!$C94:$DB94),$A94*wSUP!BM94/SUM(wSUP!$C94:$DB94),0)</f>
        <v>#DIV/0!</v>
      </c>
      <c r="BN94" s="17" t="e">
        <f>IF(SUM(wSUP!$C94:$DB94),$A94*wSUP!BN94/SUM(wSUP!$C94:$DB94),0)</f>
        <v>#DIV/0!</v>
      </c>
      <c r="BO94" s="17" t="e">
        <f>IF(SUM(wSUP!$C94:$DB94),$A94*wSUP!BO94/SUM(wSUP!$C94:$DB94),0)</f>
        <v>#DIV/0!</v>
      </c>
      <c r="BP94" s="17" t="e">
        <f>IF(SUM(wSUP!$C94:$DB94),$A94*wSUP!BP94/SUM(wSUP!$C94:$DB94),0)</f>
        <v>#DIV/0!</v>
      </c>
      <c r="BQ94" s="17" t="e">
        <f>IF(SUM(wSUP!$C94:$DB94),$A94*wSUP!BQ94/SUM(wSUP!$C94:$DB94),0)</f>
        <v>#DIV/0!</v>
      </c>
      <c r="BR94" s="17" t="e">
        <f>IF(SUM(wSUP!$C94:$DB94),$A94*wSUP!BR94/SUM(wSUP!$C94:$DB94),0)</f>
        <v>#DIV/0!</v>
      </c>
      <c r="BS94" s="17" t="e">
        <f>IF(SUM(wSUP!$C94:$DB94),$A94*wSUP!BS94/SUM(wSUP!$C94:$DB94),0)</f>
        <v>#DIV/0!</v>
      </c>
      <c r="BT94" s="17" t="e">
        <f>IF(SUM(wSUP!$C94:$DB94),$A94*wSUP!BT94/SUM(wSUP!$C94:$DB94),0)</f>
        <v>#DIV/0!</v>
      </c>
      <c r="BU94" s="17" t="e">
        <f>IF(SUM(wSUP!$C94:$DB94),$A94*wSUP!BU94/SUM(wSUP!$C94:$DB94),0)</f>
        <v>#DIV/0!</v>
      </c>
      <c r="BV94" s="17" t="e">
        <f>IF(SUM(wSUP!$C94:$DB94),$A94*wSUP!BV94/SUM(wSUP!$C94:$DB94),0)</f>
        <v>#DIV/0!</v>
      </c>
      <c r="BW94" s="17" t="e">
        <f>IF(SUM(wSUP!$C94:$DB94),$A94*wSUP!BW94/SUM(wSUP!$C94:$DB94),0)</f>
        <v>#DIV/0!</v>
      </c>
      <c r="BX94" s="17" t="e">
        <f>IF(SUM(wSUP!$C94:$DB94),$A94*wSUP!BX94/SUM(wSUP!$C94:$DB94),0)</f>
        <v>#DIV/0!</v>
      </c>
      <c r="BY94" s="17" t="e">
        <f>IF(SUM(wSUP!$C94:$DB94),$A94*wSUP!BY94/SUM(wSUP!$C94:$DB94),0)</f>
        <v>#DIV/0!</v>
      </c>
      <c r="BZ94" s="17" t="e">
        <f>IF(SUM(wSUP!$C94:$DB94),$A94*wSUP!BZ94/SUM(wSUP!$C94:$DB94),0)</f>
        <v>#DIV/0!</v>
      </c>
      <c r="CA94" s="17" t="e">
        <f>IF(SUM(wSUP!$C94:$DB94),$A94*wSUP!CA94/SUM(wSUP!$C94:$DB94),0)</f>
        <v>#DIV/0!</v>
      </c>
      <c r="CB94" s="17" t="e">
        <f>IF(SUM(wSUP!$C94:$DB94),$A94*wSUP!CB94/SUM(wSUP!$C94:$DB94),0)</f>
        <v>#DIV/0!</v>
      </c>
      <c r="CC94" s="17" t="e">
        <f>IF(SUM(wSUP!$C94:$DB94),$A94*wSUP!CC94/SUM(wSUP!$C94:$DB94),0)</f>
        <v>#DIV/0!</v>
      </c>
      <c r="CD94" s="17" t="e">
        <f>IF(SUM(wSUP!$C94:$DB94),$A94*wSUP!CD94/SUM(wSUP!$C94:$DB94),0)</f>
        <v>#DIV/0!</v>
      </c>
      <c r="CE94" s="17" t="e">
        <f>IF(SUM(wSUP!$C94:$DB94),$A94*wSUP!CE94/SUM(wSUP!$C94:$DB94),0)</f>
        <v>#DIV/0!</v>
      </c>
      <c r="CF94" s="17" t="e">
        <f>IF(SUM(wSUP!$C94:$DB94),$A94*wSUP!CF94/SUM(wSUP!$C94:$DB94),0)</f>
        <v>#DIV/0!</v>
      </c>
      <c r="CG94" s="17" t="e">
        <f>IF(SUM(wSUP!$C94:$DB94),$A94*wSUP!CG94/SUM(wSUP!$C94:$DB94),0)</f>
        <v>#DIV/0!</v>
      </c>
      <c r="CH94" s="17" t="e">
        <f>IF(SUM(wSUP!$C94:$DB94),$A94*wSUP!CH94/SUM(wSUP!$C94:$DB94),0)</f>
        <v>#DIV/0!</v>
      </c>
      <c r="CI94" s="17" t="e">
        <f>IF(SUM(wSUP!$C94:$DB94),$A94*wSUP!CI94/SUM(wSUP!$C94:$DB94),0)</f>
        <v>#DIV/0!</v>
      </c>
      <c r="CJ94" s="17" t="e">
        <f>IF(SUM(wSUP!$C94:$DB94),$A94*wSUP!CJ94/SUM(wSUP!$C94:$DB94),0)</f>
        <v>#DIV/0!</v>
      </c>
      <c r="CK94" s="17" t="e">
        <f>IF(SUM(wSUP!$C94:$DB94),$A94*wSUP!CK94/SUM(wSUP!$C94:$DB94),0)</f>
        <v>#DIV/0!</v>
      </c>
      <c r="CL94" s="17" t="e">
        <f>IF(SUM(wSUP!$C94:$DB94),$A94*wSUP!CL94/SUM(wSUP!$C94:$DB94),0)</f>
        <v>#DIV/0!</v>
      </c>
      <c r="CM94" s="17" t="e">
        <f>IF(SUM(wSUP!$C94:$DB94),$A94*wSUP!CM94/SUM(wSUP!$C94:$DB94),0)</f>
        <v>#DIV/0!</v>
      </c>
      <c r="CN94" s="17" t="e">
        <f>IF(SUM(wSUP!$C94:$DB94),$A94*wSUP!CN94/SUM(wSUP!$C94:$DB94),0)</f>
        <v>#DIV/0!</v>
      </c>
      <c r="CO94" s="17" t="e">
        <f>IF(SUM(wSUP!$C94:$DB94),$A94*wSUP!CO94/SUM(wSUP!$C94:$DB94),0)</f>
        <v>#DIV/0!</v>
      </c>
      <c r="CP94" s="17" t="e">
        <f>IF(SUM(wSUP!$C94:$DB94),$A94*wSUP!CP94/SUM(wSUP!$C94:$DB94),0)</f>
        <v>#DIV/0!</v>
      </c>
      <c r="CQ94" s="17" t="e">
        <f>IF(SUM(wSUP!$C94:$DB94),$A94*wSUP!CQ94/SUM(wSUP!$C94:$DB94),0)</f>
        <v>#DIV/0!</v>
      </c>
      <c r="CR94" s="17" t="e">
        <f>IF(SUM(wSUP!$C94:$DB94),$A94*wSUP!CR94/SUM(wSUP!$C94:$DB94),0)</f>
        <v>#DIV/0!</v>
      </c>
      <c r="CS94" s="17" t="e">
        <f>IF(SUM(wSUP!$C94:$DB94),$A94*wSUP!CS94/SUM(wSUP!$C94:$DB94),0)</f>
        <v>#DIV/0!</v>
      </c>
      <c r="CT94" s="17" t="e">
        <f>IF(SUM(wSUP!$C94:$DB94),$A94*wSUP!CT94/SUM(wSUP!$C94:$DB94),0)</f>
        <v>#DIV/0!</v>
      </c>
      <c r="CU94" s="17" t="e">
        <f>IF(SUM(wSUP!$C94:$DB94),$A94*wSUP!CU94/SUM(wSUP!$C94:$DB94),0)</f>
        <v>#DIV/0!</v>
      </c>
      <c r="CV94" s="17" t="e">
        <f>IF(SUM(wSUP!$C94:$DB94),$A94*wSUP!CV94/SUM(wSUP!$C94:$DB94),0)</f>
        <v>#DIV/0!</v>
      </c>
      <c r="CW94" s="17" t="e">
        <f>IF(SUM(wSUP!$C94:$DB94),$A94*wSUP!CW94/SUM(wSUP!$C94:$DB94),0)</f>
        <v>#DIV/0!</v>
      </c>
      <c r="CX94" s="17" t="e">
        <f>IF(SUM(wSUP!$C94:$DB94),$A94*wSUP!CX94/SUM(wSUP!$C94:$DB94),0)</f>
        <v>#DIV/0!</v>
      </c>
      <c r="CY94" s="17" t="e">
        <f>IF(SUM(wSUP!$C94:$DB94),$A94*wSUP!CY94/SUM(wSUP!$C94:$DB94),0)</f>
        <v>#DIV/0!</v>
      </c>
      <c r="CZ94" s="17" t="e">
        <f>IF(SUM(wSUP!$C94:$DB94),$A94*wSUP!CZ94/SUM(wSUP!$C94:$DB94),0)</f>
        <v>#DIV/0!</v>
      </c>
      <c r="DA94" s="17" t="e">
        <f>IF(SUM(wSUP!$C94:$DB94),$A94*wSUP!DA94/SUM(wSUP!$C94:$DB94),0)</f>
        <v>#DIV/0!</v>
      </c>
      <c r="DB94" s="17" t="e">
        <f>IF(SUM(wSUP!$C94:$DB94),$A94*wSUP!DB94/SUM(wSUP!$C94:$DB94),0)</f>
        <v>#DIV/0!</v>
      </c>
      <c r="DC94" s="2"/>
    </row>
    <row r="95" spans="1:107" x14ac:dyDescent="0.75">
      <c r="A95" s="37" t="e">
        <v>#DIV/0!</v>
      </c>
      <c r="B95" s="2" t="s">
        <v>1235</v>
      </c>
      <c r="C95" s="17" t="e">
        <f>IF(SUM(wSUP!$C95:$DB95),$A95*wSUP!C95/SUM(wSUP!$C95:$DB95),0)</f>
        <v>#DIV/0!</v>
      </c>
      <c r="D95" s="17" t="e">
        <f>IF(SUM(wSUP!$C95:$DB95),$A95*wSUP!D95/SUM(wSUP!$C95:$DB95),0)</f>
        <v>#DIV/0!</v>
      </c>
      <c r="E95" s="17" t="e">
        <f>IF(SUM(wSUP!$C95:$DB95),$A95*wSUP!E95/SUM(wSUP!$C95:$DB95),0)</f>
        <v>#DIV/0!</v>
      </c>
      <c r="F95" s="17" t="e">
        <f>IF(SUM(wSUP!$C95:$DB95),$A95*wSUP!F95/SUM(wSUP!$C95:$DB95),0)</f>
        <v>#DIV/0!</v>
      </c>
      <c r="G95" s="17" t="e">
        <f>IF(SUM(wSUP!$C95:$DB95),$A95*wSUP!G95/SUM(wSUP!$C95:$DB95),0)</f>
        <v>#DIV/0!</v>
      </c>
      <c r="H95" s="17" t="e">
        <f>IF(SUM(wSUP!$C95:$DB95),$A95*wSUP!H95/SUM(wSUP!$C95:$DB95),0)</f>
        <v>#DIV/0!</v>
      </c>
      <c r="I95" s="17" t="e">
        <f>IF(SUM(wSUP!$C95:$DB95),$A95*wSUP!I95/SUM(wSUP!$C95:$DB95),0)</f>
        <v>#DIV/0!</v>
      </c>
      <c r="J95" s="17" t="e">
        <f>IF(SUM(wSUP!$C95:$DB95),$A95*wSUP!J95/SUM(wSUP!$C95:$DB95),0)</f>
        <v>#DIV/0!</v>
      </c>
      <c r="K95" s="17" t="e">
        <f>IF(SUM(wSUP!$C95:$DB95),$A95*wSUP!K95/SUM(wSUP!$C95:$DB95),0)</f>
        <v>#DIV/0!</v>
      </c>
      <c r="L95" s="17" t="e">
        <f>IF(SUM(wSUP!$C95:$DB95),$A95*wSUP!L95/SUM(wSUP!$C95:$DB95),0)</f>
        <v>#DIV/0!</v>
      </c>
      <c r="M95" s="17" t="e">
        <f>IF(SUM(wSUP!$C95:$DB95),$A95*wSUP!M95/SUM(wSUP!$C95:$DB95),0)</f>
        <v>#DIV/0!</v>
      </c>
      <c r="N95" s="17" t="e">
        <f>IF(SUM(wSUP!$C95:$DB95),$A95*wSUP!N95/SUM(wSUP!$C95:$DB95),0)</f>
        <v>#DIV/0!</v>
      </c>
      <c r="O95" s="17" t="e">
        <f>IF(SUM(wSUP!$C95:$DB95),$A95*wSUP!O95/SUM(wSUP!$C95:$DB95),0)</f>
        <v>#DIV/0!</v>
      </c>
      <c r="P95" s="17" t="e">
        <f>IF(SUM(wSUP!$C95:$DB95),$A95*wSUP!P95/SUM(wSUP!$C95:$DB95),0)</f>
        <v>#DIV/0!</v>
      </c>
      <c r="Q95" s="17" t="e">
        <f>IF(SUM(wSUP!$C95:$DB95),$A95*wSUP!Q95/SUM(wSUP!$C95:$DB95),0)</f>
        <v>#DIV/0!</v>
      </c>
      <c r="R95" s="17" t="e">
        <f>IF(SUM(wSUP!$C95:$DB95),$A95*wSUP!R95/SUM(wSUP!$C95:$DB95),0)</f>
        <v>#DIV/0!</v>
      </c>
      <c r="S95" s="17" t="e">
        <f>IF(SUM(wSUP!$C95:$DB95),$A95*wSUP!S95/SUM(wSUP!$C95:$DB95),0)</f>
        <v>#DIV/0!</v>
      </c>
      <c r="T95" s="17" t="e">
        <f>IF(SUM(wSUP!$C95:$DB95),$A95*wSUP!T95/SUM(wSUP!$C95:$DB95),0)</f>
        <v>#DIV/0!</v>
      </c>
      <c r="U95" s="17" t="e">
        <f>IF(SUM(wSUP!$C95:$DB95),$A95*wSUP!U95/SUM(wSUP!$C95:$DB95),0)</f>
        <v>#DIV/0!</v>
      </c>
      <c r="V95" s="17" t="e">
        <f>IF(SUM(wSUP!$C95:$DB95),$A95*wSUP!V95/SUM(wSUP!$C95:$DB95),0)</f>
        <v>#DIV/0!</v>
      </c>
      <c r="W95" s="17" t="e">
        <f>IF(SUM(wSUP!$C95:$DB95),$A95*wSUP!W95/SUM(wSUP!$C95:$DB95),0)</f>
        <v>#DIV/0!</v>
      </c>
      <c r="X95" s="17" t="e">
        <f>IF(SUM(wSUP!$C95:$DB95),$A95*wSUP!X95/SUM(wSUP!$C95:$DB95),0)</f>
        <v>#DIV/0!</v>
      </c>
      <c r="Y95" s="17" t="e">
        <f>IF(SUM(wSUP!$C95:$DB95),$A95*wSUP!Y95/SUM(wSUP!$C95:$DB95),0)</f>
        <v>#DIV/0!</v>
      </c>
      <c r="Z95" s="17" t="e">
        <f>IF(SUM(wSUP!$C95:$DB95),$A95*wSUP!Z95/SUM(wSUP!$C95:$DB95),0)</f>
        <v>#DIV/0!</v>
      </c>
      <c r="AA95" s="17" t="e">
        <f>IF(SUM(wSUP!$C95:$DB95),$A95*wSUP!AA95/SUM(wSUP!$C95:$DB95),0)</f>
        <v>#DIV/0!</v>
      </c>
      <c r="AB95" s="17" t="e">
        <f>IF(SUM(wSUP!$C95:$DB95),$A95*wSUP!AB95/SUM(wSUP!$C95:$DB95),0)</f>
        <v>#DIV/0!</v>
      </c>
      <c r="AC95" s="17" t="e">
        <f>IF(SUM(wSUP!$C95:$DB95),$A95*wSUP!AC95/SUM(wSUP!$C95:$DB95),0)</f>
        <v>#DIV/0!</v>
      </c>
      <c r="AD95" s="17" t="e">
        <f>IF(SUM(wSUP!$C95:$DB95),$A95*wSUP!AD95/SUM(wSUP!$C95:$DB95),0)</f>
        <v>#DIV/0!</v>
      </c>
      <c r="AE95" s="17" t="e">
        <f>IF(SUM(wSUP!$C95:$DB95),$A95*wSUP!AE95/SUM(wSUP!$C95:$DB95),0)</f>
        <v>#DIV/0!</v>
      </c>
      <c r="AF95" s="17" t="e">
        <f>IF(SUM(wSUP!$C95:$DB95),$A95*wSUP!AF95/SUM(wSUP!$C95:$DB95),0)</f>
        <v>#DIV/0!</v>
      </c>
      <c r="AG95" s="17" t="e">
        <f>IF(SUM(wSUP!$C95:$DB95),$A95*wSUP!AG95/SUM(wSUP!$C95:$DB95),0)</f>
        <v>#DIV/0!</v>
      </c>
      <c r="AH95" s="17" t="e">
        <f>IF(SUM(wSUP!$C95:$DB95),$A95*wSUP!AH95/SUM(wSUP!$C95:$DB95),0)</f>
        <v>#DIV/0!</v>
      </c>
      <c r="AI95" s="17" t="e">
        <f>IF(SUM(wSUP!$C95:$DB95),$A95*wSUP!AI95/SUM(wSUP!$C95:$DB95),0)</f>
        <v>#DIV/0!</v>
      </c>
      <c r="AJ95" s="17" t="e">
        <f>IF(SUM(wSUP!$C95:$DB95),$A95*wSUP!AJ95/SUM(wSUP!$C95:$DB95),0)</f>
        <v>#DIV/0!</v>
      </c>
      <c r="AK95" s="17" t="e">
        <f>IF(SUM(wSUP!$C95:$DB95),$A95*wSUP!AK95/SUM(wSUP!$C95:$DB95),0)</f>
        <v>#DIV/0!</v>
      </c>
      <c r="AL95" s="17" t="e">
        <f>IF(SUM(wSUP!$C95:$DB95),$A95*wSUP!AL95/SUM(wSUP!$C95:$DB95),0)</f>
        <v>#DIV/0!</v>
      </c>
      <c r="AM95" s="17" t="e">
        <f>IF(SUM(wSUP!$C95:$DB95),$A95*wSUP!AM95/SUM(wSUP!$C95:$DB95),0)</f>
        <v>#DIV/0!</v>
      </c>
      <c r="AN95" s="17" t="e">
        <f>IF(SUM(wSUP!$C95:$DB95),$A95*wSUP!AN95/SUM(wSUP!$C95:$DB95),0)</f>
        <v>#DIV/0!</v>
      </c>
      <c r="AO95" s="17" t="e">
        <f>IF(SUM(wSUP!$C95:$DB95),$A95*wSUP!AO95/SUM(wSUP!$C95:$DB95),0)</f>
        <v>#DIV/0!</v>
      </c>
      <c r="AP95" s="17" t="e">
        <f>IF(SUM(wSUP!$C95:$DB95),$A95*wSUP!AP95/SUM(wSUP!$C95:$DB95),0)</f>
        <v>#DIV/0!</v>
      </c>
      <c r="AQ95" s="17" t="e">
        <f>IF(SUM(wSUP!$C95:$DB95),$A95*wSUP!AQ95/SUM(wSUP!$C95:$DB95),0)</f>
        <v>#DIV/0!</v>
      </c>
      <c r="AR95" s="17" t="e">
        <f>IF(SUM(wSUP!$C95:$DB95),$A95*wSUP!AR95/SUM(wSUP!$C95:$DB95),0)</f>
        <v>#DIV/0!</v>
      </c>
      <c r="AS95" s="17" t="e">
        <f>IF(SUM(wSUP!$C95:$DB95),$A95*wSUP!AS95/SUM(wSUP!$C95:$DB95),0)</f>
        <v>#DIV/0!</v>
      </c>
      <c r="AT95" s="17" t="e">
        <f>IF(SUM(wSUP!$C95:$DB95),$A95*wSUP!AT95/SUM(wSUP!$C95:$DB95),0)</f>
        <v>#DIV/0!</v>
      </c>
      <c r="AU95" s="17" t="e">
        <f>IF(SUM(wSUP!$C95:$DB95),$A95*wSUP!AU95/SUM(wSUP!$C95:$DB95),0)</f>
        <v>#DIV/0!</v>
      </c>
      <c r="AV95" s="17" t="e">
        <f>IF(SUM(wSUP!$C95:$DB95),$A95*wSUP!AV95/SUM(wSUP!$C95:$DB95),0)</f>
        <v>#DIV/0!</v>
      </c>
      <c r="AW95" s="17" t="e">
        <f>IF(SUM(wSUP!$C95:$DB95),$A95*wSUP!AW95/SUM(wSUP!$C95:$DB95),0)</f>
        <v>#DIV/0!</v>
      </c>
      <c r="AX95" s="17" t="e">
        <f>IF(SUM(wSUP!$C95:$DB95),$A95*wSUP!AX95/SUM(wSUP!$C95:$DB95),0)</f>
        <v>#DIV/0!</v>
      </c>
      <c r="AY95" s="17" t="e">
        <f>IF(SUM(wSUP!$C95:$DB95),$A95*wSUP!AY95/SUM(wSUP!$C95:$DB95),0)</f>
        <v>#DIV/0!</v>
      </c>
      <c r="AZ95" s="17" t="e">
        <f>IF(SUM(wSUP!$C95:$DB95),$A95*wSUP!AZ95/SUM(wSUP!$C95:$DB95),0)</f>
        <v>#DIV/0!</v>
      </c>
      <c r="BA95" s="17" t="e">
        <f>IF(SUM(wSUP!$C95:$DB95),$A95*wSUP!BA95/SUM(wSUP!$C95:$DB95),0)</f>
        <v>#DIV/0!</v>
      </c>
      <c r="BB95" s="17" t="e">
        <f>IF(SUM(wSUP!$C95:$DB95),$A95*wSUP!BB95/SUM(wSUP!$C95:$DB95),0)</f>
        <v>#DIV/0!</v>
      </c>
      <c r="BC95" s="17" t="e">
        <f>IF(SUM(wSUP!$C95:$DB95),$A95*wSUP!BC95/SUM(wSUP!$C95:$DB95),0)</f>
        <v>#DIV/0!</v>
      </c>
      <c r="BD95" s="17" t="e">
        <f>IF(SUM(wSUP!$C95:$DB95),$A95*wSUP!BD95/SUM(wSUP!$C95:$DB95),0)</f>
        <v>#DIV/0!</v>
      </c>
      <c r="BE95" s="17" t="e">
        <f>IF(SUM(wSUP!$C95:$DB95),$A95*wSUP!BE95/SUM(wSUP!$C95:$DB95),0)</f>
        <v>#DIV/0!</v>
      </c>
      <c r="BF95" s="17" t="e">
        <f>IF(SUM(wSUP!$C95:$DB95),$A95*wSUP!BF95/SUM(wSUP!$C95:$DB95),0)</f>
        <v>#DIV/0!</v>
      </c>
      <c r="BG95" s="17" t="e">
        <f>IF(SUM(wSUP!$C95:$DB95),$A95*wSUP!BG95/SUM(wSUP!$C95:$DB95),0)</f>
        <v>#DIV/0!</v>
      </c>
      <c r="BH95" s="17" t="e">
        <f>IF(SUM(wSUP!$C95:$DB95),$A95*wSUP!BH95/SUM(wSUP!$C95:$DB95),0)</f>
        <v>#DIV/0!</v>
      </c>
      <c r="BI95" s="17" t="e">
        <f>IF(SUM(wSUP!$C95:$DB95),$A95*wSUP!BI95/SUM(wSUP!$C95:$DB95),0)</f>
        <v>#DIV/0!</v>
      </c>
      <c r="BJ95" s="17" t="e">
        <f>IF(SUM(wSUP!$C95:$DB95),$A95*wSUP!BJ95/SUM(wSUP!$C95:$DB95),0)</f>
        <v>#DIV/0!</v>
      </c>
      <c r="BK95" s="17" t="e">
        <f>IF(SUM(wSUP!$C95:$DB95),$A95*wSUP!BK95/SUM(wSUP!$C95:$DB95),0)</f>
        <v>#DIV/0!</v>
      </c>
      <c r="BL95" s="17" t="e">
        <f>IF(SUM(wSUP!$C95:$DB95),$A95*wSUP!BL95/SUM(wSUP!$C95:$DB95),0)</f>
        <v>#DIV/0!</v>
      </c>
      <c r="BM95" s="17" t="e">
        <f>IF(SUM(wSUP!$C95:$DB95),$A95*wSUP!BM95/SUM(wSUP!$C95:$DB95),0)</f>
        <v>#DIV/0!</v>
      </c>
      <c r="BN95" s="17" t="e">
        <f>IF(SUM(wSUP!$C95:$DB95),$A95*wSUP!BN95/SUM(wSUP!$C95:$DB95),0)</f>
        <v>#DIV/0!</v>
      </c>
      <c r="BO95" s="17" t="e">
        <f>IF(SUM(wSUP!$C95:$DB95),$A95*wSUP!BO95/SUM(wSUP!$C95:$DB95),0)</f>
        <v>#DIV/0!</v>
      </c>
      <c r="BP95" s="17" t="e">
        <f>IF(SUM(wSUP!$C95:$DB95),$A95*wSUP!BP95/SUM(wSUP!$C95:$DB95),0)</f>
        <v>#DIV/0!</v>
      </c>
      <c r="BQ95" s="17" t="e">
        <f>IF(SUM(wSUP!$C95:$DB95),$A95*wSUP!BQ95/SUM(wSUP!$C95:$DB95),0)</f>
        <v>#DIV/0!</v>
      </c>
      <c r="BR95" s="17" t="e">
        <f>IF(SUM(wSUP!$C95:$DB95),$A95*wSUP!BR95/SUM(wSUP!$C95:$DB95),0)</f>
        <v>#DIV/0!</v>
      </c>
      <c r="BS95" s="17" t="e">
        <f>IF(SUM(wSUP!$C95:$DB95),$A95*wSUP!BS95/SUM(wSUP!$C95:$DB95),0)</f>
        <v>#DIV/0!</v>
      </c>
      <c r="BT95" s="17" t="e">
        <f>IF(SUM(wSUP!$C95:$DB95),$A95*wSUP!BT95/SUM(wSUP!$C95:$DB95),0)</f>
        <v>#DIV/0!</v>
      </c>
      <c r="BU95" s="17" t="e">
        <f>IF(SUM(wSUP!$C95:$DB95),$A95*wSUP!BU95/SUM(wSUP!$C95:$DB95),0)</f>
        <v>#DIV/0!</v>
      </c>
      <c r="BV95" s="17" t="e">
        <f>IF(SUM(wSUP!$C95:$DB95),$A95*wSUP!BV95/SUM(wSUP!$C95:$DB95),0)</f>
        <v>#DIV/0!</v>
      </c>
      <c r="BW95" s="17" t="e">
        <f>IF(SUM(wSUP!$C95:$DB95),$A95*wSUP!BW95/SUM(wSUP!$C95:$DB95),0)</f>
        <v>#DIV/0!</v>
      </c>
      <c r="BX95" s="17" t="e">
        <f>IF(SUM(wSUP!$C95:$DB95),$A95*wSUP!BX95/SUM(wSUP!$C95:$DB95),0)</f>
        <v>#DIV/0!</v>
      </c>
      <c r="BY95" s="17" t="e">
        <f>IF(SUM(wSUP!$C95:$DB95),$A95*wSUP!BY95/SUM(wSUP!$C95:$DB95),0)</f>
        <v>#DIV/0!</v>
      </c>
      <c r="BZ95" s="17" t="e">
        <f>IF(SUM(wSUP!$C95:$DB95),$A95*wSUP!BZ95/SUM(wSUP!$C95:$DB95),0)</f>
        <v>#DIV/0!</v>
      </c>
      <c r="CA95" s="17" t="e">
        <f>IF(SUM(wSUP!$C95:$DB95),$A95*wSUP!CA95/SUM(wSUP!$C95:$DB95),0)</f>
        <v>#DIV/0!</v>
      </c>
      <c r="CB95" s="17" t="e">
        <f>IF(SUM(wSUP!$C95:$DB95),$A95*wSUP!CB95/SUM(wSUP!$C95:$DB95),0)</f>
        <v>#DIV/0!</v>
      </c>
      <c r="CC95" s="17" t="e">
        <f>IF(SUM(wSUP!$C95:$DB95),$A95*wSUP!CC95/SUM(wSUP!$C95:$DB95),0)</f>
        <v>#DIV/0!</v>
      </c>
      <c r="CD95" s="17" t="e">
        <f>IF(SUM(wSUP!$C95:$DB95),$A95*wSUP!CD95/SUM(wSUP!$C95:$DB95),0)</f>
        <v>#DIV/0!</v>
      </c>
      <c r="CE95" s="17" t="e">
        <f>IF(SUM(wSUP!$C95:$DB95),$A95*wSUP!CE95/SUM(wSUP!$C95:$DB95),0)</f>
        <v>#DIV/0!</v>
      </c>
      <c r="CF95" s="17" t="e">
        <f>IF(SUM(wSUP!$C95:$DB95),$A95*wSUP!CF95/SUM(wSUP!$C95:$DB95),0)</f>
        <v>#DIV/0!</v>
      </c>
      <c r="CG95" s="17" t="e">
        <f>IF(SUM(wSUP!$C95:$DB95),$A95*wSUP!CG95/SUM(wSUP!$C95:$DB95),0)</f>
        <v>#DIV/0!</v>
      </c>
      <c r="CH95" s="17" t="e">
        <f>IF(SUM(wSUP!$C95:$DB95),$A95*wSUP!CH95/SUM(wSUP!$C95:$DB95),0)</f>
        <v>#DIV/0!</v>
      </c>
      <c r="CI95" s="17" t="e">
        <f>IF(SUM(wSUP!$C95:$DB95),$A95*wSUP!CI95/SUM(wSUP!$C95:$DB95),0)</f>
        <v>#DIV/0!</v>
      </c>
      <c r="CJ95" s="17" t="e">
        <f>IF(SUM(wSUP!$C95:$DB95),$A95*wSUP!CJ95/SUM(wSUP!$C95:$DB95),0)</f>
        <v>#DIV/0!</v>
      </c>
      <c r="CK95" s="17" t="e">
        <f>IF(SUM(wSUP!$C95:$DB95),$A95*wSUP!CK95/SUM(wSUP!$C95:$DB95),0)</f>
        <v>#DIV/0!</v>
      </c>
      <c r="CL95" s="17" t="e">
        <f>IF(SUM(wSUP!$C95:$DB95),$A95*wSUP!CL95/SUM(wSUP!$C95:$DB95),0)</f>
        <v>#DIV/0!</v>
      </c>
      <c r="CM95" s="17" t="e">
        <f>IF(SUM(wSUP!$C95:$DB95),$A95*wSUP!CM95/SUM(wSUP!$C95:$DB95),0)</f>
        <v>#DIV/0!</v>
      </c>
      <c r="CN95" s="17" t="e">
        <f>IF(SUM(wSUP!$C95:$DB95),$A95*wSUP!CN95/SUM(wSUP!$C95:$DB95),0)</f>
        <v>#DIV/0!</v>
      </c>
      <c r="CO95" s="17" t="e">
        <f>IF(SUM(wSUP!$C95:$DB95),$A95*wSUP!CO95/SUM(wSUP!$C95:$DB95),0)</f>
        <v>#DIV/0!</v>
      </c>
      <c r="CP95" s="17" t="e">
        <f>IF(SUM(wSUP!$C95:$DB95),$A95*wSUP!CP95/SUM(wSUP!$C95:$DB95),0)</f>
        <v>#DIV/0!</v>
      </c>
      <c r="CQ95" s="17" t="e">
        <f>IF(SUM(wSUP!$C95:$DB95),$A95*wSUP!CQ95/SUM(wSUP!$C95:$DB95),0)</f>
        <v>#DIV/0!</v>
      </c>
      <c r="CR95" s="17" t="e">
        <f>IF(SUM(wSUP!$C95:$DB95),$A95*wSUP!CR95/SUM(wSUP!$C95:$DB95),0)</f>
        <v>#DIV/0!</v>
      </c>
      <c r="CS95" s="17" t="e">
        <f>IF(SUM(wSUP!$C95:$DB95),$A95*wSUP!CS95/SUM(wSUP!$C95:$DB95),0)</f>
        <v>#DIV/0!</v>
      </c>
      <c r="CT95" s="17" t="e">
        <f>IF(SUM(wSUP!$C95:$DB95),$A95*wSUP!CT95/SUM(wSUP!$C95:$DB95),0)</f>
        <v>#DIV/0!</v>
      </c>
      <c r="CU95" s="17" t="e">
        <f>IF(SUM(wSUP!$C95:$DB95),$A95*wSUP!CU95/SUM(wSUP!$C95:$DB95),0)</f>
        <v>#DIV/0!</v>
      </c>
      <c r="CV95" s="17" t="e">
        <f>IF(SUM(wSUP!$C95:$DB95),$A95*wSUP!CV95/SUM(wSUP!$C95:$DB95),0)</f>
        <v>#DIV/0!</v>
      </c>
      <c r="CW95" s="17" t="e">
        <f>IF(SUM(wSUP!$C95:$DB95),$A95*wSUP!CW95/SUM(wSUP!$C95:$DB95),0)</f>
        <v>#DIV/0!</v>
      </c>
      <c r="CX95" s="17" t="e">
        <f>IF(SUM(wSUP!$C95:$DB95),$A95*wSUP!CX95/SUM(wSUP!$C95:$DB95),0)</f>
        <v>#DIV/0!</v>
      </c>
      <c r="CY95" s="17" t="e">
        <f>IF(SUM(wSUP!$C95:$DB95),$A95*wSUP!CY95/SUM(wSUP!$C95:$DB95),0)</f>
        <v>#DIV/0!</v>
      </c>
      <c r="CZ95" s="17" t="e">
        <f>IF(SUM(wSUP!$C95:$DB95),$A95*wSUP!CZ95/SUM(wSUP!$C95:$DB95),0)</f>
        <v>#DIV/0!</v>
      </c>
      <c r="DA95" s="17" t="e">
        <f>IF(SUM(wSUP!$C95:$DB95),$A95*wSUP!DA95/SUM(wSUP!$C95:$DB95),0)</f>
        <v>#DIV/0!</v>
      </c>
      <c r="DB95" s="17" t="e">
        <f>IF(SUM(wSUP!$C95:$DB95),$A95*wSUP!DB95/SUM(wSUP!$C95:$DB95),0)</f>
        <v>#DIV/0!</v>
      </c>
      <c r="DC95" s="2"/>
    </row>
    <row r="96" spans="1:107" x14ac:dyDescent="0.75">
      <c r="A96" s="37" t="e">
        <v>#DIV/0!</v>
      </c>
      <c r="B96" s="2" t="s">
        <v>1238</v>
      </c>
      <c r="C96" s="17" t="e">
        <f>IF(SUM(wSUP!$C96:$DB96),$A96*wSUP!C96/SUM(wSUP!$C96:$DB96),0)</f>
        <v>#DIV/0!</v>
      </c>
      <c r="D96" s="17" t="e">
        <f>IF(SUM(wSUP!$C96:$DB96),$A96*wSUP!D96/SUM(wSUP!$C96:$DB96),0)</f>
        <v>#DIV/0!</v>
      </c>
      <c r="E96" s="17" t="e">
        <f>IF(SUM(wSUP!$C96:$DB96),$A96*wSUP!E96/SUM(wSUP!$C96:$DB96),0)</f>
        <v>#DIV/0!</v>
      </c>
      <c r="F96" s="17" t="e">
        <f>IF(SUM(wSUP!$C96:$DB96),$A96*wSUP!F96/SUM(wSUP!$C96:$DB96),0)</f>
        <v>#DIV/0!</v>
      </c>
      <c r="G96" s="17" t="e">
        <f>IF(SUM(wSUP!$C96:$DB96),$A96*wSUP!G96/SUM(wSUP!$C96:$DB96),0)</f>
        <v>#DIV/0!</v>
      </c>
      <c r="H96" s="17" t="e">
        <f>IF(SUM(wSUP!$C96:$DB96),$A96*wSUP!H96/SUM(wSUP!$C96:$DB96),0)</f>
        <v>#DIV/0!</v>
      </c>
      <c r="I96" s="17" t="e">
        <f>IF(SUM(wSUP!$C96:$DB96),$A96*wSUP!I96/SUM(wSUP!$C96:$DB96),0)</f>
        <v>#DIV/0!</v>
      </c>
      <c r="J96" s="17" t="e">
        <f>IF(SUM(wSUP!$C96:$DB96),$A96*wSUP!J96/SUM(wSUP!$C96:$DB96),0)</f>
        <v>#DIV/0!</v>
      </c>
      <c r="K96" s="17" t="e">
        <f>IF(SUM(wSUP!$C96:$DB96),$A96*wSUP!K96/SUM(wSUP!$C96:$DB96),0)</f>
        <v>#DIV/0!</v>
      </c>
      <c r="L96" s="17" t="e">
        <f>IF(SUM(wSUP!$C96:$DB96),$A96*wSUP!L96/SUM(wSUP!$C96:$DB96),0)</f>
        <v>#DIV/0!</v>
      </c>
      <c r="M96" s="17" t="e">
        <f>IF(SUM(wSUP!$C96:$DB96),$A96*wSUP!M96/SUM(wSUP!$C96:$DB96),0)</f>
        <v>#DIV/0!</v>
      </c>
      <c r="N96" s="17" t="e">
        <f>IF(SUM(wSUP!$C96:$DB96),$A96*wSUP!N96/SUM(wSUP!$C96:$DB96),0)</f>
        <v>#DIV/0!</v>
      </c>
      <c r="O96" s="17" t="e">
        <f>IF(SUM(wSUP!$C96:$DB96),$A96*wSUP!O96/SUM(wSUP!$C96:$DB96),0)</f>
        <v>#DIV/0!</v>
      </c>
      <c r="P96" s="17" t="e">
        <f>IF(SUM(wSUP!$C96:$DB96),$A96*wSUP!P96/SUM(wSUP!$C96:$DB96),0)</f>
        <v>#DIV/0!</v>
      </c>
      <c r="Q96" s="17" t="e">
        <f>IF(SUM(wSUP!$C96:$DB96),$A96*wSUP!Q96/SUM(wSUP!$C96:$DB96),0)</f>
        <v>#DIV/0!</v>
      </c>
      <c r="R96" s="17" t="e">
        <f>IF(SUM(wSUP!$C96:$DB96),$A96*wSUP!R96/SUM(wSUP!$C96:$DB96),0)</f>
        <v>#DIV/0!</v>
      </c>
      <c r="S96" s="17" t="e">
        <f>IF(SUM(wSUP!$C96:$DB96),$A96*wSUP!S96/SUM(wSUP!$C96:$DB96),0)</f>
        <v>#DIV/0!</v>
      </c>
      <c r="T96" s="17" t="e">
        <f>IF(SUM(wSUP!$C96:$DB96),$A96*wSUP!T96/SUM(wSUP!$C96:$DB96),0)</f>
        <v>#DIV/0!</v>
      </c>
      <c r="U96" s="17" t="e">
        <f>IF(SUM(wSUP!$C96:$DB96),$A96*wSUP!U96/SUM(wSUP!$C96:$DB96),0)</f>
        <v>#DIV/0!</v>
      </c>
      <c r="V96" s="17" t="e">
        <f>IF(SUM(wSUP!$C96:$DB96),$A96*wSUP!V96/SUM(wSUP!$C96:$DB96),0)</f>
        <v>#DIV/0!</v>
      </c>
      <c r="W96" s="17" t="e">
        <f>IF(SUM(wSUP!$C96:$DB96),$A96*wSUP!W96/SUM(wSUP!$C96:$DB96),0)</f>
        <v>#DIV/0!</v>
      </c>
      <c r="X96" s="17" t="e">
        <f>IF(SUM(wSUP!$C96:$DB96),$A96*wSUP!X96/SUM(wSUP!$C96:$DB96),0)</f>
        <v>#DIV/0!</v>
      </c>
      <c r="Y96" s="17" t="e">
        <f>IF(SUM(wSUP!$C96:$DB96),$A96*wSUP!Y96/SUM(wSUP!$C96:$DB96),0)</f>
        <v>#DIV/0!</v>
      </c>
      <c r="Z96" s="17" t="e">
        <f>IF(SUM(wSUP!$C96:$DB96),$A96*wSUP!Z96/SUM(wSUP!$C96:$DB96),0)</f>
        <v>#DIV/0!</v>
      </c>
      <c r="AA96" s="17" t="e">
        <f>IF(SUM(wSUP!$C96:$DB96),$A96*wSUP!AA96/SUM(wSUP!$C96:$DB96),0)</f>
        <v>#DIV/0!</v>
      </c>
      <c r="AB96" s="17" t="e">
        <f>IF(SUM(wSUP!$C96:$DB96),$A96*wSUP!AB96/SUM(wSUP!$C96:$DB96),0)</f>
        <v>#DIV/0!</v>
      </c>
      <c r="AC96" s="17" t="e">
        <f>IF(SUM(wSUP!$C96:$DB96),$A96*wSUP!AC96/SUM(wSUP!$C96:$DB96),0)</f>
        <v>#DIV/0!</v>
      </c>
      <c r="AD96" s="17" t="e">
        <f>IF(SUM(wSUP!$C96:$DB96),$A96*wSUP!AD96/SUM(wSUP!$C96:$DB96),0)</f>
        <v>#DIV/0!</v>
      </c>
      <c r="AE96" s="17" t="e">
        <f>IF(SUM(wSUP!$C96:$DB96),$A96*wSUP!AE96/SUM(wSUP!$C96:$DB96),0)</f>
        <v>#DIV/0!</v>
      </c>
      <c r="AF96" s="17" t="e">
        <f>IF(SUM(wSUP!$C96:$DB96),$A96*wSUP!AF96/SUM(wSUP!$C96:$DB96),0)</f>
        <v>#DIV/0!</v>
      </c>
      <c r="AG96" s="17" t="e">
        <f>IF(SUM(wSUP!$C96:$DB96),$A96*wSUP!AG96/SUM(wSUP!$C96:$DB96),0)</f>
        <v>#DIV/0!</v>
      </c>
      <c r="AH96" s="17" t="e">
        <f>IF(SUM(wSUP!$C96:$DB96),$A96*wSUP!AH96/SUM(wSUP!$C96:$DB96),0)</f>
        <v>#DIV/0!</v>
      </c>
      <c r="AI96" s="17" t="e">
        <f>IF(SUM(wSUP!$C96:$DB96),$A96*wSUP!AI96/SUM(wSUP!$C96:$DB96),0)</f>
        <v>#DIV/0!</v>
      </c>
      <c r="AJ96" s="17" t="e">
        <f>IF(SUM(wSUP!$C96:$DB96),$A96*wSUP!AJ96/SUM(wSUP!$C96:$DB96),0)</f>
        <v>#DIV/0!</v>
      </c>
      <c r="AK96" s="17" t="e">
        <f>IF(SUM(wSUP!$C96:$DB96),$A96*wSUP!AK96/SUM(wSUP!$C96:$DB96),0)</f>
        <v>#DIV/0!</v>
      </c>
      <c r="AL96" s="17" t="e">
        <f>IF(SUM(wSUP!$C96:$DB96),$A96*wSUP!AL96/SUM(wSUP!$C96:$DB96),0)</f>
        <v>#DIV/0!</v>
      </c>
      <c r="AM96" s="17" t="e">
        <f>IF(SUM(wSUP!$C96:$DB96),$A96*wSUP!AM96/SUM(wSUP!$C96:$DB96),0)</f>
        <v>#DIV/0!</v>
      </c>
      <c r="AN96" s="17" t="e">
        <f>IF(SUM(wSUP!$C96:$DB96),$A96*wSUP!AN96/SUM(wSUP!$C96:$DB96),0)</f>
        <v>#DIV/0!</v>
      </c>
      <c r="AO96" s="17" t="e">
        <f>IF(SUM(wSUP!$C96:$DB96),$A96*wSUP!AO96/SUM(wSUP!$C96:$DB96),0)</f>
        <v>#DIV/0!</v>
      </c>
      <c r="AP96" s="17" t="e">
        <f>IF(SUM(wSUP!$C96:$DB96),$A96*wSUP!AP96/SUM(wSUP!$C96:$DB96),0)</f>
        <v>#DIV/0!</v>
      </c>
      <c r="AQ96" s="17" t="e">
        <f>IF(SUM(wSUP!$C96:$DB96),$A96*wSUP!AQ96/SUM(wSUP!$C96:$DB96),0)</f>
        <v>#DIV/0!</v>
      </c>
      <c r="AR96" s="17" t="e">
        <f>IF(SUM(wSUP!$C96:$DB96),$A96*wSUP!AR96/SUM(wSUP!$C96:$DB96),0)</f>
        <v>#DIV/0!</v>
      </c>
      <c r="AS96" s="17" t="e">
        <f>IF(SUM(wSUP!$C96:$DB96),$A96*wSUP!AS96/SUM(wSUP!$C96:$DB96),0)</f>
        <v>#DIV/0!</v>
      </c>
      <c r="AT96" s="17" t="e">
        <f>IF(SUM(wSUP!$C96:$DB96),$A96*wSUP!AT96/SUM(wSUP!$C96:$DB96),0)</f>
        <v>#DIV/0!</v>
      </c>
      <c r="AU96" s="17" t="e">
        <f>IF(SUM(wSUP!$C96:$DB96),$A96*wSUP!AU96/SUM(wSUP!$C96:$DB96),0)</f>
        <v>#DIV/0!</v>
      </c>
      <c r="AV96" s="17" t="e">
        <f>IF(SUM(wSUP!$C96:$DB96),$A96*wSUP!AV96/SUM(wSUP!$C96:$DB96),0)</f>
        <v>#DIV/0!</v>
      </c>
      <c r="AW96" s="17" t="e">
        <f>IF(SUM(wSUP!$C96:$DB96),$A96*wSUP!AW96/SUM(wSUP!$C96:$DB96),0)</f>
        <v>#DIV/0!</v>
      </c>
      <c r="AX96" s="17" t="e">
        <f>IF(SUM(wSUP!$C96:$DB96),$A96*wSUP!AX96/SUM(wSUP!$C96:$DB96),0)</f>
        <v>#DIV/0!</v>
      </c>
      <c r="AY96" s="17" t="e">
        <f>IF(SUM(wSUP!$C96:$DB96),$A96*wSUP!AY96/SUM(wSUP!$C96:$DB96),0)</f>
        <v>#DIV/0!</v>
      </c>
      <c r="AZ96" s="17" t="e">
        <f>IF(SUM(wSUP!$C96:$DB96),$A96*wSUP!AZ96/SUM(wSUP!$C96:$DB96),0)</f>
        <v>#DIV/0!</v>
      </c>
      <c r="BA96" s="17" t="e">
        <f>IF(SUM(wSUP!$C96:$DB96),$A96*wSUP!BA96/SUM(wSUP!$C96:$DB96),0)</f>
        <v>#DIV/0!</v>
      </c>
      <c r="BB96" s="17" t="e">
        <f>IF(SUM(wSUP!$C96:$DB96),$A96*wSUP!BB96/SUM(wSUP!$C96:$DB96),0)</f>
        <v>#DIV/0!</v>
      </c>
      <c r="BC96" s="17" t="e">
        <f>IF(SUM(wSUP!$C96:$DB96),$A96*wSUP!BC96/SUM(wSUP!$C96:$DB96),0)</f>
        <v>#DIV/0!</v>
      </c>
      <c r="BD96" s="17" t="e">
        <f>IF(SUM(wSUP!$C96:$DB96),$A96*wSUP!BD96/SUM(wSUP!$C96:$DB96),0)</f>
        <v>#DIV/0!</v>
      </c>
      <c r="BE96" s="17" t="e">
        <f>IF(SUM(wSUP!$C96:$DB96),$A96*wSUP!BE96/SUM(wSUP!$C96:$DB96),0)</f>
        <v>#DIV/0!</v>
      </c>
      <c r="BF96" s="17" t="e">
        <f>IF(SUM(wSUP!$C96:$DB96),$A96*wSUP!BF96/SUM(wSUP!$C96:$DB96),0)</f>
        <v>#DIV/0!</v>
      </c>
      <c r="BG96" s="17" t="e">
        <f>IF(SUM(wSUP!$C96:$DB96),$A96*wSUP!BG96/SUM(wSUP!$C96:$DB96),0)</f>
        <v>#DIV/0!</v>
      </c>
      <c r="BH96" s="17" t="e">
        <f>IF(SUM(wSUP!$C96:$DB96),$A96*wSUP!BH96/SUM(wSUP!$C96:$DB96),0)</f>
        <v>#DIV/0!</v>
      </c>
      <c r="BI96" s="17" t="e">
        <f>IF(SUM(wSUP!$C96:$DB96),$A96*wSUP!BI96/SUM(wSUP!$C96:$DB96),0)</f>
        <v>#DIV/0!</v>
      </c>
      <c r="BJ96" s="17" t="e">
        <f>IF(SUM(wSUP!$C96:$DB96),$A96*wSUP!BJ96/SUM(wSUP!$C96:$DB96),0)</f>
        <v>#DIV/0!</v>
      </c>
      <c r="BK96" s="17" t="e">
        <f>IF(SUM(wSUP!$C96:$DB96),$A96*wSUP!BK96/SUM(wSUP!$C96:$DB96),0)</f>
        <v>#DIV/0!</v>
      </c>
      <c r="BL96" s="17" t="e">
        <f>IF(SUM(wSUP!$C96:$DB96),$A96*wSUP!BL96/SUM(wSUP!$C96:$DB96),0)</f>
        <v>#DIV/0!</v>
      </c>
      <c r="BM96" s="17" t="e">
        <f>IF(SUM(wSUP!$C96:$DB96),$A96*wSUP!BM96/SUM(wSUP!$C96:$DB96),0)</f>
        <v>#DIV/0!</v>
      </c>
      <c r="BN96" s="17" t="e">
        <f>IF(SUM(wSUP!$C96:$DB96),$A96*wSUP!BN96/SUM(wSUP!$C96:$DB96),0)</f>
        <v>#DIV/0!</v>
      </c>
      <c r="BO96" s="17" t="e">
        <f>IF(SUM(wSUP!$C96:$DB96),$A96*wSUP!BO96/SUM(wSUP!$C96:$DB96),0)</f>
        <v>#DIV/0!</v>
      </c>
      <c r="BP96" s="17" t="e">
        <f>IF(SUM(wSUP!$C96:$DB96),$A96*wSUP!BP96/SUM(wSUP!$C96:$DB96),0)</f>
        <v>#DIV/0!</v>
      </c>
      <c r="BQ96" s="17" t="e">
        <f>IF(SUM(wSUP!$C96:$DB96),$A96*wSUP!BQ96/SUM(wSUP!$C96:$DB96),0)</f>
        <v>#DIV/0!</v>
      </c>
      <c r="BR96" s="17" t="e">
        <f>IF(SUM(wSUP!$C96:$DB96),$A96*wSUP!BR96/SUM(wSUP!$C96:$DB96),0)</f>
        <v>#DIV/0!</v>
      </c>
      <c r="BS96" s="17" t="e">
        <f>IF(SUM(wSUP!$C96:$DB96),$A96*wSUP!BS96/SUM(wSUP!$C96:$DB96),0)</f>
        <v>#DIV/0!</v>
      </c>
      <c r="BT96" s="17" t="e">
        <f>IF(SUM(wSUP!$C96:$DB96),$A96*wSUP!BT96/SUM(wSUP!$C96:$DB96),0)</f>
        <v>#DIV/0!</v>
      </c>
      <c r="BU96" s="17" t="e">
        <f>IF(SUM(wSUP!$C96:$DB96),$A96*wSUP!BU96/SUM(wSUP!$C96:$DB96),0)</f>
        <v>#DIV/0!</v>
      </c>
      <c r="BV96" s="17" t="e">
        <f>IF(SUM(wSUP!$C96:$DB96),$A96*wSUP!BV96/SUM(wSUP!$C96:$DB96),0)</f>
        <v>#DIV/0!</v>
      </c>
      <c r="BW96" s="17" t="e">
        <f>IF(SUM(wSUP!$C96:$DB96),$A96*wSUP!BW96/SUM(wSUP!$C96:$DB96),0)</f>
        <v>#DIV/0!</v>
      </c>
      <c r="BX96" s="17" t="e">
        <f>IF(SUM(wSUP!$C96:$DB96),$A96*wSUP!BX96/SUM(wSUP!$C96:$DB96),0)</f>
        <v>#DIV/0!</v>
      </c>
      <c r="BY96" s="17" t="e">
        <f>IF(SUM(wSUP!$C96:$DB96),$A96*wSUP!BY96/SUM(wSUP!$C96:$DB96),0)</f>
        <v>#DIV/0!</v>
      </c>
      <c r="BZ96" s="17" t="e">
        <f>IF(SUM(wSUP!$C96:$DB96),$A96*wSUP!BZ96/SUM(wSUP!$C96:$DB96),0)</f>
        <v>#DIV/0!</v>
      </c>
      <c r="CA96" s="17" t="e">
        <f>IF(SUM(wSUP!$C96:$DB96),$A96*wSUP!CA96/SUM(wSUP!$C96:$DB96),0)</f>
        <v>#DIV/0!</v>
      </c>
      <c r="CB96" s="17" t="e">
        <f>IF(SUM(wSUP!$C96:$DB96),$A96*wSUP!CB96/SUM(wSUP!$C96:$DB96),0)</f>
        <v>#DIV/0!</v>
      </c>
      <c r="CC96" s="17" t="e">
        <f>IF(SUM(wSUP!$C96:$DB96),$A96*wSUP!CC96/SUM(wSUP!$C96:$DB96),0)</f>
        <v>#DIV/0!</v>
      </c>
      <c r="CD96" s="17" t="e">
        <f>IF(SUM(wSUP!$C96:$DB96),$A96*wSUP!CD96/SUM(wSUP!$C96:$DB96),0)</f>
        <v>#DIV/0!</v>
      </c>
      <c r="CE96" s="17" t="e">
        <f>IF(SUM(wSUP!$C96:$DB96),$A96*wSUP!CE96/SUM(wSUP!$C96:$DB96),0)</f>
        <v>#DIV/0!</v>
      </c>
      <c r="CF96" s="17" t="e">
        <f>IF(SUM(wSUP!$C96:$DB96),$A96*wSUP!CF96/SUM(wSUP!$C96:$DB96),0)</f>
        <v>#DIV/0!</v>
      </c>
      <c r="CG96" s="17" t="e">
        <f>IF(SUM(wSUP!$C96:$DB96),$A96*wSUP!CG96/SUM(wSUP!$C96:$DB96),0)</f>
        <v>#DIV/0!</v>
      </c>
      <c r="CH96" s="17" t="e">
        <f>IF(SUM(wSUP!$C96:$DB96),$A96*wSUP!CH96/SUM(wSUP!$C96:$DB96),0)</f>
        <v>#DIV/0!</v>
      </c>
      <c r="CI96" s="17" t="e">
        <f>IF(SUM(wSUP!$C96:$DB96),$A96*wSUP!CI96/SUM(wSUP!$C96:$DB96),0)</f>
        <v>#DIV/0!</v>
      </c>
      <c r="CJ96" s="17" t="e">
        <f>IF(SUM(wSUP!$C96:$DB96),$A96*wSUP!CJ96/SUM(wSUP!$C96:$DB96),0)</f>
        <v>#DIV/0!</v>
      </c>
      <c r="CK96" s="17" t="e">
        <f>IF(SUM(wSUP!$C96:$DB96),$A96*wSUP!CK96/SUM(wSUP!$C96:$DB96),0)</f>
        <v>#DIV/0!</v>
      </c>
      <c r="CL96" s="17" t="e">
        <f>IF(SUM(wSUP!$C96:$DB96),$A96*wSUP!CL96/SUM(wSUP!$C96:$DB96),0)</f>
        <v>#DIV/0!</v>
      </c>
      <c r="CM96" s="17" t="e">
        <f>IF(SUM(wSUP!$C96:$DB96),$A96*wSUP!CM96/SUM(wSUP!$C96:$DB96),0)</f>
        <v>#DIV/0!</v>
      </c>
      <c r="CN96" s="17" t="e">
        <f>IF(SUM(wSUP!$C96:$DB96),$A96*wSUP!CN96/SUM(wSUP!$C96:$DB96),0)</f>
        <v>#DIV/0!</v>
      </c>
      <c r="CO96" s="17" t="e">
        <f>IF(SUM(wSUP!$C96:$DB96),$A96*wSUP!CO96/SUM(wSUP!$C96:$DB96),0)</f>
        <v>#DIV/0!</v>
      </c>
      <c r="CP96" s="17" t="e">
        <f>IF(SUM(wSUP!$C96:$DB96),$A96*wSUP!CP96/SUM(wSUP!$C96:$DB96),0)</f>
        <v>#DIV/0!</v>
      </c>
      <c r="CQ96" s="17" t="e">
        <f>IF(SUM(wSUP!$C96:$DB96),$A96*wSUP!CQ96/SUM(wSUP!$C96:$DB96),0)</f>
        <v>#DIV/0!</v>
      </c>
      <c r="CR96" s="17" t="e">
        <f>IF(SUM(wSUP!$C96:$DB96),$A96*wSUP!CR96/SUM(wSUP!$C96:$DB96),0)</f>
        <v>#DIV/0!</v>
      </c>
      <c r="CS96" s="17" t="e">
        <f>IF(SUM(wSUP!$C96:$DB96),$A96*wSUP!CS96/SUM(wSUP!$C96:$DB96),0)</f>
        <v>#DIV/0!</v>
      </c>
      <c r="CT96" s="17" t="e">
        <f>IF(SUM(wSUP!$C96:$DB96),$A96*wSUP!CT96/SUM(wSUP!$C96:$DB96),0)</f>
        <v>#DIV/0!</v>
      </c>
      <c r="CU96" s="17" t="e">
        <f>IF(SUM(wSUP!$C96:$DB96),$A96*wSUP!CU96/SUM(wSUP!$C96:$DB96),0)</f>
        <v>#DIV/0!</v>
      </c>
      <c r="CV96" s="17" t="e">
        <f>IF(SUM(wSUP!$C96:$DB96),$A96*wSUP!CV96/SUM(wSUP!$C96:$DB96),0)</f>
        <v>#DIV/0!</v>
      </c>
      <c r="CW96" s="17" t="e">
        <f>IF(SUM(wSUP!$C96:$DB96),$A96*wSUP!CW96/SUM(wSUP!$C96:$DB96),0)</f>
        <v>#DIV/0!</v>
      </c>
      <c r="CX96" s="17" t="e">
        <f>IF(SUM(wSUP!$C96:$DB96),$A96*wSUP!CX96/SUM(wSUP!$C96:$DB96),0)</f>
        <v>#DIV/0!</v>
      </c>
      <c r="CY96" s="17" t="e">
        <f>IF(SUM(wSUP!$C96:$DB96),$A96*wSUP!CY96/SUM(wSUP!$C96:$DB96),0)</f>
        <v>#DIV/0!</v>
      </c>
      <c r="CZ96" s="17" t="e">
        <f>IF(SUM(wSUP!$C96:$DB96),$A96*wSUP!CZ96/SUM(wSUP!$C96:$DB96),0)</f>
        <v>#DIV/0!</v>
      </c>
      <c r="DA96" s="17" t="e">
        <f>IF(SUM(wSUP!$C96:$DB96),$A96*wSUP!DA96/SUM(wSUP!$C96:$DB96),0)</f>
        <v>#DIV/0!</v>
      </c>
      <c r="DB96" s="17" t="e">
        <f>IF(SUM(wSUP!$C96:$DB96),$A96*wSUP!DB96/SUM(wSUP!$C96:$DB96),0)</f>
        <v>#DIV/0!</v>
      </c>
      <c r="DC96" s="2"/>
    </row>
    <row r="97" spans="1:107" x14ac:dyDescent="0.75">
      <c r="A97" s="37" t="e">
        <v>#DIV/0!</v>
      </c>
      <c r="B97" s="2" t="s">
        <v>195</v>
      </c>
      <c r="C97" s="17" t="e">
        <f>IF(SUM(wSUP!$C97:$DB97),$A97*wSUP!C97/SUM(wSUP!$C97:$DB97),0)</f>
        <v>#DIV/0!</v>
      </c>
      <c r="D97" s="17" t="e">
        <f>IF(SUM(wSUP!$C97:$DB97),$A97*wSUP!D97/SUM(wSUP!$C97:$DB97),0)</f>
        <v>#DIV/0!</v>
      </c>
      <c r="E97" s="17" t="e">
        <f>IF(SUM(wSUP!$C97:$DB97),$A97*wSUP!E97/SUM(wSUP!$C97:$DB97),0)</f>
        <v>#DIV/0!</v>
      </c>
      <c r="F97" s="17" t="e">
        <f>IF(SUM(wSUP!$C97:$DB97),$A97*wSUP!F97/SUM(wSUP!$C97:$DB97),0)</f>
        <v>#DIV/0!</v>
      </c>
      <c r="G97" s="17" t="e">
        <f>IF(SUM(wSUP!$C97:$DB97),$A97*wSUP!G97/SUM(wSUP!$C97:$DB97),0)</f>
        <v>#DIV/0!</v>
      </c>
      <c r="H97" s="17" t="e">
        <f>IF(SUM(wSUP!$C97:$DB97),$A97*wSUP!H97/SUM(wSUP!$C97:$DB97),0)</f>
        <v>#DIV/0!</v>
      </c>
      <c r="I97" s="17" t="e">
        <f>IF(SUM(wSUP!$C97:$DB97),$A97*wSUP!I97/SUM(wSUP!$C97:$DB97),0)</f>
        <v>#DIV/0!</v>
      </c>
      <c r="J97" s="17" t="e">
        <f>IF(SUM(wSUP!$C97:$DB97),$A97*wSUP!J97/SUM(wSUP!$C97:$DB97),0)</f>
        <v>#DIV/0!</v>
      </c>
      <c r="K97" s="17" t="e">
        <f>IF(SUM(wSUP!$C97:$DB97),$A97*wSUP!K97/SUM(wSUP!$C97:$DB97),0)</f>
        <v>#DIV/0!</v>
      </c>
      <c r="L97" s="17" t="e">
        <f>IF(SUM(wSUP!$C97:$DB97),$A97*wSUP!L97/SUM(wSUP!$C97:$DB97),0)</f>
        <v>#DIV/0!</v>
      </c>
      <c r="M97" s="17" t="e">
        <f>IF(SUM(wSUP!$C97:$DB97),$A97*wSUP!M97/SUM(wSUP!$C97:$DB97),0)</f>
        <v>#DIV/0!</v>
      </c>
      <c r="N97" s="17" t="e">
        <f>IF(SUM(wSUP!$C97:$DB97),$A97*wSUP!N97/SUM(wSUP!$C97:$DB97),0)</f>
        <v>#DIV/0!</v>
      </c>
      <c r="O97" s="17" t="e">
        <f>IF(SUM(wSUP!$C97:$DB97),$A97*wSUP!O97/SUM(wSUP!$C97:$DB97),0)</f>
        <v>#DIV/0!</v>
      </c>
      <c r="P97" s="17" t="e">
        <f>IF(SUM(wSUP!$C97:$DB97),$A97*wSUP!P97/SUM(wSUP!$C97:$DB97),0)</f>
        <v>#DIV/0!</v>
      </c>
      <c r="Q97" s="17" t="e">
        <f>IF(SUM(wSUP!$C97:$DB97),$A97*wSUP!Q97/SUM(wSUP!$C97:$DB97),0)</f>
        <v>#DIV/0!</v>
      </c>
      <c r="R97" s="17" t="e">
        <f>IF(SUM(wSUP!$C97:$DB97),$A97*wSUP!R97/SUM(wSUP!$C97:$DB97),0)</f>
        <v>#DIV/0!</v>
      </c>
      <c r="S97" s="17" t="e">
        <f>IF(SUM(wSUP!$C97:$DB97),$A97*wSUP!S97/SUM(wSUP!$C97:$DB97),0)</f>
        <v>#DIV/0!</v>
      </c>
      <c r="T97" s="17" t="e">
        <f>IF(SUM(wSUP!$C97:$DB97),$A97*wSUP!T97/SUM(wSUP!$C97:$DB97),0)</f>
        <v>#DIV/0!</v>
      </c>
      <c r="U97" s="17" t="e">
        <f>IF(SUM(wSUP!$C97:$DB97),$A97*wSUP!U97/SUM(wSUP!$C97:$DB97),0)</f>
        <v>#DIV/0!</v>
      </c>
      <c r="V97" s="17" t="e">
        <f>IF(SUM(wSUP!$C97:$DB97),$A97*wSUP!V97/SUM(wSUP!$C97:$DB97),0)</f>
        <v>#DIV/0!</v>
      </c>
      <c r="W97" s="17" t="e">
        <f>IF(SUM(wSUP!$C97:$DB97),$A97*wSUP!W97/SUM(wSUP!$C97:$DB97),0)</f>
        <v>#DIV/0!</v>
      </c>
      <c r="X97" s="17" t="e">
        <f>IF(SUM(wSUP!$C97:$DB97),$A97*wSUP!X97/SUM(wSUP!$C97:$DB97),0)</f>
        <v>#DIV/0!</v>
      </c>
      <c r="Y97" s="17" t="e">
        <f>IF(SUM(wSUP!$C97:$DB97),$A97*wSUP!Y97/SUM(wSUP!$C97:$DB97),0)</f>
        <v>#DIV/0!</v>
      </c>
      <c r="Z97" s="17" t="e">
        <f>IF(SUM(wSUP!$C97:$DB97),$A97*wSUP!Z97/SUM(wSUP!$C97:$DB97),0)</f>
        <v>#DIV/0!</v>
      </c>
      <c r="AA97" s="17" t="e">
        <f>IF(SUM(wSUP!$C97:$DB97),$A97*wSUP!AA97/SUM(wSUP!$C97:$DB97),0)</f>
        <v>#DIV/0!</v>
      </c>
      <c r="AB97" s="17" t="e">
        <f>IF(SUM(wSUP!$C97:$DB97),$A97*wSUP!AB97/SUM(wSUP!$C97:$DB97),0)</f>
        <v>#DIV/0!</v>
      </c>
      <c r="AC97" s="17" t="e">
        <f>IF(SUM(wSUP!$C97:$DB97),$A97*wSUP!AC97/SUM(wSUP!$C97:$DB97),0)</f>
        <v>#DIV/0!</v>
      </c>
      <c r="AD97" s="17" t="e">
        <f>IF(SUM(wSUP!$C97:$DB97),$A97*wSUP!AD97/SUM(wSUP!$C97:$DB97),0)</f>
        <v>#DIV/0!</v>
      </c>
      <c r="AE97" s="17" t="e">
        <f>IF(SUM(wSUP!$C97:$DB97),$A97*wSUP!AE97/SUM(wSUP!$C97:$DB97),0)</f>
        <v>#DIV/0!</v>
      </c>
      <c r="AF97" s="17" t="e">
        <f>IF(SUM(wSUP!$C97:$DB97),$A97*wSUP!AF97/SUM(wSUP!$C97:$DB97),0)</f>
        <v>#DIV/0!</v>
      </c>
      <c r="AG97" s="17" t="e">
        <f>IF(SUM(wSUP!$C97:$DB97),$A97*wSUP!AG97/SUM(wSUP!$C97:$DB97),0)</f>
        <v>#DIV/0!</v>
      </c>
      <c r="AH97" s="17" t="e">
        <f>IF(SUM(wSUP!$C97:$DB97),$A97*wSUP!AH97/SUM(wSUP!$C97:$DB97),0)</f>
        <v>#DIV/0!</v>
      </c>
      <c r="AI97" s="17" t="e">
        <f>IF(SUM(wSUP!$C97:$DB97),$A97*wSUP!AI97/SUM(wSUP!$C97:$DB97),0)</f>
        <v>#DIV/0!</v>
      </c>
      <c r="AJ97" s="17" t="e">
        <f>IF(SUM(wSUP!$C97:$DB97),$A97*wSUP!AJ97/SUM(wSUP!$C97:$DB97),0)</f>
        <v>#DIV/0!</v>
      </c>
      <c r="AK97" s="17" t="e">
        <f>IF(SUM(wSUP!$C97:$DB97),$A97*wSUP!AK97/SUM(wSUP!$C97:$DB97),0)</f>
        <v>#DIV/0!</v>
      </c>
      <c r="AL97" s="17" t="e">
        <f>IF(SUM(wSUP!$C97:$DB97),$A97*wSUP!AL97/SUM(wSUP!$C97:$DB97),0)</f>
        <v>#DIV/0!</v>
      </c>
      <c r="AM97" s="17" t="e">
        <f>IF(SUM(wSUP!$C97:$DB97),$A97*wSUP!AM97/SUM(wSUP!$C97:$DB97),0)</f>
        <v>#DIV/0!</v>
      </c>
      <c r="AN97" s="17" t="e">
        <f>IF(SUM(wSUP!$C97:$DB97),$A97*wSUP!AN97/SUM(wSUP!$C97:$DB97),0)</f>
        <v>#DIV/0!</v>
      </c>
      <c r="AO97" s="17" t="e">
        <f>IF(SUM(wSUP!$C97:$DB97),$A97*wSUP!AO97/SUM(wSUP!$C97:$DB97),0)</f>
        <v>#DIV/0!</v>
      </c>
      <c r="AP97" s="17" t="e">
        <f>IF(SUM(wSUP!$C97:$DB97),$A97*wSUP!AP97/SUM(wSUP!$C97:$DB97),0)</f>
        <v>#DIV/0!</v>
      </c>
      <c r="AQ97" s="17" t="e">
        <f>IF(SUM(wSUP!$C97:$DB97),$A97*wSUP!AQ97/SUM(wSUP!$C97:$DB97),0)</f>
        <v>#DIV/0!</v>
      </c>
      <c r="AR97" s="17" t="e">
        <f>IF(SUM(wSUP!$C97:$DB97),$A97*wSUP!AR97/SUM(wSUP!$C97:$DB97),0)</f>
        <v>#DIV/0!</v>
      </c>
      <c r="AS97" s="17" t="e">
        <f>IF(SUM(wSUP!$C97:$DB97),$A97*wSUP!AS97/SUM(wSUP!$C97:$DB97),0)</f>
        <v>#DIV/0!</v>
      </c>
      <c r="AT97" s="17" t="e">
        <f>IF(SUM(wSUP!$C97:$DB97),$A97*wSUP!AT97/SUM(wSUP!$C97:$DB97),0)</f>
        <v>#DIV/0!</v>
      </c>
      <c r="AU97" s="17" t="e">
        <f>IF(SUM(wSUP!$C97:$DB97),$A97*wSUP!AU97/SUM(wSUP!$C97:$DB97),0)</f>
        <v>#DIV/0!</v>
      </c>
      <c r="AV97" s="17" t="e">
        <f>IF(SUM(wSUP!$C97:$DB97),$A97*wSUP!AV97/SUM(wSUP!$C97:$DB97),0)</f>
        <v>#DIV/0!</v>
      </c>
      <c r="AW97" s="17" t="e">
        <f>IF(SUM(wSUP!$C97:$DB97),$A97*wSUP!AW97/SUM(wSUP!$C97:$DB97),0)</f>
        <v>#DIV/0!</v>
      </c>
      <c r="AX97" s="17" t="e">
        <f>IF(SUM(wSUP!$C97:$DB97),$A97*wSUP!AX97/SUM(wSUP!$C97:$DB97),0)</f>
        <v>#DIV/0!</v>
      </c>
      <c r="AY97" s="17" t="e">
        <f>IF(SUM(wSUP!$C97:$DB97),$A97*wSUP!AY97/SUM(wSUP!$C97:$DB97),0)</f>
        <v>#DIV/0!</v>
      </c>
      <c r="AZ97" s="17" t="e">
        <f>IF(SUM(wSUP!$C97:$DB97),$A97*wSUP!AZ97/SUM(wSUP!$C97:$DB97),0)</f>
        <v>#DIV/0!</v>
      </c>
      <c r="BA97" s="17" t="e">
        <f>IF(SUM(wSUP!$C97:$DB97),$A97*wSUP!BA97/SUM(wSUP!$C97:$DB97),0)</f>
        <v>#DIV/0!</v>
      </c>
      <c r="BB97" s="17" t="e">
        <f>IF(SUM(wSUP!$C97:$DB97),$A97*wSUP!BB97/SUM(wSUP!$C97:$DB97),0)</f>
        <v>#DIV/0!</v>
      </c>
      <c r="BC97" s="17" t="e">
        <f>IF(SUM(wSUP!$C97:$DB97),$A97*wSUP!BC97/SUM(wSUP!$C97:$DB97),0)</f>
        <v>#DIV/0!</v>
      </c>
      <c r="BD97" s="17" t="e">
        <f>IF(SUM(wSUP!$C97:$DB97),$A97*wSUP!BD97/SUM(wSUP!$C97:$DB97),0)</f>
        <v>#DIV/0!</v>
      </c>
      <c r="BE97" s="17" t="e">
        <f>IF(SUM(wSUP!$C97:$DB97),$A97*wSUP!BE97/SUM(wSUP!$C97:$DB97),0)</f>
        <v>#DIV/0!</v>
      </c>
      <c r="BF97" s="17" t="e">
        <f>IF(SUM(wSUP!$C97:$DB97),$A97*wSUP!BF97/SUM(wSUP!$C97:$DB97),0)</f>
        <v>#DIV/0!</v>
      </c>
      <c r="BG97" s="17" t="e">
        <f>IF(SUM(wSUP!$C97:$DB97),$A97*wSUP!BG97/SUM(wSUP!$C97:$DB97),0)</f>
        <v>#DIV/0!</v>
      </c>
      <c r="BH97" s="17" t="e">
        <f>IF(SUM(wSUP!$C97:$DB97),$A97*wSUP!BH97/SUM(wSUP!$C97:$DB97),0)</f>
        <v>#DIV/0!</v>
      </c>
      <c r="BI97" s="17" t="e">
        <f>IF(SUM(wSUP!$C97:$DB97),$A97*wSUP!BI97/SUM(wSUP!$C97:$DB97),0)</f>
        <v>#DIV/0!</v>
      </c>
      <c r="BJ97" s="17" t="e">
        <f>IF(SUM(wSUP!$C97:$DB97),$A97*wSUP!BJ97/SUM(wSUP!$C97:$DB97),0)</f>
        <v>#DIV/0!</v>
      </c>
      <c r="BK97" s="17" t="e">
        <f>IF(SUM(wSUP!$C97:$DB97),$A97*wSUP!BK97/SUM(wSUP!$C97:$DB97),0)</f>
        <v>#DIV/0!</v>
      </c>
      <c r="BL97" s="17" t="e">
        <f>IF(SUM(wSUP!$C97:$DB97),$A97*wSUP!BL97/SUM(wSUP!$C97:$DB97),0)</f>
        <v>#DIV/0!</v>
      </c>
      <c r="BM97" s="17" t="e">
        <f>IF(SUM(wSUP!$C97:$DB97),$A97*wSUP!BM97/SUM(wSUP!$C97:$DB97),0)</f>
        <v>#DIV/0!</v>
      </c>
      <c r="BN97" s="17" t="e">
        <f>IF(SUM(wSUP!$C97:$DB97),$A97*wSUP!BN97/SUM(wSUP!$C97:$DB97),0)</f>
        <v>#DIV/0!</v>
      </c>
      <c r="BO97" s="17" t="e">
        <f>IF(SUM(wSUP!$C97:$DB97),$A97*wSUP!BO97/SUM(wSUP!$C97:$DB97),0)</f>
        <v>#DIV/0!</v>
      </c>
      <c r="BP97" s="17" t="e">
        <f>IF(SUM(wSUP!$C97:$DB97),$A97*wSUP!BP97/SUM(wSUP!$C97:$DB97),0)</f>
        <v>#DIV/0!</v>
      </c>
      <c r="BQ97" s="17" t="e">
        <f>IF(SUM(wSUP!$C97:$DB97),$A97*wSUP!BQ97/SUM(wSUP!$C97:$DB97),0)</f>
        <v>#DIV/0!</v>
      </c>
      <c r="BR97" s="17" t="e">
        <f>IF(SUM(wSUP!$C97:$DB97),$A97*wSUP!BR97/SUM(wSUP!$C97:$DB97),0)</f>
        <v>#DIV/0!</v>
      </c>
      <c r="BS97" s="17" t="e">
        <f>IF(SUM(wSUP!$C97:$DB97),$A97*wSUP!BS97/SUM(wSUP!$C97:$DB97),0)</f>
        <v>#DIV/0!</v>
      </c>
      <c r="BT97" s="17" t="e">
        <f>IF(SUM(wSUP!$C97:$DB97),$A97*wSUP!BT97/SUM(wSUP!$C97:$DB97),0)</f>
        <v>#DIV/0!</v>
      </c>
      <c r="BU97" s="17" t="e">
        <f>IF(SUM(wSUP!$C97:$DB97),$A97*wSUP!BU97/SUM(wSUP!$C97:$DB97),0)</f>
        <v>#DIV/0!</v>
      </c>
      <c r="BV97" s="17" t="e">
        <f>IF(SUM(wSUP!$C97:$DB97),$A97*wSUP!BV97/SUM(wSUP!$C97:$DB97),0)</f>
        <v>#DIV/0!</v>
      </c>
      <c r="BW97" s="17" t="e">
        <f>IF(SUM(wSUP!$C97:$DB97),$A97*wSUP!BW97/SUM(wSUP!$C97:$DB97),0)</f>
        <v>#DIV/0!</v>
      </c>
      <c r="BX97" s="17" t="e">
        <f>IF(SUM(wSUP!$C97:$DB97),$A97*wSUP!BX97/SUM(wSUP!$C97:$DB97),0)</f>
        <v>#DIV/0!</v>
      </c>
      <c r="BY97" s="17" t="e">
        <f>IF(SUM(wSUP!$C97:$DB97),$A97*wSUP!BY97/SUM(wSUP!$C97:$DB97),0)</f>
        <v>#DIV/0!</v>
      </c>
      <c r="BZ97" s="17" t="e">
        <f>IF(SUM(wSUP!$C97:$DB97),$A97*wSUP!BZ97/SUM(wSUP!$C97:$DB97),0)</f>
        <v>#DIV/0!</v>
      </c>
      <c r="CA97" s="17" t="e">
        <f>IF(SUM(wSUP!$C97:$DB97),$A97*wSUP!CA97/SUM(wSUP!$C97:$DB97),0)</f>
        <v>#DIV/0!</v>
      </c>
      <c r="CB97" s="17" t="e">
        <f>IF(SUM(wSUP!$C97:$DB97),$A97*wSUP!CB97/SUM(wSUP!$C97:$DB97),0)</f>
        <v>#DIV/0!</v>
      </c>
      <c r="CC97" s="17" t="e">
        <f>IF(SUM(wSUP!$C97:$DB97),$A97*wSUP!CC97/SUM(wSUP!$C97:$DB97),0)</f>
        <v>#DIV/0!</v>
      </c>
      <c r="CD97" s="17" t="e">
        <f>IF(SUM(wSUP!$C97:$DB97),$A97*wSUP!CD97/SUM(wSUP!$C97:$DB97),0)</f>
        <v>#DIV/0!</v>
      </c>
      <c r="CE97" s="17" t="e">
        <f>IF(SUM(wSUP!$C97:$DB97),$A97*wSUP!CE97/SUM(wSUP!$C97:$DB97),0)</f>
        <v>#DIV/0!</v>
      </c>
      <c r="CF97" s="17" t="e">
        <f>IF(SUM(wSUP!$C97:$DB97),$A97*wSUP!CF97/SUM(wSUP!$C97:$DB97),0)</f>
        <v>#DIV/0!</v>
      </c>
      <c r="CG97" s="17" t="e">
        <f>IF(SUM(wSUP!$C97:$DB97),$A97*wSUP!CG97/SUM(wSUP!$C97:$DB97),0)</f>
        <v>#DIV/0!</v>
      </c>
      <c r="CH97" s="17" t="e">
        <f>IF(SUM(wSUP!$C97:$DB97),$A97*wSUP!CH97/SUM(wSUP!$C97:$DB97),0)</f>
        <v>#DIV/0!</v>
      </c>
      <c r="CI97" s="17" t="e">
        <f>IF(SUM(wSUP!$C97:$DB97),$A97*wSUP!CI97/SUM(wSUP!$C97:$DB97),0)</f>
        <v>#DIV/0!</v>
      </c>
      <c r="CJ97" s="17" t="e">
        <f>IF(SUM(wSUP!$C97:$DB97),$A97*wSUP!CJ97/SUM(wSUP!$C97:$DB97),0)</f>
        <v>#DIV/0!</v>
      </c>
      <c r="CK97" s="17" t="e">
        <f>IF(SUM(wSUP!$C97:$DB97),$A97*wSUP!CK97/SUM(wSUP!$C97:$DB97),0)</f>
        <v>#DIV/0!</v>
      </c>
      <c r="CL97" s="17" t="e">
        <f>IF(SUM(wSUP!$C97:$DB97),$A97*wSUP!CL97/SUM(wSUP!$C97:$DB97),0)</f>
        <v>#DIV/0!</v>
      </c>
      <c r="CM97" s="17" t="e">
        <f>IF(SUM(wSUP!$C97:$DB97),$A97*wSUP!CM97/SUM(wSUP!$C97:$DB97),0)</f>
        <v>#DIV/0!</v>
      </c>
      <c r="CN97" s="17" t="e">
        <f>IF(SUM(wSUP!$C97:$DB97),$A97*wSUP!CN97/SUM(wSUP!$C97:$DB97),0)</f>
        <v>#DIV/0!</v>
      </c>
      <c r="CO97" s="17" t="e">
        <f>IF(SUM(wSUP!$C97:$DB97),$A97*wSUP!CO97/SUM(wSUP!$C97:$DB97),0)</f>
        <v>#DIV/0!</v>
      </c>
      <c r="CP97" s="17" t="e">
        <f>IF(SUM(wSUP!$C97:$DB97),$A97*wSUP!CP97/SUM(wSUP!$C97:$DB97),0)</f>
        <v>#DIV/0!</v>
      </c>
      <c r="CQ97" s="17" t="e">
        <f>IF(SUM(wSUP!$C97:$DB97),$A97*wSUP!CQ97/SUM(wSUP!$C97:$DB97),0)</f>
        <v>#DIV/0!</v>
      </c>
      <c r="CR97" s="17" t="e">
        <f>IF(SUM(wSUP!$C97:$DB97),$A97*wSUP!CR97/SUM(wSUP!$C97:$DB97),0)</f>
        <v>#DIV/0!</v>
      </c>
      <c r="CS97" s="17" t="e">
        <f>IF(SUM(wSUP!$C97:$DB97),$A97*wSUP!CS97/SUM(wSUP!$C97:$DB97),0)</f>
        <v>#DIV/0!</v>
      </c>
      <c r="CT97" s="17" t="e">
        <f>IF(SUM(wSUP!$C97:$DB97),$A97*wSUP!CT97/SUM(wSUP!$C97:$DB97),0)</f>
        <v>#DIV/0!</v>
      </c>
      <c r="CU97" s="17" t="e">
        <f>IF(SUM(wSUP!$C97:$DB97),$A97*wSUP!CU97/SUM(wSUP!$C97:$DB97),0)</f>
        <v>#DIV/0!</v>
      </c>
      <c r="CV97" s="17" t="e">
        <f>IF(SUM(wSUP!$C97:$DB97),$A97*wSUP!CV97/SUM(wSUP!$C97:$DB97),0)</f>
        <v>#DIV/0!</v>
      </c>
      <c r="CW97" s="17" t="e">
        <f>IF(SUM(wSUP!$C97:$DB97),$A97*wSUP!CW97/SUM(wSUP!$C97:$DB97),0)</f>
        <v>#DIV/0!</v>
      </c>
      <c r="CX97" s="17" t="e">
        <f>IF(SUM(wSUP!$C97:$DB97),$A97*wSUP!CX97/SUM(wSUP!$C97:$DB97),0)</f>
        <v>#DIV/0!</v>
      </c>
      <c r="CY97" s="17" t="e">
        <f>IF(SUM(wSUP!$C97:$DB97),$A97*wSUP!CY97/SUM(wSUP!$C97:$DB97),0)</f>
        <v>#DIV/0!</v>
      </c>
      <c r="CZ97" s="17" t="e">
        <f>IF(SUM(wSUP!$C97:$DB97),$A97*wSUP!CZ97/SUM(wSUP!$C97:$DB97),0)</f>
        <v>#DIV/0!</v>
      </c>
      <c r="DA97" s="17" t="e">
        <f>IF(SUM(wSUP!$C97:$DB97),$A97*wSUP!DA97/SUM(wSUP!$C97:$DB97),0)</f>
        <v>#DIV/0!</v>
      </c>
      <c r="DB97" s="17" t="e">
        <f>IF(SUM(wSUP!$C97:$DB97),$A97*wSUP!DB97/SUM(wSUP!$C97:$DB97),0)</f>
        <v>#DIV/0!</v>
      </c>
      <c r="DC97" s="2"/>
    </row>
    <row r="98" spans="1:107" x14ac:dyDescent="0.75">
      <c r="A98" s="37" t="e">
        <v>#DIV/0!</v>
      </c>
      <c r="B98" s="2" t="s">
        <v>1242</v>
      </c>
      <c r="C98" s="17" t="e">
        <f>IF(SUM(wSUP!$C98:$DB98),$A98*wSUP!C98/SUM(wSUP!$C98:$DB98),0)</f>
        <v>#DIV/0!</v>
      </c>
      <c r="D98" s="17" t="e">
        <f>IF(SUM(wSUP!$C98:$DB98),$A98*wSUP!D98/SUM(wSUP!$C98:$DB98),0)</f>
        <v>#DIV/0!</v>
      </c>
      <c r="E98" s="17" t="e">
        <f>IF(SUM(wSUP!$C98:$DB98),$A98*wSUP!E98/SUM(wSUP!$C98:$DB98),0)</f>
        <v>#DIV/0!</v>
      </c>
      <c r="F98" s="17" t="e">
        <f>IF(SUM(wSUP!$C98:$DB98),$A98*wSUP!F98/SUM(wSUP!$C98:$DB98),0)</f>
        <v>#DIV/0!</v>
      </c>
      <c r="G98" s="17" t="e">
        <f>IF(SUM(wSUP!$C98:$DB98),$A98*wSUP!G98/SUM(wSUP!$C98:$DB98),0)</f>
        <v>#DIV/0!</v>
      </c>
      <c r="H98" s="17" t="e">
        <f>IF(SUM(wSUP!$C98:$DB98),$A98*wSUP!H98/SUM(wSUP!$C98:$DB98),0)</f>
        <v>#DIV/0!</v>
      </c>
      <c r="I98" s="17" t="e">
        <f>IF(SUM(wSUP!$C98:$DB98),$A98*wSUP!I98/SUM(wSUP!$C98:$DB98),0)</f>
        <v>#DIV/0!</v>
      </c>
      <c r="J98" s="17" t="e">
        <f>IF(SUM(wSUP!$C98:$DB98),$A98*wSUP!J98/SUM(wSUP!$C98:$DB98),0)</f>
        <v>#DIV/0!</v>
      </c>
      <c r="K98" s="17" t="e">
        <f>IF(SUM(wSUP!$C98:$DB98),$A98*wSUP!K98/SUM(wSUP!$C98:$DB98),0)</f>
        <v>#DIV/0!</v>
      </c>
      <c r="L98" s="17" t="e">
        <f>IF(SUM(wSUP!$C98:$DB98),$A98*wSUP!L98/SUM(wSUP!$C98:$DB98),0)</f>
        <v>#DIV/0!</v>
      </c>
      <c r="M98" s="17" t="e">
        <f>IF(SUM(wSUP!$C98:$DB98),$A98*wSUP!M98/SUM(wSUP!$C98:$DB98),0)</f>
        <v>#DIV/0!</v>
      </c>
      <c r="N98" s="17" t="e">
        <f>IF(SUM(wSUP!$C98:$DB98),$A98*wSUP!N98/SUM(wSUP!$C98:$DB98),0)</f>
        <v>#DIV/0!</v>
      </c>
      <c r="O98" s="17" t="e">
        <f>IF(SUM(wSUP!$C98:$DB98),$A98*wSUP!O98/SUM(wSUP!$C98:$DB98),0)</f>
        <v>#DIV/0!</v>
      </c>
      <c r="P98" s="17" t="e">
        <f>IF(SUM(wSUP!$C98:$DB98),$A98*wSUP!P98/SUM(wSUP!$C98:$DB98),0)</f>
        <v>#DIV/0!</v>
      </c>
      <c r="Q98" s="17" t="e">
        <f>IF(SUM(wSUP!$C98:$DB98),$A98*wSUP!Q98/SUM(wSUP!$C98:$DB98),0)</f>
        <v>#DIV/0!</v>
      </c>
      <c r="R98" s="17" t="e">
        <f>IF(SUM(wSUP!$C98:$DB98),$A98*wSUP!R98/SUM(wSUP!$C98:$DB98),0)</f>
        <v>#DIV/0!</v>
      </c>
      <c r="S98" s="17" t="e">
        <f>IF(SUM(wSUP!$C98:$DB98),$A98*wSUP!S98/SUM(wSUP!$C98:$DB98),0)</f>
        <v>#DIV/0!</v>
      </c>
      <c r="T98" s="17" t="e">
        <f>IF(SUM(wSUP!$C98:$DB98),$A98*wSUP!T98/SUM(wSUP!$C98:$DB98),0)</f>
        <v>#DIV/0!</v>
      </c>
      <c r="U98" s="17" t="e">
        <f>IF(SUM(wSUP!$C98:$DB98),$A98*wSUP!U98/SUM(wSUP!$C98:$DB98),0)</f>
        <v>#DIV/0!</v>
      </c>
      <c r="V98" s="17" t="e">
        <f>IF(SUM(wSUP!$C98:$DB98),$A98*wSUP!V98/SUM(wSUP!$C98:$DB98),0)</f>
        <v>#DIV/0!</v>
      </c>
      <c r="W98" s="17" t="e">
        <f>IF(SUM(wSUP!$C98:$DB98),$A98*wSUP!W98/SUM(wSUP!$C98:$DB98),0)</f>
        <v>#DIV/0!</v>
      </c>
      <c r="X98" s="17" t="e">
        <f>IF(SUM(wSUP!$C98:$DB98),$A98*wSUP!X98/SUM(wSUP!$C98:$DB98),0)</f>
        <v>#DIV/0!</v>
      </c>
      <c r="Y98" s="17" t="e">
        <f>IF(SUM(wSUP!$C98:$DB98),$A98*wSUP!Y98/SUM(wSUP!$C98:$DB98),0)</f>
        <v>#DIV/0!</v>
      </c>
      <c r="Z98" s="17" t="e">
        <f>IF(SUM(wSUP!$C98:$DB98),$A98*wSUP!Z98/SUM(wSUP!$C98:$DB98),0)</f>
        <v>#DIV/0!</v>
      </c>
      <c r="AA98" s="17" t="e">
        <f>IF(SUM(wSUP!$C98:$DB98),$A98*wSUP!AA98/SUM(wSUP!$C98:$DB98),0)</f>
        <v>#DIV/0!</v>
      </c>
      <c r="AB98" s="17" t="e">
        <f>IF(SUM(wSUP!$C98:$DB98),$A98*wSUP!AB98/SUM(wSUP!$C98:$DB98),0)</f>
        <v>#DIV/0!</v>
      </c>
      <c r="AC98" s="17" t="e">
        <f>IF(SUM(wSUP!$C98:$DB98),$A98*wSUP!AC98/SUM(wSUP!$C98:$DB98),0)</f>
        <v>#DIV/0!</v>
      </c>
      <c r="AD98" s="17" t="e">
        <f>IF(SUM(wSUP!$C98:$DB98),$A98*wSUP!AD98/SUM(wSUP!$C98:$DB98),0)</f>
        <v>#DIV/0!</v>
      </c>
      <c r="AE98" s="17" t="e">
        <f>IF(SUM(wSUP!$C98:$DB98),$A98*wSUP!AE98/SUM(wSUP!$C98:$DB98),0)</f>
        <v>#DIV/0!</v>
      </c>
      <c r="AF98" s="17" t="e">
        <f>IF(SUM(wSUP!$C98:$DB98),$A98*wSUP!AF98/SUM(wSUP!$C98:$DB98),0)</f>
        <v>#DIV/0!</v>
      </c>
      <c r="AG98" s="17" t="e">
        <f>IF(SUM(wSUP!$C98:$DB98),$A98*wSUP!AG98/SUM(wSUP!$C98:$DB98),0)</f>
        <v>#DIV/0!</v>
      </c>
      <c r="AH98" s="17" t="e">
        <f>IF(SUM(wSUP!$C98:$DB98),$A98*wSUP!AH98/SUM(wSUP!$C98:$DB98),0)</f>
        <v>#DIV/0!</v>
      </c>
      <c r="AI98" s="17" t="e">
        <f>IF(SUM(wSUP!$C98:$DB98),$A98*wSUP!AI98/SUM(wSUP!$C98:$DB98),0)</f>
        <v>#DIV/0!</v>
      </c>
      <c r="AJ98" s="17" t="e">
        <f>IF(SUM(wSUP!$C98:$DB98),$A98*wSUP!AJ98/SUM(wSUP!$C98:$DB98),0)</f>
        <v>#DIV/0!</v>
      </c>
      <c r="AK98" s="17" t="e">
        <f>IF(SUM(wSUP!$C98:$DB98),$A98*wSUP!AK98/SUM(wSUP!$C98:$DB98),0)</f>
        <v>#DIV/0!</v>
      </c>
      <c r="AL98" s="17" t="e">
        <f>IF(SUM(wSUP!$C98:$DB98),$A98*wSUP!AL98/SUM(wSUP!$C98:$DB98),0)</f>
        <v>#DIV/0!</v>
      </c>
      <c r="AM98" s="17" t="e">
        <f>IF(SUM(wSUP!$C98:$DB98),$A98*wSUP!AM98/SUM(wSUP!$C98:$DB98),0)</f>
        <v>#DIV/0!</v>
      </c>
      <c r="AN98" s="17" t="e">
        <f>IF(SUM(wSUP!$C98:$DB98),$A98*wSUP!AN98/SUM(wSUP!$C98:$DB98),0)</f>
        <v>#DIV/0!</v>
      </c>
      <c r="AO98" s="17" t="e">
        <f>IF(SUM(wSUP!$C98:$DB98),$A98*wSUP!AO98/SUM(wSUP!$C98:$DB98),0)</f>
        <v>#DIV/0!</v>
      </c>
      <c r="AP98" s="17" t="e">
        <f>IF(SUM(wSUP!$C98:$DB98),$A98*wSUP!AP98/SUM(wSUP!$C98:$DB98),0)</f>
        <v>#DIV/0!</v>
      </c>
      <c r="AQ98" s="17" t="e">
        <f>IF(SUM(wSUP!$C98:$DB98),$A98*wSUP!AQ98/SUM(wSUP!$C98:$DB98),0)</f>
        <v>#DIV/0!</v>
      </c>
      <c r="AR98" s="17" t="e">
        <f>IF(SUM(wSUP!$C98:$DB98),$A98*wSUP!AR98/SUM(wSUP!$C98:$DB98),0)</f>
        <v>#DIV/0!</v>
      </c>
      <c r="AS98" s="17" t="e">
        <f>IF(SUM(wSUP!$C98:$DB98),$A98*wSUP!AS98/SUM(wSUP!$C98:$DB98),0)</f>
        <v>#DIV/0!</v>
      </c>
      <c r="AT98" s="17" t="e">
        <f>IF(SUM(wSUP!$C98:$DB98),$A98*wSUP!AT98/SUM(wSUP!$C98:$DB98),0)</f>
        <v>#DIV/0!</v>
      </c>
      <c r="AU98" s="17" t="e">
        <f>IF(SUM(wSUP!$C98:$DB98),$A98*wSUP!AU98/SUM(wSUP!$C98:$DB98),0)</f>
        <v>#DIV/0!</v>
      </c>
      <c r="AV98" s="17" t="e">
        <f>IF(SUM(wSUP!$C98:$DB98),$A98*wSUP!AV98/SUM(wSUP!$C98:$DB98),0)</f>
        <v>#DIV/0!</v>
      </c>
      <c r="AW98" s="17" t="e">
        <f>IF(SUM(wSUP!$C98:$DB98),$A98*wSUP!AW98/SUM(wSUP!$C98:$DB98),0)</f>
        <v>#DIV/0!</v>
      </c>
      <c r="AX98" s="17" t="e">
        <f>IF(SUM(wSUP!$C98:$DB98),$A98*wSUP!AX98/SUM(wSUP!$C98:$DB98),0)</f>
        <v>#DIV/0!</v>
      </c>
      <c r="AY98" s="17" t="e">
        <f>IF(SUM(wSUP!$C98:$DB98),$A98*wSUP!AY98/SUM(wSUP!$C98:$DB98),0)</f>
        <v>#DIV/0!</v>
      </c>
      <c r="AZ98" s="17" t="e">
        <f>IF(SUM(wSUP!$C98:$DB98),$A98*wSUP!AZ98/SUM(wSUP!$C98:$DB98),0)</f>
        <v>#DIV/0!</v>
      </c>
      <c r="BA98" s="17" t="e">
        <f>IF(SUM(wSUP!$C98:$DB98),$A98*wSUP!BA98/SUM(wSUP!$C98:$DB98),0)</f>
        <v>#DIV/0!</v>
      </c>
      <c r="BB98" s="17" t="e">
        <f>IF(SUM(wSUP!$C98:$DB98),$A98*wSUP!BB98/SUM(wSUP!$C98:$DB98),0)</f>
        <v>#DIV/0!</v>
      </c>
      <c r="BC98" s="17" t="e">
        <f>IF(SUM(wSUP!$C98:$DB98),$A98*wSUP!BC98/SUM(wSUP!$C98:$DB98),0)</f>
        <v>#DIV/0!</v>
      </c>
      <c r="BD98" s="17" t="e">
        <f>IF(SUM(wSUP!$C98:$DB98),$A98*wSUP!BD98/SUM(wSUP!$C98:$DB98),0)</f>
        <v>#DIV/0!</v>
      </c>
      <c r="BE98" s="17" t="e">
        <f>IF(SUM(wSUP!$C98:$DB98),$A98*wSUP!BE98/SUM(wSUP!$C98:$DB98),0)</f>
        <v>#DIV/0!</v>
      </c>
      <c r="BF98" s="17" t="e">
        <f>IF(SUM(wSUP!$C98:$DB98),$A98*wSUP!BF98/SUM(wSUP!$C98:$DB98),0)</f>
        <v>#DIV/0!</v>
      </c>
      <c r="BG98" s="17" t="e">
        <f>IF(SUM(wSUP!$C98:$DB98),$A98*wSUP!BG98/SUM(wSUP!$C98:$DB98),0)</f>
        <v>#DIV/0!</v>
      </c>
      <c r="BH98" s="17" t="e">
        <f>IF(SUM(wSUP!$C98:$DB98),$A98*wSUP!BH98/SUM(wSUP!$C98:$DB98),0)</f>
        <v>#DIV/0!</v>
      </c>
      <c r="BI98" s="17" t="e">
        <f>IF(SUM(wSUP!$C98:$DB98),$A98*wSUP!BI98/SUM(wSUP!$C98:$DB98),0)</f>
        <v>#DIV/0!</v>
      </c>
      <c r="BJ98" s="17" t="e">
        <f>IF(SUM(wSUP!$C98:$DB98),$A98*wSUP!BJ98/SUM(wSUP!$C98:$DB98),0)</f>
        <v>#DIV/0!</v>
      </c>
      <c r="BK98" s="17" t="e">
        <f>IF(SUM(wSUP!$C98:$DB98),$A98*wSUP!BK98/SUM(wSUP!$C98:$DB98),0)</f>
        <v>#DIV/0!</v>
      </c>
      <c r="BL98" s="17" t="e">
        <f>IF(SUM(wSUP!$C98:$DB98),$A98*wSUP!BL98/SUM(wSUP!$C98:$DB98),0)</f>
        <v>#DIV/0!</v>
      </c>
      <c r="BM98" s="17" t="e">
        <f>IF(SUM(wSUP!$C98:$DB98),$A98*wSUP!BM98/SUM(wSUP!$C98:$DB98),0)</f>
        <v>#DIV/0!</v>
      </c>
      <c r="BN98" s="17" t="e">
        <f>IF(SUM(wSUP!$C98:$DB98),$A98*wSUP!BN98/SUM(wSUP!$C98:$DB98),0)</f>
        <v>#DIV/0!</v>
      </c>
      <c r="BO98" s="17" t="e">
        <f>IF(SUM(wSUP!$C98:$DB98),$A98*wSUP!BO98/SUM(wSUP!$C98:$DB98),0)</f>
        <v>#DIV/0!</v>
      </c>
      <c r="BP98" s="17" t="e">
        <f>IF(SUM(wSUP!$C98:$DB98),$A98*wSUP!BP98/SUM(wSUP!$C98:$DB98),0)</f>
        <v>#DIV/0!</v>
      </c>
      <c r="BQ98" s="17" t="e">
        <f>IF(SUM(wSUP!$C98:$DB98),$A98*wSUP!BQ98/SUM(wSUP!$C98:$DB98),0)</f>
        <v>#DIV/0!</v>
      </c>
      <c r="BR98" s="17" t="e">
        <f>IF(SUM(wSUP!$C98:$DB98),$A98*wSUP!BR98/SUM(wSUP!$C98:$DB98),0)</f>
        <v>#DIV/0!</v>
      </c>
      <c r="BS98" s="17" t="e">
        <f>IF(SUM(wSUP!$C98:$DB98),$A98*wSUP!BS98/SUM(wSUP!$C98:$DB98),0)</f>
        <v>#DIV/0!</v>
      </c>
      <c r="BT98" s="17" t="e">
        <f>IF(SUM(wSUP!$C98:$DB98),$A98*wSUP!BT98/SUM(wSUP!$C98:$DB98),0)</f>
        <v>#DIV/0!</v>
      </c>
      <c r="BU98" s="17" t="e">
        <f>IF(SUM(wSUP!$C98:$DB98),$A98*wSUP!BU98/SUM(wSUP!$C98:$DB98),0)</f>
        <v>#DIV/0!</v>
      </c>
      <c r="BV98" s="17" t="e">
        <f>IF(SUM(wSUP!$C98:$DB98),$A98*wSUP!BV98/SUM(wSUP!$C98:$DB98),0)</f>
        <v>#DIV/0!</v>
      </c>
      <c r="BW98" s="17" t="e">
        <f>IF(SUM(wSUP!$C98:$DB98),$A98*wSUP!BW98/SUM(wSUP!$C98:$DB98),0)</f>
        <v>#DIV/0!</v>
      </c>
      <c r="BX98" s="17" t="e">
        <f>IF(SUM(wSUP!$C98:$DB98),$A98*wSUP!BX98/SUM(wSUP!$C98:$DB98),0)</f>
        <v>#DIV/0!</v>
      </c>
      <c r="BY98" s="17" t="e">
        <f>IF(SUM(wSUP!$C98:$DB98),$A98*wSUP!BY98/SUM(wSUP!$C98:$DB98),0)</f>
        <v>#DIV/0!</v>
      </c>
      <c r="BZ98" s="17" t="e">
        <f>IF(SUM(wSUP!$C98:$DB98),$A98*wSUP!BZ98/SUM(wSUP!$C98:$DB98),0)</f>
        <v>#DIV/0!</v>
      </c>
      <c r="CA98" s="17" t="e">
        <f>IF(SUM(wSUP!$C98:$DB98),$A98*wSUP!CA98/SUM(wSUP!$C98:$DB98),0)</f>
        <v>#DIV/0!</v>
      </c>
      <c r="CB98" s="17" t="e">
        <f>IF(SUM(wSUP!$C98:$DB98),$A98*wSUP!CB98/SUM(wSUP!$C98:$DB98),0)</f>
        <v>#DIV/0!</v>
      </c>
      <c r="CC98" s="17" t="e">
        <f>IF(SUM(wSUP!$C98:$DB98),$A98*wSUP!CC98/SUM(wSUP!$C98:$DB98),0)</f>
        <v>#DIV/0!</v>
      </c>
      <c r="CD98" s="17" t="e">
        <f>IF(SUM(wSUP!$C98:$DB98),$A98*wSUP!CD98/SUM(wSUP!$C98:$DB98),0)</f>
        <v>#DIV/0!</v>
      </c>
      <c r="CE98" s="17" t="e">
        <f>IF(SUM(wSUP!$C98:$DB98),$A98*wSUP!CE98/SUM(wSUP!$C98:$DB98),0)</f>
        <v>#DIV/0!</v>
      </c>
      <c r="CF98" s="17" t="e">
        <f>IF(SUM(wSUP!$C98:$DB98),$A98*wSUP!CF98/SUM(wSUP!$C98:$DB98),0)</f>
        <v>#DIV/0!</v>
      </c>
      <c r="CG98" s="17" t="e">
        <f>IF(SUM(wSUP!$C98:$DB98),$A98*wSUP!CG98/SUM(wSUP!$C98:$DB98),0)</f>
        <v>#DIV/0!</v>
      </c>
      <c r="CH98" s="17" t="e">
        <f>IF(SUM(wSUP!$C98:$DB98),$A98*wSUP!CH98/SUM(wSUP!$C98:$DB98),0)</f>
        <v>#DIV/0!</v>
      </c>
      <c r="CI98" s="17" t="e">
        <f>IF(SUM(wSUP!$C98:$DB98),$A98*wSUP!CI98/SUM(wSUP!$C98:$DB98),0)</f>
        <v>#DIV/0!</v>
      </c>
      <c r="CJ98" s="17" t="e">
        <f>IF(SUM(wSUP!$C98:$DB98),$A98*wSUP!CJ98/SUM(wSUP!$C98:$DB98),0)</f>
        <v>#DIV/0!</v>
      </c>
      <c r="CK98" s="17" t="e">
        <f>IF(SUM(wSUP!$C98:$DB98),$A98*wSUP!CK98/SUM(wSUP!$C98:$DB98),0)</f>
        <v>#DIV/0!</v>
      </c>
      <c r="CL98" s="17" t="e">
        <f>IF(SUM(wSUP!$C98:$DB98),$A98*wSUP!CL98/SUM(wSUP!$C98:$DB98),0)</f>
        <v>#DIV/0!</v>
      </c>
      <c r="CM98" s="17" t="e">
        <f>IF(SUM(wSUP!$C98:$DB98),$A98*wSUP!CM98/SUM(wSUP!$C98:$DB98),0)</f>
        <v>#DIV/0!</v>
      </c>
      <c r="CN98" s="17" t="e">
        <f>IF(SUM(wSUP!$C98:$DB98),$A98*wSUP!CN98/SUM(wSUP!$C98:$DB98),0)</f>
        <v>#DIV/0!</v>
      </c>
      <c r="CO98" s="17" t="e">
        <f>IF(SUM(wSUP!$C98:$DB98),$A98*wSUP!CO98/SUM(wSUP!$C98:$DB98),0)</f>
        <v>#DIV/0!</v>
      </c>
      <c r="CP98" s="17" t="e">
        <f>IF(SUM(wSUP!$C98:$DB98),$A98*wSUP!CP98/SUM(wSUP!$C98:$DB98),0)</f>
        <v>#DIV/0!</v>
      </c>
      <c r="CQ98" s="17" t="e">
        <f>IF(SUM(wSUP!$C98:$DB98),$A98*wSUP!CQ98/SUM(wSUP!$C98:$DB98),0)</f>
        <v>#DIV/0!</v>
      </c>
      <c r="CR98" s="17" t="e">
        <f>IF(SUM(wSUP!$C98:$DB98),$A98*wSUP!CR98/SUM(wSUP!$C98:$DB98),0)</f>
        <v>#DIV/0!</v>
      </c>
      <c r="CS98" s="17" t="e">
        <f>IF(SUM(wSUP!$C98:$DB98),$A98*wSUP!CS98/SUM(wSUP!$C98:$DB98),0)</f>
        <v>#DIV/0!</v>
      </c>
      <c r="CT98" s="17" t="e">
        <f>IF(SUM(wSUP!$C98:$DB98),$A98*wSUP!CT98/SUM(wSUP!$C98:$DB98),0)</f>
        <v>#DIV/0!</v>
      </c>
      <c r="CU98" s="17" t="e">
        <f>IF(SUM(wSUP!$C98:$DB98),$A98*wSUP!CU98/SUM(wSUP!$C98:$DB98),0)</f>
        <v>#DIV/0!</v>
      </c>
      <c r="CV98" s="17" t="e">
        <f>IF(SUM(wSUP!$C98:$DB98),$A98*wSUP!CV98/SUM(wSUP!$C98:$DB98),0)</f>
        <v>#DIV/0!</v>
      </c>
      <c r="CW98" s="17" t="e">
        <f>IF(SUM(wSUP!$C98:$DB98),$A98*wSUP!CW98/SUM(wSUP!$C98:$DB98),0)</f>
        <v>#DIV/0!</v>
      </c>
      <c r="CX98" s="17" t="e">
        <f>IF(SUM(wSUP!$C98:$DB98),$A98*wSUP!CX98/SUM(wSUP!$C98:$DB98),0)</f>
        <v>#DIV/0!</v>
      </c>
      <c r="CY98" s="17" t="e">
        <f>IF(SUM(wSUP!$C98:$DB98),$A98*wSUP!CY98/SUM(wSUP!$C98:$DB98),0)</f>
        <v>#DIV/0!</v>
      </c>
      <c r="CZ98" s="17" t="e">
        <f>IF(SUM(wSUP!$C98:$DB98),$A98*wSUP!CZ98/SUM(wSUP!$C98:$DB98),0)</f>
        <v>#DIV/0!</v>
      </c>
      <c r="DA98" s="17" t="e">
        <f>IF(SUM(wSUP!$C98:$DB98),$A98*wSUP!DA98/SUM(wSUP!$C98:$DB98),0)</f>
        <v>#DIV/0!</v>
      </c>
      <c r="DB98" s="17" t="e">
        <f>IF(SUM(wSUP!$C98:$DB98),$A98*wSUP!DB98/SUM(wSUP!$C98:$DB98),0)</f>
        <v>#DIV/0!</v>
      </c>
      <c r="DC98" s="2"/>
    </row>
    <row r="99" spans="1:107" x14ac:dyDescent="0.75">
      <c r="A99" s="37" t="e">
        <v>#DIV/0!</v>
      </c>
      <c r="B99" s="2" t="s">
        <v>1245</v>
      </c>
      <c r="C99" s="17" t="e">
        <f>IF(SUM(wSUP!$C99:$DB99),$A99*wSUP!C99/SUM(wSUP!$C99:$DB99),0)</f>
        <v>#DIV/0!</v>
      </c>
      <c r="D99" s="17" t="e">
        <f>IF(SUM(wSUP!$C99:$DB99),$A99*wSUP!D99/SUM(wSUP!$C99:$DB99),0)</f>
        <v>#DIV/0!</v>
      </c>
      <c r="E99" s="17" t="e">
        <f>IF(SUM(wSUP!$C99:$DB99),$A99*wSUP!E99/SUM(wSUP!$C99:$DB99),0)</f>
        <v>#DIV/0!</v>
      </c>
      <c r="F99" s="17" t="e">
        <f>IF(SUM(wSUP!$C99:$DB99),$A99*wSUP!F99/SUM(wSUP!$C99:$DB99),0)</f>
        <v>#DIV/0!</v>
      </c>
      <c r="G99" s="17" t="e">
        <f>IF(SUM(wSUP!$C99:$DB99),$A99*wSUP!G99/SUM(wSUP!$C99:$DB99),0)</f>
        <v>#DIV/0!</v>
      </c>
      <c r="H99" s="17" t="e">
        <f>IF(SUM(wSUP!$C99:$DB99),$A99*wSUP!H99/SUM(wSUP!$C99:$DB99),0)</f>
        <v>#DIV/0!</v>
      </c>
      <c r="I99" s="17" t="e">
        <f>IF(SUM(wSUP!$C99:$DB99),$A99*wSUP!I99/SUM(wSUP!$C99:$DB99),0)</f>
        <v>#DIV/0!</v>
      </c>
      <c r="J99" s="17" t="e">
        <f>IF(SUM(wSUP!$C99:$DB99),$A99*wSUP!J99/SUM(wSUP!$C99:$DB99),0)</f>
        <v>#DIV/0!</v>
      </c>
      <c r="K99" s="17" t="e">
        <f>IF(SUM(wSUP!$C99:$DB99),$A99*wSUP!K99/SUM(wSUP!$C99:$DB99),0)</f>
        <v>#DIV/0!</v>
      </c>
      <c r="L99" s="17" t="e">
        <f>IF(SUM(wSUP!$C99:$DB99),$A99*wSUP!L99/SUM(wSUP!$C99:$DB99),0)</f>
        <v>#DIV/0!</v>
      </c>
      <c r="M99" s="17" t="e">
        <f>IF(SUM(wSUP!$C99:$DB99),$A99*wSUP!M99/SUM(wSUP!$C99:$DB99),0)</f>
        <v>#DIV/0!</v>
      </c>
      <c r="N99" s="17" t="e">
        <f>IF(SUM(wSUP!$C99:$DB99),$A99*wSUP!N99/SUM(wSUP!$C99:$DB99),0)</f>
        <v>#DIV/0!</v>
      </c>
      <c r="O99" s="17" t="e">
        <f>IF(SUM(wSUP!$C99:$DB99),$A99*wSUP!O99/SUM(wSUP!$C99:$DB99),0)</f>
        <v>#DIV/0!</v>
      </c>
      <c r="P99" s="17" t="e">
        <f>IF(SUM(wSUP!$C99:$DB99),$A99*wSUP!P99/SUM(wSUP!$C99:$DB99),0)</f>
        <v>#DIV/0!</v>
      </c>
      <c r="Q99" s="17" t="e">
        <f>IF(SUM(wSUP!$C99:$DB99),$A99*wSUP!Q99/SUM(wSUP!$C99:$DB99),0)</f>
        <v>#DIV/0!</v>
      </c>
      <c r="R99" s="17" t="e">
        <f>IF(SUM(wSUP!$C99:$DB99),$A99*wSUP!R99/SUM(wSUP!$C99:$DB99),0)</f>
        <v>#DIV/0!</v>
      </c>
      <c r="S99" s="17" t="e">
        <f>IF(SUM(wSUP!$C99:$DB99),$A99*wSUP!S99/SUM(wSUP!$C99:$DB99),0)</f>
        <v>#DIV/0!</v>
      </c>
      <c r="T99" s="17" t="e">
        <f>IF(SUM(wSUP!$C99:$DB99),$A99*wSUP!T99/SUM(wSUP!$C99:$DB99),0)</f>
        <v>#DIV/0!</v>
      </c>
      <c r="U99" s="17" t="e">
        <f>IF(SUM(wSUP!$C99:$DB99),$A99*wSUP!U99/SUM(wSUP!$C99:$DB99),0)</f>
        <v>#DIV/0!</v>
      </c>
      <c r="V99" s="17" t="e">
        <f>IF(SUM(wSUP!$C99:$DB99),$A99*wSUP!V99/SUM(wSUP!$C99:$DB99),0)</f>
        <v>#DIV/0!</v>
      </c>
      <c r="W99" s="17" t="e">
        <f>IF(SUM(wSUP!$C99:$DB99),$A99*wSUP!W99/SUM(wSUP!$C99:$DB99),0)</f>
        <v>#DIV/0!</v>
      </c>
      <c r="X99" s="17" t="e">
        <f>IF(SUM(wSUP!$C99:$DB99),$A99*wSUP!X99/SUM(wSUP!$C99:$DB99),0)</f>
        <v>#DIV/0!</v>
      </c>
      <c r="Y99" s="17" t="e">
        <f>IF(SUM(wSUP!$C99:$DB99),$A99*wSUP!Y99/SUM(wSUP!$C99:$DB99),0)</f>
        <v>#DIV/0!</v>
      </c>
      <c r="Z99" s="17" t="e">
        <f>IF(SUM(wSUP!$C99:$DB99),$A99*wSUP!Z99/SUM(wSUP!$C99:$DB99),0)</f>
        <v>#DIV/0!</v>
      </c>
      <c r="AA99" s="17" t="e">
        <f>IF(SUM(wSUP!$C99:$DB99),$A99*wSUP!AA99/SUM(wSUP!$C99:$DB99),0)</f>
        <v>#DIV/0!</v>
      </c>
      <c r="AB99" s="17" t="e">
        <f>IF(SUM(wSUP!$C99:$DB99),$A99*wSUP!AB99/SUM(wSUP!$C99:$DB99),0)</f>
        <v>#DIV/0!</v>
      </c>
      <c r="AC99" s="17" t="e">
        <f>IF(SUM(wSUP!$C99:$DB99),$A99*wSUP!AC99/SUM(wSUP!$C99:$DB99),0)</f>
        <v>#DIV/0!</v>
      </c>
      <c r="AD99" s="17" t="e">
        <f>IF(SUM(wSUP!$C99:$DB99),$A99*wSUP!AD99/SUM(wSUP!$C99:$DB99),0)</f>
        <v>#DIV/0!</v>
      </c>
      <c r="AE99" s="17" t="e">
        <f>IF(SUM(wSUP!$C99:$DB99),$A99*wSUP!AE99/SUM(wSUP!$C99:$DB99),0)</f>
        <v>#DIV/0!</v>
      </c>
      <c r="AF99" s="17" t="e">
        <f>IF(SUM(wSUP!$C99:$DB99),$A99*wSUP!AF99/SUM(wSUP!$C99:$DB99),0)</f>
        <v>#DIV/0!</v>
      </c>
      <c r="AG99" s="17" t="e">
        <f>IF(SUM(wSUP!$C99:$DB99),$A99*wSUP!AG99/SUM(wSUP!$C99:$DB99),0)</f>
        <v>#DIV/0!</v>
      </c>
      <c r="AH99" s="17" t="e">
        <f>IF(SUM(wSUP!$C99:$DB99),$A99*wSUP!AH99/SUM(wSUP!$C99:$DB99),0)</f>
        <v>#DIV/0!</v>
      </c>
      <c r="AI99" s="17" t="e">
        <f>IF(SUM(wSUP!$C99:$DB99),$A99*wSUP!AI99/SUM(wSUP!$C99:$DB99),0)</f>
        <v>#DIV/0!</v>
      </c>
      <c r="AJ99" s="17" t="e">
        <f>IF(SUM(wSUP!$C99:$DB99),$A99*wSUP!AJ99/SUM(wSUP!$C99:$DB99),0)</f>
        <v>#DIV/0!</v>
      </c>
      <c r="AK99" s="17" t="e">
        <f>IF(SUM(wSUP!$C99:$DB99),$A99*wSUP!AK99/SUM(wSUP!$C99:$DB99),0)</f>
        <v>#DIV/0!</v>
      </c>
      <c r="AL99" s="17" t="e">
        <f>IF(SUM(wSUP!$C99:$DB99),$A99*wSUP!AL99/SUM(wSUP!$C99:$DB99),0)</f>
        <v>#DIV/0!</v>
      </c>
      <c r="AM99" s="17" t="e">
        <f>IF(SUM(wSUP!$C99:$DB99),$A99*wSUP!AM99/SUM(wSUP!$C99:$DB99),0)</f>
        <v>#DIV/0!</v>
      </c>
      <c r="AN99" s="17" t="e">
        <f>IF(SUM(wSUP!$C99:$DB99),$A99*wSUP!AN99/SUM(wSUP!$C99:$DB99),0)</f>
        <v>#DIV/0!</v>
      </c>
      <c r="AO99" s="17" t="e">
        <f>IF(SUM(wSUP!$C99:$DB99),$A99*wSUP!AO99/SUM(wSUP!$C99:$DB99),0)</f>
        <v>#DIV/0!</v>
      </c>
      <c r="AP99" s="17" t="e">
        <f>IF(SUM(wSUP!$C99:$DB99),$A99*wSUP!AP99/SUM(wSUP!$C99:$DB99),0)</f>
        <v>#DIV/0!</v>
      </c>
      <c r="AQ99" s="17" t="e">
        <f>IF(SUM(wSUP!$C99:$DB99),$A99*wSUP!AQ99/SUM(wSUP!$C99:$DB99),0)</f>
        <v>#DIV/0!</v>
      </c>
      <c r="AR99" s="17" t="e">
        <f>IF(SUM(wSUP!$C99:$DB99),$A99*wSUP!AR99/SUM(wSUP!$C99:$DB99),0)</f>
        <v>#DIV/0!</v>
      </c>
      <c r="AS99" s="17" t="e">
        <f>IF(SUM(wSUP!$C99:$DB99),$A99*wSUP!AS99/SUM(wSUP!$C99:$DB99),0)</f>
        <v>#DIV/0!</v>
      </c>
      <c r="AT99" s="17" t="e">
        <f>IF(SUM(wSUP!$C99:$DB99),$A99*wSUP!AT99/SUM(wSUP!$C99:$DB99),0)</f>
        <v>#DIV/0!</v>
      </c>
      <c r="AU99" s="17" t="e">
        <f>IF(SUM(wSUP!$C99:$DB99),$A99*wSUP!AU99/SUM(wSUP!$C99:$DB99),0)</f>
        <v>#DIV/0!</v>
      </c>
      <c r="AV99" s="17" t="e">
        <f>IF(SUM(wSUP!$C99:$DB99),$A99*wSUP!AV99/SUM(wSUP!$C99:$DB99),0)</f>
        <v>#DIV/0!</v>
      </c>
      <c r="AW99" s="17" t="e">
        <f>IF(SUM(wSUP!$C99:$DB99),$A99*wSUP!AW99/SUM(wSUP!$C99:$DB99),0)</f>
        <v>#DIV/0!</v>
      </c>
      <c r="AX99" s="17" t="e">
        <f>IF(SUM(wSUP!$C99:$DB99),$A99*wSUP!AX99/SUM(wSUP!$C99:$DB99),0)</f>
        <v>#DIV/0!</v>
      </c>
      <c r="AY99" s="17" t="e">
        <f>IF(SUM(wSUP!$C99:$DB99),$A99*wSUP!AY99/SUM(wSUP!$C99:$DB99),0)</f>
        <v>#DIV/0!</v>
      </c>
      <c r="AZ99" s="17" t="e">
        <f>IF(SUM(wSUP!$C99:$DB99),$A99*wSUP!AZ99/SUM(wSUP!$C99:$DB99),0)</f>
        <v>#DIV/0!</v>
      </c>
      <c r="BA99" s="17" t="e">
        <f>IF(SUM(wSUP!$C99:$DB99),$A99*wSUP!BA99/SUM(wSUP!$C99:$DB99),0)</f>
        <v>#DIV/0!</v>
      </c>
      <c r="BB99" s="17" t="e">
        <f>IF(SUM(wSUP!$C99:$DB99),$A99*wSUP!BB99/SUM(wSUP!$C99:$DB99),0)</f>
        <v>#DIV/0!</v>
      </c>
      <c r="BC99" s="17" t="e">
        <f>IF(SUM(wSUP!$C99:$DB99),$A99*wSUP!BC99/SUM(wSUP!$C99:$DB99),0)</f>
        <v>#DIV/0!</v>
      </c>
      <c r="BD99" s="17" t="e">
        <f>IF(SUM(wSUP!$C99:$DB99),$A99*wSUP!BD99/SUM(wSUP!$C99:$DB99),0)</f>
        <v>#DIV/0!</v>
      </c>
      <c r="BE99" s="17" t="e">
        <f>IF(SUM(wSUP!$C99:$DB99),$A99*wSUP!BE99/SUM(wSUP!$C99:$DB99),0)</f>
        <v>#DIV/0!</v>
      </c>
      <c r="BF99" s="17" t="e">
        <f>IF(SUM(wSUP!$C99:$DB99),$A99*wSUP!BF99/SUM(wSUP!$C99:$DB99),0)</f>
        <v>#DIV/0!</v>
      </c>
      <c r="BG99" s="17" t="e">
        <f>IF(SUM(wSUP!$C99:$DB99),$A99*wSUP!BG99/SUM(wSUP!$C99:$DB99),0)</f>
        <v>#DIV/0!</v>
      </c>
      <c r="BH99" s="17" t="e">
        <f>IF(SUM(wSUP!$C99:$DB99),$A99*wSUP!BH99/SUM(wSUP!$C99:$DB99),0)</f>
        <v>#DIV/0!</v>
      </c>
      <c r="BI99" s="17" t="e">
        <f>IF(SUM(wSUP!$C99:$DB99),$A99*wSUP!BI99/SUM(wSUP!$C99:$DB99),0)</f>
        <v>#DIV/0!</v>
      </c>
      <c r="BJ99" s="17" t="e">
        <f>IF(SUM(wSUP!$C99:$DB99),$A99*wSUP!BJ99/SUM(wSUP!$C99:$DB99),0)</f>
        <v>#DIV/0!</v>
      </c>
      <c r="BK99" s="17" t="e">
        <f>IF(SUM(wSUP!$C99:$DB99),$A99*wSUP!BK99/SUM(wSUP!$C99:$DB99),0)</f>
        <v>#DIV/0!</v>
      </c>
      <c r="BL99" s="17" t="e">
        <f>IF(SUM(wSUP!$C99:$DB99),$A99*wSUP!BL99/SUM(wSUP!$C99:$DB99),0)</f>
        <v>#DIV/0!</v>
      </c>
      <c r="BM99" s="17" t="e">
        <f>IF(SUM(wSUP!$C99:$DB99),$A99*wSUP!BM99/SUM(wSUP!$C99:$DB99),0)</f>
        <v>#DIV/0!</v>
      </c>
      <c r="BN99" s="17" t="e">
        <f>IF(SUM(wSUP!$C99:$DB99),$A99*wSUP!BN99/SUM(wSUP!$C99:$DB99),0)</f>
        <v>#DIV/0!</v>
      </c>
      <c r="BO99" s="17" t="e">
        <f>IF(SUM(wSUP!$C99:$DB99),$A99*wSUP!BO99/SUM(wSUP!$C99:$DB99),0)</f>
        <v>#DIV/0!</v>
      </c>
      <c r="BP99" s="17" t="e">
        <f>IF(SUM(wSUP!$C99:$DB99),$A99*wSUP!BP99/SUM(wSUP!$C99:$DB99),0)</f>
        <v>#DIV/0!</v>
      </c>
      <c r="BQ99" s="17" t="e">
        <f>IF(SUM(wSUP!$C99:$DB99),$A99*wSUP!BQ99/SUM(wSUP!$C99:$DB99),0)</f>
        <v>#DIV/0!</v>
      </c>
      <c r="BR99" s="17" t="e">
        <f>IF(SUM(wSUP!$C99:$DB99),$A99*wSUP!BR99/SUM(wSUP!$C99:$DB99),0)</f>
        <v>#DIV/0!</v>
      </c>
      <c r="BS99" s="17" t="e">
        <f>IF(SUM(wSUP!$C99:$DB99),$A99*wSUP!BS99/SUM(wSUP!$C99:$DB99),0)</f>
        <v>#DIV/0!</v>
      </c>
      <c r="BT99" s="17" t="e">
        <f>IF(SUM(wSUP!$C99:$DB99),$A99*wSUP!BT99/SUM(wSUP!$C99:$DB99),0)</f>
        <v>#DIV/0!</v>
      </c>
      <c r="BU99" s="17" t="e">
        <f>IF(SUM(wSUP!$C99:$DB99),$A99*wSUP!BU99/SUM(wSUP!$C99:$DB99),0)</f>
        <v>#DIV/0!</v>
      </c>
      <c r="BV99" s="17" t="e">
        <f>IF(SUM(wSUP!$C99:$DB99),$A99*wSUP!BV99/SUM(wSUP!$C99:$DB99),0)</f>
        <v>#DIV/0!</v>
      </c>
      <c r="BW99" s="17" t="e">
        <f>IF(SUM(wSUP!$C99:$DB99),$A99*wSUP!BW99/SUM(wSUP!$C99:$DB99),0)</f>
        <v>#DIV/0!</v>
      </c>
      <c r="BX99" s="17" t="e">
        <f>IF(SUM(wSUP!$C99:$DB99),$A99*wSUP!BX99/SUM(wSUP!$C99:$DB99),0)</f>
        <v>#DIV/0!</v>
      </c>
      <c r="BY99" s="17" t="e">
        <f>IF(SUM(wSUP!$C99:$DB99),$A99*wSUP!BY99/SUM(wSUP!$C99:$DB99),0)</f>
        <v>#DIV/0!</v>
      </c>
      <c r="BZ99" s="17" t="e">
        <f>IF(SUM(wSUP!$C99:$DB99),$A99*wSUP!BZ99/SUM(wSUP!$C99:$DB99),0)</f>
        <v>#DIV/0!</v>
      </c>
      <c r="CA99" s="17" t="e">
        <f>IF(SUM(wSUP!$C99:$DB99),$A99*wSUP!CA99/SUM(wSUP!$C99:$DB99),0)</f>
        <v>#DIV/0!</v>
      </c>
      <c r="CB99" s="17" t="e">
        <f>IF(SUM(wSUP!$C99:$DB99),$A99*wSUP!CB99/SUM(wSUP!$C99:$DB99),0)</f>
        <v>#DIV/0!</v>
      </c>
      <c r="CC99" s="17" t="e">
        <f>IF(SUM(wSUP!$C99:$DB99),$A99*wSUP!CC99/SUM(wSUP!$C99:$DB99),0)</f>
        <v>#DIV/0!</v>
      </c>
      <c r="CD99" s="17" t="e">
        <f>IF(SUM(wSUP!$C99:$DB99),$A99*wSUP!CD99/SUM(wSUP!$C99:$DB99),0)</f>
        <v>#DIV/0!</v>
      </c>
      <c r="CE99" s="17" t="e">
        <f>IF(SUM(wSUP!$C99:$DB99),$A99*wSUP!CE99/SUM(wSUP!$C99:$DB99),0)</f>
        <v>#DIV/0!</v>
      </c>
      <c r="CF99" s="17" t="e">
        <f>IF(SUM(wSUP!$C99:$DB99),$A99*wSUP!CF99/SUM(wSUP!$C99:$DB99),0)</f>
        <v>#DIV/0!</v>
      </c>
      <c r="CG99" s="17" t="e">
        <f>IF(SUM(wSUP!$C99:$DB99),$A99*wSUP!CG99/SUM(wSUP!$C99:$DB99),0)</f>
        <v>#DIV/0!</v>
      </c>
      <c r="CH99" s="17" t="e">
        <f>IF(SUM(wSUP!$C99:$DB99),$A99*wSUP!CH99/SUM(wSUP!$C99:$DB99),0)</f>
        <v>#DIV/0!</v>
      </c>
      <c r="CI99" s="17" t="e">
        <f>IF(SUM(wSUP!$C99:$DB99),$A99*wSUP!CI99/SUM(wSUP!$C99:$DB99),0)</f>
        <v>#DIV/0!</v>
      </c>
      <c r="CJ99" s="17" t="e">
        <f>IF(SUM(wSUP!$C99:$DB99),$A99*wSUP!CJ99/SUM(wSUP!$C99:$DB99),0)</f>
        <v>#DIV/0!</v>
      </c>
      <c r="CK99" s="17" t="e">
        <f>IF(SUM(wSUP!$C99:$DB99),$A99*wSUP!CK99/SUM(wSUP!$C99:$DB99),0)</f>
        <v>#DIV/0!</v>
      </c>
      <c r="CL99" s="17" t="e">
        <f>IF(SUM(wSUP!$C99:$DB99),$A99*wSUP!CL99/SUM(wSUP!$C99:$DB99),0)</f>
        <v>#DIV/0!</v>
      </c>
      <c r="CM99" s="17" t="e">
        <f>IF(SUM(wSUP!$C99:$DB99),$A99*wSUP!CM99/SUM(wSUP!$C99:$DB99),0)</f>
        <v>#DIV/0!</v>
      </c>
      <c r="CN99" s="17" t="e">
        <f>IF(SUM(wSUP!$C99:$DB99),$A99*wSUP!CN99/SUM(wSUP!$C99:$DB99),0)</f>
        <v>#DIV/0!</v>
      </c>
      <c r="CO99" s="17" t="e">
        <f>IF(SUM(wSUP!$C99:$DB99),$A99*wSUP!CO99/SUM(wSUP!$C99:$DB99),0)</f>
        <v>#DIV/0!</v>
      </c>
      <c r="CP99" s="17" t="e">
        <f>IF(SUM(wSUP!$C99:$DB99),$A99*wSUP!CP99/SUM(wSUP!$C99:$DB99),0)</f>
        <v>#DIV/0!</v>
      </c>
      <c r="CQ99" s="17" t="e">
        <f>IF(SUM(wSUP!$C99:$DB99),$A99*wSUP!CQ99/SUM(wSUP!$C99:$DB99),0)</f>
        <v>#DIV/0!</v>
      </c>
      <c r="CR99" s="17" t="e">
        <f>IF(SUM(wSUP!$C99:$DB99),$A99*wSUP!CR99/SUM(wSUP!$C99:$DB99),0)</f>
        <v>#DIV/0!</v>
      </c>
      <c r="CS99" s="17" t="e">
        <f>IF(SUM(wSUP!$C99:$DB99),$A99*wSUP!CS99/SUM(wSUP!$C99:$DB99),0)</f>
        <v>#DIV/0!</v>
      </c>
      <c r="CT99" s="17" t="e">
        <f>IF(SUM(wSUP!$C99:$DB99),$A99*wSUP!CT99/SUM(wSUP!$C99:$DB99),0)</f>
        <v>#DIV/0!</v>
      </c>
      <c r="CU99" s="17" t="e">
        <f>IF(SUM(wSUP!$C99:$DB99),$A99*wSUP!CU99/SUM(wSUP!$C99:$DB99),0)</f>
        <v>#DIV/0!</v>
      </c>
      <c r="CV99" s="17" t="e">
        <f>IF(SUM(wSUP!$C99:$DB99),$A99*wSUP!CV99/SUM(wSUP!$C99:$DB99),0)</f>
        <v>#DIV/0!</v>
      </c>
      <c r="CW99" s="17" t="e">
        <f>IF(SUM(wSUP!$C99:$DB99),$A99*wSUP!CW99/SUM(wSUP!$C99:$DB99),0)</f>
        <v>#DIV/0!</v>
      </c>
      <c r="CX99" s="17" t="e">
        <f>IF(SUM(wSUP!$C99:$DB99),$A99*wSUP!CX99/SUM(wSUP!$C99:$DB99),0)</f>
        <v>#DIV/0!</v>
      </c>
      <c r="CY99" s="17" t="e">
        <f>IF(SUM(wSUP!$C99:$DB99),$A99*wSUP!CY99/SUM(wSUP!$C99:$DB99),0)</f>
        <v>#DIV/0!</v>
      </c>
      <c r="CZ99" s="17" t="e">
        <f>IF(SUM(wSUP!$C99:$DB99),$A99*wSUP!CZ99/SUM(wSUP!$C99:$DB99),0)</f>
        <v>#DIV/0!</v>
      </c>
      <c r="DA99" s="17" t="e">
        <f>IF(SUM(wSUP!$C99:$DB99),$A99*wSUP!DA99/SUM(wSUP!$C99:$DB99),0)</f>
        <v>#DIV/0!</v>
      </c>
      <c r="DB99" s="17" t="e">
        <f>IF(SUM(wSUP!$C99:$DB99),$A99*wSUP!DB99/SUM(wSUP!$C99:$DB99),0)</f>
        <v>#DIV/0!</v>
      </c>
      <c r="DC99" s="2"/>
    </row>
    <row r="100" spans="1:107" x14ac:dyDescent="0.75">
      <c r="A100" s="37" t="e">
        <v>#DIV/0!</v>
      </c>
      <c r="B100" s="2" t="s">
        <v>1248</v>
      </c>
      <c r="C100" s="17" t="e">
        <f>IF(SUM(wSUP!$C100:$DB100),$A100*wSUP!C100/SUM(wSUP!$C100:$DB100),0)</f>
        <v>#DIV/0!</v>
      </c>
      <c r="D100" s="17" t="e">
        <f>IF(SUM(wSUP!$C100:$DB100),$A100*wSUP!D100/SUM(wSUP!$C100:$DB100),0)</f>
        <v>#DIV/0!</v>
      </c>
      <c r="E100" s="17" t="e">
        <f>IF(SUM(wSUP!$C100:$DB100),$A100*wSUP!E100/SUM(wSUP!$C100:$DB100),0)</f>
        <v>#DIV/0!</v>
      </c>
      <c r="F100" s="17" t="e">
        <f>IF(SUM(wSUP!$C100:$DB100),$A100*wSUP!F100/SUM(wSUP!$C100:$DB100),0)</f>
        <v>#DIV/0!</v>
      </c>
      <c r="G100" s="17" t="e">
        <f>IF(SUM(wSUP!$C100:$DB100),$A100*wSUP!G100/SUM(wSUP!$C100:$DB100),0)</f>
        <v>#DIV/0!</v>
      </c>
      <c r="H100" s="17" t="e">
        <f>IF(SUM(wSUP!$C100:$DB100),$A100*wSUP!H100/SUM(wSUP!$C100:$DB100),0)</f>
        <v>#DIV/0!</v>
      </c>
      <c r="I100" s="17" t="e">
        <f>IF(SUM(wSUP!$C100:$DB100),$A100*wSUP!I100/SUM(wSUP!$C100:$DB100),0)</f>
        <v>#DIV/0!</v>
      </c>
      <c r="J100" s="17" t="e">
        <f>IF(SUM(wSUP!$C100:$DB100),$A100*wSUP!J100/SUM(wSUP!$C100:$DB100),0)</f>
        <v>#DIV/0!</v>
      </c>
      <c r="K100" s="17" t="e">
        <f>IF(SUM(wSUP!$C100:$DB100),$A100*wSUP!K100/SUM(wSUP!$C100:$DB100),0)</f>
        <v>#DIV/0!</v>
      </c>
      <c r="L100" s="17" t="e">
        <f>IF(SUM(wSUP!$C100:$DB100),$A100*wSUP!L100/SUM(wSUP!$C100:$DB100),0)</f>
        <v>#DIV/0!</v>
      </c>
      <c r="M100" s="17" t="e">
        <f>IF(SUM(wSUP!$C100:$DB100),$A100*wSUP!M100/SUM(wSUP!$C100:$DB100),0)</f>
        <v>#DIV/0!</v>
      </c>
      <c r="N100" s="17" t="e">
        <f>IF(SUM(wSUP!$C100:$DB100),$A100*wSUP!N100/SUM(wSUP!$C100:$DB100),0)</f>
        <v>#DIV/0!</v>
      </c>
      <c r="O100" s="17" t="e">
        <f>IF(SUM(wSUP!$C100:$DB100),$A100*wSUP!O100/SUM(wSUP!$C100:$DB100),0)</f>
        <v>#DIV/0!</v>
      </c>
      <c r="P100" s="17" t="e">
        <f>IF(SUM(wSUP!$C100:$DB100),$A100*wSUP!P100/SUM(wSUP!$C100:$DB100),0)</f>
        <v>#DIV/0!</v>
      </c>
      <c r="Q100" s="17" t="e">
        <f>IF(SUM(wSUP!$C100:$DB100),$A100*wSUP!Q100/SUM(wSUP!$C100:$DB100),0)</f>
        <v>#DIV/0!</v>
      </c>
      <c r="R100" s="17" t="e">
        <f>IF(SUM(wSUP!$C100:$DB100),$A100*wSUP!R100/SUM(wSUP!$C100:$DB100),0)</f>
        <v>#DIV/0!</v>
      </c>
      <c r="S100" s="17" t="e">
        <f>IF(SUM(wSUP!$C100:$DB100),$A100*wSUP!S100/SUM(wSUP!$C100:$DB100),0)</f>
        <v>#DIV/0!</v>
      </c>
      <c r="T100" s="17" t="e">
        <f>IF(SUM(wSUP!$C100:$DB100),$A100*wSUP!T100/SUM(wSUP!$C100:$DB100),0)</f>
        <v>#DIV/0!</v>
      </c>
      <c r="U100" s="17" t="e">
        <f>IF(SUM(wSUP!$C100:$DB100),$A100*wSUP!U100/SUM(wSUP!$C100:$DB100),0)</f>
        <v>#DIV/0!</v>
      </c>
      <c r="V100" s="17" t="e">
        <f>IF(SUM(wSUP!$C100:$DB100),$A100*wSUP!V100/SUM(wSUP!$C100:$DB100),0)</f>
        <v>#DIV/0!</v>
      </c>
      <c r="W100" s="17" t="e">
        <f>IF(SUM(wSUP!$C100:$DB100),$A100*wSUP!W100/SUM(wSUP!$C100:$DB100),0)</f>
        <v>#DIV/0!</v>
      </c>
      <c r="X100" s="17" t="e">
        <f>IF(SUM(wSUP!$C100:$DB100),$A100*wSUP!X100/SUM(wSUP!$C100:$DB100),0)</f>
        <v>#DIV/0!</v>
      </c>
      <c r="Y100" s="17" t="e">
        <f>IF(SUM(wSUP!$C100:$DB100),$A100*wSUP!Y100/SUM(wSUP!$C100:$DB100),0)</f>
        <v>#DIV/0!</v>
      </c>
      <c r="Z100" s="17" t="e">
        <f>IF(SUM(wSUP!$C100:$DB100),$A100*wSUP!Z100/SUM(wSUP!$C100:$DB100),0)</f>
        <v>#DIV/0!</v>
      </c>
      <c r="AA100" s="17" t="e">
        <f>IF(SUM(wSUP!$C100:$DB100),$A100*wSUP!AA100/SUM(wSUP!$C100:$DB100),0)</f>
        <v>#DIV/0!</v>
      </c>
      <c r="AB100" s="17" t="e">
        <f>IF(SUM(wSUP!$C100:$DB100),$A100*wSUP!AB100/SUM(wSUP!$C100:$DB100),0)</f>
        <v>#DIV/0!</v>
      </c>
      <c r="AC100" s="17" t="e">
        <f>IF(SUM(wSUP!$C100:$DB100),$A100*wSUP!AC100/SUM(wSUP!$C100:$DB100),0)</f>
        <v>#DIV/0!</v>
      </c>
      <c r="AD100" s="17" t="e">
        <f>IF(SUM(wSUP!$C100:$DB100),$A100*wSUP!AD100/SUM(wSUP!$C100:$DB100),0)</f>
        <v>#DIV/0!</v>
      </c>
      <c r="AE100" s="17" t="e">
        <f>IF(SUM(wSUP!$C100:$DB100),$A100*wSUP!AE100/SUM(wSUP!$C100:$DB100),0)</f>
        <v>#DIV/0!</v>
      </c>
      <c r="AF100" s="17" t="e">
        <f>IF(SUM(wSUP!$C100:$DB100),$A100*wSUP!AF100/SUM(wSUP!$C100:$DB100),0)</f>
        <v>#DIV/0!</v>
      </c>
      <c r="AG100" s="17" t="e">
        <f>IF(SUM(wSUP!$C100:$DB100),$A100*wSUP!AG100/SUM(wSUP!$C100:$DB100),0)</f>
        <v>#DIV/0!</v>
      </c>
      <c r="AH100" s="17" t="e">
        <f>IF(SUM(wSUP!$C100:$DB100),$A100*wSUP!AH100/SUM(wSUP!$C100:$DB100),0)</f>
        <v>#DIV/0!</v>
      </c>
      <c r="AI100" s="17" t="e">
        <f>IF(SUM(wSUP!$C100:$DB100),$A100*wSUP!AI100/SUM(wSUP!$C100:$DB100),0)</f>
        <v>#DIV/0!</v>
      </c>
      <c r="AJ100" s="17" t="e">
        <f>IF(SUM(wSUP!$C100:$DB100),$A100*wSUP!AJ100/SUM(wSUP!$C100:$DB100),0)</f>
        <v>#DIV/0!</v>
      </c>
      <c r="AK100" s="17" t="e">
        <f>IF(SUM(wSUP!$C100:$DB100),$A100*wSUP!AK100/SUM(wSUP!$C100:$DB100),0)</f>
        <v>#DIV/0!</v>
      </c>
      <c r="AL100" s="17" t="e">
        <f>IF(SUM(wSUP!$C100:$DB100),$A100*wSUP!AL100/SUM(wSUP!$C100:$DB100),0)</f>
        <v>#DIV/0!</v>
      </c>
      <c r="AM100" s="17" t="e">
        <f>IF(SUM(wSUP!$C100:$DB100),$A100*wSUP!AM100/SUM(wSUP!$C100:$DB100),0)</f>
        <v>#DIV/0!</v>
      </c>
      <c r="AN100" s="17" t="e">
        <f>IF(SUM(wSUP!$C100:$DB100),$A100*wSUP!AN100/SUM(wSUP!$C100:$DB100),0)</f>
        <v>#DIV/0!</v>
      </c>
      <c r="AO100" s="17" t="e">
        <f>IF(SUM(wSUP!$C100:$DB100),$A100*wSUP!AO100/SUM(wSUP!$C100:$DB100),0)</f>
        <v>#DIV/0!</v>
      </c>
      <c r="AP100" s="17" t="e">
        <f>IF(SUM(wSUP!$C100:$DB100),$A100*wSUP!AP100/SUM(wSUP!$C100:$DB100),0)</f>
        <v>#DIV/0!</v>
      </c>
      <c r="AQ100" s="17" t="e">
        <f>IF(SUM(wSUP!$C100:$DB100),$A100*wSUP!AQ100/SUM(wSUP!$C100:$DB100),0)</f>
        <v>#DIV/0!</v>
      </c>
      <c r="AR100" s="17" t="e">
        <f>IF(SUM(wSUP!$C100:$DB100),$A100*wSUP!AR100/SUM(wSUP!$C100:$DB100),0)</f>
        <v>#DIV/0!</v>
      </c>
      <c r="AS100" s="17" t="e">
        <f>IF(SUM(wSUP!$C100:$DB100),$A100*wSUP!AS100/SUM(wSUP!$C100:$DB100),0)</f>
        <v>#DIV/0!</v>
      </c>
      <c r="AT100" s="17" t="e">
        <f>IF(SUM(wSUP!$C100:$DB100),$A100*wSUP!AT100/SUM(wSUP!$C100:$DB100),0)</f>
        <v>#DIV/0!</v>
      </c>
      <c r="AU100" s="17" t="e">
        <f>IF(SUM(wSUP!$C100:$DB100),$A100*wSUP!AU100/SUM(wSUP!$C100:$DB100),0)</f>
        <v>#DIV/0!</v>
      </c>
      <c r="AV100" s="17" t="e">
        <f>IF(SUM(wSUP!$C100:$DB100),$A100*wSUP!AV100/SUM(wSUP!$C100:$DB100),0)</f>
        <v>#DIV/0!</v>
      </c>
      <c r="AW100" s="17" t="e">
        <f>IF(SUM(wSUP!$C100:$DB100),$A100*wSUP!AW100/SUM(wSUP!$C100:$DB100),0)</f>
        <v>#DIV/0!</v>
      </c>
      <c r="AX100" s="17" t="e">
        <f>IF(SUM(wSUP!$C100:$DB100),$A100*wSUP!AX100/SUM(wSUP!$C100:$DB100),0)</f>
        <v>#DIV/0!</v>
      </c>
      <c r="AY100" s="17" t="e">
        <f>IF(SUM(wSUP!$C100:$DB100),$A100*wSUP!AY100/SUM(wSUP!$C100:$DB100),0)</f>
        <v>#DIV/0!</v>
      </c>
      <c r="AZ100" s="17" t="e">
        <f>IF(SUM(wSUP!$C100:$DB100),$A100*wSUP!AZ100/SUM(wSUP!$C100:$DB100),0)</f>
        <v>#DIV/0!</v>
      </c>
      <c r="BA100" s="17" t="e">
        <f>IF(SUM(wSUP!$C100:$DB100),$A100*wSUP!BA100/SUM(wSUP!$C100:$DB100),0)</f>
        <v>#DIV/0!</v>
      </c>
      <c r="BB100" s="17" t="e">
        <f>IF(SUM(wSUP!$C100:$DB100),$A100*wSUP!BB100/SUM(wSUP!$C100:$DB100),0)</f>
        <v>#DIV/0!</v>
      </c>
      <c r="BC100" s="17" t="e">
        <f>IF(SUM(wSUP!$C100:$DB100),$A100*wSUP!BC100/SUM(wSUP!$C100:$DB100),0)</f>
        <v>#DIV/0!</v>
      </c>
      <c r="BD100" s="17" t="e">
        <f>IF(SUM(wSUP!$C100:$DB100),$A100*wSUP!BD100/SUM(wSUP!$C100:$DB100),0)</f>
        <v>#DIV/0!</v>
      </c>
      <c r="BE100" s="17" t="e">
        <f>IF(SUM(wSUP!$C100:$DB100),$A100*wSUP!BE100/SUM(wSUP!$C100:$DB100),0)</f>
        <v>#DIV/0!</v>
      </c>
      <c r="BF100" s="17" t="e">
        <f>IF(SUM(wSUP!$C100:$DB100),$A100*wSUP!BF100/SUM(wSUP!$C100:$DB100),0)</f>
        <v>#DIV/0!</v>
      </c>
      <c r="BG100" s="17" t="e">
        <f>IF(SUM(wSUP!$C100:$DB100),$A100*wSUP!BG100/SUM(wSUP!$C100:$DB100),0)</f>
        <v>#DIV/0!</v>
      </c>
      <c r="BH100" s="17" t="e">
        <f>IF(SUM(wSUP!$C100:$DB100),$A100*wSUP!BH100/SUM(wSUP!$C100:$DB100),0)</f>
        <v>#DIV/0!</v>
      </c>
      <c r="BI100" s="17" t="e">
        <f>IF(SUM(wSUP!$C100:$DB100),$A100*wSUP!BI100/SUM(wSUP!$C100:$DB100),0)</f>
        <v>#DIV/0!</v>
      </c>
      <c r="BJ100" s="17" t="e">
        <f>IF(SUM(wSUP!$C100:$DB100),$A100*wSUP!BJ100/SUM(wSUP!$C100:$DB100),0)</f>
        <v>#DIV/0!</v>
      </c>
      <c r="BK100" s="17" t="e">
        <f>IF(SUM(wSUP!$C100:$DB100),$A100*wSUP!BK100/SUM(wSUP!$C100:$DB100),0)</f>
        <v>#DIV/0!</v>
      </c>
      <c r="BL100" s="17" t="e">
        <f>IF(SUM(wSUP!$C100:$DB100),$A100*wSUP!BL100/SUM(wSUP!$C100:$DB100),0)</f>
        <v>#DIV/0!</v>
      </c>
      <c r="BM100" s="17" t="e">
        <f>IF(SUM(wSUP!$C100:$DB100),$A100*wSUP!BM100/SUM(wSUP!$C100:$DB100),0)</f>
        <v>#DIV/0!</v>
      </c>
      <c r="BN100" s="17" t="e">
        <f>IF(SUM(wSUP!$C100:$DB100),$A100*wSUP!BN100/SUM(wSUP!$C100:$DB100),0)</f>
        <v>#DIV/0!</v>
      </c>
      <c r="BO100" s="17" t="e">
        <f>IF(SUM(wSUP!$C100:$DB100),$A100*wSUP!BO100/SUM(wSUP!$C100:$DB100),0)</f>
        <v>#DIV/0!</v>
      </c>
      <c r="BP100" s="17" t="e">
        <f>IF(SUM(wSUP!$C100:$DB100),$A100*wSUP!BP100/SUM(wSUP!$C100:$DB100),0)</f>
        <v>#DIV/0!</v>
      </c>
      <c r="BQ100" s="17" t="e">
        <f>IF(SUM(wSUP!$C100:$DB100),$A100*wSUP!BQ100/SUM(wSUP!$C100:$DB100),0)</f>
        <v>#DIV/0!</v>
      </c>
      <c r="BR100" s="17" t="e">
        <f>IF(SUM(wSUP!$C100:$DB100),$A100*wSUP!BR100/SUM(wSUP!$C100:$DB100),0)</f>
        <v>#DIV/0!</v>
      </c>
      <c r="BS100" s="17" t="e">
        <f>IF(SUM(wSUP!$C100:$DB100),$A100*wSUP!BS100/SUM(wSUP!$C100:$DB100),0)</f>
        <v>#DIV/0!</v>
      </c>
      <c r="BT100" s="17" t="e">
        <f>IF(SUM(wSUP!$C100:$DB100),$A100*wSUP!BT100/SUM(wSUP!$C100:$DB100),0)</f>
        <v>#DIV/0!</v>
      </c>
      <c r="BU100" s="17" t="e">
        <f>IF(SUM(wSUP!$C100:$DB100),$A100*wSUP!BU100/SUM(wSUP!$C100:$DB100),0)</f>
        <v>#DIV/0!</v>
      </c>
      <c r="BV100" s="17" t="e">
        <f>IF(SUM(wSUP!$C100:$DB100),$A100*wSUP!BV100/SUM(wSUP!$C100:$DB100),0)</f>
        <v>#DIV/0!</v>
      </c>
      <c r="BW100" s="17" t="e">
        <f>IF(SUM(wSUP!$C100:$DB100),$A100*wSUP!BW100/SUM(wSUP!$C100:$DB100),0)</f>
        <v>#DIV/0!</v>
      </c>
      <c r="BX100" s="17" t="e">
        <f>IF(SUM(wSUP!$C100:$DB100),$A100*wSUP!BX100/SUM(wSUP!$C100:$DB100),0)</f>
        <v>#DIV/0!</v>
      </c>
      <c r="BY100" s="17" t="e">
        <f>IF(SUM(wSUP!$C100:$DB100),$A100*wSUP!BY100/SUM(wSUP!$C100:$DB100),0)</f>
        <v>#DIV/0!</v>
      </c>
      <c r="BZ100" s="17" t="e">
        <f>IF(SUM(wSUP!$C100:$DB100),$A100*wSUP!BZ100/SUM(wSUP!$C100:$DB100),0)</f>
        <v>#DIV/0!</v>
      </c>
      <c r="CA100" s="17" t="e">
        <f>IF(SUM(wSUP!$C100:$DB100),$A100*wSUP!CA100/SUM(wSUP!$C100:$DB100),0)</f>
        <v>#DIV/0!</v>
      </c>
      <c r="CB100" s="17" t="e">
        <f>IF(SUM(wSUP!$C100:$DB100),$A100*wSUP!CB100/SUM(wSUP!$C100:$DB100),0)</f>
        <v>#DIV/0!</v>
      </c>
      <c r="CC100" s="17" t="e">
        <f>IF(SUM(wSUP!$C100:$DB100),$A100*wSUP!CC100/SUM(wSUP!$C100:$DB100),0)</f>
        <v>#DIV/0!</v>
      </c>
      <c r="CD100" s="17" t="e">
        <f>IF(SUM(wSUP!$C100:$DB100),$A100*wSUP!CD100/SUM(wSUP!$C100:$DB100),0)</f>
        <v>#DIV/0!</v>
      </c>
      <c r="CE100" s="17" t="e">
        <f>IF(SUM(wSUP!$C100:$DB100),$A100*wSUP!CE100/SUM(wSUP!$C100:$DB100),0)</f>
        <v>#DIV/0!</v>
      </c>
      <c r="CF100" s="17" t="e">
        <f>IF(SUM(wSUP!$C100:$DB100),$A100*wSUP!CF100/SUM(wSUP!$C100:$DB100),0)</f>
        <v>#DIV/0!</v>
      </c>
      <c r="CG100" s="17" t="e">
        <f>IF(SUM(wSUP!$C100:$DB100),$A100*wSUP!CG100/SUM(wSUP!$C100:$DB100),0)</f>
        <v>#DIV/0!</v>
      </c>
      <c r="CH100" s="17" t="e">
        <f>IF(SUM(wSUP!$C100:$DB100),$A100*wSUP!CH100/SUM(wSUP!$C100:$DB100),0)</f>
        <v>#DIV/0!</v>
      </c>
      <c r="CI100" s="17" t="e">
        <f>IF(SUM(wSUP!$C100:$DB100),$A100*wSUP!CI100/SUM(wSUP!$C100:$DB100),0)</f>
        <v>#DIV/0!</v>
      </c>
      <c r="CJ100" s="17" t="e">
        <f>IF(SUM(wSUP!$C100:$DB100),$A100*wSUP!CJ100/SUM(wSUP!$C100:$DB100),0)</f>
        <v>#DIV/0!</v>
      </c>
      <c r="CK100" s="17" t="e">
        <f>IF(SUM(wSUP!$C100:$DB100),$A100*wSUP!CK100/SUM(wSUP!$C100:$DB100),0)</f>
        <v>#DIV/0!</v>
      </c>
      <c r="CL100" s="17" t="e">
        <f>IF(SUM(wSUP!$C100:$DB100),$A100*wSUP!CL100/SUM(wSUP!$C100:$DB100),0)</f>
        <v>#DIV/0!</v>
      </c>
      <c r="CM100" s="17" t="e">
        <f>IF(SUM(wSUP!$C100:$DB100),$A100*wSUP!CM100/SUM(wSUP!$C100:$DB100),0)</f>
        <v>#DIV/0!</v>
      </c>
      <c r="CN100" s="17" t="e">
        <f>IF(SUM(wSUP!$C100:$DB100),$A100*wSUP!CN100/SUM(wSUP!$C100:$DB100),0)</f>
        <v>#DIV/0!</v>
      </c>
      <c r="CO100" s="17" t="e">
        <f>IF(SUM(wSUP!$C100:$DB100),$A100*wSUP!CO100/SUM(wSUP!$C100:$DB100),0)</f>
        <v>#DIV/0!</v>
      </c>
      <c r="CP100" s="17" t="e">
        <f>IF(SUM(wSUP!$C100:$DB100),$A100*wSUP!CP100/SUM(wSUP!$C100:$DB100),0)</f>
        <v>#DIV/0!</v>
      </c>
      <c r="CQ100" s="17" t="e">
        <f>IF(SUM(wSUP!$C100:$DB100),$A100*wSUP!CQ100/SUM(wSUP!$C100:$DB100),0)</f>
        <v>#DIV/0!</v>
      </c>
      <c r="CR100" s="17" t="e">
        <f>IF(SUM(wSUP!$C100:$DB100),$A100*wSUP!CR100/SUM(wSUP!$C100:$DB100),0)</f>
        <v>#DIV/0!</v>
      </c>
      <c r="CS100" s="17" t="e">
        <f>IF(SUM(wSUP!$C100:$DB100),$A100*wSUP!CS100/SUM(wSUP!$C100:$DB100),0)</f>
        <v>#DIV/0!</v>
      </c>
      <c r="CT100" s="17" t="e">
        <f>IF(SUM(wSUP!$C100:$DB100),$A100*wSUP!CT100/SUM(wSUP!$C100:$DB100),0)</f>
        <v>#DIV/0!</v>
      </c>
      <c r="CU100" s="17" t="e">
        <f>IF(SUM(wSUP!$C100:$DB100),$A100*wSUP!CU100/SUM(wSUP!$C100:$DB100),0)</f>
        <v>#DIV/0!</v>
      </c>
      <c r="CV100" s="17" t="e">
        <f>IF(SUM(wSUP!$C100:$DB100),$A100*wSUP!CV100/SUM(wSUP!$C100:$DB100),0)</f>
        <v>#DIV/0!</v>
      </c>
      <c r="CW100" s="17" t="e">
        <f>IF(SUM(wSUP!$C100:$DB100),$A100*wSUP!CW100/SUM(wSUP!$C100:$DB100),0)</f>
        <v>#DIV/0!</v>
      </c>
      <c r="CX100" s="17" t="e">
        <f>IF(SUM(wSUP!$C100:$DB100),$A100*wSUP!CX100/SUM(wSUP!$C100:$DB100),0)</f>
        <v>#DIV/0!</v>
      </c>
      <c r="CY100" s="17" t="e">
        <f>IF(SUM(wSUP!$C100:$DB100),$A100*wSUP!CY100/SUM(wSUP!$C100:$DB100),0)</f>
        <v>#DIV/0!</v>
      </c>
      <c r="CZ100" s="17" t="e">
        <f>IF(SUM(wSUP!$C100:$DB100),$A100*wSUP!CZ100/SUM(wSUP!$C100:$DB100),0)</f>
        <v>#DIV/0!</v>
      </c>
      <c r="DA100" s="17" t="e">
        <f>IF(SUM(wSUP!$C100:$DB100),$A100*wSUP!DA100/SUM(wSUP!$C100:$DB100),0)</f>
        <v>#DIV/0!</v>
      </c>
      <c r="DB100" s="17" t="e">
        <f>IF(SUM(wSUP!$C100:$DB100),$A100*wSUP!DB100/SUM(wSUP!$C100:$DB100),0)</f>
        <v>#DIV/0!</v>
      </c>
      <c r="DC100" s="2"/>
    </row>
    <row r="101" spans="1:107" x14ac:dyDescent="0.75">
      <c r="A101" s="37" t="e">
        <v>#DIV/0!</v>
      </c>
      <c r="B101" s="2" t="s">
        <v>1251</v>
      </c>
      <c r="C101" s="17" t="e">
        <f>IF(SUM(wSUP!$C101:$DB101),$A101*wSUP!C101/SUM(wSUP!$C101:$DB101),0)</f>
        <v>#DIV/0!</v>
      </c>
      <c r="D101" s="17" t="e">
        <f>IF(SUM(wSUP!$C101:$DB101),$A101*wSUP!D101/SUM(wSUP!$C101:$DB101),0)</f>
        <v>#DIV/0!</v>
      </c>
      <c r="E101" s="17" t="e">
        <f>IF(SUM(wSUP!$C101:$DB101),$A101*wSUP!E101/SUM(wSUP!$C101:$DB101),0)</f>
        <v>#DIV/0!</v>
      </c>
      <c r="F101" s="17" t="e">
        <f>IF(SUM(wSUP!$C101:$DB101),$A101*wSUP!F101/SUM(wSUP!$C101:$DB101),0)</f>
        <v>#DIV/0!</v>
      </c>
      <c r="G101" s="17" t="e">
        <f>IF(SUM(wSUP!$C101:$DB101),$A101*wSUP!G101/SUM(wSUP!$C101:$DB101),0)</f>
        <v>#DIV/0!</v>
      </c>
      <c r="H101" s="17" t="e">
        <f>IF(SUM(wSUP!$C101:$DB101),$A101*wSUP!H101/SUM(wSUP!$C101:$DB101),0)</f>
        <v>#DIV/0!</v>
      </c>
      <c r="I101" s="17" t="e">
        <f>IF(SUM(wSUP!$C101:$DB101),$A101*wSUP!I101/SUM(wSUP!$C101:$DB101),0)</f>
        <v>#DIV/0!</v>
      </c>
      <c r="J101" s="17" t="e">
        <f>IF(SUM(wSUP!$C101:$DB101),$A101*wSUP!J101/SUM(wSUP!$C101:$DB101),0)</f>
        <v>#DIV/0!</v>
      </c>
      <c r="K101" s="17" t="e">
        <f>IF(SUM(wSUP!$C101:$DB101),$A101*wSUP!K101/SUM(wSUP!$C101:$DB101),0)</f>
        <v>#DIV/0!</v>
      </c>
      <c r="L101" s="17" t="e">
        <f>IF(SUM(wSUP!$C101:$DB101),$A101*wSUP!L101/SUM(wSUP!$C101:$DB101),0)</f>
        <v>#DIV/0!</v>
      </c>
      <c r="M101" s="17" t="e">
        <f>IF(SUM(wSUP!$C101:$DB101),$A101*wSUP!M101/SUM(wSUP!$C101:$DB101),0)</f>
        <v>#DIV/0!</v>
      </c>
      <c r="N101" s="17" t="e">
        <f>IF(SUM(wSUP!$C101:$DB101),$A101*wSUP!N101/SUM(wSUP!$C101:$DB101),0)</f>
        <v>#DIV/0!</v>
      </c>
      <c r="O101" s="17" t="e">
        <f>IF(SUM(wSUP!$C101:$DB101),$A101*wSUP!O101/SUM(wSUP!$C101:$DB101),0)</f>
        <v>#DIV/0!</v>
      </c>
      <c r="P101" s="17" t="e">
        <f>IF(SUM(wSUP!$C101:$DB101),$A101*wSUP!P101/SUM(wSUP!$C101:$DB101),0)</f>
        <v>#DIV/0!</v>
      </c>
      <c r="Q101" s="17" t="e">
        <f>IF(SUM(wSUP!$C101:$DB101),$A101*wSUP!Q101/SUM(wSUP!$C101:$DB101),0)</f>
        <v>#DIV/0!</v>
      </c>
      <c r="R101" s="17" t="e">
        <f>IF(SUM(wSUP!$C101:$DB101),$A101*wSUP!R101/SUM(wSUP!$C101:$DB101),0)</f>
        <v>#DIV/0!</v>
      </c>
      <c r="S101" s="17" t="e">
        <f>IF(SUM(wSUP!$C101:$DB101),$A101*wSUP!S101/SUM(wSUP!$C101:$DB101),0)</f>
        <v>#DIV/0!</v>
      </c>
      <c r="T101" s="17" t="e">
        <f>IF(SUM(wSUP!$C101:$DB101),$A101*wSUP!T101/SUM(wSUP!$C101:$DB101),0)</f>
        <v>#DIV/0!</v>
      </c>
      <c r="U101" s="17" t="e">
        <f>IF(SUM(wSUP!$C101:$DB101),$A101*wSUP!U101/SUM(wSUP!$C101:$DB101),0)</f>
        <v>#DIV/0!</v>
      </c>
      <c r="V101" s="17" t="e">
        <f>IF(SUM(wSUP!$C101:$DB101),$A101*wSUP!V101/SUM(wSUP!$C101:$DB101),0)</f>
        <v>#DIV/0!</v>
      </c>
      <c r="W101" s="17" t="e">
        <f>IF(SUM(wSUP!$C101:$DB101),$A101*wSUP!W101/SUM(wSUP!$C101:$DB101),0)</f>
        <v>#DIV/0!</v>
      </c>
      <c r="X101" s="17" t="e">
        <f>IF(SUM(wSUP!$C101:$DB101),$A101*wSUP!X101/SUM(wSUP!$C101:$DB101),0)</f>
        <v>#DIV/0!</v>
      </c>
      <c r="Y101" s="17" t="e">
        <f>IF(SUM(wSUP!$C101:$DB101),$A101*wSUP!Y101/SUM(wSUP!$C101:$DB101),0)</f>
        <v>#DIV/0!</v>
      </c>
      <c r="Z101" s="17" t="e">
        <f>IF(SUM(wSUP!$C101:$DB101),$A101*wSUP!Z101/SUM(wSUP!$C101:$DB101),0)</f>
        <v>#DIV/0!</v>
      </c>
      <c r="AA101" s="17" t="e">
        <f>IF(SUM(wSUP!$C101:$DB101),$A101*wSUP!AA101/SUM(wSUP!$C101:$DB101),0)</f>
        <v>#DIV/0!</v>
      </c>
      <c r="AB101" s="17" t="e">
        <f>IF(SUM(wSUP!$C101:$DB101),$A101*wSUP!AB101/SUM(wSUP!$C101:$DB101),0)</f>
        <v>#DIV/0!</v>
      </c>
      <c r="AC101" s="17" t="e">
        <f>IF(SUM(wSUP!$C101:$DB101),$A101*wSUP!AC101/SUM(wSUP!$C101:$DB101),0)</f>
        <v>#DIV/0!</v>
      </c>
      <c r="AD101" s="17" t="e">
        <f>IF(SUM(wSUP!$C101:$DB101),$A101*wSUP!AD101/SUM(wSUP!$C101:$DB101),0)</f>
        <v>#DIV/0!</v>
      </c>
      <c r="AE101" s="17" t="e">
        <f>IF(SUM(wSUP!$C101:$DB101),$A101*wSUP!AE101/SUM(wSUP!$C101:$DB101),0)</f>
        <v>#DIV/0!</v>
      </c>
      <c r="AF101" s="17" t="e">
        <f>IF(SUM(wSUP!$C101:$DB101),$A101*wSUP!AF101/SUM(wSUP!$C101:$DB101),0)</f>
        <v>#DIV/0!</v>
      </c>
      <c r="AG101" s="17" t="e">
        <f>IF(SUM(wSUP!$C101:$DB101),$A101*wSUP!AG101/SUM(wSUP!$C101:$DB101),0)</f>
        <v>#DIV/0!</v>
      </c>
      <c r="AH101" s="17" t="e">
        <f>IF(SUM(wSUP!$C101:$DB101),$A101*wSUP!AH101/SUM(wSUP!$C101:$DB101),0)</f>
        <v>#DIV/0!</v>
      </c>
      <c r="AI101" s="17" t="e">
        <f>IF(SUM(wSUP!$C101:$DB101),$A101*wSUP!AI101/SUM(wSUP!$C101:$DB101),0)</f>
        <v>#DIV/0!</v>
      </c>
      <c r="AJ101" s="17" t="e">
        <f>IF(SUM(wSUP!$C101:$DB101),$A101*wSUP!AJ101/SUM(wSUP!$C101:$DB101),0)</f>
        <v>#DIV/0!</v>
      </c>
      <c r="AK101" s="17" t="e">
        <f>IF(SUM(wSUP!$C101:$DB101),$A101*wSUP!AK101/SUM(wSUP!$C101:$DB101),0)</f>
        <v>#DIV/0!</v>
      </c>
      <c r="AL101" s="17" t="e">
        <f>IF(SUM(wSUP!$C101:$DB101),$A101*wSUP!AL101/SUM(wSUP!$C101:$DB101),0)</f>
        <v>#DIV/0!</v>
      </c>
      <c r="AM101" s="17" t="e">
        <f>IF(SUM(wSUP!$C101:$DB101),$A101*wSUP!AM101/SUM(wSUP!$C101:$DB101),0)</f>
        <v>#DIV/0!</v>
      </c>
      <c r="AN101" s="17" t="e">
        <f>IF(SUM(wSUP!$C101:$DB101),$A101*wSUP!AN101/SUM(wSUP!$C101:$DB101),0)</f>
        <v>#DIV/0!</v>
      </c>
      <c r="AO101" s="17" t="e">
        <f>IF(SUM(wSUP!$C101:$DB101),$A101*wSUP!AO101/SUM(wSUP!$C101:$DB101),0)</f>
        <v>#DIV/0!</v>
      </c>
      <c r="AP101" s="17" t="e">
        <f>IF(SUM(wSUP!$C101:$DB101),$A101*wSUP!AP101/SUM(wSUP!$C101:$DB101),0)</f>
        <v>#DIV/0!</v>
      </c>
      <c r="AQ101" s="17" t="e">
        <f>IF(SUM(wSUP!$C101:$DB101),$A101*wSUP!AQ101/SUM(wSUP!$C101:$DB101),0)</f>
        <v>#DIV/0!</v>
      </c>
      <c r="AR101" s="17" t="e">
        <f>IF(SUM(wSUP!$C101:$DB101),$A101*wSUP!AR101/SUM(wSUP!$C101:$DB101),0)</f>
        <v>#DIV/0!</v>
      </c>
      <c r="AS101" s="17" t="e">
        <f>IF(SUM(wSUP!$C101:$DB101),$A101*wSUP!AS101/SUM(wSUP!$C101:$DB101),0)</f>
        <v>#DIV/0!</v>
      </c>
      <c r="AT101" s="17" t="e">
        <f>IF(SUM(wSUP!$C101:$DB101),$A101*wSUP!AT101/SUM(wSUP!$C101:$DB101),0)</f>
        <v>#DIV/0!</v>
      </c>
      <c r="AU101" s="17" t="e">
        <f>IF(SUM(wSUP!$C101:$DB101),$A101*wSUP!AU101/SUM(wSUP!$C101:$DB101),0)</f>
        <v>#DIV/0!</v>
      </c>
      <c r="AV101" s="17" t="e">
        <f>IF(SUM(wSUP!$C101:$DB101),$A101*wSUP!AV101/SUM(wSUP!$C101:$DB101),0)</f>
        <v>#DIV/0!</v>
      </c>
      <c r="AW101" s="17" t="e">
        <f>IF(SUM(wSUP!$C101:$DB101),$A101*wSUP!AW101/SUM(wSUP!$C101:$DB101),0)</f>
        <v>#DIV/0!</v>
      </c>
      <c r="AX101" s="17" t="e">
        <f>IF(SUM(wSUP!$C101:$DB101),$A101*wSUP!AX101/SUM(wSUP!$C101:$DB101),0)</f>
        <v>#DIV/0!</v>
      </c>
      <c r="AY101" s="17" t="e">
        <f>IF(SUM(wSUP!$C101:$DB101),$A101*wSUP!AY101/SUM(wSUP!$C101:$DB101),0)</f>
        <v>#DIV/0!</v>
      </c>
      <c r="AZ101" s="17" t="e">
        <f>IF(SUM(wSUP!$C101:$DB101),$A101*wSUP!AZ101/SUM(wSUP!$C101:$DB101),0)</f>
        <v>#DIV/0!</v>
      </c>
      <c r="BA101" s="17" t="e">
        <f>IF(SUM(wSUP!$C101:$DB101),$A101*wSUP!BA101/SUM(wSUP!$C101:$DB101),0)</f>
        <v>#DIV/0!</v>
      </c>
      <c r="BB101" s="17" t="e">
        <f>IF(SUM(wSUP!$C101:$DB101),$A101*wSUP!BB101/SUM(wSUP!$C101:$DB101),0)</f>
        <v>#DIV/0!</v>
      </c>
      <c r="BC101" s="17" t="e">
        <f>IF(SUM(wSUP!$C101:$DB101),$A101*wSUP!BC101/SUM(wSUP!$C101:$DB101),0)</f>
        <v>#DIV/0!</v>
      </c>
      <c r="BD101" s="17" t="e">
        <f>IF(SUM(wSUP!$C101:$DB101),$A101*wSUP!BD101/SUM(wSUP!$C101:$DB101),0)</f>
        <v>#DIV/0!</v>
      </c>
      <c r="BE101" s="17" t="e">
        <f>IF(SUM(wSUP!$C101:$DB101),$A101*wSUP!BE101/SUM(wSUP!$C101:$DB101),0)</f>
        <v>#DIV/0!</v>
      </c>
      <c r="BF101" s="17" t="e">
        <f>IF(SUM(wSUP!$C101:$DB101),$A101*wSUP!BF101/SUM(wSUP!$C101:$DB101),0)</f>
        <v>#DIV/0!</v>
      </c>
      <c r="BG101" s="17" t="e">
        <f>IF(SUM(wSUP!$C101:$DB101),$A101*wSUP!BG101/SUM(wSUP!$C101:$DB101),0)</f>
        <v>#DIV/0!</v>
      </c>
      <c r="BH101" s="17" t="e">
        <f>IF(SUM(wSUP!$C101:$DB101),$A101*wSUP!BH101/SUM(wSUP!$C101:$DB101),0)</f>
        <v>#DIV/0!</v>
      </c>
      <c r="BI101" s="17" t="e">
        <f>IF(SUM(wSUP!$C101:$DB101),$A101*wSUP!BI101/SUM(wSUP!$C101:$DB101),0)</f>
        <v>#DIV/0!</v>
      </c>
      <c r="BJ101" s="17" t="e">
        <f>IF(SUM(wSUP!$C101:$DB101),$A101*wSUP!BJ101/SUM(wSUP!$C101:$DB101),0)</f>
        <v>#DIV/0!</v>
      </c>
      <c r="BK101" s="17" t="e">
        <f>IF(SUM(wSUP!$C101:$DB101),$A101*wSUP!BK101/SUM(wSUP!$C101:$DB101),0)</f>
        <v>#DIV/0!</v>
      </c>
      <c r="BL101" s="17" t="e">
        <f>IF(SUM(wSUP!$C101:$DB101),$A101*wSUP!BL101/SUM(wSUP!$C101:$DB101),0)</f>
        <v>#DIV/0!</v>
      </c>
      <c r="BM101" s="17" t="e">
        <f>IF(SUM(wSUP!$C101:$DB101),$A101*wSUP!BM101/SUM(wSUP!$C101:$DB101),0)</f>
        <v>#DIV/0!</v>
      </c>
      <c r="BN101" s="17" t="e">
        <f>IF(SUM(wSUP!$C101:$DB101),$A101*wSUP!BN101/SUM(wSUP!$C101:$DB101),0)</f>
        <v>#DIV/0!</v>
      </c>
      <c r="BO101" s="17" t="e">
        <f>IF(SUM(wSUP!$C101:$DB101),$A101*wSUP!BO101/SUM(wSUP!$C101:$DB101),0)</f>
        <v>#DIV/0!</v>
      </c>
      <c r="BP101" s="17" t="e">
        <f>IF(SUM(wSUP!$C101:$DB101),$A101*wSUP!BP101/SUM(wSUP!$C101:$DB101),0)</f>
        <v>#DIV/0!</v>
      </c>
      <c r="BQ101" s="17" t="e">
        <f>IF(SUM(wSUP!$C101:$DB101),$A101*wSUP!BQ101/SUM(wSUP!$C101:$DB101),0)</f>
        <v>#DIV/0!</v>
      </c>
      <c r="BR101" s="17" t="e">
        <f>IF(SUM(wSUP!$C101:$DB101),$A101*wSUP!BR101/SUM(wSUP!$C101:$DB101),0)</f>
        <v>#DIV/0!</v>
      </c>
      <c r="BS101" s="17" t="e">
        <f>IF(SUM(wSUP!$C101:$DB101),$A101*wSUP!BS101/SUM(wSUP!$C101:$DB101),0)</f>
        <v>#DIV/0!</v>
      </c>
      <c r="BT101" s="17" t="e">
        <f>IF(SUM(wSUP!$C101:$DB101),$A101*wSUP!BT101/SUM(wSUP!$C101:$DB101),0)</f>
        <v>#DIV/0!</v>
      </c>
      <c r="BU101" s="17" t="e">
        <f>IF(SUM(wSUP!$C101:$DB101),$A101*wSUP!BU101/SUM(wSUP!$C101:$DB101),0)</f>
        <v>#DIV/0!</v>
      </c>
      <c r="BV101" s="17" t="e">
        <f>IF(SUM(wSUP!$C101:$DB101),$A101*wSUP!BV101/SUM(wSUP!$C101:$DB101),0)</f>
        <v>#DIV/0!</v>
      </c>
      <c r="BW101" s="17" t="e">
        <f>IF(SUM(wSUP!$C101:$DB101),$A101*wSUP!BW101/SUM(wSUP!$C101:$DB101),0)</f>
        <v>#DIV/0!</v>
      </c>
      <c r="BX101" s="17" t="e">
        <f>IF(SUM(wSUP!$C101:$DB101),$A101*wSUP!BX101/SUM(wSUP!$C101:$DB101),0)</f>
        <v>#DIV/0!</v>
      </c>
      <c r="BY101" s="17" t="e">
        <f>IF(SUM(wSUP!$C101:$DB101),$A101*wSUP!BY101/SUM(wSUP!$C101:$DB101),0)</f>
        <v>#DIV/0!</v>
      </c>
      <c r="BZ101" s="17" t="e">
        <f>IF(SUM(wSUP!$C101:$DB101),$A101*wSUP!BZ101/SUM(wSUP!$C101:$DB101),0)</f>
        <v>#DIV/0!</v>
      </c>
      <c r="CA101" s="17" t="e">
        <f>IF(SUM(wSUP!$C101:$DB101),$A101*wSUP!CA101/SUM(wSUP!$C101:$DB101),0)</f>
        <v>#DIV/0!</v>
      </c>
      <c r="CB101" s="17" t="e">
        <f>IF(SUM(wSUP!$C101:$DB101),$A101*wSUP!CB101/SUM(wSUP!$C101:$DB101),0)</f>
        <v>#DIV/0!</v>
      </c>
      <c r="CC101" s="17" t="e">
        <f>IF(SUM(wSUP!$C101:$DB101),$A101*wSUP!CC101/SUM(wSUP!$C101:$DB101),0)</f>
        <v>#DIV/0!</v>
      </c>
      <c r="CD101" s="17" t="e">
        <f>IF(SUM(wSUP!$C101:$DB101),$A101*wSUP!CD101/SUM(wSUP!$C101:$DB101),0)</f>
        <v>#DIV/0!</v>
      </c>
      <c r="CE101" s="17" t="e">
        <f>IF(SUM(wSUP!$C101:$DB101),$A101*wSUP!CE101/SUM(wSUP!$C101:$DB101),0)</f>
        <v>#DIV/0!</v>
      </c>
      <c r="CF101" s="17" t="e">
        <f>IF(SUM(wSUP!$C101:$DB101),$A101*wSUP!CF101/SUM(wSUP!$C101:$DB101),0)</f>
        <v>#DIV/0!</v>
      </c>
      <c r="CG101" s="17" t="e">
        <f>IF(SUM(wSUP!$C101:$DB101),$A101*wSUP!CG101/SUM(wSUP!$C101:$DB101),0)</f>
        <v>#DIV/0!</v>
      </c>
      <c r="CH101" s="17" t="e">
        <f>IF(SUM(wSUP!$C101:$DB101),$A101*wSUP!CH101/SUM(wSUP!$C101:$DB101),0)</f>
        <v>#DIV/0!</v>
      </c>
      <c r="CI101" s="17" t="e">
        <f>IF(SUM(wSUP!$C101:$DB101),$A101*wSUP!CI101/SUM(wSUP!$C101:$DB101),0)</f>
        <v>#DIV/0!</v>
      </c>
      <c r="CJ101" s="17" t="e">
        <f>IF(SUM(wSUP!$C101:$DB101),$A101*wSUP!CJ101/SUM(wSUP!$C101:$DB101),0)</f>
        <v>#DIV/0!</v>
      </c>
      <c r="CK101" s="17" t="e">
        <f>IF(SUM(wSUP!$C101:$DB101),$A101*wSUP!CK101/SUM(wSUP!$C101:$DB101),0)</f>
        <v>#DIV/0!</v>
      </c>
      <c r="CL101" s="17" t="e">
        <f>IF(SUM(wSUP!$C101:$DB101),$A101*wSUP!CL101/SUM(wSUP!$C101:$DB101),0)</f>
        <v>#DIV/0!</v>
      </c>
      <c r="CM101" s="17" t="e">
        <f>IF(SUM(wSUP!$C101:$DB101),$A101*wSUP!CM101/SUM(wSUP!$C101:$DB101),0)</f>
        <v>#DIV/0!</v>
      </c>
      <c r="CN101" s="17" t="e">
        <f>IF(SUM(wSUP!$C101:$DB101),$A101*wSUP!CN101/SUM(wSUP!$C101:$DB101),0)</f>
        <v>#DIV/0!</v>
      </c>
      <c r="CO101" s="17" t="e">
        <f>IF(SUM(wSUP!$C101:$DB101),$A101*wSUP!CO101/SUM(wSUP!$C101:$DB101),0)</f>
        <v>#DIV/0!</v>
      </c>
      <c r="CP101" s="17" t="e">
        <f>IF(SUM(wSUP!$C101:$DB101),$A101*wSUP!CP101/SUM(wSUP!$C101:$DB101),0)</f>
        <v>#DIV/0!</v>
      </c>
      <c r="CQ101" s="17" t="e">
        <f>IF(SUM(wSUP!$C101:$DB101),$A101*wSUP!CQ101/SUM(wSUP!$C101:$DB101),0)</f>
        <v>#DIV/0!</v>
      </c>
      <c r="CR101" s="17" t="e">
        <f>IF(SUM(wSUP!$C101:$DB101),$A101*wSUP!CR101/SUM(wSUP!$C101:$DB101),0)</f>
        <v>#DIV/0!</v>
      </c>
      <c r="CS101" s="17" t="e">
        <f>IF(SUM(wSUP!$C101:$DB101),$A101*wSUP!CS101/SUM(wSUP!$C101:$DB101),0)</f>
        <v>#DIV/0!</v>
      </c>
      <c r="CT101" s="17" t="e">
        <f>IF(SUM(wSUP!$C101:$DB101),$A101*wSUP!CT101/SUM(wSUP!$C101:$DB101),0)</f>
        <v>#DIV/0!</v>
      </c>
      <c r="CU101" s="17" t="e">
        <f>IF(SUM(wSUP!$C101:$DB101),$A101*wSUP!CU101/SUM(wSUP!$C101:$DB101),0)</f>
        <v>#DIV/0!</v>
      </c>
      <c r="CV101" s="17" t="e">
        <f>IF(SUM(wSUP!$C101:$DB101),$A101*wSUP!CV101/SUM(wSUP!$C101:$DB101),0)</f>
        <v>#DIV/0!</v>
      </c>
      <c r="CW101" s="17" t="e">
        <f>IF(SUM(wSUP!$C101:$DB101),$A101*wSUP!CW101/SUM(wSUP!$C101:$DB101),0)</f>
        <v>#DIV/0!</v>
      </c>
      <c r="CX101" s="17" t="e">
        <f>IF(SUM(wSUP!$C101:$DB101),$A101*wSUP!CX101/SUM(wSUP!$C101:$DB101),0)</f>
        <v>#DIV/0!</v>
      </c>
      <c r="CY101" s="17" t="e">
        <f>IF(SUM(wSUP!$C101:$DB101),$A101*wSUP!CY101/SUM(wSUP!$C101:$DB101),0)</f>
        <v>#DIV/0!</v>
      </c>
      <c r="CZ101" s="17" t="e">
        <f>IF(SUM(wSUP!$C101:$DB101),$A101*wSUP!CZ101/SUM(wSUP!$C101:$DB101),0)</f>
        <v>#DIV/0!</v>
      </c>
      <c r="DA101" s="17" t="e">
        <f>IF(SUM(wSUP!$C101:$DB101),$A101*wSUP!DA101/SUM(wSUP!$C101:$DB101),0)</f>
        <v>#DIV/0!</v>
      </c>
      <c r="DB101" s="17" t="e">
        <f>IF(SUM(wSUP!$C101:$DB101),$A101*wSUP!DB101/SUM(wSUP!$C101:$DB101),0)</f>
        <v>#DIV/0!</v>
      </c>
      <c r="DC101" s="2"/>
    </row>
    <row r="102" spans="1:107" x14ac:dyDescent="0.75">
      <c r="A102" s="37" t="e">
        <v>#DIV/0!</v>
      </c>
      <c r="B102" s="2" t="s">
        <v>1254</v>
      </c>
      <c r="C102" s="17" t="e">
        <f>IF(SUM(wSUP!$C102:$DB102),$A102*wSUP!C102/SUM(wSUP!$C102:$DB102),0)</f>
        <v>#DIV/0!</v>
      </c>
      <c r="D102" s="17" t="e">
        <f>IF(SUM(wSUP!$C102:$DB102),$A102*wSUP!D102/SUM(wSUP!$C102:$DB102),0)</f>
        <v>#DIV/0!</v>
      </c>
      <c r="E102" s="17" t="e">
        <f>IF(SUM(wSUP!$C102:$DB102),$A102*wSUP!E102/SUM(wSUP!$C102:$DB102),0)</f>
        <v>#DIV/0!</v>
      </c>
      <c r="F102" s="17" t="e">
        <f>IF(SUM(wSUP!$C102:$DB102),$A102*wSUP!F102/SUM(wSUP!$C102:$DB102),0)</f>
        <v>#DIV/0!</v>
      </c>
      <c r="G102" s="17" t="e">
        <f>IF(SUM(wSUP!$C102:$DB102),$A102*wSUP!G102/SUM(wSUP!$C102:$DB102),0)</f>
        <v>#DIV/0!</v>
      </c>
      <c r="H102" s="17" t="e">
        <f>IF(SUM(wSUP!$C102:$DB102),$A102*wSUP!H102/SUM(wSUP!$C102:$DB102),0)</f>
        <v>#DIV/0!</v>
      </c>
      <c r="I102" s="17" t="e">
        <f>IF(SUM(wSUP!$C102:$DB102),$A102*wSUP!I102/SUM(wSUP!$C102:$DB102),0)</f>
        <v>#DIV/0!</v>
      </c>
      <c r="J102" s="17" t="e">
        <f>IF(SUM(wSUP!$C102:$DB102),$A102*wSUP!J102/SUM(wSUP!$C102:$DB102),0)</f>
        <v>#DIV/0!</v>
      </c>
      <c r="K102" s="17" t="e">
        <f>IF(SUM(wSUP!$C102:$DB102),$A102*wSUP!K102/SUM(wSUP!$C102:$DB102),0)</f>
        <v>#DIV/0!</v>
      </c>
      <c r="L102" s="17" t="e">
        <f>IF(SUM(wSUP!$C102:$DB102),$A102*wSUP!L102/SUM(wSUP!$C102:$DB102),0)</f>
        <v>#DIV/0!</v>
      </c>
      <c r="M102" s="17" t="e">
        <f>IF(SUM(wSUP!$C102:$DB102),$A102*wSUP!M102/SUM(wSUP!$C102:$DB102),0)</f>
        <v>#DIV/0!</v>
      </c>
      <c r="N102" s="17" t="e">
        <f>IF(SUM(wSUP!$C102:$DB102),$A102*wSUP!N102/SUM(wSUP!$C102:$DB102),0)</f>
        <v>#DIV/0!</v>
      </c>
      <c r="O102" s="17" t="e">
        <f>IF(SUM(wSUP!$C102:$DB102),$A102*wSUP!O102/SUM(wSUP!$C102:$DB102),0)</f>
        <v>#DIV/0!</v>
      </c>
      <c r="P102" s="17" t="e">
        <f>IF(SUM(wSUP!$C102:$DB102),$A102*wSUP!P102/SUM(wSUP!$C102:$DB102),0)</f>
        <v>#DIV/0!</v>
      </c>
      <c r="Q102" s="17" t="e">
        <f>IF(SUM(wSUP!$C102:$DB102),$A102*wSUP!Q102/SUM(wSUP!$C102:$DB102),0)</f>
        <v>#DIV/0!</v>
      </c>
      <c r="R102" s="17" t="e">
        <f>IF(SUM(wSUP!$C102:$DB102),$A102*wSUP!R102/SUM(wSUP!$C102:$DB102),0)</f>
        <v>#DIV/0!</v>
      </c>
      <c r="S102" s="17" t="e">
        <f>IF(SUM(wSUP!$C102:$DB102),$A102*wSUP!S102/SUM(wSUP!$C102:$DB102),0)</f>
        <v>#DIV/0!</v>
      </c>
      <c r="T102" s="17" t="e">
        <f>IF(SUM(wSUP!$C102:$DB102),$A102*wSUP!T102/SUM(wSUP!$C102:$DB102),0)</f>
        <v>#DIV/0!</v>
      </c>
      <c r="U102" s="17" t="e">
        <f>IF(SUM(wSUP!$C102:$DB102),$A102*wSUP!U102/SUM(wSUP!$C102:$DB102),0)</f>
        <v>#DIV/0!</v>
      </c>
      <c r="V102" s="17" t="e">
        <f>IF(SUM(wSUP!$C102:$DB102),$A102*wSUP!V102/SUM(wSUP!$C102:$DB102),0)</f>
        <v>#DIV/0!</v>
      </c>
      <c r="W102" s="17" t="e">
        <f>IF(SUM(wSUP!$C102:$DB102),$A102*wSUP!W102/SUM(wSUP!$C102:$DB102),0)</f>
        <v>#DIV/0!</v>
      </c>
      <c r="X102" s="17" t="e">
        <f>IF(SUM(wSUP!$C102:$DB102),$A102*wSUP!X102/SUM(wSUP!$C102:$DB102),0)</f>
        <v>#DIV/0!</v>
      </c>
      <c r="Y102" s="17" t="e">
        <f>IF(SUM(wSUP!$C102:$DB102),$A102*wSUP!Y102/SUM(wSUP!$C102:$DB102),0)</f>
        <v>#DIV/0!</v>
      </c>
      <c r="Z102" s="17" t="e">
        <f>IF(SUM(wSUP!$C102:$DB102),$A102*wSUP!Z102/SUM(wSUP!$C102:$DB102),0)</f>
        <v>#DIV/0!</v>
      </c>
      <c r="AA102" s="17" t="e">
        <f>IF(SUM(wSUP!$C102:$DB102),$A102*wSUP!AA102/SUM(wSUP!$C102:$DB102),0)</f>
        <v>#DIV/0!</v>
      </c>
      <c r="AB102" s="17" t="e">
        <f>IF(SUM(wSUP!$C102:$DB102),$A102*wSUP!AB102/SUM(wSUP!$C102:$DB102),0)</f>
        <v>#DIV/0!</v>
      </c>
      <c r="AC102" s="17" t="e">
        <f>IF(SUM(wSUP!$C102:$DB102),$A102*wSUP!AC102/SUM(wSUP!$C102:$DB102),0)</f>
        <v>#DIV/0!</v>
      </c>
      <c r="AD102" s="17" t="e">
        <f>IF(SUM(wSUP!$C102:$DB102),$A102*wSUP!AD102/SUM(wSUP!$C102:$DB102),0)</f>
        <v>#DIV/0!</v>
      </c>
      <c r="AE102" s="17" t="e">
        <f>IF(SUM(wSUP!$C102:$DB102),$A102*wSUP!AE102/SUM(wSUP!$C102:$DB102),0)</f>
        <v>#DIV/0!</v>
      </c>
      <c r="AF102" s="17" t="e">
        <f>IF(SUM(wSUP!$C102:$DB102),$A102*wSUP!AF102/SUM(wSUP!$C102:$DB102),0)</f>
        <v>#DIV/0!</v>
      </c>
      <c r="AG102" s="17" t="e">
        <f>IF(SUM(wSUP!$C102:$DB102),$A102*wSUP!AG102/SUM(wSUP!$C102:$DB102),0)</f>
        <v>#DIV/0!</v>
      </c>
      <c r="AH102" s="17" t="e">
        <f>IF(SUM(wSUP!$C102:$DB102),$A102*wSUP!AH102/SUM(wSUP!$C102:$DB102),0)</f>
        <v>#DIV/0!</v>
      </c>
      <c r="AI102" s="17" t="e">
        <f>IF(SUM(wSUP!$C102:$DB102),$A102*wSUP!AI102/SUM(wSUP!$C102:$DB102),0)</f>
        <v>#DIV/0!</v>
      </c>
      <c r="AJ102" s="17" t="e">
        <f>IF(SUM(wSUP!$C102:$DB102),$A102*wSUP!AJ102/SUM(wSUP!$C102:$DB102),0)</f>
        <v>#DIV/0!</v>
      </c>
      <c r="AK102" s="17" t="e">
        <f>IF(SUM(wSUP!$C102:$DB102),$A102*wSUP!AK102/SUM(wSUP!$C102:$DB102),0)</f>
        <v>#DIV/0!</v>
      </c>
      <c r="AL102" s="17" t="e">
        <f>IF(SUM(wSUP!$C102:$DB102),$A102*wSUP!AL102/SUM(wSUP!$C102:$DB102),0)</f>
        <v>#DIV/0!</v>
      </c>
      <c r="AM102" s="17" t="e">
        <f>IF(SUM(wSUP!$C102:$DB102),$A102*wSUP!AM102/SUM(wSUP!$C102:$DB102),0)</f>
        <v>#DIV/0!</v>
      </c>
      <c r="AN102" s="17" t="e">
        <f>IF(SUM(wSUP!$C102:$DB102),$A102*wSUP!AN102/SUM(wSUP!$C102:$DB102),0)</f>
        <v>#DIV/0!</v>
      </c>
      <c r="AO102" s="17" t="e">
        <f>IF(SUM(wSUP!$C102:$DB102),$A102*wSUP!AO102/SUM(wSUP!$C102:$DB102),0)</f>
        <v>#DIV/0!</v>
      </c>
      <c r="AP102" s="17" t="e">
        <f>IF(SUM(wSUP!$C102:$DB102),$A102*wSUP!AP102/SUM(wSUP!$C102:$DB102),0)</f>
        <v>#DIV/0!</v>
      </c>
      <c r="AQ102" s="17" t="e">
        <f>IF(SUM(wSUP!$C102:$DB102),$A102*wSUP!AQ102/SUM(wSUP!$C102:$DB102),0)</f>
        <v>#DIV/0!</v>
      </c>
      <c r="AR102" s="17" t="e">
        <f>IF(SUM(wSUP!$C102:$DB102),$A102*wSUP!AR102/SUM(wSUP!$C102:$DB102),0)</f>
        <v>#DIV/0!</v>
      </c>
      <c r="AS102" s="17" t="e">
        <f>IF(SUM(wSUP!$C102:$DB102),$A102*wSUP!AS102/SUM(wSUP!$C102:$DB102),0)</f>
        <v>#DIV/0!</v>
      </c>
      <c r="AT102" s="17" t="e">
        <f>IF(SUM(wSUP!$C102:$DB102),$A102*wSUP!AT102/SUM(wSUP!$C102:$DB102),0)</f>
        <v>#DIV/0!</v>
      </c>
      <c r="AU102" s="17" t="e">
        <f>IF(SUM(wSUP!$C102:$DB102),$A102*wSUP!AU102/SUM(wSUP!$C102:$DB102),0)</f>
        <v>#DIV/0!</v>
      </c>
      <c r="AV102" s="17" t="e">
        <f>IF(SUM(wSUP!$C102:$DB102),$A102*wSUP!AV102/SUM(wSUP!$C102:$DB102),0)</f>
        <v>#DIV/0!</v>
      </c>
      <c r="AW102" s="17" t="e">
        <f>IF(SUM(wSUP!$C102:$DB102),$A102*wSUP!AW102/SUM(wSUP!$C102:$DB102),0)</f>
        <v>#DIV/0!</v>
      </c>
      <c r="AX102" s="17" t="e">
        <f>IF(SUM(wSUP!$C102:$DB102),$A102*wSUP!AX102/SUM(wSUP!$C102:$DB102),0)</f>
        <v>#DIV/0!</v>
      </c>
      <c r="AY102" s="17" t="e">
        <f>IF(SUM(wSUP!$C102:$DB102),$A102*wSUP!AY102/SUM(wSUP!$C102:$DB102),0)</f>
        <v>#DIV/0!</v>
      </c>
      <c r="AZ102" s="17" t="e">
        <f>IF(SUM(wSUP!$C102:$DB102),$A102*wSUP!AZ102/SUM(wSUP!$C102:$DB102),0)</f>
        <v>#DIV/0!</v>
      </c>
      <c r="BA102" s="17" t="e">
        <f>IF(SUM(wSUP!$C102:$DB102),$A102*wSUP!BA102/SUM(wSUP!$C102:$DB102),0)</f>
        <v>#DIV/0!</v>
      </c>
      <c r="BB102" s="17" t="e">
        <f>IF(SUM(wSUP!$C102:$DB102),$A102*wSUP!BB102/SUM(wSUP!$C102:$DB102),0)</f>
        <v>#DIV/0!</v>
      </c>
      <c r="BC102" s="17" t="e">
        <f>IF(SUM(wSUP!$C102:$DB102),$A102*wSUP!BC102/SUM(wSUP!$C102:$DB102),0)</f>
        <v>#DIV/0!</v>
      </c>
      <c r="BD102" s="17" t="e">
        <f>IF(SUM(wSUP!$C102:$DB102),$A102*wSUP!BD102/SUM(wSUP!$C102:$DB102),0)</f>
        <v>#DIV/0!</v>
      </c>
      <c r="BE102" s="17" t="e">
        <f>IF(SUM(wSUP!$C102:$DB102),$A102*wSUP!BE102/SUM(wSUP!$C102:$DB102),0)</f>
        <v>#DIV/0!</v>
      </c>
      <c r="BF102" s="17" t="e">
        <f>IF(SUM(wSUP!$C102:$DB102),$A102*wSUP!BF102/SUM(wSUP!$C102:$DB102),0)</f>
        <v>#DIV/0!</v>
      </c>
      <c r="BG102" s="17" t="e">
        <f>IF(SUM(wSUP!$C102:$DB102),$A102*wSUP!BG102/SUM(wSUP!$C102:$DB102),0)</f>
        <v>#DIV/0!</v>
      </c>
      <c r="BH102" s="17" t="e">
        <f>IF(SUM(wSUP!$C102:$DB102),$A102*wSUP!BH102/SUM(wSUP!$C102:$DB102),0)</f>
        <v>#DIV/0!</v>
      </c>
      <c r="BI102" s="17" t="e">
        <f>IF(SUM(wSUP!$C102:$DB102),$A102*wSUP!BI102/SUM(wSUP!$C102:$DB102),0)</f>
        <v>#DIV/0!</v>
      </c>
      <c r="BJ102" s="17" t="e">
        <f>IF(SUM(wSUP!$C102:$DB102),$A102*wSUP!BJ102/SUM(wSUP!$C102:$DB102),0)</f>
        <v>#DIV/0!</v>
      </c>
      <c r="BK102" s="17" t="e">
        <f>IF(SUM(wSUP!$C102:$DB102),$A102*wSUP!BK102/SUM(wSUP!$C102:$DB102),0)</f>
        <v>#DIV/0!</v>
      </c>
      <c r="BL102" s="17" t="e">
        <f>IF(SUM(wSUP!$C102:$DB102),$A102*wSUP!BL102/SUM(wSUP!$C102:$DB102),0)</f>
        <v>#DIV/0!</v>
      </c>
      <c r="BM102" s="17" t="e">
        <f>IF(SUM(wSUP!$C102:$DB102),$A102*wSUP!BM102/SUM(wSUP!$C102:$DB102),0)</f>
        <v>#DIV/0!</v>
      </c>
      <c r="BN102" s="17" t="e">
        <f>IF(SUM(wSUP!$C102:$DB102),$A102*wSUP!BN102/SUM(wSUP!$C102:$DB102),0)</f>
        <v>#DIV/0!</v>
      </c>
      <c r="BO102" s="17" t="e">
        <f>IF(SUM(wSUP!$C102:$DB102),$A102*wSUP!BO102/SUM(wSUP!$C102:$DB102),0)</f>
        <v>#DIV/0!</v>
      </c>
      <c r="BP102" s="17" t="e">
        <f>IF(SUM(wSUP!$C102:$DB102),$A102*wSUP!BP102/SUM(wSUP!$C102:$DB102),0)</f>
        <v>#DIV/0!</v>
      </c>
      <c r="BQ102" s="17" t="e">
        <f>IF(SUM(wSUP!$C102:$DB102),$A102*wSUP!BQ102/SUM(wSUP!$C102:$DB102),0)</f>
        <v>#DIV/0!</v>
      </c>
      <c r="BR102" s="17" t="e">
        <f>IF(SUM(wSUP!$C102:$DB102),$A102*wSUP!BR102/SUM(wSUP!$C102:$DB102),0)</f>
        <v>#DIV/0!</v>
      </c>
      <c r="BS102" s="17" t="e">
        <f>IF(SUM(wSUP!$C102:$DB102),$A102*wSUP!BS102/SUM(wSUP!$C102:$DB102),0)</f>
        <v>#DIV/0!</v>
      </c>
      <c r="BT102" s="17" t="e">
        <f>IF(SUM(wSUP!$C102:$DB102),$A102*wSUP!BT102/SUM(wSUP!$C102:$DB102),0)</f>
        <v>#DIV/0!</v>
      </c>
      <c r="BU102" s="17" t="e">
        <f>IF(SUM(wSUP!$C102:$DB102),$A102*wSUP!BU102/SUM(wSUP!$C102:$DB102),0)</f>
        <v>#DIV/0!</v>
      </c>
      <c r="BV102" s="17" t="e">
        <f>IF(SUM(wSUP!$C102:$DB102),$A102*wSUP!BV102/SUM(wSUP!$C102:$DB102),0)</f>
        <v>#DIV/0!</v>
      </c>
      <c r="BW102" s="17" t="e">
        <f>IF(SUM(wSUP!$C102:$DB102),$A102*wSUP!BW102/SUM(wSUP!$C102:$DB102),0)</f>
        <v>#DIV/0!</v>
      </c>
      <c r="BX102" s="17" t="e">
        <f>IF(SUM(wSUP!$C102:$DB102),$A102*wSUP!BX102/SUM(wSUP!$C102:$DB102),0)</f>
        <v>#DIV/0!</v>
      </c>
      <c r="BY102" s="17" t="e">
        <f>IF(SUM(wSUP!$C102:$DB102),$A102*wSUP!BY102/SUM(wSUP!$C102:$DB102),0)</f>
        <v>#DIV/0!</v>
      </c>
      <c r="BZ102" s="17" t="e">
        <f>IF(SUM(wSUP!$C102:$DB102),$A102*wSUP!BZ102/SUM(wSUP!$C102:$DB102),0)</f>
        <v>#DIV/0!</v>
      </c>
      <c r="CA102" s="17" t="e">
        <f>IF(SUM(wSUP!$C102:$DB102),$A102*wSUP!CA102/SUM(wSUP!$C102:$DB102),0)</f>
        <v>#DIV/0!</v>
      </c>
      <c r="CB102" s="17" t="e">
        <f>IF(SUM(wSUP!$C102:$DB102),$A102*wSUP!CB102/SUM(wSUP!$C102:$DB102),0)</f>
        <v>#DIV/0!</v>
      </c>
      <c r="CC102" s="17" t="e">
        <f>IF(SUM(wSUP!$C102:$DB102),$A102*wSUP!CC102/SUM(wSUP!$C102:$DB102),0)</f>
        <v>#DIV/0!</v>
      </c>
      <c r="CD102" s="17" t="e">
        <f>IF(SUM(wSUP!$C102:$DB102),$A102*wSUP!CD102/SUM(wSUP!$C102:$DB102),0)</f>
        <v>#DIV/0!</v>
      </c>
      <c r="CE102" s="17" t="e">
        <f>IF(SUM(wSUP!$C102:$DB102),$A102*wSUP!CE102/SUM(wSUP!$C102:$DB102),0)</f>
        <v>#DIV/0!</v>
      </c>
      <c r="CF102" s="17" t="e">
        <f>IF(SUM(wSUP!$C102:$DB102),$A102*wSUP!CF102/SUM(wSUP!$C102:$DB102),0)</f>
        <v>#DIV/0!</v>
      </c>
      <c r="CG102" s="17" t="e">
        <f>IF(SUM(wSUP!$C102:$DB102),$A102*wSUP!CG102/SUM(wSUP!$C102:$DB102),0)</f>
        <v>#DIV/0!</v>
      </c>
      <c r="CH102" s="17" t="e">
        <f>IF(SUM(wSUP!$C102:$DB102),$A102*wSUP!CH102/SUM(wSUP!$C102:$DB102),0)</f>
        <v>#DIV/0!</v>
      </c>
      <c r="CI102" s="17" t="e">
        <f>IF(SUM(wSUP!$C102:$DB102),$A102*wSUP!CI102/SUM(wSUP!$C102:$DB102),0)</f>
        <v>#DIV/0!</v>
      </c>
      <c r="CJ102" s="17" t="e">
        <f>IF(SUM(wSUP!$C102:$DB102),$A102*wSUP!CJ102/SUM(wSUP!$C102:$DB102),0)</f>
        <v>#DIV/0!</v>
      </c>
      <c r="CK102" s="17" t="e">
        <f>IF(SUM(wSUP!$C102:$DB102),$A102*wSUP!CK102/SUM(wSUP!$C102:$DB102),0)</f>
        <v>#DIV/0!</v>
      </c>
      <c r="CL102" s="17" t="e">
        <f>IF(SUM(wSUP!$C102:$DB102),$A102*wSUP!CL102/SUM(wSUP!$C102:$DB102),0)</f>
        <v>#DIV/0!</v>
      </c>
      <c r="CM102" s="17" t="e">
        <f>IF(SUM(wSUP!$C102:$DB102),$A102*wSUP!CM102/SUM(wSUP!$C102:$DB102),0)</f>
        <v>#DIV/0!</v>
      </c>
      <c r="CN102" s="17" t="e">
        <f>IF(SUM(wSUP!$C102:$DB102),$A102*wSUP!CN102/SUM(wSUP!$C102:$DB102),0)</f>
        <v>#DIV/0!</v>
      </c>
      <c r="CO102" s="17" t="e">
        <f>IF(SUM(wSUP!$C102:$DB102),$A102*wSUP!CO102/SUM(wSUP!$C102:$DB102),0)</f>
        <v>#DIV/0!</v>
      </c>
      <c r="CP102" s="17" t="e">
        <f>IF(SUM(wSUP!$C102:$DB102),$A102*wSUP!CP102/SUM(wSUP!$C102:$DB102),0)</f>
        <v>#DIV/0!</v>
      </c>
      <c r="CQ102" s="17" t="e">
        <f>IF(SUM(wSUP!$C102:$DB102),$A102*wSUP!CQ102/SUM(wSUP!$C102:$DB102),0)</f>
        <v>#DIV/0!</v>
      </c>
      <c r="CR102" s="17" t="e">
        <f>IF(SUM(wSUP!$C102:$DB102),$A102*wSUP!CR102/SUM(wSUP!$C102:$DB102),0)</f>
        <v>#DIV/0!</v>
      </c>
      <c r="CS102" s="17" t="e">
        <f>IF(SUM(wSUP!$C102:$DB102),$A102*wSUP!CS102/SUM(wSUP!$C102:$DB102),0)</f>
        <v>#DIV/0!</v>
      </c>
      <c r="CT102" s="17" t="e">
        <f>IF(SUM(wSUP!$C102:$DB102),$A102*wSUP!CT102/SUM(wSUP!$C102:$DB102),0)</f>
        <v>#DIV/0!</v>
      </c>
      <c r="CU102" s="17" t="e">
        <f>IF(SUM(wSUP!$C102:$DB102),$A102*wSUP!CU102/SUM(wSUP!$C102:$DB102),0)</f>
        <v>#DIV/0!</v>
      </c>
      <c r="CV102" s="17" t="e">
        <f>IF(SUM(wSUP!$C102:$DB102),$A102*wSUP!CV102/SUM(wSUP!$C102:$DB102),0)</f>
        <v>#DIV/0!</v>
      </c>
      <c r="CW102" s="17" t="e">
        <f>IF(SUM(wSUP!$C102:$DB102),$A102*wSUP!CW102/SUM(wSUP!$C102:$DB102),0)</f>
        <v>#DIV/0!</v>
      </c>
      <c r="CX102" s="17" t="e">
        <f>IF(SUM(wSUP!$C102:$DB102),$A102*wSUP!CX102/SUM(wSUP!$C102:$DB102),0)</f>
        <v>#DIV/0!</v>
      </c>
      <c r="CY102" s="17" t="e">
        <f>IF(SUM(wSUP!$C102:$DB102),$A102*wSUP!CY102/SUM(wSUP!$C102:$DB102),0)</f>
        <v>#DIV/0!</v>
      </c>
      <c r="CZ102" s="17" t="e">
        <f>IF(SUM(wSUP!$C102:$DB102),$A102*wSUP!CZ102/SUM(wSUP!$C102:$DB102),0)</f>
        <v>#DIV/0!</v>
      </c>
      <c r="DA102" s="17" t="e">
        <f>IF(SUM(wSUP!$C102:$DB102),$A102*wSUP!DA102/SUM(wSUP!$C102:$DB102),0)</f>
        <v>#DIV/0!</v>
      </c>
      <c r="DB102" s="17" t="e">
        <f>IF(SUM(wSUP!$C102:$DB102),$A102*wSUP!DB102/SUM(wSUP!$C102:$DB102),0)</f>
        <v>#DIV/0!</v>
      </c>
      <c r="DC102" s="2"/>
    </row>
    <row r="103" spans="1:107" x14ac:dyDescent="0.75">
      <c r="A103" s="37">
        <v>0</v>
      </c>
      <c r="B103" s="2" t="s">
        <v>197</v>
      </c>
      <c r="C103" s="17">
        <f>IF(SUM(wSUP!$C103:$DB103),$A103*wSUP!C103/SUM(wSUP!$C103:$DB103),0)</f>
        <v>0</v>
      </c>
      <c r="D103" s="17">
        <f>IF(SUM(wSUP!$C103:$DB103),$A103*wSUP!D103/SUM(wSUP!$C103:$DB103),0)</f>
        <v>0</v>
      </c>
      <c r="E103" s="17">
        <f>IF(SUM(wSUP!$C103:$DB103),$A103*wSUP!E103/SUM(wSUP!$C103:$DB103),0)</f>
        <v>0</v>
      </c>
      <c r="F103" s="17">
        <f>IF(SUM(wSUP!$C103:$DB103),$A103*wSUP!F103/SUM(wSUP!$C103:$DB103),0)</f>
        <v>0</v>
      </c>
      <c r="G103" s="17">
        <f>IF(SUM(wSUP!$C103:$DB103),$A103*wSUP!G103/SUM(wSUP!$C103:$DB103),0)</f>
        <v>0</v>
      </c>
      <c r="H103" s="17">
        <f>IF(SUM(wSUP!$C103:$DB103),$A103*wSUP!H103/SUM(wSUP!$C103:$DB103),0)</f>
        <v>0</v>
      </c>
      <c r="I103" s="17">
        <f>IF(SUM(wSUP!$C103:$DB103),$A103*wSUP!I103/SUM(wSUP!$C103:$DB103),0)</f>
        <v>0</v>
      </c>
      <c r="J103" s="17">
        <f>IF(SUM(wSUP!$C103:$DB103),$A103*wSUP!J103/SUM(wSUP!$C103:$DB103),0)</f>
        <v>0</v>
      </c>
      <c r="K103" s="17">
        <f>IF(SUM(wSUP!$C103:$DB103),$A103*wSUP!K103/SUM(wSUP!$C103:$DB103),0)</f>
        <v>0</v>
      </c>
      <c r="L103" s="17">
        <f>IF(SUM(wSUP!$C103:$DB103),$A103*wSUP!L103/SUM(wSUP!$C103:$DB103),0)</f>
        <v>0</v>
      </c>
      <c r="M103" s="17">
        <f>IF(SUM(wSUP!$C103:$DB103),$A103*wSUP!M103/SUM(wSUP!$C103:$DB103),0)</f>
        <v>0</v>
      </c>
      <c r="N103" s="17">
        <f>IF(SUM(wSUP!$C103:$DB103),$A103*wSUP!N103/SUM(wSUP!$C103:$DB103),0)</f>
        <v>0</v>
      </c>
      <c r="O103" s="17">
        <f>IF(SUM(wSUP!$C103:$DB103),$A103*wSUP!O103/SUM(wSUP!$C103:$DB103),0)</f>
        <v>0</v>
      </c>
      <c r="P103" s="17">
        <f>IF(SUM(wSUP!$C103:$DB103),$A103*wSUP!P103/SUM(wSUP!$C103:$DB103),0)</f>
        <v>0</v>
      </c>
      <c r="Q103" s="17">
        <f>IF(SUM(wSUP!$C103:$DB103),$A103*wSUP!Q103/SUM(wSUP!$C103:$DB103),0)</f>
        <v>0</v>
      </c>
      <c r="R103" s="17">
        <f>IF(SUM(wSUP!$C103:$DB103),$A103*wSUP!R103/SUM(wSUP!$C103:$DB103),0)</f>
        <v>0</v>
      </c>
      <c r="S103" s="17">
        <f>IF(SUM(wSUP!$C103:$DB103),$A103*wSUP!S103/SUM(wSUP!$C103:$DB103),0)</f>
        <v>0</v>
      </c>
      <c r="T103" s="17">
        <f>IF(SUM(wSUP!$C103:$DB103),$A103*wSUP!T103/SUM(wSUP!$C103:$DB103),0)</f>
        <v>0</v>
      </c>
      <c r="U103" s="17">
        <f>IF(SUM(wSUP!$C103:$DB103),$A103*wSUP!U103/SUM(wSUP!$C103:$DB103),0)</f>
        <v>0</v>
      </c>
      <c r="V103" s="17">
        <f>IF(SUM(wSUP!$C103:$DB103),$A103*wSUP!V103/SUM(wSUP!$C103:$DB103),0)</f>
        <v>0</v>
      </c>
      <c r="W103" s="17">
        <f>IF(SUM(wSUP!$C103:$DB103),$A103*wSUP!W103/SUM(wSUP!$C103:$DB103),0)</f>
        <v>0</v>
      </c>
      <c r="X103" s="17">
        <f>IF(SUM(wSUP!$C103:$DB103),$A103*wSUP!X103/SUM(wSUP!$C103:$DB103),0)</f>
        <v>0</v>
      </c>
      <c r="Y103" s="17">
        <f>IF(SUM(wSUP!$C103:$DB103),$A103*wSUP!Y103/SUM(wSUP!$C103:$DB103),0)</f>
        <v>0</v>
      </c>
      <c r="Z103" s="17">
        <f>IF(SUM(wSUP!$C103:$DB103),$A103*wSUP!Z103/SUM(wSUP!$C103:$DB103),0)</f>
        <v>0</v>
      </c>
      <c r="AA103" s="17">
        <f>IF(SUM(wSUP!$C103:$DB103),$A103*wSUP!AA103/SUM(wSUP!$C103:$DB103),0)</f>
        <v>0</v>
      </c>
      <c r="AB103" s="17">
        <f>IF(SUM(wSUP!$C103:$DB103),$A103*wSUP!AB103/SUM(wSUP!$C103:$DB103),0)</f>
        <v>0</v>
      </c>
      <c r="AC103" s="17">
        <f>IF(SUM(wSUP!$C103:$DB103),$A103*wSUP!AC103/SUM(wSUP!$C103:$DB103),0)</f>
        <v>0</v>
      </c>
      <c r="AD103" s="17">
        <f>IF(SUM(wSUP!$C103:$DB103),$A103*wSUP!AD103/SUM(wSUP!$C103:$DB103),0)</f>
        <v>0</v>
      </c>
      <c r="AE103" s="17">
        <f>IF(SUM(wSUP!$C103:$DB103),$A103*wSUP!AE103/SUM(wSUP!$C103:$DB103),0)</f>
        <v>0</v>
      </c>
      <c r="AF103" s="17">
        <f>IF(SUM(wSUP!$C103:$DB103),$A103*wSUP!AF103/SUM(wSUP!$C103:$DB103),0)</f>
        <v>0</v>
      </c>
      <c r="AG103" s="17">
        <f>IF(SUM(wSUP!$C103:$DB103),$A103*wSUP!AG103/SUM(wSUP!$C103:$DB103),0)</f>
        <v>0</v>
      </c>
      <c r="AH103" s="17">
        <f>IF(SUM(wSUP!$C103:$DB103),$A103*wSUP!AH103/SUM(wSUP!$C103:$DB103),0)</f>
        <v>0</v>
      </c>
      <c r="AI103" s="17">
        <f>IF(SUM(wSUP!$C103:$DB103),$A103*wSUP!AI103/SUM(wSUP!$C103:$DB103),0)</f>
        <v>0</v>
      </c>
      <c r="AJ103" s="17">
        <f>IF(SUM(wSUP!$C103:$DB103),$A103*wSUP!AJ103/SUM(wSUP!$C103:$DB103),0)</f>
        <v>0</v>
      </c>
      <c r="AK103" s="17">
        <f>IF(SUM(wSUP!$C103:$DB103),$A103*wSUP!AK103/SUM(wSUP!$C103:$DB103),0)</f>
        <v>0</v>
      </c>
      <c r="AL103" s="17">
        <f>IF(SUM(wSUP!$C103:$DB103),$A103*wSUP!AL103/SUM(wSUP!$C103:$DB103),0)</f>
        <v>0</v>
      </c>
      <c r="AM103" s="17">
        <f>IF(SUM(wSUP!$C103:$DB103),$A103*wSUP!AM103/SUM(wSUP!$C103:$DB103),0)</f>
        <v>0</v>
      </c>
      <c r="AN103" s="17">
        <f>IF(SUM(wSUP!$C103:$DB103),$A103*wSUP!AN103/SUM(wSUP!$C103:$DB103),0)</f>
        <v>0</v>
      </c>
      <c r="AO103" s="17">
        <f>IF(SUM(wSUP!$C103:$DB103),$A103*wSUP!AO103/SUM(wSUP!$C103:$DB103),0)</f>
        <v>0</v>
      </c>
      <c r="AP103" s="17">
        <f>IF(SUM(wSUP!$C103:$DB103),$A103*wSUP!AP103/SUM(wSUP!$C103:$DB103),0)</f>
        <v>0</v>
      </c>
      <c r="AQ103" s="17">
        <f>IF(SUM(wSUP!$C103:$DB103),$A103*wSUP!AQ103/SUM(wSUP!$C103:$DB103),0)</f>
        <v>0</v>
      </c>
      <c r="AR103" s="17">
        <f>IF(SUM(wSUP!$C103:$DB103),$A103*wSUP!AR103/SUM(wSUP!$C103:$DB103),0)</f>
        <v>0</v>
      </c>
      <c r="AS103" s="17">
        <f>IF(SUM(wSUP!$C103:$DB103),$A103*wSUP!AS103/SUM(wSUP!$C103:$DB103),0)</f>
        <v>0</v>
      </c>
      <c r="AT103" s="17">
        <f>IF(SUM(wSUP!$C103:$DB103),$A103*wSUP!AT103/SUM(wSUP!$C103:$DB103),0)</f>
        <v>0</v>
      </c>
      <c r="AU103" s="17">
        <f>IF(SUM(wSUP!$C103:$DB103),$A103*wSUP!AU103/SUM(wSUP!$C103:$DB103),0)</f>
        <v>0</v>
      </c>
      <c r="AV103" s="17">
        <f>IF(SUM(wSUP!$C103:$DB103),$A103*wSUP!AV103/SUM(wSUP!$C103:$DB103),0)</f>
        <v>0</v>
      </c>
      <c r="AW103" s="17">
        <f>IF(SUM(wSUP!$C103:$DB103),$A103*wSUP!AW103/SUM(wSUP!$C103:$DB103),0)</f>
        <v>0</v>
      </c>
      <c r="AX103" s="17">
        <f>IF(SUM(wSUP!$C103:$DB103),$A103*wSUP!AX103/SUM(wSUP!$C103:$DB103),0)</f>
        <v>0</v>
      </c>
      <c r="AY103" s="17">
        <f>IF(SUM(wSUP!$C103:$DB103),$A103*wSUP!AY103/SUM(wSUP!$C103:$DB103),0)</f>
        <v>0</v>
      </c>
      <c r="AZ103" s="17">
        <f>IF(SUM(wSUP!$C103:$DB103),$A103*wSUP!AZ103/SUM(wSUP!$C103:$DB103),0)</f>
        <v>0</v>
      </c>
      <c r="BA103" s="17">
        <f>IF(SUM(wSUP!$C103:$DB103),$A103*wSUP!BA103/SUM(wSUP!$C103:$DB103),0)</f>
        <v>0</v>
      </c>
      <c r="BB103" s="17">
        <f>IF(SUM(wSUP!$C103:$DB103),$A103*wSUP!BB103/SUM(wSUP!$C103:$DB103),0)</f>
        <v>0</v>
      </c>
      <c r="BC103" s="17">
        <f>IF(SUM(wSUP!$C103:$DB103),$A103*wSUP!BC103/SUM(wSUP!$C103:$DB103),0)</f>
        <v>0</v>
      </c>
      <c r="BD103" s="17">
        <f>IF(SUM(wSUP!$C103:$DB103),$A103*wSUP!BD103/SUM(wSUP!$C103:$DB103),0)</f>
        <v>0</v>
      </c>
      <c r="BE103" s="17">
        <f>IF(SUM(wSUP!$C103:$DB103),$A103*wSUP!BE103/SUM(wSUP!$C103:$DB103),0)</f>
        <v>0</v>
      </c>
      <c r="BF103" s="17">
        <f>IF(SUM(wSUP!$C103:$DB103),$A103*wSUP!BF103/SUM(wSUP!$C103:$DB103),0)</f>
        <v>0</v>
      </c>
      <c r="BG103" s="17">
        <f>IF(SUM(wSUP!$C103:$DB103),$A103*wSUP!BG103/SUM(wSUP!$C103:$DB103),0)</f>
        <v>0</v>
      </c>
      <c r="BH103" s="17">
        <f>IF(SUM(wSUP!$C103:$DB103),$A103*wSUP!BH103/SUM(wSUP!$C103:$DB103),0)</f>
        <v>0</v>
      </c>
      <c r="BI103" s="17">
        <f>IF(SUM(wSUP!$C103:$DB103),$A103*wSUP!BI103/SUM(wSUP!$C103:$DB103),0)</f>
        <v>0</v>
      </c>
      <c r="BJ103" s="17">
        <f>IF(SUM(wSUP!$C103:$DB103),$A103*wSUP!BJ103/SUM(wSUP!$C103:$DB103),0)</f>
        <v>0</v>
      </c>
      <c r="BK103" s="17">
        <f>IF(SUM(wSUP!$C103:$DB103),$A103*wSUP!BK103/SUM(wSUP!$C103:$DB103),0)</f>
        <v>0</v>
      </c>
      <c r="BL103" s="17">
        <f>IF(SUM(wSUP!$C103:$DB103),$A103*wSUP!BL103/SUM(wSUP!$C103:$DB103),0)</f>
        <v>0</v>
      </c>
      <c r="BM103" s="17">
        <f>IF(SUM(wSUP!$C103:$DB103),$A103*wSUP!BM103/SUM(wSUP!$C103:$DB103),0)</f>
        <v>0</v>
      </c>
      <c r="BN103" s="17">
        <f>IF(SUM(wSUP!$C103:$DB103),$A103*wSUP!BN103/SUM(wSUP!$C103:$DB103),0)</f>
        <v>0</v>
      </c>
      <c r="BO103" s="17">
        <f>IF(SUM(wSUP!$C103:$DB103),$A103*wSUP!BO103/SUM(wSUP!$C103:$DB103),0)</f>
        <v>0</v>
      </c>
      <c r="BP103" s="17">
        <f>IF(SUM(wSUP!$C103:$DB103),$A103*wSUP!BP103/SUM(wSUP!$C103:$DB103),0)</f>
        <v>0</v>
      </c>
      <c r="BQ103" s="17">
        <f>IF(SUM(wSUP!$C103:$DB103),$A103*wSUP!BQ103/SUM(wSUP!$C103:$DB103),0)</f>
        <v>0</v>
      </c>
      <c r="BR103" s="17">
        <f>IF(SUM(wSUP!$C103:$DB103),$A103*wSUP!BR103/SUM(wSUP!$C103:$DB103),0)</f>
        <v>0</v>
      </c>
      <c r="BS103" s="17">
        <f>IF(SUM(wSUP!$C103:$DB103),$A103*wSUP!BS103/SUM(wSUP!$C103:$DB103),0)</f>
        <v>0</v>
      </c>
      <c r="BT103" s="17">
        <f>IF(SUM(wSUP!$C103:$DB103),$A103*wSUP!BT103/SUM(wSUP!$C103:$DB103),0)</f>
        <v>0</v>
      </c>
      <c r="BU103" s="17">
        <f>IF(SUM(wSUP!$C103:$DB103),$A103*wSUP!BU103/SUM(wSUP!$C103:$DB103),0)</f>
        <v>0</v>
      </c>
      <c r="BV103" s="17">
        <f>IF(SUM(wSUP!$C103:$DB103),$A103*wSUP!BV103/SUM(wSUP!$C103:$DB103),0)</f>
        <v>0</v>
      </c>
      <c r="BW103" s="17">
        <f>IF(SUM(wSUP!$C103:$DB103),$A103*wSUP!BW103/SUM(wSUP!$C103:$DB103),0)</f>
        <v>0</v>
      </c>
      <c r="BX103" s="17">
        <f>IF(SUM(wSUP!$C103:$DB103),$A103*wSUP!BX103/SUM(wSUP!$C103:$DB103),0)</f>
        <v>0</v>
      </c>
      <c r="BY103" s="17">
        <f>IF(SUM(wSUP!$C103:$DB103),$A103*wSUP!BY103/SUM(wSUP!$C103:$DB103),0)</f>
        <v>0</v>
      </c>
      <c r="BZ103" s="17">
        <f>IF(SUM(wSUP!$C103:$DB103),$A103*wSUP!BZ103/SUM(wSUP!$C103:$DB103),0)</f>
        <v>0</v>
      </c>
      <c r="CA103" s="17">
        <f>IF(SUM(wSUP!$C103:$DB103),$A103*wSUP!CA103/SUM(wSUP!$C103:$DB103),0)</f>
        <v>0</v>
      </c>
      <c r="CB103" s="17">
        <f>IF(SUM(wSUP!$C103:$DB103),$A103*wSUP!CB103/SUM(wSUP!$C103:$DB103),0)</f>
        <v>0</v>
      </c>
      <c r="CC103" s="17">
        <f>IF(SUM(wSUP!$C103:$DB103),$A103*wSUP!CC103/SUM(wSUP!$C103:$DB103),0)</f>
        <v>0</v>
      </c>
      <c r="CD103" s="17">
        <f>IF(SUM(wSUP!$C103:$DB103),$A103*wSUP!CD103/SUM(wSUP!$C103:$DB103),0)</f>
        <v>0</v>
      </c>
      <c r="CE103" s="17">
        <f>IF(SUM(wSUP!$C103:$DB103),$A103*wSUP!CE103/SUM(wSUP!$C103:$DB103),0)</f>
        <v>0</v>
      </c>
      <c r="CF103" s="17">
        <f>IF(SUM(wSUP!$C103:$DB103),$A103*wSUP!CF103/SUM(wSUP!$C103:$DB103),0)</f>
        <v>0</v>
      </c>
      <c r="CG103" s="17">
        <f>IF(SUM(wSUP!$C103:$DB103),$A103*wSUP!CG103/SUM(wSUP!$C103:$DB103),0)</f>
        <v>0</v>
      </c>
      <c r="CH103" s="17">
        <f>IF(SUM(wSUP!$C103:$DB103),$A103*wSUP!CH103/SUM(wSUP!$C103:$DB103),0)</f>
        <v>0</v>
      </c>
      <c r="CI103" s="17">
        <f>IF(SUM(wSUP!$C103:$DB103),$A103*wSUP!CI103/SUM(wSUP!$C103:$DB103),0)</f>
        <v>0</v>
      </c>
      <c r="CJ103" s="17">
        <f>IF(SUM(wSUP!$C103:$DB103),$A103*wSUP!CJ103/SUM(wSUP!$C103:$DB103),0)</f>
        <v>0</v>
      </c>
      <c r="CK103" s="17">
        <f>IF(SUM(wSUP!$C103:$DB103),$A103*wSUP!CK103/SUM(wSUP!$C103:$DB103),0)</f>
        <v>0</v>
      </c>
      <c r="CL103" s="17">
        <f>IF(SUM(wSUP!$C103:$DB103),$A103*wSUP!CL103/SUM(wSUP!$C103:$DB103),0)</f>
        <v>0</v>
      </c>
      <c r="CM103" s="17">
        <f>IF(SUM(wSUP!$C103:$DB103),$A103*wSUP!CM103/SUM(wSUP!$C103:$DB103),0)</f>
        <v>0</v>
      </c>
      <c r="CN103" s="17">
        <f>IF(SUM(wSUP!$C103:$DB103),$A103*wSUP!CN103/SUM(wSUP!$C103:$DB103),0)</f>
        <v>0</v>
      </c>
      <c r="CO103" s="17">
        <f>IF(SUM(wSUP!$C103:$DB103),$A103*wSUP!CO103/SUM(wSUP!$C103:$DB103),0)</f>
        <v>0</v>
      </c>
      <c r="CP103" s="17">
        <f>IF(SUM(wSUP!$C103:$DB103),$A103*wSUP!CP103/SUM(wSUP!$C103:$DB103),0)</f>
        <v>0</v>
      </c>
      <c r="CQ103" s="17">
        <f>IF(SUM(wSUP!$C103:$DB103),$A103*wSUP!CQ103/SUM(wSUP!$C103:$DB103),0)</f>
        <v>0</v>
      </c>
      <c r="CR103" s="17">
        <f>IF(SUM(wSUP!$C103:$DB103),$A103*wSUP!CR103/SUM(wSUP!$C103:$DB103),0)</f>
        <v>0</v>
      </c>
      <c r="CS103" s="17">
        <f>IF(SUM(wSUP!$C103:$DB103),$A103*wSUP!CS103/SUM(wSUP!$C103:$DB103),0)</f>
        <v>0</v>
      </c>
      <c r="CT103" s="17">
        <f>IF(SUM(wSUP!$C103:$DB103),$A103*wSUP!CT103/SUM(wSUP!$C103:$DB103),0)</f>
        <v>0</v>
      </c>
      <c r="CU103" s="17">
        <f>IF(SUM(wSUP!$C103:$DB103),$A103*wSUP!CU103/SUM(wSUP!$C103:$DB103),0)</f>
        <v>0</v>
      </c>
      <c r="CV103" s="17">
        <f>IF(SUM(wSUP!$C103:$DB103),$A103*wSUP!CV103/SUM(wSUP!$C103:$DB103),0)</f>
        <v>0</v>
      </c>
      <c r="CW103" s="17">
        <f>IF(SUM(wSUP!$C103:$DB103),$A103*wSUP!CW103/SUM(wSUP!$C103:$DB103),0)</f>
        <v>0</v>
      </c>
      <c r="CX103" s="17">
        <f>IF(SUM(wSUP!$C103:$DB103),$A103*wSUP!CX103/SUM(wSUP!$C103:$DB103),0)</f>
        <v>0</v>
      </c>
      <c r="CY103" s="17">
        <f>IF(SUM(wSUP!$C103:$DB103),$A103*wSUP!CY103/SUM(wSUP!$C103:$DB103),0)</f>
        <v>0</v>
      </c>
      <c r="CZ103" s="17">
        <f>IF(SUM(wSUP!$C103:$DB103),$A103*wSUP!CZ103/SUM(wSUP!$C103:$DB103),0)</f>
        <v>0</v>
      </c>
      <c r="DA103" s="17">
        <f>IF(SUM(wSUP!$C103:$DB103),$A103*wSUP!DA103/SUM(wSUP!$C103:$DB103),0)</f>
        <v>0</v>
      </c>
      <c r="DB103" s="17">
        <f>IF(SUM(wSUP!$C103:$DB103),$A103*wSUP!DB103/SUM(wSUP!$C103:$DB103),0)</f>
        <v>0</v>
      </c>
      <c r="DC103" s="2"/>
    </row>
    <row r="104" spans="1:107" x14ac:dyDescent="0.75">
      <c r="A104" s="37">
        <v>0</v>
      </c>
      <c r="B104" s="2" t="s">
        <v>199</v>
      </c>
      <c r="C104" s="17">
        <f>IF(SUM(wSUP!$C104:$DB104),$A104*wSUP!C104/SUM(wSUP!$C104:$DB104),0)</f>
        <v>0</v>
      </c>
      <c r="D104" s="17">
        <f>IF(SUM(wSUP!$C104:$DB104),$A104*wSUP!D104/SUM(wSUP!$C104:$DB104),0)</f>
        <v>0</v>
      </c>
      <c r="E104" s="17">
        <f>IF(SUM(wSUP!$C104:$DB104),$A104*wSUP!E104/SUM(wSUP!$C104:$DB104),0)</f>
        <v>0</v>
      </c>
      <c r="F104" s="17">
        <f>IF(SUM(wSUP!$C104:$DB104),$A104*wSUP!F104/SUM(wSUP!$C104:$DB104),0)</f>
        <v>0</v>
      </c>
      <c r="G104" s="17">
        <f>IF(SUM(wSUP!$C104:$DB104),$A104*wSUP!G104/SUM(wSUP!$C104:$DB104),0)</f>
        <v>0</v>
      </c>
      <c r="H104" s="17">
        <f>IF(SUM(wSUP!$C104:$DB104),$A104*wSUP!H104/SUM(wSUP!$C104:$DB104),0)</f>
        <v>0</v>
      </c>
      <c r="I104" s="17">
        <f>IF(SUM(wSUP!$C104:$DB104),$A104*wSUP!I104/SUM(wSUP!$C104:$DB104),0)</f>
        <v>0</v>
      </c>
      <c r="J104" s="17">
        <f>IF(SUM(wSUP!$C104:$DB104),$A104*wSUP!J104/SUM(wSUP!$C104:$DB104),0)</f>
        <v>0</v>
      </c>
      <c r="K104" s="17">
        <f>IF(SUM(wSUP!$C104:$DB104),$A104*wSUP!K104/SUM(wSUP!$C104:$DB104),0)</f>
        <v>0</v>
      </c>
      <c r="L104" s="17">
        <f>IF(SUM(wSUP!$C104:$DB104),$A104*wSUP!L104/SUM(wSUP!$C104:$DB104),0)</f>
        <v>0</v>
      </c>
      <c r="M104" s="17">
        <f>IF(SUM(wSUP!$C104:$DB104),$A104*wSUP!M104/SUM(wSUP!$C104:$DB104),0)</f>
        <v>0</v>
      </c>
      <c r="N104" s="17">
        <f>IF(SUM(wSUP!$C104:$DB104),$A104*wSUP!N104/SUM(wSUP!$C104:$DB104),0)</f>
        <v>0</v>
      </c>
      <c r="O104" s="17">
        <f>IF(SUM(wSUP!$C104:$DB104),$A104*wSUP!O104/SUM(wSUP!$C104:$DB104),0)</f>
        <v>0</v>
      </c>
      <c r="P104" s="17">
        <f>IF(SUM(wSUP!$C104:$DB104),$A104*wSUP!P104/SUM(wSUP!$C104:$DB104),0)</f>
        <v>0</v>
      </c>
      <c r="Q104" s="17">
        <f>IF(SUM(wSUP!$C104:$DB104),$A104*wSUP!Q104/SUM(wSUP!$C104:$DB104),0)</f>
        <v>0</v>
      </c>
      <c r="R104" s="17">
        <f>IF(SUM(wSUP!$C104:$DB104),$A104*wSUP!R104/SUM(wSUP!$C104:$DB104),0)</f>
        <v>0</v>
      </c>
      <c r="S104" s="17">
        <f>IF(SUM(wSUP!$C104:$DB104),$A104*wSUP!S104/SUM(wSUP!$C104:$DB104),0)</f>
        <v>0</v>
      </c>
      <c r="T104" s="17">
        <f>IF(SUM(wSUP!$C104:$DB104),$A104*wSUP!T104/SUM(wSUP!$C104:$DB104),0)</f>
        <v>0</v>
      </c>
      <c r="U104" s="17">
        <f>IF(SUM(wSUP!$C104:$DB104),$A104*wSUP!U104/SUM(wSUP!$C104:$DB104),0)</f>
        <v>0</v>
      </c>
      <c r="V104" s="17">
        <f>IF(SUM(wSUP!$C104:$DB104),$A104*wSUP!V104/SUM(wSUP!$C104:$DB104),0)</f>
        <v>0</v>
      </c>
      <c r="W104" s="17">
        <f>IF(SUM(wSUP!$C104:$DB104),$A104*wSUP!W104/SUM(wSUP!$C104:$DB104),0)</f>
        <v>0</v>
      </c>
      <c r="X104" s="17">
        <f>IF(SUM(wSUP!$C104:$DB104),$A104*wSUP!X104/SUM(wSUP!$C104:$DB104),0)</f>
        <v>0</v>
      </c>
      <c r="Y104" s="17">
        <f>IF(SUM(wSUP!$C104:$DB104),$A104*wSUP!Y104/SUM(wSUP!$C104:$DB104),0)</f>
        <v>0</v>
      </c>
      <c r="Z104" s="17">
        <f>IF(SUM(wSUP!$C104:$DB104),$A104*wSUP!Z104/SUM(wSUP!$C104:$DB104),0)</f>
        <v>0</v>
      </c>
      <c r="AA104" s="17">
        <f>IF(SUM(wSUP!$C104:$DB104),$A104*wSUP!AA104/SUM(wSUP!$C104:$DB104),0)</f>
        <v>0</v>
      </c>
      <c r="AB104" s="17">
        <f>IF(SUM(wSUP!$C104:$DB104),$A104*wSUP!AB104/SUM(wSUP!$C104:$DB104),0)</f>
        <v>0</v>
      </c>
      <c r="AC104" s="17">
        <f>IF(SUM(wSUP!$C104:$DB104),$A104*wSUP!AC104/SUM(wSUP!$C104:$DB104),0)</f>
        <v>0</v>
      </c>
      <c r="AD104" s="17">
        <f>IF(SUM(wSUP!$C104:$DB104),$A104*wSUP!AD104/SUM(wSUP!$C104:$DB104),0)</f>
        <v>0</v>
      </c>
      <c r="AE104" s="17">
        <f>IF(SUM(wSUP!$C104:$DB104),$A104*wSUP!AE104/SUM(wSUP!$C104:$DB104),0)</f>
        <v>0</v>
      </c>
      <c r="AF104" s="17">
        <f>IF(SUM(wSUP!$C104:$DB104),$A104*wSUP!AF104/SUM(wSUP!$C104:$DB104),0)</f>
        <v>0</v>
      </c>
      <c r="AG104" s="17">
        <f>IF(SUM(wSUP!$C104:$DB104),$A104*wSUP!AG104/SUM(wSUP!$C104:$DB104),0)</f>
        <v>0</v>
      </c>
      <c r="AH104" s="17">
        <f>IF(SUM(wSUP!$C104:$DB104),$A104*wSUP!AH104/SUM(wSUP!$C104:$DB104),0)</f>
        <v>0</v>
      </c>
      <c r="AI104" s="17">
        <f>IF(SUM(wSUP!$C104:$DB104),$A104*wSUP!AI104/SUM(wSUP!$C104:$DB104),0)</f>
        <v>0</v>
      </c>
      <c r="AJ104" s="17">
        <f>IF(SUM(wSUP!$C104:$DB104),$A104*wSUP!AJ104/SUM(wSUP!$C104:$DB104),0)</f>
        <v>0</v>
      </c>
      <c r="AK104" s="17">
        <f>IF(SUM(wSUP!$C104:$DB104),$A104*wSUP!AK104/SUM(wSUP!$C104:$DB104),0)</f>
        <v>0</v>
      </c>
      <c r="AL104" s="17">
        <f>IF(SUM(wSUP!$C104:$DB104),$A104*wSUP!AL104/SUM(wSUP!$C104:$DB104),0)</f>
        <v>0</v>
      </c>
      <c r="AM104" s="17">
        <f>IF(SUM(wSUP!$C104:$DB104),$A104*wSUP!AM104/SUM(wSUP!$C104:$DB104),0)</f>
        <v>0</v>
      </c>
      <c r="AN104" s="17">
        <f>IF(SUM(wSUP!$C104:$DB104),$A104*wSUP!AN104/SUM(wSUP!$C104:$DB104),0)</f>
        <v>0</v>
      </c>
      <c r="AO104" s="17">
        <f>IF(SUM(wSUP!$C104:$DB104),$A104*wSUP!AO104/SUM(wSUP!$C104:$DB104),0)</f>
        <v>0</v>
      </c>
      <c r="AP104" s="17">
        <f>IF(SUM(wSUP!$C104:$DB104),$A104*wSUP!AP104/SUM(wSUP!$C104:$DB104),0)</f>
        <v>0</v>
      </c>
      <c r="AQ104" s="17">
        <f>IF(SUM(wSUP!$C104:$DB104),$A104*wSUP!AQ104/SUM(wSUP!$C104:$DB104),0)</f>
        <v>0</v>
      </c>
      <c r="AR104" s="17">
        <f>IF(SUM(wSUP!$C104:$DB104),$A104*wSUP!AR104/SUM(wSUP!$C104:$DB104),0)</f>
        <v>0</v>
      </c>
      <c r="AS104" s="17">
        <f>IF(SUM(wSUP!$C104:$DB104),$A104*wSUP!AS104/SUM(wSUP!$C104:$DB104),0)</f>
        <v>0</v>
      </c>
      <c r="AT104" s="17">
        <f>IF(SUM(wSUP!$C104:$DB104),$A104*wSUP!AT104/SUM(wSUP!$C104:$DB104),0)</f>
        <v>0</v>
      </c>
      <c r="AU104" s="17">
        <f>IF(SUM(wSUP!$C104:$DB104),$A104*wSUP!AU104/SUM(wSUP!$C104:$DB104),0)</f>
        <v>0</v>
      </c>
      <c r="AV104" s="17">
        <f>IF(SUM(wSUP!$C104:$DB104),$A104*wSUP!AV104/SUM(wSUP!$C104:$DB104),0)</f>
        <v>0</v>
      </c>
      <c r="AW104" s="17">
        <f>IF(SUM(wSUP!$C104:$DB104),$A104*wSUP!AW104/SUM(wSUP!$C104:$DB104),0)</f>
        <v>0</v>
      </c>
      <c r="AX104" s="17">
        <f>IF(SUM(wSUP!$C104:$DB104),$A104*wSUP!AX104/SUM(wSUP!$C104:$DB104),0)</f>
        <v>0</v>
      </c>
      <c r="AY104" s="17">
        <f>IF(SUM(wSUP!$C104:$DB104),$A104*wSUP!AY104/SUM(wSUP!$C104:$DB104),0)</f>
        <v>0</v>
      </c>
      <c r="AZ104" s="17">
        <f>IF(SUM(wSUP!$C104:$DB104),$A104*wSUP!AZ104/SUM(wSUP!$C104:$DB104),0)</f>
        <v>0</v>
      </c>
      <c r="BA104" s="17">
        <f>IF(SUM(wSUP!$C104:$DB104),$A104*wSUP!BA104/SUM(wSUP!$C104:$DB104),0)</f>
        <v>0</v>
      </c>
      <c r="BB104" s="17">
        <f>IF(SUM(wSUP!$C104:$DB104),$A104*wSUP!BB104/SUM(wSUP!$C104:$DB104),0)</f>
        <v>0</v>
      </c>
      <c r="BC104" s="17">
        <f>IF(SUM(wSUP!$C104:$DB104),$A104*wSUP!BC104/SUM(wSUP!$C104:$DB104),0)</f>
        <v>0</v>
      </c>
      <c r="BD104" s="17">
        <f>IF(SUM(wSUP!$C104:$DB104),$A104*wSUP!BD104/SUM(wSUP!$C104:$DB104),0)</f>
        <v>0</v>
      </c>
      <c r="BE104" s="17">
        <f>IF(SUM(wSUP!$C104:$DB104),$A104*wSUP!BE104/SUM(wSUP!$C104:$DB104),0)</f>
        <v>0</v>
      </c>
      <c r="BF104" s="17">
        <f>IF(SUM(wSUP!$C104:$DB104),$A104*wSUP!BF104/SUM(wSUP!$C104:$DB104),0)</f>
        <v>0</v>
      </c>
      <c r="BG104" s="17">
        <f>IF(SUM(wSUP!$C104:$DB104),$A104*wSUP!BG104/SUM(wSUP!$C104:$DB104),0)</f>
        <v>0</v>
      </c>
      <c r="BH104" s="17">
        <f>IF(SUM(wSUP!$C104:$DB104),$A104*wSUP!BH104/SUM(wSUP!$C104:$DB104),0)</f>
        <v>0</v>
      </c>
      <c r="BI104" s="17">
        <f>IF(SUM(wSUP!$C104:$DB104),$A104*wSUP!BI104/SUM(wSUP!$C104:$DB104),0)</f>
        <v>0</v>
      </c>
      <c r="BJ104" s="17">
        <f>IF(SUM(wSUP!$C104:$DB104),$A104*wSUP!BJ104/SUM(wSUP!$C104:$DB104),0)</f>
        <v>0</v>
      </c>
      <c r="BK104" s="17">
        <f>IF(SUM(wSUP!$C104:$DB104),$A104*wSUP!BK104/SUM(wSUP!$C104:$DB104),0)</f>
        <v>0</v>
      </c>
      <c r="BL104" s="17">
        <f>IF(SUM(wSUP!$C104:$DB104),$A104*wSUP!BL104/SUM(wSUP!$C104:$DB104),0)</f>
        <v>0</v>
      </c>
      <c r="BM104" s="17">
        <f>IF(SUM(wSUP!$C104:$DB104),$A104*wSUP!BM104/SUM(wSUP!$C104:$DB104),0)</f>
        <v>0</v>
      </c>
      <c r="BN104" s="17">
        <f>IF(SUM(wSUP!$C104:$DB104),$A104*wSUP!BN104/SUM(wSUP!$C104:$DB104),0)</f>
        <v>0</v>
      </c>
      <c r="BO104" s="17">
        <f>IF(SUM(wSUP!$C104:$DB104),$A104*wSUP!BO104/SUM(wSUP!$C104:$DB104),0)</f>
        <v>0</v>
      </c>
      <c r="BP104" s="17">
        <f>IF(SUM(wSUP!$C104:$DB104),$A104*wSUP!BP104/SUM(wSUP!$C104:$DB104),0)</f>
        <v>0</v>
      </c>
      <c r="BQ104" s="17">
        <f>IF(SUM(wSUP!$C104:$DB104),$A104*wSUP!BQ104/SUM(wSUP!$C104:$DB104),0)</f>
        <v>0</v>
      </c>
      <c r="BR104" s="17">
        <f>IF(SUM(wSUP!$C104:$DB104),$A104*wSUP!BR104/SUM(wSUP!$C104:$DB104),0)</f>
        <v>0</v>
      </c>
      <c r="BS104" s="17">
        <f>IF(SUM(wSUP!$C104:$DB104),$A104*wSUP!BS104/SUM(wSUP!$C104:$DB104),0)</f>
        <v>0</v>
      </c>
      <c r="BT104" s="17">
        <f>IF(SUM(wSUP!$C104:$DB104),$A104*wSUP!BT104/SUM(wSUP!$C104:$DB104),0)</f>
        <v>0</v>
      </c>
      <c r="BU104" s="17">
        <f>IF(SUM(wSUP!$C104:$DB104),$A104*wSUP!BU104/SUM(wSUP!$C104:$DB104),0)</f>
        <v>0</v>
      </c>
      <c r="BV104" s="17">
        <f>IF(SUM(wSUP!$C104:$DB104),$A104*wSUP!BV104/SUM(wSUP!$C104:$DB104),0)</f>
        <v>0</v>
      </c>
      <c r="BW104" s="17">
        <f>IF(SUM(wSUP!$C104:$DB104),$A104*wSUP!BW104/SUM(wSUP!$C104:$DB104),0)</f>
        <v>0</v>
      </c>
      <c r="BX104" s="17">
        <f>IF(SUM(wSUP!$C104:$DB104),$A104*wSUP!BX104/SUM(wSUP!$C104:$DB104),0)</f>
        <v>0</v>
      </c>
      <c r="BY104" s="17">
        <f>IF(SUM(wSUP!$C104:$DB104),$A104*wSUP!BY104/SUM(wSUP!$C104:$DB104),0)</f>
        <v>0</v>
      </c>
      <c r="BZ104" s="17">
        <f>IF(SUM(wSUP!$C104:$DB104),$A104*wSUP!BZ104/SUM(wSUP!$C104:$DB104),0)</f>
        <v>0</v>
      </c>
      <c r="CA104" s="17">
        <f>IF(SUM(wSUP!$C104:$DB104),$A104*wSUP!CA104/SUM(wSUP!$C104:$DB104),0)</f>
        <v>0</v>
      </c>
      <c r="CB104" s="17">
        <f>IF(SUM(wSUP!$C104:$DB104),$A104*wSUP!CB104/SUM(wSUP!$C104:$DB104),0)</f>
        <v>0</v>
      </c>
      <c r="CC104" s="17">
        <f>IF(SUM(wSUP!$C104:$DB104),$A104*wSUP!CC104/SUM(wSUP!$C104:$DB104),0)</f>
        <v>0</v>
      </c>
      <c r="CD104" s="17">
        <f>IF(SUM(wSUP!$C104:$DB104),$A104*wSUP!CD104/SUM(wSUP!$C104:$DB104),0)</f>
        <v>0</v>
      </c>
      <c r="CE104" s="17">
        <f>IF(SUM(wSUP!$C104:$DB104),$A104*wSUP!CE104/SUM(wSUP!$C104:$DB104),0)</f>
        <v>0</v>
      </c>
      <c r="CF104" s="17">
        <f>IF(SUM(wSUP!$C104:$DB104),$A104*wSUP!CF104/SUM(wSUP!$C104:$DB104),0)</f>
        <v>0</v>
      </c>
      <c r="CG104" s="17">
        <f>IF(SUM(wSUP!$C104:$DB104),$A104*wSUP!CG104/SUM(wSUP!$C104:$DB104),0)</f>
        <v>0</v>
      </c>
      <c r="CH104" s="17">
        <f>IF(SUM(wSUP!$C104:$DB104),$A104*wSUP!CH104/SUM(wSUP!$C104:$DB104),0)</f>
        <v>0</v>
      </c>
      <c r="CI104" s="17">
        <f>IF(SUM(wSUP!$C104:$DB104),$A104*wSUP!CI104/SUM(wSUP!$C104:$DB104),0)</f>
        <v>0</v>
      </c>
      <c r="CJ104" s="17">
        <f>IF(SUM(wSUP!$C104:$DB104),$A104*wSUP!CJ104/SUM(wSUP!$C104:$DB104),0)</f>
        <v>0</v>
      </c>
      <c r="CK104" s="17">
        <f>IF(SUM(wSUP!$C104:$DB104),$A104*wSUP!CK104/SUM(wSUP!$C104:$DB104),0)</f>
        <v>0</v>
      </c>
      <c r="CL104" s="17">
        <f>IF(SUM(wSUP!$C104:$DB104),$A104*wSUP!CL104/SUM(wSUP!$C104:$DB104),0)</f>
        <v>0</v>
      </c>
      <c r="CM104" s="17">
        <f>IF(SUM(wSUP!$C104:$DB104),$A104*wSUP!CM104/SUM(wSUP!$C104:$DB104),0)</f>
        <v>0</v>
      </c>
      <c r="CN104" s="17">
        <f>IF(SUM(wSUP!$C104:$DB104),$A104*wSUP!CN104/SUM(wSUP!$C104:$DB104),0)</f>
        <v>0</v>
      </c>
      <c r="CO104" s="17">
        <f>IF(SUM(wSUP!$C104:$DB104),$A104*wSUP!CO104/SUM(wSUP!$C104:$DB104),0)</f>
        <v>0</v>
      </c>
      <c r="CP104" s="17">
        <f>IF(SUM(wSUP!$C104:$DB104),$A104*wSUP!CP104/SUM(wSUP!$C104:$DB104),0)</f>
        <v>0</v>
      </c>
      <c r="CQ104" s="17">
        <f>IF(SUM(wSUP!$C104:$DB104),$A104*wSUP!CQ104/SUM(wSUP!$C104:$DB104),0)</f>
        <v>0</v>
      </c>
      <c r="CR104" s="17">
        <f>IF(SUM(wSUP!$C104:$DB104),$A104*wSUP!CR104/SUM(wSUP!$C104:$DB104),0)</f>
        <v>0</v>
      </c>
      <c r="CS104" s="17">
        <f>IF(SUM(wSUP!$C104:$DB104),$A104*wSUP!CS104/SUM(wSUP!$C104:$DB104),0)</f>
        <v>0</v>
      </c>
      <c r="CT104" s="17">
        <f>IF(SUM(wSUP!$C104:$DB104),$A104*wSUP!CT104/SUM(wSUP!$C104:$DB104),0)</f>
        <v>0</v>
      </c>
      <c r="CU104" s="17">
        <f>IF(SUM(wSUP!$C104:$DB104),$A104*wSUP!CU104/SUM(wSUP!$C104:$DB104),0)</f>
        <v>0</v>
      </c>
      <c r="CV104" s="17">
        <f>IF(SUM(wSUP!$C104:$DB104),$A104*wSUP!CV104/SUM(wSUP!$C104:$DB104),0)</f>
        <v>0</v>
      </c>
      <c r="CW104" s="17">
        <f>IF(SUM(wSUP!$C104:$DB104),$A104*wSUP!CW104/SUM(wSUP!$C104:$DB104),0)</f>
        <v>0</v>
      </c>
      <c r="CX104" s="17">
        <f>IF(SUM(wSUP!$C104:$DB104),$A104*wSUP!CX104/SUM(wSUP!$C104:$DB104),0)</f>
        <v>0</v>
      </c>
      <c r="CY104" s="17">
        <f>IF(SUM(wSUP!$C104:$DB104),$A104*wSUP!CY104/SUM(wSUP!$C104:$DB104),0)</f>
        <v>0</v>
      </c>
      <c r="CZ104" s="17">
        <f>IF(SUM(wSUP!$C104:$DB104),$A104*wSUP!CZ104/SUM(wSUP!$C104:$DB104),0)</f>
        <v>0</v>
      </c>
      <c r="DA104" s="17">
        <f>IF(SUM(wSUP!$C104:$DB104),$A104*wSUP!DA104/SUM(wSUP!$C104:$DB104),0)</f>
        <v>0</v>
      </c>
      <c r="DB104" s="17">
        <f>IF(SUM(wSUP!$C104:$DB104),$A104*wSUP!DB104/SUM(wSUP!$C104:$DB104),0)</f>
        <v>0</v>
      </c>
      <c r="DC104" s="2"/>
    </row>
    <row r="105" spans="1:107" x14ac:dyDescent="0.75">
      <c r="A105" s="37" t="e">
        <v>#DIV/0!</v>
      </c>
      <c r="B105" s="2" t="s">
        <v>202</v>
      </c>
      <c r="C105" s="17" t="e">
        <f>IF(SUM(wSUP!$C105:$DB105),$A105*wSUP!C105/SUM(wSUP!$C105:$DB105),0)</f>
        <v>#DIV/0!</v>
      </c>
      <c r="D105" s="17" t="e">
        <f>IF(SUM(wSUP!$C105:$DB105),$A105*wSUP!D105/SUM(wSUP!$C105:$DB105),0)</f>
        <v>#DIV/0!</v>
      </c>
      <c r="E105" s="17" t="e">
        <f>IF(SUM(wSUP!$C105:$DB105),$A105*wSUP!E105/SUM(wSUP!$C105:$DB105),0)</f>
        <v>#DIV/0!</v>
      </c>
      <c r="F105" s="17" t="e">
        <f>IF(SUM(wSUP!$C105:$DB105),$A105*wSUP!F105/SUM(wSUP!$C105:$DB105),0)</f>
        <v>#DIV/0!</v>
      </c>
      <c r="G105" s="17" t="e">
        <f>IF(SUM(wSUP!$C105:$DB105),$A105*wSUP!G105/SUM(wSUP!$C105:$DB105),0)</f>
        <v>#DIV/0!</v>
      </c>
      <c r="H105" s="17" t="e">
        <f>IF(SUM(wSUP!$C105:$DB105),$A105*wSUP!H105/SUM(wSUP!$C105:$DB105),0)</f>
        <v>#DIV/0!</v>
      </c>
      <c r="I105" s="17" t="e">
        <f>IF(SUM(wSUP!$C105:$DB105),$A105*wSUP!I105/SUM(wSUP!$C105:$DB105),0)</f>
        <v>#DIV/0!</v>
      </c>
      <c r="J105" s="17" t="e">
        <f>IF(SUM(wSUP!$C105:$DB105),$A105*wSUP!J105/SUM(wSUP!$C105:$DB105),0)</f>
        <v>#DIV/0!</v>
      </c>
      <c r="K105" s="17" t="e">
        <f>IF(SUM(wSUP!$C105:$DB105),$A105*wSUP!K105/SUM(wSUP!$C105:$DB105),0)</f>
        <v>#DIV/0!</v>
      </c>
      <c r="L105" s="17" t="e">
        <f>IF(SUM(wSUP!$C105:$DB105),$A105*wSUP!L105/SUM(wSUP!$C105:$DB105),0)</f>
        <v>#DIV/0!</v>
      </c>
      <c r="M105" s="17" t="e">
        <f>IF(SUM(wSUP!$C105:$DB105),$A105*wSUP!M105/SUM(wSUP!$C105:$DB105),0)</f>
        <v>#DIV/0!</v>
      </c>
      <c r="N105" s="17" t="e">
        <f>IF(SUM(wSUP!$C105:$DB105),$A105*wSUP!N105/SUM(wSUP!$C105:$DB105),0)</f>
        <v>#DIV/0!</v>
      </c>
      <c r="O105" s="17" t="e">
        <f>IF(SUM(wSUP!$C105:$DB105),$A105*wSUP!O105/SUM(wSUP!$C105:$DB105),0)</f>
        <v>#DIV/0!</v>
      </c>
      <c r="P105" s="17" t="e">
        <f>IF(SUM(wSUP!$C105:$DB105),$A105*wSUP!P105/SUM(wSUP!$C105:$DB105),0)</f>
        <v>#DIV/0!</v>
      </c>
      <c r="Q105" s="17" t="e">
        <f>IF(SUM(wSUP!$C105:$DB105),$A105*wSUP!Q105/SUM(wSUP!$C105:$DB105),0)</f>
        <v>#DIV/0!</v>
      </c>
      <c r="R105" s="17" t="e">
        <f>IF(SUM(wSUP!$C105:$DB105),$A105*wSUP!R105/SUM(wSUP!$C105:$DB105),0)</f>
        <v>#DIV/0!</v>
      </c>
      <c r="S105" s="17" t="e">
        <f>IF(SUM(wSUP!$C105:$DB105),$A105*wSUP!S105/SUM(wSUP!$C105:$DB105),0)</f>
        <v>#DIV/0!</v>
      </c>
      <c r="T105" s="17" t="e">
        <f>IF(SUM(wSUP!$C105:$DB105),$A105*wSUP!T105/SUM(wSUP!$C105:$DB105),0)</f>
        <v>#DIV/0!</v>
      </c>
      <c r="U105" s="17" t="e">
        <f>IF(SUM(wSUP!$C105:$DB105),$A105*wSUP!U105/SUM(wSUP!$C105:$DB105),0)</f>
        <v>#DIV/0!</v>
      </c>
      <c r="V105" s="17" t="e">
        <f>IF(SUM(wSUP!$C105:$DB105),$A105*wSUP!V105/SUM(wSUP!$C105:$DB105),0)</f>
        <v>#DIV/0!</v>
      </c>
      <c r="W105" s="17" t="e">
        <f>IF(SUM(wSUP!$C105:$DB105),$A105*wSUP!W105/SUM(wSUP!$C105:$DB105),0)</f>
        <v>#DIV/0!</v>
      </c>
      <c r="X105" s="17" t="e">
        <f>IF(SUM(wSUP!$C105:$DB105),$A105*wSUP!X105/SUM(wSUP!$C105:$DB105),0)</f>
        <v>#DIV/0!</v>
      </c>
      <c r="Y105" s="17" t="e">
        <f>IF(SUM(wSUP!$C105:$DB105),$A105*wSUP!Y105/SUM(wSUP!$C105:$DB105),0)</f>
        <v>#DIV/0!</v>
      </c>
      <c r="Z105" s="17" t="e">
        <f>IF(SUM(wSUP!$C105:$DB105),$A105*wSUP!Z105/SUM(wSUP!$C105:$DB105),0)</f>
        <v>#DIV/0!</v>
      </c>
      <c r="AA105" s="17" t="e">
        <f>IF(SUM(wSUP!$C105:$DB105),$A105*wSUP!AA105/SUM(wSUP!$C105:$DB105),0)</f>
        <v>#DIV/0!</v>
      </c>
      <c r="AB105" s="17" t="e">
        <f>IF(SUM(wSUP!$C105:$DB105),$A105*wSUP!AB105/SUM(wSUP!$C105:$DB105),0)</f>
        <v>#DIV/0!</v>
      </c>
      <c r="AC105" s="17" t="e">
        <f>IF(SUM(wSUP!$C105:$DB105),$A105*wSUP!AC105/SUM(wSUP!$C105:$DB105),0)</f>
        <v>#DIV/0!</v>
      </c>
      <c r="AD105" s="17" t="e">
        <f>IF(SUM(wSUP!$C105:$DB105),$A105*wSUP!AD105/SUM(wSUP!$C105:$DB105),0)</f>
        <v>#DIV/0!</v>
      </c>
      <c r="AE105" s="17" t="e">
        <f>IF(SUM(wSUP!$C105:$DB105),$A105*wSUP!AE105/SUM(wSUP!$C105:$DB105),0)</f>
        <v>#DIV/0!</v>
      </c>
      <c r="AF105" s="17" t="e">
        <f>IF(SUM(wSUP!$C105:$DB105),$A105*wSUP!AF105/SUM(wSUP!$C105:$DB105),0)</f>
        <v>#DIV/0!</v>
      </c>
      <c r="AG105" s="17" t="e">
        <f>IF(SUM(wSUP!$C105:$DB105),$A105*wSUP!AG105/SUM(wSUP!$C105:$DB105),0)</f>
        <v>#DIV/0!</v>
      </c>
      <c r="AH105" s="17" t="e">
        <f>IF(SUM(wSUP!$C105:$DB105),$A105*wSUP!AH105/SUM(wSUP!$C105:$DB105),0)</f>
        <v>#DIV/0!</v>
      </c>
      <c r="AI105" s="17" t="e">
        <f>IF(SUM(wSUP!$C105:$DB105),$A105*wSUP!AI105/SUM(wSUP!$C105:$DB105),0)</f>
        <v>#DIV/0!</v>
      </c>
      <c r="AJ105" s="17" t="e">
        <f>IF(SUM(wSUP!$C105:$DB105),$A105*wSUP!AJ105/SUM(wSUP!$C105:$DB105),0)</f>
        <v>#DIV/0!</v>
      </c>
      <c r="AK105" s="17" t="e">
        <f>IF(SUM(wSUP!$C105:$DB105),$A105*wSUP!AK105/SUM(wSUP!$C105:$DB105),0)</f>
        <v>#DIV/0!</v>
      </c>
      <c r="AL105" s="17" t="e">
        <f>IF(SUM(wSUP!$C105:$DB105),$A105*wSUP!AL105/SUM(wSUP!$C105:$DB105),0)</f>
        <v>#DIV/0!</v>
      </c>
      <c r="AM105" s="17" t="e">
        <f>IF(SUM(wSUP!$C105:$DB105),$A105*wSUP!AM105/SUM(wSUP!$C105:$DB105),0)</f>
        <v>#DIV/0!</v>
      </c>
      <c r="AN105" s="17" t="e">
        <f>IF(SUM(wSUP!$C105:$DB105),$A105*wSUP!AN105/SUM(wSUP!$C105:$DB105),0)</f>
        <v>#DIV/0!</v>
      </c>
      <c r="AO105" s="17" t="e">
        <f>IF(SUM(wSUP!$C105:$DB105),$A105*wSUP!AO105/SUM(wSUP!$C105:$DB105),0)</f>
        <v>#DIV/0!</v>
      </c>
      <c r="AP105" s="17" t="e">
        <f>IF(SUM(wSUP!$C105:$DB105),$A105*wSUP!AP105/SUM(wSUP!$C105:$DB105),0)</f>
        <v>#DIV/0!</v>
      </c>
      <c r="AQ105" s="17" t="e">
        <f>IF(SUM(wSUP!$C105:$DB105),$A105*wSUP!AQ105/SUM(wSUP!$C105:$DB105),0)</f>
        <v>#DIV/0!</v>
      </c>
      <c r="AR105" s="17" t="e">
        <f>IF(SUM(wSUP!$C105:$DB105),$A105*wSUP!AR105/SUM(wSUP!$C105:$DB105),0)</f>
        <v>#DIV/0!</v>
      </c>
      <c r="AS105" s="17" t="e">
        <f>IF(SUM(wSUP!$C105:$DB105),$A105*wSUP!AS105/SUM(wSUP!$C105:$DB105),0)</f>
        <v>#DIV/0!</v>
      </c>
      <c r="AT105" s="17" t="e">
        <f>IF(SUM(wSUP!$C105:$DB105),$A105*wSUP!AT105/SUM(wSUP!$C105:$DB105),0)</f>
        <v>#DIV/0!</v>
      </c>
      <c r="AU105" s="17" t="e">
        <f>IF(SUM(wSUP!$C105:$DB105),$A105*wSUP!AU105/SUM(wSUP!$C105:$DB105),0)</f>
        <v>#DIV/0!</v>
      </c>
      <c r="AV105" s="17" t="e">
        <f>IF(SUM(wSUP!$C105:$DB105),$A105*wSUP!AV105/SUM(wSUP!$C105:$DB105),0)</f>
        <v>#DIV/0!</v>
      </c>
      <c r="AW105" s="17" t="e">
        <f>IF(SUM(wSUP!$C105:$DB105),$A105*wSUP!AW105/SUM(wSUP!$C105:$DB105),0)</f>
        <v>#DIV/0!</v>
      </c>
      <c r="AX105" s="17" t="e">
        <f>IF(SUM(wSUP!$C105:$DB105),$A105*wSUP!AX105/SUM(wSUP!$C105:$DB105),0)</f>
        <v>#DIV/0!</v>
      </c>
      <c r="AY105" s="17" t="e">
        <f>IF(SUM(wSUP!$C105:$DB105),$A105*wSUP!AY105/SUM(wSUP!$C105:$DB105),0)</f>
        <v>#DIV/0!</v>
      </c>
      <c r="AZ105" s="17" t="e">
        <f>IF(SUM(wSUP!$C105:$DB105),$A105*wSUP!AZ105/SUM(wSUP!$C105:$DB105),0)</f>
        <v>#DIV/0!</v>
      </c>
      <c r="BA105" s="17" t="e">
        <f>IF(SUM(wSUP!$C105:$DB105),$A105*wSUP!BA105/SUM(wSUP!$C105:$DB105),0)</f>
        <v>#DIV/0!</v>
      </c>
      <c r="BB105" s="17" t="e">
        <f>IF(SUM(wSUP!$C105:$DB105),$A105*wSUP!BB105/SUM(wSUP!$C105:$DB105),0)</f>
        <v>#DIV/0!</v>
      </c>
      <c r="BC105" s="17" t="e">
        <f>IF(SUM(wSUP!$C105:$DB105),$A105*wSUP!BC105/SUM(wSUP!$C105:$DB105),0)</f>
        <v>#DIV/0!</v>
      </c>
      <c r="BD105" s="17" t="e">
        <f>IF(SUM(wSUP!$C105:$DB105),$A105*wSUP!BD105/SUM(wSUP!$C105:$DB105),0)</f>
        <v>#DIV/0!</v>
      </c>
      <c r="BE105" s="17" t="e">
        <f>IF(SUM(wSUP!$C105:$DB105),$A105*wSUP!BE105/SUM(wSUP!$C105:$DB105),0)</f>
        <v>#DIV/0!</v>
      </c>
      <c r="BF105" s="17" t="e">
        <f>IF(SUM(wSUP!$C105:$DB105),$A105*wSUP!BF105/SUM(wSUP!$C105:$DB105),0)</f>
        <v>#DIV/0!</v>
      </c>
      <c r="BG105" s="17" t="e">
        <f>IF(SUM(wSUP!$C105:$DB105),$A105*wSUP!BG105/SUM(wSUP!$C105:$DB105),0)</f>
        <v>#DIV/0!</v>
      </c>
      <c r="BH105" s="17" t="e">
        <f>IF(SUM(wSUP!$C105:$DB105),$A105*wSUP!BH105/SUM(wSUP!$C105:$DB105),0)</f>
        <v>#DIV/0!</v>
      </c>
      <c r="BI105" s="17" t="e">
        <f>IF(SUM(wSUP!$C105:$DB105),$A105*wSUP!BI105/SUM(wSUP!$C105:$DB105),0)</f>
        <v>#DIV/0!</v>
      </c>
      <c r="BJ105" s="17" t="e">
        <f>IF(SUM(wSUP!$C105:$DB105),$A105*wSUP!BJ105/SUM(wSUP!$C105:$DB105),0)</f>
        <v>#DIV/0!</v>
      </c>
      <c r="BK105" s="17" t="e">
        <f>IF(SUM(wSUP!$C105:$DB105),$A105*wSUP!BK105/SUM(wSUP!$C105:$DB105),0)</f>
        <v>#DIV/0!</v>
      </c>
      <c r="BL105" s="17" t="e">
        <f>IF(SUM(wSUP!$C105:$DB105),$A105*wSUP!BL105/SUM(wSUP!$C105:$DB105),0)</f>
        <v>#DIV/0!</v>
      </c>
      <c r="BM105" s="17" t="e">
        <f>IF(SUM(wSUP!$C105:$DB105),$A105*wSUP!BM105/SUM(wSUP!$C105:$DB105),0)</f>
        <v>#DIV/0!</v>
      </c>
      <c r="BN105" s="17" t="e">
        <f>IF(SUM(wSUP!$C105:$DB105),$A105*wSUP!BN105/SUM(wSUP!$C105:$DB105),0)</f>
        <v>#DIV/0!</v>
      </c>
      <c r="BO105" s="17" t="e">
        <f>IF(SUM(wSUP!$C105:$DB105),$A105*wSUP!BO105/SUM(wSUP!$C105:$DB105),0)</f>
        <v>#DIV/0!</v>
      </c>
      <c r="BP105" s="17" t="e">
        <f>IF(SUM(wSUP!$C105:$DB105),$A105*wSUP!BP105/SUM(wSUP!$C105:$DB105),0)</f>
        <v>#DIV/0!</v>
      </c>
      <c r="BQ105" s="17" t="e">
        <f>IF(SUM(wSUP!$C105:$DB105),$A105*wSUP!BQ105/SUM(wSUP!$C105:$DB105),0)</f>
        <v>#DIV/0!</v>
      </c>
      <c r="BR105" s="17" t="e">
        <f>IF(SUM(wSUP!$C105:$DB105),$A105*wSUP!BR105/SUM(wSUP!$C105:$DB105),0)</f>
        <v>#DIV/0!</v>
      </c>
      <c r="BS105" s="17" t="e">
        <f>IF(SUM(wSUP!$C105:$DB105),$A105*wSUP!BS105/SUM(wSUP!$C105:$DB105),0)</f>
        <v>#DIV/0!</v>
      </c>
      <c r="BT105" s="17" t="e">
        <f>IF(SUM(wSUP!$C105:$DB105),$A105*wSUP!BT105/SUM(wSUP!$C105:$DB105),0)</f>
        <v>#DIV/0!</v>
      </c>
      <c r="BU105" s="17" t="e">
        <f>IF(SUM(wSUP!$C105:$DB105),$A105*wSUP!BU105/SUM(wSUP!$C105:$DB105),0)</f>
        <v>#DIV/0!</v>
      </c>
      <c r="BV105" s="17" t="e">
        <f>IF(SUM(wSUP!$C105:$DB105),$A105*wSUP!BV105/SUM(wSUP!$C105:$DB105),0)</f>
        <v>#DIV/0!</v>
      </c>
      <c r="BW105" s="17" t="e">
        <f>IF(SUM(wSUP!$C105:$DB105),$A105*wSUP!BW105/SUM(wSUP!$C105:$DB105),0)</f>
        <v>#DIV/0!</v>
      </c>
      <c r="BX105" s="17" t="e">
        <f>IF(SUM(wSUP!$C105:$DB105),$A105*wSUP!BX105/SUM(wSUP!$C105:$DB105),0)</f>
        <v>#DIV/0!</v>
      </c>
      <c r="BY105" s="17" t="e">
        <f>IF(SUM(wSUP!$C105:$DB105),$A105*wSUP!BY105/SUM(wSUP!$C105:$DB105),0)</f>
        <v>#DIV/0!</v>
      </c>
      <c r="BZ105" s="17" t="e">
        <f>IF(SUM(wSUP!$C105:$DB105),$A105*wSUP!BZ105/SUM(wSUP!$C105:$DB105),0)</f>
        <v>#DIV/0!</v>
      </c>
      <c r="CA105" s="17" t="e">
        <f>IF(SUM(wSUP!$C105:$DB105),$A105*wSUP!CA105/SUM(wSUP!$C105:$DB105),0)</f>
        <v>#DIV/0!</v>
      </c>
      <c r="CB105" s="17" t="e">
        <f>IF(SUM(wSUP!$C105:$DB105),$A105*wSUP!CB105/SUM(wSUP!$C105:$DB105),0)</f>
        <v>#DIV/0!</v>
      </c>
      <c r="CC105" s="17" t="e">
        <f>IF(SUM(wSUP!$C105:$DB105),$A105*wSUP!CC105/SUM(wSUP!$C105:$DB105),0)</f>
        <v>#DIV/0!</v>
      </c>
      <c r="CD105" s="17" t="e">
        <f>IF(SUM(wSUP!$C105:$DB105),$A105*wSUP!CD105/SUM(wSUP!$C105:$DB105),0)</f>
        <v>#DIV/0!</v>
      </c>
      <c r="CE105" s="17" t="e">
        <f>IF(SUM(wSUP!$C105:$DB105),$A105*wSUP!CE105/SUM(wSUP!$C105:$DB105),0)</f>
        <v>#DIV/0!</v>
      </c>
      <c r="CF105" s="17" t="e">
        <f>IF(SUM(wSUP!$C105:$DB105),$A105*wSUP!CF105/SUM(wSUP!$C105:$DB105),0)</f>
        <v>#DIV/0!</v>
      </c>
      <c r="CG105" s="17" t="e">
        <f>IF(SUM(wSUP!$C105:$DB105),$A105*wSUP!CG105/SUM(wSUP!$C105:$DB105),0)</f>
        <v>#DIV/0!</v>
      </c>
      <c r="CH105" s="17" t="e">
        <f>IF(SUM(wSUP!$C105:$DB105),$A105*wSUP!CH105/SUM(wSUP!$C105:$DB105),0)</f>
        <v>#DIV/0!</v>
      </c>
      <c r="CI105" s="17" t="e">
        <f>IF(SUM(wSUP!$C105:$DB105),$A105*wSUP!CI105/SUM(wSUP!$C105:$DB105),0)</f>
        <v>#DIV/0!</v>
      </c>
      <c r="CJ105" s="17" t="e">
        <f>IF(SUM(wSUP!$C105:$DB105),$A105*wSUP!CJ105/SUM(wSUP!$C105:$DB105),0)</f>
        <v>#DIV/0!</v>
      </c>
      <c r="CK105" s="17" t="e">
        <f>IF(SUM(wSUP!$C105:$DB105),$A105*wSUP!CK105/SUM(wSUP!$C105:$DB105),0)</f>
        <v>#DIV/0!</v>
      </c>
      <c r="CL105" s="17" t="e">
        <f>IF(SUM(wSUP!$C105:$DB105),$A105*wSUP!CL105/SUM(wSUP!$C105:$DB105),0)</f>
        <v>#DIV/0!</v>
      </c>
      <c r="CM105" s="17" t="e">
        <f>IF(SUM(wSUP!$C105:$DB105),$A105*wSUP!CM105/SUM(wSUP!$C105:$DB105),0)</f>
        <v>#DIV/0!</v>
      </c>
      <c r="CN105" s="17" t="e">
        <f>IF(SUM(wSUP!$C105:$DB105),$A105*wSUP!CN105/SUM(wSUP!$C105:$DB105),0)</f>
        <v>#DIV/0!</v>
      </c>
      <c r="CO105" s="17" t="e">
        <f>IF(SUM(wSUP!$C105:$DB105),$A105*wSUP!CO105/SUM(wSUP!$C105:$DB105),0)</f>
        <v>#DIV/0!</v>
      </c>
      <c r="CP105" s="17" t="e">
        <f>IF(SUM(wSUP!$C105:$DB105),$A105*wSUP!CP105/SUM(wSUP!$C105:$DB105),0)</f>
        <v>#DIV/0!</v>
      </c>
      <c r="CQ105" s="17" t="e">
        <f>IF(SUM(wSUP!$C105:$DB105),$A105*wSUP!CQ105/SUM(wSUP!$C105:$DB105),0)</f>
        <v>#DIV/0!</v>
      </c>
      <c r="CR105" s="17" t="e">
        <f>IF(SUM(wSUP!$C105:$DB105),$A105*wSUP!CR105/SUM(wSUP!$C105:$DB105),0)</f>
        <v>#DIV/0!</v>
      </c>
      <c r="CS105" s="17" t="e">
        <f>IF(SUM(wSUP!$C105:$DB105),$A105*wSUP!CS105/SUM(wSUP!$C105:$DB105),0)</f>
        <v>#DIV/0!</v>
      </c>
      <c r="CT105" s="17" t="e">
        <f>IF(SUM(wSUP!$C105:$DB105),$A105*wSUP!CT105/SUM(wSUP!$C105:$DB105),0)</f>
        <v>#DIV/0!</v>
      </c>
      <c r="CU105" s="17" t="e">
        <f>IF(SUM(wSUP!$C105:$DB105),$A105*wSUP!CU105/SUM(wSUP!$C105:$DB105),0)</f>
        <v>#DIV/0!</v>
      </c>
      <c r="CV105" s="17" t="e">
        <f>IF(SUM(wSUP!$C105:$DB105),$A105*wSUP!CV105/SUM(wSUP!$C105:$DB105),0)</f>
        <v>#DIV/0!</v>
      </c>
      <c r="CW105" s="17" t="e">
        <f>IF(SUM(wSUP!$C105:$DB105),$A105*wSUP!CW105/SUM(wSUP!$C105:$DB105),0)</f>
        <v>#DIV/0!</v>
      </c>
      <c r="CX105" s="17" t="e">
        <f>IF(SUM(wSUP!$C105:$DB105),$A105*wSUP!CX105/SUM(wSUP!$C105:$DB105),0)</f>
        <v>#DIV/0!</v>
      </c>
      <c r="CY105" s="17" t="e">
        <f>IF(SUM(wSUP!$C105:$DB105),$A105*wSUP!CY105/SUM(wSUP!$C105:$DB105),0)</f>
        <v>#DIV/0!</v>
      </c>
      <c r="CZ105" s="17" t="e">
        <f>IF(SUM(wSUP!$C105:$DB105),$A105*wSUP!CZ105/SUM(wSUP!$C105:$DB105),0)</f>
        <v>#DIV/0!</v>
      </c>
      <c r="DA105" s="17" t="e">
        <f>IF(SUM(wSUP!$C105:$DB105),$A105*wSUP!DA105/SUM(wSUP!$C105:$DB105),0)</f>
        <v>#DIV/0!</v>
      </c>
      <c r="DB105" s="17" t="e">
        <f>IF(SUM(wSUP!$C105:$DB105),$A105*wSUP!DB105/SUM(wSUP!$C105:$DB105),0)</f>
        <v>#DIV/0!</v>
      </c>
      <c r="DC105" s="2"/>
    </row>
    <row r="106" spans="1:107" x14ac:dyDescent="0.75">
      <c r="A106" s="37" t="e">
        <v>#DIV/0!</v>
      </c>
      <c r="B106" s="2" t="s">
        <v>1259</v>
      </c>
      <c r="C106" s="17" t="e">
        <f>IF(SUM(wSUP!$C106:$DB106),$A106*wSUP!C106/SUM(wSUP!$C106:$DB106),0)</f>
        <v>#DIV/0!</v>
      </c>
      <c r="D106" s="17" t="e">
        <f>IF(SUM(wSUP!$C106:$DB106),$A106*wSUP!D106/SUM(wSUP!$C106:$DB106),0)</f>
        <v>#DIV/0!</v>
      </c>
      <c r="E106" s="17" t="e">
        <f>IF(SUM(wSUP!$C106:$DB106),$A106*wSUP!E106/SUM(wSUP!$C106:$DB106),0)</f>
        <v>#DIV/0!</v>
      </c>
      <c r="F106" s="17" t="e">
        <f>IF(SUM(wSUP!$C106:$DB106),$A106*wSUP!F106/SUM(wSUP!$C106:$DB106),0)</f>
        <v>#DIV/0!</v>
      </c>
      <c r="G106" s="17" t="e">
        <f>IF(SUM(wSUP!$C106:$DB106),$A106*wSUP!G106/SUM(wSUP!$C106:$DB106),0)</f>
        <v>#DIV/0!</v>
      </c>
      <c r="H106" s="17" t="e">
        <f>IF(SUM(wSUP!$C106:$DB106),$A106*wSUP!H106/SUM(wSUP!$C106:$DB106),0)</f>
        <v>#DIV/0!</v>
      </c>
      <c r="I106" s="17" t="e">
        <f>IF(SUM(wSUP!$C106:$DB106),$A106*wSUP!I106/SUM(wSUP!$C106:$DB106),0)</f>
        <v>#DIV/0!</v>
      </c>
      <c r="J106" s="17" t="e">
        <f>IF(SUM(wSUP!$C106:$DB106),$A106*wSUP!J106/SUM(wSUP!$C106:$DB106),0)</f>
        <v>#DIV/0!</v>
      </c>
      <c r="K106" s="17" t="e">
        <f>IF(SUM(wSUP!$C106:$DB106),$A106*wSUP!K106/SUM(wSUP!$C106:$DB106),0)</f>
        <v>#DIV/0!</v>
      </c>
      <c r="L106" s="17" t="e">
        <f>IF(SUM(wSUP!$C106:$DB106),$A106*wSUP!L106/SUM(wSUP!$C106:$DB106),0)</f>
        <v>#DIV/0!</v>
      </c>
      <c r="M106" s="17" t="e">
        <f>IF(SUM(wSUP!$C106:$DB106),$A106*wSUP!M106/SUM(wSUP!$C106:$DB106),0)</f>
        <v>#DIV/0!</v>
      </c>
      <c r="N106" s="17" t="e">
        <f>IF(SUM(wSUP!$C106:$DB106),$A106*wSUP!N106/SUM(wSUP!$C106:$DB106),0)</f>
        <v>#DIV/0!</v>
      </c>
      <c r="O106" s="17" t="e">
        <f>IF(SUM(wSUP!$C106:$DB106),$A106*wSUP!O106/SUM(wSUP!$C106:$DB106),0)</f>
        <v>#DIV/0!</v>
      </c>
      <c r="P106" s="17" t="e">
        <f>IF(SUM(wSUP!$C106:$DB106),$A106*wSUP!P106/SUM(wSUP!$C106:$DB106),0)</f>
        <v>#DIV/0!</v>
      </c>
      <c r="Q106" s="17" t="e">
        <f>IF(SUM(wSUP!$C106:$DB106),$A106*wSUP!Q106/SUM(wSUP!$C106:$DB106),0)</f>
        <v>#DIV/0!</v>
      </c>
      <c r="R106" s="17" t="e">
        <f>IF(SUM(wSUP!$C106:$DB106),$A106*wSUP!R106/SUM(wSUP!$C106:$DB106),0)</f>
        <v>#DIV/0!</v>
      </c>
      <c r="S106" s="17" t="e">
        <f>IF(SUM(wSUP!$C106:$DB106),$A106*wSUP!S106/SUM(wSUP!$C106:$DB106),0)</f>
        <v>#DIV/0!</v>
      </c>
      <c r="T106" s="17" t="e">
        <f>IF(SUM(wSUP!$C106:$DB106),$A106*wSUP!T106/SUM(wSUP!$C106:$DB106),0)</f>
        <v>#DIV/0!</v>
      </c>
      <c r="U106" s="17" t="e">
        <f>IF(SUM(wSUP!$C106:$DB106),$A106*wSUP!U106/SUM(wSUP!$C106:$DB106),0)</f>
        <v>#DIV/0!</v>
      </c>
      <c r="V106" s="17" t="e">
        <f>IF(SUM(wSUP!$C106:$DB106),$A106*wSUP!V106/SUM(wSUP!$C106:$DB106),0)</f>
        <v>#DIV/0!</v>
      </c>
      <c r="W106" s="17" t="e">
        <f>IF(SUM(wSUP!$C106:$DB106),$A106*wSUP!W106/SUM(wSUP!$C106:$DB106),0)</f>
        <v>#DIV/0!</v>
      </c>
      <c r="X106" s="17" t="e">
        <f>IF(SUM(wSUP!$C106:$DB106),$A106*wSUP!X106/SUM(wSUP!$C106:$DB106),0)</f>
        <v>#DIV/0!</v>
      </c>
      <c r="Y106" s="17" t="e">
        <f>IF(SUM(wSUP!$C106:$DB106),$A106*wSUP!Y106/SUM(wSUP!$C106:$DB106),0)</f>
        <v>#DIV/0!</v>
      </c>
      <c r="Z106" s="17" t="e">
        <f>IF(SUM(wSUP!$C106:$DB106),$A106*wSUP!Z106/SUM(wSUP!$C106:$DB106),0)</f>
        <v>#DIV/0!</v>
      </c>
      <c r="AA106" s="17" t="e">
        <f>IF(SUM(wSUP!$C106:$DB106),$A106*wSUP!AA106/SUM(wSUP!$C106:$DB106),0)</f>
        <v>#DIV/0!</v>
      </c>
      <c r="AB106" s="17" t="e">
        <f>IF(SUM(wSUP!$C106:$DB106),$A106*wSUP!AB106/SUM(wSUP!$C106:$DB106),0)</f>
        <v>#DIV/0!</v>
      </c>
      <c r="AC106" s="17" t="e">
        <f>IF(SUM(wSUP!$C106:$DB106),$A106*wSUP!AC106/SUM(wSUP!$C106:$DB106),0)</f>
        <v>#DIV/0!</v>
      </c>
      <c r="AD106" s="17" t="e">
        <f>IF(SUM(wSUP!$C106:$DB106),$A106*wSUP!AD106/SUM(wSUP!$C106:$DB106),0)</f>
        <v>#DIV/0!</v>
      </c>
      <c r="AE106" s="17" t="e">
        <f>IF(SUM(wSUP!$C106:$DB106),$A106*wSUP!AE106/SUM(wSUP!$C106:$DB106),0)</f>
        <v>#DIV/0!</v>
      </c>
      <c r="AF106" s="17" t="e">
        <f>IF(SUM(wSUP!$C106:$DB106),$A106*wSUP!AF106/SUM(wSUP!$C106:$DB106),0)</f>
        <v>#DIV/0!</v>
      </c>
      <c r="AG106" s="17" t="e">
        <f>IF(SUM(wSUP!$C106:$DB106),$A106*wSUP!AG106/SUM(wSUP!$C106:$DB106),0)</f>
        <v>#DIV/0!</v>
      </c>
      <c r="AH106" s="17" t="e">
        <f>IF(SUM(wSUP!$C106:$DB106),$A106*wSUP!AH106/SUM(wSUP!$C106:$DB106),0)</f>
        <v>#DIV/0!</v>
      </c>
      <c r="AI106" s="17" t="e">
        <f>IF(SUM(wSUP!$C106:$DB106),$A106*wSUP!AI106/SUM(wSUP!$C106:$DB106),0)</f>
        <v>#DIV/0!</v>
      </c>
      <c r="AJ106" s="17" t="e">
        <f>IF(SUM(wSUP!$C106:$DB106),$A106*wSUP!AJ106/SUM(wSUP!$C106:$DB106),0)</f>
        <v>#DIV/0!</v>
      </c>
      <c r="AK106" s="17" t="e">
        <f>IF(SUM(wSUP!$C106:$DB106),$A106*wSUP!AK106/SUM(wSUP!$C106:$DB106),0)</f>
        <v>#DIV/0!</v>
      </c>
      <c r="AL106" s="17" t="e">
        <f>IF(SUM(wSUP!$C106:$DB106),$A106*wSUP!AL106/SUM(wSUP!$C106:$DB106),0)</f>
        <v>#DIV/0!</v>
      </c>
      <c r="AM106" s="17" t="e">
        <f>IF(SUM(wSUP!$C106:$DB106),$A106*wSUP!AM106/SUM(wSUP!$C106:$DB106),0)</f>
        <v>#DIV/0!</v>
      </c>
      <c r="AN106" s="17" t="e">
        <f>IF(SUM(wSUP!$C106:$DB106),$A106*wSUP!AN106/SUM(wSUP!$C106:$DB106),0)</f>
        <v>#DIV/0!</v>
      </c>
      <c r="AO106" s="17" t="e">
        <f>IF(SUM(wSUP!$C106:$DB106),$A106*wSUP!AO106/SUM(wSUP!$C106:$DB106),0)</f>
        <v>#DIV/0!</v>
      </c>
      <c r="AP106" s="17" t="e">
        <f>IF(SUM(wSUP!$C106:$DB106),$A106*wSUP!AP106/SUM(wSUP!$C106:$DB106),0)</f>
        <v>#DIV/0!</v>
      </c>
      <c r="AQ106" s="17" t="e">
        <f>IF(SUM(wSUP!$C106:$DB106),$A106*wSUP!AQ106/SUM(wSUP!$C106:$DB106),0)</f>
        <v>#DIV/0!</v>
      </c>
      <c r="AR106" s="17" t="e">
        <f>IF(SUM(wSUP!$C106:$DB106),$A106*wSUP!AR106/SUM(wSUP!$C106:$DB106),0)</f>
        <v>#DIV/0!</v>
      </c>
      <c r="AS106" s="17" t="e">
        <f>IF(SUM(wSUP!$C106:$DB106),$A106*wSUP!AS106/SUM(wSUP!$C106:$DB106),0)</f>
        <v>#DIV/0!</v>
      </c>
      <c r="AT106" s="17" t="e">
        <f>IF(SUM(wSUP!$C106:$DB106),$A106*wSUP!AT106/SUM(wSUP!$C106:$DB106),0)</f>
        <v>#DIV/0!</v>
      </c>
      <c r="AU106" s="17" t="e">
        <f>IF(SUM(wSUP!$C106:$DB106),$A106*wSUP!AU106/SUM(wSUP!$C106:$DB106),0)</f>
        <v>#DIV/0!</v>
      </c>
      <c r="AV106" s="17" t="e">
        <f>IF(SUM(wSUP!$C106:$DB106),$A106*wSUP!AV106/SUM(wSUP!$C106:$DB106),0)</f>
        <v>#DIV/0!</v>
      </c>
      <c r="AW106" s="17" t="e">
        <f>IF(SUM(wSUP!$C106:$DB106),$A106*wSUP!AW106/SUM(wSUP!$C106:$DB106),0)</f>
        <v>#DIV/0!</v>
      </c>
      <c r="AX106" s="17" t="e">
        <f>IF(SUM(wSUP!$C106:$DB106),$A106*wSUP!AX106/SUM(wSUP!$C106:$DB106),0)</f>
        <v>#DIV/0!</v>
      </c>
      <c r="AY106" s="17" t="e">
        <f>IF(SUM(wSUP!$C106:$DB106),$A106*wSUP!AY106/SUM(wSUP!$C106:$DB106),0)</f>
        <v>#DIV/0!</v>
      </c>
      <c r="AZ106" s="17" t="e">
        <f>IF(SUM(wSUP!$C106:$DB106),$A106*wSUP!AZ106/SUM(wSUP!$C106:$DB106),0)</f>
        <v>#DIV/0!</v>
      </c>
      <c r="BA106" s="17" t="e">
        <f>IF(SUM(wSUP!$C106:$DB106),$A106*wSUP!BA106/SUM(wSUP!$C106:$DB106),0)</f>
        <v>#DIV/0!</v>
      </c>
      <c r="BB106" s="17" t="e">
        <f>IF(SUM(wSUP!$C106:$DB106),$A106*wSUP!BB106/SUM(wSUP!$C106:$DB106),0)</f>
        <v>#DIV/0!</v>
      </c>
      <c r="BC106" s="17" t="e">
        <f>IF(SUM(wSUP!$C106:$DB106),$A106*wSUP!BC106/SUM(wSUP!$C106:$DB106),0)</f>
        <v>#DIV/0!</v>
      </c>
      <c r="BD106" s="17" t="e">
        <f>IF(SUM(wSUP!$C106:$DB106),$A106*wSUP!BD106/SUM(wSUP!$C106:$DB106),0)</f>
        <v>#DIV/0!</v>
      </c>
      <c r="BE106" s="17" t="e">
        <f>IF(SUM(wSUP!$C106:$DB106),$A106*wSUP!BE106/SUM(wSUP!$C106:$DB106),0)</f>
        <v>#DIV/0!</v>
      </c>
      <c r="BF106" s="17" t="e">
        <f>IF(SUM(wSUP!$C106:$DB106),$A106*wSUP!BF106/SUM(wSUP!$C106:$DB106),0)</f>
        <v>#DIV/0!</v>
      </c>
      <c r="BG106" s="17" t="e">
        <f>IF(SUM(wSUP!$C106:$DB106),$A106*wSUP!BG106/SUM(wSUP!$C106:$DB106),0)</f>
        <v>#DIV/0!</v>
      </c>
      <c r="BH106" s="17" t="e">
        <f>IF(SUM(wSUP!$C106:$DB106),$A106*wSUP!BH106/SUM(wSUP!$C106:$DB106),0)</f>
        <v>#DIV/0!</v>
      </c>
      <c r="BI106" s="17" t="e">
        <f>IF(SUM(wSUP!$C106:$DB106),$A106*wSUP!BI106/SUM(wSUP!$C106:$DB106),0)</f>
        <v>#DIV/0!</v>
      </c>
      <c r="BJ106" s="17" t="e">
        <f>IF(SUM(wSUP!$C106:$DB106),$A106*wSUP!BJ106/SUM(wSUP!$C106:$DB106),0)</f>
        <v>#DIV/0!</v>
      </c>
      <c r="BK106" s="17" t="e">
        <f>IF(SUM(wSUP!$C106:$DB106),$A106*wSUP!BK106/SUM(wSUP!$C106:$DB106),0)</f>
        <v>#DIV/0!</v>
      </c>
      <c r="BL106" s="17" t="e">
        <f>IF(SUM(wSUP!$C106:$DB106),$A106*wSUP!BL106/SUM(wSUP!$C106:$DB106),0)</f>
        <v>#DIV/0!</v>
      </c>
      <c r="BM106" s="17" t="e">
        <f>IF(SUM(wSUP!$C106:$DB106),$A106*wSUP!BM106/SUM(wSUP!$C106:$DB106),0)</f>
        <v>#DIV/0!</v>
      </c>
      <c r="BN106" s="17" t="e">
        <f>IF(SUM(wSUP!$C106:$DB106),$A106*wSUP!BN106/SUM(wSUP!$C106:$DB106),0)</f>
        <v>#DIV/0!</v>
      </c>
      <c r="BO106" s="17" t="e">
        <f>IF(SUM(wSUP!$C106:$DB106),$A106*wSUP!BO106/SUM(wSUP!$C106:$DB106),0)</f>
        <v>#DIV/0!</v>
      </c>
      <c r="BP106" s="17" t="e">
        <f>IF(SUM(wSUP!$C106:$DB106),$A106*wSUP!BP106/SUM(wSUP!$C106:$DB106),0)</f>
        <v>#DIV/0!</v>
      </c>
      <c r="BQ106" s="17" t="e">
        <f>IF(SUM(wSUP!$C106:$DB106),$A106*wSUP!BQ106/SUM(wSUP!$C106:$DB106),0)</f>
        <v>#DIV/0!</v>
      </c>
      <c r="BR106" s="17" t="e">
        <f>IF(SUM(wSUP!$C106:$DB106),$A106*wSUP!BR106/SUM(wSUP!$C106:$DB106),0)</f>
        <v>#DIV/0!</v>
      </c>
      <c r="BS106" s="17" t="e">
        <f>IF(SUM(wSUP!$C106:$DB106),$A106*wSUP!BS106/SUM(wSUP!$C106:$DB106),0)</f>
        <v>#DIV/0!</v>
      </c>
      <c r="BT106" s="17" t="e">
        <f>IF(SUM(wSUP!$C106:$DB106),$A106*wSUP!BT106/SUM(wSUP!$C106:$DB106),0)</f>
        <v>#DIV/0!</v>
      </c>
      <c r="BU106" s="17" t="e">
        <f>IF(SUM(wSUP!$C106:$DB106),$A106*wSUP!BU106/SUM(wSUP!$C106:$DB106),0)</f>
        <v>#DIV/0!</v>
      </c>
      <c r="BV106" s="17" t="e">
        <f>IF(SUM(wSUP!$C106:$DB106),$A106*wSUP!BV106/SUM(wSUP!$C106:$DB106),0)</f>
        <v>#DIV/0!</v>
      </c>
      <c r="BW106" s="17" t="e">
        <f>IF(SUM(wSUP!$C106:$DB106),$A106*wSUP!BW106/SUM(wSUP!$C106:$DB106),0)</f>
        <v>#DIV/0!</v>
      </c>
      <c r="BX106" s="17" t="e">
        <f>IF(SUM(wSUP!$C106:$DB106),$A106*wSUP!BX106/SUM(wSUP!$C106:$DB106),0)</f>
        <v>#DIV/0!</v>
      </c>
      <c r="BY106" s="17" t="e">
        <f>IF(SUM(wSUP!$C106:$DB106),$A106*wSUP!BY106/SUM(wSUP!$C106:$DB106),0)</f>
        <v>#DIV/0!</v>
      </c>
      <c r="BZ106" s="17" t="e">
        <f>IF(SUM(wSUP!$C106:$DB106),$A106*wSUP!BZ106/SUM(wSUP!$C106:$DB106),0)</f>
        <v>#DIV/0!</v>
      </c>
      <c r="CA106" s="17" t="e">
        <f>IF(SUM(wSUP!$C106:$DB106),$A106*wSUP!CA106/SUM(wSUP!$C106:$DB106),0)</f>
        <v>#DIV/0!</v>
      </c>
      <c r="CB106" s="17" t="e">
        <f>IF(SUM(wSUP!$C106:$DB106),$A106*wSUP!CB106/SUM(wSUP!$C106:$DB106),0)</f>
        <v>#DIV/0!</v>
      </c>
      <c r="CC106" s="17" t="e">
        <f>IF(SUM(wSUP!$C106:$DB106),$A106*wSUP!CC106/SUM(wSUP!$C106:$DB106),0)</f>
        <v>#DIV/0!</v>
      </c>
      <c r="CD106" s="17" t="e">
        <f>IF(SUM(wSUP!$C106:$DB106),$A106*wSUP!CD106/SUM(wSUP!$C106:$DB106),0)</f>
        <v>#DIV/0!</v>
      </c>
      <c r="CE106" s="17" t="e">
        <f>IF(SUM(wSUP!$C106:$DB106),$A106*wSUP!CE106/SUM(wSUP!$C106:$DB106),0)</f>
        <v>#DIV/0!</v>
      </c>
      <c r="CF106" s="17" t="e">
        <f>IF(SUM(wSUP!$C106:$DB106),$A106*wSUP!CF106/SUM(wSUP!$C106:$DB106),0)</f>
        <v>#DIV/0!</v>
      </c>
      <c r="CG106" s="17" t="e">
        <f>IF(SUM(wSUP!$C106:$DB106),$A106*wSUP!CG106/SUM(wSUP!$C106:$DB106),0)</f>
        <v>#DIV/0!</v>
      </c>
      <c r="CH106" s="17" t="e">
        <f>IF(SUM(wSUP!$C106:$DB106),$A106*wSUP!CH106/SUM(wSUP!$C106:$DB106),0)</f>
        <v>#DIV/0!</v>
      </c>
      <c r="CI106" s="17" t="e">
        <f>IF(SUM(wSUP!$C106:$DB106),$A106*wSUP!CI106/SUM(wSUP!$C106:$DB106),0)</f>
        <v>#DIV/0!</v>
      </c>
      <c r="CJ106" s="17" t="e">
        <f>IF(SUM(wSUP!$C106:$DB106),$A106*wSUP!CJ106/SUM(wSUP!$C106:$DB106),0)</f>
        <v>#DIV/0!</v>
      </c>
      <c r="CK106" s="17" t="e">
        <f>IF(SUM(wSUP!$C106:$DB106),$A106*wSUP!CK106/SUM(wSUP!$C106:$DB106),0)</f>
        <v>#DIV/0!</v>
      </c>
      <c r="CL106" s="17" t="e">
        <f>IF(SUM(wSUP!$C106:$DB106),$A106*wSUP!CL106/SUM(wSUP!$C106:$DB106),0)</f>
        <v>#DIV/0!</v>
      </c>
      <c r="CM106" s="17" t="e">
        <f>IF(SUM(wSUP!$C106:$DB106),$A106*wSUP!CM106/SUM(wSUP!$C106:$DB106),0)</f>
        <v>#DIV/0!</v>
      </c>
      <c r="CN106" s="17" t="e">
        <f>IF(SUM(wSUP!$C106:$DB106),$A106*wSUP!CN106/SUM(wSUP!$C106:$DB106),0)</f>
        <v>#DIV/0!</v>
      </c>
      <c r="CO106" s="17" t="e">
        <f>IF(SUM(wSUP!$C106:$DB106),$A106*wSUP!CO106/SUM(wSUP!$C106:$DB106),0)</f>
        <v>#DIV/0!</v>
      </c>
      <c r="CP106" s="17" t="e">
        <f>IF(SUM(wSUP!$C106:$DB106),$A106*wSUP!CP106/SUM(wSUP!$C106:$DB106),0)</f>
        <v>#DIV/0!</v>
      </c>
      <c r="CQ106" s="17" t="e">
        <f>IF(SUM(wSUP!$C106:$DB106),$A106*wSUP!CQ106/SUM(wSUP!$C106:$DB106),0)</f>
        <v>#DIV/0!</v>
      </c>
      <c r="CR106" s="17" t="e">
        <f>IF(SUM(wSUP!$C106:$DB106),$A106*wSUP!CR106/SUM(wSUP!$C106:$DB106),0)</f>
        <v>#DIV/0!</v>
      </c>
      <c r="CS106" s="17" t="e">
        <f>IF(SUM(wSUP!$C106:$DB106),$A106*wSUP!CS106/SUM(wSUP!$C106:$DB106),0)</f>
        <v>#DIV/0!</v>
      </c>
      <c r="CT106" s="17" t="e">
        <f>IF(SUM(wSUP!$C106:$DB106),$A106*wSUP!CT106/SUM(wSUP!$C106:$DB106),0)</f>
        <v>#DIV/0!</v>
      </c>
      <c r="CU106" s="17" t="e">
        <f>IF(SUM(wSUP!$C106:$DB106),$A106*wSUP!CU106/SUM(wSUP!$C106:$DB106),0)</f>
        <v>#DIV/0!</v>
      </c>
      <c r="CV106" s="17" t="e">
        <f>IF(SUM(wSUP!$C106:$DB106),$A106*wSUP!CV106/SUM(wSUP!$C106:$DB106),0)</f>
        <v>#DIV/0!</v>
      </c>
      <c r="CW106" s="17" t="e">
        <f>IF(SUM(wSUP!$C106:$DB106),$A106*wSUP!CW106/SUM(wSUP!$C106:$DB106),0)</f>
        <v>#DIV/0!</v>
      </c>
      <c r="CX106" s="17" t="e">
        <f>IF(SUM(wSUP!$C106:$DB106),$A106*wSUP!CX106/SUM(wSUP!$C106:$DB106),0)</f>
        <v>#DIV/0!</v>
      </c>
      <c r="CY106" s="17" t="e">
        <f>IF(SUM(wSUP!$C106:$DB106),$A106*wSUP!CY106/SUM(wSUP!$C106:$DB106),0)</f>
        <v>#DIV/0!</v>
      </c>
      <c r="CZ106" s="17" t="e">
        <f>IF(SUM(wSUP!$C106:$DB106),$A106*wSUP!CZ106/SUM(wSUP!$C106:$DB106),0)</f>
        <v>#DIV/0!</v>
      </c>
      <c r="DA106" s="17" t="e">
        <f>IF(SUM(wSUP!$C106:$DB106),$A106*wSUP!DA106/SUM(wSUP!$C106:$DB106),0)</f>
        <v>#DIV/0!</v>
      </c>
      <c r="DB106" s="17" t="e">
        <f>IF(SUM(wSUP!$C106:$DB106),$A106*wSUP!DB106/SUM(wSUP!$C106:$DB106),0)</f>
        <v>#DIV/0!</v>
      </c>
      <c r="DC106" s="2"/>
    </row>
    <row r="107" spans="1:107" x14ac:dyDescent="0.75">
      <c r="A107" s="37" t="e">
        <v>#DIV/0!</v>
      </c>
      <c r="B107" s="2" t="s">
        <v>1262</v>
      </c>
      <c r="C107" s="17" t="e">
        <f>IF(SUM(wSUP!$C107:$DB107),$A107*wSUP!C107/SUM(wSUP!$C107:$DB107),0)</f>
        <v>#DIV/0!</v>
      </c>
      <c r="D107" s="17" t="e">
        <f>IF(SUM(wSUP!$C107:$DB107),$A107*wSUP!D107/SUM(wSUP!$C107:$DB107),0)</f>
        <v>#DIV/0!</v>
      </c>
      <c r="E107" s="17" t="e">
        <f>IF(SUM(wSUP!$C107:$DB107),$A107*wSUP!E107/SUM(wSUP!$C107:$DB107),0)</f>
        <v>#DIV/0!</v>
      </c>
      <c r="F107" s="17" t="e">
        <f>IF(SUM(wSUP!$C107:$DB107),$A107*wSUP!F107/SUM(wSUP!$C107:$DB107),0)</f>
        <v>#DIV/0!</v>
      </c>
      <c r="G107" s="17" t="e">
        <f>IF(SUM(wSUP!$C107:$DB107),$A107*wSUP!G107/SUM(wSUP!$C107:$DB107),0)</f>
        <v>#DIV/0!</v>
      </c>
      <c r="H107" s="17" t="e">
        <f>IF(SUM(wSUP!$C107:$DB107),$A107*wSUP!H107/SUM(wSUP!$C107:$DB107),0)</f>
        <v>#DIV/0!</v>
      </c>
      <c r="I107" s="17" t="e">
        <f>IF(SUM(wSUP!$C107:$DB107),$A107*wSUP!I107/SUM(wSUP!$C107:$DB107),0)</f>
        <v>#DIV/0!</v>
      </c>
      <c r="J107" s="17" t="e">
        <f>IF(SUM(wSUP!$C107:$DB107),$A107*wSUP!J107/SUM(wSUP!$C107:$DB107),0)</f>
        <v>#DIV/0!</v>
      </c>
      <c r="K107" s="17" t="e">
        <f>IF(SUM(wSUP!$C107:$DB107),$A107*wSUP!K107/SUM(wSUP!$C107:$DB107),0)</f>
        <v>#DIV/0!</v>
      </c>
      <c r="L107" s="17" t="e">
        <f>IF(SUM(wSUP!$C107:$DB107),$A107*wSUP!L107/SUM(wSUP!$C107:$DB107),0)</f>
        <v>#DIV/0!</v>
      </c>
      <c r="M107" s="17" t="e">
        <f>IF(SUM(wSUP!$C107:$DB107),$A107*wSUP!M107/SUM(wSUP!$C107:$DB107),0)</f>
        <v>#DIV/0!</v>
      </c>
      <c r="N107" s="17" t="e">
        <f>IF(SUM(wSUP!$C107:$DB107),$A107*wSUP!N107/SUM(wSUP!$C107:$DB107),0)</f>
        <v>#DIV/0!</v>
      </c>
      <c r="O107" s="17" t="e">
        <f>IF(SUM(wSUP!$C107:$DB107),$A107*wSUP!O107/SUM(wSUP!$C107:$DB107),0)</f>
        <v>#DIV/0!</v>
      </c>
      <c r="P107" s="17" t="e">
        <f>IF(SUM(wSUP!$C107:$DB107),$A107*wSUP!P107/SUM(wSUP!$C107:$DB107),0)</f>
        <v>#DIV/0!</v>
      </c>
      <c r="Q107" s="17" t="e">
        <f>IF(SUM(wSUP!$C107:$DB107),$A107*wSUP!Q107/SUM(wSUP!$C107:$DB107),0)</f>
        <v>#DIV/0!</v>
      </c>
      <c r="R107" s="17" t="e">
        <f>IF(SUM(wSUP!$C107:$DB107),$A107*wSUP!R107/SUM(wSUP!$C107:$DB107),0)</f>
        <v>#DIV/0!</v>
      </c>
      <c r="S107" s="17" t="e">
        <f>IF(SUM(wSUP!$C107:$DB107),$A107*wSUP!S107/SUM(wSUP!$C107:$DB107),0)</f>
        <v>#DIV/0!</v>
      </c>
      <c r="T107" s="17" t="e">
        <f>IF(SUM(wSUP!$C107:$DB107),$A107*wSUP!T107/SUM(wSUP!$C107:$DB107),0)</f>
        <v>#DIV/0!</v>
      </c>
      <c r="U107" s="17" t="e">
        <f>IF(SUM(wSUP!$C107:$DB107),$A107*wSUP!U107/SUM(wSUP!$C107:$DB107),0)</f>
        <v>#DIV/0!</v>
      </c>
      <c r="V107" s="17" t="e">
        <f>IF(SUM(wSUP!$C107:$DB107),$A107*wSUP!V107/SUM(wSUP!$C107:$DB107),0)</f>
        <v>#DIV/0!</v>
      </c>
      <c r="W107" s="17" t="e">
        <f>IF(SUM(wSUP!$C107:$DB107),$A107*wSUP!W107/SUM(wSUP!$C107:$DB107),0)</f>
        <v>#DIV/0!</v>
      </c>
      <c r="X107" s="17" t="e">
        <f>IF(SUM(wSUP!$C107:$DB107),$A107*wSUP!X107/SUM(wSUP!$C107:$DB107),0)</f>
        <v>#DIV/0!</v>
      </c>
      <c r="Y107" s="17" t="e">
        <f>IF(SUM(wSUP!$C107:$DB107),$A107*wSUP!Y107/SUM(wSUP!$C107:$DB107),0)</f>
        <v>#DIV/0!</v>
      </c>
      <c r="Z107" s="17" t="e">
        <f>IF(SUM(wSUP!$C107:$DB107),$A107*wSUP!Z107/SUM(wSUP!$C107:$DB107),0)</f>
        <v>#DIV/0!</v>
      </c>
      <c r="AA107" s="17" t="e">
        <f>IF(SUM(wSUP!$C107:$DB107),$A107*wSUP!AA107/SUM(wSUP!$C107:$DB107),0)</f>
        <v>#DIV/0!</v>
      </c>
      <c r="AB107" s="17" t="e">
        <f>IF(SUM(wSUP!$C107:$DB107),$A107*wSUP!AB107/SUM(wSUP!$C107:$DB107),0)</f>
        <v>#DIV/0!</v>
      </c>
      <c r="AC107" s="17" t="e">
        <f>IF(SUM(wSUP!$C107:$DB107),$A107*wSUP!AC107/SUM(wSUP!$C107:$DB107),0)</f>
        <v>#DIV/0!</v>
      </c>
      <c r="AD107" s="17" t="e">
        <f>IF(SUM(wSUP!$C107:$DB107),$A107*wSUP!AD107/SUM(wSUP!$C107:$DB107),0)</f>
        <v>#DIV/0!</v>
      </c>
      <c r="AE107" s="17" t="e">
        <f>IF(SUM(wSUP!$C107:$DB107),$A107*wSUP!AE107/SUM(wSUP!$C107:$DB107),0)</f>
        <v>#DIV/0!</v>
      </c>
      <c r="AF107" s="17" t="e">
        <f>IF(SUM(wSUP!$C107:$DB107),$A107*wSUP!AF107/SUM(wSUP!$C107:$DB107),0)</f>
        <v>#DIV/0!</v>
      </c>
      <c r="AG107" s="17" t="e">
        <f>IF(SUM(wSUP!$C107:$DB107),$A107*wSUP!AG107/SUM(wSUP!$C107:$DB107),0)</f>
        <v>#DIV/0!</v>
      </c>
      <c r="AH107" s="17" t="e">
        <f>IF(SUM(wSUP!$C107:$DB107),$A107*wSUP!AH107/SUM(wSUP!$C107:$DB107),0)</f>
        <v>#DIV/0!</v>
      </c>
      <c r="AI107" s="17" t="e">
        <f>IF(SUM(wSUP!$C107:$DB107),$A107*wSUP!AI107/SUM(wSUP!$C107:$DB107),0)</f>
        <v>#DIV/0!</v>
      </c>
      <c r="AJ107" s="17" t="e">
        <f>IF(SUM(wSUP!$C107:$DB107),$A107*wSUP!AJ107/SUM(wSUP!$C107:$DB107),0)</f>
        <v>#DIV/0!</v>
      </c>
      <c r="AK107" s="17" t="e">
        <f>IF(SUM(wSUP!$C107:$DB107),$A107*wSUP!AK107/SUM(wSUP!$C107:$DB107),0)</f>
        <v>#DIV/0!</v>
      </c>
      <c r="AL107" s="17" t="e">
        <f>IF(SUM(wSUP!$C107:$DB107),$A107*wSUP!AL107/SUM(wSUP!$C107:$DB107),0)</f>
        <v>#DIV/0!</v>
      </c>
      <c r="AM107" s="17" t="e">
        <f>IF(SUM(wSUP!$C107:$DB107),$A107*wSUP!AM107/SUM(wSUP!$C107:$DB107),0)</f>
        <v>#DIV/0!</v>
      </c>
      <c r="AN107" s="17" t="e">
        <f>IF(SUM(wSUP!$C107:$DB107),$A107*wSUP!AN107/SUM(wSUP!$C107:$DB107),0)</f>
        <v>#DIV/0!</v>
      </c>
      <c r="AO107" s="17" t="e">
        <f>IF(SUM(wSUP!$C107:$DB107),$A107*wSUP!AO107/SUM(wSUP!$C107:$DB107),0)</f>
        <v>#DIV/0!</v>
      </c>
      <c r="AP107" s="17" t="e">
        <f>IF(SUM(wSUP!$C107:$DB107),$A107*wSUP!AP107/SUM(wSUP!$C107:$DB107),0)</f>
        <v>#DIV/0!</v>
      </c>
      <c r="AQ107" s="17" t="e">
        <f>IF(SUM(wSUP!$C107:$DB107),$A107*wSUP!AQ107/SUM(wSUP!$C107:$DB107),0)</f>
        <v>#DIV/0!</v>
      </c>
      <c r="AR107" s="17" t="e">
        <f>IF(SUM(wSUP!$C107:$DB107),$A107*wSUP!AR107/SUM(wSUP!$C107:$DB107),0)</f>
        <v>#DIV/0!</v>
      </c>
      <c r="AS107" s="17" t="e">
        <f>IF(SUM(wSUP!$C107:$DB107),$A107*wSUP!AS107/SUM(wSUP!$C107:$DB107),0)</f>
        <v>#DIV/0!</v>
      </c>
      <c r="AT107" s="17" t="e">
        <f>IF(SUM(wSUP!$C107:$DB107),$A107*wSUP!AT107/SUM(wSUP!$C107:$DB107),0)</f>
        <v>#DIV/0!</v>
      </c>
      <c r="AU107" s="17" t="e">
        <f>IF(SUM(wSUP!$C107:$DB107),$A107*wSUP!AU107/SUM(wSUP!$C107:$DB107),0)</f>
        <v>#DIV/0!</v>
      </c>
      <c r="AV107" s="17" t="e">
        <f>IF(SUM(wSUP!$C107:$DB107),$A107*wSUP!AV107/SUM(wSUP!$C107:$DB107),0)</f>
        <v>#DIV/0!</v>
      </c>
      <c r="AW107" s="17" t="e">
        <f>IF(SUM(wSUP!$C107:$DB107),$A107*wSUP!AW107/SUM(wSUP!$C107:$DB107),0)</f>
        <v>#DIV/0!</v>
      </c>
      <c r="AX107" s="17" t="e">
        <f>IF(SUM(wSUP!$C107:$DB107),$A107*wSUP!AX107/SUM(wSUP!$C107:$DB107),0)</f>
        <v>#DIV/0!</v>
      </c>
      <c r="AY107" s="17" t="e">
        <f>IF(SUM(wSUP!$C107:$DB107),$A107*wSUP!AY107/SUM(wSUP!$C107:$DB107),0)</f>
        <v>#DIV/0!</v>
      </c>
      <c r="AZ107" s="17" t="e">
        <f>IF(SUM(wSUP!$C107:$DB107),$A107*wSUP!AZ107/SUM(wSUP!$C107:$DB107),0)</f>
        <v>#DIV/0!</v>
      </c>
      <c r="BA107" s="17" t="e">
        <f>IF(SUM(wSUP!$C107:$DB107),$A107*wSUP!BA107/SUM(wSUP!$C107:$DB107),0)</f>
        <v>#DIV/0!</v>
      </c>
      <c r="BB107" s="17" t="e">
        <f>IF(SUM(wSUP!$C107:$DB107),$A107*wSUP!BB107/SUM(wSUP!$C107:$DB107),0)</f>
        <v>#DIV/0!</v>
      </c>
      <c r="BC107" s="17" t="e">
        <f>IF(SUM(wSUP!$C107:$DB107),$A107*wSUP!BC107/SUM(wSUP!$C107:$DB107),0)</f>
        <v>#DIV/0!</v>
      </c>
      <c r="BD107" s="17" t="e">
        <f>IF(SUM(wSUP!$C107:$DB107),$A107*wSUP!BD107/SUM(wSUP!$C107:$DB107),0)</f>
        <v>#DIV/0!</v>
      </c>
      <c r="BE107" s="17" t="e">
        <f>IF(SUM(wSUP!$C107:$DB107),$A107*wSUP!BE107/SUM(wSUP!$C107:$DB107),0)</f>
        <v>#DIV/0!</v>
      </c>
      <c r="BF107" s="17" t="e">
        <f>IF(SUM(wSUP!$C107:$DB107),$A107*wSUP!BF107/SUM(wSUP!$C107:$DB107),0)</f>
        <v>#DIV/0!</v>
      </c>
      <c r="BG107" s="17" t="e">
        <f>IF(SUM(wSUP!$C107:$DB107),$A107*wSUP!BG107/SUM(wSUP!$C107:$DB107),0)</f>
        <v>#DIV/0!</v>
      </c>
      <c r="BH107" s="17" t="e">
        <f>IF(SUM(wSUP!$C107:$DB107),$A107*wSUP!BH107/SUM(wSUP!$C107:$DB107),0)</f>
        <v>#DIV/0!</v>
      </c>
      <c r="BI107" s="17" t="e">
        <f>IF(SUM(wSUP!$C107:$DB107),$A107*wSUP!BI107/SUM(wSUP!$C107:$DB107),0)</f>
        <v>#DIV/0!</v>
      </c>
      <c r="BJ107" s="17" t="e">
        <f>IF(SUM(wSUP!$C107:$DB107),$A107*wSUP!BJ107/SUM(wSUP!$C107:$DB107),0)</f>
        <v>#DIV/0!</v>
      </c>
      <c r="BK107" s="17" t="e">
        <f>IF(SUM(wSUP!$C107:$DB107),$A107*wSUP!BK107/SUM(wSUP!$C107:$DB107),0)</f>
        <v>#DIV/0!</v>
      </c>
      <c r="BL107" s="17" t="e">
        <f>IF(SUM(wSUP!$C107:$DB107),$A107*wSUP!BL107/SUM(wSUP!$C107:$DB107),0)</f>
        <v>#DIV/0!</v>
      </c>
      <c r="BM107" s="17" t="e">
        <f>IF(SUM(wSUP!$C107:$DB107),$A107*wSUP!BM107/SUM(wSUP!$C107:$DB107),0)</f>
        <v>#DIV/0!</v>
      </c>
      <c r="BN107" s="17" t="e">
        <f>IF(SUM(wSUP!$C107:$DB107),$A107*wSUP!BN107/SUM(wSUP!$C107:$DB107),0)</f>
        <v>#DIV/0!</v>
      </c>
      <c r="BO107" s="17" t="e">
        <f>IF(SUM(wSUP!$C107:$DB107),$A107*wSUP!BO107/SUM(wSUP!$C107:$DB107),0)</f>
        <v>#DIV/0!</v>
      </c>
      <c r="BP107" s="17" t="e">
        <f>IF(SUM(wSUP!$C107:$DB107),$A107*wSUP!BP107/SUM(wSUP!$C107:$DB107),0)</f>
        <v>#DIV/0!</v>
      </c>
      <c r="BQ107" s="17" t="e">
        <f>IF(SUM(wSUP!$C107:$DB107),$A107*wSUP!BQ107/SUM(wSUP!$C107:$DB107),0)</f>
        <v>#DIV/0!</v>
      </c>
      <c r="BR107" s="17" t="e">
        <f>IF(SUM(wSUP!$C107:$DB107),$A107*wSUP!BR107/SUM(wSUP!$C107:$DB107),0)</f>
        <v>#DIV/0!</v>
      </c>
      <c r="BS107" s="17" t="e">
        <f>IF(SUM(wSUP!$C107:$DB107),$A107*wSUP!BS107/SUM(wSUP!$C107:$DB107),0)</f>
        <v>#DIV/0!</v>
      </c>
      <c r="BT107" s="17" t="e">
        <f>IF(SUM(wSUP!$C107:$DB107),$A107*wSUP!BT107/SUM(wSUP!$C107:$DB107),0)</f>
        <v>#DIV/0!</v>
      </c>
      <c r="BU107" s="17" t="e">
        <f>IF(SUM(wSUP!$C107:$DB107),$A107*wSUP!BU107/SUM(wSUP!$C107:$DB107),0)</f>
        <v>#DIV/0!</v>
      </c>
      <c r="BV107" s="17" t="e">
        <f>IF(SUM(wSUP!$C107:$DB107),$A107*wSUP!BV107/SUM(wSUP!$C107:$DB107),0)</f>
        <v>#DIV/0!</v>
      </c>
      <c r="BW107" s="17" t="e">
        <f>IF(SUM(wSUP!$C107:$DB107),$A107*wSUP!BW107/SUM(wSUP!$C107:$DB107),0)</f>
        <v>#DIV/0!</v>
      </c>
      <c r="BX107" s="17" t="e">
        <f>IF(SUM(wSUP!$C107:$DB107),$A107*wSUP!BX107/SUM(wSUP!$C107:$DB107),0)</f>
        <v>#DIV/0!</v>
      </c>
      <c r="BY107" s="17" t="e">
        <f>IF(SUM(wSUP!$C107:$DB107),$A107*wSUP!BY107/SUM(wSUP!$C107:$DB107),0)</f>
        <v>#DIV/0!</v>
      </c>
      <c r="BZ107" s="17" t="e">
        <f>IF(SUM(wSUP!$C107:$DB107),$A107*wSUP!BZ107/SUM(wSUP!$C107:$DB107),0)</f>
        <v>#DIV/0!</v>
      </c>
      <c r="CA107" s="17" t="e">
        <f>IF(SUM(wSUP!$C107:$DB107),$A107*wSUP!CA107/SUM(wSUP!$C107:$DB107),0)</f>
        <v>#DIV/0!</v>
      </c>
      <c r="CB107" s="17" t="e">
        <f>IF(SUM(wSUP!$C107:$DB107),$A107*wSUP!CB107/SUM(wSUP!$C107:$DB107),0)</f>
        <v>#DIV/0!</v>
      </c>
      <c r="CC107" s="17" t="e">
        <f>IF(SUM(wSUP!$C107:$DB107),$A107*wSUP!CC107/SUM(wSUP!$C107:$DB107),0)</f>
        <v>#DIV/0!</v>
      </c>
      <c r="CD107" s="17" t="e">
        <f>IF(SUM(wSUP!$C107:$DB107),$A107*wSUP!CD107/SUM(wSUP!$C107:$DB107),0)</f>
        <v>#DIV/0!</v>
      </c>
      <c r="CE107" s="17" t="e">
        <f>IF(SUM(wSUP!$C107:$DB107),$A107*wSUP!CE107/SUM(wSUP!$C107:$DB107),0)</f>
        <v>#DIV/0!</v>
      </c>
      <c r="CF107" s="17" t="e">
        <f>IF(SUM(wSUP!$C107:$DB107),$A107*wSUP!CF107/SUM(wSUP!$C107:$DB107),0)</f>
        <v>#DIV/0!</v>
      </c>
      <c r="CG107" s="17" t="e">
        <f>IF(SUM(wSUP!$C107:$DB107),$A107*wSUP!CG107/SUM(wSUP!$C107:$DB107),0)</f>
        <v>#DIV/0!</v>
      </c>
      <c r="CH107" s="17" t="e">
        <f>IF(SUM(wSUP!$C107:$DB107),$A107*wSUP!CH107/SUM(wSUP!$C107:$DB107),0)</f>
        <v>#DIV/0!</v>
      </c>
      <c r="CI107" s="17" t="e">
        <f>IF(SUM(wSUP!$C107:$DB107),$A107*wSUP!CI107/SUM(wSUP!$C107:$DB107),0)</f>
        <v>#DIV/0!</v>
      </c>
      <c r="CJ107" s="17" t="e">
        <f>IF(SUM(wSUP!$C107:$DB107),$A107*wSUP!CJ107/SUM(wSUP!$C107:$DB107),0)</f>
        <v>#DIV/0!</v>
      </c>
      <c r="CK107" s="17" t="e">
        <f>IF(SUM(wSUP!$C107:$DB107),$A107*wSUP!CK107/SUM(wSUP!$C107:$DB107),0)</f>
        <v>#DIV/0!</v>
      </c>
      <c r="CL107" s="17" t="e">
        <f>IF(SUM(wSUP!$C107:$DB107),$A107*wSUP!CL107/SUM(wSUP!$C107:$DB107),0)</f>
        <v>#DIV/0!</v>
      </c>
      <c r="CM107" s="17" t="e">
        <f>IF(SUM(wSUP!$C107:$DB107),$A107*wSUP!CM107/SUM(wSUP!$C107:$DB107),0)</f>
        <v>#DIV/0!</v>
      </c>
      <c r="CN107" s="17" t="e">
        <f>IF(SUM(wSUP!$C107:$DB107),$A107*wSUP!CN107/SUM(wSUP!$C107:$DB107),0)</f>
        <v>#DIV/0!</v>
      </c>
      <c r="CO107" s="17" t="e">
        <f>IF(SUM(wSUP!$C107:$DB107),$A107*wSUP!CO107/SUM(wSUP!$C107:$DB107),0)</f>
        <v>#DIV/0!</v>
      </c>
      <c r="CP107" s="17" t="e">
        <f>IF(SUM(wSUP!$C107:$DB107),$A107*wSUP!CP107/SUM(wSUP!$C107:$DB107),0)</f>
        <v>#DIV/0!</v>
      </c>
      <c r="CQ107" s="17" t="e">
        <f>IF(SUM(wSUP!$C107:$DB107),$A107*wSUP!CQ107/SUM(wSUP!$C107:$DB107),0)</f>
        <v>#DIV/0!</v>
      </c>
      <c r="CR107" s="17" t="e">
        <f>IF(SUM(wSUP!$C107:$DB107),$A107*wSUP!CR107/SUM(wSUP!$C107:$DB107),0)</f>
        <v>#DIV/0!</v>
      </c>
      <c r="CS107" s="17" t="e">
        <f>IF(SUM(wSUP!$C107:$DB107),$A107*wSUP!CS107/SUM(wSUP!$C107:$DB107),0)</f>
        <v>#DIV/0!</v>
      </c>
      <c r="CT107" s="17" t="e">
        <f>IF(SUM(wSUP!$C107:$DB107),$A107*wSUP!CT107/SUM(wSUP!$C107:$DB107),0)</f>
        <v>#DIV/0!</v>
      </c>
      <c r="CU107" s="17" t="e">
        <f>IF(SUM(wSUP!$C107:$DB107),$A107*wSUP!CU107/SUM(wSUP!$C107:$DB107),0)</f>
        <v>#DIV/0!</v>
      </c>
      <c r="CV107" s="17" t="e">
        <f>IF(SUM(wSUP!$C107:$DB107),$A107*wSUP!CV107/SUM(wSUP!$C107:$DB107),0)</f>
        <v>#DIV/0!</v>
      </c>
      <c r="CW107" s="17" t="e">
        <f>IF(SUM(wSUP!$C107:$DB107),$A107*wSUP!CW107/SUM(wSUP!$C107:$DB107),0)</f>
        <v>#DIV/0!</v>
      </c>
      <c r="CX107" s="17" t="e">
        <f>IF(SUM(wSUP!$C107:$DB107),$A107*wSUP!CX107/SUM(wSUP!$C107:$DB107),0)</f>
        <v>#DIV/0!</v>
      </c>
      <c r="CY107" s="17" t="e">
        <f>IF(SUM(wSUP!$C107:$DB107),$A107*wSUP!CY107/SUM(wSUP!$C107:$DB107),0)</f>
        <v>#DIV/0!</v>
      </c>
      <c r="CZ107" s="17" t="e">
        <f>IF(SUM(wSUP!$C107:$DB107),$A107*wSUP!CZ107/SUM(wSUP!$C107:$DB107),0)</f>
        <v>#DIV/0!</v>
      </c>
      <c r="DA107" s="17" t="e">
        <f>IF(SUM(wSUP!$C107:$DB107),$A107*wSUP!DA107/SUM(wSUP!$C107:$DB107),0)</f>
        <v>#DIV/0!</v>
      </c>
      <c r="DB107" s="17" t="e">
        <f>IF(SUM(wSUP!$C107:$DB107),$A107*wSUP!DB107/SUM(wSUP!$C107:$DB107),0)</f>
        <v>#DIV/0!</v>
      </c>
      <c r="DC107" s="2"/>
    </row>
    <row r="108" spans="1:107" x14ac:dyDescent="0.75">
      <c r="A108" s="37" t="e">
        <v>#DIV/0!</v>
      </c>
      <c r="B108" s="2" t="s">
        <v>1265</v>
      </c>
      <c r="C108" s="17" t="e">
        <f>IF(SUM(wSUP!$C108:$DB108),$A108*wSUP!C108/SUM(wSUP!$C108:$DB108),0)</f>
        <v>#DIV/0!</v>
      </c>
      <c r="D108" s="17" t="e">
        <f>IF(SUM(wSUP!$C108:$DB108),$A108*wSUP!D108/SUM(wSUP!$C108:$DB108),0)</f>
        <v>#DIV/0!</v>
      </c>
      <c r="E108" s="17" t="e">
        <f>IF(SUM(wSUP!$C108:$DB108),$A108*wSUP!E108/SUM(wSUP!$C108:$DB108),0)</f>
        <v>#DIV/0!</v>
      </c>
      <c r="F108" s="17" t="e">
        <f>IF(SUM(wSUP!$C108:$DB108),$A108*wSUP!F108/SUM(wSUP!$C108:$DB108),0)</f>
        <v>#DIV/0!</v>
      </c>
      <c r="G108" s="17" t="e">
        <f>IF(SUM(wSUP!$C108:$DB108),$A108*wSUP!G108/SUM(wSUP!$C108:$DB108),0)</f>
        <v>#DIV/0!</v>
      </c>
      <c r="H108" s="17" t="e">
        <f>IF(SUM(wSUP!$C108:$DB108),$A108*wSUP!H108/SUM(wSUP!$C108:$DB108),0)</f>
        <v>#DIV/0!</v>
      </c>
      <c r="I108" s="17" t="e">
        <f>IF(SUM(wSUP!$C108:$DB108),$A108*wSUP!I108/SUM(wSUP!$C108:$DB108),0)</f>
        <v>#DIV/0!</v>
      </c>
      <c r="J108" s="17" t="e">
        <f>IF(SUM(wSUP!$C108:$DB108),$A108*wSUP!J108/SUM(wSUP!$C108:$DB108),0)</f>
        <v>#DIV/0!</v>
      </c>
      <c r="K108" s="17" t="e">
        <f>IF(SUM(wSUP!$C108:$DB108),$A108*wSUP!K108/SUM(wSUP!$C108:$DB108),0)</f>
        <v>#DIV/0!</v>
      </c>
      <c r="L108" s="17" t="e">
        <f>IF(SUM(wSUP!$C108:$DB108),$A108*wSUP!L108/SUM(wSUP!$C108:$DB108),0)</f>
        <v>#DIV/0!</v>
      </c>
      <c r="M108" s="17" t="e">
        <f>IF(SUM(wSUP!$C108:$DB108),$A108*wSUP!M108/SUM(wSUP!$C108:$DB108),0)</f>
        <v>#DIV/0!</v>
      </c>
      <c r="N108" s="17" t="e">
        <f>IF(SUM(wSUP!$C108:$DB108),$A108*wSUP!N108/SUM(wSUP!$C108:$DB108),0)</f>
        <v>#DIV/0!</v>
      </c>
      <c r="O108" s="17" t="e">
        <f>IF(SUM(wSUP!$C108:$DB108),$A108*wSUP!O108/SUM(wSUP!$C108:$DB108),0)</f>
        <v>#DIV/0!</v>
      </c>
      <c r="P108" s="17" t="e">
        <f>IF(SUM(wSUP!$C108:$DB108),$A108*wSUP!P108/SUM(wSUP!$C108:$DB108),0)</f>
        <v>#DIV/0!</v>
      </c>
      <c r="Q108" s="17" t="e">
        <f>IF(SUM(wSUP!$C108:$DB108),$A108*wSUP!Q108/SUM(wSUP!$C108:$DB108),0)</f>
        <v>#DIV/0!</v>
      </c>
      <c r="R108" s="17" t="e">
        <f>IF(SUM(wSUP!$C108:$DB108),$A108*wSUP!R108/SUM(wSUP!$C108:$DB108),0)</f>
        <v>#DIV/0!</v>
      </c>
      <c r="S108" s="17" t="e">
        <f>IF(SUM(wSUP!$C108:$DB108),$A108*wSUP!S108/SUM(wSUP!$C108:$DB108),0)</f>
        <v>#DIV/0!</v>
      </c>
      <c r="T108" s="17" t="e">
        <f>IF(SUM(wSUP!$C108:$DB108),$A108*wSUP!T108/SUM(wSUP!$C108:$DB108),0)</f>
        <v>#DIV/0!</v>
      </c>
      <c r="U108" s="17" t="e">
        <f>IF(SUM(wSUP!$C108:$DB108),$A108*wSUP!U108/SUM(wSUP!$C108:$DB108),0)</f>
        <v>#DIV/0!</v>
      </c>
      <c r="V108" s="17" t="e">
        <f>IF(SUM(wSUP!$C108:$DB108),$A108*wSUP!V108/SUM(wSUP!$C108:$DB108),0)</f>
        <v>#DIV/0!</v>
      </c>
      <c r="W108" s="17" t="e">
        <f>IF(SUM(wSUP!$C108:$DB108),$A108*wSUP!W108/SUM(wSUP!$C108:$DB108),0)</f>
        <v>#DIV/0!</v>
      </c>
      <c r="X108" s="17" t="e">
        <f>IF(SUM(wSUP!$C108:$DB108),$A108*wSUP!X108/SUM(wSUP!$C108:$DB108),0)</f>
        <v>#DIV/0!</v>
      </c>
      <c r="Y108" s="17" t="e">
        <f>IF(SUM(wSUP!$C108:$DB108),$A108*wSUP!Y108/SUM(wSUP!$C108:$DB108),0)</f>
        <v>#DIV/0!</v>
      </c>
      <c r="Z108" s="17" t="e">
        <f>IF(SUM(wSUP!$C108:$DB108),$A108*wSUP!Z108/SUM(wSUP!$C108:$DB108),0)</f>
        <v>#DIV/0!</v>
      </c>
      <c r="AA108" s="17" t="e">
        <f>IF(SUM(wSUP!$C108:$DB108),$A108*wSUP!AA108/SUM(wSUP!$C108:$DB108),0)</f>
        <v>#DIV/0!</v>
      </c>
      <c r="AB108" s="17" t="e">
        <f>IF(SUM(wSUP!$C108:$DB108),$A108*wSUP!AB108/SUM(wSUP!$C108:$DB108),0)</f>
        <v>#DIV/0!</v>
      </c>
      <c r="AC108" s="17" t="e">
        <f>IF(SUM(wSUP!$C108:$DB108),$A108*wSUP!AC108/SUM(wSUP!$C108:$DB108),0)</f>
        <v>#DIV/0!</v>
      </c>
      <c r="AD108" s="17" t="e">
        <f>IF(SUM(wSUP!$C108:$DB108),$A108*wSUP!AD108/SUM(wSUP!$C108:$DB108),0)</f>
        <v>#DIV/0!</v>
      </c>
      <c r="AE108" s="17" t="e">
        <f>IF(SUM(wSUP!$C108:$DB108),$A108*wSUP!AE108/SUM(wSUP!$C108:$DB108),0)</f>
        <v>#DIV/0!</v>
      </c>
      <c r="AF108" s="17" t="e">
        <f>IF(SUM(wSUP!$C108:$DB108),$A108*wSUP!AF108/SUM(wSUP!$C108:$DB108),0)</f>
        <v>#DIV/0!</v>
      </c>
      <c r="AG108" s="17" t="e">
        <f>IF(SUM(wSUP!$C108:$DB108),$A108*wSUP!AG108/SUM(wSUP!$C108:$DB108),0)</f>
        <v>#DIV/0!</v>
      </c>
      <c r="AH108" s="17" t="e">
        <f>IF(SUM(wSUP!$C108:$DB108),$A108*wSUP!AH108/SUM(wSUP!$C108:$DB108),0)</f>
        <v>#DIV/0!</v>
      </c>
      <c r="AI108" s="17" t="e">
        <f>IF(SUM(wSUP!$C108:$DB108),$A108*wSUP!AI108/SUM(wSUP!$C108:$DB108),0)</f>
        <v>#DIV/0!</v>
      </c>
      <c r="AJ108" s="17" t="e">
        <f>IF(SUM(wSUP!$C108:$DB108),$A108*wSUP!AJ108/SUM(wSUP!$C108:$DB108),0)</f>
        <v>#DIV/0!</v>
      </c>
      <c r="AK108" s="17" t="e">
        <f>IF(SUM(wSUP!$C108:$DB108),$A108*wSUP!AK108/SUM(wSUP!$C108:$DB108),0)</f>
        <v>#DIV/0!</v>
      </c>
      <c r="AL108" s="17" t="e">
        <f>IF(SUM(wSUP!$C108:$DB108),$A108*wSUP!AL108/SUM(wSUP!$C108:$DB108),0)</f>
        <v>#DIV/0!</v>
      </c>
      <c r="AM108" s="17" t="e">
        <f>IF(SUM(wSUP!$C108:$DB108),$A108*wSUP!AM108/SUM(wSUP!$C108:$DB108),0)</f>
        <v>#DIV/0!</v>
      </c>
      <c r="AN108" s="17" t="e">
        <f>IF(SUM(wSUP!$C108:$DB108),$A108*wSUP!AN108/SUM(wSUP!$C108:$DB108),0)</f>
        <v>#DIV/0!</v>
      </c>
      <c r="AO108" s="17" t="e">
        <f>IF(SUM(wSUP!$C108:$DB108),$A108*wSUP!AO108/SUM(wSUP!$C108:$DB108),0)</f>
        <v>#DIV/0!</v>
      </c>
      <c r="AP108" s="17" t="e">
        <f>IF(SUM(wSUP!$C108:$DB108),$A108*wSUP!AP108/SUM(wSUP!$C108:$DB108),0)</f>
        <v>#DIV/0!</v>
      </c>
      <c r="AQ108" s="17" t="e">
        <f>IF(SUM(wSUP!$C108:$DB108),$A108*wSUP!AQ108/SUM(wSUP!$C108:$DB108),0)</f>
        <v>#DIV/0!</v>
      </c>
      <c r="AR108" s="17" t="e">
        <f>IF(SUM(wSUP!$C108:$DB108),$A108*wSUP!AR108/SUM(wSUP!$C108:$DB108),0)</f>
        <v>#DIV/0!</v>
      </c>
      <c r="AS108" s="17" t="e">
        <f>IF(SUM(wSUP!$C108:$DB108),$A108*wSUP!AS108/SUM(wSUP!$C108:$DB108),0)</f>
        <v>#DIV/0!</v>
      </c>
      <c r="AT108" s="17" t="e">
        <f>IF(SUM(wSUP!$C108:$DB108),$A108*wSUP!AT108/SUM(wSUP!$C108:$DB108),0)</f>
        <v>#DIV/0!</v>
      </c>
      <c r="AU108" s="17" t="e">
        <f>IF(SUM(wSUP!$C108:$DB108),$A108*wSUP!AU108/SUM(wSUP!$C108:$DB108),0)</f>
        <v>#DIV/0!</v>
      </c>
      <c r="AV108" s="17" t="e">
        <f>IF(SUM(wSUP!$C108:$DB108),$A108*wSUP!AV108/SUM(wSUP!$C108:$DB108),0)</f>
        <v>#DIV/0!</v>
      </c>
      <c r="AW108" s="17" t="e">
        <f>IF(SUM(wSUP!$C108:$DB108),$A108*wSUP!AW108/SUM(wSUP!$C108:$DB108),0)</f>
        <v>#DIV/0!</v>
      </c>
      <c r="AX108" s="17" t="e">
        <f>IF(SUM(wSUP!$C108:$DB108),$A108*wSUP!AX108/SUM(wSUP!$C108:$DB108),0)</f>
        <v>#DIV/0!</v>
      </c>
      <c r="AY108" s="17" t="e">
        <f>IF(SUM(wSUP!$C108:$DB108),$A108*wSUP!AY108/SUM(wSUP!$C108:$DB108),0)</f>
        <v>#DIV/0!</v>
      </c>
      <c r="AZ108" s="17" t="e">
        <f>IF(SUM(wSUP!$C108:$DB108),$A108*wSUP!AZ108/SUM(wSUP!$C108:$DB108),0)</f>
        <v>#DIV/0!</v>
      </c>
      <c r="BA108" s="17" t="e">
        <f>IF(SUM(wSUP!$C108:$DB108),$A108*wSUP!BA108/SUM(wSUP!$C108:$DB108),0)</f>
        <v>#DIV/0!</v>
      </c>
      <c r="BB108" s="17" t="e">
        <f>IF(SUM(wSUP!$C108:$DB108),$A108*wSUP!BB108/SUM(wSUP!$C108:$DB108),0)</f>
        <v>#DIV/0!</v>
      </c>
      <c r="BC108" s="17" t="e">
        <f>IF(SUM(wSUP!$C108:$DB108),$A108*wSUP!BC108/SUM(wSUP!$C108:$DB108),0)</f>
        <v>#DIV/0!</v>
      </c>
      <c r="BD108" s="17" t="e">
        <f>IF(SUM(wSUP!$C108:$DB108),$A108*wSUP!BD108/SUM(wSUP!$C108:$DB108),0)</f>
        <v>#DIV/0!</v>
      </c>
      <c r="BE108" s="17" t="e">
        <f>IF(SUM(wSUP!$C108:$DB108),$A108*wSUP!BE108/SUM(wSUP!$C108:$DB108),0)</f>
        <v>#DIV/0!</v>
      </c>
      <c r="BF108" s="17" t="e">
        <f>IF(SUM(wSUP!$C108:$DB108),$A108*wSUP!BF108/SUM(wSUP!$C108:$DB108),0)</f>
        <v>#DIV/0!</v>
      </c>
      <c r="BG108" s="17" t="e">
        <f>IF(SUM(wSUP!$C108:$DB108),$A108*wSUP!BG108/SUM(wSUP!$C108:$DB108),0)</f>
        <v>#DIV/0!</v>
      </c>
      <c r="BH108" s="17" t="e">
        <f>IF(SUM(wSUP!$C108:$DB108),$A108*wSUP!BH108/SUM(wSUP!$C108:$DB108),0)</f>
        <v>#DIV/0!</v>
      </c>
      <c r="BI108" s="17" t="e">
        <f>IF(SUM(wSUP!$C108:$DB108),$A108*wSUP!BI108/SUM(wSUP!$C108:$DB108),0)</f>
        <v>#DIV/0!</v>
      </c>
      <c r="BJ108" s="17" t="e">
        <f>IF(SUM(wSUP!$C108:$DB108),$A108*wSUP!BJ108/SUM(wSUP!$C108:$DB108),0)</f>
        <v>#DIV/0!</v>
      </c>
      <c r="BK108" s="17" t="e">
        <f>IF(SUM(wSUP!$C108:$DB108),$A108*wSUP!BK108/SUM(wSUP!$C108:$DB108),0)</f>
        <v>#DIV/0!</v>
      </c>
      <c r="BL108" s="17" t="e">
        <f>IF(SUM(wSUP!$C108:$DB108),$A108*wSUP!BL108/SUM(wSUP!$C108:$DB108),0)</f>
        <v>#DIV/0!</v>
      </c>
      <c r="BM108" s="17" t="e">
        <f>IF(SUM(wSUP!$C108:$DB108),$A108*wSUP!BM108/SUM(wSUP!$C108:$DB108),0)</f>
        <v>#DIV/0!</v>
      </c>
      <c r="BN108" s="17" t="e">
        <f>IF(SUM(wSUP!$C108:$DB108),$A108*wSUP!BN108/SUM(wSUP!$C108:$DB108),0)</f>
        <v>#DIV/0!</v>
      </c>
      <c r="BO108" s="17" t="e">
        <f>IF(SUM(wSUP!$C108:$DB108),$A108*wSUP!BO108/SUM(wSUP!$C108:$DB108),0)</f>
        <v>#DIV/0!</v>
      </c>
      <c r="BP108" s="17" t="e">
        <f>IF(SUM(wSUP!$C108:$DB108),$A108*wSUP!BP108/SUM(wSUP!$C108:$DB108),0)</f>
        <v>#DIV/0!</v>
      </c>
      <c r="BQ108" s="17" t="e">
        <f>IF(SUM(wSUP!$C108:$DB108),$A108*wSUP!BQ108/SUM(wSUP!$C108:$DB108),0)</f>
        <v>#DIV/0!</v>
      </c>
      <c r="BR108" s="17" t="e">
        <f>IF(SUM(wSUP!$C108:$DB108),$A108*wSUP!BR108/SUM(wSUP!$C108:$DB108),0)</f>
        <v>#DIV/0!</v>
      </c>
      <c r="BS108" s="17" t="e">
        <f>IF(SUM(wSUP!$C108:$DB108),$A108*wSUP!BS108/SUM(wSUP!$C108:$DB108),0)</f>
        <v>#DIV/0!</v>
      </c>
      <c r="BT108" s="17" t="e">
        <f>IF(SUM(wSUP!$C108:$DB108),$A108*wSUP!BT108/SUM(wSUP!$C108:$DB108),0)</f>
        <v>#DIV/0!</v>
      </c>
      <c r="BU108" s="17" t="e">
        <f>IF(SUM(wSUP!$C108:$DB108),$A108*wSUP!BU108/SUM(wSUP!$C108:$DB108),0)</f>
        <v>#DIV/0!</v>
      </c>
      <c r="BV108" s="17" t="e">
        <f>IF(SUM(wSUP!$C108:$DB108),$A108*wSUP!BV108/SUM(wSUP!$C108:$DB108),0)</f>
        <v>#DIV/0!</v>
      </c>
      <c r="BW108" s="17" t="e">
        <f>IF(SUM(wSUP!$C108:$DB108),$A108*wSUP!BW108/SUM(wSUP!$C108:$DB108),0)</f>
        <v>#DIV/0!</v>
      </c>
      <c r="BX108" s="17" t="e">
        <f>IF(SUM(wSUP!$C108:$DB108),$A108*wSUP!BX108/SUM(wSUP!$C108:$DB108),0)</f>
        <v>#DIV/0!</v>
      </c>
      <c r="BY108" s="17" t="e">
        <f>IF(SUM(wSUP!$C108:$DB108),$A108*wSUP!BY108/SUM(wSUP!$C108:$DB108),0)</f>
        <v>#DIV/0!</v>
      </c>
      <c r="BZ108" s="17" t="e">
        <f>IF(SUM(wSUP!$C108:$DB108),$A108*wSUP!BZ108/SUM(wSUP!$C108:$DB108),0)</f>
        <v>#DIV/0!</v>
      </c>
      <c r="CA108" s="17" t="e">
        <f>IF(SUM(wSUP!$C108:$DB108),$A108*wSUP!CA108/SUM(wSUP!$C108:$DB108),0)</f>
        <v>#DIV/0!</v>
      </c>
      <c r="CB108" s="17" t="e">
        <f>IF(SUM(wSUP!$C108:$DB108),$A108*wSUP!CB108/SUM(wSUP!$C108:$DB108),0)</f>
        <v>#DIV/0!</v>
      </c>
      <c r="CC108" s="17" t="e">
        <f>IF(SUM(wSUP!$C108:$DB108),$A108*wSUP!CC108/SUM(wSUP!$C108:$DB108),0)</f>
        <v>#DIV/0!</v>
      </c>
      <c r="CD108" s="17" t="e">
        <f>IF(SUM(wSUP!$C108:$DB108),$A108*wSUP!CD108/SUM(wSUP!$C108:$DB108),0)</f>
        <v>#DIV/0!</v>
      </c>
      <c r="CE108" s="17" t="e">
        <f>IF(SUM(wSUP!$C108:$DB108),$A108*wSUP!CE108/SUM(wSUP!$C108:$DB108),0)</f>
        <v>#DIV/0!</v>
      </c>
      <c r="CF108" s="17" t="e">
        <f>IF(SUM(wSUP!$C108:$DB108),$A108*wSUP!CF108/SUM(wSUP!$C108:$DB108),0)</f>
        <v>#DIV/0!</v>
      </c>
      <c r="CG108" s="17" t="e">
        <f>IF(SUM(wSUP!$C108:$DB108),$A108*wSUP!CG108/SUM(wSUP!$C108:$DB108),0)</f>
        <v>#DIV/0!</v>
      </c>
      <c r="CH108" s="17" t="e">
        <f>IF(SUM(wSUP!$C108:$DB108),$A108*wSUP!CH108/SUM(wSUP!$C108:$DB108),0)</f>
        <v>#DIV/0!</v>
      </c>
      <c r="CI108" s="17" t="e">
        <f>IF(SUM(wSUP!$C108:$DB108),$A108*wSUP!CI108/SUM(wSUP!$C108:$DB108),0)</f>
        <v>#DIV/0!</v>
      </c>
      <c r="CJ108" s="17" t="e">
        <f>IF(SUM(wSUP!$C108:$DB108),$A108*wSUP!CJ108/SUM(wSUP!$C108:$DB108),0)</f>
        <v>#DIV/0!</v>
      </c>
      <c r="CK108" s="17" t="e">
        <f>IF(SUM(wSUP!$C108:$DB108),$A108*wSUP!CK108/SUM(wSUP!$C108:$DB108),0)</f>
        <v>#DIV/0!</v>
      </c>
      <c r="CL108" s="17" t="e">
        <f>IF(SUM(wSUP!$C108:$DB108),$A108*wSUP!CL108/SUM(wSUP!$C108:$DB108),0)</f>
        <v>#DIV/0!</v>
      </c>
      <c r="CM108" s="17" t="e">
        <f>IF(SUM(wSUP!$C108:$DB108),$A108*wSUP!CM108/SUM(wSUP!$C108:$DB108),0)</f>
        <v>#DIV/0!</v>
      </c>
      <c r="CN108" s="17" t="e">
        <f>IF(SUM(wSUP!$C108:$DB108),$A108*wSUP!CN108/SUM(wSUP!$C108:$DB108),0)</f>
        <v>#DIV/0!</v>
      </c>
      <c r="CO108" s="17" t="e">
        <f>IF(SUM(wSUP!$C108:$DB108),$A108*wSUP!CO108/SUM(wSUP!$C108:$DB108),0)</f>
        <v>#DIV/0!</v>
      </c>
      <c r="CP108" s="17" t="e">
        <f>IF(SUM(wSUP!$C108:$DB108),$A108*wSUP!CP108/SUM(wSUP!$C108:$DB108),0)</f>
        <v>#DIV/0!</v>
      </c>
      <c r="CQ108" s="17" t="e">
        <f>IF(SUM(wSUP!$C108:$DB108),$A108*wSUP!CQ108/SUM(wSUP!$C108:$DB108),0)</f>
        <v>#DIV/0!</v>
      </c>
      <c r="CR108" s="17" t="e">
        <f>IF(SUM(wSUP!$C108:$DB108),$A108*wSUP!CR108/SUM(wSUP!$C108:$DB108),0)</f>
        <v>#DIV/0!</v>
      </c>
      <c r="CS108" s="17" t="e">
        <f>IF(SUM(wSUP!$C108:$DB108),$A108*wSUP!CS108/SUM(wSUP!$C108:$DB108),0)</f>
        <v>#DIV/0!</v>
      </c>
      <c r="CT108" s="17" t="e">
        <f>IF(SUM(wSUP!$C108:$DB108),$A108*wSUP!CT108/SUM(wSUP!$C108:$DB108),0)</f>
        <v>#DIV/0!</v>
      </c>
      <c r="CU108" s="17" t="e">
        <f>IF(SUM(wSUP!$C108:$DB108),$A108*wSUP!CU108/SUM(wSUP!$C108:$DB108),0)</f>
        <v>#DIV/0!</v>
      </c>
      <c r="CV108" s="17" t="e">
        <f>IF(SUM(wSUP!$C108:$DB108),$A108*wSUP!CV108/SUM(wSUP!$C108:$DB108),0)</f>
        <v>#DIV/0!</v>
      </c>
      <c r="CW108" s="17" t="e">
        <f>IF(SUM(wSUP!$C108:$DB108),$A108*wSUP!CW108/SUM(wSUP!$C108:$DB108),0)</f>
        <v>#DIV/0!</v>
      </c>
      <c r="CX108" s="17" t="e">
        <f>IF(SUM(wSUP!$C108:$DB108),$A108*wSUP!CX108/SUM(wSUP!$C108:$DB108),0)</f>
        <v>#DIV/0!</v>
      </c>
      <c r="CY108" s="17" t="e">
        <f>IF(SUM(wSUP!$C108:$DB108),$A108*wSUP!CY108/SUM(wSUP!$C108:$DB108),0)</f>
        <v>#DIV/0!</v>
      </c>
      <c r="CZ108" s="17" t="e">
        <f>IF(SUM(wSUP!$C108:$DB108),$A108*wSUP!CZ108/SUM(wSUP!$C108:$DB108),0)</f>
        <v>#DIV/0!</v>
      </c>
      <c r="DA108" s="17" t="e">
        <f>IF(SUM(wSUP!$C108:$DB108),$A108*wSUP!DA108/SUM(wSUP!$C108:$DB108),0)</f>
        <v>#DIV/0!</v>
      </c>
      <c r="DB108" s="17" t="e">
        <f>IF(SUM(wSUP!$C108:$DB108),$A108*wSUP!DB108/SUM(wSUP!$C108:$DB108),0)</f>
        <v>#DIV/0!</v>
      </c>
      <c r="DC108" s="2"/>
    </row>
    <row r="109" spans="1:107" x14ac:dyDescent="0.75">
      <c r="A109" s="37" t="e">
        <v>#DIV/0!</v>
      </c>
      <c r="B109" s="2" t="s">
        <v>204</v>
      </c>
      <c r="C109" s="17" t="e">
        <f>IF(SUM(wSUP!$C109:$DB109),$A109*wSUP!C109/SUM(wSUP!$C109:$DB109),0)</f>
        <v>#DIV/0!</v>
      </c>
      <c r="D109" s="17" t="e">
        <f>IF(SUM(wSUP!$C109:$DB109),$A109*wSUP!D109/SUM(wSUP!$C109:$DB109),0)</f>
        <v>#DIV/0!</v>
      </c>
      <c r="E109" s="17" t="e">
        <f>IF(SUM(wSUP!$C109:$DB109),$A109*wSUP!E109/SUM(wSUP!$C109:$DB109),0)</f>
        <v>#DIV/0!</v>
      </c>
      <c r="F109" s="17" t="e">
        <f>IF(SUM(wSUP!$C109:$DB109),$A109*wSUP!F109/SUM(wSUP!$C109:$DB109),0)</f>
        <v>#DIV/0!</v>
      </c>
      <c r="G109" s="17" t="e">
        <f>IF(SUM(wSUP!$C109:$DB109),$A109*wSUP!G109/SUM(wSUP!$C109:$DB109),0)</f>
        <v>#DIV/0!</v>
      </c>
      <c r="H109" s="17" t="e">
        <f>IF(SUM(wSUP!$C109:$DB109),$A109*wSUP!H109/SUM(wSUP!$C109:$DB109),0)</f>
        <v>#DIV/0!</v>
      </c>
      <c r="I109" s="17" t="e">
        <f>IF(SUM(wSUP!$C109:$DB109),$A109*wSUP!I109/SUM(wSUP!$C109:$DB109),0)</f>
        <v>#DIV/0!</v>
      </c>
      <c r="J109" s="17" t="e">
        <f>IF(SUM(wSUP!$C109:$DB109),$A109*wSUP!J109/SUM(wSUP!$C109:$DB109),0)</f>
        <v>#DIV/0!</v>
      </c>
      <c r="K109" s="17" t="e">
        <f>IF(SUM(wSUP!$C109:$DB109),$A109*wSUP!K109/SUM(wSUP!$C109:$DB109),0)</f>
        <v>#DIV/0!</v>
      </c>
      <c r="L109" s="17" t="e">
        <f>IF(SUM(wSUP!$C109:$DB109),$A109*wSUP!L109/SUM(wSUP!$C109:$DB109),0)</f>
        <v>#DIV/0!</v>
      </c>
      <c r="M109" s="17" t="e">
        <f>IF(SUM(wSUP!$C109:$DB109),$A109*wSUP!M109/SUM(wSUP!$C109:$DB109),0)</f>
        <v>#DIV/0!</v>
      </c>
      <c r="N109" s="17" t="e">
        <f>IF(SUM(wSUP!$C109:$DB109),$A109*wSUP!N109/SUM(wSUP!$C109:$DB109),0)</f>
        <v>#DIV/0!</v>
      </c>
      <c r="O109" s="17" t="e">
        <f>IF(SUM(wSUP!$C109:$DB109),$A109*wSUP!O109/SUM(wSUP!$C109:$DB109),0)</f>
        <v>#DIV/0!</v>
      </c>
      <c r="P109" s="17" t="e">
        <f>IF(SUM(wSUP!$C109:$DB109),$A109*wSUP!P109/SUM(wSUP!$C109:$DB109),0)</f>
        <v>#DIV/0!</v>
      </c>
      <c r="Q109" s="17" t="e">
        <f>IF(SUM(wSUP!$C109:$DB109),$A109*wSUP!Q109/SUM(wSUP!$C109:$DB109),0)</f>
        <v>#DIV/0!</v>
      </c>
      <c r="R109" s="17" t="e">
        <f>IF(SUM(wSUP!$C109:$DB109),$A109*wSUP!R109/SUM(wSUP!$C109:$DB109),0)</f>
        <v>#DIV/0!</v>
      </c>
      <c r="S109" s="17" t="e">
        <f>IF(SUM(wSUP!$C109:$DB109),$A109*wSUP!S109/SUM(wSUP!$C109:$DB109),0)</f>
        <v>#DIV/0!</v>
      </c>
      <c r="T109" s="17" t="e">
        <f>IF(SUM(wSUP!$C109:$DB109),$A109*wSUP!T109/SUM(wSUP!$C109:$DB109),0)</f>
        <v>#DIV/0!</v>
      </c>
      <c r="U109" s="17" t="e">
        <f>IF(SUM(wSUP!$C109:$DB109),$A109*wSUP!U109/SUM(wSUP!$C109:$DB109),0)</f>
        <v>#DIV/0!</v>
      </c>
      <c r="V109" s="17" t="e">
        <f>IF(SUM(wSUP!$C109:$DB109),$A109*wSUP!V109/SUM(wSUP!$C109:$DB109),0)</f>
        <v>#DIV/0!</v>
      </c>
      <c r="W109" s="17" t="e">
        <f>IF(SUM(wSUP!$C109:$DB109),$A109*wSUP!W109/SUM(wSUP!$C109:$DB109),0)</f>
        <v>#DIV/0!</v>
      </c>
      <c r="X109" s="17" t="e">
        <f>IF(SUM(wSUP!$C109:$DB109),$A109*wSUP!X109/SUM(wSUP!$C109:$DB109),0)</f>
        <v>#DIV/0!</v>
      </c>
      <c r="Y109" s="17" t="e">
        <f>IF(SUM(wSUP!$C109:$DB109),$A109*wSUP!Y109/SUM(wSUP!$C109:$DB109),0)</f>
        <v>#DIV/0!</v>
      </c>
      <c r="Z109" s="17" t="e">
        <f>IF(SUM(wSUP!$C109:$DB109),$A109*wSUP!Z109/SUM(wSUP!$C109:$DB109),0)</f>
        <v>#DIV/0!</v>
      </c>
      <c r="AA109" s="17" t="e">
        <f>IF(SUM(wSUP!$C109:$DB109),$A109*wSUP!AA109/SUM(wSUP!$C109:$DB109),0)</f>
        <v>#DIV/0!</v>
      </c>
      <c r="AB109" s="17" t="e">
        <f>IF(SUM(wSUP!$C109:$DB109),$A109*wSUP!AB109/SUM(wSUP!$C109:$DB109),0)</f>
        <v>#DIV/0!</v>
      </c>
      <c r="AC109" s="17" t="e">
        <f>IF(SUM(wSUP!$C109:$DB109),$A109*wSUP!AC109/SUM(wSUP!$C109:$DB109),0)</f>
        <v>#DIV/0!</v>
      </c>
      <c r="AD109" s="17" t="e">
        <f>IF(SUM(wSUP!$C109:$DB109),$A109*wSUP!AD109/SUM(wSUP!$C109:$DB109),0)</f>
        <v>#DIV/0!</v>
      </c>
      <c r="AE109" s="17" t="e">
        <f>IF(SUM(wSUP!$C109:$DB109),$A109*wSUP!AE109/SUM(wSUP!$C109:$DB109),0)</f>
        <v>#DIV/0!</v>
      </c>
      <c r="AF109" s="17" t="e">
        <f>IF(SUM(wSUP!$C109:$DB109),$A109*wSUP!AF109/SUM(wSUP!$C109:$DB109),0)</f>
        <v>#DIV/0!</v>
      </c>
      <c r="AG109" s="17" t="e">
        <f>IF(SUM(wSUP!$C109:$DB109),$A109*wSUP!AG109/SUM(wSUP!$C109:$DB109),0)</f>
        <v>#DIV/0!</v>
      </c>
      <c r="AH109" s="17" t="e">
        <f>IF(SUM(wSUP!$C109:$DB109),$A109*wSUP!AH109/SUM(wSUP!$C109:$DB109),0)</f>
        <v>#DIV/0!</v>
      </c>
      <c r="AI109" s="17" t="e">
        <f>IF(SUM(wSUP!$C109:$DB109),$A109*wSUP!AI109/SUM(wSUP!$C109:$DB109),0)</f>
        <v>#DIV/0!</v>
      </c>
      <c r="AJ109" s="17" t="e">
        <f>IF(SUM(wSUP!$C109:$DB109),$A109*wSUP!AJ109/SUM(wSUP!$C109:$DB109),0)</f>
        <v>#DIV/0!</v>
      </c>
      <c r="AK109" s="17" t="e">
        <f>IF(SUM(wSUP!$C109:$DB109),$A109*wSUP!AK109/SUM(wSUP!$C109:$DB109),0)</f>
        <v>#DIV/0!</v>
      </c>
      <c r="AL109" s="17" t="e">
        <f>IF(SUM(wSUP!$C109:$DB109),$A109*wSUP!AL109/SUM(wSUP!$C109:$DB109),0)</f>
        <v>#DIV/0!</v>
      </c>
      <c r="AM109" s="17" t="e">
        <f>IF(SUM(wSUP!$C109:$DB109),$A109*wSUP!AM109/SUM(wSUP!$C109:$DB109),0)</f>
        <v>#DIV/0!</v>
      </c>
      <c r="AN109" s="17" t="e">
        <f>IF(SUM(wSUP!$C109:$DB109),$A109*wSUP!AN109/SUM(wSUP!$C109:$DB109),0)</f>
        <v>#DIV/0!</v>
      </c>
      <c r="AO109" s="17" t="e">
        <f>IF(SUM(wSUP!$C109:$DB109),$A109*wSUP!AO109/SUM(wSUP!$C109:$DB109),0)</f>
        <v>#DIV/0!</v>
      </c>
      <c r="AP109" s="17" t="e">
        <f>IF(SUM(wSUP!$C109:$DB109),$A109*wSUP!AP109/SUM(wSUP!$C109:$DB109),0)</f>
        <v>#DIV/0!</v>
      </c>
      <c r="AQ109" s="17" t="e">
        <f>IF(SUM(wSUP!$C109:$DB109),$A109*wSUP!AQ109/SUM(wSUP!$C109:$DB109),0)</f>
        <v>#DIV/0!</v>
      </c>
      <c r="AR109" s="17" t="e">
        <f>IF(SUM(wSUP!$C109:$DB109),$A109*wSUP!AR109/SUM(wSUP!$C109:$DB109),0)</f>
        <v>#DIV/0!</v>
      </c>
      <c r="AS109" s="17" t="e">
        <f>IF(SUM(wSUP!$C109:$DB109),$A109*wSUP!AS109/SUM(wSUP!$C109:$DB109),0)</f>
        <v>#DIV/0!</v>
      </c>
      <c r="AT109" s="17" t="e">
        <f>IF(SUM(wSUP!$C109:$DB109),$A109*wSUP!AT109/SUM(wSUP!$C109:$DB109),0)</f>
        <v>#DIV/0!</v>
      </c>
      <c r="AU109" s="17" t="e">
        <f>IF(SUM(wSUP!$C109:$DB109),$A109*wSUP!AU109/SUM(wSUP!$C109:$DB109),0)</f>
        <v>#DIV/0!</v>
      </c>
      <c r="AV109" s="17" t="e">
        <f>IF(SUM(wSUP!$C109:$DB109),$A109*wSUP!AV109/SUM(wSUP!$C109:$DB109),0)</f>
        <v>#DIV/0!</v>
      </c>
      <c r="AW109" s="17" t="e">
        <f>IF(SUM(wSUP!$C109:$DB109),$A109*wSUP!AW109/SUM(wSUP!$C109:$DB109),0)</f>
        <v>#DIV/0!</v>
      </c>
      <c r="AX109" s="17" t="e">
        <f>IF(SUM(wSUP!$C109:$DB109),$A109*wSUP!AX109/SUM(wSUP!$C109:$DB109),0)</f>
        <v>#DIV/0!</v>
      </c>
      <c r="AY109" s="17" t="e">
        <f>IF(SUM(wSUP!$C109:$DB109),$A109*wSUP!AY109/SUM(wSUP!$C109:$DB109),0)</f>
        <v>#DIV/0!</v>
      </c>
      <c r="AZ109" s="17" t="e">
        <f>IF(SUM(wSUP!$C109:$DB109),$A109*wSUP!AZ109/SUM(wSUP!$C109:$DB109),0)</f>
        <v>#DIV/0!</v>
      </c>
      <c r="BA109" s="17" t="e">
        <f>IF(SUM(wSUP!$C109:$DB109),$A109*wSUP!BA109/SUM(wSUP!$C109:$DB109),0)</f>
        <v>#DIV/0!</v>
      </c>
      <c r="BB109" s="17" t="e">
        <f>IF(SUM(wSUP!$C109:$DB109),$A109*wSUP!BB109/SUM(wSUP!$C109:$DB109),0)</f>
        <v>#DIV/0!</v>
      </c>
      <c r="BC109" s="17" t="e">
        <f>IF(SUM(wSUP!$C109:$DB109),$A109*wSUP!BC109/SUM(wSUP!$C109:$DB109),0)</f>
        <v>#DIV/0!</v>
      </c>
      <c r="BD109" s="17" t="e">
        <f>IF(SUM(wSUP!$C109:$DB109),$A109*wSUP!BD109/SUM(wSUP!$C109:$DB109),0)</f>
        <v>#DIV/0!</v>
      </c>
      <c r="BE109" s="17" t="e">
        <f>IF(SUM(wSUP!$C109:$DB109),$A109*wSUP!BE109/SUM(wSUP!$C109:$DB109),0)</f>
        <v>#DIV/0!</v>
      </c>
      <c r="BF109" s="17" t="e">
        <f>IF(SUM(wSUP!$C109:$DB109),$A109*wSUP!BF109/SUM(wSUP!$C109:$DB109),0)</f>
        <v>#DIV/0!</v>
      </c>
      <c r="BG109" s="17" t="e">
        <f>IF(SUM(wSUP!$C109:$DB109),$A109*wSUP!BG109/SUM(wSUP!$C109:$DB109),0)</f>
        <v>#DIV/0!</v>
      </c>
      <c r="BH109" s="17" t="e">
        <f>IF(SUM(wSUP!$C109:$DB109),$A109*wSUP!BH109/SUM(wSUP!$C109:$DB109),0)</f>
        <v>#DIV/0!</v>
      </c>
      <c r="BI109" s="17" t="e">
        <f>IF(SUM(wSUP!$C109:$DB109),$A109*wSUP!BI109/SUM(wSUP!$C109:$DB109),0)</f>
        <v>#DIV/0!</v>
      </c>
      <c r="BJ109" s="17" t="e">
        <f>IF(SUM(wSUP!$C109:$DB109),$A109*wSUP!BJ109/SUM(wSUP!$C109:$DB109),0)</f>
        <v>#DIV/0!</v>
      </c>
      <c r="BK109" s="17" t="e">
        <f>IF(SUM(wSUP!$C109:$DB109),$A109*wSUP!BK109/SUM(wSUP!$C109:$DB109),0)</f>
        <v>#DIV/0!</v>
      </c>
      <c r="BL109" s="17" t="e">
        <f>IF(SUM(wSUP!$C109:$DB109),$A109*wSUP!BL109/SUM(wSUP!$C109:$DB109),0)</f>
        <v>#DIV/0!</v>
      </c>
      <c r="BM109" s="17" t="e">
        <f>IF(SUM(wSUP!$C109:$DB109),$A109*wSUP!BM109/SUM(wSUP!$C109:$DB109),0)</f>
        <v>#DIV/0!</v>
      </c>
      <c r="BN109" s="17" t="e">
        <f>IF(SUM(wSUP!$C109:$DB109),$A109*wSUP!BN109/SUM(wSUP!$C109:$DB109),0)</f>
        <v>#DIV/0!</v>
      </c>
      <c r="BO109" s="17" t="e">
        <f>IF(SUM(wSUP!$C109:$DB109),$A109*wSUP!BO109/SUM(wSUP!$C109:$DB109),0)</f>
        <v>#DIV/0!</v>
      </c>
      <c r="BP109" s="17" t="e">
        <f>IF(SUM(wSUP!$C109:$DB109),$A109*wSUP!BP109/SUM(wSUP!$C109:$DB109),0)</f>
        <v>#DIV/0!</v>
      </c>
      <c r="BQ109" s="17" t="e">
        <f>IF(SUM(wSUP!$C109:$DB109),$A109*wSUP!BQ109/SUM(wSUP!$C109:$DB109),0)</f>
        <v>#DIV/0!</v>
      </c>
      <c r="BR109" s="17" t="e">
        <f>IF(SUM(wSUP!$C109:$DB109),$A109*wSUP!BR109/SUM(wSUP!$C109:$DB109),0)</f>
        <v>#DIV/0!</v>
      </c>
      <c r="BS109" s="17" t="e">
        <f>IF(SUM(wSUP!$C109:$DB109),$A109*wSUP!BS109/SUM(wSUP!$C109:$DB109),0)</f>
        <v>#DIV/0!</v>
      </c>
      <c r="BT109" s="17" t="e">
        <f>IF(SUM(wSUP!$C109:$DB109),$A109*wSUP!BT109/SUM(wSUP!$C109:$DB109),0)</f>
        <v>#DIV/0!</v>
      </c>
      <c r="BU109" s="17" t="e">
        <f>IF(SUM(wSUP!$C109:$DB109),$A109*wSUP!BU109/SUM(wSUP!$C109:$DB109),0)</f>
        <v>#DIV/0!</v>
      </c>
      <c r="BV109" s="17" t="e">
        <f>IF(SUM(wSUP!$C109:$DB109),$A109*wSUP!BV109/SUM(wSUP!$C109:$DB109),0)</f>
        <v>#DIV/0!</v>
      </c>
      <c r="BW109" s="17" t="e">
        <f>IF(SUM(wSUP!$C109:$DB109),$A109*wSUP!BW109/SUM(wSUP!$C109:$DB109),0)</f>
        <v>#DIV/0!</v>
      </c>
      <c r="BX109" s="17" t="e">
        <f>IF(SUM(wSUP!$C109:$DB109),$A109*wSUP!BX109/SUM(wSUP!$C109:$DB109),0)</f>
        <v>#DIV/0!</v>
      </c>
      <c r="BY109" s="17" t="e">
        <f>IF(SUM(wSUP!$C109:$DB109),$A109*wSUP!BY109/SUM(wSUP!$C109:$DB109),0)</f>
        <v>#DIV/0!</v>
      </c>
      <c r="BZ109" s="17" t="e">
        <f>IF(SUM(wSUP!$C109:$DB109),$A109*wSUP!BZ109/SUM(wSUP!$C109:$DB109),0)</f>
        <v>#DIV/0!</v>
      </c>
      <c r="CA109" s="17" t="e">
        <f>IF(SUM(wSUP!$C109:$DB109),$A109*wSUP!CA109/SUM(wSUP!$C109:$DB109),0)</f>
        <v>#DIV/0!</v>
      </c>
      <c r="CB109" s="17" t="e">
        <f>IF(SUM(wSUP!$C109:$DB109),$A109*wSUP!CB109/SUM(wSUP!$C109:$DB109),0)</f>
        <v>#DIV/0!</v>
      </c>
      <c r="CC109" s="17" t="e">
        <f>IF(SUM(wSUP!$C109:$DB109),$A109*wSUP!CC109/SUM(wSUP!$C109:$DB109),0)</f>
        <v>#DIV/0!</v>
      </c>
      <c r="CD109" s="17" t="e">
        <f>IF(SUM(wSUP!$C109:$DB109),$A109*wSUP!CD109/SUM(wSUP!$C109:$DB109),0)</f>
        <v>#DIV/0!</v>
      </c>
      <c r="CE109" s="17" t="e">
        <f>IF(SUM(wSUP!$C109:$DB109),$A109*wSUP!CE109/SUM(wSUP!$C109:$DB109),0)</f>
        <v>#DIV/0!</v>
      </c>
      <c r="CF109" s="17" t="e">
        <f>IF(SUM(wSUP!$C109:$DB109),$A109*wSUP!CF109/SUM(wSUP!$C109:$DB109),0)</f>
        <v>#DIV/0!</v>
      </c>
      <c r="CG109" s="17" t="e">
        <f>IF(SUM(wSUP!$C109:$DB109),$A109*wSUP!CG109/SUM(wSUP!$C109:$DB109),0)</f>
        <v>#DIV/0!</v>
      </c>
      <c r="CH109" s="17" t="e">
        <f>IF(SUM(wSUP!$C109:$DB109),$A109*wSUP!CH109/SUM(wSUP!$C109:$DB109),0)</f>
        <v>#DIV/0!</v>
      </c>
      <c r="CI109" s="17" t="e">
        <f>IF(SUM(wSUP!$C109:$DB109),$A109*wSUP!CI109/SUM(wSUP!$C109:$DB109),0)</f>
        <v>#DIV/0!</v>
      </c>
      <c r="CJ109" s="17" t="e">
        <f>IF(SUM(wSUP!$C109:$DB109),$A109*wSUP!CJ109/SUM(wSUP!$C109:$DB109),0)</f>
        <v>#DIV/0!</v>
      </c>
      <c r="CK109" s="17" t="e">
        <f>IF(SUM(wSUP!$C109:$DB109),$A109*wSUP!CK109/SUM(wSUP!$C109:$DB109),0)</f>
        <v>#DIV/0!</v>
      </c>
      <c r="CL109" s="17" t="e">
        <f>IF(SUM(wSUP!$C109:$DB109),$A109*wSUP!CL109/SUM(wSUP!$C109:$DB109),0)</f>
        <v>#DIV/0!</v>
      </c>
      <c r="CM109" s="17" t="e">
        <f>IF(SUM(wSUP!$C109:$DB109),$A109*wSUP!CM109/SUM(wSUP!$C109:$DB109),0)</f>
        <v>#DIV/0!</v>
      </c>
      <c r="CN109" s="17" t="e">
        <f>IF(SUM(wSUP!$C109:$DB109),$A109*wSUP!CN109/SUM(wSUP!$C109:$DB109),0)</f>
        <v>#DIV/0!</v>
      </c>
      <c r="CO109" s="17" t="e">
        <f>IF(SUM(wSUP!$C109:$DB109),$A109*wSUP!CO109/SUM(wSUP!$C109:$DB109),0)</f>
        <v>#DIV/0!</v>
      </c>
      <c r="CP109" s="17" t="e">
        <f>IF(SUM(wSUP!$C109:$DB109),$A109*wSUP!CP109/SUM(wSUP!$C109:$DB109),0)</f>
        <v>#DIV/0!</v>
      </c>
      <c r="CQ109" s="17" t="e">
        <f>IF(SUM(wSUP!$C109:$DB109),$A109*wSUP!CQ109/SUM(wSUP!$C109:$DB109),0)</f>
        <v>#DIV/0!</v>
      </c>
      <c r="CR109" s="17" t="e">
        <f>IF(SUM(wSUP!$C109:$DB109),$A109*wSUP!CR109/SUM(wSUP!$C109:$DB109),0)</f>
        <v>#DIV/0!</v>
      </c>
      <c r="CS109" s="17" t="e">
        <f>IF(SUM(wSUP!$C109:$DB109),$A109*wSUP!CS109/SUM(wSUP!$C109:$DB109),0)</f>
        <v>#DIV/0!</v>
      </c>
      <c r="CT109" s="17" t="e">
        <f>IF(SUM(wSUP!$C109:$DB109),$A109*wSUP!CT109/SUM(wSUP!$C109:$DB109),0)</f>
        <v>#DIV/0!</v>
      </c>
      <c r="CU109" s="17" t="e">
        <f>IF(SUM(wSUP!$C109:$DB109),$A109*wSUP!CU109/SUM(wSUP!$C109:$DB109),0)</f>
        <v>#DIV/0!</v>
      </c>
      <c r="CV109" s="17" t="e">
        <f>IF(SUM(wSUP!$C109:$DB109),$A109*wSUP!CV109/SUM(wSUP!$C109:$DB109),0)</f>
        <v>#DIV/0!</v>
      </c>
      <c r="CW109" s="17" t="e">
        <f>IF(SUM(wSUP!$C109:$DB109),$A109*wSUP!CW109/SUM(wSUP!$C109:$DB109),0)</f>
        <v>#DIV/0!</v>
      </c>
      <c r="CX109" s="17" t="e">
        <f>IF(SUM(wSUP!$C109:$DB109),$A109*wSUP!CX109/SUM(wSUP!$C109:$DB109),0)</f>
        <v>#DIV/0!</v>
      </c>
      <c r="CY109" s="17" t="e">
        <f>IF(SUM(wSUP!$C109:$DB109),$A109*wSUP!CY109/SUM(wSUP!$C109:$DB109),0)</f>
        <v>#DIV/0!</v>
      </c>
      <c r="CZ109" s="17" t="e">
        <f>IF(SUM(wSUP!$C109:$DB109),$A109*wSUP!CZ109/SUM(wSUP!$C109:$DB109),0)</f>
        <v>#DIV/0!</v>
      </c>
      <c r="DA109" s="17" t="e">
        <f>IF(SUM(wSUP!$C109:$DB109),$A109*wSUP!DA109/SUM(wSUP!$C109:$DB109),0)</f>
        <v>#DIV/0!</v>
      </c>
      <c r="DB109" s="17" t="e">
        <f>IF(SUM(wSUP!$C109:$DB109),$A109*wSUP!DB109/SUM(wSUP!$C109:$DB109),0)</f>
        <v>#DIV/0!</v>
      </c>
      <c r="DC109" s="2"/>
    </row>
    <row r="110" spans="1:107" x14ac:dyDescent="0.75">
      <c r="A110" s="37" t="e">
        <v>#DIV/0!</v>
      </c>
      <c r="B110" s="2" t="s">
        <v>1269</v>
      </c>
      <c r="C110" s="17" t="e">
        <f>IF(SUM(wSUP!$C110:$DB110),$A110*wSUP!C110/SUM(wSUP!$C110:$DB110),0)</f>
        <v>#DIV/0!</v>
      </c>
      <c r="D110" s="17" t="e">
        <f>IF(SUM(wSUP!$C110:$DB110),$A110*wSUP!D110/SUM(wSUP!$C110:$DB110),0)</f>
        <v>#DIV/0!</v>
      </c>
      <c r="E110" s="17" t="e">
        <f>IF(SUM(wSUP!$C110:$DB110),$A110*wSUP!E110/SUM(wSUP!$C110:$DB110),0)</f>
        <v>#DIV/0!</v>
      </c>
      <c r="F110" s="17" t="e">
        <f>IF(SUM(wSUP!$C110:$DB110),$A110*wSUP!F110/SUM(wSUP!$C110:$DB110),0)</f>
        <v>#DIV/0!</v>
      </c>
      <c r="G110" s="17" t="e">
        <f>IF(SUM(wSUP!$C110:$DB110),$A110*wSUP!G110/SUM(wSUP!$C110:$DB110),0)</f>
        <v>#DIV/0!</v>
      </c>
      <c r="H110" s="17" t="e">
        <f>IF(SUM(wSUP!$C110:$DB110),$A110*wSUP!H110/SUM(wSUP!$C110:$DB110),0)</f>
        <v>#DIV/0!</v>
      </c>
      <c r="I110" s="17" t="e">
        <f>IF(SUM(wSUP!$C110:$DB110),$A110*wSUP!I110/SUM(wSUP!$C110:$DB110),0)</f>
        <v>#DIV/0!</v>
      </c>
      <c r="J110" s="17" t="e">
        <f>IF(SUM(wSUP!$C110:$DB110),$A110*wSUP!J110/SUM(wSUP!$C110:$DB110),0)</f>
        <v>#DIV/0!</v>
      </c>
      <c r="K110" s="17" t="e">
        <f>IF(SUM(wSUP!$C110:$DB110),$A110*wSUP!K110/SUM(wSUP!$C110:$DB110),0)</f>
        <v>#DIV/0!</v>
      </c>
      <c r="L110" s="17" t="e">
        <f>IF(SUM(wSUP!$C110:$DB110),$A110*wSUP!L110/SUM(wSUP!$C110:$DB110),0)</f>
        <v>#DIV/0!</v>
      </c>
      <c r="M110" s="17" t="e">
        <f>IF(SUM(wSUP!$C110:$DB110),$A110*wSUP!M110/SUM(wSUP!$C110:$DB110),0)</f>
        <v>#DIV/0!</v>
      </c>
      <c r="N110" s="17" t="e">
        <f>IF(SUM(wSUP!$C110:$DB110),$A110*wSUP!N110/SUM(wSUP!$C110:$DB110),0)</f>
        <v>#DIV/0!</v>
      </c>
      <c r="O110" s="17" t="e">
        <f>IF(SUM(wSUP!$C110:$DB110),$A110*wSUP!O110/SUM(wSUP!$C110:$DB110),0)</f>
        <v>#DIV/0!</v>
      </c>
      <c r="P110" s="17" t="e">
        <f>IF(SUM(wSUP!$C110:$DB110),$A110*wSUP!P110/SUM(wSUP!$C110:$DB110),0)</f>
        <v>#DIV/0!</v>
      </c>
      <c r="Q110" s="17" t="e">
        <f>IF(SUM(wSUP!$C110:$DB110),$A110*wSUP!Q110/SUM(wSUP!$C110:$DB110),0)</f>
        <v>#DIV/0!</v>
      </c>
      <c r="R110" s="17" t="e">
        <f>IF(SUM(wSUP!$C110:$DB110),$A110*wSUP!R110/SUM(wSUP!$C110:$DB110),0)</f>
        <v>#DIV/0!</v>
      </c>
      <c r="S110" s="17" t="e">
        <f>IF(SUM(wSUP!$C110:$DB110),$A110*wSUP!S110/SUM(wSUP!$C110:$DB110),0)</f>
        <v>#DIV/0!</v>
      </c>
      <c r="T110" s="17" t="e">
        <f>IF(SUM(wSUP!$C110:$DB110),$A110*wSUP!T110/SUM(wSUP!$C110:$DB110),0)</f>
        <v>#DIV/0!</v>
      </c>
      <c r="U110" s="17" t="e">
        <f>IF(SUM(wSUP!$C110:$DB110),$A110*wSUP!U110/SUM(wSUP!$C110:$DB110),0)</f>
        <v>#DIV/0!</v>
      </c>
      <c r="V110" s="17" t="e">
        <f>IF(SUM(wSUP!$C110:$DB110),$A110*wSUP!V110/SUM(wSUP!$C110:$DB110),0)</f>
        <v>#DIV/0!</v>
      </c>
      <c r="W110" s="17" t="e">
        <f>IF(SUM(wSUP!$C110:$DB110),$A110*wSUP!W110/SUM(wSUP!$C110:$DB110),0)</f>
        <v>#DIV/0!</v>
      </c>
      <c r="X110" s="17" t="e">
        <f>IF(SUM(wSUP!$C110:$DB110),$A110*wSUP!X110/SUM(wSUP!$C110:$DB110),0)</f>
        <v>#DIV/0!</v>
      </c>
      <c r="Y110" s="17" t="e">
        <f>IF(SUM(wSUP!$C110:$DB110),$A110*wSUP!Y110/SUM(wSUP!$C110:$DB110),0)</f>
        <v>#DIV/0!</v>
      </c>
      <c r="Z110" s="17" t="e">
        <f>IF(SUM(wSUP!$C110:$DB110),$A110*wSUP!Z110/SUM(wSUP!$C110:$DB110),0)</f>
        <v>#DIV/0!</v>
      </c>
      <c r="AA110" s="17" t="e">
        <f>IF(SUM(wSUP!$C110:$DB110),$A110*wSUP!AA110/SUM(wSUP!$C110:$DB110),0)</f>
        <v>#DIV/0!</v>
      </c>
      <c r="AB110" s="17" t="e">
        <f>IF(SUM(wSUP!$C110:$DB110),$A110*wSUP!AB110/SUM(wSUP!$C110:$DB110),0)</f>
        <v>#DIV/0!</v>
      </c>
      <c r="AC110" s="17" t="e">
        <f>IF(SUM(wSUP!$C110:$DB110),$A110*wSUP!AC110/SUM(wSUP!$C110:$DB110),0)</f>
        <v>#DIV/0!</v>
      </c>
      <c r="AD110" s="17" t="e">
        <f>IF(SUM(wSUP!$C110:$DB110),$A110*wSUP!AD110/SUM(wSUP!$C110:$DB110),0)</f>
        <v>#DIV/0!</v>
      </c>
      <c r="AE110" s="17" t="e">
        <f>IF(SUM(wSUP!$C110:$DB110),$A110*wSUP!AE110/SUM(wSUP!$C110:$DB110),0)</f>
        <v>#DIV/0!</v>
      </c>
      <c r="AF110" s="17" t="e">
        <f>IF(SUM(wSUP!$C110:$DB110),$A110*wSUP!AF110/SUM(wSUP!$C110:$DB110),0)</f>
        <v>#DIV/0!</v>
      </c>
      <c r="AG110" s="17" t="e">
        <f>IF(SUM(wSUP!$C110:$DB110),$A110*wSUP!AG110/SUM(wSUP!$C110:$DB110),0)</f>
        <v>#DIV/0!</v>
      </c>
      <c r="AH110" s="17" t="e">
        <f>IF(SUM(wSUP!$C110:$DB110),$A110*wSUP!AH110/SUM(wSUP!$C110:$DB110),0)</f>
        <v>#DIV/0!</v>
      </c>
      <c r="AI110" s="17" t="e">
        <f>IF(SUM(wSUP!$C110:$DB110),$A110*wSUP!AI110/SUM(wSUP!$C110:$DB110),0)</f>
        <v>#DIV/0!</v>
      </c>
      <c r="AJ110" s="17" t="e">
        <f>IF(SUM(wSUP!$C110:$DB110),$A110*wSUP!AJ110/SUM(wSUP!$C110:$DB110),0)</f>
        <v>#DIV/0!</v>
      </c>
      <c r="AK110" s="17" t="e">
        <f>IF(SUM(wSUP!$C110:$DB110),$A110*wSUP!AK110/SUM(wSUP!$C110:$DB110),0)</f>
        <v>#DIV/0!</v>
      </c>
      <c r="AL110" s="17" t="e">
        <f>IF(SUM(wSUP!$C110:$DB110),$A110*wSUP!AL110/SUM(wSUP!$C110:$DB110),0)</f>
        <v>#DIV/0!</v>
      </c>
      <c r="AM110" s="17" t="e">
        <f>IF(SUM(wSUP!$C110:$DB110),$A110*wSUP!AM110/SUM(wSUP!$C110:$DB110),0)</f>
        <v>#DIV/0!</v>
      </c>
      <c r="AN110" s="17" t="e">
        <f>IF(SUM(wSUP!$C110:$DB110),$A110*wSUP!AN110/SUM(wSUP!$C110:$DB110),0)</f>
        <v>#DIV/0!</v>
      </c>
      <c r="AO110" s="17" t="e">
        <f>IF(SUM(wSUP!$C110:$DB110),$A110*wSUP!AO110/SUM(wSUP!$C110:$DB110),0)</f>
        <v>#DIV/0!</v>
      </c>
      <c r="AP110" s="17" t="e">
        <f>IF(SUM(wSUP!$C110:$DB110),$A110*wSUP!AP110/SUM(wSUP!$C110:$DB110),0)</f>
        <v>#DIV/0!</v>
      </c>
      <c r="AQ110" s="17" t="e">
        <f>IF(SUM(wSUP!$C110:$DB110),$A110*wSUP!AQ110/SUM(wSUP!$C110:$DB110),0)</f>
        <v>#DIV/0!</v>
      </c>
      <c r="AR110" s="17" t="e">
        <f>IF(SUM(wSUP!$C110:$DB110),$A110*wSUP!AR110/SUM(wSUP!$C110:$DB110),0)</f>
        <v>#DIV/0!</v>
      </c>
      <c r="AS110" s="17" t="e">
        <f>IF(SUM(wSUP!$C110:$DB110),$A110*wSUP!AS110/SUM(wSUP!$C110:$DB110),0)</f>
        <v>#DIV/0!</v>
      </c>
      <c r="AT110" s="17" t="e">
        <f>IF(SUM(wSUP!$C110:$DB110),$A110*wSUP!AT110/SUM(wSUP!$C110:$DB110),0)</f>
        <v>#DIV/0!</v>
      </c>
      <c r="AU110" s="17" t="e">
        <f>IF(SUM(wSUP!$C110:$DB110),$A110*wSUP!AU110/SUM(wSUP!$C110:$DB110),0)</f>
        <v>#DIV/0!</v>
      </c>
      <c r="AV110" s="17" t="e">
        <f>IF(SUM(wSUP!$C110:$DB110),$A110*wSUP!AV110/SUM(wSUP!$C110:$DB110),0)</f>
        <v>#DIV/0!</v>
      </c>
      <c r="AW110" s="17" t="e">
        <f>IF(SUM(wSUP!$C110:$DB110),$A110*wSUP!AW110/SUM(wSUP!$C110:$DB110),0)</f>
        <v>#DIV/0!</v>
      </c>
      <c r="AX110" s="17" t="e">
        <f>IF(SUM(wSUP!$C110:$DB110),$A110*wSUP!AX110/SUM(wSUP!$C110:$DB110),0)</f>
        <v>#DIV/0!</v>
      </c>
      <c r="AY110" s="17" t="e">
        <f>IF(SUM(wSUP!$C110:$DB110),$A110*wSUP!AY110/SUM(wSUP!$C110:$DB110),0)</f>
        <v>#DIV/0!</v>
      </c>
      <c r="AZ110" s="17" t="e">
        <f>IF(SUM(wSUP!$C110:$DB110),$A110*wSUP!AZ110/SUM(wSUP!$C110:$DB110),0)</f>
        <v>#DIV/0!</v>
      </c>
      <c r="BA110" s="17" t="e">
        <f>IF(SUM(wSUP!$C110:$DB110),$A110*wSUP!BA110/SUM(wSUP!$C110:$DB110),0)</f>
        <v>#DIV/0!</v>
      </c>
      <c r="BB110" s="17" t="e">
        <f>IF(SUM(wSUP!$C110:$DB110),$A110*wSUP!BB110/SUM(wSUP!$C110:$DB110),0)</f>
        <v>#DIV/0!</v>
      </c>
      <c r="BC110" s="17" t="e">
        <f>IF(SUM(wSUP!$C110:$DB110),$A110*wSUP!BC110/SUM(wSUP!$C110:$DB110),0)</f>
        <v>#DIV/0!</v>
      </c>
      <c r="BD110" s="17" t="e">
        <f>IF(SUM(wSUP!$C110:$DB110),$A110*wSUP!BD110/SUM(wSUP!$C110:$DB110),0)</f>
        <v>#DIV/0!</v>
      </c>
      <c r="BE110" s="17" t="e">
        <f>IF(SUM(wSUP!$C110:$DB110),$A110*wSUP!BE110/SUM(wSUP!$C110:$DB110),0)</f>
        <v>#DIV/0!</v>
      </c>
      <c r="BF110" s="17" t="e">
        <f>IF(SUM(wSUP!$C110:$DB110),$A110*wSUP!BF110/SUM(wSUP!$C110:$DB110),0)</f>
        <v>#DIV/0!</v>
      </c>
      <c r="BG110" s="17" t="e">
        <f>IF(SUM(wSUP!$C110:$DB110),$A110*wSUP!BG110/SUM(wSUP!$C110:$DB110),0)</f>
        <v>#DIV/0!</v>
      </c>
      <c r="BH110" s="17" t="e">
        <f>IF(SUM(wSUP!$C110:$DB110),$A110*wSUP!BH110/SUM(wSUP!$C110:$DB110),0)</f>
        <v>#DIV/0!</v>
      </c>
      <c r="BI110" s="17" t="e">
        <f>IF(SUM(wSUP!$C110:$DB110),$A110*wSUP!BI110/SUM(wSUP!$C110:$DB110),0)</f>
        <v>#DIV/0!</v>
      </c>
      <c r="BJ110" s="17" t="e">
        <f>IF(SUM(wSUP!$C110:$DB110),$A110*wSUP!BJ110/SUM(wSUP!$C110:$DB110),0)</f>
        <v>#DIV/0!</v>
      </c>
      <c r="BK110" s="17" t="e">
        <f>IF(SUM(wSUP!$C110:$DB110),$A110*wSUP!BK110/SUM(wSUP!$C110:$DB110),0)</f>
        <v>#DIV/0!</v>
      </c>
      <c r="BL110" s="17" t="e">
        <f>IF(SUM(wSUP!$C110:$DB110),$A110*wSUP!BL110/SUM(wSUP!$C110:$DB110),0)</f>
        <v>#DIV/0!</v>
      </c>
      <c r="BM110" s="17" t="e">
        <f>IF(SUM(wSUP!$C110:$DB110),$A110*wSUP!BM110/SUM(wSUP!$C110:$DB110),0)</f>
        <v>#DIV/0!</v>
      </c>
      <c r="BN110" s="17" t="e">
        <f>IF(SUM(wSUP!$C110:$DB110),$A110*wSUP!BN110/SUM(wSUP!$C110:$DB110),0)</f>
        <v>#DIV/0!</v>
      </c>
      <c r="BO110" s="17" t="e">
        <f>IF(SUM(wSUP!$C110:$DB110),$A110*wSUP!BO110/SUM(wSUP!$C110:$DB110),0)</f>
        <v>#DIV/0!</v>
      </c>
      <c r="BP110" s="17" t="e">
        <f>IF(SUM(wSUP!$C110:$DB110),$A110*wSUP!BP110/SUM(wSUP!$C110:$DB110),0)</f>
        <v>#DIV/0!</v>
      </c>
      <c r="BQ110" s="17" t="e">
        <f>IF(SUM(wSUP!$C110:$DB110),$A110*wSUP!BQ110/SUM(wSUP!$C110:$DB110),0)</f>
        <v>#DIV/0!</v>
      </c>
      <c r="BR110" s="17" t="e">
        <f>IF(SUM(wSUP!$C110:$DB110),$A110*wSUP!BR110/SUM(wSUP!$C110:$DB110),0)</f>
        <v>#DIV/0!</v>
      </c>
      <c r="BS110" s="17" t="e">
        <f>IF(SUM(wSUP!$C110:$DB110),$A110*wSUP!BS110/SUM(wSUP!$C110:$DB110),0)</f>
        <v>#DIV/0!</v>
      </c>
      <c r="BT110" s="17" t="e">
        <f>IF(SUM(wSUP!$C110:$DB110),$A110*wSUP!BT110/SUM(wSUP!$C110:$DB110),0)</f>
        <v>#DIV/0!</v>
      </c>
      <c r="BU110" s="17" t="e">
        <f>IF(SUM(wSUP!$C110:$DB110),$A110*wSUP!BU110/SUM(wSUP!$C110:$DB110),0)</f>
        <v>#DIV/0!</v>
      </c>
      <c r="BV110" s="17" t="e">
        <f>IF(SUM(wSUP!$C110:$DB110),$A110*wSUP!BV110/SUM(wSUP!$C110:$DB110),0)</f>
        <v>#DIV/0!</v>
      </c>
      <c r="BW110" s="17" t="e">
        <f>IF(SUM(wSUP!$C110:$DB110),$A110*wSUP!BW110/SUM(wSUP!$C110:$DB110),0)</f>
        <v>#DIV/0!</v>
      </c>
      <c r="BX110" s="17" t="e">
        <f>IF(SUM(wSUP!$C110:$DB110),$A110*wSUP!BX110/SUM(wSUP!$C110:$DB110),0)</f>
        <v>#DIV/0!</v>
      </c>
      <c r="BY110" s="17" t="e">
        <f>IF(SUM(wSUP!$C110:$DB110),$A110*wSUP!BY110/SUM(wSUP!$C110:$DB110),0)</f>
        <v>#DIV/0!</v>
      </c>
      <c r="BZ110" s="17" t="e">
        <f>IF(SUM(wSUP!$C110:$DB110),$A110*wSUP!BZ110/SUM(wSUP!$C110:$DB110),0)</f>
        <v>#DIV/0!</v>
      </c>
      <c r="CA110" s="17" t="e">
        <f>IF(SUM(wSUP!$C110:$DB110),$A110*wSUP!CA110/SUM(wSUP!$C110:$DB110),0)</f>
        <v>#DIV/0!</v>
      </c>
      <c r="CB110" s="17" t="e">
        <f>IF(SUM(wSUP!$C110:$DB110),$A110*wSUP!CB110/SUM(wSUP!$C110:$DB110),0)</f>
        <v>#DIV/0!</v>
      </c>
      <c r="CC110" s="17" t="e">
        <f>IF(SUM(wSUP!$C110:$DB110),$A110*wSUP!CC110/SUM(wSUP!$C110:$DB110),0)</f>
        <v>#DIV/0!</v>
      </c>
      <c r="CD110" s="17" t="e">
        <f>IF(SUM(wSUP!$C110:$DB110),$A110*wSUP!CD110/SUM(wSUP!$C110:$DB110),0)</f>
        <v>#DIV/0!</v>
      </c>
      <c r="CE110" s="17" t="e">
        <f>IF(SUM(wSUP!$C110:$DB110),$A110*wSUP!CE110/SUM(wSUP!$C110:$DB110),0)</f>
        <v>#DIV/0!</v>
      </c>
      <c r="CF110" s="17" t="e">
        <f>IF(SUM(wSUP!$C110:$DB110),$A110*wSUP!CF110/SUM(wSUP!$C110:$DB110),0)</f>
        <v>#DIV/0!</v>
      </c>
      <c r="CG110" s="17" t="e">
        <f>IF(SUM(wSUP!$C110:$DB110),$A110*wSUP!CG110/SUM(wSUP!$C110:$DB110),0)</f>
        <v>#DIV/0!</v>
      </c>
      <c r="CH110" s="17" t="e">
        <f>IF(SUM(wSUP!$C110:$DB110),$A110*wSUP!CH110/SUM(wSUP!$C110:$DB110),0)</f>
        <v>#DIV/0!</v>
      </c>
      <c r="CI110" s="17" t="e">
        <f>IF(SUM(wSUP!$C110:$DB110),$A110*wSUP!CI110/SUM(wSUP!$C110:$DB110),0)</f>
        <v>#DIV/0!</v>
      </c>
      <c r="CJ110" s="17" t="e">
        <f>IF(SUM(wSUP!$C110:$DB110),$A110*wSUP!CJ110/SUM(wSUP!$C110:$DB110),0)</f>
        <v>#DIV/0!</v>
      </c>
      <c r="CK110" s="17" t="e">
        <f>IF(SUM(wSUP!$C110:$DB110),$A110*wSUP!CK110/SUM(wSUP!$C110:$DB110),0)</f>
        <v>#DIV/0!</v>
      </c>
      <c r="CL110" s="17" t="e">
        <f>IF(SUM(wSUP!$C110:$DB110),$A110*wSUP!CL110/SUM(wSUP!$C110:$DB110),0)</f>
        <v>#DIV/0!</v>
      </c>
      <c r="CM110" s="17" t="e">
        <f>IF(SUM(wSUP!$C110:$DB110),$A110*wSUP!CM110/SUM(wSUP!$C110:$DB110),0)</f>
        <v>#DIV/0!</v>
      </c>
      <c r="CN110" s="17" t="e">
        <f>IF(SUM(wSUP!$C110:$DB110),$A110*wSUP!CN110/SUM(wSUP!$C110:$DB110),0)</f>
        <v>#DIV/0!</v>
      </c>
      <c r="CO110" s="17" t="e">
        <f>IF(SUM(wSUP!$C110:$DB110),$A110*wSUP!CO110/SUM(wSUP!$C110:$DB110),0)</f>
        <v>#DIV/0!</v>
      </c>
      <c r="CP110" s="17" t="e">
        <f>IF(SUM(wSUP!$C110:$DB110),$A110*wSUP!CP110/SUM(wSUP!$C110:$DB110),0)</f>
        <v>#DIV/0!</v>
      </c>
      <c r="CQ110" s="17" t="e">
        <f>IF(SUM(wSUP!$C110:$DB110),$A110*wSUP!CQ110/SUM(wSUP!$C110:$DB110),0)</f>
        <v>#DIV/0!</v>
      </c>
      <c r="CR110" s="17" t="e">
        <f>IF(SUM(wSUP!$C110:$DB110),$A110*wSUP!CR110/SUM(wSUP!$C110:$DB110),0)</f>
        <v>#DIV/0!</v>
      </c>
      <c r="CS110" s="17" t="e">
        <f>IF(SUM(wSUP!$C110:$DB110),$A110*wSUP!CS110/SUM(wSUP!$C110:$DB110),0)</f>
        <v>#DIV/0!</v>
      </c>
      <c r="CT110" s="17" t="e">
        <f>IF(SUM(wSUP!$C110:$DB110),$A110*wSUP!CT110/SUM(wSUP!$C110:$DB110),0)</f>
        <v>#DIV/0!</v>
      </c>
      <c r="CU110" s="17" t="e">
        <f>IF(SUM(wSUP!$C110:$DB110),$A110*wSUP!CU110/SUM(wSUP!$C110:$DB110),0)</f>
        <v>#DIV/0!</v>
      </c>
      <c r="CV110" s="17" t="e">
        <f>IF(SUM(wSUP!$C110:$DB110),$A110*wSUP!CV110/SUM(wSUP!$C110:$DB110),0)</f>
        <v>#DIV/0!</v>
      </c>
      <c r="CW110" s="17" t="e">
        <f>IF(SUM(wSUP!$C110:$DB110),$A110*wSUP!CW110/SUM(wSUP!$C110:$DB110),0)</f>
        <v>#DIV/0!</v>
      </c>
      <c r="CX110" s="17" t="e">
        <f>IF(SUM(wSUP!$C110:$DB110),$A110*wSUP!CX110/SUM(wSUP!$C110:$DB110),0)</f>
        <v>#DIV/0!</v>
      </c>
      <c r="CY110" s="17" t="e">
        <f>IF(SUM(wSUP!$C110:$DB110),$A110*wSUP!CY110/SUM(wSUP!$C110:$DB110),0)</f>
        <v>#DIV/0!</v>
      </c>
      <c r="CZ110" s="17" t="e">
        <f>IF(SUM(wSUP!$C110:$DB110),$A110*wSUP!CZ110/SUM(wSUP!$C110:$DB110),0)</f>
        <v>#DIV/0!</v>
      </c>
      <c r="DA110" s="17" t="e">
        <f>IF(SUM(wSUP!$C110:$DB110),$A110*wSUP!DA110/SUM(wSUP!$C110:$DB110),0)</f>
        <v>#DIV/0!</v>
      </c>
      <c r="DB110" s="17" t="e">
        <f>IF(SUM(wSUP!$C110:$DB110),$A110*wSUP!DB110/SUM(wSUP!$C110:$DB110),0)</f>
        <v>#DIV/0!</v>
      </c>
      <c r="DC110" s="2"/>
    </row>
    <row r="111" spans="1:107" x14ac:dyDescent="0.75">
      <c r="A111" s="37" t="e">
        <v>#DIV/0!</v>
      </c>
      <c r="B111" s="2" t="s">
        <v>1618</v>
      </c>
      <c r="C111" s="17">
        <f>IF(SUM(wSUP!$C111:$DB111),$A111*wSUP!C111/SUM(wSUP!$C111:$DB111),0)</f>
        <v>0</v>
      </c>
      <c r="D111" s="17">
        <f>IF(SUM(wSUP!$C111:$DB111),$A111*wSUP!D111/SUM(wSUP!$C111:$DB111),0)</f>
        <v>0</v>
      </c>
      <c r="E111" s="17">
        <f>IF(SUM(wSUP!$C111:$DB111),$A111*wSUP!E111/SUM(wSUP!$C111:$DB111),0)</f>
        <v>0</v>
      </c>
      <c r="F111" s="17">
        <f>IF(SUM(wSUP!$C111:$DB111),$A111*wSUP!F111/SUM(wSUP!$C111:$DB111),0)</f>
        <v>0</v>
      </c>
      <c r="G111" s="17">
        <f>IF(SUM(wSUP!$C111:$DB111),$A111*wSUP!G111/SUM(wSUP!$C111:$DB111),0)</f>
        <v>0</v>
      </c>
      <c r="H111" s="17">
        <f>IF(SUM(wSUP!$C111:$DB111),$A111*wSUP!H111/SUM(wSUP!$C111:$DB111),0)</f>
        <v>0</v>
      </c>
      <c r="I111" s="17">
        <f>IF(SUM(wSUP!$C111:$DB111),$A111*wSUP!I111/SUM(wSUP!$C111:$DB111),0)</f>
        <v>0</v>
      </c>
      <c r="J111" s="17">
        <f>IF(SUM(wSUP!$C111:$DB111),$A111*wSUP!J111/SUM(wSUP!$C111:$DB111),0)</f>
        <v>0</v>
      </c>
      <c r="K111" s="17">
        <f>IF(SUM(wSUP!$C111:$DB111),$A111*wSUP!K111/SUM(wSUP!$C111:$DB111),0)</f>
        <v>0</v>
      </c>
      <c r="L111" s="17">
        <f>IF(SUM(wSUP!$C111:$DB111),$A111*wSUP!L111/SUM(wSUP!$C111:$DB111),0)</f>
        <v>0</v>
      </c>
      <c r="M111" s="17">
        <f>IF(SUM(wSUP!$C111:$DB111),$A111*wSUP!M111/SUM(wSUP!$C111:$DB111),0)</f>
        <v>0</v>
      </c>
      <c r="N111" s="17">
        <f>IF(SUM(wSUP!$C111:$DB111),$A111*wSUP!N111/SUM(wSUP!$C111:$DB111),0)</f>
        <v>0</v>
      </c>
      <c r="O111" s="17">
        <f>IF(SUM(wSUP!$C111:$DB111),$A111*wSUP!O111/SUM(wSUP!$C111:$DB111),0)</f>
        <v>0</v>
      </c>
      <c r="P111" s="17">
        <f>IF(SUM(wSUP!$C111:$DB111),$A111*wSUP!P111/SUM(wSUP!$C111:$DB111),0)</f>
        <v>0</v>
      </c>
      <c r="Q111" s="17">
        <f>IF(SUM(wSUP!$C111:$DB111),$A111*wSUP!Q111/SUM(wSUP!$C111:$DB111),0)</f>
        <v>0</v>
      </c>
      <c r="R111" s="17">
        <f>IF(SUM(wSUP!$C111:$DB111),$A111*wSUP!R111/SUM(wSUP!$C111:$DB111),0)</f>
        <v>0</v>
      </c>
      <c r="S111" s="17">
        <f>IF(SUM(wSUP!$C111:$DB111),$A111*wSUP!S111/SUM(wSUP!$C111:$DB111),0)</f>
        <v>0</v>
      </c>
      <c r="T111" s="17">
        <f>IF(SUM(wSUP!$C111:$DB111),$A111*wSUP!T111/SUM(wSUP!$C111:$DB111),0)</f>
        <v>0</v>
      </c>
      <c r="U111" s="17">
        <f>IF(SUM(wSUP!$C111:$DB111),$A111*wSUP!U111/SUM(wSUP!$C111:$DB111),0)</f>
        <v>0</v>
      </c>
      <c r="V111" s="17">
        <f>IF(SUM(wSUP!$C111:$DB111),$A111*wSUP!V111/SUM(wSUP!$C111:$DB111),0)</f>
        <v>0</v>
      </c>
      <c r="W111" s="17">
        <f>IF(SUM(wSUP!$C111:$DB111),$A111*wSUP!W111/SUM(wSUP!$C111:$DB111),0)</f>
        <v>0</v>
      </c>
      <c r="X111" s="17">
        <f>IF(SUM(wSUP!$C111:$DB111),$A111*wSUP!X111/SUM(wSUP!$C111:$DB111),0)</f>
        <v>0</v>
      </c>
      <c r="Y111" s="17">
        <f>IF(SUM(wSUP!$C111:$DB111),$A111*wSUP!Y111/SUM(wSUP!$C111:$DB111),0)</f>
        <v>0</v>
      </c>
      <c r="Z111" s="17">
        <f>IF(SUM(wSUP!$C111:$DB111),$A111*wSUP!Z111/SUM(wSUP!$C111:$DB111),0)</f>
        <v>0</v>
      </c>
      <c r="AA111" s="17">
        <f>IF(SUM(wSUP!$C111:$DB111),$A111*wSUP!AA111/SUM(wSUP!$C111:$DB111),0)</f>
        <v>0</v>
      </c>
      <c r="AB111" s="17">
        <f>IF(SUM(wSUP!$C111:$DB111),$A111*wSUP!AB111/SUM(wSUP!$C111:$DB111),0)</f>
        <v>0</v>
      </c>
      <c r="AC111" s="17">
        <f>IF(SUM(wSUP!$C111:$DB111),$A111*wSUP!AC111/SUM(wSUP!$C111:$DB111),0)</f>
        <v>0</v>
      </c>
      <c r="AD111" s="17">
        <f>IF(SUM(wSUP!$C111:$DB111),$A111*wSUP!AD111/SUM(wSUP!$C111:$DB111),0)</f>
        <v>0</v>
      </c>
      <c r="AE111" s="17">
        <f>IF(SUM(wSUP!$C111:$DB111),$A111*wSUP!AE111/SUM(wSUP!$C111:$DB111),0)</f>
        <v>0</v>
      </c>
      <c r="AF111" s="17">
        <f>IF(SUM(wSUP!$C111:$DB111),$A111*wSUP!AF111/SUM(wSUP!$C111:$DB111),0)</f>
        <v>0</v>
      </c>
      <c r="AG111" s="17">
        <f>IF(SUM(wSUP!$C111:$DB111),$A111*wSUP!AG111/SUM(wSUP!$C111:$DB111),0)</f>
        <v>0</v>
      </c>
      <c r="AH111" s="17">
        <f>IF(SUM(wSUP!$C111:$DB111),$A111*wSUP!AH111/SUM(wSUP!$C111:$DB111),0)</f>
        <v>0</v>
      </c>
      <c r="AI111" s="17">
        <f>IF(SUM(wSUP!$C111:$DB111),$A111*wSUP!AI111/SUM(wSUP!$C111:$DB111),0)</f>
        <v>0</v>
      </c>
      <c r="AJ111" s="17">
        <f>IF(SUM(wSUP!$C111:$DB111),$A111*wSUP!AJ111/SUM(wSUP!$C111:$DB111),0)</f>
        <v>0</v>
      </c>
      <c r="AK111" s="17">
        <f>IF(SUM(wSUP!$C111:$DB111),$A111*wSUP!AK111/SUM(wSUP!$C111:$DB111),0)</f>
        <v>0</v>
      </c>
      <c r="AL111" s="17">
        <f>IF(SUM(wSUP!$C111:$DB111),$A111*wSUP!AL111/SUM(wSUP!$C111:$DB111),0)</f>
        <v>0</v>
      </c>
      <c r="AM111" s="17">
        <f>IF(SUM(wSUP!$C111:$DB111),$A111*wSUP!AM111/SUM(wSUP!$C111:$DB111),0)</f>
        <v>0</v>
      </c>
      <c r="AN111" s="17">
        <f>IF(SUM(wSUP!$C111:$DB111),$A111*wSUP!AN111/SUM(wSUP!$C111:$DB111),0)</f>
        <v>0</v>
      </c>
      <c r="AO111" s="17">
        <f>IF(SUM(wSUP!$C111:$DB111),$A111*wSUP!AO111/SUM(wSUP!$C111:$DB111),0)</f>
        <v>0</v>
      </c>
      <c r="AP111" s="17">
        <f>IF(SUM(wSUP!$C111:$DB111),$A111*wSUP!AP111/SUM(wSUP!$C111:$DB111),0)</f>
        <v>0</v>
      </c>
      <c r="AQ111" s="17">
        <f>IF(SUM(wSUP!$C111:$DB111),$A111*wSUP!AQ111/SUM(wSUP!$C111:$DB111),0)</f>
        <v>0</v>
      </c>
      <c r="AR111" s="17">
        <f>IF(SUM(wSUP!$C111:$DB111),$A111*wSUP!AR111/SUM(wSUP!$C111:$DB111),0)</f>
        <v>0</v>
      </c>
      <c r="AS111" s="17">
        <f>IF(SUM(wSUP!$C111:$DB111),$A111*wSUP!AS111/SUM(wSUP!$C111:$DB111),0)</f>
        <v>0</v>
      </c>
      <c r="AT111" s="17">
        <f>IF(SUM(wSUP!$C111:$DB111),$A111*wSUP!AT111/SUM(wSUP!$C111:$DB111),0)</f>
        <v>0</v>
      </c>
      <c r="AU111" s="17">
        <f>IF(SUM(wSUP!$C111:$DB111),$A111*wSUP!AU111/SUM(wSUP!$C111:$DB111),0)</f>
        <v>0</v>
      </c>
      <c r="AV111" s="17">
        <f>IF(SUM(wSUP!$C111:$DB111),$A111*wSUP!AV111/SUM(wSUP!$C111:$DB111),0)</f>
        <v>0</v>
      </c>
      <c r="AW111" s="17">
        <f>IF(SUM(wSUP!$C111:$DB111),$A111*wSUP!AW111/SUM(wSUP!$C111:$DB111),0)</f>
        <v>0</v>
      </c>
      <c r="AX111" s="17">
        <f>IF(SUM(wSUP!$C111:$DB111),$A111*wSUP!AX111/SUM(wSUP!$C111:$DB111),0)</f>
        <v>0</v>
      </c>
      <c r="AY111" s="17">
        <f>IF(SUM(wSUP!$C111:$DB111),$A111*wSUP!AY111/SUM(wSUP!$C111:$DB111),0)</f>
        <v>0</v>
      </c>
      <c r="AZ111" s="17">
        <f>IF(SUM(wSUP!$C111:$DB111),$A111*wSUP!AZ111/SUM(wSUP!$C111:$DB111),0)</f>
        <v>0</v>
      </c>
      <c r="BA111" s="17">
        <f>IF(SUM(wSUP!$C111:$DB111),$A111*wSUP!BA111/SUM(wSUP!$C111:$DB111),0)</f>
        <v>0</v>
      </c>
      <c r="BB111" s="17">
        <f>IF(SUM(wSUP!$C111:$DB111),$A111*wSUP!BB111/SUM(wSUP!$C111:$DB111),0)</f>
        <v>0</v>
      </c>
      <c r="BC111" s="17">
        <f>IF(SUM(wSUP!$C111:$DB111),$A111*wSUP!BC111/SUM(wSUP!$C111:$DB111),0)</f>
        <v>0</v>
      </c>
      <c r="BD111" s="17">
        <f>IF(SUM(wSUP!$C111:$DB111),$A111*wSUP!BD111/SUM(wSUP!$C111:$DB111),0)</f>
        <v>0</v>
      </c>
      <c r="BE111" s="17">
        <f>IF(SUM(wSUP!$C111:$DB111),$A111*wSUP!BE111/SUM(wSUP!$C111:$DB111),0)</f>
        <v>0</v>
      </c>
      <c r="BF111" s="17">
        <f>IF(SUM(wSUP!$C111:$DB111),$A111*wSUP!BF111/SUM(wSUP!$C111:$DB111),0)</f>
        <v>0</v>
      </c>
      <c r="BG111" s="17">
        <f>IF(SUM(wSUP!$C111:$DB111),$A111*wSUP!BG111/SUM(wSUP!$C111:$DB111),0)</f>
        <v>0</v>
      </c>
      <c r="BH111" s="17">
        <f>IF(SUM(wSUP!$C111:$DB111),$A111*wSUP!BH111/SUM(wSUP!$C111:$DB111),0)</f>
        <v>0</v>
      </c>
      <c r="BI111" s="17">
        <f>IF(SUM(wSUP!$C111:$DB111),$A111*wSUP!BI111/SUM(wSUP!$C111:$DB111),0)</f>
        <v>0</v>
      </c>
      <c r="BJ111" s="17">
        <f>IF(SUM(wSUP!$C111:$DB111),$A111*wSUP!BJ111/SUM(wSUP!$C111:$DB111),0)</f>
        <v>0</v>
      </c>
      <c r="BK111" s="17">
        <f>IF(SUM(wSUP!$C111:$DB111),$A111*wSUP!BK111/SUM(wSUP!$C111:$DB111),0)</f>
        <v>0</v>
      </c>
      <c r="BL111" s="17">
        <f>IF(SUM(wSUP!$C111:$DB111),$A111*wSUP!BL111/SUM(wSUP!$C111:$DB111),0)</f>
        <v>0</v>
      </c>
      <c r="BM111" s="17">
        <f>IF(SUM(wSUP!$C111:$DB111),$A111*wSUP!BM111/SUM(wSUP!$C111:$DB111),0)</f>
        <v>0</v>
      </c>
      <c r="BN111" s="17">
        <f>IF(SUM(wSUP!$C111:$DB111),$A111*wSUP!BN111/SUM(wSUP!$C111:$DB111),0)</f>
        <v>0</v>
      </c>
      <c r="BO111" s="17">
        <f>IF(SUM(wSUP!$C111:$DB111),$A111*wSUP!BO111/SUM(wSUP!$C111:$DB111),0)</f>
        <v>0</v>
      </c>
      <c r="BP111" s="17">
        <f>IF(SUM(wSUP!$C111:$DB111),$A111*wSUP!BP111/SUM(wSUP!$C111:$DB111),0)</f>
        <v>0</v>
      </c>
      <c r="BQ111" s="17">
        <f>IF(SUM(wSUP!$C111:$DB111),$A111*wSUP!BQ111/SUM(wSUP!$C111:$DB111),0)</f>
        <v>0</v>
      </c>
      <c r="BR111" s="17">
        <f>IF(SUM(wSUP!$C111:$DB111),$A111*wSUP!BR111/SUM(wSUP!$C111:$DB111),0)</f>
        <v>0</v>
      </c>
      <c r="BS111" s="17">
        <f>IF(SUM(wSUP!$C111:$DB111),$A111*wSUP!BS111/SUM(wSUP!$C111:$DB111),0)</f>
        <v>0</v>
      </c>
      <c r="BT111" s="17">
        <f>IF(SUM(wSUP!$C111:$DB111),$A111*wSUP!BT111/SUM(wSUP!$C111:$DB111),0)</f>
        <v>0</v>
      </c>
      <c r="BU111" s="17">
        <f>IF(SUM(wSUP!$C111:$DB111),$A111*wSUP!BU111/SUM(wSUP!$C111:$DB111),0)</f>
        <v>0</v>
      </c>
      <c r="BV111" s="17">
        <f>IF(SUM(wSUP!$C111:$DB111),$A111*wSUP!BV111/SUM(wSUP!$C111:$DB111),0)</f>
        <v>0</v>
      </c>
      <c r="BW111" s="17">
        <f>IF(SUM(wSUP!$C111:$DB111),$A111*wSUP!BW111/SUM(wSUP!$C111:$DB111),0)</f>
        <v>0</v>
      </c>
      <c r="BX111" s="17">
        <f>IF(SUM(wSUP!$C111:$DB111),$A111*wSUP!BX111/SUM(wSUP!$C111:$DB111),0)</f>
        <v>0</v>
      </c>
      <c r="BY111" s="17">
        <f>IF(SUM(wSUP!$C111:$DB111),$A111*wSUP!BY111/SUM(wSUP!$C111:$DB111),0)</f>
        <v>0</v>
      </c>
      <c r="BZ111" s="17">
        <f>IF(SUM(wSUP!$C111:$DB111),$A111*wSUP!BZ111/SUM(wSUP!$C111:$DB111),0)</f>
        <v>0</v>
      </c>
      <c r="CA111" s="17">
        <f>IF(SUM(wSUP!$C111:$DB111),$A111*wSUP!CA111/SUM(wSUP!$C111:$DB111),0)</f>
        <v>0</v>
      </c>
      <c r="CB111" s="17">
        <f>IF(SUM(wSUP!$C111:$DB111),$A111*wSUP!CB111/SUM(wSUP!$C111:$DB111),0)</f>
        <v>0</v>
      </c>
      <c r="CC111" s="17">
        <f>IF(SUM(wSUP!$C111:$DB111),$A111*wSUP!CC111/SUM(wSUP!$C111:$DB111),0)</f>
        <v>0</v>
      </c>
      <c r="CD111" s="17">
        <f>IF(SUM(wSUP!$C111:$DB111),$A111*wSUP!CD111/SUM(wSUP!$C111:$DB111),0)</f>
        <v>0</v>
      </c>
      <c r="CE111" s="17">
        <f>IF(SUM(wSUP!$C111:$DB111),$A111*wSUP!CE111/SUM(wSUP!$C111:$DB111),0)</f>
        <v>0</v>
      </c>
      <c r="CF111" s="17">
        <f>IF(SUM(wSUP!$C111:$DB111),$A111*wSUP!CF111/SUM(wSUP!$C111:$DB111),0)</f>
        <v>0</v>
      </c>
      <c r="CG111" s="17">
        <f>IF(SUM(wSUP!$C111:$DB111),$A111*wSUP!CG111/SUM(wSUP!$C111:$DB111),0)</f>
        <v>0</v>
      </c>
      <c r="CH111" s="17">
        <f>IF(SUM(wSUP!$C111:$DB111),$A111*wSUP!CH111/SUM(wSUP!$C111:$DB111),0)</f>
        <v>0</v>
      </c>
      <c r="CI111" s="17">
        <f>IF(SUM(wSUP!$C111:$DB111),$A111*wSUP!CI111/SUM(wSUP!$C111:$DB111),0)</f>
        <v>0</v>
      </c>
      <c r="CJ111" s="17">
        <f>IF(SUM(wSUP!$C111:$DB111),$A111*wSUP!CJ111/SUM(wSUP!$C111:$DB111),0)</f>
        <v>0</v>
      </c>
      <c r="CK111" s="17">
        <f>IF(SUM(wSUP!$C111:$DB111),$A111*wSUP!CK111/SUM(wSUP!$C111:$DB111),0)</f>
        <v>0</v>
      </c>
      <c r="CL111" s="17">
        <f>IF(SUM(wSUP!$C111:$DB111),$A111*wSUP!CL111/SUM(wSUP!$C111:$DB111),0)</f>
        <v>0</v>
      </c>
      <c r="CM111" s="17">
        <f>IF(SUM(wSUP!$C111:$DB111),$A111*wSUP!CM111/SUM(wSUP!$C111:$DB111),0)</f>
        <v>0</v>
      </c>
      <c r="CN111" s="17">
        <f>IF(SUM(wSUP!$C111:$DB111),$A111*wSUP!CN111/SUM(wSUP!$C111:$DB111),0)</f>
        <v>0</v>
      </c>
      <c r="CO111" s="17">
        <f>IF(SUM(wSUP!$C111:$DB111),$A111*wSUP!CO111/SUM(wSUP!$C111:$DB111),0)</f>
        <v>0</v>
      </c>
      <c r="CP111" s="17">
        <f>IF(SUM(wSUP!$C111:$DB111),$A111*wSUP!CP111/SUM(wSUP!$C111:$DB111),0)</f>
        <v>0</v>
      </c>
      <c r="CQ111" s="17">
        <f>IF(SUM(wSUP!$C111:$DB111),$A111*wSUP!CQ111/SUM(wSUP!$C111:$DB111),0)</f>
        <v>0</v>
      </c>
      <c r="CR111" s="17">
        <f>IF(SUM(wSUP!$C111:$DB111),$A111*wSUP!CR111/SUM(wSUP!$C111:$DB111),0)</f>
        <v>0</v>
      </c>
      <c r="CS111" s="17">
        <f>IF(SUM(wSUP!$C111:$DB111),$A111*wSUP!CS111/SUM(wSUP!$C111:$DB111),0)</f>
        <v>0</v>
      </c>
      <c r="CT111" s="17">
        <f>IF(SUM(wSUP!$C111:$DB111),$A111*wSUP!CT111/SUM(wSUP!$C111:$DB111),0)</f>
        <v>0</v>
      </c>
      <c r="CU111" s="17">
        <f>IF(SUM(wSUP!$C111:$DB111),$A111*wSUP!CU111/SUM(wSUP!$C111:$DB111),0)</f>
        <v>0</v>
      </c>
      <c r="CV111" s="17">
        <f>IF(SUM(wSUP!$C111:$DB111),$A111*wSUP!CV111/SUM(wSUP!$C111:$DB111),0)</f>
        <v>0</v>
      </c>
      <c r="CW111" s="17">
        <f>IF(SUM(wSUP!$C111:$DB111),$A111*wSUP!CW111/SUM(wSUP!$C111:$DB111),0)</f>
        <v>0</v>
      </c>
      <c r="CX111" s="17">
        <f>IF(SUM(wSUP!$C111:$DB111),$A111*wSUP!CX111/SUM(wSUP!$C111:$DB111),0)</f>
        <v>0</v>
      </c>
      <c r="CY111" s="17">
        <f>IF(SUM(wSUP!$C111:$DB111),$A111*wSUP!CY111/SUM(wSUP!$C111:$DB111),0)</f>
        <v>0</v>
      </c>
      <c r="CZ111" s="17">
        <f>IF(SUM(wSUP!$C111:$DB111),$A111*wSUP!CZ111/SUM(wSUP!$C111:$DB111),0)</f>
        <v>0</v>
      </c>
      <c r="DA111" s="17">
        <f>IF(SUM(wSUP!$C111:$DB111),$A111*wSUP!DA111/SUM(wSUP!$C111:$DB111),0)</f>
        <v>0</v>
      </c>
      <c r="DB111" s="17">
        <f>IF(SUM(wSUP!$C111:$DB111),$A111*wSUP!DB111/SUM(wSUP!$C111:$DB111),0)</f>
        <v>0</v>
      </c>
      <c r="DC111" s="2"/>
    </row>
    <row r="112" spans="1:107" x14ac:dyDescent="0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382B-7D32-461C-AEC5-427C87B26493}">
  <sheetPr>
    <tabColor theme="9" tint="-0.499984740745262"/>
  </sheetPr>
  <dimension ref="A1:AB72"/>
  <sheetViews>
    <sheetView showZeros="0" zoomScale="115" zoomScaleNormal="115" workbookViewId="0">
      <pane xSplit="2" ySplit="4" topLeftCell="E14" activePane="bottomRight" state="frozen"/>
      <selection activeCell="C17" sqref="C17"/>
      <selection pane="topRight" activeCell="C17" sqref="C17"/>
      <selection pane="bottomLeft" activeCell="C17" sqref="C17"/>
      <selection pane="bottomRight" activeCell="AB12" sqref="AB12"/>
    </sheetView>
  </sheetViews>
  <sheetFormatPr defaultColWidth="0" defaultRowHeight="14.5" customHeight="1" zeroHeight="1" x14ac:dyDescent="0.75"/>
  <cols>
    <col min="1" max="1" width="2.26953125" customWidth="1"/>
    <col min="2" max="2" width="8.76953125" customWidth="1"/>
    <col min="3" max="3" width="11.76953125" customWidth="1"/>
    <col min="4" max="5" width="8.76953125" customWidth="1"/>
    <col min="6" max="6" width="11.7265625" customWidth="1"/>
    <col min="7" max="9" width="8.76953125" customWidth="1"/>
    <col min="10" max="10" width="11.90625" customWidth="1"/>
    <col min="11" max="27" width="8.76953125" customWidth="1"/>
    <col min="28" max="28" width="2.26953125" customWidth="1"/>
    <col min="29" max="16384" width="8.76953125" hidden="1"/>
  </cols>
  <sheetData>
    <row r="1" spans="1:28" ht="18.5" x14ac:dyDescent="0.9">
      <c r="A1" s="1" t="s">
        <v>216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75" x14ac:dyDescent="0.75">
      <c r="A2" s="29" t="s">
        <v>285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75" x14ac:dyDescent="0.7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75" x14ac:dyDescent="0.75">
      <c r="A4" s="2"/>
      <c r="B4" s="79"/>
      <c r="C4" s="137" t="s">
        <v>217</v>
      </c>
      <c r="D4" s="137" t="s">
        <v>218</v>
      </c>
      <c r="E4" s="137" t="s">
        <v>743</v>
      </c>
      <c r="F4" s="137" t="s">
        <v>219</v>
      </c>
      <c r="G4" s="137" t="s">
        <v>220</v>
      </c>
      <c r="H4" s="137" t="s">
        <v>221</v>
      </c>
      <c r="I4" s="137" t="s">
        <v>222</v>
      </c>
      <c r="J4" s="137" t="s">
        <v>223</v>
      </c>
      <c r="K4" s="137" t="s">
        <v>224</v>
      </c>
      <c r="L4" s="137" t="s">
        <v>225</v>
      </c>
      <c r="M4" s="137" t="s">
        <v>1556</v>
      </c>
      <c r="N4" s="137" t="s">
        <v>226</v>
      </c>
      <c r="O4" s="137" t="s">
        <v>227</v>
      </c>
      <c r="P4" s="137" t="s">
        <v>228</v>
      </c>
      <c r="Q4" s="137" t="s">
        <v>229</v>
      </c>
      <c r="R4" s="137" t="s">
        <v>230</v>
      </c>
      <c r="S4" s="137" t="s">
        <v>1316</v>
      </c>
      <c r="T4" s="137" t="s">
        <v>1302</v>
      </c>
      <c r="U4" s="137" t="s">
        <v>231</v>
      </c>
      <c r="V4" s="137" t="s">
        <v>1687</v>
      </c>
      <c r="W4" s="137" t="s">
        <v>232</v>
      </c>
      <c r="X4" s="137" t="s">
        <v>233</v>
      </c>
      <c r="Y4" s="138" t="s">
        <v>234</v>
      </c>
      <c r="Z4" s="2"/>
      <c r="AA4" s="2"/>
      <c r="AB4" s="2"/>
    </row>
    <row r="5" spans="1:28" ht="14.75" x14ac:dyDescent="0.75">
      <c r="A5" s="2"/>
      <c r="B5" s="134" t="s">
        <v>217</v>
      </c>
      <c r="C5" s="145"/>
      <c r="D5" s="146" t="e">
        <f>C27</f>
        <v>#DIV/0!</v>
      </c>
      <c r="E5" s="146"/>
      <c r="F5" s="147"/>
      <c r="G5" s="147"/>
      <c r="H5" s="147"/>
      <c r="I5" s="145"/>
      <c r="J5" s="148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5"/>
      <c r="V5" s="147"/>
      <c r="W5" s="148"/>
      <c r="X5" s="148"/>
      <c r="Y5" s="149" t="e">
        <f>SUM(C5:X5)</f>
        <v>#DIV/0!</v>
      </c>
      <c r="Z5" s="7" t="e">
        <f t="array" ref="Z5:Z26">Y5:Y26-TRANSPOSE(C27:X27)</f>
        <v>#DIV/0!</v>
      </c>
      <c r="AA5" s="2"/>
      <c r="AB5" s="7"/>
    </row>
    <row r="6" spans="1:28" ht="14.75" x14ac:dyDescent="0.75">
      <c r="A6" s="2"/>
      <c r="B6" s="135" t="s">
        <v>218</v>
      </c>
      <c r="C6" s="141" t="e">
        <f>SUT!O6</f>
        <v>#DIV/0!</v>
      </c>
      <c r="D6" s="142"/>
      <c r="E6" s="142" t="e">
        <f>SUT!P6</f>
        <v>#DIV/0!</v>
      </c>
      <c r="F6" s="139"/>
      <c r="G6" s="139"/>
      <c r="H6" s="139"/>
      <c r="I6" s="141"/>
      <c r="J6" s="142" t="e">
        <f>H34</f>
        <v>#DIV/0!</v>
      </c>
      <c r="K6" s="139">
        <f>H35</f>
        <v>0</v>
      </c>
      <c r="L6" s="139"/>
      <c r="M6" s="139"/>
      <c r="N6" s="139"/>
      <c r="O6" s="139"/>
      <c r="P6" s="139"/>
      <c r="Q6" s="139"/>
      <c r="R6" s="139"/>
      <c r="S6" s="139"/>
      <c r="T6" s="139"/>
      <c r="U6" s="141">
        <f>H37</f>
        <v>-1998.9008770565545</v>
      </c>
      <c r="V6" s="139">
        <f>H38</f>
        <v>1998.9008770565545</v>
      </c>
      <c r="W6" s="142">
        <f>H39</f>
        <v>0</v>
      </c>
      <c r="X6" s="142">
        <f>H40</f>
        <v>0</v>
      </c>
      <c r="Y6" s="142" t="e">
        <f t="shared" ref="Y6:Y26" si="0">SUM(C6:X6)</f>
        <v>#DIV/0!</v>
      </c>
      <c r="Z6" s="7" t="e">
        <v>#DIV/0!</v>
      </c>
      <c r="AA6" s="2"/>
      <c r="AB6" s="2"/>
    </row>
    <row r="7" spans="1:28" ht="14.75" x14ac:dyDescent="0.75">
      <c r="A7" s="2"/>
      <c r="B7" s="135" t="s">
        <v>743</v>
      </c>
      <c r="C7" s="141"/>
      <c r="D7" s="142" t="e">
        <f>SUT!L6</f>
        <v>#DIV/0!</v>
      </c>
      <c r="E7" s="142"/>
      <c r="F7" s="139"/>
      <c r="G7" s="139"/>
      <c r="H7" s="139"/>
      <c r="I7" s="141"/>
      <c r="J7" s="142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41"/>
      <c r="V7" s="139"/>
      <c r="W7" s="142"/>
      <c r="X7" s="142"/>
      <c r="Y7" s="142" t="e">
        <f t="shared" si="0"/>
        <v>#DIV/0!</v>
      </c>
      <c r="Z7" s="7" t="e">
        <v>#DIV/0!</v>
      </c>
      <c r="AA7" s="2"/>
      <c r="AB7" s="2"/>
    </row>
    <row r="8" spans="1:28" ht="14.75" x14ac:dyDescent="0.75">
      <c r="A8" s="2"/>
      <c r="B8" s="135" t="s">
        <v>219</v>
      </c>
      <c r="C8" s="143" t="e">
        <f>SUM(USE!C112:DB112)</f>
        <v>#DIV/0!</v>
      </c>
      <c r="D8" s="144"/>
      <c r="E8" s="144"/>
      <c r="F8" s="7"/>
      <c r="G8" s="7"/>
      <c r="H8" s="7"/>
      <c r="I8" s="143"/>
      <c r="J8" s="144"/>
      <c r="K8" s="7"/>
      <c r="L8" s="7"/>
      <c r="M8" s="7"/>
      <c r="N8" s="7"/>
      <c r="O8" s="7"/>
      <c r="P8" s="7"/>
      <c r="Q8" s="7"/>
      <c r="R8" s="7"/>
      <c r="S8" s="7"/>
      <c r="T8" s="7"/>
      <c r="U8" s="143"/>
      <c r="V8" s="7"/>
      <c r="W8" s="144"/>
      <c r="X8" s="144">
        <f>S36</f>
        <v>19.263853692293793</v>
      </c>
      <c r="Y8" s="144" t="e">
        <f t="shared" si="0"/>
        <v>#DIV/0!</v>
      </c>
      <c r="Z8" s="7" t="e">
        <v>#DIV/0!</v>
      </c>
      <c r="AA8" s="2"/>
      <c r="AB8" s="2"/>
    </row>
    <row r="9" spans="1:28" ht="14.75" x14ac:dyDescent="0.75">
      <c r="A9" s="2"/>
      <c r="B9" s="135" t="s">
        <v>220</v>
      </c>
      <c r="C9" s="143" t="e">
        <f>SUM(USE!C113:DB113)</f>
        <v>#DIV/0!</v>
      </c>
      <c r="D9" s="144"/>
      <c r="E9" s="144"/>
      <c r="F9" s="7"/>
      <c r="G9" s="7"/>
      <c r="H9" s="7"/>
      <c r="I9" s="143"/>
      <c r="J9" s="144"/>
      <c r="K9" s="7"/>
      <c r="L9" s="7"/>
      <c r="M9" s="7"/>
      <c r="N9" s="7"/>
      <c r="O9" s="7"/>
      <c r="P9" s="7"/>
      <c r="Q9" s="7"/>
      <c r="R9" s="7"/>
      <c r="S9" s="7"/>
      <c r="T9" s="7"/>
      <c r="U9" s="143"/>
      <c r="V9" s="7"/>
      <c r="W9" s="144"/>
      <c r="X9" s="144">
        <f>S37</f>
        <v>0</v>
      </c>
      <c r="Y9" s="144" t="e">
        <f t="shared" si="0"/>
        <v>#DIV/0!</v>
      </c>
      <c r="Z9" s="7" t="e">
        <v>#DIV/0!</v>
      </c>
      <c r="AA9" s="2"/>
      <c r="AB9" s="2"/>
    </row>
    <row r="10" spans="1:28" ht="14.75" x14ac:dyDescent="0.75">
      <c r="A10" s="2"/>
      <c r="B10" s="135" t="s">
        <v>221</v>
      </c>
      <c r="C10" s="141" t="e">
        <f>SUM(USE!C114:DB114)</f>
        <v>#DIV/0!</v>
      </c>
      <c r="D10" s="142"/>
      <c r="E10" s="142"/>
      <c r="F10" s="139"/>
      <c r="G10" s="140"/>
      <c r="H10" s="139"/>
      <c r="I10" s="141"/>
      <c r="J10" s="142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41"/>
      <c r="V10" s="139"/>
      <c r="W10" s="142"/>
      <c r="X10" s="142">
        <f>S38</f>
        <v>21.741320372094965</v>
      </c>
      <c r="Y10" s="142" t="e">
        <f t="shared" si="0"/>
        <v>#DIV/0!</v>
      </c>
      <c r="Z10" s="7" t="e">
        <v>#DIV/0!</v>
      </c>
      <c r="AA10" s="2"/>
      <c r="AB10" s="2"/>
    </row>
    <row r="11" spans="1:28" ht="14.75" x14ac:dyDescent="0.75">
      <c r="A11" s="2"/>
      <c r="B11" s="135" t="s">
        <v>222</v>
      </c>
      <c r="C11" s="143"/>
      <c r="D11" s="144"/>
      <c r="E11" s="144"/>
      <c r="F11" s="31"/>
      <c r="G11" s="31"/>
      <c r="H11" s="35" t="e">
        <f>Y10-SUM(H12:H26)</f>
        <v>#DIV/0!</v>
      </c>
      <c r="I11" s="143"/>
      <c r="J11" s="144"/>
      <c r="K11" s="7">
        <f>O35</f>
        <v>0</v>
      </c>
      <c r="L11" s="7"/>
      <c r="M11" s="7"/>
      <c r="N11" s="7"/>
      <c r="O11" s="7"/>
      <c r="P11" s="7"/>
      <c r="Q11" s="7"/>
      <c r="R11" s="7"/>
      <c r="S11" s="7"/>
      <c r="T11" s="7"/>
      <c r="U11" s="143"/>
      <c r="V11" s="7"/>
      <c r="W11" s="144"/>
      <c r="X11" s="144">
        <f>S40</f>
        <v>98.215884310092903</v>
      </c>
      <c r="Y11" s="144" t="e">
        <f t="shared" si="0"/>
        <v>#DIV/0!</v>
      </c>
      <c r="Z11" s="7" t="e">
        <v>#DIV/0!</v>
      </c>
      <c r="AA11" s="2"/>
      <c r="AB11" s="2"/>
    </row>
    <row r="12" spans="1:28" ht="14.75" x14ac:dyDescent="0.75">
      <c r="A12" s="2"/>
      <c r="B12" s="135" t="s">
        <v>223</v>
      </c>
      <c r="C12" s="141"/>
      <c r="D12" s="142"/>
      <c r="E12" s="142"/>
      <c r="F12" s="140" t="e">
        <f>Y8-SUM(F13:F26)</f>
        <v>#DIV/0!</v>
      </c>
      <c r="G12" s="140" t="e">
        <f>Y9-SUM(G13:G26)</f>
        <v>#DIV/0!</v>
      </c>
      <c r="H12" s="153"/>
      <c r="I12" s="150" t="e">
        <f>Y11-SUM(I13:I26)</f>
        <v>#DIV/0!</v>
      </c>
      <c r="J12" s="142"/>
      <c r="K12" s="154">
        <f>O36</f>
        <v>248.01459228667306</v>
      </c>
      <c r="L12" s="140"/>
      <c r="M12" s="140"/>
      <c r="N12" s="140"/>
      <c r="O12" s="140"/>
      <c r="P12" s="140"/>
      <c r="Q12" s="140"/>
      <c r="R12" s="140"/>
      <c r="S12" s="140"/>
      <c r="T12" s="140"/>
      <c r="U12" s="141"/>
      <c r="V12" s="139"/>
      <c r="W12" s="142"/>
      <c r="X12" s="142">
        <f>S39</f>
        <v>662.20001106100653</v>
      </c>
      <c r="Y12" s="142" t="e">
        <f t="shared" si="0"/>
        <v>#DIV/0!</v>
      </c>
      <c r="Z12" s="7" t="e">
        <v>#DIV/0!</v>
      </c>
      <c r="AA12" s="2"/>
      <c r="AB12" s="2"/>
    </row>
    <row r="13" spans="1:28" ht="14.75" x14ac:dyDescent="0.75">
      <c r="A13" s="2"/>
      <c r="B13" s="135" t="s">
        <v>224</v>
      </c>
      <c r="C13" s="143"/>
      <c r="D13" s="144"/>
      <c r="E13" s="144"/>
      <c r="F13" s="7">
        <f>L46</f>
        <v>0</v>
      </c>
      <c r="G13" s="7">
        <f>L47</f>
        <v>0</v>
      </c>
      <c r="H13" s="7">
        <f>L48</f>
        <v>0</v>
      </c>
      <c r="I13" s="143">
        <f>L50</f>
        <v>18.658538144969537</v>
      </c>
      <c r="J13" s="144">
        <f>L49</f>
        <v>432.46990905108578</v>
      </c>
      <c r="K13" s="7"/>
      <c r="L13" s="35" t="e">
        <f t="array" ref="L13:T13">TRANSPOSE(Y14:Y22)</f>
        <v>#DIV/0!</v>
      </c>
      <c r="M13" s="35" t="e">
        <v>#DIV/0!</v>
      </c>
      <c r="N13" s="35">
        <v>1267.9941359953498</v>
      </c>
      <c r="O13" s="35" t="e">
        <v>#DIV/0!</v>
      </c>
      <c r="P13" s="35">
        <v>38.241166333837867</v>
      </c>
      <c r="Q13" s="35" t="e">
        <v>#DIV/0!</v>
      </c>
      <c r="R13" s="35" t="e">
        <v>#DIV/0!</v>
      </c>
      <c r="S13" s="35" t="e">
        <v>#DIV/0!</v>
      </c>
      <c r="T13" s="35" t="e">
        <v>#DIV/0!</v>
      </c>
      <c r="U13" s="143"/>
      <c r="V13" s="7"/>
      <c r="W13" s="144"/>
      <c r="X13" s="144">
        <f>L51</f>
        <v>686.19194062035535</v>
      </c>
      <c r="Y13" s="144" t="e">
        <f t="shared" si="0"/>
        <v>#DIV/0!</v>
      </c>
      <c r="Z13" s="7" t="e">
        <v>#DIV/0!</v>
      </c>
      <c r="AA13" s="2"/>
      <c r="AB13" s="2"/>
    </row>
    <row r="14" spans="1:28" ht="14.75" x14ac:dyDescent="0.75">
      <c r="A14" s="2"/>
      <c r="B14" s="135" t="s">
        <v>225</v>
      </c>
      <c r="C14" s="143" t="e">
        <f>L39</f>
        <v>#DIV/0!</v>
      </c>
      <c r="D14" s="144"/>
      <c r="E14" s="144"/>
      <c r="F14" s="7"/>
      <c r="G14" s="7"/>
      <c r="H14" s="7"/>
      <c r="I14" s="143"/>
      <c r="J14" s="144"/>
      <c r="K14" s="7"/>
      <c r="L14" s="7"/>
      <c r="M14" s="7"/>
      <c r="N14" s="7"/>
      <c r="O14" s="7"/>
      <c r="P14" s="7"/>
      <c r="Q14" s="7"/>
      <c r="R14" s="7"/>
      <c r="S14" s="7"/>
      <c r="T14" s="7"/>
      <c r="U14" s="143"/>
      <c r="V14" s="7"/>
      <c r="W14" s="144"/>
      <c r="X14" s="144"/>
      <c r="Y14" s="144" t="e">
        <f t="shared" si="0"/>
        <v>#DIV/0!</v>
      </c>
      <c r="Z14" s="7" t="e">
        <v>#DIV/0!</v>
      </c>
      <c r="AA14" s="2"/>
      <c r="AB14" s="2"/>
    </row>
    <row r="15" spans="1:28" ht="14.75" x14ac:dyDescent="0.75">
      <c r="A15" s="2"/>
      <c r="B15" s="135" t="s">
        <v>1556</v>
      </c>
      <c r="C15" s="143"/>
      <c r="D15" s="144" t="e">
        <f>L40</f>
        <v>#DIV/0!</v>
      </c>
      <c r="E15" s="144"/>
      <c r="F15" s="7"/>
      <c r="G15" s="7"/>
      <c r="H15" s="7"/>
      <c r="I15" s="143"/>
      <c r="J15" s="144"/>
      <c r="K15" s="7"/>
      <c r="L15" s="7"/>
      <c r="M15" s="7"/>
      <c r="N15" s="7"/>
      <c r="O15" s="7"/>
      <c r="P15" s="7"/>
      <c r="Q15" s="7"/>
      <c r="R15" s="7"/>
      <c r="S15" s="7"/>
      <c r="T15" s="7"/>
      <c r="U15" s="143"/>
      <c r="V15" s="7"/>
      <c r="W15" s="144"/>
      <c r="X15" s="144"/>
      <c r="Y15" s="144" t="e">
        <f t="shared" si="0"/>
        <v>#DIV/0!</v>
      </c>
      <c r="Z15" s="7" t="e">
        <v>#DIV/0!</v>
      </c>
      <c r="AA15" s="2"/>
      <c r="AB15" s="2"/>
    </row>
    <row r="16" spans="1:28" ht="14.75" x14ac:dyDescent="0.75">
      <c r="A16" s="2"/>
      <c r="B16" s="135" t="s">
        <v>226</v>
      </c>
      <c r="C16" s="143"/>
      <c r="D16" s="144"/>
      <c r="E16" s="144"/>
      <c r="F16" s="7"/>
      <c r="G16" s="7"/>
      <c r="H16" s="7"/>
      <c r="I16" s="143">
        <f>L35</f>
        <v>432.89809355551267</v>
      </c>
      <c r="J16" s="144">
        <f>L34</f>
        <v>835.09604243983711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143"/>
      <c r="V16" s="7"/>
      <c r="W16" s="144"/>
      <c r="X16" s="144"/>
      <c r="Y16" s="144">
        <f t="shared" si="0"/>
        <v>1267.9941359953498</v>
      </c>
      <c r="Z16" s="7">
        <v>0</v>
      </c>
      <c r="AA16" s="2"/>
      <c r="AB16" s="2"/>
    </row>
    <row r="17" spans="1:28" ht="14.75" x14ac:dyDescent="0.75">
      <c r="A17" s="2"/>
      <c r="B17" s="135" t="s">
        <v>227</v>
      </c>
      <c r="C17" s="143"/>
      <c r="D17" s="144" t="e">
        <f>L41</f>
        <v>#DIV/0!</v>
      </c>
      <c r="E17" s="144"/>
      <c r="F17" s="7"/>
      <c r="G17" s="7"/>
      <c r="H17" s="7"/>
      <c r="I17" s="143"/>
      <c r="J17" s="144"/>
      <c r="K17" s="7"/>
      <c r="L17" s="7"/>
      <c r="M17" s="7"/>
      <c r="N17" s="7"/>
      <c r="O17" s="7"/>
      <c r="P17" s="7"/>
      <c r="Q17" s="7"/>
      <c r="R17" s="7"/>
      <c r="S17" s="7"/>
      <c r="T17" s="7"/>
      <c r="U17" s="143"/>
      <c r="V17" s="7"/>
      <c r="W17" s="144"/>
      <c r="X17" s="144"/>
      <c r="Y17" s="144" t="e">
        <f t="shared" si="0"/>
        <v>#DIV/0!</v>
      </c>
      <c r="Z17" s="7" t="e">
        <v>#DIV/0!</v>
      </c>
      <c r="AA17" s="2"/>
      <c r="AB17" s="2"/>
    </row>
    <row r="18" spans="1:28" ht="14.75" x14ac:dyDescent="0.75">
      <c r="A18" s="2"/>
      <c r="B18" s="135" t="s">
        <v>228</v>
      </c>
      <c r="C18" s="143"/>
      <c r="D18" s="144"/>
      <c r="E18" s="144"/>
      <c r="F18" s="7">
        <f>L36</f>
        <v>0</v>
      </c>
      <c r="G18" s="7">
        <f>L37</f>
        <v>0</v>
      </c>
      <c r="H18" s="7">
        <f>L38</f>
        <v>38.241166333837867</v>
      </c>
      <c r="I18" s="143"/>
      <c r="J18" s="144"/>
      <c r="K18" s="7"/>
      <c r="L18" s="7"/>
      <c r="M18" s="7"/>
      <c r="N18" s="7"/>
      <c r="O18" s="7"/>
      <c r="P18" s="7"/>
      <c r="Q18" s="7"/>
      <c r="R18" s="7"/>
      <c r="S18" s="7"/>
      <c r="T18" s="7"/>
      <c r="U18" s="143"/>
      <c r="V18" s="7"/>
      <c r="W18" s="144"/>
      <c r="X18" s="144"/>
      <c r="Y18" s="144">
        <f t="shared" si="0"/>
        <v>38.241166333837867</v>
      </c>
      <c r="Z18" s="7">
        <v>0</v>
      </c>
      <c r="AA18" s="2"/>
      <c r="AB18" s="2"/>
    </row>
    <row r="19" spans="1:28" ht="14.75" x14ac:dyDescent="0.75">
      <c r="A19" s="2"/>
      <c r="B19" s="135" t="s">
        <v>229</v>
      </c>
      <c r="C19" s="143"/>
      <c r="D19" s="144" t="e">
        <f>L42</f>
        <v>#DIV/0!</v>
      </c>
      <c r="E19" s="144"/>
      <c r="F19" s="7"/>
      <c r="G19" s="7"/>
      <c r="H19" s="7"/>
      <c r="I19" s="143"/>
      <c r="J19" s="144"/>
      <c r="K19" s="7"/>
      <c r="L19" s="7"/>
      <c r="M19" s="7"/>
      <c r="N19" s="7"/>
      <c r="O19" s="7"/>
      <c r="P19" s="7"/>
      <c r="Q19" s="7"/>
      <c r="R19" s="7"/>
      <c r="S19" s="7"/>
      <c r="T19" s="7"/>
      <c r="U19" s="143"/>
      <c r="V19" s="7"/>
      <c r="W19" s="144"/>
      <c r="X19" s="144"/>
      <c r="Y19" s="144" t="e">
        <f t="shared" si="0"/>
        <v>#DIV/0!</v>
      </c>
      <c r="Z19" s="7" t="e">
        <v>#DIV/0!</v>
      </c>
      <c r="AA19" s="2"/>
      <c r="AB19" s="2"/>
    </row>
    <row r="20" spans="1:28" ht="14.75" x14ac:dyDescent="0.75">
      <c r="A20" s="2"/>
      <c r="B20" s="135" t="s">
        <v>230</v>
      </c>
      <c r="C20" s="143"/>
      <c r="D20" s="144" t="e">
        <f>L43</f>
        <v>#DIV/0!</v>
      </c>
      <c r="E20" s="144"/>
      <c r="F20" s="7"/>
      <c r="G20" s="7"/>
      <c r="H20" s="7"/>
      <c r="I20" s="143"/>
      <c r="J20" s="144"/>
      <c r="K20" s="7"/>
      <c r="L20" s="7"/>
      <c r="M20" s="7"/>
      <c r="N20" s="7"/>
      <c r="O20" s="7"/>
      <c r="P20" s="7"/>
      <c r="Q20" s="7"/>
      <c r="R20" s="7"/>
      <c r="S20" s="7"/>
      <c r="T20" s="7"/>
      <c r="U20" s="143"/>
      <c r="V20" s="7"/>
      <c r="W20" s="144"/>
      <c r="X20" s="144"/>
      <c r="Y20" s="144" t="e">
        <f t="shared" si="0"/>
        <v>#DIV/0!</v>
      </c>
      <c r="Z20" s="7" t="e">
        <v>#DIV/0!</v>
      </c>
      <c r="AA20" s="2"/>
      <c r="AB20" s="2"/>
    </row>
    <row r="21" spans="1:28" ht="14.75" x14ac:dyDescent="0.75">
      <c r="A21" s="2"/>
      <c r="B21" s="135" t="s">
        <v>1316</v>
      </c>
      <c r="C21" s="143"/>
      <c r="D21" s="144" t="e">
        <f>L44</f>
        <v>#DIV/0!</v>
      </c>
      <c r="E21" s="144"/>
      <c r="F21" s="7"/>
      <c r="G21" s="7"/>
      <c r="H21" s="7"/>
      <c r="I21" s="143"/>
      <c r="J21" s="144"/>
      <c r="K21" s="7"/>
      <c r="L21" s="7"/>
      <c r="M21" s="7"/>
      <c r="N21" s="7"/>
      <c r="O21" s="7"/>
      <c r="P21" s="7"/>
      <c r="Q21" s="7"/>
      <c r="R21" s="7"/>
      <c r="S21" s="7"/>
      <c r="T21" s="7"/>
      <c r="U21" s="143"/>
      <c r="V21" s="7"/>
      <c r="W21" s="144"/>
      <c r="X21" s="144"/>
      <c r="Y21" s="144" t="e">
        <f t="shared" si="0"/>
        <v>#DIV/0!</v>
      </c>
      <c r="Z21" s="7" t="e">
        <v>#DIV/0!</v>
      </c>
      <c r="AA21" s="2"/>
      <c r="AB21" s="2"/>
    </row>
    <row r="22" spans="1:28" ht="14.75" x14ac:dyDescent="0.75">
      <c r="A22" s="2"/>
      <c r="B22" s="135" t="s">
        <v>1302</v>
      </c>
      <c r="C22" s="141"/>
      <c r="D22" s="142" t="e">
        <f>L45</f>
        <v>#DIV/0!</v>
      </c>
      <c r="E22" s="142"/>
      <c r="F22" s="139"/>
      <c r="G22" s="139"/>
      <c r="H22" s="139"/>
      <c r="I22" s="141"/>
      <c r="J22" s="142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41"/>
      <c r="V22" s="139"/>
      <c r="W22" s="142"/>
      <c r="X22" s="142"/>
      <c r="Y22" s="142" t="e">
        <f t="shared" si="0"/>
        <v>#DIV/0!</v>
      </c>
      <c r="Z22" s="7" t="e">
        <v>#DIV/0!</v>
      </c>
      <c r="AA22" s="2"/>
      <c r="AB22" s="2"/>
    </row>
    <row r="23" spans="1:28" ht="14.75" x14ac:dyDescent="0.75">
      <c r="A23" s="2"/>
      <c r="B23" s="135" t="s">
        <v>231</v>
      </c>
      <c r="C23" s="143"/>
      <c r="D23" s="144"/>
      <c r="E23" s="144"/>
      <c r="F23" s="7"/>
      <c r="G23" s="7"/>
      <c r="H23" s="7"/>
      <c r="I23" s="212" t="e">
        <f>I29*Y11</f>
        <v>#DIV/0!</v>
      </c>
      <c r="J23" s="213" t="e">
        <f>Y12-SUM(J5:J22,J25:J26)</f>
        <v>#DIV/0!</v>
      </c>
      <c r="K23" s="7" t="e">
        <f>O51</f>
        <v>#DIV/0!</v>
      </c>
      <c r="L23" s="7"/>
      <c r="M23" s="7"/>
      <c r="N23" s="7"/>
      <c r="O23" s="7"/>
      <c r="P23" s="7"/>
      <c r="Q23" s="7"/>
      <c r="R23" s="7"/>
      <c r="S23" s="7"/>
      <c r="T23" s="7"/>
      <c r="U23" s="143"/>
      <c r="V23" s="7"/>
      <c r="W23" s="144"/>
      <c r="X23" s="144">
        <f>S42</f>
        <v>-724.46170377162321</v>
      </c>
      <c r="Y23" s="144" t="e">
        <f t="shared" si="0"/>
        <v>#DIV/0!</v>
      </c>
      <c r="Z23" s="7" t="e">
        <v>#DIV/0!</v>
      </c>
      <c r="AA23" s="2"/>
      <c r="AB23" s="2"/>
    </row>
    <row r="24" spans="1:28" ht="14.75" x14ac:dyDescent="0.75">
      <c r="A24" s="2"/>
      <c r="B24" s="135" t="s">
        <v>1687</v>
      </c>
      <c r="C24" s="143"/>
      <c r="D24" s="144"/>
      <c r="E24" s="144"/>
      <c r="F24" s="7"/>
      <c r="G24" s="7"/>
      <c r="H24" s="7"/>
      <c r="I24" s="212"/>
      <c r="J24" s="213"/>
      <c r="K24" s="7"/>
      <c r="L24" s="7"/>
      <c r="M24" s="7"/>
      <c r="N24" s="7"/>
      <c r="O24" s="7"/>
      <c r="P24" s="7"/>
      <c r="Q24" s="7"/>
      <c r="R24" s="7"/>
      <c r="S24" s="7"/>
      <c r="T24" s="7"/>
      <c r="U24" s="212">
        <f>V27</f>
        <v>1998.9008770565545</v>
      </c>
      <c r="V24" s="7"/>
      <c r="W24" s="144"/>
      <c r="X24" s="144"/>
      <c r="Y24" s="144">
        <f t="shared" si="0"/>
        <v>1998.9008770565545</v>
      </c>
      <c r="Z24" s="7">
        <v>0</v>
      </c>
      <c r="AA24" s="2"/>
      <c r="AB24" s="2"/>
    </row>
    <row r="25" spans="1:28" ht="14.75" x14ac:dyDescent="0.75">
      <c r="A25" s="2"/>
      <c r="B25" s="135" t="s">
        <v>232</v>
      </c>
      <c r="C25" s="141"/>
      <c r="D25" s="142"/>
      <c r="E25" s="142"/>
      <c r="F25" s="139"/>
      <c r="G25" s="139"/>
      <c r="H25" s="139"/>
      <c r="I25" s="141"/>
      <c r="J25" s="142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50">
        <f>W27</f>
        <v>0</v>
      </c>
      <c r="V25" s="140"/>
      <c r="W25" s="142"/>
      <c r="X25" s="142"/>
      <c r="Y25" s="142">
        <f t="shared" si="0"/>
        <v>0</v>
      </c>
      <c r="Z25" s="7">
        <v>0</v>
      </c>
      <c r="AA25" s="2"/>
      <c r="AB25" s="2"/>
    </row>
    <row r="26" spans="1:28" ht="14.75" x14ac:dyDescent="0.75">
      <c r="A26" s="2"/>
      <c r="B26" s="135" t="s">
        <v>233</v>
      </c>
      <c r="C26" s="141"/>
      <c r="D26" s="142">
        <f>H43</f>
        <v>0</v>
      </c>
      <c r="E26" s="142"/>
      <c r="F26" s="139">
        <f>V36</f>
        <v>59.218529019094916</v>
      </c>
      <c r="G26" s="139">
        <f>V37</f>
        <v>0</v>
      </c>
      <c r="H26" s="139">
        <f>V38</f>
        <v>421.17382834574016</v>
      </c>
      <c r="I26" s="141">
        <f>V40</f>
        <v>6.3768699494231704</v>
      </c>
      <c r="J26" s="142">
        <f>V39</f>
        <v>72.601947581974954</v>
      </c>
      <c r="K26" s="139">
        <f>O37</f>
        <v>203.78013138798707</v>
      </c>
      <c r="L26" s="139"/>
      <c r="M26" s="139"/>
      <c r="N26" s="139"/>
      <c r="O26" s="139"/>
      <c r="P26" s="139"/>
      <c r="Q26" s="139"/>
      <c r="R26" s="139"/>
      <c r="S26" s="139"/>
      <c r="T26" s="139"/>
      <c r="U26" s="141"/>
      <c r="V26" s="139"/>
      <c r="W26" s="142"/>
      <c r="X26" s="142"/>
      <c r="Y26" s="142">
        <f t="shared" si="0"/>
        <v>763.15130628422025</v>
      </c>
      <c r="Z26" s="7">
        <v>0</v>
      </c>
      <c r="AA26" s="2"/>
      <c r="AB26" s="2"/>
    </row>
    <row r="27" spans="1:28" ht="14.75" x14ac:dyDescent="0.75">
      <c r="A27" s="2"/>
      <c r="B27" s="136" t="s">
        <v>234</v>
      </c>
      <c r="C27" s="141" t="e">
        <f t="shared" ref="C27:S27" si="1">SUM(C5:C26)</f>
        <v>#DIV/0!</v>
      </c>
      <c r="D27" s="142" t="e">
        <f t="shared" si="1"/>
        <v>#DIV/0!</v>
      </c>
      <c r="E27" s="142" t="e">
        <f t="shared" si="1"/>
        <v>#DIV/0!</v>
      </c>
      <c r="F27" s="139" t="e">
        <f t="shared" si="1"/>
        <v>#DIV/0!</v>
      </c>
      <c r="G27" s="139" t="e">
        <f t="shared" si="1"/>
        <v>#DIV/0!</v>
      </c>
      <c r="H27" s="139" t="e">
        <f t="shared" si="1"/>
        <v>#DIV/0!</v>
      </c>
      <c r="I27" s="141" t="e">
        <f t="shared" si="1"/>
        <v>#DIV/0!</v>
      </c>
      <c r="J27" s="142" t="e">
        <f t="shared" si="1"/>
        <v>#DIV/0!</v>
      </c>
      <c r="K27" s="139" t="e">
        <f t="shared" si="1"/>
        <v>#DIV/0!</v>
      </c>
      <c r="L27" s="139" t="e">
        <f t="shared" si="1"/>
        <v>#DIV/0!</v>
      </c>
      <c r="M27" s="139" t="e">
        <f t="shared" si="1"/>
        <v>#DIV/0!</v>
      </c>
      <c r="N27" s="139">
        <f t="shared" si="1"/>
        <v>1267.9941359953498</v>
      </c>
      <c r="O27" s="139" t="e">
        <f t="shared" si="1"/>
        <v>#DIV/0!</v>
      </c>
      <c r="P27" s="139">
        <f t="shared" si="1"/>
        <v>38.241166333837867</v>
      </c>
      <c r="Q27" s="139" t="e">
        <f t="shared" si="1"/>
        <v>#DIV/0!</v>
      </c>
      <c r="R27" s="139" t="e">
        <f t="shared" si="1"/>
        <v>#DIV/0!</v>
      </c>
      <c r="S27" s="139" t="e">
        <f t="shared" si="1"/>
        <v>#DIV/0!</v>
      </c>
      <c r="T27" s="139" t="e">
        <f t="shared" ref="T27:X27" si="2">SUM(T5:T26)</f>
        <v>#DIV/0!</v>
      </c>
      <c r="U27" s="141">
        <f t="shared" si="2"/>
        <v>0</v>
      </c>
      <c r="V27" s="139">
        <f t="shared" si="2"/>
        <v>1998.9008770565545</v>
      </c>
      <c r="W27" s="142">
        <f t="shared" si="2"/>
        <v>0</v>
      </c>
      <c r="X27" s="142">
        <f t="shared" si="2"/>
        <v>763.15130628422025</v>
      </c>
      <c r="Y27" s="7"/>
      <c r="Z27" s="2"/>
      <c r="AA27" s="2"/>
      <c r="AB27" s="2"/>
    </row>
    <row r="28" spans="1:28" ht="14.75" x14ac:dyDescent="0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75" x14ac:dyDescent="0.75">
      <c r="A29" s="2"/>
      <c r="B29" s="2"/>
      <c r="C29" s="2"/>
      <c r="D29" s="2"/>
      <c r="E29" s="2"/>
      <c r="F29" s="2"/>
      <c r="G29" s="2"/>
      <c r="H29" s="71" t="s">
        <v>286</v>
      </c>
      <c r="I29" s="333">
        <v>8.2299999999999998E-2</v>
      </c>
      <c r="J29" s="39" t="e">
        <f>J23/J27</f>
        <v>#DIV/0!</v>
      </c>
      <c r="K29" s="2"/>
      <c r="L29" s="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75" x14ac:dyDescent="0.75">
      <c r="A30" s="2"/>
      <c r="B30" s="2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2"/>
      <c r="Y30" s="2"/>
      <c r="Z30" s="2"/>
      <c r="AA30" s="2"/>
      <c r="AB30" s="2"/>
    </row>
    <row r="31" spans="1:28" ht="14.75" x14ac:dyDescent="0.75">
      <c r="A31" s="2"/>
      <c r="B31" s="2"/>
      <c r="C31" s="4" t="s">
        <v>287</v>
      </c>
      <c r="D31" s="2"/>
      <c r="E31" s="2"/>
      <c r="F31" s="2"/>
      <c r="G31" s="2"/>
      <c r="H31" s="2"/>
      <c r="I31" s="2"/>
      <c r="J31" s="4" t="s">
        <v>288</v>
      </c>
      <c r="K31" s="2"/>
      <c r="L31" s="2"/>
      <c r="M31" s="2"/>
      <c r="N31" s="2"/>
      <c r="O31" s="2"/>
      <c r="P31" s="2"/>
      <c r="Q31" s="4" t="s">
        <v>289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75" x14ac:dyDescent="0.75">
      <c r="A32" s="2"/>
      <c r="B32" s="2"/>
      <c r="C32" s="2" t="s">
        <v>290</v>
      </c>
      <c r="D32" s="2"/>
      <c r="E32" s="2"/>
      <c r="F32" s="2" t="s">
        <v>291</v>
      </c>
      <c r="G32" s="2"/>
      <c r="H32" s="2"/>
      <c r="I32" s="2"/>
      <c r="J32" s="2" t="s">
        <v>292</v>
      </c>
      <c r="K32" s="2"/>
      <c r="L32" s="2"/>
      <c r="M32" s="2" t="s">
        <v>293</v>
      </c>
      <c r="N32" s="2"/>
      <c r="O32" s="2"/>
      <c r="P32" s="2"/>
      <c r="Q32" s="2" t="s">
        <v>290</v>
      </c>
      <c r="R32" s="2"/>
      <c r="S32" s="2"/>
      <c r="T32" s="2" t="s">
        <v>291</v>
      </c>
      <c r="U32" s="2"/>
      <c r="V32" s="2"/>
      <c r="W32" s="2"/>
      <c r="X32" s="2"/>
      <c r="Y32" s="2"/>
      <c r="Z32" s="2"/>
      <c r="AA32" s="2"/>
      <c r="AB32" s="2"/>
    </row>
    <row r="33" spans="1:28" ht="14.75" x14ac:dyDescent="0.75">
      <c r="A33" s="2"/>
      <c r="B33" s="2"/>
      <c r="C33" s="74"/>
      <c r="D33" s="74" t="s">
        <v>294</v>
      </c>
      <c r="E33" s="74" t="s">
        <v>295</v>
      </c>
      <c r="F33" s="75"/>
      <c r="G33" s="74" t="s">
        <v>294</v>
      </c>
      <c r="H33" s="74" t="s">
        <v>295</v>
      </c>
      <c r="I33" s="2"/>
      <c r="J33" s="74"/>
      <c r="K33" s="74" t="s">
        <v>294</v>
      </c>
      <c r="L33" s="74" t="s">
        <v>295</v>
      </c>
      <c r="M33" s="75"/>
      <c r="N33" s="74" t="s">
        <v>294</v>
      </c>
      <c r="O33" s="74" t="s">
        <v>295</v>
      </c>
      <c r="P33" s="2"/>
      <c r="Q33" s="74"/>
      <c r="R33" s="74" t="s">
        <v>294</v>
      </c>
      <c r="S33" s="74" t="s">
        <v>295</v>
      </c>
      <c r="T33" s="75"/>
      <c r="U33" s="74" t="s">
        <v>294</v>
      </c>
      <c r="V33" s="74" t="s">
        <v>295</v>
      </c>
      <c r="W33" s="2"/>
      <c r="X33" s="2"/>
      <c r="Y33" s="2"/>
      <c r="Z33" s="2"/>
      <c r="AA33" s="2"/>
      <c r="AB33" s="2"/>
    </row>
    <row r="34" spans="1:28" ht="14.75" x14ac:dyDescent="0.75">
      <c r="A34" s="2"/>
      <c r="B34" s="2"/>
      <c r="C34" s="7" t="s">
        <v>296</v>
      </c>
      <c r="D34" s="7" t="e">
        <f>wGDPp!D7</f>
        <v>#DIV/0!</v>
      </c>
      <c r="E34" s="40" t="e">
        <f>D34</f>
        <v>#DIV/0!</v>
      </c>
      <c r="F34" s="23" t="s">
        <v>297</v>
      </c>
      <c r="G34" s="7">
        <f>wGDPe!D7</f>
        <v>0</v>
      </c>
      <c r="H34" s="40" t="e">
        <f>E46-SUM(H35:H36,H39:H40)+H43</f>
        <v>#DIV/0!</v>
      </c>
      <c r="I34" s="45"/>
      <c r="J34" s="7" t="s">
        <v>302</v>
      </c>
      <c r="K34" s="7">
        <f>wGFS!C13</f>
        <v>835.09604243983711</v>
      </c>
      <c r="L34" s="44">
        <f>K34</f>
        <v>835.09604243983711</v>
      </c>
      <c r="M34" s="23" t="s">
        <v>244</v>
      </c>
      <c r="N34" s="7">
        <f>wGFS!E13</f>
        <v>2092.9502529695001</v>
      </c>
      <c r="O34" s="49">
        <f>H35</f>
        <v>0</v>
      </c>
      <c r="P34" s="41"/>
      <c r="Q34" s="7" t="s">
        <v>298</v>
      </c>
      <c r="R34" s="7">
        <f>wBOP!C11</f>
        <v>4218.9202161376488</v>
      </c>
      <c r="S34" s="49">
        <f>IF(H41&lt;&gt;0,H41,R34/SUM($R$34:$R$35)*$H$40)</f>
        <v>0</v>
      </c>
      <c r="T34" s="23" t="s">
        <v>299</v>
      </c>
      <c r="U34" s="7">
        <f>wBOP!E11</f>
        <v>7308.8388728851251</v>
      </c>
      <c r="V34" s="49">
        <f>IF(H44&lt;&gt;0,H44,U34/SUM($U$34:$U$35)*$H$43)</f>
        <v>0</v>
      </c>
      <c r="W34" s="2"/>
      <c r="X34" s="2"/>
      <c r="Y34" s="2"/>
      <c r="Z34" s="2"/>
      <c r="AA34" s="2"/>
      <c r="AB34" s="2"/>
    </row>
    <row r="35" spans="1:28" ht="14.75" x14ac:dyDescent="0.75">
      <c r="A35" s="2"/>
      <c r="B35" s="2"/>
      <c r="C35" s="7" t="s">
        <v>300</v>
      </c>
      <c r="D35" s="7">
        <f>wGDPp!K4</f>
        <v>1157</v>
      </c>
      <c r="E35" s="40">
        <f>D35</f>
        <v>1157</v>
      </c>
      <c r="F35" s="23" t="s">
        <v>301</v>
      </c>
      <c r="G35" s="7">
        <f>wGDPe!D8</f>
        <v>0</v>
      </c>
      <c r="H35" s="40">
        <f>G35</f>
        <v>0</v>
      </c>
      <c r="I35" s="2"/>
      <c r="J35" s="7" t="s">
        <v>306</v>
      </c>
      <c r="K35" s="7">
        <f>wGFS!C14</f>
        <v>432.89809355551267</v>
      </c>
      <c r="L35" s="44">
        <f t="shared" ref="L35:L51" si="3">K35</f>
        <v>432.89809355551267</v>
      </c>
      <c r="M35" s="23" t="s">
        <v>46</v>
      </c>
      <c r="N35" s="7">
        <f>wGFS!E14</f>
        <v>0</v>
      </c>
      <c r="O35" s="40">
        <f>N35</f>
        <v>0</v>
      </c>
      <c r="P35" s="41"/>
      <c r="Q35" s="7" t="s">
        <v>303</v>
      </c>
      <c r="R35" s="7">
        <f>wBOP!C12</f>
        <v>1424.774465995145</v>
      </c>
      <c r="S35" s="49">
        <f>IF(H42&lt;&gt;0,H42,R35/SUM($R$34:$R$35)*$H$40)</f>
        <v>0</v>
      </c>
      <c r="T35" s="23" t="s">
        <v>304</v>
      </c>
      <c r="U35" s="7">
        <f>wBOP!E12</f>
        <v>1305.9994437917126</v>
      </c>
      <c r="V35" s="49">
        <f>IF(H45&lt;&gt;0,H45,U35/SUM($U$34:$U$35)*$H$43)</f>
        <v>0</v>
      </c>
      <c r="W35" s="7"/>
      <c r="X35" s="2"/>
      <c r="Y35" s="2"/>
      <c r="Z35" s="2"/>
      <c r="AA35" s="2"/>
      <c r="AB35" s="2"/>
    </row>
    <row r="36" spans="1:28" ht="14.75" x14ac:dyDescent="0.75">
      <c r="A36" s="2"/>
      <c r="B36" s="2"/>
      <c r="C36" s="7"/>
      <c r="D36" s="7"/>
      <c r="E36" s="40"/>
      <c r="F36" s="23" t="s">
        <v>305</v>
      </c>
      <c r="G36" s="7">
        <f>wGDPe!D9</f>
        <v>0</v>
      </c>
      <c r="H36" s="40">
        <f>G36</f>
        <v>0</v>
      </c>
      <c r="I36" s="7"/>
      <c r="J36" s="7" t="s">
        <v>308</v>
      </c>
      <c r="K36" s="7">
        <f>wGFS!C15</f>
        <v>0</v>
      </c>
      <c r="L36" s="44">
        <f t="shared" si="3"/>
        <v>0</v>
      </c>
      <c r="M36" s="23" t="s">
        <v>43</v>
      </c>
      <c r="N36" s="7">
        <f>wGFS!E15</f>
        <v>248.01459228667306</v>
      </c>
      <c r="O36" s="40">
        <f>N36</f>
        <v>248.01459228667306</v>
      </c>
      <c r="P36" s="41"/>
      <c r="Q36" s="7" t="s">
        <v>211</v>
      </c>
      <c r="R36" s="7">
        <f>wBOP!C13</f>
        <v>19.263853692293793</v>
      </c>
      <c r="S36" s="40">
        <f>R36</f>
        <v>19.263853692293793</v>
      </c>
      <c r="T36" s="23" t="s">
        <v>211</v>
      </c>
      <c r="U36" s="7">
        <f>wBOP!E13</f>
        <v>59.218529019094916</v>
      </c>
      <c r="V36" s="44">
        <f t="shared" ref="V36:V40" si="4">U36</f>
        <v>59.218529019094916</v>
      </c>
      <c r="W36" s="2"/>
      <c r="X36" s="2"/>
      <c r="Y36" s="2"/>
      <c r="Z36" s="2"/>
      <c r="AA36" s="2"/>
      <c r="AB36" s="2"/>
    </row>
    <row r="37" spans="1:28" ht="14.75" x14ac:dyDescent="0.75">
      <c r="A37" s="2"/>
      <c r="B37" s="2"/>
      <c r="C37" s="7"/>
      <c r="D37" s="7"/>
      <c r="E37" s="40"/>
      <c r="F37" s="103" t="s">
        <v>253</v>
      </c>
      <c r="G37" s="104"/>
      <c r="H37" s="105">
        <f>H36-H38</f>
        <v>-1998.9008770565545</v>
      </c>
      <c r="I37" s="7"/>
      <c r="J37" s="7" t="s">
        <v>310</v>
      </c>
      <c r="K37" s="7">
        <f>wGFS!C16</f>
        <v>0</v>
      </c>
      <c r="L37" s="44">
        <f t="shared" si="3"/>
        <v>0</v>
      </c>
      <c r="M37" s="23" t="s">
        <v>80</v>
      </c>
      <c r="N37" s="7">
        <f>wGFS!E16</f>
        <v>203.78013138798707</v>
      </c>
      <c r="O37" s="44">
        <f>N37</f>
        <v>203.78013138798707</v>
      </c>
      <c r="P37" s="41"/>
      <c r="Q37" s="7" t="s">
        <v>212</v>
      </c>
      <c r="R37" s="7">
        <f>wBOP!C14</f>
        <v>0</v>
      </c>
      <c r="S37" s="40">
        <f t="shared" ref="S37:S40" si="5">R37</f>
        <v>0</v>
      </c>
      <c r="T37" s="23" t="s">
        <v>212</v>
      </c>
      <c r="U37" s="7">
        <f>wBOP!E14</f>
        <v>0</v>
      </c>
      <c r="V37" s="40">
        <f t="shared" si="4"/>
        <v>0</v>
      </c>
      <c r="W37" s="2"/>
      <c r="X37" s="2"/>
      <c r="Y37" s="2"/>
      <c r="Z37" s="2"/>
      <c r="AA37" s="2"/>
      <c r="AB37" s="2"/>
    </row>
    <row r="38" spans="1:28" ht="14.75" x14ac:dyDescent="0.75">
      <c r="A38" s="2"/>
      <c r="B38" s="2"/>
      <c r="C38" s="7"/>
      <c r="D38" s="7"/>
      <c r="E38" s="40"/>
      <c r="F38" s="103" t="s">
        <v>254</v>
      </c>
      <c r="G38" s="104"/>
      <c r="H38" s="105">
        <f>O56</f>
        <v>1998.9008770565545</v>
      </c>
      <c r="I38" s="2"/>
      <c r="J38" s="7" t="s">
        <v>309</v>
      </c>
      <c r="K38" s="7">
        <f>wGFS!C17</f>
        <v>38.241166333837867</v>
      </c>
      <c r="L38" s="44">
        <f t="shared" si="3"/>
        <v>38.241166333837867</v>
      </c>
      <c r="M38" s="23"/>
      <c r="N38" s="7">
        <f>wGFS!E17</f>
        <v>0</v>
      </c>
      <c r="O38" s="40"/>
      <c r="P38" s="2"/>
      <c r="Q38" s="7" t="s">
        <v>214</v>
      </c>
      <c r="R38" s="7">
        <f>wBOP!C15</f>
        <v>21.741320372094965</v>
      </c>
      <c r="S38" s="40">
        <f t="shared" si="5"/>
        <v>21.741320372094965</v>
      </c>
      <c r="T38" s="23" t="s">
        <v>214</v>
      </c>
      <c r="U38" s="7">
        <f>wBOP!E15</f>
        <v>421.17382834574016</v>
      </c>
      <c r="V38" s="40">
        <f t="shared" si="4"/>
        <v>421.17382834574016</v>
      </c>
      <c r="W38" s="2"/>
      <c r="X38" s="2"/>
      <c r="Y38" s="2"/>
      <c r="Z38" s="2"/>
      <c r="AA38" s="2"/>
      <c r="AB38" s="2"/>
    </row>
    <row r="39" spans="1:28" ht="14.75" x14ac:dyDescent="0.75">
      <c r="A39" s="2"/>
      <c r="B39" s="2"/>
      <c r="C39" s="7"/>
      <c r="D39" s="7"/>
      <c r="E39" s="40"/>
      <c r="F39" s="23" t="s">
        <v>307</v>
      </c>
      <c r="G39" s="7">
        <f>wGDPe!D10</f>
        <v>0</v>
      </c>
      <c r="H39" s="40">
        <f>G39</f>
        <v>0</v>
      </c>
      <c r="I39" s="2"/>
      <c r="J39" s="2" t="s">
        <v>1786</v>
      </c>
      <c r="K39" s="7" t="e">
        <f>wGFS!C18</f>
        <v>#DIV/0!</v>
      </c>
      <c r="L39" s="44" t="e">
        <f>K39/SUM($K$39:$K$45)*$E$35</f>
        <v>#DIV/0!</v>
      </c>
      <c r="M39" s="23"/>
      <c r="N39" s="7">
        <f>wGFS!E18</f>
        <v>0</v>
      </c>
      <c r="O39" s="40"/>
      <c r="P39" s="2"/>
      <c r="Q39" s="7" t="s">
        <v>46</v>
      </c>
      <c r="R39" s="7">
        <f>wBOP!C16</f>
        <v>662.20001106100653</v>
      </c>
      <c r="S39" s="40">
        <f t="shared" si="5"/>
        <v>662.20001106100653</v>
      </c>
      <c r="T39" s="23" t="s">
        <v>46</v>
      </c>
      <c r="U39" s="7">
        <f>wBOP!E16</f>
        <v>72.601947581974954</v>
      </c>
      <c r="V39" s="40">
        <f t="shared" si="4"/>
        <v>72.601947581974954</v>
      </c>
      <c r="W39" s="2"/>
      <c r="X39" s="2"/>
      <c r="Y39" s="2"/>
      <c r="Z39" s="2"/>
      <c r="AA39" s="2"/>
      <c r="AB39" s="2"/>
    </row>
    <row r="40" spans="1:28" ht="14.75" x14ac:dyDescent="0.75">
      <c r="A40" s="2"/>
      <c r="B40" s="2"/>
      <c r="C40" s="7"/>
      <c r="D40" s="7"/>
      <c r="E40" s="40"/>
      <c r="F40" s="23" t="s">
        <v>245</v>
      </c>
      <c r="G40" s="7">
        <f>wGDPe!D11</f>
        <v>0</v>
      </c>
      <c r="H40" s="44">
        <f>SUM(H41:H42)</f>
        <v>0</v>
      </c>
      <c r="I40" s="2"/>
      <c r="J40" s="2" t="s">
        <v>1787</v>
      </c>
      <c r="K40" s="7" t="e">
        <f>wGFS!C19</f>
        <v>#DIV/0!</v>
      </c>
      <c r="L40" s="44" t="e">
        <f t="shared" ref="L40:L45" si="6">K40/SUM($K$39:$K$45)*$E$35</f>
        <v>#DIV/0!</v>
      </c>
      <c r="M40" s="23"/>
      <c r="N40" s="7">
        <f>wGFS!E19</f>
        <v>0</v>
      </c>
      <c r="O40" s="40"/>
      <c r="P40" s="2"/>
      <c r="Q40" s="7" t="s">
        <v>43</v>
      </c>
      <c r="R40" s="7">
        <f>wBOP!C17</f>
        <v>98.215884310092903</v>
      </c>
      <c r="S40" s="40">
        <f t="shared" si="5"/>
        <v>98.215884310092903</v>
      </c>
      <c r="T40" s="23" t="s">
        <v>43</v>
      </c>
      <c r="U40" s="7">
        <f>wBOP!E17</f>
        <v>6.3768699494231704</v>
      </c>
      <c r="V40" s="40">
        <f t="shared" si="4"/>
        <v>6.3768699494231704</v>
      </c>
      <c r="W40" s="2"/>
      <c r="X40" s="2"/>
      <c r="Y40" s="2"/>
      <c r="Z40" s="2"/>
      <c r="AA40" s="2"/>
      <c r="AB40" s="2"/>
    </row>
    <row r="41" spans="1:28" ht="14.75" x14ac:dyDescent="0.75">
      <c r="A41" s="2"/>
      <c r="B41" s="2"/>
      <c r="C41" s="7"/>
      <c r="D41" s="7"/>
      <c r="E41" s="40"/>
      <c r="F41" s="103" t="s">
        <v>320</v>
      </c>
      <c r="G41" s="104">
        <f>wGDPe!D12</f>
        <v>0</v>
      </c>
      <c r="H41" s="105">
        <f>G41</f>
        <v>0</v>
      </c>
      <c r="I41" s="2"/>
      <c r="J41" s="7" t="s">
        <v>245</v>
      </c>
      <c r="K41" s="7" t="e">
        <f>wGFS!C20</f>
        <v>#DIV/0!</v>
      </c>
      <c r="L41" s="44" t="e">
        <f t="shared" si="6"/>
        <v>#DIV/0!</v>
      </c>
      <c r="M41" s="23"/>
      <c r="N41" s="7">
        <f>wGFS!E20</f>
        <v>0</v>
      </c>
      <c r="O41" s="40"/>
      <c r="P41" s="2"/>
      <c r="Q41" s="7" t="s">
        <v>51</v>
      </c>
      <c r="R41" s="7">
        <f>wBOP!C18</f>
        <v>358.1154085432658</v>
      </c>
      <c r="S41" s="49">
        <f>L51</f>
        <v>686.19194062035535</v>
      </c>
      <c r="T41" s="23" t="s">
        <v>51</v>
      </c>
      <c r="U41" s="7">
        <f>wBOP!E18</f>
        <v>11.396738119983834</v>
      </c>
      <c r="V41" s="49">
        <f>O37</f>
        <v>203.78013138798707</v>
      </c>
      <c r="W41" s="2"/>
      <c r="X41" s="2"/>
      <c r="Y41" s="2"/>
      <c r="Z41" s="2"/>
      <c r="AA41" s="2"/>
      <c r="AB41" s="2"/>
    </row>
    <row r="42" spans="1:28" ht="14.75" x14ac:dyDescent="0.75">
      <c r="A42" s="2"/>
      <c r="B42" s="2"/>
      <c r="C42" s="7"/>
      <c r="D42" s="7"/>
      <c r="E42" s="40"/>
      <c r="F42" s="103" t="s">
        <v>276</v>
      </c>
      <c r="G42" s="104">
        <f>wGDPe!D13</f>
        <v>0</v>
      </c>
      <c r="H42" s="105">
        <f>G42</f>
        <v>0</v>
      </c>
      <c r="I42" s="2"/>
      <c r="J42" s="7" t="s">
        <v>1699</v>
      </c>
      <c r="K42" s="7" t="e">
        <f>wGFS!C21</f>
        <v>#DIV/0!</v>
      </c>
      <c r="L42" s="44" t="e">
        <f t="shared" si="6"/>
        <v>#DIV/0!</v>
      </c>
      <c r="M42" s="23"/>
      <c r="N42" s="7">
        <f>wGFS!E21</f>
        <v>0</v>
      </c>
      <c r="O42" s="40"/>
      <c r="P42" s="2"/>
      <c r="Q42" s="7" t="s">
        <v>312</v>
      </c>
      <c r="R42" s="7">
        <f>wBOP!C19</f>
        <v>2382.3750695815065</v>
      </c>
      <c r="S42" s="40">
        <f>V43-SUM(S34:S41)</f>
        <v>-724.46170377162321</v>
      </c>
      <c r="T42" s="23"/>
      <c r="U42" s="7"/>
      <c r="V42" s="40"/>
      <c r="W42" s="2"/>
      <c r="X42" s="2"/>
      <c r="Y42" s="2"/>
      <c r="Z42" s="2"/>
      <c r="AA42" s="2"/>
      <c r="AB42" s="2"/>
    </row>
    <row r="43" spans="1:28" ht="14.75" x14ac:dyDescent="0.75">
      <c r="A43" s="2"/>
      <c r="B43" s="2"/>
      <c r="C43" s="7"/>
      <c r="D43" s="7"/>
      <c r="E43" s="40"/>
      <c r="F43" s="23" t="s">
        <v>238</v>
      </c>
      <c r="G43" s="7">
        <f>wGDPe!D14</f>
        <v>0</v>
      </c>
      <c r="H43" s="44">
        <f>SUM(H44:H45)</f>
        <v>0</v>
      </c>
      <c r="I43" s="2"/>
      <c r="J43" s="7" t="s">
        <v>1788</v>
      </c>
      <c r="K43" s="7" t="e">
        <f>wGFS!C22</f>
        <v>#DIV/0!</v>
      </c>
      <c r="L43" s="44" t="e">
        <f t="shared" si="6"/>
        <v>#DIV/0!</v>
      </c>
      <c r="M43" s="23"/>
      <c r="N43" s="7">
        <f>wGFS!E22</f>
        <v>0</v>
      </c>
      <c r="O43" s="40"/>
      <c r="P43" s="2"/>
      <c r="Q43" s="25" t="s">
        <v>83</v>
      </c>
      <c r="R43" s="25">
        <f>SUM(R34:R42)</f>
        <v>9185.606229693054</v>
      </c>
      <c r="S43" s="25">
        <f>SUM(S34:S42)</f>
        <v>763.15130628422025</v>
      </c>
      <c r="T43" s="26" t="s">
        <v>83</v>
      </c>
      <c r="U43" s="25">
        <f>SUM(U34:U42)</f>
        <v>9185.6062296930559</v>
      </c>
      <c r="V43" s="25">
        <f>SUM(V34:V42)</f>
        <v>763.15130628422025</v>
      </c>
      <c r="W43" s="7"/>
      <c r="X43" s="2"/>
      <c r="Y43" s="2"/>
      <c r="Z43" s="2"/>
      <c r="AA43" s="2"/>
      <c r="AB43" s="2"/>
    </row>
    <row r="44" spans="1:28" ht="14.75" x14ac:dyDescent="0.75">
      <c r="A44" s="2"/>
      <c r="B44" s="2"/>
      <c r="C44" s="7"/>
      <c r="D44" s="7"/>
      <c r="E44" s="40"/>
      <c r="F44" s="103" t="s">
        <v>320</v>
      </c>
      <c r="G44" s="104">
        <f>wGDPe!D15</f>
        <v>0</v>
      </c>
      <c r="H44" s="105">
        <f t="shared" ref="H44:H45" si="7">G44</f>
        <v>0</v>
      </c>
      <c r="I44" s="2"/>
      <c r="J44" s="7" t="s">
        <v>1797</v>
      </c>
      <c r="K44" s="7" t="e">
        <f>wGFS!C23</f>
        <v>#DIV/0!</v>
      </c>
      <c r="L44" s="44" t="e">
        <f t="shared" si="6"/>
        <v>#DIV/0!</v>
      </c>
      <c r="M44" s="23"/>
      <c r="N44" s="7">
        <f>wGFS!E23</f>
        <v>0</v>
      </c>
      <c r="O44" s="40"/>
      <c r="P44" s="2"/>
      <c r="Q44" s="2"/>
      <c r="R44" s="2"/>
      <c r="S44" s="2"/>
      <c r="T44" s="6" t="s">
        <v>311</v>
      </c>
      <c r="U44" s="33">
        <f>U43-R43</f>
        <v>0</v>
      </c>
      <c r="V44" s="33">
        <f>V43-S43</f>
        <v>0</v>
      </c>
      <c r="W44" s="33"/>
      <c r="X44" s="2"/>
      <c r="Y44" s="2"/>
      <c r="Z44" s="2"/>
      <c r="AA44" s="2"/>
      <c r="AB44" s="2"/>
    </row>
    <row r="45" spans="1:28" ht="14.75" x14ac:dyDescent="0.75">
      <c r="A45" s="2"/>
      <c r="B45" s="2"/>
      <c r="C45" s="7"/>
      <c r="D45" s="7"/>
      <c r="E45" s="40"/>
      <c r="F45" s="103" t="s">
        <v>276</v>
      </c>
      <c r="G45" s="104">
        <f>wGDPe!D16</f>
        <v>0</v>
      </c>
      <c r="H45" s="105">
        <f t="shared" si="7"/>
        <v>0</v>
      </c>
      <c r="I45" s="2"/>
      <c r="J45" s="7" t="s">
        <v>1700</v>
      </c>
      <c r="K45" s="7" t="e">
        <f>wGFS!C24</f>
        <v>#DIV/0!</v>
      </c>
      <c r="L45" s="44" t="e">
        <f t="shared" si="6"/>
        <v>#DIV/0!</v>
      </c>
      <c r="M45" s="23"/>
      <c r="N45" s="7">
        <f>wGFS!E24</f>
        <v>0</v>
      </c>
      <c r="O45" s="40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75" x14ac:dyDescent="0.75">
      <c r="A46" s="2"/>
      <c r="B46" s="2"/>
      <c r="C46" s="25" t="s">
        <v>83</v>
      </c>
      <c r="D46" s="25" t="e">
        <f>SUM(D34:D45)</f>
        <v>#DIV/0!</v>
      </c>
      <c r="E46" s="25" t="e">
        <f>SUM(E34:E45)</f>
        <v>#DIV/0!</v>
      </c>
      <c r="F46" s="26" t="s">
        <v>83</v>
      </c>
      <c r="G46" s="25">
        <f>SUM(G34:G40)-G43</f>
        <v>0</v>
      </c>
      <c r="H46" s="25" t="e">
        <f>SUM(H34:H36,H39:H40)-H43</f>
        <v>#DIV/0!</v>
      </c>
      <c r="I46" s="2"/>
      <c r="J46" s="7" t="s">
        <v>211</v>
      </c>
      <c r="K46" s="7">
        <f>wGFS!C25</f>
        <v>0</v>
      </c>
      <c r="L46" s="44">
        <f t="shared" si="3"/>
        <v>0</v>
      </c>
      <c r="M46" s="23"/>
      <c r="N46" s="7">
        <f>wGFS!E25</f>
        <v>0</v>
      </c>
      <c r="O46" s="40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75" x14ac:dyDescent="0.75">
      <c r="A47" s="2"/>
      <c r="B47" s="2"/>
      <c r="C47" s="2"/>
      <c r="D47" s="2"/>
      <c r="E47" s="2"/>
      <c r="F47" s="6" t="s">
        <v>311</v>
      </c>
      <c r="G47" s="33" t="e">
        <f>G46-D46</f>
        <v>#DIV/0!</v>
      </c>
      <c r="H47" s="33" t="e">
        <f>H46-E46</f>
        <v>#DIV/0!</v>
      </c>
      <c r="I47" s="2"/>
      <c r="J47" s="7" t="s">
        <v>212</v>
      </c>
      <c r="K47" s="7">
        <f>wGFS!C26</f>
        <v>0</v>
      </c>
      <c r="L47" s="44">
        <f t="shared" si="3"/>
        <v>0</v>
      </c>
      <c r="M47" s="23"/>
      <c r="N47" s="7">
        <f>wGFS!E26</f>
        <v>0</v>
      </c>
      <c r="O47" s="40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75" x14ac:dyDescent="0.75">
      <c r="A48" s="2"/>
      <c r="B48" s="2"/>
      <c r="C48" s="2"/>
      <c r="D48" s="2"/>
      <c r="E48" s="2"/>
      <c r="F48" s="2"/>
      <c r="G48" s="2"/>
      <c r="H48" s="2"/>
      <c r="I48" s="2"/>
      <c r="J48" s="7" t="s">
        <v>214</v>
      </c>
      <c r="K48" s="7">
        <f>wGFS!C27</f>
        <v>0</v>
      </c>
      <c r="L48" s="44">
        <f t="shared" si="3"/>
        <v>0</v>
      </c>
      <c r="M48" s="23"/>
      <c r="N48" s="7">
        <f>wGFS!E27</f>
        <v>0</v>
      </c>
      <c r="O48" s="40"/>
      <c r="P48" s="41"/>
      <c r="Q48" s="2" t="s">
        <v>4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75" x14ac:dyDescent="0.75">
      <c r="A49" s="2"/>
      <c r="B49" s="2"/>
      <c r="C49" s="2"/>
      <c r="D49" s="4" t="s">
        <v>1694</v>
      </c>
      <c r="E49" s="2"/>
      <c r="F49" s="2"/>
      <c r="G49" s="2"/>
      <c r="H49" s="2"/>
      <c r="I49" s="2"/>
      <c r="J49" s="7" t="s">
        <v>46</v>
      </c>
      <c r="K49" s="7">
        <f>wGFS!C28</f>
        <v>432.46990905108578</v>
      </c>
      <c r="L49" s="44">
        <f t="shared" si="3"/>
        <v>432.46990905108578</v>
      </c>
      <c r="M49" s="23"/>
      <c r="N49" s="7">
        <f>wGFS!E28</f>
        <v>0</v>
      </c>
      <c r="O49" s="40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75" x14ac:dyDescent="0.75">
      <c r="A50" s="2"/>
      <c r="B50" s="2"/>
      <c r="C50" s="2"/>
      <c r="D50" s="2" t="s">
        <v>290</v>
      </c>
      <c r="E50" s="2"/>
      <c r="F50" s="2" t="s">
        <v>291</v>
      </c>
      <c r="G50" s="2"/>
      <c r="H50" s="2"/>
      <c r="I50" s="2"/>
      <c r="J50" s="7" t="s">
        <v>43</v>
      </c>
      <c r="K50" s="7">
        <f>wGFS!C29</f>
        <v>18.658538144969537</v>
      </c>
      <c r="L50" s="44">
        <f t="shared" si="3"/>
        <v>18.658538144969537</v>
      </c>
      <c r="M50" s="23"/>
      <c r="N50" s="7">
        <f>wGFS!E29</f>
        <v>0</v>
      </c>
      <c r="O50" s="40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75" x14ac:dyDescent="0.75">
      <c r="A51" s="2"/>
      <c r="B51" s="2"/>
      <c r="C51" s="2"/>
      <c r="D51" s="74"/>
      <c r="E51" s="74" t="s">
        <v>294</v>
      </c>
      <c r="F51" s="75"/>
      <c r="G51" s="74" t="s">
        <v>294</v>
      </c>
      <c r="H51" s="2"/>
      <c r="I51" s="2"/>
      <c r="J51" s="7" t="s">
        <v>80</v>
      </c>
      <c r="K51" s="7">
        <f>wGFS!C30</f>
        <v>686.19194062035535</v>
      </c>
      <c r="L51" s="44">
        <f t="shared" si="3"/>
        <v>686.19194062035535</v>
      </c>
      <c r="M51" s="23" t="s">
        <v>313</v>
      </c>
      <c r="N51" s="7">
        <f>wGFS!E30</f>
        <v>-308.06127386692856</v>
      </c>
      <c r="O51" s="49" t="e">
        <f>L52-SUM(O34:O50)</f>
        <v>#DIV/0!</v>
      </c>
      <c r="P51" s="41"/>
      <c r="Q51" s="2"/>
      <c r="R51" s="2"/>
      <c r="S51" s="2"/>
      <c r="T51" s="2"/>
      <c r="U51" s="2"/>
      <c r="V51" s="50" t="s">
        <v>1696</v>
      </c>
      <c r="W51" s="50" t="s">
        <v>1696</v>
      </c>
      <c r="X51" s="50" t="s">
        <v>1696</v>
      </c>
      <c r="Y51" s="50" t="s">
        <v>1696</v>
      </c>
      <c r="Z51" s="227" t="s">
        <v>1695</v>
      </c>
      <c r="AA51" s="50" t="s">
        <v>1695</v>
      </c>
      <c r="AB51" s="2"/>
    </row>
    <row r="52" spans="1:28" ht="14.5" customHeight="1" x14ac:dyDescent="0.75">
      <c r="A52" s="2"/>
      <c r="B52" s="2"/>
      <c r="C52" s="2"/>
      <c r="D52" s="7" t="s">
        <v>296</v>
      </c>
      <c r="E52" s="7">
        <v>7040.6968574328803</v>
      </c>
      <c r="F52" s="23" t="s">
        <v>1408</v>
      </c>
      <c r="G52" s="7">
        <v>5438.5454545517696</v>
      </c>
      <c r="H52" s="214"/>
      <c r="I52" s="2"/>
      <c r="J52" s="25" t="s">
        <v>83</v>
      </c>
      <c r="K52" s="25" t="e">
        <f>SUM(K34:K51)</f>
        <v>#DIV/0!</v>
      </c>
      <c r="L52" s="25" t="e">
        <f>SUM(L34:L51)</f>
        <v>#DIV/0!</v>
      </c>
      <c r="M52" s="26" t="s">
        <v>83</v>
      </c>
      <c r="N52" s="25">
        <f>SUM(N34:N51)</f>
        <v>2236.6837027772317</v>
      </c>
      <c r="O52" s="25" t="e">
        <f>SUM(O34:O51)</f>
        <v>#DIV/0!</v>
      </c>
      <c r="P52" s="41"/>
      <c r="Q52" s="2"/>
      <c r="R52" s="2"/>
      <c r="S52" s="2"/>
      <c r="T52" s="2"/>
      <c r="U52" s="2"/>
      <c r="V52" s="228" t="s">
        <v>45</v>
      </c>
      <c r="W52" s="228" t="s">
        <v>50</v>
      </c>
      <c r="X52" s="228" t="s">
        <v>62</v>
      </c>
      <c r="Y52" s="228" t="s">
        <v>79</v>
      </c>
      <c r="Z52" s="229" t="s">
        <v>50</v>
      </c>
      <c r="AA52" s="228" t="s">
        <v>79</v>
      </c>
      <c r="AB52" s="2"/>
    </row>
    <row r="53" spans="1:28" ht="14.5" customHeight="1" x14ac:dyDescent="0.75">
      <c r="A53" s="2"/>
      <c r="B53" s="2"/>
      <c r="C53" s="2"/>
      <c r="D53" s="7" t="s">
        <v>300</v>
      </c>
      <c r="E53" s="7">
        <v>653.53732225989904</v>
      </c>
      <c r="F53" s="23" t="s">
        <v>1409</v>
      </c>
      <c r="G53" s="7">
        <v>1429.3237915740899</v>
      </c>
      <c r="H53" s="214"/>
      <c r="I53" s="2"/>
      <c r="J53" s="2"/>
      <c r="K53" s="2"/>
      <c r="L53" s="2"/>
      <c r="M53" s="6" t="s">
        <v>311</v>
      </c>
      <c r="N53" s="33" t="e">
        <f>N52-K52</f>
        <v>#DIV/0!</v>
      </c>
      <c r="O53" s="33" t="e">
        <f>O52-L52</f>
        <v>#DIV/0!</v>
      </c>
      <c r="P53" s="41"/>
      <c r="Q53" s="2"/>
      <c r="R53" s="2"/>
      <c r="S53" s="2"/>
      <c r="T53" s="2"/>
      <c r="U53" s="50" t="s">
        <v>219</v>
      </c>
      <c r="V53" s="221" t="e">
        <f>F12/$F$27</f>
        <v>#DIV/0!</v>
      </c>
      <c r="W53" s="221" t="e">
        <f>F13/$F$27</f>
        <v>#DIV/0!</v>
      </c>
      <c r="X53" s="221" t="e">
        <f>F18/$F$27</f>
        <v>#DIV/0!</v>
      </c>
      <c r="Y53" s="221" t="e">
        <f>F26/$F$27</f>
        <v>#DIV/0!</v>
      </c>
      <c r="Z53" s="231" t="e">
        <f>K8/$Y8</f>
        <v>#DIV/0!</v>
      </c>
      <c r="AA53" s="221" t="e">
        <f>X8/$Y8</f>
        <v>#DIV/0!</v>
      </c>
      <c r="AB53" s="2"/>
    </row>
    <row r="54" spans="1:28" ht="14.75" x14ac:dyDescent="0.75">
      <c r="A54" s="2"/>
      <c r="B54" s="2"/>
      <c r="C54" s="2"/>
      <c r="D54" s="7"/>
      <c r="E54" s="7"/>
      <c r="F54" s="23" t="s">
        <v>748</v>
      </c>
      <c r="G54" s="7">
        <v>1797.2623092776601</v>
      </c>
      <c r="H54" s="214"/>
      <c r="I54" s="2"/>
      <c r="J54" s="2"/>
      <c r="K54" s="45"/>
      <c r="L54" s="45"/>
      <c r="M54" s="41"/>
      <c r="N54" s="41"/>
      <c r="O54" s="45"/>
      <c r="P54" s="41"/>
      <c r="Q54" s="2"/>
      <c r="R54" s="2"/>
      <c r="S54" s="2"/>
      <c r="T54" s="2"/>
      <c r="U54" s="50" t="s">
        <v>220</v>
      </c>
      <c r="V54" s="221" t="e">
        <f>G12/$G$27</f>
        <v>#DIV/0!</v>
      </c>
      <c r="W54" s="221" t="e">
        <f>G13/$G$27</f>
        <v>#DIV/0!</v>
      </c>
      <c r="X54" s="221" t="e">
        <f>G18/$G$27</f>
        <v>#DIV/0!</v>
      </c>
      <c r="Y54" s="221" t="e">
        <f>G26/$G$27</f>
        <v>#DIV/0!</v>
      </c>
      <c r="Z54" s="231" t="e">
        <f t="shared" ref="Z54:Z55" si="8">K9/$Y9</f>
        <v>#DIV/0!</v>
      </c>
      <c r="AA54" s="221" t="e">
        <f t="shared" ref="AA54:AA55" si="9">X9/$Y9</f>
        <v>#DIV/0!</v>
      </c>
      <c r="AB54" s="2"/>
    </row>
    <row r="55" spans="1:28" ht="14.75" x14ac:dyDescent="0.75">
      <c r="A55" s="2"/>
      <c r="B55" s="2"/>
      <c r="C55" s="2"/>
      <c r="D55" s="7"/>
      <c r="E55" s="7"/>
      <c r="F55" s="23" t="s">
        <v>1410</v>
      </c>
      <c r="G55" s="7">
        <v>1579.5016980371599</v>
      </c>
      <c r="H55" s="214"/>
      <c r="I55" s="2"/>
      <c r="J55" s="2"/>
      <c r="K55" s="2"/>
      <c r="L55" s="2"/>
      <c r="M55" s="74"/>
      <c r="N55" s="74" t="s">
        <v>294</v>
      </c>
      <c r="O55" s="74" t="s">
        <v>295</v>
      </c>
      <c r="P55" s="41"/>
      <c r="Q55" s="2"/>
      <c r="R55" s="2"/>
      <c r="S55" s="2"/>
      <c r="T55" s="2"/>
      <c r="U55" s="50" t="s">
        <v>221</v>
      </c>
      <c r="V55" s="221" t="e">
        <f>H12/$H$27</f>
        <v>#DIV/0!</v>
      </c>
      <c r="W55" s="221" t="e">
        <f>H13/$H$27</f>
        <v>#DIV/0!</v>
      </c>
      <c r="X55" s="221" t="e">
        <f>H18/$H$27</f>
        <v>#DIV/0!</v>
      </c>
      <c r="Y55" s="221" t="e">
        <f>H26/$H$27</f>
        <v>#DIV/0!</v>
      </c>
      <c r="Z55" s="231" t="e">
        <f t="shared" si="8"/>
        <v>#DIV/0!</v>
      </c>
      <c r="AA55" s="221" t="e">
        <f t="shared" si="9"/>
        <v>#DIV/0!</v>
      </c>
      <c r="AB55" s="2"/>
    </row>
    <row r="56" spans="1:28" ht="14.75" x14ac:dyDescent="0.75">
      <c r="A56" s="2"/>
      <c r="B56" s="2"/>
      <c r="C56" s="2"/>
      <c r="D56" s="7"/>
      <c r="E56" s="7"/>
      <c r="F56" s="103" t="s">
        <v>320</v>
      </c>
      <c r="G56" s="104">
        <f>G55-G57</f>
        <v>883.21671262239545</v>
      </c>
      <c r="H56" s="215"/>
      <c r="I56" s="2"/>
      <c r="J56" s="2"/>
      <c r="K56" s="45"/>
      <c r="L56" s="45"/>
      <c r="M56" s="42" t="s">
        <v>1688</v>
      </c>
      <c r="N56" s="7">
        <f>wGFS!B36</f>
        <v>1998.9008770565545</v>
      </c>
      <c r="O56" s="40">
        <f>N56</f>
        <v>1998.9008770565545</v>
      </c>
      <c r="P56" s="4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75" x14ac:dyDescent="0.75">
      <c r="A57" s="2"/>
      <c r="B57" s="2"/>
      <c r="C57" s="2"/>
      <c r="D57" s="7"/>
      <c r="E57" s="7"/>
      <c r="F57" s="103" t="s">
        <v>276</v>
      </c>
      <c r="G57" s="104">
        <v>696.28498541476449</v>
      </c>
      <c r="H57" s="215"/>
      <c r="I57" s="2"/>
      <c r="J57" s="2"/>
      <c r="K57" s="45"/>
      <c r="L57" s="45"/>
      <c r="M57" s="41"/>
      <c r="N57" s="41"/>
      <c r="O57" s="45"/>
      <c r="P57" s="4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75" x14ac:dyDescent="0.75">
      <c r="A58" s="2"/>
      <c r="B58" s="2"/>
      <c r="C58" s="2"/>
      <c r="D58" s="7"/>
      <c r="E58" s="7"/>
      <c r="F58" s="23" t="s">
        <v>1411</v>
      </c>
      <c r="G58" s="7">
        <v>2550.3990737478898</v>
      </c>
      <c r="H58" s="214"/>
      <c r="I58" s="2"/>
      <c r="J58" s="2"/>
      <c r="K58" s="45"/>
      <c r="L58" s="45"/>
      <c r="M58" s="41"/>
      <c r="N58" s="41"/>
      <c r="O58" s="45"/>
      <c r="P58" s="4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75" x14ac:dyDescent="0.75">
      <c r="A59" s="2"/>
      <c r="B59" s="2"/>
      <c r="C59" s="2"/>
      <c r="D59" s="7"/>
      <c r="E59" s="7"/>
      <c r="F59" s="103" t="s">
        <v>320</v>
      </c>
      <c r="G59" s="104">
        <f>G58-G60</f>
        <v>1981.2242310972408</v>
      </c>
      <c r="H59" s="215"/>
      <c r="I59" s="2"/>
      <c r="J59" s="2"/>
      <c r="K59" s="45"/>
      <c r="L59" s="45"/>
      <c r="M59" s="41"/>
      <c r="N59" s="41"/>
      <c r="O59" s="45"/>
      <c r="P59" s="41"/>
      <c r="Q59" s="2"/>
      <c r="R59" s="2"/>
      <c r="S59" s="50" t="s">
        <v>1695</v>
      </c>
      <c r="T59" s="50" t="s">
        <v>1695</v>
      </c>
      <c r="U59" s="50" t="s">
        <v>1695</v>
      </c>
      <c r="V59" s="50" t="s">
        <v>1695</v>
      </c>
      <c r="W59" s="227" t="s">
        <v>1696</v>
      </c>
      <c r="X59" s="50" t="s">
        <v>1696</v>
      </c>
      <c r="Y59" s="50" t="s">
        <v>1696</v>
      </c>
      <c r="Z59" s="50" t="s">
        <v>1696</v>
      </c>
      <c r="AA59" s="50" t="s">
        <v>1696</v>
      </c>
      <c r="AB59" s="2"/>
    </row>
    <row r="60" spans="1:28" ht="14.75" x14ac:dyDescent="0.75">
      <c r="A60" s="2"/>
      <c r="B60" s="2"/>
      <c r="C60" s="2"/>
      <c r="D60" s="7"/>
      <c r="E60" s="7"/>
      <c r="F60" s="103" t="s">
        <v>276</v>
      </c>
      <c r="G60" s="104">
        <v>569.174842650649</v>
      </c>
      <c r="H60" s="215"/>
      <c r="I60" s="2"/>
      <c r="J60" s="2"/>
      <c r="K60" s="45"/>
      <c r="L60" s="45"/>
      <c r="M60" s="41"/>
      <c r="N60" s="41"/>
      <c r="O60" s="45"/>
      <c r="P60" s="41"/>
      <c r="Q60" s="2"/>
      <c r="R60" s="2"/>
      <c r="S60" s="228" t="s">
        <v>1697</v>
      </c>
      <c r="T60" s="228" t="s">
        <v>42</v>
      </c>
      <c r="U60" s="228" t="s">
        <v>50</v>
      </c>
      <c r="V60" s="228" t="s">
        <v>79</v>
      </c>
      <c r="W60" s="229" t="s">
        <v>1698</v>
      </c>
      <c r="X60" s="228" t="s">
        <v>50</v>
      </c>
      <c r="Y60" s="228" t="s">
        <v>59</v>
      </c>
      <c r="Z60" s="228" t="s">
        <v>72</v>
      </c>
      <c r="AA60" s="228" t="s">
        <v>79</v>
      </c>
      <c r="AB60" s="2"/>
    </row>
    <row r="61" spans="1:28" ht="14.75" x14ac:dyDescent="0.75">
      <c r="A61" s="2"/>
      <c r="B61" s="2"/>
      <c r="C61" s="2"/>
      <c r="D61" s="25" t="s">
        <v>83</v>
      </c>
      <c r="E61" s="25">
        <f>SUM(E52:E60)</f>
        <v>7694.2341796927794</v>
      </c>
      <c r="F61" s="26" t="s">
        <v>83</v>
      </c>
      <c r="G61" s="25">
        <f>SUM(G52:G55)-G58</f>
        <v>7694.2341796927894</v>
      </c>
      <c r="H61" s="2"/>
      <c r="I61" s="2"/>
      <c r="J61" s="2"/>
      <c r="K61" s="45"/>
      <c r="L61" s="45"/>
      <c r="M61" s="41"/>
      <c r="N61" s="41"/>
      <c r="O61" s="45"/>
      <c r="P61" s="41"/>
      <c r="Q61" s="2"/>
      <c r="R61" s="50" t="s">
        <v>223</v>
      </c>
      <c r="S61" s="104" t="e">
        <f>Y12-SUM(T61:V61)</f>
        <v>#DIV/0!</v>
      </c>
      <c r="T61" s="104" t="e">
        <f>I12</f>
        <v>#DIV/0!</v>
      </c>
      <c r="U61" s="104">
        <f>K12</f>
        <v>248.01459228667306</v>
      </c>
      <c r="V61" s="104">
        <f>X12</f>
        <v>662.20001106100653</v>
      </c>
      <c r="W61" s="230" t="e">
        <f>J6</f>
        <v>#DIV/0!</v>
      </c>
      <c r="X61" s="104">
        <f>J13</f>
        <v>432.46990905108578</v>
      </c>
      <c r="Y61" s="104">
        <f>J16</f>
        <v>835.09604243983711</v>
      </c>
      <c r="Z61" s="104" t="e">
        <f>J23</f>
        <v>#DIV/0!</v>
      </c>
      <c r="AA61" s="104">
        <f>J26</f>
        <v>72.601947581974954</v>
      </c>
      <c r="AB61" s="2"/>
    </row>
    <row r="62" spans="1:28" ht="14.75" x14ac:dyDescent="0.75">
      <c r="A62" s="2"/>
      <c r="B62" s="2"/>
      <c r="C62" s="2"/>
      <c r="D62" s="2"/>
      <c r="E62" s="2"/>
      <c r="F62" s="6" t="s">
        <v>311</v>
      </c>
      <c r="G62" s="33">
        <f>G61-E61</f>
        <v>1.0004441719502211E-11</v>
      </c>
      <c r="H62" s="2"/>
      <c r="I62" s="2"/>
      <c r="J62" s="2"/>
      <c r="K62" s="45"/>
      <c r="L62" s="45"/>
      <c r="M62" s="41"/>
      <c r="N62" s="41"/>
      <c r="O62" s="45"/>
      <c r="P62" s="41"/>
      <c r="Q62" s="2"/>
      <c r="R62" s="2"/>
      <c r="S62" s="221" t="e">
        <f>S61/SUM($S$61:$V$61)</f>
        <v>#DIV/0!</v>
      </c>
      <c r="T62" s="221" t="e">
        <f>T61/SUM($S$61:$V$61)</f>
        <v>#DIV/0!</v>
      </c>
      <c r="U62" s="221" t="e">
        <f>U61/SUM($S$61:$V$61)</f>
        <v>#DIV/0!</v>
      </c>
      <c r="V62" s="221" t="e">
        <f>V61/SUM($S$61:$V$61)</f>
        <v>#DIV/0!</v>
      </c>
      <c r="W62" s="231" t="e">
        <f>W61/SUM($W$61:$AA$61)</f>
        <v>#DIV/0!</v>
      </c>
      <c r="X62" s="221" t="e">
        <f t="shared" ref="X62:AA62" si="10">X61/SUM($W$61:$AA$61)</f>
        <v>#DIV/0!</v>
      </c>
      <c r="Y62" s="221" t="e">
        <f t="shared" si="10"/>
        <v>#DIV/0!</v>
      </c>
      <c r="Z62" s="221" t="e">
        <f t="shared" si="10"/>
        <v>#DIV/0!</v>
      </c>
      <c r="AA62" s="221" t="e">
        <f t="shared" si="10"/>
        <v>#DIV/0!</v>
      </c>
      <c r="AB62" s="2"/>
    </row>
    <row r="63" spans="1:28" ht="14.75" x14ac:dyDescent="0.75">
      <c r="A63" s="2"/>
      <c r="B63" s="2"/>
      <c r="C63" s="2"/>
      <c r="D63" s="2"/>
      <c r="E63" s="2"/>
      <c r="F63" s="2"/>
      <c r="G63" s="2"/>
      <c r="H63" s="2"/>
      <c r="I63" s="2"/>
      <c r="J63" s="2"/>
      <c r="K63" s="45"/>
      <c r="L63" s="45"/>
      <c r="M63" s="41"/>
      <c r="N63" s="41"/>
      <c r="O63" s="45"/>
      <c r="P63" s="4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75" hidden="1" x14ac:dyDescent="0.75">
      <c r="K64" s="48"/>
      <c r="L64" s="48"/>
      <c r="N64" s="48"/>
      <c r="O64" s="48"/>
      <c r="P64" s="48"/>
      <c r="Q64" s="48"/>
      <c r="R64" s="48"/>
      <c r="S64" s="48"/>
      <c r="Y64" s="47"/>
      <c r="Z64" s="47"/>
    </row>
    <row r="65" spans="14:26" ht="14.75" hidden="1" x14ac:dyDescent="0.75">
      <c r="N65" s="48"/>
      <c r="O65" s="48"/>
      <c r="P65" s="48"/>
      <c r="Q65" s="48"/>
      <c r="R65" s="48"/>
      <c r="S65" s="48"/>
      <c r="Y65" s="47"/>
      <c r="Z65" s="47"/>
    </row>
    <row r="67" spans="14:26" ht="14.75" hidden="1" x14ac:dyDescent="0.75">
      <c r="O67" s="47"/>
      <c r="P67" s="47"/>
      <c r="Q67" s="47"/>
      <c r="R67" s="47"/>
      <c r="S67" s="47"/>
      <c r="T67" s="47"/>
      <c r="U67" s="47"/>
      <c r="V67" s="47"/>
      <c r="W67" s="47"/>
      <c r="X67" s="47"/>
    </row>
    <row r="68" spans="14:26" ht="14.75" hidden="1" x14ac:dyDescent="0.75">
      <c r="V68" s="47"/>
      <c r="W68" s="47"/>
      <c r="X68" s="47"/>
      <c r="Y68" s="47"/>
      <c r="Z68" s="47"/>
    </row>
    <row r="69" spans="14:26" ht="14.75" hidden="1" x14ac:dyDescent="0.75">
      <c r="V69" s="47"/>
      <c r="W69" s="47"/>
      <c r="X69" s="47"/>
      <c r="Y69" s="47"/>
      <c r="Z69" s="47"/>
    </row>
    <row r="70" spans="14:26" ht="14.75" hidden="1" x14ac:dyDescent="0.75">
      <c r="U70" s="47"/>
      <c r="V70" s="47"/>
      <c r="W70" s="47"/>
      <c r="X70" s="47"/>
      <c r="Y70" s="47"/>
    </row>
    <row r="71" spans="14:26" ht="14.75" hidden="1" x14ac:dyDescent="0.75">
      <c r="Y71" s="47"/>
      <c r="Z71" s="47"/>
    </row>
    <row r="72" spans="14:26" ht="14.75" hidden="1" x14ac:dyDescent="0.75">
      <c r="O72" s="47"/>
      <c r="P72" s="47"/>
      <c r="Q72" s="47"/>
      <c r="R72" s="47"/>
      <c r="S72" s="47"/>
      <c r="T72" s="47"/>
      <c r="U72" s="47"/>
      <c r="V72" s="47"/>
      <c r="W72" s="47"/>
      <c r="X72" s="47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1919F-9835-4823-BEBF-018D7F9FB0B5}">
  <sheetPr>
    <tabColor theme="9" tint="-0.499984740745262"/>
  </sheetPr>
  <dimension ref="A1:XFC31"/>
  <sheetViews>
    <sheetView showZeros="0" zoomScale="130" zoomScaleNormal="130" workbookViewId="0">
      <pane xSplit="7" ySplit="6" topLeftCell="H7" activePane="bottomRight" state="frozen"/>
      <selection activeCell="C17" sqref="C17"/>
      <selection pane="topRight" activeCell="C17" sqref="C17"/>
      <selection pane="bottomLeft" activeCell="C17" sqref="C17"/>
      <selection pane="bottomRight" activeCell="H16" sqref="H16:V22"/>
    </sheetView>
  </sheetViews>
  <sheetFormatPr defaultColWidth="0" defaultRowHeight="14.5" customHeight="1" zeroHeight="1" x14ac:dyDescent="0.75"/>
  <cols>
    <col min="1" max="1" width="2.26953125" customWidth="1"/>
    <col min="2" max="2" width="3.1328125" customWidth="1"/>
    <col min="3" max="3" width="29.453125" customWidth="1"/>
    <col min="4" max="4" width="8.76953125" customWidth="1"/>
    <col min="5" max="5" width="13" customWidth="1"/>
    <col min="6" max="6" width="8.76953125" customWidth="1"/>
    <col min="7" max="7" width="32.54296875" customWidth="1"/>
    <col min="8" max="8" width="8.7265625" customWidth="1"/>
    <col min="9" max="12" width="8.76953125" customWidth="1"/>
    <col min="13" max="13" width="8.76953125" bestFit="1" customWidth="1"/>
    <col min="14" max="20" width="8.76953125" customWidth="1"/>
    <col min="21" max="2040" width="6.953125" customWidth="1"/>
    <col min="2041" max="2041" width="6.1328125" customWidth="1"/>
    <col min="2042" max="2042" width="6.953125" customWidth="1"/>
    <col min="2043" max="2043" width="4.76953125" hidden="1"/>
    <col min="2044" max="2044" width="5.31640625" hidden="1"/>
    <col min="2045" max="2045" width="6.26953125" hidden="1"/>
    <col min="2046" max="2046" width="7.08984375" hidden="1"/>
    <col min="2047" max="2047" width="5.1796875" hidden="1"/>
    <col min="2048" max="2048" width="6.40625" hidden="1"/>
    <col min="2049" max="2049" width="10.36328125" hidden="1"/>
    <col min="2050" max="2050" width="9" hidden="1"/>
    <col min="2051" max="2051" width="4.5" hidden="1"/>
    <col min="2052" max="2052" width="6" hidden="1"/>
    <col min="2053" max="2053" width="4.76953125" hidden="1"/>
    <col min="2054" max="2054" width="8.453125" hidden="1"/>
    <col min="2055" max="2055" width="6.1328125" hidden="1"/>
    <col min="2056" max="2056" width="4.76953125" hidden="1"/>
    <col min="2057" max="2057" width="5.31640625" hidden="1"/>
    <col min="2058" max="2058" width="6.26953125" hidden="1"/>
    <col min="2059" max="2059" width="7.08984375" hidden="1"/>
    <col min="2060" max="2060" width="5.1796875" hidden="1"/>
    <col min="2061" max="2061" width="6.40625" hidden="1"/>
    <col min="2062" max="2062" width="10.36328125" hidden="1"/>
    <col min="2063" max="2063" width="9" hidden="1"/>
    <col min="2064" max="2064" width="4.5" hidden="1"/>
    <col min="2065" max="2065" width="6" hidden="1"/>
    <col min="2066" max="2504" width="8.76953125" hidden="1"/>
    <col min="2505" max="2505" width="0.1328125" hidden="1"/>
    <col min="2506" max="2506" width="4.76953125" hidden="1"/>
    <col min="2507" max="2507" width="3.1328125" hidden="1"/>
    <col min="2508" max="2508" width="3.81640625" hidden="1"/>
    <col min="2509" max="2509" width="4.76953125" hidden="1"/>
    <col min="2510" max="2510" width="5.31640625" hidden="1"/>
    <col min="2511" max="2511" width="6.26953125" hidden="1"/>
    <col min="2512" max="2512" width="7.08984375" hidden="1"/>
    <col min="2513" max="2513" width="5.1796875" hidden="1"/>
    <col min="2514" max="2514" width="6.40625" hidden="1"/>
    <col min="2515" max="2515" width="10.36328125" hidden="1"/>
    <col min="2516" max="2516" width="9" hidden="1"/>
    <col min="2517" max="2517" width="4.5" hidden="1"/>
    <col min="2518" max="2518" width="6" hidden="1"/>
    <col min="2519" max="2519" width="4.76953125" hidden="1"/>
    <col min="2520" max="2520" width="8.453125" hidden="1"/>
    <col min="2521" max="2521" width="6.1328125" hidden="1"/>
    <col min="2522" max="2522" width="4.76953125" hidden="1"/>
    <col min="2523" max="2523" width="5.31640625" hidden="1"/>
    <col min="2524" max="2524" width="6.26953125" hidden="1"/>
    <col min="2525" max="2525" width="7.08984375" hidden="1"/>
    <col min="2526" max="2526" width="5.1796875" hidden="1"/>
    <col min="2527" max="2527" width="6.40625" hidden="1"/>
    <col min="2528" max="2528" width="10.36328125" hidden="1"/>
    <col min="2529" max="2529" width="9" hidden="1"/>
    <col min="2530" max="2530" width="4.5" hidden="1"/>
    <col min="2531" max="2531" width="6" hidden="1"/>
    <col min="2532" max="3099" width="8.76953125" hidden="1"/>
    <col min="3100" max="3100" width="0.1328125" hidden="1"/>
    <col min="3101" max="3101" width="4.76953125" hidden="1"/>
    <col min="3102" max="3102" width="3.1328125" hidden="1"/>
    <col min="3103" max="3103" width="3.81640625" hidden="1"/>
    <col min="3104" max="3104" width="4.76953125" hidden="1"/>
    <col min="3105" max="3105" width="5.31640625" hidden="1"/>
    <col min="3106" max="3106" width="6.26953125" hidden="1"/>
    <col min="3107" max="3107" width="7.08984375" hidden="1"/>
    <col min="3108" max="3108" width="5.1796875" hidden="1"/>
    <col min="3109" max="3109" width="6.40625" hidden="1"/>
    <col min="3110" max="3110" width="10.36328125" hidden="1"/>
    <col min="3111" max="3111" width="9" hidden="1"/>
    <col min="3112" max="3112" width="4.5" hidden="1"/>
    <col min="3113" max="3113" width="6" hidden="1"/>
    <col min="3114" max="3114" width="4.76953125" hidden="1"/>
    <col min="3115" max="3115" width="8.453125" hidden="1"/>
    <col min="3116" max="3116" width="6.1328125" hidden="1"/>
    <col min="3117" max="3117" width="4.76953125" hidden="1"/>
    <col min="3118" max="3118" width="5.31640625" hidden="1"/>
    <col min="3119" max="3119" width="6.26953125" hidden="1"/>
    <col min="3120" max="3120" width="7.08984375" hidden="1"/>
    <col min="3121" max="3121" width="5.1796875" hidden="1"/>
    <col min="3122" max="3122" width="6.40625" hidden="1"/>
    <col min="3123" max="3123" width="10.36328125" hidden="1"/>
    <col min="3124" max="3124" width="9" hidden="1"/>
    <col min="3125" max="3125" width="4.5" hidden="1"/>
    <col min="3126" max="3126" width="6" hidden="1"/>
    <col min="3127" max="3565" width="8.76953125" hidden="1"/>
    <col min="3566" max="3566" width="0.1328125" hidden="1"/>
    <col min="3567" max="3567" width="4.76953125" hidden="1"/>
    <col min="3568" max="3568" width="3.1328125" hidden="1"/>
    <col min="3569" max="3569" width="3.81640625" hidden="1"/>
    <col min="3570" max="3570" width="4.76953125" hidden="1"/>
    <col min="3571" max="3571" width="5.31640625" hidden="1"/>
    <col min="3572" max="3572" width="6.26953125" hidden="1"/>
    <col min="3573" max="3573" width="7.08984375" hidden="1"/>
    <col min="3574" max="3574" width="5.1796875" hidden="1"/>
    <col min="3575" max="3575" width="6.40625" hidden="1"/>
    <col min="3576" max="3576" width="10.36328125" hidden="1"/>
    <col min="3577" max="3577" width="9" hidden="1"/>
    <col min="3578" max="3578" width="4.5" hidden="1"/>
    <col min="3579" max="3579" width="6" hidden="1"/>
    <col min="3580" max="3580" width="4.76953125" hidden="1"/>
    <col min="3581" max="3581" width="8.453125" hidden="1"/>
    <col min="3582" max="3582" width="6.1328125" hidden="1"/>
    <col min="3583" max="3583" width="4.76953125" hidden="1"/>
    <col min="3584" max="3584" width="5.31640625" hidden="1"/>
    <col min="3585" max="3585" width="6.26953125" hidden="1"/>
    <col min="3586" max="3586" width="7.08984375" hidden="1"/>
    <col min="3587" max="3587" width="5.1796875" hidden="1"/>
    <col min="3588" max="3588" width="6.40625" hidden="1"/>
    <col min="3589" max="3589" width="10.36328125" hidden="1"/>
    <col min="3590" max="3590" width="9" hidden="1"/>
    <col min="3591" max="3591" width="4.5" hidden="1"/>
    <col min="3592" max="3592" width="6" hidden="1"/>
    <col min="3593" max="5115" width="8.76953125" hidden="1"/>
    <col min="5116" max="5116" width="0.1328125" hidden="1"/>
    <col min="5117" max="5117" width="4.76953125" hidden="1"/>
    <col min="5118" max="5118" width="3.1328125" hidden="1"/>
    <col min="5119" max="5119" width="3.81640625" hidden="1"/>
    <col min="5120" max="5120" width="4.76953125" hidden="1"/>
    <col min="5121" max="5121" width="5.31640625" hidden="1"/>
    <col min="5122" max="5122" width="6.26953125" hidden="1"/>
    <col min="5123" max="5123" width="7.08984375" hidden="1"/>
    <col min="5124" max="5124" width="5.1796875" hidden="1"/>
    <col min="5125" max="5125" width="6.40625" hidden="1"/>
    <col min="5126" max="5126" width="10.36328125" hidden="1"/>
    <col min="5127" max="5127" width="9" hidden="1"/>
    <col min="5128" max="5128" width="4.5" hidden="1"/>
    <col min="5129" max="5129" width="6" hidden="1"/>
    <col min="5130" max="5130" width="4.76953125" hidden="1"/>
    <col min="5131" max="5131" width="8.453125" hidden="1"/>
    <col min="5132" max="5132" width="6.1328125" hidden="1"/>
    <col min="5133" max="5133" width="4.76953125" hidden="1"/>
    <col min="5134" max="5134" width="5.31640625" hidden="1"/>
    <col min="5135" max="5135" width="6.26953125" hidden="1"/>
    <col min="5136" max="5136" width="7.08984375" hidden="1"/>
    <col min="5137" max="5137" width="5.1796875" hidden="1"/>
    <col min="5138" max="5138" width="6.40625" hidden="1"/>
    <col min="5139" max="5139" width="10.36328125" hidden="1"/>
    <col min="5140" max="5140" width="9" hidden="1"/>
    <col min="5141" max="5141" width="4.5" hidden="1"/>
    <col min="5142" max="5142" width="6" hidden="1"/>
    <col min="5143" max="5581" width="8.76953125" hidden="1"/>
    <col min="5582" max="5582" width="0.1328125" hidden="1"/>
    <col min="5583" max="5583" width="4.76953125" hidden="1"/>
    <col min="5584" max="5584" width="3.1328125" hidden="1"/>
    <col min="5585" max="5585" width="3.81640625" hidden="1"/>
    <col min="5586" max="5586" width="4.76953125" hidden="1"/>
    <col min="5587" max="5587" width="5.31640625" hidden="1"/>
    <col min="5588" max="5588" width="6.26953125" hidden="1"/>
    <col min="5589" max="5589" width="7.08984375" hidden="1"/>
    <col min="5590" max="5590" width="5.1796875" hidden="1"/>
    <col min="5591" max="5591" width="6.40625" hidden="1"/>
    <col min="5592" max="5592" width="10.36328125" hidden="1"/>
    <col min="5593" max="5593" width="9" hidden="1"/>
    <col min="5594" max="5594" width="4.5" hidden="1"/>
    <col min="5595" max="5595" width="6" hidden="1"/>
    <col min="5596" max="5596" width="4.76953125" hidden="1"/>
    <col min="5597" max="5597" width="8.453125" hidden="1"/>
    <col min="5598" max="5598" width="6.1328125" hidden="1"/>
    <col min="5599" max="5599" width="4.76953125" hidden="1"/>
    <col min="5600" max="5600" width="5.31640625" hidden="1"/>
    <col min="5601" max="5601" width="6.26953125" hidden="1"/>
    <col min="5602" max="5602" width="7.08984375" hidden="1"/>
    <col min="5603" max="5603" width="5.1796875" hidden="1"/>
    <col min="5604" max="5604" width="6.40625" hidden="1"/>
    <col min="5605" max="5605" width="10.36328125" hidden="1"/>
    <col min="5606" max="5606" width="9" hidden="1"/>
    <col min="5607" max="5607" width="4.5" hidden="1"/>
    <col min="5608" max="5608" width="6" hidden="1"/>
    <col min="5609" max="6176" width="8.76953125" hidden="1"/>
    <col min="6177" max="6177" width="0.1328125" hidden="1"/>
    <col min="6178" max="6178" width="4.76953125" hidden="1"/>
    <col min="6179" max="6179" width="3.1328125" hidden="1"/>
    <col min="6180" max="6180" width="3.81640625" hidden="1"/>
    <col min="6181" max="6181" width="4.76953125" hidden="1"/>
    <col min="6182" max="6182" width="5.31640625" hidden="1"/>
    <col min="6183" max="6183" width="6.26953125" hidden="1"/>
    <col min="6184" max="6184" width="7.08984375" hidden="1"/>
    <col min="6185" max="6185" width="5.1796875" hidden="1"/>
    <col min="6186" max="6186" width="6.40625" hidden="1"/>
    <col min="6187" max="6187" width="10.36328125" hidden="1"/>
    <col min="6188" max="6188" width="9" hidden="1"/>
    <col min="6189" max="6189" width="4.5" hidden="1"/>
    <col min="6190" max="6190" width="6" hidden="1"/>
    <col min="6191" max="6191" width="4.76953125" hidden="1"/>
    <col min="6192" max="6192" width="8.453125" hidden="1"/>
    <col min="6193" max="6193" width="6.1328125" hidden="1"/>
    <col min="6194" max="6194" width="4.76953125" hidden="1"/>
    <col min="6195" max="6195" width="5.31640625" hidden="1"/>
    <col min="6196" max="6196" width="6.26953125" hidden="1"/>
    <col min="6197" max="6197" width="7.08984375" hidden="1"/>
    <col min="6198" max="6198" width="5.1796875" hidden="1"/>
    <col min="6199" max="6199" width="6.40625" hidden="1"/>
    <col min="6200" max="6200" width="10.36328125" hidden="1"/>
    <col min="6201" max="6201" width="9" hidden="1"/>
    <col min="6202" max="6202" width="4.5" hidden="1"/>
    <col min="6203" max="6203" width="6" hidden="1"/>
    <col min="6204" max="6642" width="8.76953125" hidden="1"/>
    <col min="6643" max="6643" width="0.1328125" hidden="1"/>
    <col min="6644" max="6644" width="4.76953125" hidden="1"/>
    <col min="6645" max="6645" width="3.1328125" hidden="1"/>
    <col min="6646" max="6646" width="3.81640625" hidden="1"/>
    <col min="6647" max="6647" width="4.76953125" hidden="1"/>
    <col min="6648" max="6648" width="5.31640625" hidden="1"/>
    <col min="6649" max="6649" width="6.26953125" hidden="1"/>
    <col min="6650" max="6650" width="7.08984375" hidden="1"/>
    <col min="6651" max="6651" width="5.1796875" hidden="1"/>
    <col min="6652" max="6652" width="6.40625" hidden="1"/>
    <col min="6653" max="6653" width="10.36328125" hidden="1"/>
    <col min="6654" max="6654" width="9" hidden="1"/>
    <col min="6655" max="6655" width="4.5" hidden="1"/>
    <col min="6656" max="6656" width="6" hidden="1"/>
    <col min="6657" max="6657" width="4.76953125" hidden="1"/>
    <col min="6658" max="6658" width="8.453125" hidden="1"/>
    <col min="6659" max="6659" width="6.1328125" hidden="1"/>
    <col min="6660" max="6660" width="4.76953125" hidden="1"/>
    <col min="6661" max="6661" width="5.31640625" hidden="1"/>
    <col min="6662" max="6662" width="6.26953125" hidden="1"/>
    <col min="6663" max="6663" width="7.08984375" hidden="1"/>
    <col min="6664" max="6664" width="5.1796875" hidden="1"/>
    <col min="6665" max="6665" width="6.40625" hidden="1"/>
    <col min="6666" max="6666" width="10.36328125" hidden="1"/>
    <col min="6667" max="6667" width="9" hidden="1"/>
    <col min="6668" max="6668" width="4.5" hidden="1"/>
    <col min="6669" max="6669" width="6" hidden="1"/>
    <col min="6670" max="11753" width="8.76953125" hidden="1"/>
    <col min="11754" max="11754" width="0.1328125" hidden="1"/>
    <col min="11755" max="11755" width="4.76953125" hidden="1"/>
    <col min="11756" max="11756" width="3.1328125" hidden="1"/>
    <col min="11757" max="11757" width="3.81640625" hidden="1"/>
    <col min="11758" max="11758" width="4.76953125" hidden="1"/>
    <col min="11759" max="11759" width="5.31640625" hidden="1"/>
    <col min="11760" max="11760" width="6.26953125" hidden="1"/>
    <col min="11761" max="11761" width="7.08984375" hidden="1"/>
    <col min="11762" max="11762" width="5.1796875" hidden="1"/>
    <col min="11763" max="11763" width="6.40625" hidden="1"/>
    <col min="11764" max="11764" width="10.36328125" hidden="1"/>
    <col min="11765" max="11765" width="9" hidden="1"/>
    <col min="11766" max="11766" width="4.5" hidden="1"/>
    <col min="11767" max="11767" width="6" hidden="1"/>
    <col min="11768" max="11768" width="4.76953125" hidden="1"/>
    <col min="11769" max="11769" width="8.453125" hidden="1"/>
    <col min="11770" max="11770" width="6.1328125" hidden="1"/>
    <col min="11771" max="11771" width="4.76953125" hidden="1"/>
    <col min="11772" max="11772" width="5.31640625" hidden="1"/>
    <col min="11773" max="11773" width="6.26953125" hidden="1"/>
    <col min="11774" max="11774" width="7.08984375" hidden="1"/>
    <col min="11775" max="11775" width="5.1796875" hidden="1"/>
    <col min="11776" max="11776" width="6.40625" hidden="1"/>
    <col min="11777" max="11777" width="10.36328125" hidden="1"/>
    <col min="11778" max="11778" width="9" hidden="1"/>
    <col min="11779" max="11779" width="4.5" hidden="1"/>
    <col min="11780" max="11780" width="6" hidden="1"/>
    <col min="11781" max="12219" width="8.76953125" hidden="1"/>
    <col min="12220" max="12220" width="0.1328125" hidden="1"/>
    <col min="12221" max="12221" width="4.76953125" hidden="1"/>
    <col min="12222" max="12222" width="3.1328125" hidden="1"/>
    <col min="12223" max="12223" width="3.81640625" hidden="1"/>
    <col min="12224" max="12224" width="4.76953125" hidden="1"/>
    <col min="12225" max="12225" width="5.31640625" hidden="1"/>
    <col min="12226" max="12226" width="6.26953125" hidden="1"/>
    <col min="12227" max="12227" width="7.08984375" hidden="1"/>
    <col min="12228" max="12228" width="5.1796875" hidden="1"/>
    <col min="12229" max="12229" width="6.40625" hidden="1"/>
    <col min="12230" max="12230" width="10.36328125" hidden="1"/>
    <col min="12231" max="12231" width="9" hidden="1"/>
    <col min="12232" max="12232" width="4.5" hidden="1"/>
    <col min="12233" max="12233" width="6" hidden="1"/>
    <col min="12234" max="12234" width="4.76953125" hidden="1"/>
    <col min="12235" max="12235" width="8.453125" hidden="1"/>
    <col min="12236" max="12236" width="6.1328125" hidden="1"/>
    <col min="12237" max="12237" width="4.76953125" hidden="1"/>
    <col min="12238" max="12238" width="5.31640625" hidden="1"/>
    <col min="12239" max="12239" width="6.26953125" hidden="1"/>
    <col min="12240" max="12240" width="7.08984375" hidden="1"/>
    <col min="12241" max="12241" width="5.1796875" hidden="1"/>
    <col min="12242" max="12242" width="6.40625" hidden="1"/>
    <col min="12243" max="12243" width="10.36328125" hidden="1"/>
    <col min="12244" max="12244" width="9" hidden="1"/>
    <col min="12245" max="12245" width="4.5" hidden="1"/>
    <col min="12246" max="12246" width="6" hidden="1"/>
    <col min="12247" max="12814" width="8.76953125" hidden="1"/>
    <col min="12815" max="12815" width="0.1328125" hidden="1"/>
    <col min="12816" max="12816" width="4.76953125" hidden="1"/>
    <col min="12817" max="12817" width="3.1328125" hidden="1"/>
    <col min="12818" max="12818" width="3.81640625" hidden="1"/>
    <col min="12819" max="12819" width="4.76953125" hidden="1"/>
    <col min="12820" max="12820" width="5.31640625" hidden="1"/>
    <col min="12821" max="12821" width="6.26953125" hidden="1"/>
    <col min="12822" max="12822" width="7.08984375" hidden="1"/>
    <col min="12823" max="12823" width="5.1796875" hidden="1"/>
    <col min="12824" max="12824" width="6.40625" hidden="1"/>
    <col min="12825" max="12825" width="10.36328125" hidden="1"/>
    <col min="12826" max="12826" width="9" hidden="1"/>
    <col min="12827" max="12827" width="4.5" hidden="1"/>
    <col min="12828" max="12828" width="6" hidden="1"/>
    <col min="12829" max="12829" width="4.76953125" hidden="1"/>
    <col min="12830" max="12830" width="8.453125" hidden="1"/>
    <col min="12831" max="12831" width="6.1328125" hidden="1"/>
    <col min="12832" max="12832" width="4.76953125" hidden="1"/>
    <col min="12833" max="12833" width="5.31640625" hidden="1"/>
    <col min="12834" max="12834" width="6.26953125" hidden="1"/>
    <col min="12835" max="12835" width="7.08984375" hidden="1"/>
    <col min="12836" max="12836" width="5.1796875" hidden="1"/>
    <col min="12837" max="12837" width="6.40625" hidden="1"/>
    <col min="12838" max="12838" width="10.36328125" hidden="1"/>
    <col min="12839" max="12839" width="9" hidden="1"/>
    <col min="12840" max="12840" width="4.5" hidden="1"/>
    <col min="12841" max="12841" width="6" hidden="1"/>
    <col min="12842" max="13280" width="8.76953125" hidden="1"/>
    <col min="13281" max="13281" width="0.1328125" hidden="1"/>
    <col min="13282" max="13282" width="4.76953125" hidden="1"/>
    <col min="13283" max="13283" width="3.1328125" hidden="1"/>
    <col min="13284" max="13284" width="3.81640625" hidden="1"/>
    <col min="13285" max="13285" width="4.76953125" hidden="1"/>
    <col min="13286" max="13286" width="5.31640625" hidden="1"/>
    <col min="13287" max="13287" width="6.26953125" hidden="1"/>
    <col min="13288" max="13288" width="7.08984375" hidden="1"/>
    <col min="13289" max="13289" width="5.1796875" hidden="1"/>
    <col min="13290" max="13290" width="6.40625" hidden="1"/>
    <col min="13291" max="13291" width="10.36328125" hidden="1"/>
    <col min="13292" max="13292" width="9" hidden="1"/>
    <col min="13293" max="13293" width="4.5" hidden="1"/>
    <col min="13294" max="13294" width="6" hidden="1"/>
    <col min="13295" max="13295" width="4.76953125" hidden="1"/>
    <col min="13296" max="13296" width="8.453125" hidden="1"/>
    <col min="13297" max="13297" width="6.1328125" hidden="1"/>
    <col min="13298" max="13298" width="4.76953125" hidden="1"/>
    <col min="13299" max="13299" width="5.31640625" hidden="1"/>
    <col min="13300" max="13300" width="6.26953125" hidden="1"/>
    <col min="13301" max="13301" width="7.08984375" hidden="1"/>
    <col min="13302" max="13302" width="5.1796875" hidden="1"/>
    <col min="13303" max="13303" width="6.40625" hidden="1"/>
    <col min="13304" max="13304" width="10.36328125" hidden="1"/>
    <col min="13305" max="13305" width="9" hidden="1"/>
    <col min="13306" max="13306" width="4.5" hidden="1"/>
    <col min="13307" max="13307" width="6" hidden="1"/>
    <col min="13308" max="14830" width="8.76953125" hidden="1"/>
    <col min="14831" max="14831" width="0.1328125" hidden="1"/>
    <col min="14832" max="14832" width="4.76953125" hidden="1"/>
    <col min="14833" max="14833" width="3.1328125" hidden="1"/>
    <col min="14834" max="14834" width="3.81640625" hidden="1"/>
    <col min="14835" max="14835" width="4.76953125" hidden="1"/>
    <col min="14836" max="14836" width="5.31640625" hidden="1"/>
    <col min="14837" max="14837" width="6.26953125" hidden="1"/>
    <col min="14838" max="14838" width="7.08984375" hidden="1"/>
    <col min="14839" max="14839" width="5.1796875" hidden="1"/>
    <col min="14840" max="14840" width="6.40625" hidden="1"/>
    <col min="14841" max="14841" width="10.36328125" hidden="1"/>
    <col min="14842" max="14842" width="9" hidden="1"/>
    <col min="14843" max="14843" width="4.5" hidden="1"/>
    <col min="14844" max="14844" width="6" hidden="1"/>
    <col min="14845" max="14845" width="4.76953125" hidden="1"/>
    <col min="14846" max="14846" width="8.453125" hidden="1"/>
    <col min="14847" max="14847" width="6.1328125" hidden="1"/>
    <col min="14848" max="14848" width="4.76953125" hidden="1"/>
    <col min="14849" max="14849" width="5.31640625" hidden="1"/>
    <col min="14850" max="14850" width="6.26953125" hidden="1"/>
    <col min="14851" max="14851" width="7.08984375" hidden="1"/>
    <col min="14852" max="14852" width="5.1796875" hidden="1"/>
    <col min="14853" max="14853" width="6.40625" hidden="1"/>
    <col min="14854" max="14854" width="10.36328125" hidden="1"/>
    <col min="14855" max="14855" width="9" hidden="1"/>
    <col min="14856" max="14856" width="4.5" hidden="1"/>
    <col min="14857" max="14857" width="6" hidden="1"/>
    <col min="14858" max="15296" width="8.76953125" hidden="1"/>
    <col min="15297" max="15297" width="0.1328125" hidden="1"/>
    <col min="15298" max="15298" width="4.76953125" hidden="1"/>
    <col min="15299" max="15299" width="3.1328125" hidden="1"/>
    <col min="15300" max="15300" width="3.81640625" hidden="1"/>
    <col min="15301" max="15301" width="4.76953125" hidden="1"/>
    <col min="15302" max="15302" width="5.31640625" hidden="1"/>
    <col min="15303" max="15303" width="6.26953125" hidden="1"/>
    <col min="15304" max="15304" width="7.08984375" hidden="1"/>
    <col min="15305" max="15305" width="5.1796875" hidden="1"/>
    <col min="15306" max="15306" width="6.40625" hidden="1"/>
    <col min="15307" max="15307" width="10.36328125" hidden="1"/>
    <col min="15308" max="15308" width="9" hidden="1"/>
    <col min="15309" max="15309" width="4.5" hidden="1"/>
    <col min="15310" max="15310" width="6" hidden="1"/>
    <col min="15311" max="15311" width="4.76953125" hidden="1"/>
    <col min="15312" max="15312" width="8.453125" hidden="1"/>
    <col min="15313" max="15313" width="6.1328125" hidden="1"/>
    <col min="15314" max="15314" width="4.76953125" hidden="1"/>
    <col min="15315" max="15315" width="5.31640625" hidden="1"/>
    <col min="15316" max="15316" width="6.26953125" hidden="1"/>
    <col min="15317" max="15317" width="7.08984375" hidden="1"/>
    <col min="15318" max="15318" width="5.1796875" hidden="1"/>
    <col min="15319" max="15319" width="6.40625" hidden="1"/>
    <col min="15320" max="15320" width="10.36328125" hidden="1"/>
    <col min="15321" max="15321" width="9" hidden="1"/>
    <col min="15322" max="15322" width="4.5" hidden="1"/>
    <col min="15323" max="15323" width="6" hidden="1"/>
    <col min="15324" max="15891" width="8.76953125" hidden="1"/>
    <col min="15892" max="15892" width="0.1328125" hidden="1"/>
    <col min="15893" max="15893" width="4.76953125" hidden="1"/>
    <col min="15894" max="15894" width="3.1328125" hidden="1"/>
    <col min="15895" max="15895" width="3.81640625" hidden="1"/>
    <col min="15896" max="15896" width="4.76953125" hidden="1"/>
    <col min="15897" max="15897" width="5.31640625" hidden="1"/>
    <col min="15898" max="15898" width="6.26953125" hidden="1"/>
    <col min="15899" max="15899" width="7.08984375" hidden="1"/>
    <col min="15900" max="15900" width="5.1796875" hidden="1"/>
    <col min="15901" max="15901" width="6.40625" hidden="1"/>
    <col min="15902" max="15902" width="10.36328125" hidden="1"/>
    <col min="15903" max="15903" width="9" hidden="1"/>
    <col min="15904" max="15904" width="4.5" hidden="1"/>
    <col min="15905" max="15905" width="6" hidden="1"/>
    <col min="15906" max="15906" width="4.76953125" hidden="1"/>
    <col min="15907" max="15907" width="8.453125" hidden="1"/>
    <col min="15908" max="15908" width="6.1328125" hidden="1"/>
    <col min="15909" max="15909" width="4.76953125" hidden="1"/>
    <col min="15910" max="15910" width="5.31640625" hidden="1"/>
    <col min="15911" max="15911" width="6.26953125" hidden="1"/>
    <col min="15912" max="15912" width="7.08984375" hidden="1"/>
    <col min="15913" max="15913" width="5.1796875" hidden="1"/>
    <col min="15914" max="15914" width="6.40625" hidden="1"/>
    <col min="15915" max="15915" width="10.36328125" hidden="1"/>
    <col min="15916" max="15916" width="9" hidden="1"/>
    <col min="15917" max="15917" width="4.5" hidden="1"/>
    <col min="15918" max="15918" width="6" hidden="1"/>
    <col min="15919" max="16357" width="8.76953125" hidden="1"/>
    <col min="16358" max="16358" width="0.1328125" hidden="1"/>
    <col min="16359" max="16359" width="4.76953125" hidden="1"/>
    <col min="16360" max="16360" width="3.1328125" hidden="1"/>
    <col min="16361" max="16361" width="3.81640625" hidden="1"/>
    <col min="16362" max="16362" width="4.76953125" hidden="1"/>
    <col min="16363" max="16363" width="5.31640625" hidden="1"/>
    <col min="16364" max="16364" width="6.26953125" hidden="1"/>
    <col min="16365" max="16365" width="7.08984375" hidden="1"/>
    <col min="16366" max="16366" width="5.1796875" hidden="1"/>
    <col min="16367" max="16367" width="6.40625" hidden="1"/>
    <col min="16368" max="16368" width="10.36328125" hidden="1"/>
    <col min="16369" max="16369" width="9" hidden="1"/>
    <col min="16370" max="16370" width="4.5" hidden="1"/>
    <col min="16371" max="16371" width="6" hidden="1"/>
    <col min="16372" max="16372" width="4.76953125" hidden="1"/>
    <col min="16373" max="16373" width="8.453125" hidden="1"/>
    <col min="16374" max="16374" width="6.1328125" hidden="1"/>
    <col min="16375" max="16375" width="4.76953125" hidden="1"/>
    <col min="16376" max="16376" width="5.31640625" hidden="1"/>
    <col min="16377" max="16377" width="6.26953125" hidden="1"/>
    <col min="16378" max="16378" width="7.08984375" hidden="1"/>
    <col min="16379" max="16379" width="5.1796875" hidden="1"/>
    <col min="16380" max="16380" width="6.40625" hidden="1"/>
    <col min="16381" max="16381" width="10.36328125" hidden="1"/>
    <col min="16382" max="16382" width="9" hidden="1"/>
    <col min="16383" max="16383" width="4.5" hidden="1"/>
    <col min="16384" max="16384" width="6" hidden="1"/>
  </cols>
  <sheetData>
    <row r="1" spans="1:2042" ht="18.5" x14ac:dyDescent="0.9">
      <c r="A1" s="1" t="s">
        <v>1828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042" ht="14.75" x14ac:dyDescent="0.75">
      <c r="A2" s="29" t="s">
        <v>285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042" ht="14.75" x14ac:dyDescent="0.75">
      <c r="A3" s="2"/>
      <c r="B3" s="2"/>
      <c r="C3" s="2"/>
      <c r="D3" s="2"/>
      <c r="E3" s="2"/>
      <c r="F3" s="100">
        <f>Notes!B5</f>
        <v>2024</v>
      </c>
      <c r="G3" s="4" t="s">
        <v>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042" ht="14.75" x14ac:dyDescent="0.75">
      <c r="A4" s="2"/>
      <c r="B4" s="2"/>
      <c r="C4" s="2"/>
      <c r="D4" s="2"/>
      <c r="E4" s="2"/>
      <c r="F4" s="40">
        <v>1</v>
      </c>
      <c r="G4" s="4" t="s">
        <v>315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042" ht="14.75" x14ac:dyDescent="0.75">
      <c r="A5" s="2"/>
      <c r="B5" s="2"/>
      <c r="C5" s="2"/>
      <c r="D5" s="2"/>
      <c r="E5" s="7"/>
      <c r="F5" s="2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042" ht="14.75" x14ac:dyDescent="0.75">
      <c r="A6" s="2"/>
      <c r="B6" s="4"/>
      <c r="C6" s="4"/>
      <c r="D6" s="4"/>
      <c r="E6" s="101" t="s">
        <v>1094</v>
      </c>
      <c r="F6" s="84" t="s">
        <v>316</v>
      </c>
      <c r="G6" s="81"/>
      <c r="H6" s="81">
        <v>2010</v>
      </c>
      <c r="I6" s="81">
        <v>2011</v>
      </c>
      <c r="J6" s="81">
        <v>2012</v>
      </c>
      <c r="K6" s="81">
        <v>2013</v>
      </c>
      <c r="L6" s="81">
        <v>2014</v>
      </c>
      <c r="M6" s="81">
        <v>2015</v>
      </c>
      <c r="N6" s="81">
        <v>2016</v>
      </c>
      <c r="O6" s="81">
        <v>2017</v>
      </c>
      <c r="P6" s="81">
        <v>2018</v>
      </c>
      <c r="Q6" s="81">
        <v>2019</v>
      </c>
      <c r="R6" s="81">
        <v>2020</v>
      </c>
      <c r="S6" s="81">
        <v>2021</v>
      </c>
      <c r="T6" s="81">
        <v>2022</v>
      </c>
      <c r="U6" s="81">
        <v>2023</v>
      </c>
      <c r="V6" s="81">
        <v>2024</v>
      </c>
      <c r="W6" s="81">
        <v>2022</v>
      </c>
      <c r="X6" s="81">
        <v>2022</v>
      </c>
      <c r="Y6" s="81">
        <v>2022</v>
      </c>
      <c r="Z6" s="81">
        <v>2022</v>
      </c>
      <c r="AA6" s="81">
        <v>2022</v>
      </c>
      <c r="AB6" s="81">
        <v>2022</v>
      </c>
      <c r="AC6" s="81">
        <v>2022</v>
      </c>
      <c r="AD6" s="81">
        <v>2022</v>
      </c>
      <c r="AE6" s="81">
        <v>2022</v>
      </c>
      <c r="AF6" s="81">
        <v>2022</v>
      </c>
      <c r="AG6" s="81">
        <v>2022</v>
      </c>
      <c r="AH6" s="81">
        <v>2022</v>
      </c>
      <c r="AI6" s="81">
        <v>2022</v>
      </c>
      <c r="AJ6" s="81">
        <v>2022</v>
      </c>
      <c r="AK6" s="81">
        <v>2022</v>
      </c>
      <c r="AL6" s="81">
        <v>2022</v>
      </c>
      <c r="AM6" s="81">
        <v>2022</v>
      </c>
      <c r="AN6" s="81">
        <v>2022</v>
      </c>
      <c r="AO6" s="81">
        <v>2022</v>
      </c>
      <c r="AP6" s="81">
        <v>2022</v>
      </c>
      <c r="AQ6" s="81">
        <v>2022</v>
      </c>
      <c r="AR6" s="81">
        <v>2022</v>
      </c>
      <c r="AS6" s="81">
        <v>2022</v>
      </c>
      <c r="AT6" s="81">
        <v>2022</v>
      </c>
      <c r="AU6" s="81">
        <v>2022</v>
      </c>
      <c r="AV6" s="81">
        <v>2022</v>
      </c>
      <c r="AW6" s="81">
        <v>2022</v>
      </c>
      <c r="AX6" s="81">
        <v>2022</v>
      </c>
      <c r="AY6" s="81">
        <v>2022</v>
      </c>
      <c r="AZ6" s="81">
        <v>2022</v>
      </c>
      <c r="BA6" s="81">
        <v>2022</v>
      </c>
      <c r="BB6" s="81">
        <v>2022</v>
      </c>
      <c r="BC6" s="81">
        <v>2022</v>
      </c>
      <c r="BD6" s="81">
        <v>2022</v>
      </c>
      <c r="BE6" s="81">
        <v>2022</v>
      </c>
      <c r="BF6" s="81">
        <v>2022</v>
      </c>
      <c r="BG6" s="81">
        <v>2022</v>
      </c>
      <c r="BH6" s="81">
        <v>2022</v>
      </c>
      <c r="BI6" s="81">
        <v>2022</v>
      </c>
      <c r="BJ6" s="81">
        <v>2022</v>
      </c>
      <c r="BK6" s="81">
        <v>2022</v>
      </c>
      <c r="BL6" s="81">
        <v>2022</v>
      </c>
      <c r="BM6" s="81">
        <v>2022</v>
      </c>
      <c r="BN6" s="81">
        <v>2022</v>
      </c>
      <c r="BO6" s="81">
        <v>2022</v>
      </c>
      <c r="BP6" s="81">
        <v>2022</v>
      </c>
      <c r="BQ6" s="81">
        <v>2022</v>
      </c>
      <c r="BR6" s="81">
        <v>2022</v>
      </c>
      <c r="BS6" s="81">
        <v>2022</v>
      </c>
      <c r="BT6" s="81">
        <v>2022</v>
      </c>
      <c r="BU6" s="81">
        <v>2022</v>
      </c>
      <c r="BV6" s="81">
        <v>2022</v>
      </c>
      <c r="BW6" s="81">
        <v>2022</v>
      </c>
      <c r="BX6" s="81">
        <v>2022</v>
      </c>
      <c r="BY6" s="81">
        <v>2022</v>
      </c>
      <c r="BZ6" s="81">
        <v>2022</v>
      </c>
      <c r="CA6" s="81">
        <v>2022</v>
      </c>
      <c r="CB6" s="81">
        <v>2022</v>
      </c>
      <c r="CC6" s="81">
        <v>2022</v>
      </c>
      <c r="CD6" s="81">
        <v>2022</v>
      </c>
      <c r="CE6" s="81">
        <v>2022</v>
      </c>
      <c r="CF6" s="81">
        <v>2022</v>
      </c>
      <c r="CG6" s="81">
        <v>2022</v>
      </c>
      <c r="CH6" s="81">
        <v>2022</v>
      </c>
      <c r="CI6" s="81">
        <v>2022</v>
      </c>
      <c r="CJ6" s="81">
        <v>2022</v>
      </c>
      <c r="CK6" s="81">
        <v>2022</v>
      </c>
      <c r="CL6" s="81">
        <v>2022</v>
      </c>
      <c r="CM6" s="81">
        <v>2022</v>
      </c>
      <c r="CN6" s="81">
        <v>2022</v>
      </c>
      <c r="CO6" s="81">
        <v>2022</v>
      </c>
      <c r="CP6" s="81">
        <v>2022</v>
      </c>
      <c r="CQ6" s="81">
        <v>2022</v>
      </c>
      <c r="CR6" s="81">
        <v>2022</v>
      </c>
      <c r="CS6" s="81">
        <v>2022</v>
      </c>
      <c r="CT6" s="81">
        <v>2022</v>
      </c>
      <c r="CU6" s="81">
        <v>2022</v>
      </c>
      <c r="CV6" s="81">
        <v>2022</v>
      </c>
      <c r="CW6" s="81">
        <v>2022</v>
      </c>
      <c r="CX6" s="81">
        <v>2022</v>
      </c>
      <c r="CY6" s="81">
        <v>2022</v>
      </c>
      <c r="CZ6" s="81">
        <v>2022</v>
      </c>
      <c r="DA6" s="81">
        <v>2022</v>
      </c>
      <c r="DB6" s="81">
        <v>2022</v>
      </c>
      <c r="DC6" s="81">
        <v>2022</v>
      </c>
      <c r="DD6" s="81">
        <v>2022</v>
      </c>
      <c r="DE6" s="81">
        <v>2022</v>
      </c>
      <c r="DF6" s="81">
        <v>2022</v>
      </c>
      <c r="DG6" s="81">
        <v>2022</v>
      </c>
      <c r="DH6" s="81">
        <v>2022</v>
      </c>
      <c r="DI6" s="81">
        <v>2022</v>
      </c>
      <c r="DJ6" s="81">
        <v>2022</v>
      </c>
      <c r="DK6" s="81">
        <v>2022</v>
      </c>
      <c r="DL6" s="81">
        <v>2022</v>
      </c>
      <c r="DM6" s="81">
        <v>2022</v>
      </c>
      <c r="DN6" s="81">
        <v>2022</v>
      </c>
      <c r="DO6" s="81">
        <v>2022</v>
      </c>
      <c r="DP6" s="81">
        <v>2022</v>
      </c>
      <c r="DQ6" s="81">
        <v>2022</v>
      </c>
      <c r="DR6" s="81">
        <v>2022</v>
      </c>
      <c r="DS6" s="81">
        <v>2022</v>
      </c>
      <c r="DT6" s="81">
        <v>2022</v>
      </c>
      <c r="DU6" s="81">
        <v>2022</v>
      </c>
      <c r="DV6" s="81">
        <v>2022</v>
      </c>
      <c r="DW6" s="81">
        <v>2022</v>
      </c>
      <c r="DX6" s="81">
        <v>2022</v>
      </c>
      <c r="DY6" s="81">
        <v>2022</v>
      </c>
      <c r="DZ6" s="81">
        <v>2022</v>
      </c>
      <c r="EA6" s="81">
        <v>2022</v>
      </c>
      <c r="EB6" s="81">
        <v>2022</v>
      </c>
      <c r="EC6" s="81">
        <v>2022</v>
      </c>
      <c r="ED6" s="81">
        <v>2022</v>
      </c>
      <c r="EE6" s="81">
        <v>2022</v>
      </c>
      <c r="EF6" s="81">
        <v>2022</v>
      </c>
      <c r="EG6" s="81">
        <v>2022</v>
      </c>
      <c r="EH6" s="81">
        <v>2022</v>
      </c>
      <c r="EI6" s="81">
        <v>2022</v>
      </c>
      <c r="EJ6" s="81">
        <v>2022</v>
      </c>
      <c r="EK6" s="81">
        <v>2022</v>
      </c>
      <c r="EL6" s="81">
        <v>2022</v>
      </c>
      <c r="EM6" s="81">
        <v>2022</v>
      </c>
      <c r="EN6" s="81">
        <v>2022</v>
      </c>
      <c r="EO6" s="81">
        <v>2022</v>
      </c>
      <c r="EP6" s="81">
        <v>2022</v>
      </c>
      <c r="EQ6" s="81">
        <v>2022</v>
      </c>
      <c r="ER6" s="81">
        <v>2022</v>
      </c>
      <c r="ES6" s="81">
        <v>2022</v>
      </c>
      <c r="ET6" s="81">
        <v>2022</v>
      </c>
      <c r="EU6" s="81">
        <v>2022</v>
      </c>
      <c r="EV6" s="81">
        <v>2022</v>
      </c>
      <c r="EW6" s="81">
        <v>2022</v>
      </c>
      <c r="EX6" s="81">
        <v>2022</v>
      </c>
      <c r="EY6" s="81">
        <v>2022</v>
      </c>
      <c r="EZ6" s="81">
        <v>2022</v>
      </c>
      <c r="FA6" s="81">
        <v>2022</v>
      </c>
      <c r="FB6" s="81">
        <v>2022</v>
      </c>
      <c r="FC6" s="81">
        <v>2022</v>
      </c>
      <c r="FD6" s="81">
        <v>2022</v>
      </c>
      <c r="FE6" s="81">
        <v>2022</v>
      </c>
      <c r="FF6" s="81">
        <v>2022</v>
      </c>
      <c r="FG6" s="81">
        <v>2022</v>
      </c>
      <c r="FH6" s="81">
        <v>2022</v>
      </c>
      <c r="FI6" s="81">
        <v>2022</v>
      </c>
      <c r="FJ6" s="81">
        <v>2022</v>
      </c>
      <c r="FK6" s="81">
        <v>2022</v>
      </c>
      <c r="FL6" s="81">
        <v>2022</v>
      </c>
      <c r="FM6" s="81">
        <v>2022</v>
      </c>
      <c r="FN6" s="81">
        <v>2022</v>
      </c>
      <c r="FO6" s="81">
        <v>2022</v>
      </c>
      <c r="FP6" s="81">
        <v>2022</v>
      </c>
      <c r="FQ6" s="81">
        <v>2022</v>
      </c>
      <c r="FR6" s="81">
        <v>2022</v>
      </c>
      <c r="FS6" s="81">
        <v>2022</v>
      </c>
      <c r="FT6" s="81">
        <v>2022</v>
      </c>
      <c r="FU6" s="81">
        <v>2022</v>
      </c>
      <c r="FV6" s="81">
        <v>2022</v>
      </c>
      <c r="FW6" s="81">
        <v>2022</v>
      </c>
      <c r="FX6" s="81">
        <v>2022</v>
      </c>
      <c r="FY6" s="81">
        <v>2022</v>
      </c>
      <c r="FZ6" s="81">
        <v>2022</v>
      </c>
      <c r="GA6" s="81">
        <v>2022</v>
      </c>
      <c r="GB6" s="81">
        <v>2022</v>
      </c>
      <c r="GC6" s="81">
        <v>2022</v>
      </c>
      <c r="GD6" s="81">
        <v>2022</v>
      </c>
      <c r="GE6" s="81">
        <v>2022</v>
      </c>
      <c r="GF6" s="81">
        <v>2022</v>
      </c>
      <c r="GG6" s="81">
        <v>2022</v>
      </c>
      <c r="GH6" s="81">
        <v>2022</v>
      </c>
      <c r="GI6" s="81">
        <v>2022</v>
      </c>
      <c r="GJ6" s="81">
        <v>2022</v>
      </c>
      <c r="GK6" s="81">
        <v>2022</v>
      </c>
      <c r="GL6" s="81">
        <v>2022</v>
      </c>
      <c r="GM6" s="81">
        <v>2022</v>
      </c>
      <c r="GN6" s="81">
        <v>2022</v>
      </c>
      <c r="GO6" s="81">
        <v>2022</v>
      </c>
      <c r="GP6" s="81">
        <v>2022</v>
      </c>
      <c r="GQ6" s="81">
        <v>2022</v>
      </c>
      <c r="GR6" s="81">
        <v>2022</v>
      </c>
      <c r="GS6" s="81">
        <v>2022</v>
      </c>
      <c r="GT6" s="81">
        <v>2022</v>
      </c>
      <c r="GU6" s="81">
        <v>2022</v>
      </c>
      <c r="GV6" s="81">
        <v>2022</v>
      </c>
      <c r="GW6" s="81">
        <v>2022</v>
      </c>
      <c r="GX6" s="81">
        <v>2022</v>
      </c>
      <c r="GY6" s="81">
        <v>2022</v>
      </c>
      <c r="GZ6" s="81">
        <v>2022</v>
      </c>
      <c r="HA6" s="81">
        <v>2022</v>
      </c>
      <c r="HB6" s="81">
        <v>2022</v>
      </c>
      <c r="HC6" s="81">
        <v>2022</v>
      </c>
      <c r="HD6" s="81">
        <v>2022</v>
      </c>
      <c r="HE6" s="81">
        <v>2022</v>
      </c>
      <c r="HF6" s="81">
        <v>2022</v>
      </c>
      <c r="HG6" s="81">
        <v>2022</v>
      </c>
      <c r="HH6" s="81">
        <v>2022</v>
      </c>
      <c r="HI6" s="81">
        <v>2022</v>
      </c>
      <c r="HJ6" s="81">
        <v>2022</v>
      </c>
      <c r="HK6" s="81">
        <v>2022</v>
      </c>
      <c r="HL6" s="81">
        <v>2022</v>
      </c>
      <c r="HM6" s="81">
        <v>2022</v>
      </c>
      <c r="HN6" s="81">
        <v>2022</v>
      </c>
      <c r="HO6" s="81">
        <v>2022</v>
      </c>
      <c r="HP6" s="81">
        <v>2022</v>
      </c>
      <c r="HQ6" s="81">
        <v>2022</v>
      </c>
      <c r="HR6" s="81">
        <v>2022</v>
      </c>
      <c r="HS6" s="81">
        <v>2022</v>
      </c>
      <c r="HT6" s="81">
        <v>2022</v>
      </c>
      <c r="HU6" s="81">
        <v>2022</v>
      </c>
      <c r="HV6" s="81">
        <v>2022</v>
      </c>
      <c r="HW6" s="81">
        <v>2022</v>
      </c>
      <c r="HX6" s="81">
        <v>2022</v>
      </c>
      <c r="HY6" s="81">
        <v>2022</v>
      </c>
      <c r="HZ6" s="81">
        <v>2022</v>
      </c>
      <c r="IA6" s="81">
        <v>2022</v>
      </c>
      <c r="IB6" s="81">
        <v>2022</v>
      </c>
      <c r="IC6" s="81">
        <v>2022</v>
      </c>
      <c r="ID6" s="81">
        <v>2022</v>
      </c>
      <c r="IE6" s="81">
        <v>2022</v>
      </c>
      <c r="IF6" s="81">
        <v>2022</v>
      </c>
      <c r="IG6" s="81">
        <v>2022</v>
      </c>
      <c r="IH6" s="81">
        <v>2022</v>
      </c>
      <c r="II6" s="81">
        <v>2022</v>
      </c>
      <c r="IJ6" s="81">
        <v>2022</v>
      </c>
      <c r="IK6" s="81">
        <v>2022</v>
      </c>
      <c r="IL6" s="81">
        <v>2022</v>
      </c>
      <c r="IM6" s="81">
        <v>2022</v>
      </c>
      <c r="IN6" s="81">
        <v>2022</v>
      </c>
      <c r="IO6" s="81">
        <v>2022</v>
      </c>
      <c r="IP6" s="81">
        <v>2022</v>
      </c>
      <c r="IQ6" s="81">
        <v>2022</v>
      </c>
      <c r="IR6" s="81">
        <v>2022</v>
      </c>
      <c r="IS6" s="81">
        <v>2022</v>
      </c>
      <c r="IT6" s="81">
        <v>2022</v>
      </c>
      <c r="IU6" s="81">
        <v>2022</v>
      </c>
      <c r="IV6" s="81">
        <v>2022</v>
      </c>
      <c r="IW6" s="81">
        <v>2022</v>
      </c>
      <c r="IX6" s="81">
        <v>2022</v>
      </c>
      <c r="IY6" s="81">
        <v>2022</v>
      </c>
      <c r="IZ6" s="81">
        <v>2022</v>
      </c>
      <c r="JA6" s="81">
        <v>2022</v>
      </c>
      <c r="JB6" s="81">
        <v>2022</v>
      </c>
      <c r="JC6" s="81">
        <v>2022</v>
      </c>
      <c r="JD6" s="81">
        <v>2022</v>
      </c>
      <c r="JE6" s="81">
        <v>2022</v>
      </c>
      <c r="JF6" s="81">
        <v>2022</v>
      </c>
      <c r="JG6" s="81">
        <v>2022</v>
      </c>
      <c r="JH6" s="81">
        <v>2022</v>
      </c>
      <c r="JI6" s="81">
        <v>2022</v>
      </c>
      <c r="JJ6" s="81">
        <v>2022</v>
      </c>
      <c r="JK6" s="81">
        <v>2022</v>
      </c>
      <c r="JL6" s="81">
        <v>2022</v>
      </c>
      <c r="JM6" s="81">
        <v>2022</v>
      </c>
      <c r="JN6" s="81">
        <v>2022</v>
      </c>
      <c r="JO6" s="81">
        <v>2022</v>
      </c>
      <c r="JP6" s="81">
        <v>2022</v>
      </c>
      <c r="JQ6" s="81">
        <v>2022</v>
      </c>
      <c r="JR6" s="81">
        <v>2022</v>
      </c>
      <c r="JS6" s="81">
        <v>2022</v>
      </c>
      <c r="JT6" s="81">
        <v>2022</v>
      </c>
      <c r="JU6" s="81">
        <v>2022</v>
      </c>
      <c r="JV6" s="81">
        <v>2022</v>
      </c>
      <c r="JW6" s="81">
        <v>2022</v>
      </c>
      <c r="JX6" s="81">
        <v>2022</v>
      </c>
      <c r="JY6" s="81">
        <v>2022</v>
      </c>
      <c r="JZ6" s="81">
        <v>2022</v>
      </c>
      <c r="KA6" s="81">
        <v>2022</v>
      </c>
      <c r="KB6" s="81">
        <v>2022</v>
      </c>
      <c r="KC6" s="81">
        <v>2022</v>
      </c>
      <c r="KD6" s="81">
        <v>2022</v>
      </c>
      <c r="KE6" s="81">
        <v>2022</v>
      </c>
      <c r="KF6" s="81">
        <v>2022</v>
      </c>
      <c r="KG6" s="81">
        <v>2022</v>
      </c>
      <c r="KH6" s="81">
        <v>2022</v>
      </c>
      <c r="KI6" s="81">
        <v>2022</v>
      </c>
      <c r="KJ6" s="81">
        <v>2022</v>
      </c>
      <c r="KK6" s="81">
        <v>2022</v>
      </c>
      <c r="KL6" s="81">
        <v>2022</v>
      </c>
      <c r="KM6" s="81">
        <v>2022</v>
      </c>
      <c r="KN6" s="81">
        <v>2022</v>
      </c>
      <c r="KO6" s="81">
        <v>2022</v>
      </c>
      <c r="KP6" s="81">
        <v>2022</v>
      </c>
      <c r="KQ6" s="81">
        <v>2022</v>
      </c>
      <c r="KR6" s="81">
        <v>2022</v>
      </c>
      <c r="KS6" s="81">
        <v>2022</v>
      </c>
      <c r="KT6" s="81">
        <v>2022</v>
      </c>
      <c r="KU6" s="81">
        <v>2022</v>
      </c>
      <c r="KV6" s="81">
        <v>2022</v>
      </c>
      <c r="KW6" s="81">
        <v>2022</v>
      </c>
      <c r="KX6" s="81">
        <v>2022</v>
      </c>
      <c r="KY6" s="81">
        <v>2022</v>
      </c>
      <c r="KZ6" s="81">
        <v>2022</v>
      </c>
      <c r="LA6" s="81">
        <v>2022</v>
      </c>
      <c r="LB6" s="81">
        <v>2022</v>
      </c>
      <c r="LC6" s="81">
        <v>2022</v>
      </c>
      <c r="LD6" s="81">
        <v>2022</v>
      </c>
      <c r="LE6" s="81">
        <v>2022</v>
      </c>
      <c r="LF6" s="81">
        <v>2022</v>
      </c>
      <c r="LG6" s="81">
        <v>2022</v>
      </c>
      <c r="LH6" s="81">
        <v>2022</v>
      </c>
      <c r="LI6" s="81">
        <v>2022</v>
      </c>
      <c r="LJ6" s="81">
        <v>2022</v>
      </c>
      <c r="LK6" s="81">
        <v>2022</v>
      </c>
      <c r="LL6" s="81">
        <v>2022</v>
      </c>
      <c r="LM6" s="81">
        <v>2022</v>
      </c>
      <c r="LN6" s="81">
        <v>2022</v>
      </c>
      <c r="LO6" s="81">
        <v>2022</v>
      </c>
      <c r="LP6" s="81">
        <v>2022</v>
      </c>
      <c r="LQ6" s="81">
        <v>2022</v>
      </c>
      <c r="LR6" s="81">
        <v>2022</v>
      </c>
      <c r="LS6" s="81">
        <v>2022</v>
      </c>
      <c r="LT6" s="81">
        <v>2022</v>
      </c>
      <c r="LU6" s="81">
        <v>2022</v>
      </c>
      <c r="LV6" s="81">
        <v>2022</v>
      </c>
      <c r="LW6" s="81">
        <v>2022</v>
      </c>
      <c r="LX6" s="81">
        <v>2022</v>
      </c>
      <c r="LY6" s="81">
        <v>2022</v>
      </c>
      <c r="LZ6" s="81">
        <v>2022</v>
      </c>
      <c r="MA6" s="81">
        <v>2022</v>
      </c>
      <c r="MB6" s="81">
        <v>2022</v>
      </c>
      <c r="MC6" s="81">
        <v>2022</v>
      </c>
      <c r="MD6" s="81">
        <v>2022</v>
      </c>
      <c r="ME6" s="81">
        <v>2022</v>
      </c>
      <c r="MF6" s="81">
        <v>2022</v>
      </c>
      <c r="MG6" s="81">
        <v>2022</v>
      </c>
      <c r="MH6" s="81">
        <v>2022</v>
      </c>
      <c r="MI6" s="81">
        <v>2022</v>
      </c>
      <c r="MJ6" s="81">
        <v>2022</v>
      </c>
      <c r="MK6" s="81">
        <v>2022</v>
      </c>
      <c r="ML6" s="81">
        <v>2022</v>
      </c>
      <c r="MM6" s="81">
        <v>2022</v>
      </c>
      <c r="MN6" s="81">
        <v>2022</v>
      </c>
      <c r="MO6" s="81">
        <v>2022</v>
      </c>
      <c r="MP6" s="81">
        <v>2022</v>
      </c>
      <c r="MQ6" s="81">
        <v>2022</v>
      </c>
      <c r="MR6" s="81">
        <v>2022</v>
      </c>
      <c r="MS6" s="81">
        <v>2022</v>
      </c>
      <c r="MT6" s="81">
        <v>2022</v>
      </c>
      <c r="MU6" s="81">
        <v>2022</v>
      </c>
      <c r="MV6" s="81">
        <v>2022</v>
      </c>
      <c r="MW6" s="81">
        <v>2022</v>
      </c>
      <c r="MX6" s="81">
        <v>2022</v>
      </c>
      <c r="MY6" s="81">
        <v>2022</v>
      </c>
      <c r="MZ6" s="81">
        <v>2022</v>
      </c>
      <c r="NA6" s="81">
        <v>2022</v>
      </c>
      <c r="NB6" s="81">
        <v>2022</v>
      </c>
      <c r="NC6" s="81">
        <v>2022</v>
      </c>
      <c r="ND6" s="81">
        <v>2022</v>
      </c>
      <c r="NE6" s="81">
        <v>2022</v>
      </c>
      <c r="NF6" s="81">
        <v>2022</v>
      </c>
      <c r="NG6" s="81">
        <v>2022</v>
      </c>
      <c r="NH6" s="81">
        <v>2022</v>
      </c>
      <c r="NI6" s="81">
        <v>2022</v>
      </c>
      <c r="NJ6" s="81">
        <v>2022</v>
      </c>
      <c r="NK6" s="81">
        <v>2022</v>
      </c>
      <c r="NL6" s="81">
        <v>2022</v>
      </c>
      <c r="NM6" s="81">
        <v>2022</v>
      </c>
      <c r="NN6" s="81">
        <v>2022</v>
      </c>
      <c r="NO6" s="81">
        <v>2022</v>
      </c>
      <c r="NP6" s="81">
        <v>2022</v>
      </c>
      <c r="NQ6" s="81">
        <v>2022</v>
      </c>
      <c r="NR6" s="81">
        <v>2022</v>
      </c>
      <c r="NS6" s="81">
        <v>2022</v>
      </c>
      <c r="NT6" s="81">
        <v>2022</v>
      </c>
      <c r="NU6" s="81">
        <v>2022</v>
      </c>
      <c r="NV6" s="81">
        <v>2022</v>
      </c>
      <c r="NW6" s="81">
        <v>2022</v>
      </c>
      <c r="NX6" s="81">
        <v>2022</v>
      </c>
      <c r="NY6" s="81">
        <v>2022</v>
      </c>
      <c r="NZ6" s="81">
        <v>2022</v>
      </c>
      <c r="OA6" s="81">
        <v>2022</v>
      </c>
      <c r="OB6" s="81">
        <v>2022</v>
      </c>
      <c r="OC6" s="81">
        <v>2022</v>
      </c>
      <c r="OD6" s="81">
        <v>2022</v>
      </c>
      <c r="OE6" s="81">
        <v>2022</v>
      </c>
      <c r="OF6" s="81">
        <v>2022</v>
      </c>
      <c r="OG6" s="81">
        <v>2022</v>
      </c>
      <c r="OH6" s="81">
        <v>2022</v>
      </c>
      <c r="OI6" s="81">
        <v>2022</v>
      </c>
      <c r="OJ6" s="81">
        <v>2022</v>
      </c>
      <c r="OK6" s="81">
        <v>2022</v>
      </c>
      <c r="OL6" s="81">
        <v>2022</v>
      </c>
      <c r="OM6" s="81">
        <v>2022</v>
      </c>
      <c r="ON6" s="81">
        <v>2022</v>
      </c>
      <c r="OO6" s="81">
        <v>2022</v>
      </c>
      <c r="OP6" s="81">
        <v>2022</v>
      </c>
      <c r="OQ6" s="81">
        <v>2022</v>
      </c>
      <c r="OR6" s="81">
        <v>2022</v>
      </c>
      <c r="OS6" s="81">
        <v>2022</v>
      </c>
      <c r="OT6" s="81">
        <v>2022</v>
      </c>
      <c r="OU6" s="81">
        <v>2022</v>
      </c>
      <c r="OV6" s="81">
        <v>2022</v>
      </c>
      <c r="OW6" s="81">
        <v>2022</v>
      </c>
      <c r="OX6" s="81">
        <v>2022</v>
      </c>
      <c r="OY6" s="81">
        <v>2022</v>
      </c>
      <c r="OZ6" s="81">
        <v>2022</v>
      </c>
      <c r="PA6" s="81">
        <v>2022</v>
      </c>
      <c r="PB6" s="81">
        <v>2022</v>
      </c>
      <c r="PC6" s="81">
        <v>2022</v>
      </c>
      <c r="PD6" s="81">
        <v>2022</v>
      </c>
      <c r="PE6" s="81">
        <v>2022</v>
      </c>
      <c r="PF6" s="81">
        <v>2022</v>
      </c>
      <c r="PG6" s="81">
        <v>2022</v>
      </c>
      <c r="PH6" s="81">
        <v>2022</v>
      </c>
      <c r="PI6" s="81">
        <v>2022</v>
      </c>
      <c r="PJ6" s="81">
        <v>2022</v>
      </c>
      <c r="PK6" s="81">
        <v>2022</v>
      </c>
      <c r="PL6" s="81">
        <v>2022</v>
      </c>
      <c r="PM6" s="81">
        <v>2022</v>
      </c>
      <c r="PN6" s="81">
        <v>2022</v>
      </c>
      <c r="PO6" s="81">
        <v>2022</v>
      </c>
      <c r="PP6" s="81">
        <v>2022</v>
      </c>
      <c r="PQ6" s="81">
        <v>2022</v>
      </c>
      <c r="PR6" s="81">
        <v>2022</v>
      </c>
      <c r="PS6" s="81">
        <v>2022</v>
      </c>
      <c r="PT6" s="81">
        <v>2022</v>
      </c>
      <c r="PU6" s="81">
        <v>2022</v>
      </c>
      <c r="PV6" s="81">
        <v>2022</v>
      </c>
      <c r="PW6" s="81">
        <v>2022</v>
      </c>
      <c r="PX6" s="81">
        <v>2022</v>
      </c>
      <c r="PY6" s="81">
        <v>2022</v>
      </c>
      <c r="PZ6" s="81">
        <v>2022</v>
      </c>
      <c r="QA6" s="81">
        <v>2022</v>
      </c>
      <c r="QB6" s="81">
        <v>2022</v>
      </c>
      <c r="QC6" s="81">
        <v>2022</v>
      </c>
      <c r="QD6" s="81">
        <v>2022</v>
      </c>
      <c r="QE6" s="81">
        <v>2022</v>
      </c>
      <c r="QF6" s="81">
        <v>2022</v>
      </c>
      <c r="QG6" s="81">
        <v>2022</v>
      </c>
      <c r="QH6" s="81">
        <v>2022</v>
      </c>
      <c r="QI6" s="81">
        <v>2022</v>
      </c>
      <c r="QJ6" s="81">
        <v>2022</v>
      </c>
      <c r="QK6" s="81">
        <v>2022</v>
      </c>
      <c r="QL6" s="81">
        <v>2022</v>
      </c>
      <c r="QM6" s="81">
        <v>2022</v>
      </c>
      <c r="QN6" s="81">
        <v>2022</v>
      </c>
      <c r="QO6" s="81">
        <v>2022</v>
      </c>
      <c r="QP6" s="81">
        <v>2022</v>
      </c>
      <c r="QQ6" s="81">
        <v>2022</v>
      </c>
      <c r="QR6" s="81">
        <v>2022</v>
      </c>
      <c r="QS6" s="81">
        <v>2022</v>
      </c>
      <c r="QT6" s="81">
        <v>2022</v>
      </c>
      <c r="QU6" s="81">
        <v>2022</v>
      </c>
      <c r="QV6" s="81">
        <v>2022</v>
      </c>
      <c r="QW6" s="81">
        <v>2022</v>
      </c>
      <c r="QX6" s="81">
        <v>2022</v>
      </c>
      <c r="QY6" s="81">
        <v>2022</v>
      </c>
      <c r="QZ6" s="81">
        <v>2022</v>
      </c>
      <c r="RA6" s="81">
        <v>2022</v>
      </c>
      <c r="RB6" s="81">
        <v>2022</v>
      </c>
      <c r="RC6" s="81">
        <v>2022</v>
      </c>
      <c r="RD6" s="81">
        <v>2022</v>
      </c>
      <c r="RE6" s="81">
        <v>2022</v>
      </c>
      <c r="RF6" s="81">
        <v>2022</v>
      </c>
      <c r="RG6" s="81">
        <v>2022</v>
      </c>
      <c r="RH6" s="81">
        <v>2022</v>
      </c>
      <c r="RI6" s="81">
        <v>2022</v>
      </c>
      <c r="RJ6" s="81">
        <v>2022</v>
      </c>
      <c r="RK6" s="81">
        <v>2022</v>
      </c>
      <c r="RL6" s="81">
        <v>2022</v>
      </c>
      <c r="RM6" s="81">
        <v>2022</v>
      </c>
      <c r="RN6" s="81">
        <v>2022</v>
      </c>
      <c r="RO6" s="81">
        <v>2022</v>
      </c>
      <c r="RP6" s="81">
        <v>2022</v>
      </c>
      <c r="RQ6" s="81">
        <v>2022</v>
      </c>
      <c r="RR6" s="81">
        <v>2022</v>
      </c>
      <c r="RS6" s="81">
        <v>2022</v>
      </c>
      <c r="RT6" s="81">
        <v>2022</v>
      </c>
      <c r="RU6" s="81">
        <v>2022</v>
      </c>
      <c r="RV6" s="81">
        <v>2022</v>
      </c>
      <c r="RW6" s="81">
        <v>2022</v>
      </c>
      <c r="RX6" s="81">
        <v>2022</v>
      </c>
      <c r="RY6" s="81">
        <v>2022</v>
      </c>
      <c r="RZ6" s="81">
        <v>2022</v>
      </c>
      <c r="SA6" s="81">
        <v>2022</v>
      </c>
      <c r="SB6" s="81">
        <v>2022</v>
      </c>
      <c r="SC6" s="81">
        <v>2022</v>
      </c>
      <c r="SD6" s="81">
        <v>2022</v>
      </c>
      <c r="SE6" s="81">
        <v>2022</v>
      </c>
      <c r="SF6" s="81">
        <v>2022</v>
      </c>
      <c r="SG6" s="81">
        <v>2022</v>
      </c>
      <c r="SH6" s="81">
        <v>2022</v>
      </c>
      <c r="SI6" s="81">
        <v>2022</v>
      </c>
      <c r="SJ6" s="81">
        <v>2022</v>
      </c>
      <c r="SK6" s="81">
        <v>2022</v>
      </c>
      <c r="SL6" s="81">
        <v>2022</v>
      </c>
      <c r="SM6" s="81">
        <v>2022</v>
      </c>
      <c r="SN6" s="81">
        <v>2022</v>
      </c>
      <c r="SO6" s="81">
        <v>2022</v>
      </c>
      <c r="SP6" s="81">
        <v>2022</v>
      </c>
      <c r="SQ6" s="81">
        <v>2022</v>
      </c>
      <c r="SR6" s="81">
        <v>2022</v>
      </c>
      <c r="SS6" s="81">
        <v>2022</v>
      </c>
      <c r="ST6" s="81">
        <v>2022</v>
      </c>
      <c r="SU6" s="81">
        <v>2022</v>
      </c>
      <c r="SV6" s="81">
        <v>2022</v>
      </c>
      <c r="SW6" s="81">
        <v>2022</v>
      </c>
      <c r="SX6" s="81">
        <v>2022</v>
      </c>
      <c r="SY6" s="81">
        <v>2022</v>
      </c>
      <c r="SZ6" s="81">
        <v>2022</v>
      </c>
      <c r="TA6" s="81">
        <v>2022</v>
      </c>
      <c r="TB6" s="81">
        <v>2022</v>
      </c>
      <c r="TC6" s="81">
        <v>2022</v>
      </c>
      <c r="TD6" s="81">
        <v>2022</v>
      </c>
      <c r="TE6" s="81">
        <v>2022</v>
      </c>
      <c r="TF6" s="81">
        <v>2022</v>
      </c>
      <c r="TG6" s="81">
        <v>2022</v>
      </c>
      <c r="TH6" s="81">
        <v>2022</v>
      </c>
      <c r="TI6" s="81">
        <v>2022</v>
      </c>
      <c r="TJ6" s="81">
        <v>2022</v>
      </c>
      <c r="TK6" s="81">
        <v>2022</v>
      </c>
      <c r="TL6" s="81">
        <v>2022</v>
      </c>
      <c r="TM6" s="81">
        <v>2022</v>
      </c>
      <c r="TN6" s="81">
        <v>2022</v>
      </c>
      <c r="TO6" s="81">
        <v>2022</v>
      </c>
      <c r="TP6" s="81">
        <v>2022</v>
      </c>
      <c r="TQ6" s="81">
        <v>2022</v>
      </c>
      <c r="TR6" s="81">
        <v>2022</v>
      </c>
      <c r="TS6" s="81">
        <v>2022</v>
      </c>
      <c r="TT6" s="81">
        <v>2022</v>
      </c>
      <c r="TU6" s="81">
        <v>2022</v>
      </c>
      <c r="TV6" s="81">
        <v>2022</v>
      </c>
      <c r="TW6" s="81">
        <v>2022</v>
      </c>
      <c r="TX6" s="81">
        <v>2022</v>
      </c>
      <c r="TY6" s="81">
        <v>2022</v>
      </c>
      <c r="TZ6" s="81">
        <v>2022</v>
      </c>
      <c r="UA6" s="81">
        <v>2022</v>
      </c>
      <c r="UB6" s="81">
        <v>2022</v>
      </c>
      <c r="UC6" s="81">
        <v>2022</v>
      </c>
      <c r="UD6" s="81">
        <v>2022</v>
      </c>
      <c r="UE6" s="81">
        <v>2022</v>
      </c>
      <c r="UF6" s="81">
        <v>2022</v>
      </c>
      <c r="UG6" s="81">
        <v>2022</v>
      </c>
      <c r="UH6" s="81">
        <v>2022</v>
      </c>
      <c r="UI6" s="81">
        <v>2022</v>
      </c>
      <c r="UJ6" s="81">
        <v>2022</v>
      </c>
      <c r="UK6" s="81">
        <v>2022</v>
      </c>
      <c r="UL6" s="81">
        <v>2022</v>
      </c>
      <c r="UM6" s="81">
        <v>2022</v>
      </c>
      <c r="UN6" s="81">
        <v>2022</v>
      </c>
      <c r="UO6" s="81">
        <v>2022</v>
      </c>
      <c r="UP6" s="81">
        <v>2022</v>
      </c>
      <c r="UQ6" s="81">
        <v>2022</v>
      </c>
      <c r="UR6" s="81">
        <v>2022</v>
      </c>
      <c r="US6" s="81">
        <v>2022</v>
      </c>
      <c r="UT6" s="81">
        <v>2022</v>
      </c>
      <c r="UU6" s="81">
        <v>2022</v>
      </c>
      <c r="UV6" s="81">
        <v>2022</v>
      </c>
      <c r="UW6" s="81">
        <v>2022</v>
      </c>
      <c r="UX6" s="81">
        <v>2022</v>
      </c>
      <c r="UY6" s="81">
        <v>2022</v>
      </c>
      <c r="UZ6" s="81">
        <v>2022</v>
      </c>
      <c r="VA6" s="81">
        <v>2022</v>
      </c>
      <c r="VB6" s="81">
        <v>2022</v>
      </c>
      <c r="VC6" s="81">
        <v>2022</v>
      </c>
      <c r="VD6" s="81">
        <v>2022</v>
      </c>
      <c r="VE6" s="81">
        <v>2022</v>
      </c>
      <c r="VF6" s="81">
        <v>2022</v>
      </c>
      <c r="VG6" s="81">
        <v>2022</v>
      </c>
      <c r="VH6" s="81">
        <v>2022</v>
      </c>
      <c r="VI6" s="81">
        <v>2022</v>
      </c>
      <c r="VJ6" s="81">
        <v>2022</v>
      </c>
      <c r="VK6" s="81">
        <v>2022</v>
      </c>
      <c r="VL6" s="81">
        <v>2022</v>
      </c>
      <c r="VM6" s="81">
        <v>2022</v>
      </c>
      <c r="VN6" s="81">
        <v>2022</v>
      </c>
      <c r="VO6" s="81">
        <v>2022</v>
      </c>
      <c r="VP6" s="81">
        <v>2022</v>
      </c>
      <c r="VQ6" s="81">
        <v>2022</v>
      </c>
      <c r="VR6" s="81">
        <v>2022</v>
      </c>
      <c r="VS6" s="81">
        <v>2022</v>
      </c>
      <c r="VT6" s="81">
        <v>2022</v>
      </c>
      <c r="VU6" s="81">
        <v>2022</v>
      </c>
      <c r="VV6" s="81">
        <v>2022</v>
      </c>
      <c r="VW6" s="81">
        <v>2022</v>
      </c>
      <c r="VX6" s="81">
        <v>2022</v>
      </c>
      <c r="VY6" s="81">
        <v>2022</v>
      </c>
      <c r="VZ6" s="81">
        <v>2022</v>
      </c>
      <c r="WA6" s="81">
        <v>2022</v>
      </c>
      <c r="WB6" s="81">
        <v>2022</v>
      </c>
      <c r="WC6" s="81">
        <v>2022</v>
      </c>
      <c r="WD6" s="81">
        <v>2022</v>
      </c>
      <c r="WE6" s="81">
        <v>2022</v>
      </c>
      <c r="WF6" s="81">
        <v>2022</v>
      </c>
      <c r="WG6" s="81">
        <v>2022</v>
      </c>
      <c r="WH6" s="81">
        <v>2022</v>
      </c>
      <c r="WI6" s="81">
        <v>2022</v>
      </c>
      <c r="WJ6" s="81">
        <v>2022</v>
      </c>
      <c r="WK6" s="81">
        <v>2022</v>
      </c>
      <c r="WL6" s="81">
        <v>2022</v>
      </c>
      <c r="WM6" s="81">
        <v>2022</v>
      </c>
      <c r="WN6" s="81">
        <v>2022</v>
      </c>
      <c r="WO6" s="81">
        <v>2022</v>
      </c>
      <c r="WP6" s="81">
        <v>2022</v>
      </c>
      <c r="WQ6" s="81">
        <v>2022</v>
      </c>
      <c r="WR6" s="81">
        <v>2022</v>
      </c>
      <c r="WS6" s="81">
        <v>2022</v>
      </c>
      <c r="WT6" s="81">
        <v>2022</v>
      </c>
      <c r="WU6" s="81">
        <v>2022</v>
      </c>
      <c r="WV6" s="81">
        <v>2022</v>
      </c>
      <c r="WW6" s="81">
        <v>2022</v>
      </c>
      <c r="WX6" s="81">
        <v>2022</v>
      </c>
      <c r="WY6" s="81">
        <v>2022</v>
      </c>
      <c r="WZ6" s="81">
        <v>2022</v>
      </c>
      <c r="XA6" s="81">
        <v>2022</v>
      </c>
      <c r="XB6" s="81">
        <v>2022</v>
      </c>
      <c r="XC6" s="81">
        <v>2022</v>
      </c>
      <c r="XD6" s="81">
        <v>2022</v>
      </c>
      <c r="XE6" s="81">
        <v>2022</v>
      </c>
      <c r="XF6" s="81">
        <v>2022</v>
      </c>
      <c r="XG6" s="81">
        <v>2022</v>
      </c>
      <c r="XH6" s="81">
        <v>2022</v>
      </c>
      <c r="XI6" s="81">
        <v>2022</v>
      </c>
      <c r="XJ6" s="81">
        <v>2022</v>
      </c>
      <c r="XK6" s="81">
        <v>2022</v>
      </c>
      <c r="XL6" s="81">
        <v>2022</v>
      </c>
      <c r="XM6" s="81">
        <v>2022</v>
      </c>
      <c r="XN6" s="81">
        <v>2022</v>
      </c>
      <c r="XO6" s="81">
        <v>2022</v>
      </c>
      <c r="XP6" s="81">
        <v>2022</v>
      </c>
      <c r="XQ6" s="81">
        <v>2022</v>
      </c>
      <c r="XR6" s="81">
        <v>2022</v>
      </c>
      <c r="XS6" s="81">
        <v>2022</v>
      </c>
      <c r="XT6" s="81">
        <v>2022</v>
      </c>
      <c r="XU6" s="81">
        <v>2022</v>
      </c>
      <c r="XV6" s="81">
        <v>2022</v>
      </c>
      <c r="XW6" s="81">
        <v>2022</v>
      </c>
      <c r="XX6" s="81">
        <v>2022</v>
      </c>
      <c r="XY6" s="81">
        <v>2022</v>
      </c>
      <c r="XZ6" s="81">
        <v>2022</v>
      </c>
      <c r="YA6" s="81">
        <v>2022</v>
      </c>
      <c r="YB6" s="81">
        <v>2022</v>
      </c>
      <c r="YC6" s="81">
        <v>2022</v>
      </c>
      <c r="YD6" s="81">
        <v>2022</v>
      </c>
      <c r="YE6" s="81">
        <v>2022</v>
      </c>
      <c r="YF6" s="81">
        <v>2022</v>
      </c>
      <c r="YG6" s="81">
        <v>2022</v>
      </c>
      <c r="YH6" s="81">
        <v>2022</v>
      </c>
      <c r="YI6" s="81">
        <v>2022</v>
      </c>
      <c r="YJ6" s="81">
        <v>2022</v>
      </c>
      <c r="YK6" s="81">
        <v>2022</v>
      </c>
      <c r="YL6" s="81">
        <v>2022</v>
      </c>
      <c r="YM6" s="81">
        <v>2022</v>
      </c>
      <c r="YN6" s="81">
        <v>2022</v>
      </c>
      <c r="YO6" s="81">
        <v>2022</v>
      </c>
      <c r="YP6" s="81">
        <v>2022</v>
      </c>
      <c r="YQ6" s="81">
        <v>2022</v>
      </c>
      <c r="YR6" s="81">
        <v>2022</v>
      </c>
      <c r="YS6" s="81">
        <v>2022</v>
      </c>
      <c r="YT6" s="81">
        <v>2022</v>
      </c>
      <c r="YU6" s="81">
        <v>2022</v>
      </c>
      <c r="YV6" s="81">
        <v>2022</v>
      </c>
      <c r="YW6" s="81">
        <v>2022</v>
      </c>
      <c r="YX6" s="81">
        <v>2022</v>
      </c>
      <c r="YY6" s="81">
        <v>2022</v>
      </c>
      <c r="YZ6" s="81">
        <v>2022</v>
      </c>
      <c r="ZA6" s="81">
        <v>2022</v>
      </c>
      <c r="ZB6" s="81">
        <v>2022</v>
      </c>
      <c r="ZC6" s="81">
        <v>2022</v>
      </c>
      <c r="ZD6" s="81">
        <v>2022</v>
      </c>
      <c r="ZE6" s="81">
        <v>2022</v>
      </c>
      <c r="ZF6" s="81">
        <v>2022</v>
      </c>
      <c r="ZG6" s="81">
        <v>2022</v>
      </c>
      <c r="ZH6" s="81">
        <v>2022</v>
      </c>
      <c r="ZI6" s="81">
        <v>2022</v>
      </c>
      <c r="ZJ6" s="81">
        <v>2022</v>
      </c>
      <c r="ZK6" s="81">
        <v>2022</v>
      </c>
      <c r="ZL6" s="81">
        <v>2022</v>
      </c>
      <c r="ZM6" s="81">
        <v>2022</v>
      </c>
      <c r="ZN6" s="81">
        <v>2022</v>
      </c>
      <c r="ZO6" s="81">
        <v>2022</v>
      </c>
      <c r="ZP6" s="81">
        <v>2022</v>
      </c>
      <c r="ZQ6" s="81">
        <v>2022</v>
      </c>
      <c r="ZR6" s="81">
        <v>2022</v>
      </c>
      <c r="ZS6" s="81">
        <v>2022</v>
      </c>
      <c r="ZT6" s="81">
        <v>2022</v>
      </c>
      <c r="ZU6" s="81">
        <v>2022</v>
      </c>
      <c r="ZV6" s="81">
        <v>2022</v>
      </c>
      <c r="ZW6" s="81">
        <v>2022</v>
      </c>
      <c r="ZX6" s="81">
        <v>2022</v>
      </c>
      <c r="ZY6" s="81">
        <v>2022</v>
      </c>
      <c r="ZZ6" s="81">
        <v>2022</v>
      </c>
      <c r="AAA6" s="81">
        <v>2022</v>
      </c>
      <c r="AAB6" s="81">
        <v>2022</v>
      </c>
      <c r="AAC6" s="81">
        <v>2022</v>
      </c>
      <c r="AAD6" s="81">
        <v>2022</v>
      </c>
      <c r="AAE6" s="81">
        <v>2022</v>
      </c>
      <c r="AAF6" s="81">
        <v>2022</v>
      </c>
      <c r="AAG6" s="81">
        <v>2022</v>
      </c>
      <c r="AAH6" s="81">
        <v>2022</v>
      </c>
      <c r="AAI6" s="81">
        <v>2022</v>
      </c>
      <c r="AAJ6" s="81">
        <v>2022</v>
      </c>
      <c r="AAK6" s="81">
        <v>2022</v>
      </c>
      <c r="AAL6" s="81">
        <v>2022</v>
      </c>
      <c r="AAM6" s="81">
        <v>2022</v>
      </c>
      <c r="AAN6" s="81">
        <v>2022</v>
      </c>
      <c r="AAO6" s="81">
        <v>2022</v>
      </c>
      <c r="AAP6" s="81">
        <v>2022</v>
      </c>
      <c r="AAQ6" s="81">
        <v>2022</v>
      </c>
      <c r="AAR6" s="81">
        <v>2022</v>
      </c>
      <c r="AAS6" s="81">
        <v>2022</v>
      </c>
      <c r="AAT6" s="81">
        <v>2022</v>
      </c>
      <c r="AAU6" s="81">
        <v>2022</v>
      </c>
      <c r="AAV6" s="81">
        <v>2022</v>
      </c>
      <c r="AAW6" s="81">
        <v>2022</v>
      </c>
      <c r="AAX6" s="81">
        <v>2022</v>
      </c>
      <c r="AAY6" s="81">
        <v>2022</v>
      </c>
      <c r="AAZ6" s="81">
        <v>2022</v>
      </c>
      <c r="ABA6" s="81">
        <v>2022</v>
      </c>
      <c r="ABB6" s="81">
        <v>2022</v>
      </c>
      <c r="ABC6" s="81">
        <v>2022</v>
      </c>
      <c r="ABD6" s="81">
        <v>2022</v>
      </c>
      <c r="ABE6" s="81">
        <v>2022</v>
      </c>
      <c r="ABF6" s="81">
        <v>2022</v>
      </c>
      <c r="ABG6" s="81">
        <v>2022</v>
      </c>
      <c r="ABH6" s="81">
        <v>2022</v>
      </c>
      <c r="ABI6" s="81">
        <v>2022</v>
      </c>
      <c r="ABJ6" s="81">
        <v>2022</v>
      </c>
      <c r="ABK6" s="81">
        <v>2022</v>
      </c>
      <c r="ABL6" s="81">
        <v>2022</v>
      </c>
      <c r="ABM6" s="81">
        <v>2022</v>
      </c>
      <c r="ABN6" s="81">
        <v>2022</v>
      </c>
      <c r="ABO6" s="81">
        <v>2022</v>
      </c>
      <c r="ABP6" s="81">
        <v>2022</v>
      </c>
      <c r="ABQ6" s="81">
        <v>2022</v>
      </c>
      <c r="ABR6" s="81">
        <v>2022</v>
      </c>
      <c r="ABS6" s="81">
        <v>2022</v>
      </c>
      <c r="ABT6" s="81">
        <v>2022</v>
      </c>
      <c r="ABU6" s="81">
        <v>2022</v>
      </c>
      <c r="ABV6" s="81">
        <v>2022</v>
      </c>
      <c r="ABW6" s="81">
        <v>2022</v>
      </c>
      <c r="ABX6" s="81">
        <v>2022</v>
      </c>
      <c r="ABY6" s="81">
        <v>2022</v>
      </c>
      <c r="ABZ6" s="81">
        <v>2022</v>
      </c>
      <c r="ACA6" s="81">
        <v>2022</v>
      </c>
      <c r="ACB6" s="81">
        <v>2022</v>
      </c>
      <c r="ACC6" s="81">
        <v>2022</v>
      </c>
      <c r="ACD6" s="81">
        <v>2022</v>
      </c>
      <c r="ACE6" s="81">
        <v>2022</v>
      </c>
      <c r="ACF6" s="81">
        <v>2022</v>
      </c>
      <c r="ACG6" s="81">
        <v>2022</v>
      </c>
      <c r="ACH6" s="81">
        <v>2022</v>
      </c>
      <c r="ACI6" s="81">
        <v>2022</v>
      </c>
      <c r="ACJ6" s="81">
        <v>2022</v>
      </c>
      <c r="ACK6" s="81">
        <v>2022</v>
      </c>
      <c r="ACL6" s="81">
        <v>2022</v>
      </c>
      <c r="ACM6" s="81">
        <v>2022</v>
      </c>
      <c r="ACN6" s="81">
        <v>2022</v>
      </c>
      <c r="ACO6" s="81">
        <v>2022</v>
      </c>
      <c r="ACP6" s="81">
        <v>2022</v>
      </c>
      <c r="ACQ6" s="81">
        <v>2022</v>
      </c>
      <c r="ACR6" s="81">
        <v>2022</v>
      </c>
      <c r="ACS6" s="81">
        <v>2022</v>
      </c>
      <c r="ACT6" s="81">
        <v>2022</v>
      </c>
      <c r="ACU6" s="81">
        <v>2022</v>
      </c>
      <c r="ACV6" s="81">
        <v>2022</v>
      </c>
      <c r="ACW6" s="81">
        <v>2022</v>
      </c>
      <c r="ACX6" s="81">
        <v>2022</v>
      </c>
      <c r="ACY6" s="81">
        <v>2022</v>
      </c>
      <c r="ACZ6" s="81">
        <v>2022</v>
      </c>
      <c r="ADA6" s="81">
        <v>2022</v>
      </c>
      <c r="ADB6" s="81">
        <v>2022</v>
      </c>
      <c r="ADC6" s="81">
        <v>2022</v>
      </c>
      <c r="ADD6" s="81">
        <v>2022</v>
      </c>
      <c r="ADE6" s="81">
        <v>2022</v>
      </c>
      <c r="ADF6" s="81">
        <v>2022</v>
      </c>
      <c r="ADG6" s="81">
        <v>2022</v>
      </c>
      <c r="ADH6" s="81">
        <v>2022</v>
      </c>
      <c r="ADI6" s="81">
        <v>2022</v>
      </c>
      <c r="ADJ6" s="81">
        <v>2022</v>
      </c>
      <c r="ADK6" s="81">
        <v>2022</v>
      </c>
      <c r="ADL6" s="81">
        <v>2022</v>
      </c>
      <c r="ADM6" s="81">
        <v>2022</v>
      </c>
      <c r="ADN6" s="81">
        <v>2022</v>
      </c>
      <c r="ADO6" s="81">
        <v>2022</v>
      </c>
      <c r="ADP6" s="81">
        <v>2022</v>
      </c>
      <c r="ADQ6" s="81">
        <v>2022</v>
      </c>
      <c r="ADR6" s="81">
        <v>2022</v>
      </c>
      <c r="ADS6" s="81">
        <v>2022</v>
      </c>
      <c r="ADT6" s="81">
        <v>2022</v>
      </c>
      <c r="ADU6" s="81">
        <v>2022</v>
      </c>
      <c r="ADV6" s="81">
        <v>2022</v>
      </c>
      <c r="ADW6" s="81">
        <v>2022</v>
      </c>
      <c r="ADX6" s="81">
        <v>2022</v>
      </c>
      <c r="ADY6" s="81">
        <v>2022</v>
      </c>
      <c r="ADZ6" s="81">
        <v>2022</v>
      </c>
      <c r="AEA6" s="81">
        <v>2022</v>
      </c>
      <c r="AEB6" s="81">
        <v>2022</v>
      </c>
      <c r="AEC6" s="81">
        <v>2022</v>
      </c>
      <c r="AED6" s="81">
        <v>2022</v>
      </c>
      <c r="AEE6" s="81">
        <v>2022</v>
      </c>
      <c r="AEF6" s="81">
        <v>2022</v>
      </c>
      <c r="AEG6" s="81">
        <v>2022</v>
      </c>
      <c r="AEH6" s="81">
        <v>2022</v>
      </c>
      <c r="AEI6" s="81">
        <v>2022</v>
      </c>
      <c r="AEJ6" s="81">
        <v>2022</v>
      </c>
      <c r="AEK6" s="81">
        <v>2022</v>
      </c>
      <c r="AEL6" s="81">
        <v>2022</v>
      </c>
      <c r="AEM6" s="81">
        <v>2022</v>
      </c>
      <c r="AEN6" s="81">
        <v>2022</v>
      </c>
      <c r="AEO6" s="81">
        <v>2022</v>
      </c>
      <c r="AEP6" s="81">
        <v>2022</v>
      </c>
      <c r="AEQ6" s="81">
        <v>2022</v>
      </c>
      <c r="AER6" s="81">
        <v>2022</v>
      </c>
      <c r="AES6" s="81">
        <v>2022</v>
      </c>
      <c r="AET6" s="81">
        <v>2022</v>
      </c>
      <c r="AEU6" s="81">
        <v>2022</v>
      </c>
      <c r="AEV6" s="81">
        <v>2022</v>
      </c>
      <c r="AEW6" s="81">
        <v>2022</v>
      </c>
      <c r="AEX6" s="81">
        <v>2022</v>
      </c>
      <c r="AEY6" s="81">
        <v>2022</v>
      </c>
      <c r="AEZ6" s="81">
        <v>2022</v>
      </c>
      <c r="AFA6" s="81">
        <v>2022</v>
      </c>
      <c r="AFB6" s="81">
        <v>2022</v>
      </c>
      <c r="AFC6" s="81">
        <v>2022</v>
      </c>
      <c r="AFD6" s="81">
        <v>2022</v>
      </c>
      <c r="AFE6" s="81">
        <v>2022</v>
      </c>
      <c r="AFF6" s="81">
        <v>2022</v>
      </c>
      <c r="AFG6" s="81">
        <v>2022</v>
      </c>
      <c r="AFH6" s="81">
        <v>2022</v>
      </c>
      <c r="AFI6" s="81">
        <v>2022</v>
      </c>
      <c r="AFJ6" s="81">
        <v>2022</v>
      </c>
      <c r="AFK6" s="81">
        <v>2022</v>
      </c>
      <c r="AFL6" s="81">
        <v>2022</v>
      </c>
      <c r="AFM6" s="81">
        <v>2022</v>
      </c>
      <c r="AFN6" s="81">
        <v>2022</v>
      </c>
      <c r="AFO6" s="81">
        <v>2022</v>
      </c>
      <c r="AFP6" s="81">
        <v>2022</v>
      </c>
      <c r="AFQ6" s="81">
        <v>2022</v>
      </c>
      <c r="AFR6" s="81">
        <v>2022</v>
      </c>
      <c r="AFS6" s="81">
        <v>2022</v>
      </c>
      <c r="AFT6" s="81">
        <v>2022</v>
      </c>
      <c r="AFU6" s="81">
        <v>2022</v>
      </c>
      <c r="AFV6" s="81">
        <v>2022</v>
      </c>
      <c r="AFW6" s="81">
        <v>2022</v>
      </c>
      <c r="AFX6" s="81">
        <v>2022</v>
      </c>
      <c r="AFY6" s="81">
        <v>2022</v>
      </c>
      <c r="AFZ6" s="81">
        <v>2022</v>
      </c>
      <c r="AGA6" s="81">
        <v>2022</v>
      </c>
      <c r="AGB6" s="81">
        <v>2022</v>
      </c>
      <c r="AGC6" s="81">
        <v>2022</v>
      </c>
      <c r="AGD6" s="81">
        <v>2022</v>
      </c>
      <c r="AGE6" s="81">
        <v>2022</v>
      </c>
      <c r="AGF6" s="81">
        <v>2022</v>
      </c>
      <c r="AGG6" s="81">
        <v>2022</v>
      </c>
      <c r="AGH6" s="81">
        <v>2022</v>
      </c>
      <c r="AGI6" s="81">
        <v>2022</v>
      </c>
      <c r="AGJ6" s="81">
        <v>2022</v>
      </c>
      <c r="AGK6" s="81">
        <v>2022</v>
      </c>
      <c r="AGL6" s="81">
        <v>2022</v>
      </c>
      <c r="AGM6" s="81">
        <v>2022</v>
      </c>
      <c r="AGN6" s="81">
        <v>2022</v>
      </c>
      <c r="AGO6" s="81">
        <v>2022</v>
      </c>
      <c r="AGP6" s="81">
        <v>2022</v>
      </c>
      <c r="AGQ6" s="81">
        <v>2022</v>
      </c>
      <c r="AGR6" s="81">
        <v>2022</v>
      </c>
      <c r="AGS6" s="81">
        <v>2022</v>
      </c>
      <c r="AGT6" s="81">
        <v>2022</v>
      </c>
      <c r="AGU6" s="81">
        <v>2022</v>
      </c>
      <c r="AGV6" s="81">
        <v>2022</v>
      </c>
      <c r="AGW6" s="81">
        <v>2022</v>
      </c>
      <c r="AGX6" s="81">
        <v>2022</v>
      </c>
      <c r="AGY6" s="81">
        <v>2022</v>
      </c>
      <c r="AGZ6" s="81">
        <v>2022</v>
      </c>
      <c r="AHA6" s="81">
        <v>2022</v>
      </c>
      <c r="AHB6" s="81">
        <v>2022</v>
      </c>
      <c r="AHC6" s="81">
        <v>2022</v>
      </c>
      <c r="AHD6" s="81">
        <v>2022</v>
      </c>
      <c r="AHE6" s="81">
        <v>2022</v>
      </c>
      <c r="AHF6" s="81">
        <v>2022</v>
      </c>
      <c r="AHG6" s="81">
        <v>2022</v>
      </c>
      <c r="AHH6" s="81">
        <v>2022</v>
      </c>
      <c r="AHI6" s="81">
        <v>2022</v>
      </c>
      <c r="AHJ6" s="81">
        <v>2022</v>
      </c>
      <c r="AHK6" s="81">
        <v>2022</v>
      </c>
      <c r="AHL6" s="81">
        <v>2022</v>
      </c>
      <c r="AHM6" s="81">
        <v>2022</v>
      </c>
      <c r="AHN6" s="81">
        <v>2022</v>
      </c>
      <c r="AHO6" s="81">
        <v>2022</v>
      </c>
      <c r="AHP6" s="81">
        <v>2022</v>
      </c>
      <c r="AHQ6" s="81">
        <v>2022</v>
      </c>
      <c r="AHR6" s="81">
        <v>2022</v>
      </c>
      <c r="AHS6" s="81">
        <v>2022</v>
      </c>
      <c r="AHT6" s="81">
        <v>2022</v>
      </c>
      <c r="AHU6" s="81">
        <v>2022</v>
      </c>
      <c r="AHV6" s="81">
        <v>2022</v>
      </c>
      <c r="AHW6" s="81">
        <v>2022</v>
      </c>
      <c r="AHX6" s="81">
        <v>2022</v>
      </c>
      <c r="AHY6" s="81">
        <v>2022</v>
      </c>
      <c r="AHZ6" s="81">
        <v>2022</v>
      </c>
      <c r="AIA6" s="81">
        <v>2022</v>
      </c>
      <c r="AIB6" s="81">
        <v>2022</v>
      </c>
      <c r="AIC6" s="81">
        <v>2022</v>
      </c>
      <c r="AID6" s="81">
        <v>2022</v>
      </c>
      <c r="AIE6" s="81">
        <v>2022</v>
      </c>
      <c r="AIF6" s="81">
        <v>2022</v>
      </c>
      <c r="AIG6" s="81">
        <v>2022</v>
      </c>
      <c r="AIH6" s="81">
        <v>2022</v>
      </c>
      <c r="AII6" s="81">
        <v>2022</v>
      </c>
      <c r="AIJ6" s="81">
        <v>2022</v>
      </c>
      <c r="AIK6" s="81">
        <v>2022</v>
      </c>
      <c r="AIL6" s="81">
        <v>2022</v>
      </c>
      <c r="AIM6" s="81">
        <v>2022</v>
      </c>
      <c r="AIN6" s="81">
        <v>2022</v>
      </c>
      <c r="AIO6" s="81">
        <v>2022</v>
      </c>
      <c r="AIP6" s="81">
        <v>2022</v>
      </c>
      <c r="AIQ6" s="81">
        <v>2022</v>
      </c>
      <c r="AIR6" s="81">
        <v>2022</v>
      </c>
      <c r="AIS6" s="81">
        <v>2022</v>
      </c>
      <c r="AIT6" s="81">
        <v>2022</v>
      </c>
      <c r="AIU6" s="81">
        <v>2022</v>
      </c>
      <c r="AIV6" s="81">
        <v>2022</v>
      </c>
      <c r="AIW6" s="81">
        <v>2022</v>
      </c>
      <c r="AIX6" s="81">
        <v>2022</v>
      </c>
      <c r="AIY6" s="81">
        <v>2022</v>
      </c>
      <c r="AIZ6" s="81">
        <v>2022</v>
      </c>
      <c r="AJA6" s="81">
        <v>2022</v>
      </c>
      <c r="AJB6" s="81">
        <v>2022</v>
      </c>
      <c r="AJC6" s="81">
        <v>2022</v>
      </c>
      <c r="AJD6" s="81">
        <v>2022</v>
      </c>
      <c r="AJE6" s="81">
        <v>2022</v>
      </c>
      <c r="AJF6" s="81">
        <v>2022</v>
      </c>
      <c r="AJG6" s="81">
        <v>2022</v>
      </c>
      <c r="AJH6" s="81">
        <v>2022</v>
      </c>
      <c r="AJI6" s="81">
        <v>2022</v>
      </c>
      <c r="AJJ6" s="81">
        <v>2022</v>
      </c>
      <c r="AJK6" s="81">
        <v>2022</v>
      </c>
      <c r="AJL6" s="81">
        <v>2022</v>
      </c>
      <c r="AJM6" s="81">
        <v>2022</v>
      </c>
      <c r="AJN6" s="81">
        <v>2022</v>
      </c>
      <c r="AJO6" s="81">
        <v>2022</v>
      </c>
      <c r="AJP6" s="81">
        <v>2022</v>
      </c>
      <c r="AJQ6" s="81">
        <v>2022</v>
      </c>
      <c r="AJR6" s="81">
        <v>2022</v>
      </c>
      <c r="AJS6" s="81">
        <v>2022</v>
      </c>
      <c r="AJT6" s="81">
        <v>2022</v>
      </c>
      <c r="AJU6" s="81">
        <v>2022</v>
      </c>
      <c r="AJV6" s="81">
        <v>2022</v>
      </c>
      <c r="AJW6" s="81">
        <v>2022</v>
      </c>
      <c r="AJX6" s="81">
        <v>2022</v>
      </c>
      <c r="AJY6" s="81">
        <v>2022</v>
      </c>
      <c r="AJZ6" s="81">
        <v>2022</v>
      </c>
      <c r="AKA6" s="81">
        <v>2022</v>
      </c>
      <c r="AKB6" s="81">
        <v>2022</v>
      </c>
      <c r="AKC6" s="81">
        <v>2022</v>
      </c>
      <c r="AKD6" s="81">
        <v>2022</v>
      </c>
      <c r="AKE6" s="81">
        <v>2022</v>
      </c>
      <c r="AKF6" s="81">
        <v>2022</v>
      </c>
      <c r="AKG6" s="81">
        <v>2022</v>
      </c>
      <c r="AKH6" s="81">
        <v>2022</v>
      </c>
      <c r="AKI6" s="81">
        <v>2022</v>
      </c>
      <c r="AKJ6" s="81">
        <v>2022</v>
      </c>
      <c r="AKK6" s="81">
        <v>2022</v>
      </c>
      <c r="AKL6" s="81">
        <v>2022</v>
      </c>
      <c r="AKM6" s="81">
        <v>2022</v>
      </c>
      <c r="AKN6" s="81">
        <v>2022</v>
      </c>
      <c r="AKO6" s="81">
        <v>2022</v>
      </c>
      <c r="AKP6" s="81">
        <v>2022</v>
      </c>
      <c r="AKQ6" s="81">
        <v>2022</v>
      </c>
      <c r="AKR6" s="81">
        <v>2022</v>
      </c>
      <c r="AKS6" s="81">
        <v>2022</v>
      </c>
      <c r="AKT6" s="81">
        <v>2022</v>
      </c>
      <c r="AKU6" s="81">
        <v>2022</v>
      </c>
      <c r="AKV6" s="81">
        <v>2022</v>
      </c>
      <c r="AKW6" s="81">
        <v>2022</v>
      </c>
      <c r="AKX6" s="81">
        <v>2022</v>
      </c>
      <c r="AKY6" s="81">
        <v>2022</v>
      </c>
      <c r="AKZ6" s="81">
        <v>2022</v>
      </c>
      <c r="ALA6" s="81">
        <v>2022</v>
      </c>
      <c r="ALB6" s="81">
        <v>2022</v>
      </c>
      <c r="ALC6" s="81">
        <v>2022</v>
      </c>
      <c r="ALD6" s="81">
        <v>2022</v>
      </c>
      <c r="ALE6" s="81">
        <v>2022</v>
      </c>
      <c r="ALF6" s="81">
        <v>2022</v>
      </c>
      <c r="ALG6" s="81">
        <v>2022</v>
      </c>
      <c r="ALH6" s="81">
        <v>2022</v>
      </c>
      <c r="ALI6" s="81">
        <v>2022</v>
      </c>
      <c r="ALJ6" s="81">
        <v>2022</v>
      </c>
      <c r="ALK6" s="81">
        <v>2022</v>
      </c>
      <c r="ALL6" s="81">
        <v>2022</v>
      </c>
      <c r="ALM6" s="81">
        <v>2022</v>
      </c>
      <c r="ALN6" s="81">
        <v>2022</v>
      </c>
      <c r="ALO6" s="81">
        <v>2022</v>
      </c>
      <c r="ALP6" s="81">
        <v>2022</v>
      </c>
      <c r="ALQ6" s="81">
        <v>2022</v>
      </c>
      <c r="ALR6" s="81">
        <v>2022</v>
      </c>
      <c r="ALS6" s="81">
        <v>2022</v>
      </c>
      <c r="ALT6" s="81">
        <v>2022</v>
      </c>
      <c r="ALU6" s="81">
        <v>2022</v>
      </c>
      <c r="ALV6" s="81">
        <v>2022</v>
      </c>
      <c r="ALW6" s="81">
        <v>2022</v>
      </c>
      <c r="ALX6" s="81">
        <v>2022</v>
      </c>
      <c r="ALY6" s="81">
        <v>2022</v>
      </c>
      <c r="ALZ6" s="81">
        <v>2022</v>
      </c>
      <c r="AMA6" s="81">
        <v>2022</v>
      </c>
      <c r="AMB6" s="81">
        <v>2022</v>
      </c>
      <c r="AMC6" s="81">
        <v>2022</v>
      </c>
      <c r="AMD6" s="81">
        <v>2022</v>
      </c>
      <c r="AME6" s="81">
        <v>2022</v>
      </c>
      <c r="AMF6" s="81">
        <v>2022</v>
      </c>
      <c r="AMG6" s="81">
        <v>2022</v>
      </c>
      <c r="AMH6" s="81">
        <v>2022</v>
      </c>
      <c r="AMI6" s="81">
        <v>2022</v>
      </c>
      <c r="AMJ6" s="81">
        <v>2022</v>
      </c>
      <c r="AMK6" s="81">
        <v>2022</v>
      </c>
      <c r="AML6" s="81">
        <v>2022</v>
      </c>
      <c r="AMM6" s="81">
        <v>2022</v>
      </c>
      <c r="AMN6" s="81">
        <v>2022</v>
      </c>
      <c r="AMO6" s="81">
        <v>2022</v>
      </c>
      <c r="AMP6" s="81">
        <v>2022</v>
      </c>
      <c r="AMQ6" s="81">
        <v>2022</v>
      </c>
      <c r="AMR6" s="81">
        <v>2022</v>
      </c>
      <c r="AMS6" s="81">
        <v>2022</v>
      </c>
      <c r="AMT6" s="81">
        <v>2022</v>
      </c>
      <c r="AMU6" s="81">
        <v>2022</v>
      </c>
      <c r="AMV6" s="81">
        <v>2022</v>
      </c>
      <c r="AMW6" s="81">
        <v>2022</v>
      </c>
      <c r="AMX6" s="81">
        <v>2022</v>
      </c>
      <c r="AMY6" s="81">
        <v>2022</v>
      </c>
      <c r="AMZ6" s="81">
        <v>2022</v>
      </c>
      <c r="ANA6" s="81">
        <v>2022</v>
      </c>
      <c r="ANB6" s="81">
        <v>2022</v>
      </c>
      <c r="ANC6" s="81">
        <v>2022</v>
      </c>
      <c r="AND6" s="81">
        <v>2022</v>
      </c>
      <c r="ANE6" s="81">
        <v>2022</v>
      </c>
      <c r="ANF6" s="81">
        <v>2022</v>
      </c>
      <c r="ANG6" s="81">
        <v>2022</v>
      </c>
      <c r="ANH6" s="81">
        <v>2022</v>
      </c>
      <c r="ANI6" s="81">
        <v>2022</v>
      </c>
      <c r="ANJ6" s="81">
        <v>2022</v>
      </c>
      <c r="ANK6" s="81">
        <v>2022</v>
      </c>
      <c r="ANL6" s="81">
        <v>2022</v>
      </c>
      <c r="ANM6" s="81">
        <v>2022</v>
      </c>
      <c r="ANN6" s="81">
        <v>2022</v>
      </c>
      <c r="ANO6" s="81">
        <v>2022</v>
      </c>
      <c r="ANP6" s="81">
        <v>2022</v>
      </c>
      <c r="ANQ6" s="81">
        <v>2022</v>
      </c>
      <c r="ANR6" s="81">
        <v>2022</v>
      </c>
      <c r="ANS6" s="81">
        <v>2022</v>
      </c>
      <c r="ANT6" s="81">
        <v>2022</v>
      </c>
      <c r="ANU6" s="81">
        <v>2022</v>
      </c>
      <c r="ANV6" s="81">
        <v>2022</v>
      </c>
      <c r="ANW6" s="81">
        <v>2022</v>
      </c>
      <c r="ANX6" s="81">
        <v>2022</v>
      </c>
      <c r="ANY6" s="81">
        <v>2022</v>
      </c>
      <c r="ANZ6" s="81">
        <v>2022</v>
      </c>
      <c r="AOA6" s="81">
        <v>2022</v>
      </c>
      <c r="AOB6" s="81">
        <v>2022</v>
      </c>
      <c r="AOC6" s="81">
        <v>2022</v>
      </c>
      <c r="AOD6" s="81">
        <v>2022</v>
      </c>
      <c r="AOE6" s="81">
        <v>2022</v>
      </c>
      <c r="AOF6" s="81">
        <v>2022</v>
      </c>
      <c r="AOG6" s="81">
        <v>2022</v>
      </c>
      <c r="AOH6" s="81">
        <v>2022</v>
      </c>
      <c r="AOI6" s="81">
        <v>2022</v>
      </c>
      <c r="AOJ6" s="81">
        <v>2022</v>
      </c>
      <c r="AOK6" s="81">
        <v>2022</v>
      </c>
      <c r="AOL6" s="81">
        <v>2022</v>
      </c>
      <c r="AOM6" s="81">
        <v>2022</v>
      </c>
      <c r="AON6" s="81">
        <v>2022</v>
      </c>
      <c r="AOO6" s="81">
        <v>2022</v>
      </c>
      <c r="AOP6" s="81">
        <v>2022</v>
      </c>
      <c r="AOQ6" s="81">
        <v>2022</v>
      </c>
      <c r="AOR6" s="81">
        <v>2022</v>
      </c>
      <c r="AOS6" s="81">
        <v>2022</v>
      </c>
      <c r="AOT6" s="81">
        <v>2022</v>
      </c>
      <c r="AOU6" s="81">
        <v>2022</v>
      </c>
      <c r="AOV6" s="81">
        <v>2022</v>
      </c>
      <c r="AOW6" s="81">
        <v>2022</v>
      </c>
      <c r="AOX6" s="81">
        <v>2022</v>
      </c>
      <c r="AOY6" s="81">
        <v>2022</v>
      </c>
      <c r="AOZ6" s="81">
        <v>2022</v>
      </c>
      <c r="APA6" s="81">
        <v>2022</v>
      </c>
      <c r="APB6" s="81">
        <v>2022</v>
      </c>
      <c r="APC6" s="81">
        <v>2022</v>
      </c>
      <c r="APD6" s="81">
        <v>2022</v>
      </c>
      <c r="APE6" s="81">
        <v>2022</v>
      </c>
      <c r="APF6" s="81">
        <v>2022</v>
      </c>
      <c r="APG6" s="81">
        <v>2022</v>
      </c>
      <c r="APH6" s="81">
        <v>2022</v>
      </c>
      <c r="API6" s="81">
        <v>2022</v>
      </c>
      <c r="APJ6" s="81">
        <v>2022</v>
      </c>
      <c r="APK6" s="81">
        <v>2022</v>
      </c>
      <c r="APL6" s="81">
        <v>2022</v>
      </c>
      <c r="APM6" s="81">
        <v>2022</v>
      </c>
      <c r="APN6" s="81">
        <v>2022</v>
      </c>
      <c r="APO6" s="81">
        <v>2022</v>
      </c>
      <c r="APP6" s="81">
        <v>2022</v>
      </c>
      <c r="APQ6" s="81">
        <v>2022</v>
      </c>
      <c r="APR6" s="81">
        <v>2022</v>
      </c>
      <c r="APS6" s="81">
        <v>2022</v>
      </c>
      <c r="APT6" s="81">
        <v>2022</v>
      </c>
      <c r="APU6" s="81">
        <v>2022</v>
      </c>
      <c r="APV6" s="81">
        <v>2022</v>
      </c>
      <c r="APW6" s="81">
        <v>2022</v>
      </c>
      <c r="APX6" s="81">
        <v>2022</v>
      </c>
      <c r="APY6" s="81">
        <v>2022</v>
      </c>
      <c r="APZ6" s="81">
        <v>2022</v>
      </c>
      <c r="AQA6" s="81">
        <v>2022</v>
      </c>
      <c r="AQB6" s="81">
        <v>2022</v>
      </c>
      <c r="AQC6" s="81">
        <v>2022</v>
      </c>
      <c r="AQD6" s="81">
        <v>2022</v>
      </c>
      <c r="AQE6" s="81">
        <v>2022</v>
      </c>
      <c r="AQF6" s="81">
        <v>2022</v>
      </c>
      <c r="AQG6" s="81">
        <v>2022</v>
      </c>
      <c r="AQH6" s="81">
        <v>2022</v>
      </c>
      <c r="AQI6" s="81">
        <v>2022</v>
      </c>
      <c r="AQJ6" s="81">
        <v>2022</v>
      </c>
      <c r="AQK6" s="81">
        <v>2022</v>
      </c>
      <c r="AQL6" s="81">
        <v>2022</v>
      </c>
      <c r="AQM6" s="81">
        <v>2022</v>
      </c>
      <c r="AQN6" s="81">
        <v>2022</v>
      </c>
      <c r="AQO6" s="81">
        <v>2022</v>
      </c>
      <c r="AQP6" s="81">
        <v>2022</v>
      </c>
      <c r="AQQ6" s="81">
        <v>2022</v>
      </c>
      <c r="AQR6" s="81">
        <v>2022</v>
      </c>
      <c r="AQS6" s="81">
        <v>2022</v>
      </c>
      <c r="AQT6" s="81">
        <v>2022</v>
      </c>
      <c r="AQU6" s="81">
        <v>2022</v>
      </c>
      <c r="AQV6" s="81">
        <v>2022</v>
      </c>
      <c r="AQW6" s="81">
        <v>2022</v>
      </c>
      <c r="AQX6" s="81">
        <v>2022</v>
      </c>
      <c r="AQY6" s="81">
        <v>2022</v>
      </c>
      <c r="AQZ6" s="81">
        <v>2022</v>
      </c>
      <c r="ARA6" s="81">
        <v>2022</v>
      </c>
      <c r="ARB6" s="81">
        <v>2022</v>
      </c>
      <c r="ARC6" s="81">
        <v>2022</v>
      </c>
      <c r="ARD6" s="81">
        <v>2022</v>
      </c>
      <c r="ARE6" s="81">
        <v>2022</v>
      </c>
      <c r="ARF6" s="81">
        <v>2022</v>
      </c>
      <c r="ARG6" s="81">
        <v>2022</v>
      </c>
      <c r="ARH6" s="81">
        <v>2022</v>
      </c>
      <c r="ARI6" s="81">
        <v>2022</v>
      </c>
      <c r="ARJ6" s="81">
        <v>2022</v>
      </c>
      <c r="ARK6" s="81">
        <v>2022</v>
      </c>
      <c r="ARL6" s="81">
        <v>2022</v>
      </c>
      <c r="ARM6" s="81">
        <v>2022</v>
      </c>
      <c r="ARN6" s="81">
        <v>2022</v>
      </c>
      <c r="ARO6" s="81">
        <v>2022</v>
      </c>
      <c r="ARP6" s="81">
        <v>2022</v>
      </c>
      <c r="ARQ6" s="81">
        <v>2022</v>
      </c>
      <c r="ARR6" s="81">
        <v>2022</v>
      </c>
      <c r="ARS6" s="81">
        <v>2022</v>
      </c>
      <c r="ART6" s="81">
        <v>2022</v>
      </c>
      <c r="ARU6" s="81">
        <v>2022</v>
      </c>
      <c r="ARV6" s="81">
        <v>2022</v>
      </c>
      <c r="ARW6" s="81">
        <v>2022</v>
      </c>
      <c r="ARX6" s="81">
        <v>2022</v>
      </c>
      <c r="ARY6" s="81">
        <v>2022</v>
      </c>
      <c r="ARZ6" s="81">
        <v>2022</v>
      </c>
      <c r="ASA6" s="81">
        <v>2022</v>
      </c>
      <c r="ASB6" s="81">
        <v>2022</v>
      </c>
      <c r="ASC6" s="81">
        <v>2022</v>
      </c>
      <c r="ASD6" s="81">
        <v>2022</v>
      </c>
      <c r="ASE6" s="81">
        <v>2022</v>
      </c>
      <c r="ASF6" s="81">
        <v>2022</v>
      </c>
      <c r="ASG6" s="81">
        <v>2022</v>
      </c>
      <c r="ASH6" s="81">
        <v>2022</v>
      </c>
      <c r="ASI6" s="81">
        <v>2022</v>
      </c>
      <c r="ASJ6" s="81">
        <v>2022</v>
      </c>
      <c r="ASK6" s="81">
        <v>2022</v>
      </c>
      <c r="ASL6" s="81">
        <v>2022</v>
      </c>
      <c r="ASM6" s="81">
        <v>2022</v>
      </c>
      <c r="ASN6" s="81">
        <v>2022</v>
      </c>
      <c r="ASO6" s="81">
        <v>2022</v>
      </c>
      <c r="ASP6" s="81">
        <v>2022</v>
      </c>
      <c r="ASQ6" s="81">
        <v>2022</v>
      </c>
      <c r="ASR6" s="81">
        <v>2022</v>
      </c>
      <c r="ASS6" s="81">
        <v>2022</v>
      </c>
      <c r="AST6" s="81">
        <v>2022</v>
      </c>
      <c r="ASU6" s="81">
        <v>2022</v>
      </c>
      <c r="ASV6" s="81">
        <v>2022</v>
      </c>
      <c r="ASW6" s="81">
        <v>2022</v>
      </c>
      <c r="ASX6" s="81">
        <v>2022</v>
      </c>
      <c r="ASY6" s="81">
        <v>2022</v>
      </c>
      <c r="ASZ6" s="81">
        <v>2022</v>
      </c>
      <c r="ATA6" s="81">
        <v>2022</v>
      </c>
      <c r="ATB6" s="81">
        <v>2022</v>
      </c>
      <c r="ATC6" s="81">
        <v>2022</v>
      </c>
      <c r="ATD6" s="81">
        <v>2022</v>
      </c>
      <c r="ATE6" s="81">
        <v>2022</v>
      </c>
      <c r="ATF6" s="81">
        <v>2022</v>
      </c>
      <c r="ATG6" s="81">
        <v>2022</v>
      </c>
      <c r="ATH6" s="81">
        <v>2022</v>
      </c>
      <c r="ATI6" s="81">
        <v>2022</v>
      </c>
      <c r="ATJ6" s="81">
        <v>2022</v>
      </c>
      <c r="ATK6" s="81">
        <v>2022</v>
      </c>
      <c r="ATL6" s="81">
        <v>2022</v>
      </c>
      <c r="ATM6" s="81">
        <v>2022</v>
      </c>
      <c r="ATN6" s="81">
        <v>2022</v>
      </c>
      <c r="ATO6" s="81">
        <v>2022</v>
      </c>
      <c r="ATP6" s="81">
        <v>2022</v>
      </c>
      <c r="ATQ6" s="81">
        <v>2022</v>
      </c>
      <c r="ATR6" s="81">
        <v>2022</v>
      </c>
      <c r="ATS6" s="81">
        <v>2022</v>
      </c>
      <c r="ATT6" s="81">
        <v>2022</v>
      </c>
      <c r="ATU6" s="81">
        <v>2022</v>
      </c>
      <c r="ATV6" s="81">
        <v>2022</v>
      </c>
      <c r="ATW6" s="81">
        <v>2022</v>
      </c>
      <c r="ATX6" s="81">
        <v>2022</v>
      </c>
      <c r="ATY6" s="81">
        <v>2022</v>
      </c>
      <c r="ATZ6" s="81">
        <v>2022</v>
      </c>
      <c r="AUA6" s="81">
        <v>2022</v>
      </c>
      <c r="AUB6" s="81">
        <v>2022</v>
      </c>
      <c r="AUC6" s="81">
        <v>2022</v>
      </c>
      <c r="AUD6" s="81">
        <v>2022</v>
      </c>
      <c r="AUE6" s="81">
        <v>2022</v>
      </c>
      <c r="AUF6" s="81">
        <v>2022</v>
      </c>
      <c r="AUG6" s="81">
        <v>2022</v>
      </c>
      <c r="AUH6" s="81">
        <v>2022</v>
      </c>
      <c r="AUI6" s="81">
        <v>2022</v>
      </c>
      <c r="AUJ6" s="81">
        <v>2022</v>
      </c>
      <c r="AUK6" s="81">
        <v>2022</v>
      </c>
      <c r="AUL6" s="81">
        <v>2022</v>
      </c>
      <c r="AUM6" s="81">
        <v>2022</v>
      </c>
      <c r="AUN6" s="81">
        <v>2022</v>
      </c>
      <c r="AUO6" s="81">
        <v>2022</v>
      </c>
      <c r="AUP6" s="81">
        <v>2022</v>
      </c>
      <c r="AUQ6" s="81">
        <v>2022</v>
      </c>
      <c r="AUR6" s="81">
        <v>2022</v>
      </c>
      <c r="AUS6" s="81">
        <v>2022</v>
      </c>
      <c r="AUT6" s="81">
        <v>2022</v>
      </c>
      <c r="AUU6" s="81">
        <v>2022</v>
      </c>
      <c r="AUV6" s="81">
        <v>2022</v>
      </c>
      <c r="AUW6" s="81">
        <v>2022</v>
      </c>
      <c r="AUX6" s="81">
        <v>2022</v>
      </c>
      <c r="AUY6" s="81">
        <v>2022</v>
      </c>
      <c r="AUZ6" s="81">
        <v>2022</v>
      </c>
      <c r="AVA6" s="81">
        <v>2022</v>
      </c>
      <c r="AVB6" s="81">
        <v>2022</v>
      </c>
      <c r="AVC6" s="81">
        <v>2022</v>
      </c>
      <c r="AVD6" s="81">
        <v>2022</v>
      </c>
      <c r="AVE6" s="81">
        <v>2022</v>
      </c>
      <c r="AVF6" s="81">
        <v>2022</v>
      </c>
      <c r="AVG6" s="81">
        <v>2022</v>
      </c>
      <c r="AVH6" s="81">
        <v>2022</v>
      </c>
      <c r="AVI6" s="81">
        <v>2022</v>
      </c>
      <c r="AVJ6" s="81">
        <v>2022</v>
      </c>
      <c r="AVK6" s="81">
        <v>2022</v>
      </c>
      <c r="AVL6" s="81">
        <v>2022</v>
      </c>
      <c r="AVM6" s="81">
        <v>2022</v>
      </c>
      <c r="AVN6" s="81">
        <v>2022</v>
      </c>
      <c r="AVO6" s="81">
        <v>2022</v>
      </c>
      <c r="AVP6" s="81">
        <v>2022</v>
      </c>
      <c r="AVQ6" s="81">
        <v>2022</v>
      </c>
      <c r="AVR6" s="81">
        <v>2022</v>
      </c>
      <c r="AVS6" s="81">
        <v>2022</v>
      </c>
      <c r="AVT6" s="81">
        <v>2022</v>
      </c>
      <c r="AVU6" s="81">
        <v>2022</v>
      </c>
      <c r="AVV6" s="81">
        <v>2022</v>
      </c>
      <c r="AVW6" s="81">
        <v>2022</v>
      </c>
      <c r="AVX6" s="81">
        <v>2022</v>
      </c>
      <c r="AVY6" s="81">
        <v>2022</v>
      </c>
      <c r="AVZ6" s="81">
        <v>2022</v>
      </c>
      <c r="AWA6" s="81">
        <v>2022</v>
      </c>
      <c r="AWB6" s="81">
        <v>2022</v>
      </c>
      <c r="AWC6" s="81">
        <v>2022</v>
      </c>
      <c r="AWD6" s="81">
        <v>2022</v>
      </c>
      <c r="AWE6" s="81">
        <v>2022</v>
      </c>
      <c r="AWF6" s="81">
        <v>2022</v>
      </c>
      <c r="AWG6" s="81">
        <v>2022</v>
      </c>
      <c r="AWH6" s="81">
        <v>2022</v>
      </c>
      <c r="AWI6" s="81">
        <v>2022</v>
      </c>
      <c r="AWJ6" s="81">
        <v>2022</v>
      </c>
      <c r="AWK6" s="81">
        <v>2022</v>
      </c>
      <c r="AWL6" s="81">
        <v>2022</v>
      </c>
      <c r="AWM6" s="81">
        <v>2022</v>
      </c>
      <c r="AWN6" s="81">
        <v>2022</v>
      </c>
      <c r="AWO6" s="81">
        <v>2022</v>
      </c>
      <c r="AWP6" s="81">
        <v>2022</v>
      </c>
      <c r="AWQ6" s="81">
        <v>2022</v>
      </c>
      <c r="AWR6" s="81">
        <v>2022</v>
      </c>
      <c r="AWS6" s="81">
        <v>2022</v>
      </c>
      <c r="AWT6" s="81">
        <v>2022</v>
      </c>
      <c r="AWU6" s="81">
        <v>2022</v>
      </c>
      <c r="AWV6" s="81">
        <v>2022</v>
      </c>
      <c r="AWW6" s="81">
        <v>2022</v>
      </c>
      <c r="AWX6" s="81">
        <v>2022</v>
      </c>
      <c r="AWY6" s="81">
        <v>2022</v>
      </c>
      <c r="AWZ6" s="81">
        <v>2022</v>
      </c>
      <c r="AXA6" s="81">
        <v>2022</v>
      </c>
      <c r="AXB6" s="81">
        <v>2022</v>
      </c>
      <c r="AXC6" s="81">
        <v>2022</v>
      </c>
      <c r="AXD6" s="81">
        <v>2022</v>
      </c>
      <c r="AXE6" s="81">
        <v>2022</v>
      </c>
      <c r="AXF6" s="81">
        <v>2022</v>
      </c>
      <c r="AXG6" s="81">
        <v>2022</v>
      </c>
      <c r="AXH6" s="81">
        <v>2022</v>
      </c>
      <c r="AXI6" s="81">
        <v>2022</v>
      </c>
      <c r="AXJ6" s="81">
        <v>2022</v>
      </c>
      <c r="AXK6" s="81">
        <v>2022</v>
      </c>
      <c r="AXL6" s="81">
        <v>2022</v>
      </c>
      <c r="AXM6" s="81">
        <v>2022</v>
      </c>
      <c r="AXN6" s="81">
        <v>2022</v>
      </c>
      <c r="AXO6" s="81">
        <v>2022</v>
      </c>
      <c r="AXP6" s="81">
        <v>2022</v>
      </c>
      <c r="AXQ6" s="81">
        <v>2022</v>
      </c>
      <c r="AXR6" s="81">
        <v>2022</v>
      </c>
      <c r="AXS6" s="81">
        <v>2022</v>
      </c>
      <c r="AXT6" s="81">
        <v>2022</v>
      </c>
      <c r="AXU6" s="81">
        <v>2022</v>
      </c>
      <c r="AXV6" s="81">
        <v>2022</v>
      </c>
      <c r="AXW6" s="81">
        <v>2022</v>
      </c>
      <c r="AXX6" s="81">
        <v>2022</v>
      </c>
      <c r="AXY6" s="81">
        <v>2022</v>
      </c>
      <c r="AXZ6" s="81">
        <v>2022</v>
      </c>
      <c r="AYA6" s="81">
        <v>2022</v>
      </c>
      <c r="AYB6" s="81">
        <v>2022</v>
      </c>
      <c r="AYC6" s="81">
        <v>2022</v>
      </c>
      <c r="AYD6" s="81">
        <v>2022</v>
      </c>
      <c r="AYE6" s="81">
        <v>2022</v>
      </c>
      <c r="AYF6" s="81">
        <v>2022</v>
      </c>
      <c r="AYG6" s="81">
        <v>2022</v>
      </c>
      <c r="AYH6" s="81">
        <v>2022</v>
      </c>
      <c r="AYI6" s="81">
        <v>2022</v>
      </c>
      <c r="AYJ6" s="81">
        <v>2022</v>
      </c>
      <c r="AYK6" s="81">
        <v>2022</v>
      </c>
      <c r="AYL6" s="81">
        <v>2022</v>
      </c>
      <c r="AYM6" s="81">
        <v>2022</v>
      </c>
      <c r="AYN6" s="81">
        <v>2022</v>
      </c>
      <c r="AYO6" s="81">
        <v>2022</v>
      </c>
      <c r="AYP6" s="81">
        <v>2022</v>
      </c>
      <c r="AYQ6" s="81">
        <v>2022</v>
      </c>
      <c r="AYR6" s="81">
        <v>2022</v>
      </c>
      <c r="AYS6" s="81">
        <v>2022</v>
      </c>
      <c r="AYT6" s="81">
        <v>2022</v>
      </c>
      <c r="AYU6" s="81">
        <v>2022</v>
      </c>
      <c r="AYV6" s="81">
        <v>2022</v>
      </c>
      <c r="AYW6" s="81">
        <v>2022</v>
      </c>
      <c r="AYX6" s="81">
        <v>2022</v>
      </c>
      <c r="AYY6" s="81">
        <v>2022</v>
      </c>
      <c r="AYZ6" s="81">
        <v>2022</v>
      </c>
      <c r="AZA6" s="81">
        <v>2022</v>
      </c>
      <c r="AZB6" s="81">
        <v>2022</v>
      </c>
      <c r="AZC6" s="81">
        <v>2022</v>
      </c>
      <c r="AZD6" s="81">
        <v>2022</v>
      </c>
      <c r="AZE6" s="81">
        <v>2022</v>
      </c>
      <c r="AZF6" s="81">
        <v>2022</v>
      </c>
      <c r="AZG6" s="81">
        <v>2022</v>
      </c>
      <c r="AZH6" s="81">
        <v>2022</v>
      </c>
      <c r="AZI6" s="81">
        <v>2022</v>
      </c>
      <c r="AZJ6" s="81">
        <v>2022</v>
      </c>
      <c r="AZK6" s="81">
        <v>2022</v>
      </c>
      <c r="AZL6" s="81">
        <v>2022</v>
      </c>
      <c r="AZM6" s="81">
        <v>2022</v>
      </c>
      <c r="AZN6" s="81">
        <v>2022</v>
      </c>
      <c r="AZO6" s="81">
        <v>2022</v>
      </c>
      <c r="AZP6" s="81">
        <v>2022</v>
      </c>
      <c r="AZQ6" s="81">
        <v>2022</v>
      </c>
      <c r="AZR6" s="81">
        <v>2022</v>
      </c>
      <c r="AZS6" s="81">
        <v>2022</v>
      </c>
      <c r="AZT6" s="81">
        <v>2022</v>
      </c>
      <c r="AZU6" s="81">
        <v>2022</v>
      </c>
      <c r="AZV6" s="81">
        <v>2022</v>
      </c>
      <c r="AZW6" s="81">
        <v>2022</v>
      </c>
      <c r="AZX6" s="81">
        <v>2022</v>
      </c>
      <c r="AZY6" s="81">
        <v>2022</v>
      </c>
      <c r="AZZ6" s="81">
        <v>2022</v>
      </c>
      <c r="BAA6" s="81">
        <v>2022</v>
      </c>
      <c r="BAB6" s="81">
        <v>2022</v>
      </c>
      <c r="BAC6" s="81">
        <v>2022</v>
      </c>
      <c r="BAD6" s="81">
        <v>2022</v>
      </c>
      <c r="BAE6" s="81">
        <v>2022</v>
      </c>
      <c r="BAF6" s="81">
        <v>2022</v>
      </c>
      <c r="BAG6" s="81">
        <v>2022</v>
      </c>
      <c r="BAH6" s="81">
        <v>2022</v>
      </c>
      <c r="BAI6" s="81">
        <v>2022</v>
      </c>
      <c r="BAJ6" s="81">
        <v>2022</v>
      </c>
      <c r="BAK6" s="81">
        <v>2022</v>
      </c>
      <c r="BAL6" s="81">
        <v>2022</v>
      </c>
      <c r="BAM6" s="81">
        <v>2022</v>
      </c>
      <c r="BAN6" s="81">
        <v>2022</v>
      </c>
      <c r="BAO6" s="81">
        <v>2022</v>
      </c>
      <c r="BAP6" s="81">
        <v>2022</v>
      </c>
      <c r="BAQ6" s="81">
        <v>2022</v>
      </c>
      <c r="BAR6" s="81">
        <v>2022</v>
      </c>
      <c r="BAS6" s="81">
        <v>2022</v>
      </c>
      <c r="BAT6" s="81">
        <v>2022</v>
      </c>
      <c r="BAU6" s="81">
        <v>2022</v>
      </c>
      <c r="BAV6" s="81">
        <v>2022</v>
      </c>
      <c r="BAW6" s="81">
        <v>2022</v>
      </c>
      <c r="BAX6" s="81">
        <v>2022</v>
      </c>
      <c r="BAY6" s="81">
        <v>2022</v>
      </c>
      <c r="BAZ6" s="81">
        <v>2022</v>
      </c>
      <c r="BBA6" s="81">
        <v>2022</v>
      </c>
      <c r="BBB6" s="81">
        <v>2022</v>
      </c>
      <c r="BBC6" s="81">
        <v>2022</v>
      </c>
      <c r="BBD6" s="81">
        <v>2022</v>
      </c>
      <c r="BBE6" s="81">
        <v>2022</v>
      </c>
      <c r="BBF6" s="81">
        <v>2022</v>
      </c>
      <c r="BBG6" s="81">
        <v>2022</v>
      </c>
      <c r="BBH6" s="81">
        <v>2022</v>
      </c>
      <c r="BBI6" s="81">
        <v>2022</v>
      </c>
      <c r="BBJ6" s="81">
        <v>2022</v>
      </c>
      <c r="BBK6" s="81">
        <v>2022</v>
      </c>
      <c r="BBL6" s="81">
        <v>2022</v>
      </c>
      <c r="BBM6" s="81">
        <v>2022</v>
      </c>
      <c r="BBN6" s="81">
        <v>2022</v>
      </c>
      <c r="BBO6" s="81">
        <v>2022</v>
      </c>
      <c r="BBP6" s="81">
        <v>2022</v>
      </c>
      <c r="BBQ6" s="81">
        <v>2022</v>
      </c>
      <c r="BBR6" s="81">
        <v>2022</v>
      </c>
      <c r="BBS6" s="81">
        <v>2022</v>
      </c>
      <c r="BBT6" s="81">
        <v>2022</v>
      </c>
      <c r="BBU6" s="81">
        <v>2022</v>
      </c>
      <c r="BBV6" s="81">
        <v>2022</v>
      </c>
      <c r="BBW6" s="81">
        <v>2022</v>
      </c>
      <c r="BBX6" s="81">
        <v>2022</v>
      </c>
      <c r="BBY6" s="81">
        <v>2022</v>
      </c>
      <c r="BBZ6" s="81">
        <v>2022</v>
      </c>
      <c r="BCA6" s="81">
        <v>2022</v>
      </c>
      <c r="BCB6" s="81">
        <v>2022</v>
      </c>
      <c r="BCC6" s="81">
        <v>2022</v>
      </c>
      <c r="BCD6" s="81">
        <v>2022</v>
      </c>
      <c r="BCE6" s="81">
        <v>2022</v>
      </c>
      <c r="BCF6" s="81">
        <v>2022</v>
      </c>
      <c r="BCG6" s="81">
        <v>2022</v>
      </c>
      <c r="BCH6" s="81">
        <v>2022</v>
      </c>
      <c r="BCI6" s="81">
        <v>2022</v>
      </c>
      <c r="BCJ6" s="81">
        <v>2022</v>
      </c>
      <c r="BCK6" s="81">
        <v>2022</v>
      </c>
      <c r="BCL6" s="81">
        <v>2022</v>
      </c>
      <c r="BCM6" s="81">
        <v>2022</v>
      </c>
      <c r="BCN6" s="81">
        <v>2022</v>
      </c>
      <c r="BCO6" s="81">
        <v>2022</v>
      </c>
      <c r="BCP6" s="81">
        <v>2022</v>
      </c>
      <c r="BCQ6" s="81">
        <v>2022</v>
      </c>
      <c r="BCR6" s="81">
        <v>2022</v>
      </c>
      <c r="BCS6" s="81">
        <v>2022</v>
      </c>
      <c r="BCT6" s="81">
        <v>2022</v>
      </c>
      <c r="BCU6" s="81">
        <v>2022</v>
      </c>
      <c r="BCV6" s="81">
        <v>2022</v>
      </c>
      <c r="BCW6" s="81">
        <v>2022</v>
      </c>
      <c r="BCX6" s="81">
        <v>2022</v>
      </c>
      <c r="BCY6" s="81">
        <v>2022</v>
      </c>
      <c r="BCZ6" s="81">
        <v>2022</v>
      </c>
      <c r="BDA6" s="81">
        <v>2022</v>
      </c>
      <c r="BDB6" s="81">
        <v>2022</v>
      </c>
      <c r="BDC6" s="81">
        <v>2022</v>
      </c>
      <c r="BDD6" s="81">
        <v>2022</v>
      </c>
      <c r="BDE6" s="81">
        <v>2022</v>
      </c>
      <c r="BDF6" s="81">
        <v>2022</v>
      </c>
      <c r="BDG6" s="81">
        <v>2022</v>
      </c>
      <c r="BDH6" s="81">
        <v>2022</v>
      </c>
      <c r="BDI6" s="81">
        <v>2022</v>
      </c>
      <c r="BDJ6" s="81">
        <v>2022</v>
      </c>
      <c r="BDK6" s="81">
        <v>2022</v>
      </c>
      <c r="BDL6" s="81">
        <v>2022</v>
      </c>
      <c r="BDM6" s="81">
        <v>2022</v>
      </c>
      <c r="BDN6" s="81">
        <v>2022</v>
      </c>
      <c r="BDO6" s="81">
        <v>2022</v>
      </c>
      <c r="BDP6" s="81">
        <v>2022</v>
      </c>
      <c r="BDQ6" s="81">
        <v>2022</v>
      </c>
      <c r="BDR6" s="81">
        <v>2022</v>
      </c>
      <c r="BDS6" s="81">
        <v>2022</v>
      </c>
      <c r="BDT6" s="81">
        <v>2022</v>
      </c>
      <c r="BDU6" s="81">
        <v>2022</v>
      </c>
      <c r="BDV6" s="81">
        <v>2022</v>
      </c>
      <c r="BDW6" s="81">
        <v>2022</v>
      </c>
      <c r="BDX6" s="81">
        <v>2022</v>
      </c>
      <c r="BDY6" s="81">
        <v>2022</v>
      </c>
      <c r="BDZ6" s="81">
        <v>2022</v>
      </c>
      <c r="BEA6" s="81">
        <v>2022</v>
      </c>
      <c r="BEB6" s="81">
        <v>2022</v>
      </c>
      <c r="BEC6" s="81">
        <v>2022</v>
      </c>
      <c r="BED6" s="81">
        <v>2022</v>
      </c>
      <c r="BEE6" s="81">
        <v>2022</v>
      </c>
      <c r="BEF6" s="81">
        <v>2022</v>
      </c>
      <c r="BEG6" s="81">
        <v>2022</v>
      </c>
      <c r="BEH6" s="81">
        <v>2022</v>
      </c>
      <c r="BEI6" s="81">
        <v>2022</v>
      </c>
      <c r="BEJ6" s="81">
        <v>2022</v>
      </c>
      <c r="BEK6" s="81">
        <v>2022</v>
      </c>
      <c r="BEL6" s="81">
        <v>2022</v>
      </c>
      <c r="BEM6" s="81">
        <v>2022</v>
      </c>
      <c r="BEN6" s="81">
        <v>2022</v>
      </c>
      <c r="BEO6" s="81">
        <v>2022</v>
      </c>
      <c r="BEP6" s="81">
        <v>2022</v>
      </c>
      <c r="BEQ6" s="81">
        <v>2022</v>
      </c>
      <c r="BER6" s="81">
        <v>2022</v>
      </c>
      <c r="BES6" s="81">
        <v>2022</v>
      </c>
      <c r="BET6" s="81">
        <v>2022</v>
      </c>
      <c r="BEU6" s="81">
        <v>2022</v>
      </c>
      <c r="BEV6" s="81">
        <v>2022</v>
      </c>
      <c r="BEW6" s="81">
        <v>2022</v>
      </c>
      <c r="BEX6" s="81">
        <v>2022</v>
      </c>
      <c r="BEY6" s="81">
        <v>2022</v>
      </c>
      <c r="BEZ6" s="81">
        <v>2022</v>
      </c>
      <c r="BFA6" s="81">
        <v>2022</v>
      </c>
      <c r="BFB6" s="81">
        <v>2022</v>
      </c>
      <c r="BFC6" s="81">
        <v>2022</v>
      </c>
      <c r="BFD6" s="81">
        <v>2022</v>
      </c>
      <c r="BFE6" s="81">
        <v>2022</v>
      </c>
      <c r="BFF6" s="81">
        <v>2022</v>
      </c>
      <c r="BFG6" s="81">
        <v>2022</v>
      </c>
      <c r="BFH6" s="81">
        <v>2022</v>
      </c>
      <c r="BFI6" s="81">
        <v>2022</v>
      </c>
      <c r="BFJ6" s="81">
        <v>2022</v>
      </c>
      <c r="BFK6" s="81">
        <v>2022</v>
      </c>
      <c r="BFL6" s="81">
        <v>2022</v>
      </c>
      <c r="BFM6" s="81">
        <v>2022</v>
      </c>
      <c r="BFN6" s="81">
        <v>2022</v>
      </c>
      <c r="BFO6" s="81">
        <v>2022</v>
      </c>
      <c r="BFP6" s="81">
        <v>2022</v>
      </c>
      <c r="BFQ6" s="81">
        <v>2022</v>
      </c>
      <c r="BFR6" s="81">
        <v>2022</v>
      </c>
      <c r="BFS6" s="81">
        <v>2022</v>
      </c>
      <c r="BFT6" s="81">
        <v>2022</v>
      </c>
      <c r="BFU6" s="81">
        <v>2022</v>
      </c>
      <c r="BFV6" s="81">
        <v>2022</v>
      </c>
      <c r="BFW6" s="81">
        <v>2022</v>
      </c>
      <c r="BFX6" s="81">
        <v>2022</v>
      </c>
      <c r="BFY6" s="81">
        <v>2022</v>
      </c>
      <c r="BFZ6" s="81">
        <v>2022</v>
      </c>
      <c r="BGA6" s="81">
        <v>2022</v>
      </c>
      <c r="BGB6" s="81">
        <v>2022</v>
      </c>
      <c r="BGC6" s="81">
        <v>2022</v>
      </c>
      <c r="BGD6" s="81">
        <v>2022</v>
      </c>
      <c r="BGE6" s="81">
        <v>2022</v>
      </c>
      <c r="BGF6" s="81">
        <v>2022</v>
      </c>
      <c r="BGG6" s="81">
        <v>2022</v>
      </c>
      <c r="BGH6" s="81">
        <v>2022</v>
      </c>
      <c r="BGI6" s="81">
        <v>2022</v>
      </c>
      <c r="BGJ6" s="81">
        <v>2022</v>
      </c>
      <c r="BGK6" s="81">
        <v>2022</v>
      </c>
      <c r="BGL6" s="81">
        <v>2022</v>
      </c>
      <c r="BGM6" s="81">
        <v>2022</v>
      </c>
      <c r="BGN6" s="81">
        <v>2022</v>
      </c>
      <c r="BGO6" s="81">
        <v>2022</v>
      </c>
      <c r="BGP6" s="81">
        <v>2022</v>
      </c>
      <c r="BGQ6" s="81">
        <v>2022</v>
      </c>
      <c r="BGR6" s="81">
        <v>2022</v>
      </c>
      <c r="BGS6" s="81">
        <v>2022</v>
      </c>
      <c r="BGT6" s="81">
        <v>2022</v>
      </c>
      <c r="BGU6" s="81">
        <v>2022</v>
      </c>
      <c r="BGV6" s="81">
        <v>2022</v>
      </c>
      <c r="BGW6" s="81">
        <v>2022</v>
      </c>
      <c r="BGX6" s="81">
        <v>2022</v>
      </c>
      <c r="BGY6" s="81">
        <v>2022</v>
      </c>
      <c r="BGZ6" s="81">
        <v>2022</v>
      </c>
      <c r="BHA6" s="81">
        <v>2022</v>
      </c>
      <c r="BHB6" s="81">
        <v>2022</v>
      </c>
      <c r="BHC6" s="81">
        <v>2022</v>
      </c>
      <c r="BHD6" s="81">
        <v>2022</v>
      </c>
      <c r="BHE6" s="81">
        <v>2022</v>
      </c>
      <c r="BHF6" s="81">
        <v>2022</v>
      </c>
      <c r="BHG6" s="81">
        <v>2022</v>
      </c>
      <c r="BHH6" s="81">
        <v>2022</v>
      </c>
      <c r="BHI6" s="81">
        <v>2022</v>
      </c>
      <c r="BHJ6" s="81">
        <v>2022</v>
      </c>
      <c r="BHK6" s="81">
        <v>2022</v>
      </c>
      <c r="BHL6" s="81">
        <v>2022</v>
      </c>
      <c r="BHM6" s="81">
        <v>2022</v>
      </c>
      <c r="BHN6" s="81">
        <v>2022</v>
      </c>
      <c r="BHO6" s="81">
        <v>2022</v>
      </c>
      <c r="BHP6" s="81">
        <v>2022</v>
      </c>
      <c r="BHQ6" s="81">
        <v>2022</v>
      </c>
      <c r="BHR6" s="81">
        <v>2022</v>
      </c>
      <c r="BHS6" s="81">
        <v>2022</v>
      </c>
      <c r="BHT6" s="81">
        <v>2022</v>
      </c>
      <c r="BHU6" s="81">
        <v>2022</v>
      </c>
      <c r="BHV6" s="81">
        <v>2022</v>
      </c>
      <c r="BHW6" s="81">
        <v>2022</v>
      </c>
      <c r="BHX6" s="81">
        <v>2022</v>
      </c>
      <c r="BHY6" s="81">
        <v>2022</v>
      </c>
      <c r="BHZ6" s="81">
        <v>2022</v>
      </c>
      <c r="BIA6" s="81">
        <v>2022</v>
      </c>
      <c r="BIB6" s="81">
        <v>2022</v>
      </c>
      <c r="BIC6" s="81">
        <v>2022</v>
      </c>
      <c r="BID6" s="81">
        <v>2022</v>
      </c>
      <c r="BIE6" s="81">
        <v>2022</v>
      </c>
      <c r="BIF6" s="81">
        <v>2022</v>
      </c>
      <c r="BIG6" s="81">
        <v>2022</v>
      </c>
      <c r="BIH6" s="81">
        <v>2022</v>
      </c>
      <c r="BII6" s="81">
        <v>2022</v>
      </c>
      <c r="BIJ6" s="81">
        <v>2022</v>
      </c>
      <c r="BIK6" s="81">
        <v>2022</v>
      </c>
      <c r="BIL6" s="81">
        <v>2022</v>
      </c>
      <c r="BIM6" s="81">
        <v>2022</v>
      </c>
      <c r="BIN6" s="81">
        <v>2022</v>
      </c>
      <c r="BIO6" s="81">
        <v>2022</v>
      </c>
      <c r="BIP6" s="81">
        <v>2022</v>
      </c>
      <c r="BIQ6" s="81">
        <v>2022</v>
      </c>
      <c r="BIR6" s="81">
        <v>2022</v>
      </c>
      <c r="BIS6" s="81">
        <v>2022</v>
      </c>
      <c r="BIT6" s="81">
        <v>2022</v>
      </c>
      <c r="BIU6" s="81">
        <v>2022</v>
      </c>
      <c r="BIV6" s="81">
        <v>2022</v>
      </c>
      <c r="BIW6" s="81">
        <v>2022</v>
      </c>
      <c r="BIX6" s="81">
        <v>2022</v>
      </c>
      <c r="BIY6" s="81">
        <v>2022</v>
      </c>
      <c r="BIZ6" s="81">
        <v>2022</v>
      </c>
      <c r="BJA6" s="81">
        <v>2022</v>
      </c>
      <c r="BJB6" s="81">
        <v>2022</v>
      </c>
      <c r="BJC6" s="81">
        <v>2022</v>
      </c>
      <c r="BJD6" s="81">
        <v>2022</v>
      </c>
      <c r="BJE6" s="81">
        <v>2022</v>
      </c>
      <c r="BJF6" s="81">
        <v>2022</v>
      </c>
      <c r="BJG6" s="81">
        <v>2022</v>
      </c>
      <c r="BJH6" s="81">
        <v>2022</v>
      </c>
      <c r="BJI6" s="81">
        <v>2022</v>
      </c>
      <c r="BJJ6" s="81">
        <v>2022</v>
      </c>
      <c r="BJK6" s="81">
        <v>2022</v>
      </c>
      <c r="BJL6" s="81">
        <v>2022</v>
      </c>
      <c r="BJM6" s="81">
        <v>2022</v>
      </c>
      <c r="BJN6" s="81">
        <v>2022</v>
      </c>
      <c r="BJO6" s="81">
        <v>2022</v>
      </c>
      <c r="BJP6" s="81">
        <v>2022</v>
      </c>
      <c r="BJQ6" s="81">
        <v>2022</v>
      </c>
      <c r="BJR6" s="81">
        <v>2022</v>
      </c>
      <c r="BJS6" s="81">
        <v>2022</v>
      </c>
      <c r="BJT6" s="81">
        <v>2022</v>
      </c>
      <c r="BJU6" s="81">
        <v>2022</v>
      </c>
      <c r="BJV6" s="81">
        <v>2022</v>
      </c>
      <c r="BJW6" s="81">
        <v>2022</v>
      </c>
      <c r="BJX6" s="81">
        <v>2022</v>
      </c>
      <c r="BJY6" s="81">
        <v>2022</v>
      </c>
      <c r="BJZ6" s="81">
        <v>2022</v>
      </c>
      <c r="BKA6" s="81">
        <v>2022</v>
      </c>
      <c r="BKB6" s="81">
        <v>2022</v>
      </c>
      <c r="BKC6" s="81">
        <v>2022</v>
      </c>
      <c r="BKD6" s="81">
        <v>2022</v>
      </c>
      <c r="BKE6" s="81">
        <v>2022</v>
      </c>
      <c r="BKF6" s="81">
        <v>2022</v>
      </c>
      <c r="BKG6" s="81">
        <v>2022</v>
      </c>
      <c r="BKH6" s="81">
        <v>2022</v>
      </c>
      <c r="BKI6" s="81">
        <v>2022</v>
      </c>
      <c r="BKJ6" s="81">
        <v>2022</v>
      </c>
      <c r="BKK6" s="81">
        <v>2022</v>
      </c>
      <c r="BKL6" s="81">
        <v>2022</v>
      </c>
      <c r="BKM6" s="81">
        <v>2022</v>
      </c>
      <c r="BKN6" s="81">
        <v>2022</v>
      </c>
      <c r="BKO6" s="81">
        <v>2022</v>
      </c>
      <c r="BKP6" s="81">
        <v>2022</v>
      </c>
      <c r="BKQ6" s="81">
        <v>2022</v>
      </c>
      <c r="BKR6" s="81">
        <v>2022</v>
      </c>
      <c r="BKS6" s="81">
        <v>2022</v>
      </c>
      <c r="BKT6" s="81">
        <v>2022</v>
      </c>
      <c r="BKU6" s="81">
        <v>2022</v>
      </c>
      <c r="BKV6" s="81">
        <v>2022</v>
      </c>
      <c r="BKW6" s="81">
        <v>2022</v>
      </c>
      <c r="BKX6" s="81">
        <v>2022</v>
      </c>
      <c r="BKY6" s="81">
        <v>2022</v>
      </c>
      <c r="BKZ6" s="81">
        <v>2022</v>
      </c>
      <c r="BLA6" s="81">
        <v>2022</v>
      </c>
      <c r="BLB6" s="81">
        <v>2022</v>
      </c>
      <c r="BLC6" s="81">
        <v>2022</v>
      </c>
      <c r="BLD6" s="81">
        <v>2022</v>
      </c>
      <c r="BLE6" s="81">
        <v>2022</v>
      </c>
      <c r="BLF6" s="81">
        <v>2022</v>
      </c>
      <c r="BLG6" s="81">
        <v>2022</v>
      </c>
      <c r="BLH6" s="81">
        <v>2022</v>
      </c>
      <c r="BLI6" s="81">
        <v>2022</v>
      </c>
      <c r="BLJ6" s="81">
        <v>2022</v>
      </c>
      <c r="BLK6" s="81">
        <v>2022</v>
      </c>
      <c r="BLL6" s="81">
        <v>2022</v>
      </c>
      <c r="BLM6" s="81">
        <v>2022</v>
      </c>
      <c r="BLN6" s="81">
        <v>2022</v>
      </c>
      <c r="BLO6" s="81">
        <v>2022</v>
      </c>
      <c r="BLP6" s="81">
        <v>2022</v>
      </c>
      <c r="BLQ6" s="81">
        <v>2022</v>
      </c>
      <c r="BLR6" s="81">
        <v>2022</v>
      </c>
      <c r="BLS6" s="81">
        <v>2022</v>
      </c>
      <c r="BLT6" s="81">
        <v>2022</v>
      </c>
      <c r="BLU6" s="81">
        <v>2022</v>
      </c>
      <c r="BLV6" s="81">
        <v>2022</v>
      </c>
      <c r="BLW6" s="81">
        <v>2022</v>
      </c>
      <c r="BLX6" s="81">
        <v>2022</v>
      </c>
      <c r="BLY6" s="81">
        <v>2022</v>
      </c>
      <c r="BLZ6" s="81">
        <v>2022</v>
      </c>
      <c r="BMA6" s="81">
        <v>2022</v>
      </c>
      <c r="BMB6" s="81">
        <v>2022</v>
      </c>
      <c r="BMC6" s="81">
        <v>2022</v>
      </c>
      <c r="BMD6" s="81">
        <v>2022</v>
      </c>
      <c r="BME6" s="81">
        <v>2022</v>
      </c>
      <c r="BMF6" s="81">
        <v>2022</v>
      </c>
      <c r="BMG6" s="81">
        <v>2022</v>
      </c>
      <c r="BMH6" s="81">
        <v>2022</v>
      </c>
      <c r="BMI6" s="81">
        <v>2022</v>
      </c>
      <c r="BMJ6" s="81">
        <v>2022</v>
      </c>
      <c r="BMK6" s="81">
        <v>2022</v>
      </c>
      <c r="BML6" s="81">
        <v>2022</v>
      </c>
      <c r="BMM6" s="81">
        <v>2022</v>
      </c>
      <c r="BMN6" s="81">
        <v>2022</v>
      </c>
      <c r="BMO6" s="81">
        <v>2022</v>
      </c>
      <c r="BMP6" s="81">
        <v>2022</v>
      </c>
      <c r="BMQ6" s="81">
        <v>2022</v>
      </c>
      <c r="BMR6" s="81">
        <v>2022</v>
      </c>
      <c r="BMS6" s="81">
        <v>2022</v>
      </c>
      <c r="BMT6" s="81">
        <v>2022</v>
      </c>
      <c r="BMU6" s="81">
        <v>2022</v>
      </c>
      <c r="BMV6" s="81">
        <v>2022</v>
      </c>
      <c r="BMW6" s="81">
        <v>2022</v>
      </c>
      <c r="BMX6" s="81">
        <v>2022</v>
      </c>
      <c r="BMY6" s="81">
        <v>2022</v>
      </c>
      <c r="BMZ6" s="81">
        <v>2022</v>
      </c>
      <c r="BNA6" s="81">
        <v>2022</v>
      </c>
      <c r="BNB6" s="81">
        <v>2022</v>
      </c>
      <c r="BNC6" s="81">
        <v>2022</v>
      </c>
      <c r="BND6" s="81">
        <v>2022</v>
      </c>
      <c r="BNE6" s="81">
        <v>2022</v>
      </c>
      <c r="BNF6" s="81">
        <v>2022</v>
      </c>
      <c r="BNG6" s="81">
        <v>2022</v>
      </c>
      <c r="BNH6" s="81">
        <v>2022</v>
      </c>
      <c r="BNI6" s="81">
        <v>2022</v>
      </c>
      <c r="BNJ6" s="81">
        <v>2022</v>
      </c>
      <c r="BNK6" s="81">
        <v>2022</v>
      </c>
      <c r="BNL6" s="81">
        <v>2022</v>
      </c>
      <c r="BNM6" s="81">
        <v>2022</v>
      </c>
      <c r="BNN6" s="81">
        <v>2022</v>
      </c>
      <c r="BNO6" s="81">
        <v>2022</v>
      </c>
      <c r="BNP6" s="81">
        <v>2022</v>
      </c>
      <c r="BNQ6" s="81">
        <v>2022</v>
      </c>
      <c r="BNR6" s="81">
        <v>2022</v>
      </c>
      <c r="BNS6" s="81">
        <v>2022</v>
      </c>
      <c r="BNT6" s="81">
        <v>2022</v>
      </c>
      <c r="BNU6" s="81">
        <v>2022</v>
      </c>
      <c r="BNV6" s="81">
        <v>2022</v>
      </c>
      <c r="BNW6" s="81">
        <v>2022</v>
      </c>
      <c r="BNX6" s="81">
        <v>2022</v>
      </c>
      <c r="BNY6" s="81">
        <v>2022</v>
      </c>
      <c r="BNZ6" s="81">
        <v>2022</v>
      </c>
      <c r="BOA6" s="81">
        <v>2022</v>
      </c>
      <c r="BOB6" s="81">
        <v>2022</v>
      </c>
      <c r="BOC6" s="81">
        <v>2022</v>
      </c>
      <c r="BOD6" s="81">
        <v>2022</v>
      </c>
      <c r="BOE6" s="81">
        <v>2022</v>
      </c>
      <c r="BOF6" s="81">
        <v>2022</v>
      </c>
      <c r="BOG6" s="81">
        <v>2022</v>
      </c>
      <c r="BOH6" s="81">
        <v>2022</v>
      </c>
      <c r="BOI6" s="81">
        <v>2022</v>
      </c>
      <c r="BOJ6" s="81">
        <v>2022</v>
      </c>
      <c r="BOK6" s="81">
        <v>2022</v>
      </c>
      <c r="BOL6" s="81">
        <v>2022</v>
      </c>
      <c r="BOM6" s="81">
        <v>2022</v>
      </c>
      <c r="BON6" s="81">
        <v>2022</v>
      </c>
      <c r="BOO6" s="81">
        <v>2022</v>
      </c>
      <c r="BOP6" s="81">
        <v>2022</v>
      </c>
      <c r="BOQ6" s="81">
        <v>2022</v>
      </c>
      <c r="BOR6" s="81">
        <v>2022</v>
      </c>
      <c r="BOS6" s="81">
        <v>2022</v>
      </c>
      <c r="BOT6" s="81">
        <v>2022</v>
      </c>
      <c r="BOU6" s="81">
        <v>2022</v>
      </c>
      <c r="BOV6" s="81">
        <v>2022</v>
      </c>
      <c r="BOW6" s="81">
        <v>2022</v>
      </c>
      <c r="BOX6" s="81">
        <v>2022</v>
      </c>
      <c r="BOY6" s="81">
        <v>2022</v>
      </c>
      <c r="BOZ6" s="81">
        <v>2022</v>
      </c>
      <c r="BPA6" s="81">
        <v>2022</v>
      </c>
      <c r="BPB6" s="81">
        <v>2022</v>
      </c>
      <c r="BPC6" s="81">
        <v>2022</v>
      </c>
      <c r="BPD6" s="81">
        <v>2022</v>
      </c>
      <c r="BPE6" s="81">
        <v>2022</v>
      </c>
      <c r="BPF6" s="81">
        <v>2022</v>
      </c>
      <c r="BPG6" s="81">
        <v>2022</v>
      </c>
      <c r="BPH6" s="81">
        <v>2022</v>
      </c>
      <c r="BPI6" s="81">
        <v>2022</v>
      </c>
      <c r="BPJ6" s="81">
        <v>2022</v>
      </c>
      <c r="BPK6" s="81">
        <v>2022</v>
      </c>
      <c r="BPL6" s="81">
        <v>2022</v>
      </c>
      <c r="BPM6" s="81">
        <v>2022</v>
      </c>
      <c r="BPN6" s="81">
        <v>2022</v>
      </c>
      <c r="BPO6" s="81">
        <v>2022</v>
      </c>
      <c r="BPP6" s="81">
        <v>2022</v>
      </c>
      <c r="BPQ6" s="81">
        <v>2022</v>
      </c>
      <c r="BPR6" s="81">
        <v>2022</v>
      </c>
      <c r="BPS6" s="81">
        <v>2022</v>
      </c>
      <c r="BPT6" s="81">
        <v>2022</v>
      </c>
      <c r="BPU6" s="81">
        <v>2022</v>
      </c>
      <c r="BPV6" s="81">
        <v>2022</v>
      </c>
      <c r="BPW6" s="81">
        <v>2022</v>
      </c>
      <c r="BPX6" s="81">
        <v>2022</v>
      </c>
      <c r="BPY6" s="81">
        <v>2022</v>
      </c>
      <c r="BPZ6" s="81">
        <v>2022</v>
      </c>
      <c r="BQA6" s="81">
        <v>2022</v>
      </c>
      <c r="BQB6" s="81">
        <v>2022</v>
      </c>
      <c r="BQC6" s="81">
        <v>2022</v>
      </c>
      <c r="BQD6" s="81">
        <v>2022</v>
      </c>
      <c r="BQE6" s="81">
        <v>2022</v>
      </c>
      <c r="BQF6" s="81">
        <v>2022</v>
      </c>
      <c r="BQG6" s="81">
        <v>2022</v>
      </c>
      <c r="BQH6" s="81">
        <v>2022</v>
      </c>
      <c r="BQI6" s="81">
        <v>2022</v>
      </c>
      <c r="BQJ6" s="81">
        <v>2022</v>
      </c>
      <c r="BQK6" s="81">
        <v>2022</v>
      </c>
      <c r="BQL6" s="81">
        <v>2022</v>
      </c>
      <c r="BQM6" s="81">
        <v>2022</v>
      </c>
      <c r="BQN6" s="81">
        <v>2022</v>
      </c>
      <c r="BQO6" s="81">
        <v>2022</v>
      </c>
      <c r="BQP6" s="81">
        <v>2022</v>
      </c>
      <c r="BQQ6" s="81">
        <v>2022</v>
      </c>
      <c r="BQR6" s="81">
        <v>2022</v>
      </c>
      <c r="BQS6" s="81">
        <v>2022</v>
      </c>
      <c r="BQT6" s="81">
        <v>2022</v>
      </c>
      <c r="BQU6" s="81">
        <v>2022</v>
      </c>
      <c r="BQV6" s="81">
        <v>2022</v>
      </c>
      <c r="BQW6" s="81">
        <v>2022</v>
      </c>
      <c r="BQX6" s="81">
        <v>2022</v>
      </c>
      <c r="BQY6" s="81">
        <v>2022</v>
      </c>
      <c r="BQZ6" s="81">
        <v>2022</v>
      </c>
      <c r="BRA6" s="81">
        <v>2022</v>
      </c>
      <c r="BRB6" s="81">
        <v>2022</v>
      </c>
      <c r="BRC6" s="81">
        <v>2022</v>
      </c>
      <c r="BRD6" s="81">
        <v>2022</v>
      </c>
      <c r="BRE6" s="81">
        <v>2022</v>
      </c>
      <c r="BRF6" s="81">
        <v>2022</v>
      </c>
      <c r="BRG6" s="81">
        <v>2022</v>
      </c>
      <c r="BRH6" s="81">
        <v>2022</v>
      </c>
      <c r="BRI6" s="81">
        <v>2022</v>
      </c>
      <c r="BRJ6" s="81">
        <v>2022</v>
      </c>
      <c r="BRK6" s="81">
        <v>2022</v>
      </c>
      <c r="BRL6" s="81">
        <v>2022</v>
      </c>
      <c r="BRM6" s="81">
        <v>2022</v>
      </c>
      <c r="BRN6" s="81">
        <v>2022</v>
      </c>
      <c r="BRO6" s="81">
        <v>2022</v>
      </c>
      <c r="BRP6" s="81">
        <v>2022</v>
      </c>
      <c r="BRQ6" s="81">
        <v>2022</v>
      </c>
      <c r="BRR6" s="81">
        <v>2022</v>
      </c>
      <c r="BRS6" s="81">
        <v>2022</v>
      </c>
      <c r="BRT6" s="81">
        <v>2022</v>
      </c>
      <c r="BRU6" s="81">
        <v>2022</v>
      </c>
      <c r="BRV6" s="81">
        <v>2022</v>
      </c>
      <c r="BRW6" s="81">
        <v>2022</v>
      </c>
      <c r="BRX6" s="81">
        <v>2022</v>
      </c>
      <c r="BRY6" s="81">
        <v>2022</v>
      </c>
      <c r="BRZ6" s="81">
        <v>2022</v>
      </c>
      <c r="BSA6" s="81">
        <v>2022</v>
      </c>
      <c r="BSB6" s="81">
        <v>2022</v>
      </c>
      <c r="BSC6" s="81">
        <v>2022</v>
      </c>
      <c r="BSD6" s="81">
        <v>2022</v>
      </c>
      <c r="BSE6" s="81">
        <v>2022</v>
      </c>
      <c r="BSF6" s="81">
        <v>2022</v>
      </c>
      <c r="BSG6" s="81">
        <v>2022</v>
      </c>
      <c r="BSH6" s="81">
        <v>2022</v>
      </c>
      <c r="BSI6" s="81">
        <v>2022</v>
      </c>
      <c r="BSJ6" s="81">
        <v>2022</v>
      </c>
      <c r="BSK6" s="81">
        <v>2022</v>
      </c>
      <c r="BSL6" s="81">
        <v>2022</v>
      </c>
      <c r="BSM6" s="81">
        <v>2022</v>
      </c>
      <c r="BSN6" s="81">
        <v>2022</v>
      </c>
      <c r="BSO6" s="81">
        <v>2022</v>
      </c>
      <c r="BSP6" s="81">
        <v>2022</v>
      </c>
      <c r="BSQ6" s="81">
        <v>2022</v>
      </c>
      <c r="BSR6" s="81">
        <v>2022</v>
      </c>
      <c r="BSS6" s="81">
        <v>2022</v>
      </c>
      <c r="BST6" s="81">
        <v>2022</v>
      </c>
      <c r="BSU6" s="81">
        <v>2022</v>
      </c>
      <c r="BSV6" s="81">
        <v>2022</v>
      </c>
      <c r="BSW6" s="81">
        <v>2022</v>
      </c>
      <c r="BSX6" s="81">
        <v>2022</v>
      </c>
      <c r="BSY6" s="81">
        <v>2022</v>
      </c>
      <c r="BSZ6" s="81">
        <v>2022</v>
      </c>
      <c r="BTA6" s="81">
        <v>2022</v>
      </c>
      <c r="BTB6" s="81">
        <v>2022</v>
      </c>
      <c r="BTC6" s="81">
        <v>2022</v>
      </c>
      <c r="BTD6" s="81">
        <v>2022</v>
      </c>
      <c r="BTE6" s="81">
        <v>2022</v>
      </c>
      <c r="BTF6" s="81">
        <v>2022</v>
      </c>
      <c r="BTG6" s="81">
        <v>2022</v>
      </c>
      <c r="BTH6" s="81">
        <v>2022</v>
      </c>
      <c r="BTI6" s="81">
        <v>2022</v>
      </c>
      <c r="BTJ6" s="81">
        <v>2022</v>
      </c>
      <c r="BTK6" s="81">
        <v>2022</v>
      </c>
      <c r="BTL6" s="81">
        <v>2022</v>
      </c>
      <c r="BTM6" s="81">
        <v>2022</v>
      </c>
      <c r="BTN6" s="81">
        <v>2022</v>
      </c>
      <c r="BTO6" s="81">
        <v>2022</v>
      </c>
      <c r="BTP6" s="81">
        <v>2022</v>
      </c>
      <c r="BTQ6" s="81">
        <v>2022</v>
      </c>
      <c r="BTR6" s="81">
        <v>2022</v>
      </c>
      <c r="BTS6" s="81">
        <v>2022</v>
      </c>
      <c r="BTT6" s="81">
        <v>2022</v>
      </c>
      <c r="BTU6" s="81">
        <v>2022</v>
      </c>
      <c r="BTV6" s="81">
        <v>2022</v>
      </c>
      <c r="BTW6" s="81">
        <v>2022</v>
      </c>
      <c r="BTX6" s="81">
        <v>2022</v>
      </c>
      <c r="BTY6" s="81">
        <v>2022</v>
      </c>
      <c r="BTZ6" s="81">
        <v>2022</v>
      </c>
      <c r="BUA6" s="81">
        <v>2022</v>
      </c>
      <c r="BUB6" s="81">
        <v>2022</v>
      </c>
      <c r="BUC6" s="81">
        <v>2022</v>
      </c>
      <c r="BUD6" s="81">
        <v>2022</v>
      </c>
      <c r="BUE6" s="81">
        <v>2022</v>
      </c>
      <c r="BUF6" s="81">
        <v>2022</v>
      </c>
      <c r="BUG6" s="81">
        <v>2022</v>
      </c>
      <c r="BUH6" s="81">
        <v>2022</v>
      </c>
      <c r="BUI6" s="81">
        <v>2022</v>
      </c>
      <c r="BUJ6" s="81">
        <v>2022</v>
      </c>
      <c r="BUK6" s="81">
        <v>2022</v>
      </c>
      <c r="BUL6" s="81">
        <v>2022</v>
      </c>
      <c r="BUM6" s="81">
        <v>2022</v>
      </c>
      <c r="BUN6" s="81">
        <v>2022</v>
      </c>
      <c r="BUO6" s="81">
        <v>2022</v>
      </c>
      <c r="BUP6" s="81">
        <v>2022</v>
      </c>
      <c r="BUQ6" s="81">
        <v>2022</v>
      </c>
      <c r="BUR6" s="81">
        <v>2022</v>
      </c>
      <c r="BUS6" s="81">
        <v>2022</v>
      </c>
      <c r="BUT6" s="81">
        <v>2022</v>
      </c>
      <c r="BUU6" s="81">
        <v>2022</v>
      </c>
      <c r="BUV6" s="81">
        <v>2022</v>
      </c>
      <c r="BUW6" s="81">
        <v>2022</v>
      </c>
      <c r="BUX6" s="81">
        <v>2022</v>
      </c>
      <c r="BUY6" s="81">
        <v>2022</v>
      </c>
      <c r="BUZ6" s="81">
        <v>2022</v>
      </c>
      <c r="BVA6" s="81">
        <v>2022</v>
      </c>
      <c r="BVB6" s="81">
        <v>2022</v>
      </c>
      <c r="BVC6" s="81">
        <v>2022</v>
      </c>
      <c r="BVD6" s="81">
        <v>2022</v>
      </c>
      <c r="BVE6" s="81">
        <v>2022</v>
      </c>
      <c r="BVF6" s="81">
        <v>2022</v>
      </c>
      <c r="BVG6" s="81">
        <v>2022</v>
      </c>
      <c r="BVH6" s="81">
        <v>2022</v>
      </c>
      <c r="BVI6" s="81">
        <v>2022</v>
      </c>
      <c r="BVJ6" s="81">
        <v>2022</v>
      </c>
      <c r="BVK6" s="81">
        <v>2022</v>
      </c>
      <c r="BVL6" s="81">
        <v>2022</v>
      </c>
      <c r="BVM6" s="81">
        <v>2022</v>
      </c>
      <c r="BVN6" s="81">
        <v>2022</v>
      </c>
      <c r="BVO6" s="81">
        <v>2022</v>
      </c>
      <c r="BVP6" s="81">
        <v>2022</v>
      </c>
      <c r="BVQ6" s="81">
        <v>2022</v>
      </c>
      <c r="BVR6" s="81">
        <v>2022</v>
      </c>
      <c r="BVS6" s="81">
        <v>2022</v>
      </c>
      <c r="BVT6" s="81">
        <v>2022</v>
      </c>
      <c r="BVU6" s="81">
        <v>2022</v>
      </c>
      <c r="BVV6" s="81">
        <v>2022</v>
      </c>
      <c r="BVW6" s="81">
        <v>2022</v>
      </c>
      <c r="BVX6" s="81">
        <v>2022</v>
      </c>
      <c r="BVY6" s="81">
        <v>2022</v>
      </c>
      <c r="BVZ6" s="81">
        <v>2022</v>
      </c>
      <c r="BWA6" s="81">
        <v>2022</v>
      </c>
      <c r="BWB6" s="81">
        <v>2022</v>
      </c>
      <c r="BWC6" s="81">
        <v>2022</v>
      </c>
      <c r="BWD6" s="81">
        <v>2022</v>
      </c>
      <c r="BWE6" s="81">
        <v>2022</v>
      </c>
      <c r="BWF6" s="81">
        <v>2022</v>
      </c>
      <c r="BWG6" s="81">
        <v>2022</v>
      </c>
      <c r="BWH6" s="81">
        <v>2022</v>
      </c>
      <c r="BWI6" s="81">
        <v>2022</v>
      </c>
      <c r="BWJ6" s="81">
        <v>2022</v>
      </c>
      <c r="BWK6" s="81">
        <v>2022</v>
      </c>
      <c r="BWL6" s="81">
        <v>2022</v>
      </c>
      <c r="BWM6" s="81">
        <v>2022</v>
      </c>
      <c r="BWN6" s="81">
        <v>2022</v>
      </c>
      <c r="BWO6" s="81">
        <v>2022</v>
      </c>
      <c r="BWP6" s="81">
        <v>2022</v>
      </c>
      <c r="BWQ6" s="81">
        <v>2022</v>
      </c>
      <c r="BWR6" s="81">
        <v>2022</v>
      </c>
      <c r="BWS6" s="81">
        <v>2022</v>
      </c>
      <c r="BWT6" s="81">
        <v>2022</v>
      </c>
      <c r="BWU6" s="81">
        <v>2022</v>
      </c>
      <c r="BWV6" s="81">
        <v>2022</v>
      </c>
      <c r="BWW6" s="81">
        <v>2022</v>
      </c>
      <c r="BWX6" s="81">
        <v>2022</v>
      </c>
      <c r="BWY6" s="81">
        <v>2022</v>
      </c>
      <c r="BWZ6" s="81">
        <v>2022</v>
      </c>
      <c r="BXA6" s="81">
        <v>2022</v>
      </c>
      <c r="BXB6" s="81">
        <v>2022</v>
      </c>
      <c r="BXC6" s="81">
        <v>2022</v>
      </c>
      <c r="BXD6" s="81">
        <v>2022</v>
      </c>
      <c r="BXE6" s="81">
        <v>2022</v>
      </c>
      <c r="BXF6" s="81">
        <v>2022</v>
      </c>
      <c r="BXG6" s="81">
        <v>2022</v>
      </c>
      <c r="BXH6" s="81">
        <v>2022</v>
      </c>
      <c r="BXI6" s="81">
        <v>2022</v>
      </c>
      <c r="BXJ6" s="81">
        <v>2022</v>
      </c>
      <c r="BXK6" s="81">
        <v>2022</v>
      </c>
      <c r="BXL6" s="81">
        <v>2022</v>
      </c>
      <c r="BXM6" s="81">
        <v>2022</v>
      </c>
      <c r="BXN6" s="81">
        <v>2022</v>
      </c>
      <c r="BXO6" s="81">
        <v>2022</v>
      </c>
      <c r="BXP6" s="81">
        <v>2022</v>
      </c>
      <c r="BXQ6" s="81">
        <v>2022</v>
      </c>
      <c r="BXR6" s="81">
        <v>2022</v>
      </c>
      <c r="BXS6" s="81">
        <v>2022</v>
      </c>
      <c r="BXT6" s="81">
        <v>2022</v>
      </c>
      <c r="BXU6" s="81">
        <v>2022</v>
      </c>
      <c r="BXV6" s="81">
        <v>2022</v>
      </c>
      <c r="BXW6" s="81">
        <v>2022</v>
      </c>
      <c r="BXX6" s="81">
        <v>2022</v>
      </c>
      <c r="BXY6" s="81">
        <v>2022</v>
      </c>
      <c r="BXZ6" s="81">
        <v>2022</v>
      </c>
      <c r="BYA6" s="81">
        <v>2022</v>
      </c>
      <c r="BYB6" s="81">
        <v>2022</v>
      </c>
      <c r="BYC6" s="81">
        <v>2022</v>
      </c>
      <c r="BYD6" s="81">
        <v>2022</v>
      </c>
      <c r="BYE6" s="81">
        <v>2022</v>
      </c>
      <c r="BYF6" s="81">
        <v>2022</v>
      </c>
      <c r="BYG6" s="81">
        <v>2022</v>
      </c>
      <c r="BYH6" s="81">
        <v>2022</v>
      </c>
      <c r="BYI6" s="81">
        <v>2022</v>
      </c>
      <c r="BYJ6" s="81">
        <v>2022</v>
      </c>
      <c r="BYK6" s="81">
        <v>2022</v>
      </c>
      <c r="BYL6" s="81">
        <v>2022</v>
      </c>
      <c r="BYM6" s="81">
        <v>2022</v>
      </c>
      <c r="BYN6" s="81">
        <v>2022</v>
      </c>
      <c r="BYO6" s="81">
        <v>2022</v>
      </c>
      <c r="BYP6" s="81">
        <v>2022</v>
      </c>
      <c r="BYQ6" s="81">
        <v>2022</v>
      </c>
      <c r="BYR6" s="81">
        <v>2022</v>
      </c>
      <c r="BYS6" s="81">
        <v>2022</v>
      </c>
      <c r="BYT6" s="81">
        <v>2022</v>
      </c>
      <c r="BYU6" s="81">
        <v>2022</v>
      </c>
      <c r="BYV6" s="81">
        <v>2022</v>
      </c>
      <c r="BYW6" s="81">
        <v>2022</v>
      </c>
      <c r="BYX6" s="81">
        <v>2022</v>
      </c>
      <c r="BYY6" s="81">
        <v>2022</v>
      </c>
      <c r="BYZ6" s="81">
        <v>2022</v>
      </c>
      <c r="BZA6" s="81">
        <v>2022</v>
      </c>
      <c r="BZB6" s="81">
        <v>2022</v>
      </c>
      <c r="BZC6" s="81">
        <v>2022</v>
      </c>
      <c r="BZD6" s="81">
        <v>2022</v>
      </c>
      <c r="BZE6" s="81">
        <v>2022</v>
      </c>
      <c r="BZF6" s="81">
        <v>2022</v>
      </c>
      <c r="BZG6" s="81">
        <v>2022</v>
      </c>
      <c r="BZH6" s="81">
        <v>2022</v>
      </c>
      <c r="BZI6" s="81">
        <v>2022</v>
      </c>
      <c r="BZJ6" s="81">
        <v>2022</v>
      </c>
      <c r="BZK6" s="81">
        <v>2022</v>
      </c>
      <c r="BZL6" s="81">
        <v>2022</v>
      </c>
      <c r="BZM6" s="81">
        <v>2022</v>
      </c>
      <c r="BZN6" s="81">
        <v>2022</v>
      </c>
    </row>
    <row r="7" spans="1:2042" ht="14.75" x14ac:dyDescent="0.75">
      <c r="A7" s="2"/>
      <c r="B7" s="2">
        <v>1</v>
      </c>
      <c r="C7" s="2" t="s">
        <v>297</v>
      </c>
      <c r="D7" s="7">
        <f>SUMIF($E$7:$E$30,$B7,$F$7:$F$30)</f>
        <v>0</v>
      </c>
      <c r="E7" s="35"/>
      <c r="F7" s="55">
        <f>SUMIF($H$6:$T$6,F$3,H7:T7)</f>
        <v>0</v>
      </c>
      <c r="G7" s="56" t="s">
        <v>744</v>
      </c>
      <c r="H7" s="57">
        <v>3571</v>
      </c>
      <c r="I7" s="57">
        <v>4133</v>
      </c>
      <c r="J7" s="57">
        <v>4703</v>
      </c>
      <c r="K7" s="57">
        <v>5056</v>
      </c>
      <c r="L7" s="57">
        <v>5623</v>
      </c>
      <c r="M7" s="57">
        <v>6152</v>
      </c>
      <c r="N7" s="57">
        <v>6845</v>
      </c>
      <c r="O7" s="57">
        <v>7694</v>
      </c>
      <c r="P7" s="57">
        <v>8299</v>
      </c>
      <c r="Q7" s="57">
        <v>9308</v>
      </c>
      <c r="R7" s="57">
        <v>9594</v>
      </c>
      <c r="S7" s="57">
        <v>10953</v>
      </c>
      <c r="T7" s="57">
        <v>13720</v>
      </c>
      <c r="U7" s="57">
        <v>16626</v>
      </c>
      <c r="V7">
        <v>18785</v>
      </c>
    </row>
    <row r="8" spans="1:2042" ht="14.75" x14ac:dyDescent="0.75">
      <c r="A8" s="2"/>
      <c r="B8" s="2">
        <v>2</v>
      </c>
      <c r="C8" s="2" t="s">
        <v>301</v>
      </c>
      <c r="D8" s="7">
        <f t="shared" ref="D8:D16" si="0">SUMIF($E$7:$E$30,$B8,$F$7:$F$30)</f>
        <v>0</v>
      </c>
      <c r="E8" s="35"/>
      <c r="F8" s="55">
        <f t="shared" ref="F8:F30" si="1">SUMIF($H$6:$T$6,F$3,H8:T8)</f>
        <v>0</v>
      </c>
      <c r="G8" s="56" t="s">
        <v>745</v>
      </c>
      <c r="H8" s="57">
        <v>3404</v>
      </c>
      <c r="I8" s="57">
        <v>3870</v>
      </c>
      <c r="J8" s="57">
        <v>4392</v>
      </c>
      <c r="K8" s="57">
        <v>4625</v>
      </c>
      <c r="L8" s="57">
        <v>5234</v>
      </c>
      <c r="M8" s="57">
        <v>5820</v>
      </c>
      <c r="N8" s="57">
        <v>6349</v>
      </c>
      <c r="O8" s="57">
        <v>6831</v>
      </c>
      <c r="P8" s="57">
        <v>7573</v>
      </c>
      <c r="Q8" s="57">
        <v>8125</v>
      </c>
      <c r="R8" s="57">
        <v>8906</v>
      </c>
      <c r="S8" s="57">
        <v>9699</v>
      </c>
      <c r="T8" s="57">
        <v>12409</v>
      </c>
      <c r="U8" s="57">
        <v>15289</v>
      </c>
      <c r="V8">
        <v>16446</v>
      </c>
    </row>
    <row r="9" spans="1:2042" ht="14.75" x14ac:dyDescent="0.75">
      <c r="A9" s="2"/>
      <c r="B9" s="2">
        <v>3</v>
      </c>
      <c r="C9" s="2" t="s">
        <v>305</v>
      </c>
      <c r="D9" s="7">
        <f t="shared" si="0"/>
        <v>0</v>
      </c>
      <c r="E9" s="35">
        <v>2</v>
      </c>
      <c r="F9" s="40">
        <f t="shared" si="1"/>
        <v>0</v>
      </c>
      <c r="G9" s="58" t="s">
        <v>746</v>
      </c>
      <c r="H9" s="60">
        <v>467</v>
      </c>
      <c r="I9" s="60">
        <v>497</v>
      </c>
      <c r="J9" s="60">
        <v>609</v>
      </c>
      <c r="K9" s="60">
        <v>651</v>
      </c>
      <c r="L9" s="60">
        <v>803</v>
      </c>
      <c r="M9" s="60">
        <v>852</v>
      </c>
      <c r="N9" s="60">
        <v>1031</v>
      </c>
      <c r="O9" s="60">
        <v>1155</v>
      </c>
      <c r="P9" s="60">
        <v>1224</v>
      </c>
      <c r="Q9" s="60">
        <v>1472</v>
      </c>
      <c r="R9" s="60">
        <v>1572</v>
      </c>
      <c r="S9" s="60">
        <v>1856</v>
      </c>
      <c r="T9" s="60">
        <v>2337</v>
      </c>
      <c r="U9" s="60">
        <v>2707</v>
      </c>
      <c r="V9">
        <v>3207</v>
      </c>
    </row>
    <row r="10" spans="1:2042" ht="14.75" x14ac:dyDescent="0.75">
      <c r="A10" s="2"/>
      <c r="B10" s="2">
        <v>4</v>
      </c>
      <c r="C10" s="2" t="s">
        <v>307</v>
      </c>
      <c r="D10" s="7">
        <f t="shared" si="0"/>
        <v>0</v>
      </c>
      <c r="E10" s="93">
        <v>1</v>
      </c>
      <c r="F10" s="40">
        <f t="shared" si="1"/>
        <v>0</v>
      </c>
      <c r="G10" s="58" t="s">
        <v>747</v>
      </c>
      <c r="H10" s="60">
        <v>2935</v>
      </c>
      <c r="I10" s="60">
        <v>3367</v>
      </c>
      <c r="J10" s="60">
        <v>3776</v>
      </c>
      <c r="K10" s="60">
        <v>3965</v>
      </c>
      <c r="L10" s="60">
        <v>4422</v>
      </c>
      <c r="M10" s="60">
        <v>4960</v>
      </c>
      <c r="N10" s="60">
        <v>5317</v>
      </c>
      <c r="O10" s="60">
        <v>5676</v>
      </c>
      <c r="P10" s="60">
        <v>6349</v>
      </c>
      <c r="Q10" s="60">
        <v>6653</v>
      </c>
      <c r="R10" s="60">
        <v>7334</v>
      </c>
      <c r="S10" s="60">
        <v>7843</v>
      </c>
      <c r="T10" s="60">
        <v>10072</v>
      </c>
      <c r="U10" s="60">
        <v>12582</v>
      </c>
      <c r="V10">
        <v>13237</v>
      </c>
    </row>
    <row r="11" spans="1:2042" ht="14.75" x14ac:dyDescent="0.75">
      <c r="A11" s="2"/>
      <c r="B11" s="2">
        <v>5</v>
      </c>
      <c r="C11" s="2" t="s">
        <v>245</v>
      </c>
      <c r="D11" s="7">
        <f t="shared" si="0"/>
        <v>0</v>
      </c>
      <c r="E11" s="35"/>
      <c r="F11" s="55">
        <f t="shared" si="1"/>
        <v>0</v>
      </c>
      <c r="G11" s="56" t="s">
        <v>748</v>
      </c>
      <c r="H11" s="57">
        <v>733</v>
      </c>
      <c r="I11" s="57">
        <v>864</v>
      </c>
      <c r="J11" s="57">
        <v>1096</v>
      </c>
      <c r="K11" s="57">
        <v>1235</v>
      </c>
      <c r="L11" s="57">
        <v>1306</v>
      </c>
      <c r="M11" s="57">
        <v>1491</v>
      </c>
      <c r="N11" s="57">
        <v>1773</v>
      </c>
      <c r="O11" s="57">
        <v>1834</v>
      </c>
      <c r="P11" s="57">
        <v>1853</v>
      </c>
      <c r="Q11" s="57">
        <v>2516</v>
      </c>
      <c r="R11" s="57">
        <v>2275</v>
      </c>
      <c r="S11" s="57">
        <v>2928</v>
      </c>
      <c r="T11" s="57">
        <v>3532</v>
      </c>
      <c r="U11" s="57">
        <v>3810</v>
      </c>
      <c r="V11">
        <v>4515</v>
      </c>
    </row>
    <row r="12" spans="1:2042" ht="14.75" x14ac:dyDescent="0.75">
      <c r="A12" s="2"/>
      <c r="B12" s="2">
        <v>6</v>
      </c>
      <c r="C12" s="102" t="s">
        <v>320</v>
      </c>
      <c r="D12" s="2">
        <f t="shared" si="0"/>
        <v>0</v>
      </c>
      <c r="E12" s="35">
        <v>3</v>
      </c>
      <c r="F12" s="40">
        <f t="shared" si="1"/>
        <v>0</v>
      </c>
      <c r="G12" s="58" t="s">
        <v>749</v>
      </c>
      <c r="H12" s="60">
        <v>710</v>
      </c>
      <c r="I12" s="60">
        <v>848</v>
      </c>
      <c r="J12" s="60">
        <v>1064</v>
      </c>
      <c r="K12" s="60">
        <v>1197</v>
      </c>
      <c r="L12" s="60">
        <v>1273</v>
      </c>
      <c r="M12" s="60">
        <v>1474</v>
      </c>
      <c r="N12" s="60">
        <v>1858</v>
      </c>
      <c r="O12" s="60">
        <v>1748</v>
      </c>
      <c r="P12" s="60">
        <v>1906</v>
      </c>
      <c r="Q12" s="60">
        <v>2505</v>
      </c>
      <c r="R12" s="60">
        <v>2431</v>
      </c>
      <c r="S12" s="60">
        <v>2916</v>
      </c>
      <c r="T12" s="60">
        <v>3370</v>
      </c>
      <c r="U12" s="60">
        <v>4430</v>
      </c>
      <c r="V12">
        <v>5462</v>
      </c>
    </row>
    <row r="13" spans="1:2042" ht="14.75" x14ac:dyDescent="0.75">
      <c r="A13" s="2"/>
      <c r="B13" s="2">
        <v>7</v>
      </c>
      <c r="C13" s="102" t="s">
        <v>276</v>
      </c>
      <c r="D13" s="2">
        <f t="shared" si="0"/>
        <v>0</v>
      </c>
      <c r="E13" s="35"/>
      <c r="F13" s="72">
        <f t="shared" si="1"/>
        <v>0</v>
      </c>
      <c r="G13" s="63" t="s">
        <v>750</v>
      </c>
      <c r="H13" s="65">
        <v>486</v>
      </c>
      <c r="I13" s="65">
        <v>629</v>
      </c>
      <c r="J13" s="65">
        <v>768</v>
      </c>
      <c r="K13" s="65">
        <v>886</v>
      </c>
      <c r="L13" s="65">
        <v>946</v>
      </c>
      <c r="M13" s="65">
        <v>1107</v>
      </c>
      <c r="N13" s="65">
        <v>1201</v>
      </c>
      <c r="O13" s="65">
        <v>1143</v>
      </c>
      <c r="P13" s="65">
        <v>1238</v>
      </c>
      <c r="Q13" s="65">
        <v>1651</v>
      </c>
      <c r="R13" s="65">
        <v>1574</v>
      </c>
      <c r="S13" s="65">
        <v>1878</v>
      </c>
      <c r="T13" s="65">
        <v>2229</v>
      </c>
      <c r="U13" s="65">
        <v>2867</v>
      </c>
      <c r="V13">
        <v>3636</v>
      </c>
    </row>
    <row r="14" spans="1:2042" ht="14.75" x14ac:dyDescent="0.75">
      <c r="A14" s="2"/>
      <c r="B14" s="2">
        <v>8</v>
      </c>
      <c r="C14" s="2" t="s">
        <v>238</v>
      </c>
      <c r="D14" s="2">
        <f t="shared" si="0"/>
        <v>0</v>
      </c>
      <c r="E14" s="35"/>
      <c r="F14" s="72">
        <f t="shared" si="1"/>
        <v>0</v>
      </c>
      <c r="G14" s="63" t="s">
        <v>751</v>
      </c>
      <c r="H14" s="65">
        <v>223</v>
      </c>
      <c r="I14" s="65">
        <v>218</v>
      </c>
      <c r="J14" s="65">
        <v>297</v>
      </c>
      <c r="K14" s="65">
        <v>312</v>
      </c>
      <c r="L14" s="65">
        <v>327</v>
      </c>
      <c r="M14" s="65">
        <v>367</v>
      </c>
      <c r="N14" s="65">
        <v>657</v>
      </c>
      <c r="O14" s="65">
        <v>605</v>
      </c>
      <c r="P14" s="65">
        <v>668</v>
      </c>
      <c r="Q14" s="65">
        <v>853</v>
      </c>
      <c r="R14" s="65">
        <v>857</v>
      </c>
      <c r="S14" s="65">
        <v>1038</v>
      </c>
      <c r="T14" s="65">
        <v>1141</v>
      </c>
      <c r="U14" s="65">
        <v>1563</v>
      </c>
      <c r="V14">
        <v>1826</v>
      </c>
    </row>
    <row r="15" spans="1:2042" ht="14.75" x14ac:dyDescent="0.75">
      <c r="A15" s="2"/>
      <c r="B15" s="2">
        <v>9</v>
      </c>
      <c r="C15" s="102" t="s">
        <v>320</v>
      </c>
      <c r="D15" s="2">
        <f t="shared" si="0"/>
        <v>0</v>
      </c>
      <c r="E15" s="35">
        <v>4</v>
      </c>
      <c r="F15" s="40">
        <f t="shared" si="1"/>
        <v>0</v>
      </c>
      <c r="G15" s="58" t="s">
        <v>752</v>
      </c>
      <c r="H15" s="60">
        <v>24</v>
      </c>
      <c r="I15" s="60">
        <v>16</v>
      </c>
      <c r="J15" s="60">
        <v>31</v>
      </c>
      <c r="K15" s="60">
        <v>38</v>
      </c>
      <c r="L15" s="60">
        <v>33</v>
      </c>
      <c r="M15" s="60">
        <v>17</v>
      </c>
      <c r="N15" s="60">
        <v>-85</v>
      </c>
      <c r="O15" s="60">
        <v>86</v>
      </c>
      <c r="P15" s="60">
        <v>-53</v>
      </c>
      <c r="Q15" s="60">
        <v>11</v>
      </c>
      <c r="R15" s="60">
        <v>-156</v>
      </c>
      <c r="S15" s="60">
        <v>12</v>
      </c>
      <c r="T15" s="60">
        <v>161</v>
      </c>
      <c r="U15" s="60">
        <v>-620</v>
      </c>
      <c r="V15">
        <v>-947</v>
      </c>
    </row>
    <row r="16" spans="1:2042" ht="14.75" x14ac:dyDescent="0.75">
      <c r="A16" s="2"/>
      <c r="B16" s="2">
        <v>10</v>
      </c>
      <c r="C16" s="102" t="s">
        <v>276</v>
      </c>
      <c r="D16" s="2">
        <f t="shared" si="0"/>
        <v>0</v>
      </c>
      <c r="E16" s="35"/>
      <c r="F16" s="55">
        <f t="shared" si="1"/>
        <v>0</v>
      </c>
      <c r="G16" s="56" t="s">
        <v>753</v>
      </c>
      <c r="H16" s="57">
        <v>-564</v>
      </c>
      <c r="I16" s="57">
        <v>-595</v>
      </c>
      <c r="J16" s="57">
        <v>-778</v>
      </c>
      <c r="K16" s="57">
        <v>-794</v>
      </c>
      <c r="L16" s="57">
        <v>-909</v>
      </c>
      <c r="M16" s="57">
        <v>-1152</v>
      </c>
      <c r="N16" s="57">
        <v>-1276</v>
      </c>
      <c r="O16" s="57">
        <v>-971</v>
      </c>
      <c r="P16" s="57">
        <v>-1126</v>
      </c>
      <c r="Q16" s="57">
        <v>-1333</v>
      </c>
      <c r="R16" s="57">
        <v>-1587</v>
      </c>
      <c r="S16" s="57">
        <v>-1675</v>
      </c>
      <c r="T16" s="57">
        <v>-2221</v>
      </c>
      <c r="U16" s="57">
        <v>-2477</v>
      </c>
      <c r="V16">
        <v>-2175</v>
      </c>
    </row>
    <row r="17" spans="1:22" ht="14.75" x14ac:dyDescent="0.75">
      <c r="A17" s="2"/>
      <c r="B17" s="4"/>
      <c r="C17" s="4" t="s">
        <v>692</v>
      </c>
      <c r="D17" s="82">
        <f>SUM(D7:D11)-D14</f>
        <v>0</v>
      </c>
      <c r="E17" s="35">
        <v>5</v>
      </c>
      <c r="F17" s="40">
        <f t="shared" si="1"/>
        <v>0</v>
      </c>
      <c r="G17" s="58" t="s">
        <v>754</v>
      </c>
      <c r="H17" s="60">
        <v>384</v>
      </c>
      <c r="I17" s="60">
        <v>523</v>
      </c>
      <c r="J17" s="60">
        <v>564</v>
      </c>
      <c r="K17" s="60">
        <v>682</v>
      </c>
      <c r="L17" s="60">
        <v>780</v>
      </c>
      <c r="M17" s="60">
        <v>814</v>
      </c>
      <c r="N17" s="60">
        <v>1056</v>
      </c>
      <c r="O17" s="60">
        <v>1580</v>
      </c>
      <c r="P17" s="60">
        <v>1752</v>
      </c>
      <c r="Q17" s="60">
        <v>2031</v>
      </c>
      <c r="R17" s="60">
        <v>1855</v>
      </c>
      <c r="S17" s="60">
        <v>2136</v>
      </c>
      <c r="T17" s="65">
        <v>3084</v>
      </c>
      <c r="U17" s="65">
        <v>4158</v>
      </c>
      <c r="V17">
        <v>5790</v>
      </c>
    </row>
    <row r="18" spans="1:22" ht="14.75" x14ac:dyDescent="0.75">
      <c r="A18" s="2"/>
      <c r="B18" s="4"/>
      <c r="C18" s="2" t="s">
        <v>300</v>
      </c>
      <c r="D18" s="7">
        <f>wGDPp!K4</f>
        <v>1157</v>
      </c>
      <c r="E18" s="35">
        <v>6</v>
      </c>
      <c r="F18" s="72">
        <f t="shared" si="1"/>
        <v>0</v>
      </c>
      <c r="G18" s="63" t="s">
        <v>755</v>
      </c>
      <c r="H18" s="65">
        <v>168</v>
      </c>
      <c r="I18" s="65">
        <v>298</v>
      </c>
      <c r="J18" s="65">
        <v>337</v>
      </c>
      <c r="K18" s="65">
        <v>419</v>
      </c>
      <c r="L18" s="65">
        <v>429</v>
      </c>
      <c r="M18" s="65">
        <v>403</v>
      </c>
      <c r="N18" s="65">
        <v>391</v>
      </c>
      <c r="O18" s="65">
        <v>853</v>
      </c>
      <c r="P18" s="65">
        <v>956</v>
      </c>
      <c r="Q18" s="65">
        <v>1108</v>
      </c>
      <c r="R18" s="65">
        <v>1361</v>
      </c>
      <c r="S18" s="65">
        <v>1500</v>
      </c>
      <c r="T18" s="65">
        <v>2187</v>
      </c>
      <c r="U18" s="65">
        <v>2914</v>
      </c>
      <c r="V18">
        <v>4350</v>
      </c>
    </row>
    <row r="19" spans="1:22" ht="14.75" x14ac:dyDescent="0.75">
      <c r="A19" s="2"/>
      <c r="B19" s="4"/>
      <c r="C19" s="4" t="s">
        <v>693</v>
      </c>
      <c r="D19" s="82">
        <f>D17-D18</f>
        <v>-1157</v>
      </c>
      <c r="E19" s="35">
        <v>7</v>
      </c>
      <c r="F19" s="72">
        <f t="shared" si="1"/>
        <v>0</v>
      </c>
      <c r="G19" s="63" t="s">
        <v>756</v>
      </c>
      <c r="H19" s="65">
        <v>215</v>
      </c>
      <c r="I19" s="65">
        <v>225</v>
      </c>
      <c r="J19" s="65">
        <v>227</v>
      </c>
      <c r="K19" s="65">
        <v>263</v>
      </c>
      <c r="L19" s="65">
        <v>351</v>
      </c>
      <c r="M19" s="65">
        <v>411</v>
      </c>
      <c r="N19" s="65">
        <v>665</v>
      </c>
      <c r="O19" s="65">
        <v>726</v>
      </c>
      <c r="P19" s="65">
        <v>796</v>
      </c>
      <c r="Q19" s="65">
        <v>924</v>
      </c>
      <c r="R19" s="65">
        <v>493</v>
      </c>
      <c r="S19" s="65">
        <v>636</v>
      </c>
      <c r="T19" s="65">
        <v>897</v>
      </c>
      <c r="U19" s="65">
        <v>1244</v>
      </c>
      <c r="V19">
        <v>1440</v>
      </c>
    </row>
    <row r="20" spans="1:22" ht="14.75" x14ac:dyDescent="0.75">
      <c r="A20" s="2"/>
      <c r="B20" s="4"/>
      <c r="C20" s="15" t="s">
        <v>694</v>
      </c>
      <c r="D20" s="16">
        <f>D19-wGDPp!K3</f>
        <v>-7961</v>
      </c>
      <c r="E20" s="35">
        <v>8</v>
      </c>
      <c r="F20" s="40">
        <f t="shared" si="1"/>
        <v>0</v>
      </c>
      <c r="G20" s="58" t="s">
        <v>757</v>
      </c>
      <c r="H20" s="60">
        <v>948</v>
      </c>
      <c r="I20" s="60">
        <v>1118</v>
      </c>
      <c r="J20" s="60">
        <v>1342</v>
      </c>
      <c r="K20" s="60">
        <v>1477</v>
      </c>
      <c r="L20" s="60">
        <v>1689</v>
      </c>
      <c r="M20" s="60">
        <v>1966</v>
      </c>
      <c r="N20" s="60">
        <v>2332</v>
      </c>
      <c r="O20" s="60">
        <v>2550</v>
      </c>
      <c r="P20" s="60">
        <v>2878</v>
      </c>
      <c r="Q20" s="60">
        <v>3365</v>
      </c>
      <c r="R20" s="60">
        <v>3442</v>
      </c>
      <c r="S20" s="60">
        <v>3811</v>
      </c>
      <c r="T20" s="60">
        <v>5305</v>
      </c>
      <c r="U20" s="60">
        <v>6634</v>
      </c>
      <c r="V20">
        <v>7965</v>
      </c>
    </row>
    <row r="21" spans="1:22" ht="14.75" x14ac:dyDescent="0.75">
      <c r="A21" s="2"/>
      <c r="B21" s="2"/>
      <c r="C21" s="2"/>
      <c r="D21" s="2"/>
      <c r="E21" s="35">
        <v>9</v>
      </c>
      <c r="F21" s="72">
        <f t="shared" si="1"/>
        <v>0</v>
      </c>
      <c r="G21" s="63" t="s">
        <v>755</v>
      </c>
      <c r="H21" s="65">
        <v>659</v>
      </c>
      <c r="I21" s="65">
        <v>790</v>
      </c>
      <c r="J21" s="65">
        <v>994</v>
      </c>
      <c r="K21" s="65">
        <v>1046</v>
      </c>
      <c r="L21" s="65">
        <v>1174</v>
      </c>
      <c r="M21" s="65">
        <v>1221</v>
      </c>
      <c r="N21" s="65">
        <v>1475</v>
      </c>
      <c r="O21" s="65">
        <v>1672</v>
      </c>
      <c r="P21" s="65">
        <v>1968</v>
      </c>
      <c r="Q21" s="65">
        <v>2436</v>
      </c>
      <c r="R21" s="65">
        <v>2928</v>
      </c>
      <c r="S21" s="65">
        <v>3221</v>
      </c>
      <c r="T21" s="65">
        <v>4351</v>
      </c>
      <c r="U21" s="65">
        <v>5462</v>
      </c>
      <c r="V21">
        <v>6655</v>
      </c>
    </row>
    <row r="22" spans="1:22" ht="14.75" x14ac:dyDescent="0.75">
      <c r="A22" s="2"/>
      <c r="B22" s="2"/>
      <c r="C22" s="2"/>
      <c r="D22" s="2"/>
      <c r="E22" s="35">
        <v>10</v>
      </c>
      <c r="F22" s="72">
        <f t="shared" si="1"/>
        <v>0</v>
      </c>
      <c r="G22" s="63" t="s">
        <v>756</v>
      </c>
      <c r="H22" s="65">
        <v>288</v>
      </c>
      <c r="I22" s="65">
        <v>328</v>
      </c>
      <c r="J22" s="65">
        <v>348</v>
      </c>
      <c r="K22" s="65">
        <v>430</v>
      </c>
      <c r="L22" s="65">
        <v>514</v>
      </c>
      <c r="M22" s="65">
        <v>746</v>
      </c>
      <c r="N22" s="65">
        <v>857</v>
      </c>
      <c r="O22" s="65">
        <v>878</v>
      </c>
      <c r="P22" s="65">
        <v>910</v>
      </c>
      <c r="Q22" s="65">
        <v>929</v>
      </c>
      <c r="R22" s="65">
        <v>514</v>
      </c>
      <c r="S22" s="65">
        <v>590</v>
      </c>
      <c r="T22" s="65">
        <v>954</v>
      </c>
      <c r="U22" s="65">
        <v>1172</v>
      </c>
      <c r="V22">
        <v>1311</v>
      </c>
    </row>
    <row r="23" spans="1:22" ht="14.75" x14ac:dyDescent="0.75">
      <c r="A23" s="2"/>
      <c r="B23" s="2"/>
      <c r="C23" s="2"/>
      <c r="D23" s="2"/>
      <c r="E23" s="35"/>
      <c r="F23" s="40">
        <f t="shared" si="1"/>
        <v>0</v>
      </c>
      <c r="G23" s="58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</row>
    <row r="24" spans="1:22" ht="14.75" x14ac:dyDescent="0.75">
      <c r="A24" s="2"/>
      <c r="B24" s="2"/>
      <c r="C24" s="2"/>
      <c r="D24" s="2"/>
      <c r="E24" s="35"/>
      <c r="F24" s="40">
        <f t="shared" si="1"/>
        <v>0</v>
      </c>
      <c r="G24" s="58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</row>
    <row r="25" spans="1:22" ht="14.75" x14ac:dyDescent="0.75">
      <c r="A25" s="2"/>
      <c r="B25" s="2"/>
      <c r="C25" s="2"/>
      <c r="D25" s="2"/>
      <c r="E25" s="35"/>
      <c r="F25" s="40">
        <f t="shared" si="1"/>
        <v>0</v>
      </c>
      <c r="G25" s="58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</row>
    <row r="26" spans="1:22" ht="14.75" x14ac:dyDescent="0.75">
      <c r="A26" s="2"/>
      <c r="B26" s="2"/>
      <c r="C26" s="2"/>
      <c r="D26" s="2"/>
      <c r="E26" s="35"/>
      <c r="F26" s="40">
        <f t="shared" si="1"/>
        <v>0</v>
      </c>
      <c r="G26" s="58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</row>
    <row r="27" spans="1:22" ht="14.75" x14ac:dyDescent="0.75">
      <c r="A27" s="2"/>
      <c r="B27" s="2"/>
      <c r="C27" s="2"/>
      <c r="D27" s="2"/>
      <c r="E27" s="35"/>
      <c r="F27" s="40">
        <f t="shared" si="1"/>
        <v>0</v>
      </c>
      <c r="G27" s="58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</row>
    <row r="28" spans="1:22" ht="14.75" x14ac:dyDescent="0.75">
      <c r="A28" s="2"/>
      <c r="B28" s="2"/>
      <c r="C28" s="2"/>
      <c r="D28" s="2"/>
      <c r="E28" s="35"/>
      <c r="F28" s="40">
        <f t="shared" si="1"/>
        <v>0</v>
      </c>
      <c r="G28" s="58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</row>
    <row r="29" spans="1:22" ht="14.75" x14ac:dyDescent="0.75">
      <c r="A29" s="2"/>
      <c r="B29" s="2"/>
      <c r="C29" s="2"/>
      <c r="D29" s="2"/>
      <c r="E29" s="35"/>
      <c r="F29" s="40">
        <f t="shared" si="1"/>
        <v>0</v>
      </c>
      <c r="G29" s="58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</row>
    <row r="30" spans="1:22" ht="14.75" x14ac:dyDescent="0.75">
      <c r="A30" s="2"/>
      <c r="B30" s="2"/>
      <c r="C30" s="2"/>
      <c r="D30" s="2"/>
      <c r="E30" s="35"/>
      <c r="F30" s="40">
        <f t="shared" si="1"/>
        <v>0</v>
      </c>
      <c r="G30" s="58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</row>
    <row r="31" spans="1:22" ht="14.75" x14ac:dyDescent="0.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09A8-8669-4B4C-A1A5-8CA3B9A9CC06}">
  <sheetPr>
    <tabColor theme="9" tint="-0.499984740745262"/>
  </sheetPr>
  <dimension ref="A1:U83"/>
  <sheetViews>
    <sheetView showZeros="0" tabSelected="1" zoomScale="115" zoomScaleNormal="115" workbookViewId="0">
      <pane xSplit="9" ySplit="10" topLeftCell="M11" activePane="bottomRight" state="frozen"/>
      <selection activeCell="C17" sqref="C17"/>
      <selection pane="topRight" activeCell="C17" sqref="C17"/>
      <selection pane="bottomLeft" activeCell="C17" sqref="C17"/>
      <selection pane="bottomRight" activeCell="A18" sqref="A18"/>
    </sheetView>
  </sheetViews>
  <sheetFormatPr defaultColWidth="0" defaultRowHeight="14.75" zeroHeight="1" x14ac:dyDescent="0.75"/>
  <cols>
    <col min="1" max="1" width="2.26953125" customWidth="1"/>
    <col min="2" max="2" width="21.1796875" customWidth="1"/>
    <col min="3" max="3" width="8.7265625" customWidth="1"/>
    <col min="4" max="4" width="12.36328125" customWidth="1"/>
    <col min="5" max="5" width="8.7265625" customWidth="1"/>
    <col min="6" max="6" width="2.26953125" style="78" customWidth="1"/>
    <col min="7" max="7" width="9.5" bestFit="1" customWidth="1"/>
    <col min="8" max="8" width="45.7265625" customWidth="1"/>
    <col min="9" max="9" width="8.7265625" customWidth="1"/>
    <col min="10" max="11" width="10.453125" customWidth="1"/>
    <col min="12" max="13" width="10.453125" style="78" customWidth="1"/>
    <col min="14" max="20" width="10.453125" customWidth="1"/>
    <col min="21" max="21" width="2.26953125" customWidth="1"/>
    <col min="22" max="16384" width="8.7265625" hidden="1"/>
  </cols>
  <sheetData>
    <row r="1" spans="1:21" ht="18.5" x14ac:dyDescent="0.9">
      <c r="A1" s="1" t="s">
        <v>335</v>
      </c>
      <c r="B1" s="2"/>
      <c r="C1" s="2"/>
      <c r="D1" s="2"/>
      <c r="E1" s="2"/>
      <c r="F1" s="42"/>
      <c r="G1" s="2"/>
      <c r="H1" s="2"/>
      <c r="I1" s="2"/>
      <c r="J1" s="2"/>
      <c r="K1" s="2"/>
      <c r="L1" s="42"/>
      <c r="M1" s="42"/>
      <c r="N1" s="2"/>
      <c r="O1" s="2"/>
      <c r="P1" s="2"/>
      <c r="Q1" s="2"/>
      <c r="R1" s="2"/>
      <c r="S1" s="2"/>
      <c r="T1" s="2"/>
      <c r="U1" s="2"/>
    </row>
    <row r="2" spans="1:21" x14ac:dyDescent="0.75">
      <c r="A2" s="29" t="s">
        <v>285</v>
      </c>
      <c r="B2" s="2"/>
      <c r="C2" s="2"/>
      <c r="D2" s="2"/>
      <c r="E2" s="2"/>
      <c r="F2" s="162"/>
      <c r="G2" s="162"/>
      <c r="H2" s="2"/>
      <c r="I2" s="2"/>
      <c r="J2" s="2"/>
      <c r="K2" s="2"/>
      <c r="L2" s="42"/>
      <c r="M2" s="42"/>
      <c r="N2" s="2"/>
      <c r="O2" s="2"/>
      <c r="P2" s="2"/>
      <c r="Q2" s="2"/>
      <c r="R2" s="2"/>
      <c r="S2" s="2"/>
      <c r="T2" s="2"/>
      <c r="U2" s="2"/>
    </row>
    <row r="3" spans="1:21" x14ac:dyDescent="0.75">
      <c r="A3" s="2"/>
      <c r="B3" s="2"/>
      <c r="C3" s="2"/>
      <c r="D3" s="2"/>
      <c r="E3" s="2"/>
      <c r="F3" s="162"/>
      <c r="G3" s="162"/>
      <c r="H3" s="7"/>
      <c r="I3" s="2"/>
      <c r="J3" s="2"/>
      <c r="K3" s="2"/>
      <c r="L3" s="42"/>
      <c r="M3" s="42"/>
      <c r="N3" s="2"/>
      <c r="O3" s="2"/>
      <c r="P3" s="2"/>
      <c r="Q3" s="2"/>
      <c r="R3" s="2"/>
      <c r="S3" s="2"/>
      <c r="T3" s="2"/>
      <c r="U3" s="2"/>
    </row>
    <row r="4" spans="1:21" x14ac:dyDescent="0.75">
      <c r="A4" s="2"/>
      <c r="B4" s="186" t="s">
        <v>1816</v>
      </c>
      <c r="C4" s="4" t="s">
        <v>1486</v>
      </c>
      <c r="D4" s="2"/>
      <c r="E4" s="2"/>
      <c r="F4" s="42"/>
      <c r="G4" s="2"/>
      <c r="H4" s="2"/>
      <c r="I4" s="2"/>
      <c r="J4" s="2"/>
      <c r="K4" s="2"/>
      <c r="L4" s="42"/>
      <c r="M4" s="42"/>
      <c r="N4" s="2"/>
      <c r="O4" s="2"/>
      <c r="P4" s="2"/>
      <c r="Q4" s="2"/>
      <c r="R4" s="2"/>
      <c r="S4" s="2"/>
      <c r="T4" s="2"/>
      <c r="U4" s="2"/>
    </row>
    <row r="5" spans="1:21" x14ac:dyDescent="0.75">
      <c r="A5" s="2"/>
      <c r="B5" s="186" t="s">
        <v>1852</v>
      </c>
      <c r="C5" s="4" t="s">
        <v>1487</v>
      </c>
      <c r="D5" s="2"/>
      <c r="E5" s="2"/>
      <c r="F5" s="42"/>
      <c r="G5" s="2"/>
      <c r="H5" s="2"/>
      <c r="I5" s="2"/>
      <c r="J5" s="2"/>
      <c r="K5" s="2"/>
      <c r="L5" s="42"/>
      <c r="M5" s="42"/>
      <c r="N5" s="2"/>
      <c r="O5" s="2"/>
      <c r="P5" s="2"/>
      <c r="Q5" s="2"/>
      <c r="R5" s="2"/>
      <c r="S5" s="2"/>
      <c r="T5" s="2"/>
      <c r="U5" s="2"/>
    </row>
    <row r="6" spans="1:21" x14ac:dyDescent="0.75">
      <c r="A6" s="2"/>
      <c r="B6" s="161">
        <v>1E-3</v>
      </c>
      <c r="C6" s="4" t="s">
        <v>315</v>
      </c>
      <c r="D6" s="2"/>
      <c r="E6" s="2"/>
      <c r="F6" s="42"/>
      <c r="G6" s="2"/>
      <c r="H6" s="4" t="s">
        <v>1488</v>
      </c>
      <c r="I6" s="2"/>
      <c r="J6" s="2"/>
      <c r="K6" s="2"/>
      <c r="L6" s="42"/>
      <c r="M6" s="42"/>
      <c r="N6" s="2"/>
      <c r="O6" s="2"/>
      <c r="P6" s="2"/>
      <c r="Q6" s="2"/>
      <c r="R6" s="2"/>
      <c r="S6" s="2"/>
      <c r="T6" s="2"/>
      <c r="U6" s="2"/>
    </row>
    <row r="7" spans="1:21" x14ac:dyDescent="0.75">
      <c r="A7" s="2"/>
      <c r="B7" s="2"/>
      <c r="C7" s="2"/>
      <c r="D7" s="2"/>
      <c r="E7" s="2"/>
      <c r="F7" s="42"/>
      <c r="G7" s="2"/>
      <c r="H7" s="162"/>
      <c r="I7" s="2"/>
      <c r="J7" s="2"/>
      <c r="K7" s="2"/>
      <c r="L7" s="42"/>
      <c r="M7" s="42"/>
      <c r="N7" s="2"/>
      <c r="O7" s="2"/>
      <c r="P7" s="2"/>
      <c r="Q7" s="2"/>
      <c r="R7" s="2"/>
      <c r="S7" s="2"/>
      <c r="T7" s="2"/>
      <c r="U7" s="2" t="s">
        <v>4</v>
      </c>
    </row>
    <row r="8" spans="1:21" x14ac:dyDescent="0.75">
      <c r="A8" s="2"/>
      <c r="B8" s="2"/>
      <c r="C8" s="2"/>
      <c r="D8" s="2"/>
      <c r="E8" s="2"/>
      <c r="F8" s="42"/>
      <c r="G8" s="4"/>
      <c r="H8" s="162"/>
      <c r="I8" s="2"/>
      <c r="J8" s="2"/>
      <c r="K8" s="2"/>
      <c r="L8" s="42"/>
      <c r="M8" s="42"/>
      <c r="N8" s="2"/>
      <c r="O8" s="2"/>
      <c r="P8" s="2"/>
      <c r="Q8" s="2"/>
      <c r="R8" s="2"/>
      <c r="S8" s="2"/>
      <c r="T8" s="2"/>
      <c r="U8" s="2" t="s">
        <v>4</v>
      </c>
    </row>
    <row r="9" spans="1:21" x14ac:dyDescent="0.75">
      <c r="A9" s="2"/>
      <c r="B9" s="2"/>
      <c r="C9" s="2"/>
      <c r="D9" s="2"/>
      <c r="E9" s="2"/>
      <c r="F9" s="42"/>
      <c r="G9" s="179"/>
      <c r="H9" s="176"/>
      <c r="I9" s="176"/>
      <c r="J9" s="189" t="s">
        <v>1414</v>
      </c>
      <c r="K9" s="189" t="s">
        <v>1413</v>
      </c>
      <c r="L9" s="189" t="s">
        <v>1412</v>
      </c>
      <c r="M9" s="189" t="s">
        <v>1798</v>
      </c>
      <c r="N9" s="252" t="s">
        <v>1799</v>
      </c>
      <c r="O9" s="252" t="s">
        <v>1800</v>
      </c>
      <c r="P9" s="252" t="s">
        <v>1801</v>
      </c>
      <c r="Q9" s="252" t="s">
        <v>1815</v>
      </c>
      <c r="R9" s="189" t="s">
        <v>1816</v>
      </c>
      <c r="S9" s="189" t="s">
        <v>1852</v>
      </c>
      <c r="T9" s="189"/>
      <c r="U9" s="2"/>
    </row>
    <row r="10" spans="1:21" x14ac:dyDescent="0.75">
      <c r="A10" s="2"/>
      <c r="B10" s="2"/>
      <c r="C10" s="2"/>
      <c r="D10" s="2"/>
      <c r="E10" s="2"/>
      <c r="F10" s="42"/>
      <c r="G10" s="180"/>
      <c r="H10" s="177" t="s">
        <v>1415</v>
      </c>
      <c r="I10" s="51"/>
      <c r="J10" s="51"/>
      <c r="K10" s="51"/>
      <c r="L10" s="53"/>
      <c r="M10" s="53"/>
      <c r="N10" s="51"/>
      <c r="O10" s="51"/>
      <c r="P10" s="51"/>
      <c r="Q10" s="51"/>
      <c r="R10" s="51"/>
      <c r="S10" s="51"/>
      <c r="T10" s="51"/>
      <c r="U10" s="2"/>
    </row>
    <row r="11" spans="1:21" x14ac:dyDescent="0.75">
      <c r="A11" s="2"/>
      <c r="B11" s="2"/>
      <c r="C11" s="2"/>
      <c r="D11" s="2"/>
      <c r="E11" s="2"/>
      <c r="F11" s="42"/>
      <c r="G11" s="55">
        <f>AVERAGE(SUMIF($M$9:$T$9,$B$4,$M11:$T11),SUMIF($M$9:$T$9,$B$5,$M11:$T11))</f>
        <v>2829.1940402193568</v>
      </c>
      <c r="H11" s="56" t="s">
        <v>1416</v>
      </c>
      <c r="I11" s="56" t="s">
        <v>1417</v>
      </c>
      <c r="J11" s="57">
        <v>1000456.927441</v>
      </c>
      <c r="K11" s="57">
        <v>1103747.104853</v>
      </c>
      <c r="L11" s="361">
        <v>1252754.266598</v>
      </c>
      <c r="M11" s="361">
        <v>1402.5222584188773</v>
      </c>
      <c r="N11" s="57">
        <v>1475.6087142883362</v>
      </c>
      <c r="O11" s="57">
        <v>1621.6892824968349</v>
      </c>
      <c r="P11" s="57">
        <v>1876.7735911488621</v>
      </c>
      <c r="Q11" s="57">
        <v>2287.3717968127403</v>
      </c>
      <c r="R11" s="57">
        <v>2593.3215244053272</v>
      </c>
      <c r="S11" s="57">
        <v>3065.0665560333864</v>
      </c>
      <c r="T11" s="60"/>
      <c r="U11" s="2"/>
    </row>
    <row r="12" spans="1:21" x14ac:dyDescent="0.75">
      <c r="A12" s="2"/>
      <c r="B12" s="76" t="s">
        <v>292</v>
      </c>
      <c r="C12" s="76"/>
      <c r="D12" s="77" t="s">
        <v>293</v>
      </c>
      <c r="E12" s="76"/>
      <c r="F12" s="42"/>
      <c r="G12" s="40">
        <f t="shared" ref="G12:G77" si="0">AVERAGE(SUMIF($M$9:$T$9,$B$4,$M12:$T12),SUMIF($M$9:$T$9,$B$5,$M12:$T12))</f>
        <v>1267.9941359953498</v>
      </c>
      <c r="H12" s="182" t="s">
        <v>1418</v>
      </c>
      <c r="I12" s="63"/>
      <c r="J12" s="183">
        <v>381280.25289599999</v>
      </c>
      <c r="K12" s="183">
        <v>446375.679519</v>
      </c>
      <c r="L12" s="183">
        <v>511930.24092399998</v>
      </c>
      <c r="M12" s="183">
        <v>595.37385272420011</v>
      </c>
      <c r="N12" s="65">
        <v>641.47554394712381</v>
      </c>
      <c r="O12" s="65">
        <v>702.55260756047778</v>
      </c>
      <c r="P12" s="65">
        <v>853.55684608539536</v>
      </c>
      <c r="Q12" s="65">
        <v>1022.742125332979</v>
      </c>
      <c r="R12" s="183">
        <v>1178.5718488090074</v>
      </c>
      <c r="S12" s="183">
        <v>1357.4164231816922</v>
      </c>
      <c r="T12" s="183"/>
      <c r="U12" s="2"/>
    </row>
    <row r="13" spans="1:21" x14ac:dyDescent="0.75">
      <c r="A13" s="2"/>
      <c r="B13" s="7" t="s">
        <v>302</v>
      </c>
      <c r="C13" s="166">
        <f>D53</f>
        <v>835.09604243983711</v>
      </c>
      <c r="D13" s="23" t="s">
        <v>244</v>
      </c>
      <c r="E13" s="7">
        <f>G37+G41</f>
        <v>2092.9502529695001</v>
      </c>
      <c r="F13" s="42"/>
      <c r="G13" s="40">
        <f t="shared" si="0"/>
        <v>0</v>
      </c>
      <c r="H13" s="320" t="s">
        <v>1838</v>
      </c>
      <c r="I13" s="63"/>
      <c r="J13" s="183">
        <v>0</v>
      </c>
      <c r="K13" s="183">
        <v>0</v>
      </c>
      <c r="L13" s="183">
        <v>0</v>
      </c>
      <c r="M13" s="183">
        <v>0</v>
      </c>
      <c r="N13" s="183">
        <v>0</v>
      </c>
      <c r="O13" s="183">
        <v>0</v>
      </c>
      <c r="P13" s="183">
        <v>0</v>
      </c>
      <c r="Q13" s="183">
        <v>0</v>
      </c>
      <c r="R13" s="183">
        <v>0</v>
      </c>
      <c r="S13" s="183">
        <v>0</v>
      </c>
      <c r="T13" s="183"/>
      <c r="U13" s="2"/>
    </row>
    <row r="14" spans="1:21" x14ac:dyDescent="0.75">
      <c r="A14" s="2"/>
      <c r="B14" s="7" t="s">
        <v>306</v>
      </c>
      <c r="C14" s="166">
        <f>D54</f>
        <v>432.89809355551267</v>
      </c>
      <c r="D14" s="23" t="s">
        <v>46</v>
      </c>
      <c r="E14" s="7">
        <f>G59+G60</f>
        <v>0</v>
      </c>
      <c r="F14" s="42"/>
      <c r="G14" s="40">
        <f t="shared" si="0"/>
        <v>38.241166333837867</v>
      </c>
      <c r="H14" s="182" t="s">
        <v>1419</v>
      </c>
      <c r="I14" s="63"/>
      <c r="J14" s="183">
        <v>1594.101997</v>
      </c>
      <c r="K14" s="183">
        <v>1235.2098309999999</v>
      </c>
      <c r="L14" s="183">
        <v>1119.4774500000001</v>
      </c>
      <c r="M14" s="183">
        <v>19.372400629999998</v>
      </c>
      <c r="N14" s="65">
        <v>4.6428780387518458</v>
      </c>
      <c r="O14" s="65">
        <v>19.443675029298234</v>
      </c>
      <c r="P14" s="65">
        <v>17.107113807486726</v>
      </c>
      <c r="Q14" s="65">
        <v>22.576045216121535</v>
      </c>
      <c r="R14" s="183">
        <v>30.501623556453502</v>
      </c>
      <c r="S14" s="183">
        <v>45.980709111222225</v>
      </c>
      <c r="T14" s="183"/>
      <c r="U14" s="2"/>
    </row>
    <row r="15" spans="1:21" x14ac:dyDescent="0.75">
      <c r="A15" s="2"/>
      <c r="B15" s="7" t="s">
        <v>308</v>
      </c>
      <c r="C15" s="166">
        <f>G13</f>
        <v>0</v>
      </c>
      <c r="D15" s="23" t="s">
        <v>43</v>
      </c>
      <c r="E15" s="7">
        <f>G52+G53+G62+G65+G66+G67+G68+G69+G57</f>
        <v>248.01459228667306</v>
      </c>
      <c r="F15" s="42"/>
      <c r="G15" s="40">
        <f t="shared" si="0"/>
        <v>1304.5136212505422</v>
      </c>
      <c r="H15" s="182" t="s">
        <v>1420</v>
      </c>
      <c r="I15" s="63"/>
      <c r="J15" s="183">
        <v>516.76897665970478</v>
      </c>
      <c r="K15" s="183">
        <v>530.02666167461143</v>
      </c>
      <c r="L15" s="183">
        <v>605.14216765689798</v>
      </c>
      <c r="M15" s="183">
        <v>676.03063632067722</v>
      </c>
      <c r="N15" s="65">
        <v>712.20880818108037</v>
      </c>
      <c r="O15" s="65">
        <v>775.95022002114797</v>
      </c>
      <c r="P15" s="65">
        <v>873.08969211644808</v>
      </c>
      <c r="Q15" s="65">
        <v>1030.4229988219749</v>
      </c>
      <c r="R15" s="183">
        <v>1189.7617317343922</v>
      </c>
      <c r="S15" s="183">
        <v>1419.2655107666924</v>
      </c>
      <c r="T15" s="183"/>
      <c r="U15" s="2"/>
    </row>
    <row r="16" spans="1:21" x14ac:dyDescent="0.75">
      <c r="A16" s="2"/>
      <c r="B16" s="7" t="s">
        <v>310</v>
      </c>
      <c r="C16" s="166"/>
      <c r="D16" s="23" t="s">
        <v>80</v>
      </c>
      <c r="E16" s="7">
        <f>G55+G56+G63</f>
        <v>203.78013138798707</v>
      </c>
      <c r="F16" s="42"/>
      <c r="G16" s="40"/>
      <c r="H16" s="320" t="s">
        <v>1854</v>
      </c>
      <c r="I16" s="322"/>
      <c r="J16" s="362"/>
      <c r="K16" s="362"/>
      <c r="L16" s="362"/>
      <c r="M16" s="362"/>
      <c r="N16" s="67"/>
      <c r="O16" s="67"/>
      <c r="P16" s="67"/>
      <c r="Q16" s="67">
        <v>217.87646883814</v>
      </c>
      <c r="R16" s="362">
        <v>239.03446655699972</v>
      </c>
      <c r="S16" s="362">
        <v>296.79587007424999</v>
      </c>
      <c r="T16" s="183"/>
      <c r="U16" s="2"/>
    </row>
    <row r="17" spans="1:21" x14ac:dyDescent="0.75">
      <c r="A17" s="2"/>
      <c r="B17" s="7" t="s">
        <v>309</v>
      </c>
      <c r="C17" s="166">
        <f>G14</f>
        <v>38.241166333837867</v>
      </c>
      <c r="D17" s="23"/>
      <c r="E17" s="7"/>
      <c r="F17" s="42"/>
      <c r="G17" s="40"/>
      <c r="H17" s="320" t="s">
        <v>1855</v>
      </c>
      <c r="I17" s="322"/>
      <c r="J17" s="362"/>
      <c r="K17" s="362"/>
      <c r="L17" s="362"/>
      <c r="M17" s="362"/>
      <c r="N17" s="67"/>
      <c r="O17" s="67"/>
      <c r="P17" s="67"/>
      <c r="Q17" s="67">
        <v>471.83336783203458</v>
      </c>
      <c r="R17" s="362">
        <v>553.72664559142004</v>
      </c>
      <c r="S17" s="362">
        <v>666.59783710622014</v>
      </c>
      <c r="T17" s="183"/>
      <c r="U17" s="2"/>
    </row>
    <row r="18" spans="1:21" x14ac:dyDescent="0.75">
      <c r="A18" s="2"/>
      <c r="B18" s="2" t="s">
        <v>1786</v>
      </c>
      <c r="C18" s="166" t="e">
        <f>D42</f>
        <v>#DIV/0!</v>
      </c>
      <c r="D18" s="23"/>
      <c r="E18" s="7"/>
      <c r="F18" s="42"/>
      <c r="G18" s="40">
        <f t="shared" si="0"/>
        <v>218.44511663962709</v>
      </c>
      <c r="H18" s="182" t="s">
        <v>1421</v>
      </c>
      <c r="I18" s="63"/>
      <c r="J18" s="183">
        <v>170758.01931</v>
      </c>
      <c r="K18" s="183">
        <v>169268.690401</v>
      </c>
      <c r="L18" s="183">
        <v>182527.82556900001</v>
      </c>
      <c r="M18" s="183">
        <v>111.745368744</v>
      </c>
      <c r="N18" s="65">
        <v>117.28148412138</v>
      </c>
      <c r="O18" s="65">
        <v>123.74277988591115</v>
      </c>
      <c r="P18" s="65">
        <v>133.01993913953143</v>
      </c>
      <c r="Q18" s="65">
        <v>211.6306274416647</v>
      </c>
      <c r="R18" s="183">
        <v>194.48632030547415</v>
      </c>
      <c r="S18" s="183">
        <v>242.40391297378</v>
      </c>
      <c r="T18" s="183"/>
      <c r="U18" s="2"/>
    </row>
    <row r="19" spans="1:21" x14ac:dyDescent="0.75">
      <c r="A19" s="2"/>
      <c r="B19" s="2" t="s">
        <v>1787</v>
      </c>
      <c r="C19" s="166" t="e">
        <f t="shared" ref="C19:C24" si="1">D43</f>
        <v>#DIV/0!</v>
      </c>
      <c r="D19" s="23"/>
      <c r="E19" s="7"/>
      <c r="F19" s="42"/>
      <c r="G19" s="40">
        <f t="shared" si="0"/>
        <v>477.1637365195553</v>
      </c>
      <c r="H19" s="58" t="s">
        <v>1422</v>
      </c>
      <c r="I19" s="58" t="s">
        <v>1423</v>
      </c>
      <c r="J19" s="60">
        <v>121089.838986</v>
      </c>
      <c r="K19" s="60">
        <v>200132.98153799999</v>
      </c>
      <c r="L19" s="336">
        <v>203275.627634</v>
      </c>
      <c r="M19" s="336">
        <v>267.75505516264832</v>
      </c>
      <c r="N19" s="60">
        <v>289.92302903184969</v>
      </c>
      <c r="O19" s="60">
        <v>385.41374679017065</v>
      </c>
      <c r="P19" s="60">
        <v>401.22505476096023</v>
      </c>
      <c r="Q19" s="60">
        <v>400.88814089864593</v>
      </c>
      <c r="R19" s="60">
        <v>460.01542773408448</v>
      </c>
      <c r="S19" s="60">
        <v>494.31204530502617</v>
      </c>
      <c r="T19" s="60"/>
      <c r="U19" s="2"/>
    </row>
    <row r="20" spans="1:21" x14ac:dyDescent="0.75">
      <c r="A20" s="2"/>
      <c r="B20" s="7" t="s">
        <v>245</v>
      </c>
      <c r="C20" s="166" t="e">
        <f t="shared" si="1"/>
        <v>#DIV/0!</v>
      </c>
      <c r="D20" s="23"/>
      <c r="E20" s="7"/>
      <c r="F20" s="42"/>
      <c r="G20" s="40">
        <f t="shared" si="0"/>
        <v>18.658538144969537</v>
      </c>
      <c r="H20" s="182" t="s">
        <v>1424</v>
      </c>
      <c r="I20" s="63"/>
      <c r="J20" s="183">
        <v>7993.0875649999998</v>
      </c>
      <c r="K20" s="183">
        <v>5406.4619009999997</v>
      </c>
      <c r="L20" s="183">
        <v>5702.8888770000003</v>
      </c>
      <c r="M20" s="183">
        <v>4.7370362420000003</v>
      </c>
      <c r="N20" s="65">
        <v>20.327638891539998</v>
      </c>
      <c r="O20" s="65">
        <v>19.584410687289058</v>
      </c>
      <c r="P20" s="65">
        <v>13.349443622742999</v>
      </c>
      <c r="Q20" s="65">
        <v>14.630219605303161</v>
      </c>
      <c r="R20" s="183">
        <v>24.476467754939073</v>
      </c>
      <c r="S20" s="183">
        <v>12.840608534999999</v>
      </c>
      <c r="T20" s="183"/>
      <c r="U20" s="2"/>
    </row>
    <row r="21" spans="1:21" x14ac:dyDescent="0.75">
      <c r="A21" s="2"/>
      <c r="B21" s="7" t="s">
        <v>1699</v>
      </c>
      <c r="C21" s="166" t="e">
        <f t="shared" si="1"/>
        <v>#DIV/0!</v>
      </c>
      <c r="D21" s="23"/>
      <c r="E21" s="7"/>
      <c r="F21" s="42"/>
      <c r="G21" s="40">
        <f t="shared" si="0"/>
        <v>388.96787409023858</v>
      </c>
      <c r="H21" s="182" t="s">
        <v>1817</v>
      </c>
      <c r="I21" s="63"/>
      <c r="J21" s="183">
        <v>86958.988882999998</v>
      </c>
      <c r="K21" s="183">
        <v>78892.601433000003</v>
      </c>
      <c r="L21" s="183">
        <v>96343.689440999995</v>
      </c>
      <c r="M21" s="183">
        <v>254.60815363064833</v>
      </c>
      <c r="N21" s="65">
        <v>239.49112674760897</v>
      </c>
      <c r="O21" s="65">
        <v>301.35411425052644</v>
      </c>
      <c r="P21" s="65">
        <v>328.663104256206</v>
      </c>
      <c r="Q21" s="65">
        <v>321.33059108164434</v>
      </c>
      <c r="R21" s="183">
        <v>395.34517266296109</v>
      </c>
      <c r="S21" s="183">
        <v>382.59057551751607</v>
      </c>
      <c r="T21" s="183"/>
      <c r="U21" s="2"/>
    </row>
    <row r="22" spans="1:21" x14ac:dyDescent="0.75">
      <c r="A22" s="2"/>
      <c r="B22" s="7" t="s">
        <v>1788</v>
      </c>
      <c r="C22" s="166" t="e">
        <f t="shared" si="1"/>
        <v>#DIV/0!</v>
      </c>
      <c r="D22" s="23"/>
      <c r="E22" s="7"/>
      <c r="F22" s="42"/>
      <c r="G22" s="40">
        <f t="shared" si="0"/>
        <v>43.502034960847212</v>
      </c>
      <c r="H22" s="182" t="s">
        <v>339</v>
      </c>
      <c r="I22" s="63"/>
      <c r="J22" s="183">
        <v>26137.762537999999</v>
      </c>
      <c r="K22" s="183">
        <v>115833.918204</v>
      </c>
      <c r="L22" s="183">
        <v>101229.049316</v>
      </c>
      <c r="M22" s="183">
        <v>8.4098652900000008</v>
      </c>
      <c r="N22" s="65">
        <v>19.975779267939984</v>
      </c>
      <c r="O22" s="65">
        <v>29.170397677880317</v>
      </c>
      <c r="P22" s="65">
        <v>36.726644461011233</v>
      </c>
      <c r="Q22" s="65">
        <v>64.927330211698447</v>
      </c>
      <c r="R22" s="183">
        <v>40.193787316184228</v>
      </c>
      <c r="S22" s="183">
        <v>46.810282605510196</v>
      </c>
      <c r="T22" s="183"/>
      <c r="U22" s="2"/>
    </row>
    <row r="23" spans="1:21" x14ac:dyDescent="0.75">
      <c r="A23" s="2"/>
      <c r="B23" s="7" t="s">
        <v>1797</v>
      </c>
      <c r="C23" s="166" t="e">
        <f t="shared" si="1"/>
        <v>#DIV/0!</v>
      </c>
      <c r="D23" s="23"/>
      <c r="E23" s="7"/>
      <c r="F23" s="42"/>
      <c r="G23" s="40">
        <f t="shared" si="0"/>
        <v>1103.6943203640826</v>
      </c>
      <c r="H23" s="58" t="s">
        <v>1846</v>
      </c>
      <c r="I23" s="58" t="s">
        <v>1425</v>
      </c>
      <c r="J23" s="60">
        <v>335883.79083499999</v>
      </c>
      <c r="K23" s="60">
        <v>386526.67440600001</v>
      </c>
      <c r="L23" s="336">
        <v>465174.91532999999</v>
      </c>
      <c r="M23" s="336">
        <v>556.25291535625422</v>
      </c>
      <c r="N23" s="60">
        <v>1159.9910756300992</v>
      </c>
      <c r="O23" s="60">
        <v>753.80756939252785</v>
      </c>
      <c r="P23" s="60">
        <v>886.59910506934727</v>
      </c>
      <c r="Q23" s="60">
        <v>887.24472458493142</v>
      </c>
      <c r="R23" s="60">
        <v>1182.7197413170218</v>
      </c>
      <c r="S23" s="60">
        <v>1024.6688994111437</v>
      </c>
      <c r="T23" s="60"/>
      <c r="U23" s="2"/>
    </row>
    <row r="24" spans="1:21" x14ac:dyDescent="0.75">
      <c r="A24" s="2"/>
      <c r="B24" s="7" t="s">
        <v>1700</v>
      </c>
      <c r="C24" s="166" t="e">
        <f t="shared" si="1"/>
        <v>#DIV/0!</v>
      </c>
      <c r="D24" s="23"/>
      <c r="E24" s="7"/>
      <c r="F24" s="42"/>
      <c r="G24" s="40">
        <f t="shared" si="0"/>
        <v>-227.50268852514733</v>
      </c>
      <c r="H24" s="182" t="s">
        <v>1426</v>
      </c>
      <c r="I24" s="63" t="s">
        <v>1425</v>
      </c>
      <c r="J24" s="65">
        <v>90301.172871000002</v>
      </c>
      <c r="K24" s="65">
        <v>52989.249921000002</v>
      </c>
      <c r="L24" s="183">
        <v>88820.985992999995</v>
      </c>
      <c r="M24" s="183">
        <v>107.94094871251076</v>
      </c>
      <c r="N24" s="65">
        <v>205.97138405200027</v>
      </c>
      <c r="O24" s="65">
        <v>96.535129263041227</v>
      </c>
      <c r="P24" s="65">
        <v>-145.0536386200462</v>
      </c>
      <c r="Q24" s="65">
        <v>78.736101624357104</v>
      </c>
      <c r="R24" s="65">
        <v>-124.49441206837426</v>
      </c>
      <c r="S24" s="65">
        <v>-330.51096498192044</v>
      </c>
      <c r="T24" s="65"/>
      <c r="U24" s="2"/>
    </row>
    <row r="25" spans="1:21" x14ac:dyDescent="0.75">
      <c r="A25" s="2"/>
      <c r="B25" s="7" t="s">
        <v>211</v>
      </c>
      <c r="C25" s="166"/>
      <c r="D25" s="23"/>
      <c r="E25" s="7"/>
      <c r="F25" s="42"/>
      <c r="G25" s="40">
        <f t="shared" si="0"/>
        <v>1331.1970088892301</v>
      </c>
      <c r="H25" s="182" t="s">
        <v>1427</v>
      </c>
      <c r="I25" s="63" t="s">
        <v>1425</v>
      </c>
      <c r="J25" s="65">
        <v>245582.617964</v>
      </c>
      <c r="K25" s="65">
        <v>333537.42448500003</v>
      </c>
      <c r="L25" s="183">
        <v>376353.92933700001</v>
      </c>
      <c r="M25" s="183">
        <v>448.31196664374346</v>
      </c>
      <c r="N25" s="65">
        <v>954.0196915780989</v>
      </c>
      <c r="O25" s="65">
        <v>657.27244012948665</v>
      </c>
      <c r="P25" s="65">
        <v>1031.6527436893934</v>
      </c>
      <c r="Q25" s="65">
        <v>808.50862296057437</v>
      </c>
      <c r="R25" s="65">
        <v>1307.214153385396</v>
      </c>
      <c r="S25" s="65">
        <v>1355.1798643930642</v>
      </c>
      <c r="T25" s="65"/>
      <c r="U25" s="2"/>
    </row>
    <row r="26" spans="1:21" x14ac:dyDescent="0.75">
      <c r="A26" s="2"/>
      <c r="B26" s="7" t="s">
        <v>212</v>
      </c>
      <c r="C26" s="166"/>
      <c r="D26" s="23"/>
      <c r="E26" s="7"/>
      <c r="F26" s="42"/>
      <c r="G26" s="40">
        <f t="shared" si="0"/>
        <v>686.19194062035535</v>
      </c>
      <c r="H26" s="58" t="s">
        <v>1428</v>
      </c>
      <c r="I26" s="58" t="s">
        <v>1429</v>
      </c>
      <c r="J26" s="60">
        <v>442748.10274599999</v>
      </c>
      <c r="K26" s="60">
        <v>357350.90285499999</v>
      </c>
      <c r="L26" s="336">
        <v>333536.18981900002</v>
      </c>
      <c r="M26" s="336">
        <v>394.75005785621573</v>
      </c>
      <c r="N26" s="60">
        <v>437.5584046438675</v>
      </c>
      <c r="O26" s="60">
        <v>561.08816780108214</v>
      </c>
      <c r="P26" s="60">
        <v>824.18435942628139</v>
      </c>
      <c r="Q26" s="60">
        <v>711.30724575495196</v>
      </c>
      <c r="R26" s="60">
        <v>757.7914095316321</v>
      </c>
      <c r="S26" s="60">
        <v>614.59247170907861</v>
      </c>
      <c r="T26" s="60"/>
      <c r="U26" s="2"/>
    </row>
    <row r="27" spans="1:21" x14ac:dyDescent="0.75">
      <c r="A27" s="2"/>
      <c r="B27" s="7" t="s">
        <v>214</v>
      </c>
      <c r="C27" s="166"/>
      <c r="D27" s="23"/>
      <c r="E27" s="7"/>
      <c r="F27" s="42"/>
      <c r="G27" s="40">
        <f t="shared" si="0"/>
        <v>0</v>
      </c>
      <c r="H27" s="58" t="s">
        <v>1430</v>
      </c>
      <c r="I27" s="58" t="s">
        <v>1431</v>
      </c>
      <c r="J27" s="60">
        <v>6142.0213000000003</v>
      </c>
      <c r="K27" s="60">
        <v>28842.124072999999</v>
      </c>
      <c r="L27" s="336">
        <v>4459.639991</v>
      </c>
      <c r="M27" s="336"/>
      <c r="N27" s="60"/>
      <c r="O27" s="60"/>
      <c r="P27" s="60"/>
      <c r="Q27" s="60"/>
      <c r="R27" s="60"/>
      <c r="S27" s="60"/>
      <c r="T27" s="60"/>
      <c r="U27" s="2"/>
    </row>
    <row r="28" spans="1:21" x14ac:dyDescent="0.75">
      <c r="A28" s="2"/>
      <c r="B28" s="7" t="s">
        <v>46</v>
      </c>
      <c r="C28" s="166">
        <f>G21+G22</f>
        <v>432.46990905108578</v>
      </c>
      <c r="D28" s="23"/>
      <c r="E28" s="7"/>
      <c r="F28" s="42"/>
      <c r="G28" s="40">
        <f t="shared" si="0"/>
        <v>0</v>
      </c>
      <c r="H28" s="182" t="s">
        <v>1432</v>
      </c>
      <c r="I28" s="65"/>
      <c r="J28" s="65">
        <v>1843.733665</v>
      </c>
      <c r="K28" s="65">
        <v>2728.2849230000002</v>
      </c>
      <c r="L28" s="183">
        <v>228.94989799999999</v>
      </c>
      <c r="M28" s="183"/>
      <c r="N28" s="65"/>
      <c r="O28" s="65"/>
      <c r="P28" s="65"/>
      <c r="Q28" s="65"/>
      <c r="R28" s="65"/>
      <c r="S28" s="65"/>
      <c r="T28" s="65"/>
      <c r="U28" s="2"/>
    </row>
    <row r="29" spans="1:21" x14ac:dyDescent="0.75">
      <c r="A29" s="2"/>
      <c r="B29" s="7" t="s">
        <v>43</v>
      </c>
      <c r="C29" s="166">
        <f>G20+G27+G32</f>
        <v>18.658538144969537</v>
      </c>
      <c r="D29" s="23"/>
      <c r="E29" s="7"/>
      <c r="F29" s="42"/>
      <c r="G29" s="40">
        <f t="shared" si="0"/>
        <v>0</v>
      </c>
      <c r="H29" s="182" t="s">
        <v>1433</v>
      </c>
      <c r="I29" s="65"/>
      <c r="J29" s="65">
        <v>42.820844000000001</v>
      </c>
      <c r="K29" s="65">
        <v>2011.473857</v>
      </c>
      <c r="L29" s="183">
        <v>1713.6012000000001</v>
      </c>
      <c r="M29" s="183"/>
      <c r="N29" s="65"/>
      <c r="O29" s="65"/>
      <c r="P29" s="65"/>
      <c r="Q29" s="65"/>
      <c r="R29" s="65"/>
      <c r="S29" s="65"/>
      <c r="T29" s="65"/>
      <c r="U29" s="2"/>
    </row>
    <row r="30" spans="1:21" x14ac:dyDescent="0.75">
      <c r="A30" s="2"/>
      <c r="B30" s="7" t="s">
        <v>80</v>
      </c>
      <c r="C30" s="166">
        <f>G26</f>
        <v>686.19194062035535</v>
      </c>
      <c r="D30" s="23" t="s">
        <v>313</v>
      </c>
      <c r="E30" s="7">
        <f>G73+G82-G23+G70</f>
        <v>-308.06127386692856</v>
      </c>
      <c r="F30" s="42"/>
      <c r="G30" s="40">
        <f t="shared" si="0"/>
        <v>0</v>
      </c>
      <c r="H30" s="182" t="s">
        <v>1434</v>
      </c>
      <c r="I30" s="65"/>
      <c r="J30" s="65">
        <v>0</v>
      </c>
      <c r="K30" s="65">
        <v>1611.9811360000001</v>
      </c>
      <c r="L30" s="183">
        <v>2262.0888930000001</v>
      </c>
      <c r="M30" s="183"/>
      <c r="N30" s="65"/>
      <c r="O30" s="65"/>
      <c r="P30" s="65"/>
      <c r="Q30" s="65"/>
      <c r="R30" s="65"/>
      <c r="S30" s="65"/>
      <c r="T30" s="65"/>
      <c r="U30" s="2"/>
    </row>
    <row r="31" spans="1:21" x14ac:dyDescent="0.75">
      <c r="A31" s="2"/>
      <c r="B31" s="25" t="s">
        <v>83</v>
      </c>
      <c r="C31" s="25" t="e">
        <f>SUM(C13:C30)</f>
        <v>#DIV/0!</v>
      </c>
      <c r="D31" s="26" t="s">
        <v>83</v>
      </c>
      <c r="E31" s="25">
        <f>SUM(E13:E30)</f>
        <v>2236.6837027772317</v>
      </c>
      <c r="F31" s="42"/>
      <c r="G31" s="40">
        <f t="shared" si="0"/>
        <v>0</v>
      </c>
      <c r="H31" s="182" t="s">
        <v>1435</v>
      </c>
      <c r="I31" s="65"/>
      <c r="J31" s="65">
        <v>4255.4667909999998</v>
      </c>
      <c r="K31" s="65">
        <v>22490.384157</v>
      </c>
      <c r="L31" s="183">
        <v>255</v>
      </c>
      <c r="M31" s="183"/>
      <c r="N31" s="65"/>
      <c r="O31" s="65"/>
      <c r="P31" s="65"/>
      <c r="Q31" s="65"/>
      <c r="R31" s="65"/>
      <c r="S31" s="65"/>
      <c r="T31" s="65"/>
      <c r="U31" s="2"/>
    </row>
    <row r="32" spans="1:21" x14ac:dyDescent="0.75">
      <c r="A32" s="2"/>
      <c r="B32" s="29"/>
      <c r="C32" s="29"/>
      <c r="D32" s="6" t="s">
        <v>311</v>
      </c>
      <c r="E32" s="33" t="e">
        <f>E31-C31</f>
        <v>#DIV/0!</v>
      </c>
      <c r="F32" s="42"/>
      <c r="G32" s="40">
        <f t="shared" si="0"/>
        <v>0</v>
      </c>
      <c r="H32" s="58" t="s">
        <v>1436</v>
      </c>
      <c r="I32" s="58" t="s">
        <v>1437</v>
      </c>
      <c r="J32" s="60">
        <v>45687.686365000001</v>
      </c>
      <c r="K32" s="60">
        <v>41274.145465000001</v>
      </c>
      <c r="L32" s="336">
        <v>54140.402488</v>
      </c>
      <c r="M32" s="336"/>
      <c r="N32" s="60"/>
      <c r="O32" s="60"/>
      <c r="P32" s="60"/>
      <c r="Q32" s="60"/>
      <c r="R32" s="60"/>
      <c r="S32" s="60"/>
      <c r="T32" s="60"/>
      <c r="U32" s="2"/>
    </row>
    <row r="33" spans="1:21" x14ac:dyDescent="0.75">
      <c r="A33" s="2"/>
      <c r="B33" s="80" t="s">
        <v>337</v>
      </c>
      <c r="C33" s="80" t="e">
        <f>C31-G35</f>
        <v>#DIV/0!</v>
      </c>
      <c r="D33" s="6"/>
      <c r="E33" s="80">
        <f>E31-G81-G82</f>
        <v>-1618.184755158582</v>
      </c>
      <c r="F33" s="42"/>
      <c r="G33" s="40">
        <f t="shared" si="0"/>
        <v>0</v>
      </c>
      <c r="H33" s="182" t="s">
        <v>1438</v>
      </c>
      <c r="I33" s="63"/>
      <c r="J33" s="65">
        <v>18688.331973</v>
      </c>
      <c r="K33" s="65">
        <v>5853.7855179999997</v>
      </c>
      <c r="L33" s="183">
        <v>1402.549548</v>
      </c>
      <c r="M33" s="183"/>
      <c r="N33" s="65"/>
      <c r="O33" s="65"/>
      <c r="P33" s="65"/>
      <c r="Q33" s="65"/>
      <c r="R33" s="65"/>
      <c r="S33" s="65"/>
      <c r="T33" s="65"/>
      <c r="U33" s="2"/>
    </row>
    <row r="34" spans="1:21" x14ac:dyDescent="0.75">
      <c r="A34" s="2"/>
      <c r="B34" s="2"/>
      <c r="C34" s="2"/>
      <c r="D34" s="2"/>
      <c r="E34" s="2"/>
      <c r="F34" s="42"/>
      <c r="G34" s="40">
        <f t="shared" si="0"/>
        <v>0</v>
      </c>
      <c r="H34" s="182" t="s">
        <v>1439</v>
      </c>
      <c r="I34" s="63"/>
      <c r="J34" s="65">
        <v>26999.354392000001</v>
      </c>
      <c r="K34" s="65">
        <v>35420.359946999997</v>
      </c>
      <c r="L34" s="183">
        <v>52737.852939999997</v>
      </c>
      <c r="M34" s="183"/>
      <c r="N34" s="65"/>
      <c r="O34" s="65"/>
      <c r="P34" s="65"/>
      <c r="Q34" s="65"/>
      <c r="R34" s="65"/>
      <c r="S34" s="65"/>
      <c r="T34" s="65"/>
      <c r="U34" s="2"/>
    </row>
    <row r="35" spans="1:21" x14ac:dyDescent="0.75">
      <c r="A35" s="2"/>
      <c r="B35" s="2"/>
      <c r="C35" s="2"/>
      <c r="D35" s="2"/>
      <c r="E35" s="2"/>
      <c r="F35" s="42"/>
      <c r="G35" s="55">
        <f t="shared" si="0"/>
        <v>3992.5497173592671</v>
      </c>
      <c r="H35" s="184" t="s">
        <v>1818</v>
      </c>
      <c r="I35" s="184" t="s">
        <v>1440</v>
      </c>
      <c r="J35" s="185">
        <v>1952008.3677729999</v>
      </c>
      <c r="K35" s="185">
        <v>2117873.9331899998</v>
      </c>
      <c r="L35" s="337">
        <v>2313341.0418600002</v>
      </c>
      <c r="M35" s="337">
        <v>2065.0273714377413</v>
      </c>
      <c r="N35" s="185">
        <v>2203.0901479640534</v>
      </c>
      <c r="O35" s="185">
        <v>2568.1911970880874</v>
      </c>
      <c r="P35" s="185">
        <v>3102.1830053361036</v>
      </c>
      <c r="Q35" s="185">
        <v>3399.5671834663381</v>
      </c>
      <c r="R35" s="185">
        <v>3811.1283616710434</v>
      </c>
      <c r="S35" s="185">
        <v>4173.9710730474908</v>
      </c>
      <c r="T35" s="185"/>
      <c r="U35" s="2"/>
    </row>
    <row r="36" spans="1:21" x14ac:dyDescent="0.75">
      <c r="A36" s="2"/>
      <c r="B36" s="7">
        <f>G73</f>
        <v>1998.9008770565545</v>
      </c>
      <c r="C36" s="4" t="s">
        <v>1688</v>
      </c>
      <c r="D36" s="2"/>
      <c r="E36" s="2"/>
      <c r="F36" s="42"/>
      <c r="G36" s="40">
        <f t="shared" si="0"/>
        <v>0</v>
      </c>
      <c r="H36" s="177" t="s">
        <v>1441</v>
      </c>
      <c r="I36" s="51"/>
      <c r="J36" s="51"/>
      <c r="K36" s="51"/>
      <c r="L36" s="53"/>
      <c r="M36" s="53"/>
      <c r="N36" s="51"/>
      <c r="O36" s="51"/>
      <c r="P36" s="51"/>
      <c r="Q36" s="51"/>
      <c r="R36" s="51"/>
      <c r="S36" s="51"/>
      <c r="T36" s="51"/>
      <c r="U36" s="2"/>
    </row>
    <row r="37" spans="1:21" x14ac:dyDescent="0.75">
      <c r="A37" s="2"/>
      <c r="B37" s="2"/>
      <c r="C37" s="2"/>
      <c r="D37" s="2"/>
      <c r="E37" s="2"/>
      <c r="F37" s="42"/>
      <c r="G37" s="40">
        <f t="shared" si="0"/>
        <v>1095.5812292625001</v>
      </c>
      <c r="H37" s="58" t="s">
        <v>1819</v>
      </c>
      <c r="I37" s="58" t="s">
        <v>1442</v>
      </c>
      <c r="J37" s="60">
        <v>374376.48894499999</v>
      </c>
      <c r="K37" s="60">
        <v>405730.88387399999</v>
      </c>
      <c r="L37" s="336">
        <v>429673.62001499999</v>
      </c>
      <c r="M37" s="336">
        <v>498.35881383542397</v>
      </c>
      <c r="N37" s="60">
        <v>453.27649377400002</v>
      </c>
      <c r="O37" s="60">
        <v>551.47122476899995</v>
      </c>
      <c r="P37" s="60">
        <v>648.98334625857251</v>
      </c>
      <c r="Q37" s="60">
        <v>830.28505115352709</v>
      </c>
      <c r="R37" s="60">
        <v>1004.400935114</v>
      </c>
      <c r="S37" s="60">
        <v>1186.7615234109999</v>
      </c>
      <c r="T37" s="60"/>
      <c r="U37" s="2"/>
    </row>
    <row r="38" spans="1:21" x14ac:dyDescent="0.75">
      <c r="A38" s="2"/>
      <c r="B38" s="2"/>
      <c r="C38" s="2"/>
      <c r="D38" s="2"/>
      <c r="E38" s="2"/>
      <c r="F38" s="42"/>
      <c r="G38" s="40">
        <f t="shared" si="0"/>
        <v>0</v>
      </c>
      <c r="H38" s="182" t="s">
        <v>1443</v>
      </c>
      <c r="I38" s="63"/>
      <c r="J38" s="65">
        <v>345883.83355099999</v>
      </c>
      <c r="K38" s="65">
        <v>373592.81421400001</v>
      </c>
      <c r="L38" s="183">
        <v>391767.13016100001</v>
      </c>
      <c r="M38" s="183"/>
      <c r="N38" s="65"/>
      <c r="O38" s="65"/>
      <c r="P38" s="65"/>
      <c r="Q38" s="65"/>
      <c r="R38" s="65"/>
      <c r="S38" s="65"/>
      <c r="T38" s="65"/>
      <c r="U38" s="2"/>
    </row>
    <row r="39" spans="1:21" x14ac:dyDescent="0.75">
      <c r="A39" s="2"/>
      <c r="B39" s="4" t="s">
        <v>300</v>
      </c>
      <c r="C39" s="2"/>
      <c r="D39" s="2"/>
      <c r="E39" s="2"/>
      <c r="F39" s="42"/>
      <c r="G39" s="40">
        <f t="shared" si="0"/>
        <v>0</v>
      </c>
      <c r="H39" s="182" t="s">
        <v>1444</v>
      </c>
      <c r="I39" s="63"/>
      <c r="J39" s="65">
        <v>28492.655394000001</v>
      </c>
      <c r="K39" s="65">
        <v>32138.069660000001</v>
      </c>
      <c r="L39" s="183">
        <v>37667.662934</v>
      </c>
      <c r="M39" s="183"/>
      <c r="N39" s="65"/>
      <c r="O39" s="65"/>
      <c r="P39" s="65"/>
      <c r="Q39" s="65"/>
      <c r="R39" s="65"/>
      <c r="S39" s="65"/>
      <c r="T39" s="65"/>
      <c r="U39" s="2"/>
    </row>
    <row r="40" spans="1:21" x14ac:dyDescent="0.75">
      <c r="A40" s="2"/>
      <c r="B40" s="4"/>
      <c r="C40" s="30" t="s">
        <v>1793</v>
      </c>
      <c r="D40" s="30" t="s">
        <v>1794</v>
      </c>
      <c r="E40" s="30" t="s">
        <v>1795</v>
      </c>
      <c r="F40" s="42"/>
      <c r="G40" s="40">
        <f t="shared" si="0"/>
        <v>0</v>
      </c>
      <c r="H40" s="182" t="s">
        <v>1445</v>
      </c>
      <c r="I40" s="63"/>
      <c r="J40" s="65">
        <v>0</v>
      </c>
      <c r="K40" s="65">
        <v>0</v>
      </c>
      <c r="L40" s="183">
        <v>238.82692</v>
      </c>
      <c r="M40" s="183"/>
      <c r="N40" s="65"/>
      <c r="O40" s="65"/>
      <c r="P40" s="65"/>
      <c r="Q40" s="65"/>
      <c r="R40" s="65"/>
      <c r="S40" s="65"/>
      <c r="T40" s="65"/>
      <c r="U40" s="2"/>
    </row>
    <row r="41" spans="1:21" x14ac:dyDescent="0.75">
      <c r="A41" s="2"/>
      <c r="B41" s="4" t="s">
        <v>83</v>
      </c>
      <c r="C41" s="82" t="e">
        <f>SUM(C42:C48)</f>
        <v>#DIV/0!</v>
      </c>
      <c r="D41" s="82" t="e">
        <f>SUM(D42:D48)</f>
        <v>#DIV/0!</v>
      </c>
      <c r="E41" s="288" t="e">
        <f>D41-C41</f>
        <v>#DIV/0!</v>
      </c>
      <c r="F41" s="42"/>
      <c r="G41" s="40">
        <f t="shared" si="0"/>
        <v>997.369023707</v>
      </c>
      <c r="H41" s="58" t="s">
        <v>1820</v>
      </c>
      <c r="I41" s="58" t="s">
        <v>1446</v>
      </c>
      <c r="J41" s="60">
        <v>639287.25106499996</v>
      </c>
      <c r="K41" s="60">
        <v>782912.527336</v>
      </c>
      <c r="L41" s="336">
        <v>812371.26676499995</v>
      </c>
      <c r="M41" s="336">
        <v>572.40143845220405</v>
      </c>
      <c r="N41" s="60">
        <v>681.87331266900014</v>
      </c>
      <c r="O41" s="60">
        <v>712.76385745499999</v>
      </c>
      <c r="P41" s="60">
        <v>870.40127613966001</v>
      </c>
      <c r="Q41" s="60">
        <v>1014.2228727447052</v>
      </c>
      <c r="R41" s="60">
        <v>1007.389877931</v>
      </c>
      <c r="S41" s="60">
        <v>987.34816948299988</v>
      </c>
      <c r="T41" s="60"/>
      <c r="U41" s="2"/>
    </row>
    <row r="42" spans="1:21" x14ac:dyDescent="0.75">
      <c r="A42" s="2"/>
      <c r="B42" s="2" t="s">
        <v>1786</v>
      </c>
      <c r="C42" s="7" t="e">
        <f>wTAX!F4</f>
        <v>#DIV/0!</v>
      </c>
      <c r="D42" s="166" t="e">
        <f>C42/SUM($C$42,$C$46:$C$48)*$G$17</f>
        <v>#DIV/0!</v>
      </c>
      <c r="E42" s="289" t="e">
        <f t="shared" ref="E42:E48" si="2">D42-C42</f>
        <v>#DIV/0!</v>
      </c>
      <c r="F42" s="42"/>
      <c r="G42" s="40">
        <f t="shared" si="0"/>
        <v>0</v>
      </c>
      <c r="H42" s="182" t="s">
        <v>1447</v>
      </c>
      <c r="I42" s="63"/>
      <c r="J42" s="65">
        <v>119957.298796</v>
      </c>
      <c r="K42" s="65">
        <v>130467.85288599999</v>
      </c>
      <c r="L42" s="183">
        <v>135158.95517299999</v>
      </c>
      <c r="M42" s="183"/>
      <c r="N42" s="65"/>
      <c r="O42" s="65"/>
      <c r="P42" s="65"/>
      <c r="Q42" s="65"/>
      <c r="R42" s="65"/>
      <c r="S42" s="65"/>
      <c r="T42" s="65"/>
      <c r="U42" s="2"/>
    </row>
    <row r="43" spans="1:21" x14ac:dyDescent="0.75">
      <c r="A43" s="2"/>
      <c r="B43" s="2" t="s">
        <v>1787</v>
      </c>
      <c r="C43" s="7">
        <f>wTAX!J4</f>
        <v>0</v>
      </c>
      <c r="D43" s="166" t="e">
        <f>C43/SUM($C$43:$C$45)*$G$18</f>
        <v>#DIV/0!</v>
      </c>
      <c r="E43" s="289" t="e">
        <f t="shared" si="2"/>
        <v>#DIV/0!</v>
      </c>
      <c r="F43" s="42"/>
      <c r="G43" s="40">
        <f t="shared" si="0"/>
        <v>0</v>
      </c>
      <c r="H43" s="182" t="s">
        <v>1448</v>
      </c>
      <c r="I43" s="63"/>
      <c r="J43" s="65">
        <v>140819.799405</v>
      </c>
      <c r="K43" s="65">
        <v>150037.222033</v>
      </c>
      <c r="L43" s="183">
        <v>170722.34461299999</v>
      </c>
      <c r="M43" s="183"/>
      <c r="N43" s="65"/>
      <c r="O43" s="65"/>
      <c r="P43" s="65"/>
      <c r="Q43" s="65"/>
      <c r="R43" s="65"/>
      <c r="S43" s="65"/>
      <c r="T43" s="65"/>
      <c r="U43" s="2"/>
    </row>
    <row r="44" spans="1:21" x14ac:dyDescent="0.75">
      <c r="A44" s="2"/>
      <c r="B44" s="2" t="s">
        <v>245</v>
      </c>
      <c r="C44" s="7">
        <f>wTAX!N4</f>
        <v>0</v>
      </c>
      <c r="D44" s="166" t="e">
        <f>C44/SUM($C$43:$C$45)*$G$18</f>
        <v>#DIV/0!</v>
      </c>
      <c r="E44" s="289" t="e">
        <f t="shared" si="2"/>
        <v>#DIV/0!</v>
      </c>
      <c r="F44" s="42"/>
      <c r="G44" s="40">
        <f t="shared" si="0"/>
        <v>0</v>
      </c>
      <c r="H44" s="182" t="s">
        <v>1449</v>
      </c>
      <c r="I44" s="63"/>
      <c r="J44" s="65">
        <v>64027.359506000001</v>
      </c>
      <c r="K44" s="65">
        <v>70233.157103000005</v>
      </c>
      <c r="L44" s="183">
        <v>76031.232827999993</v>
      </c>
      <c r="M44" s="183"/>
      <c r="N44" s="65"/>
      <c r="O44" s="65"/>
      <c r="P44" s="65"/>
      <c r="Q44" s="65"/>
      <c r="R44" s="65"/>
      <c r="S44" s="65"/>
      <c r="T44" s="65"/>
      <c r="U44" s="2"/>
    </row>
    <row r="45" spans="1:21" x14ac:dyDescent="0.75">
      <c r="A45" s="2"/>
      <c r="B45" s="2" t="s">
        <v>1699</v>
      </c>
      <c r="C45" s="7">
        <f>wTAX!R4</f>
        <v>0</v>
      </c>
      <c r="D45" s="166" t="e">
        <f>C45/SUM($C$43:$C$45)*$G$18</f>
        <v>#DIV/0!</v>
      </c>
      <c r="E45" s="289" t="e">
        <f t="shared" si="2"/>
        <v>#DIV/0!</v>
      </c>
      <c r="F45" s="42"/>
      <c r="G45" s="40">
        <f t="shared" si="0"/>
        <v>0</v>
      </c>
      <c r="H45" s="182" t="s">
        <v>1450</v>
      </c>
      <c r="I45" s="63"/>
      <c r="J45" s="65">
        <v>53160.518553000002</v>
      </c>
      <c r="K45" s="65">
        <v>64493.223254999997</v>
      </c>
      <c r="L45" s="183">
        <v>70698.746834000005</v>
      </c>
      <c r="M45" s="183"/>
      <c r="N45" s="65"/>
      <c r="O45" s="65"/>
      <c r="P45" s="65"/>
      <c r="Q45" s="65"/>
      <c r="R45" s="65"/>
      <c r="S45" s="65"/>
      <c r="T45" s="65"/>
      <c r="U45" s="2"/>
    </row>
    <row r="46" spans="1:21" x14ac:dyDescent="0.75">
      <c r="A46" s="2"/>
      <c r="B46" s="2" t="s">
        <v>1788</v>
      </c>
      <c r="C46" s="7" t="e">
        <f>wTAX!V4</f>
        <v>#DIV/0!</v>
      </c>
      <c r="D46" s="166" t="e">
        <f>C46/SUM($C$42,$C$46:$C$48)*$G$17</f>
        <v>#DIV/0!</v>
      </c>
      <c r="E46" s="289" t="e">
        <f t="shared" si="2"/>
        <v>#DIV/0!</v>
      </c>
      <c r="F46" s="42"/>
      <c r="G46" s="40">
        <f t="shared" si="0"/>
        <v>0</v>
      </c>
      <c r="H46" s="182" t="s">
        <v>1451</v>
      </c>
      <c r="I46" s="63"/>
      <c r="J46" s="65">
        <v>112.256995</v>
      </c>
      <c r="K46" s="65">
        <v>185.52444399999999</v>
      </c>
      <c r="L46" s="183">
        <v>1890.1327409999999</v>
      </c>
      <c r="M46" s="183"/>
      <c r="N46" s="65"/>
      <c r="O46" s="65"/>
      <c r="P46" s="65"/>
      <c r="Q46" s="65"/>
      <c r="R46" s="65"/>
      <c r="S46" s="65"/>
      <c r="T46" s="65"/>
      <c r="U46" s="2"/>
    </row>
    <row r="47" spans="1:21" x14ac:dyDescent="0.75">
      <c r="A47" s="2"/>
      <c r="B47" s="2" t="s">
        <v>1797</v>
      </c>
      <c r="C47" s="7" t="e">
        <f>wTAX!Z4</f>
        <v>#DIV/0!</v>
      </c>
      <c r="D47" s="166" t="e">
        <f>C47/SUM($C$42,$C$46:$C$48)*$G$17</f>
        <v>#DIV/0!</v>
      </c>
      <c r="E47" s="289" t="e">
        <f t="shared" si="2"/>
        <v>#DIV/0!</v>
      </c>
      <c r="F47" s="42"/>
      <c r="G47" s="40">
        <f t="shared" si="0"/>
        <v>0</v>
      </c>
      <c r="H47" s="182" t="s">
        <v>1452</v>
      </c>
      <c r="I47" s="63"/>
      <c r="J47" s="65">
        <v>18972.550325</v>
      </c>
      <c r="K47" s="65">
        <v>22005.46917</v>
      </c>
      <c r="L47" s="183">
        <v>32036.116279999998</v>
      </c>
      <c r="M47" s="183"/>
      <c r="N47" s="65"/>
      <c r="O47" s="65"/>
      <c r="P47" s="65"/>
      <c r="Q47" s="65"/>
      <c r="R47" s="65"/>
      <c r="S47" s="65"/>
      <c r="T47" s="65"/>
      <c r="U47" s="2"/>
    </row>
    <row r="48" spans="1:21" x14ac:dyDescent="0.75">
      <c r="A48" s="2"/>
      <c r="B48" s="2" t="s">
        <v>1700</v>
      </c>
      <c r="C48" s="7" t="e">
        <f>wTAX!AD4</f>
        <v>#DIV/0!</v>
      </c>
      <c r="D48" s="166" t="e">
        <f>C48/SUM($C$42,$C$46:$C$48)*$G$17</f>
        <v>#DIV/0!</v>
      </c>
      <c r="E48" s="289" t="e">
        <f t="shared" si="2"/>
        <v>#DIV/0!</v>
      </c>
      <c r="F48" s="42"/>
      <c r="G48" s="40">
        <f t="shared" si="0"/>
        <v>0</v>
      </c>
      <c r="H48" s="182" t="s">
        <v>1453</v>
      </c>
      <c r="I48" s="63"/>
      <c r="J48" s="65">
        <v>211201.171868</v>
      </c>
      <c r="K48" s="65">
        <v>329912.84917</v>
      </c>
      <c r="L48" s="183">
        <v>307381.37842600001</v>
      </c>
      <c r="M48" s="183"/>
      <c r="N48" s="65"/>
      <c r="O48" s="65"/>
      <c r="P48" s="65"/>
      <c r="Q48" s="65"/>
      <c r="R48" s="65"/>
      <c r="S48" s="65"/>
      <c r="T48" s="65"/>
      <c r="U48" s="2"/>
    </row>
    <row r="49" spans="1:21" x14ac:dyDescent="0.75">
      <c r="A49" s="2"/>
      <c r="B49" s="2"/>
      <c r="C49" s="2"/>
      <c r="D49" s="2"/>
      <c r="E49" s="2"/>
      <c r="F49" s="42"/>
      <c r="G49" s="40">
        <f t="shared" si="0"/>
        <v>0</v>
      </c>
      <c r="H49" s="182" t="s">
        <v>1454</v>
      </c>
      <c r="I49" s="63"/>
      <c r="J49" s="65">
        <v>6617.6331540000001</v>
      </c>
      <c r="K49" s="65">
        <v>0</v>
      </c>
      <c r="L49" s="183">
        <v>1490.0689420000001</v>
      </c>
      <c r="M49" s="183"/>
      <c r="N49" s="65"/>
      <c r="O49" s="65"/>
      <c r="P49" s="65"/>
      <c r="Q49" s="65"/>
      <c r="R49" s="65"/>
      <c r="S49" s="65"/>
      <c r="T49" s="65"/>
      <c r="U49" s="2"/>
    </row>
    <row r="50" spans="1:21" x14ac:dyDescent="0.75">
      <c r="A50" s="2"/>
      <c r="B50" s="4" t="s">
        <v>1796</v>
      </c>
      <c r="C50" s="2"/>
      <c r="D50" s="2"/>
      <c r="E50" s="2"/>
      <c r="F50" s="42"/>
      <c r="G50" s="40">
        <f t="shared" si="0"/>
        <v>0</v>
      </c>
      <c r="H50" s="182" t="s">
        <v>1455</v>
      </c>
      <c r="I50" s="63"/>
      <c r="J50" s="65">
        <v>24418.662464000001</v>
      </c>
      <c r="K50" s="65">
        <v>15577.229018</v>
      </c>
      <c r="L50" s="183">
        <v>16962.290927999999</v>
      </c>
      <c r="M50" s="183"/>
      <c r="N50" s="65"/>
      <c r="O50" s="65"/>
      <c r="P50" s="65"/>
      <c r="Q50" s="65"/>
      <c r="R50" s="65"/>
      <c r="S50" s="65"/>
      <c r="T50" s="65"/>
      <c r="U50" s="2"/>
    </row>
    <row r="51" spans="1:21" x14ac:dyDescent="0.75">
      <c r="A51" s="2"/>
      <c r="B51" s="2"/>
      <c r="C51" s="316" t="s">
        <v>1793</v>
      </c>
      <c r="D51" s="316" t="s">
        <v>1794</v>
      </c>
      <c r="E51" s="2"/>
      <c r="F51" s="42"/>
      <c r="G51" s="40">
        <f t="shared" si="0"/>
        <v>314.5327081575</v>
      </c>
      <c r="H51" s="58" t="s">
        <v>1456</v>
      </c>
      <c r="I51" s="58" t="s">
        <v>1457</v>
      </c>
      <c r="J51" s="60">
        <v>84.373377361999999</v>
      </c>
      <c r="K51" s="60">
        <v>86.226021179</v>
      </c>
      <c r="L51" s="336">
        <v>99.527043106000008</v>
      </c>
      <c r="M51" s="336">
        <v>172.02613069400002</v>
      </c>
      <c r="N51" s="60">
        <v>251.94730264100002</v>
      </c>
      <c r="O51" s="60">
        <v>260.16227530600003</v>
      </c>
      <c r="P51" s="60">
        <v>382.17384569900003</v>
      </c>
      <c r="Q51" s="60">
        <v>298.87794374700002</v>
      </c>
      <c r="R51" s="60">
        <v>307.42047619799996</v>
      </c>
      <c r="S51" s="60">
        <v>321.64494011700003</v>
      </c>
      <c r="T51" s="60"/>
      <c r="U51" s="2"/>
    </row>
    <row r="52" spans="1:21" x14ac:dyDescent="0.75">
      <c r="A52" s="2"/>
      <c r="B52" s="4" t="s">
        <v>83</v>
      </c>
      <c r="C52" s="82">
        <f>SUM(C53:C54)</f>
        <v>627.34185100000002</v>
      </c>
      <c r="D52" s="82">
        <f>G12</f>
        <v>1267.9941359953498</v>
      </c>
      <c r="E52" s="2"/>
      <c r="F52" s="42"/>
      <c r="G52" s="40">
        <f t="shared" si="0"/>
        <v>0</v>
      </c>
      <c r="H52" s="182" t="s">
        <v>1842</v>
      </c>
      <c r="I52" s="322"/>
      <c r="J52" s="65">
        <v>15.373377361999999</v>
      </c>
      <c r="K52" s="65">
        <v>5.364282125999992</v>
      </c>
      <c r="L52" s="183">
        <v>23.882567659000017</v>
      </c>
      <c r="M52" s="183">
        <v>4.5158882568536569</v>
      </c>
      <c r="N52" s="65">
        <v>21.264679111000021</v>
      </c>
      <c r="O52" s="65"/>
      <c r="P52" s="65"/>
      <c r="Q52" s="65"/>
      <c r="R52" s="65"/>
      <c r="S52" s="65"/>
      <c r="T52" s="65"/>
      <c r="U52" s="2"/>
    </row>
    <row r="53" spans="1:21" x14ac:dyDescent="0.75">
      <c r="A53" s="2"/>
      <c r="B53" s="2" t="s">
        <v>302</v>
      </c>
      <c r="C53" s="40">
        <v>413.16492099999999</v>
      </c>
      <c r="D53" s="7">
        <f>C53/$C$52*$D$52</f>
        <v>835.09604243983711</v>
      </c>
      <c r="E53" s="2"/>
      <c r="F53" s="42"/>
      <c r="G53" s="40">
        <f t="shared" si="0"/>
        <v>0</v>
      </c>
      <c r="H53" s="182" t="s">
        <v>1839</v>
      </c>
      <c r="I53" s="63"/>
      <c r="J53" s="65">
        <v>69</v>
      </c>
      <c r="K53" s="65">
        <v>80.861739053000008</v>
      </c>
      <c r="L53" s="183">
        <v>75.644475446999991</v>
      </c>
      <c r="M53" s="183">
        <v>167.51024243714636</v>
      </c>
      <c r="N53" s="65">
        <v>230.68262353</v>
      </c>
      <c r="O53" s="65"/>
      <c r="P53" s="65"/>
      <c r="Q53" s="65"/>
      <c r="R53" s="65"/>
      <c r="S53" s="65"/>
      <c r="T53" s="65"/>
      <c r="U53" s="2"/>
    </row>
    <row r="54" spans="1:21" x14ac:dyDescent="0.75">
      <c r="A54" s="2"/>
      <c r="B54" s="2" t="s">
        <v>306</v>
      </c>
      <c r="C54" s="40">
        <v>214.17693</v>
      </c>
      <c r="D54" s="7">
        <f>C54/$C$52*$D$52</f>
        <v>432.89809355551267</v>
      </c>
      <c r="E54" s="2"/>
      <c r="F54" s="42"/>
      <c r="G54" s="40">
        <f t="shared" si="0"/>
        <v>0</v>
      </c>
      <c r="H54" s="340" t="s">
        <v>1821</v>
      </c>
      <c r="I54" s="340" t="s">
        <v>1458</v>
      </c>
      <c r="J54" s="339">
        <v>67241.527207000006</v>
      </c>
      <c r="K54" s="339">
        <v>56572.689231999997</v>
      </c>
      <c r="L54" s="341">
        <v>60162.606031000003</v>
      </c>
      <c r="M54" s="341">
        <v>0</v>
      </c>
      <c r="N54" s="339">
        <v>0</v>
      </c>
      <c r="O54" s="339">
        <v>177.57301783399987</v>
      </c>
      <c r="P54" s="339">
        <v>0</v>
      </c>
      <c r="Q54" s="339">
        <v>0</v>
      </c>
      <c r="R54" s="60">
        <v>0</v>
      </c>
      <c r="S54" s="60">
        <v>0</v>
      </c>
      <c r="T54" s="60"/>
      <c r="U54" s="2"/>
    </row>
    <row r="55" spans="1:21" x14ac:dyDescent="0.75">
      <c r="A55" s="2"/>
      <c r="B55" s="2"/>
      <c r="C55" s="2"/>
      <c r="D55" s="2"/>
      <c r="E55" s="2"/>
      <c r="F55" s="42"/>
      <c r="G55" s="40">
        <f t="shared" si="0"/>
        <v>0</v>
      </c>
      <c r="H55" s="182" t="s">
        <v>1459</v>
      </c>
      <c r="I55" s="63"/>
      <c r="J55" s="65">
        <v>0</v>
      </c>
      <c r="K55" s="65">
        <v>0</v>
      </c>
      <c r="L55" s="183">
        <v>0</v>
      </c>
      <c r="M55" s="183"/>
      <c r="N55" s="65"/>
      <c r="O55" s="65"/>
      <c r="P55" s="65"/>
      <c r="Q55" s="65"/>
      <c r="R55" s="65"/>
      <c r="S55" s="65"/>
      <c r="T55" s="65"/>
      <c r="U55" s="2"/>
    </row>
    <row r="56" spans="1:21" x14ac:dyDescent="0.75">
      <c r="A56" s="2"/>
      <c r="B56" s="2"/>
      <c r="C56" s="2"/>
      <c r="D56" s="2"/>
      <c r="E56" s="2"/>
      <c r="F56" s="42"/>
      <c r="G56" s="40">
        <f t="shared" si="0"/>
        <v>0</v>
      </c>
      <c r="H56" s="182" t="s">
        <v>1460</v>
      </c>
      <c r="I56" s="63"/>
      <c r="J56" s="65">
        <v>0</v>
      </c>
      <c r="K56" s="65">
        <v>0</v>
      </c>
      <c r="L56" s="183">
        <v>0</v>
      </c>
      <c r="M56" s="183"/>
      <c r="N56" s="65"/>
      <c r="O56" s="65"/>
      <c r="P56" s="65"/>
      <c r="Q56" s="65"/>
      <c r="R56" s="65"/>
      <c r="S56" s="65"/>
      <c r="T56" s="65"/>
      <c r="U56" s="2"/>
    </row>
    <row r="57" spans="1:21" x14ac:dyDescent="0.75">
      <c r="A57" s="2"/>
      <c r="B57" s="2"/>
      <c r="C57" s="2"/>
      <c r="D57" s="2"/>
      <c r="E57" s="2"/>
      <c r="F57" s="42"/>
      <c r="G57" s="40">
        <f t="shared" si="0"/>
        <v>0</v>
      </c>
      <c r="H57" s="182" t="s">
        <v>1822</v>
      </c>
      <c r="I57" s="63"/>
      <c r="J57" s="65">
        <v>67241.527207000006</v>
      </c>
      <c r="K57" s="65">
        <v>56572.689231999997</v>
      </c>
      <c r="L57" s="183">
        <v>60162.606031000003</v>
      </c>
      <c r="M57" s="183"/>
      <c r="N57" s="65"/>
      <c r="O57" s="65"/>
      <c r="P57" s="65"/>
      <c r="Q57" s="65"/>
      <c r="R57" s="65"/>
      <c r="S57" s="65"/>
      <c r="T57" s="65"/>
      <c r="U57" s="2"/>
    </row>
    <row r="58" spans="1:21" x14ac:dyDescent="0.75">
      <c r="A58" s="2"/>
      <c r="B58" s="2"/>
      <c r="C58" s="2"/>
      <c r="D58" s="2"/>
      <c r="E58" s="2"/>
      <c r="F58" s="42"/>
      <c r="G58" s="40">
        <f t="shared" si="0"/>
        <v>57.900458684</v>
      </c>
      <c r="H58" s="58" t="s">
        <v>1461</v>
      </c>
      <c r="I58" s="58" t="s">
        <v>1462</v>
      </c>
      <c r="J58" s="60">
        <v>70101.945282999994</v>
      </c>
      <c r="K58" s="60">
        <v>70085.724533000001</v>
      </c>
      <c r="L58" s="336">
        <v>109512.232645</v>
      </c>
      <c r="M58" s="336">
        <v>25.820247301999999</v>
      </c>
      <c r="N58" s="60">
        <v>26.669207106000002</v>
      </c>
      <c r="O58" s="60">
        <v>41.034068239</v>
      </c>
      <c r="P58" s="60">
        <v>56.665979002000007</v>
      </c>
      <c r="Q58" s="60">
        <v>46.100000000000009</v>
      </c>
      <c r="R58" s="60">
        <v>48.931605560999998</v>
      </c>
      <c r="S58" s="60">
        <v>66.869311807000003</v>
      </c>
      <c r="T58" s="60"/>
      <c r="U58" s="2"/>
    </row>
    <row r="59" spans="1:21" x14ac:dyDescent="0.75">
      <c r="A59" s="2"/>
      <c r="B59" s="2"/>
      <c r="C59" s="2"/>
      <c r="D59" s="2"/>
      <c r="E59" s="2"/>
      <c r="F59" s="42"/>
      <c r="G59" s="40">
        <f t="shared" si="0"/>
        <v>0</v>
      </c>
      <c r="H59" s="182" t="s">
        <v>1463</v>
      </c>
      <c r="I59" s="63"/>
      <c r="J59" s="65">
        <v>65018.161994000002</v>
      </c>
      <c r="K59" s="65">
        <v>67367.477343000006</v>
      </c>
      <c r="L59" s="183">
        <v>103719.803275</v>
      </c>
      <c r="M59" s="183"/>
      <c r="N59" s="65"/>
      <c r="O59" s="65"/>
      <c r="P59" s="65"/>
      <c r="Q59" s="65"/>
      <c r="R59" s="65"/>
      <c r="S59" s="65"/>
      <c r="T59" s="65"/>
      <c r="U59" s="2"/>
    </row>
    <row r="60" spans="1:21" x14ac:dyDescent="0.75">
      <c r="A60" s="2"/>
      <c r="B60" s="2"/>
      <c r="C60" s="2"/>
      <c r="D60" s="2"/>
      <c r="E60" s="2"/>
      <c r="F60" s="42"/>
      <c r="G60" s="40">
        <f t="shared" si="0"/>
        <v>0</v>
      </c>
      <c r="H60" s="182" t="s">
        <v>1464</v>
      </c>
      <c r="I60" s="63"/>
      <c r="J60" s="65">
        <v>5083.783289</v>
      </c>
      <c r="K60" s="65">
        <v>2718.24719</v>
      </c>
      <c r="L60" s="183">
        <v>5792.4293699999998</v>
      </c>
      <c r="M60" s="183"/>
      <c r="N60" s="65"/>
      <c r="O60" s="65"/>
      <c r="P60" s="65"/>
      <c r="Q60" s="65"/>
      <c r="R60" s="65"/>
      <c r="S60" s="65"/>
      <c r="T60" s="65"/>
      <c r="U60" s="2"/>
    </row>
    <row r="61" spans="1:21" x14ac:dyDescent="0.75">
      <c r="A61" s="2"/>
      <c r="B61" s="2"/>
      <c r="C61" s="2"/>
      <c r="D61" s="2"/>
      <c r="E61" s="2"/>
      <c r="F61" s="42"/>
      <c r="G61" s="40">
        <f t="shared" si="0"/>
        <v>451.79472367466013</v>
      </c>
      <c r="H61" s="58" t="s">
        <v>1465</v>
      </c>
      <c r="I61" s="58" t="s">
        <v>1466</v>
      </c>
      <c r="J61" s="60">
        <v>60908.271142999998</v>
      </c>
      <c r="K61" s="60">
        <v>82257.333933999995</v>
      </c>
      <c r="L61" s="336">
        <v>92278.030673999994</v>
      </c>
      <c r="M61" s="336">
        <v>102.49247013915866</v>
      </c>
      <c r="N61" s="60">
        <v>139.11880432605938</v>
      </c>
      <c r="O61" s="60">
        <v>180.68587590230516</v>
      </c>
      <c r="P61" s="60">
        <v>220.33496040005537</v>
      </c>
      <c r="Q61" s="60">
        <v>303.50285692110134</v>
      </c>
      <c r="R61" s="60">
        <v>417.72068484998749</v>
      </c>
      <c r="S61" s="60">
        <v>485.86876249933277</v>
      </c>
      <c r="T61" s="60"/>
      <c r="U61" s="2"/>
    </row>
    <row r="62" spans="1:21" x14ac:dyDescent="0.75">
      <c r="A62" s="2"/>
      <c r="B62" s="2"/>
      <c r="C62" s="2"/>
      <c r="D62" s="2"/>
      <c r="E62" s="2"/>
      <c r="F62" s="42"/>
      <c r="G62" s="40">
        <f t="shared" si="0"/>
        <v>248.01459228667306</v>
      </c>
      <c r="H62" s="182" t="s">
        <v>1467</v>
      </c>
      <c r="I62" s="63"/>
      <c r="J62" s="65">
        <v>31113.178805</v>
      </c>
      <c r="K62" s="65">
        <v>45540.311555</v>
      </c>
      <c r="L62" s="183">
        <v>42328.926555999999</v>
      </c>
      <c r="M62" s="183">
        <v>54.603488966273204</v>
      </c>
      <c r="N62" s="65">
        <v>78.301790404000002</v>
      </c>
      <c r="O62" s="65">
        <v>113.50888140170532</v>
      </c>
      <c r="P62" s="65">
        <v>150.36743937099999</v>
      </c>
      <c r="Q62" s="65">
        <v>202.65379407699999</v>
      </c>
      <c r="R62" s="65">
        <v>234.46880806899998</v>
      </c>
      <c r="S62" s="65">
        <v>261.56037650434615</v>
      </c>
      <c r="T62" s="65"/>
      <c r="U62" s="2"/>
    </row>
    <row r="63" spans="1:21" x14ac:dyDescent="0.75">
      <c r="A63" s="2"/>
      <c r="B63" s="2"/>
      <c r="C63" s="2"/>
      <c r="D63" s="2"/>
      <c r="E63" s="2"/>
      <c r="F63" s="42"/>
      <c r="G63" s="40">
        <f t="shared" si="0"/>
        <v>203.78013138798707</v>
      </c>
      <c r="H63" s="182" t="s">
        <v>1468</v>
      </c>
      <c r="I63" s="63"/>
      <c r="J63" s="65">
        <v>29795.092337999999</v>
      </c>
      <c r="K63" s="65">
        <v>36717.022379000002</v>
      </c>
      <c r="L63" s="183">
        <v>49949.104118000003</v>
      </c>
      <c r="M63" s="183">
        <v>47.888981172885451</v>
      </c>
      <c r="N63" s="65">
        <v>60.817013922059381</v>
      </c>
      <c r="O63" s="65">
        <v>67.176994500599847</v>
      </c>
      <c r="P63" s="65">
        <v>69.967521029055391</v>
      </c>
      <c r="Q63" s="65">
        <v>100.84906284410137</v>
      </c>
      <c r="R63" s="65">
        <v>183.25187678098752</v>
      </c>
      <c r="S63" s="65">
        <v>224.30838599498665</v>
      </c>
      <c r="T63" s="65"/>
      <c r="U63" s="2"/>
    </row>
    <row r="64" spans="1:21" x14ac:dyDescent="0.75">
      <c r="A64" s="2"/>
      <c r="B64" s="2"/>
      <c r="C64" s="2"/>
      <c r="D64" s="2"/>
      <c r="E64" s="2"/>
      <c r="F64" s="42"/>
      <c r="G64" s="40">
        <f t="shared" si="0"/>
        <v>142.05726795300001</v>
      </c>
      <c r="H64" s="58" t="s">
        <v>1823</v>
      </c>
      <c r="I64" s="58" t="s">
        <v>1469</v>
      </c>
      <c r="J64" s="60">
        <v>115089.06663</v>
      </c>
      <c r="K64" s="60">
        <v>135353.023139</v>
      </c>
      <c r="L64" s="336">
        <v>137726.71072800001</v>
      </c>
      <c r="M64" s="336">
        <v>170.62252833700001</v>
      </c>
      <c r="N64" s="60">
        <v>144.34993801900001</v>
      </c>
      <c r="O64" s="60">
        <v>132.26150189800001</v>
      </c>
      <c r="P64" s="60">
        <v>147.01854875399999</v>
      </c>
      <c r="Q64" s="60">
        <v>127.70000000000002</v>
      </c>
      <c r="R64" s="60">
        <v>139.12123366500001</v>
      </c>
      <c r="S64" s="60">
        <v>144.99330224100001</v>
      </c>
      <c r="T64" s="60"/>
      <c r="U64" s="2"/>
    </row>
    <row r="65" spans="1:21" x14ac:dyDescent="0.75">
      <c r="A65" s="2"/>
      <c r="B65" s="2"/>
      <c r="C65" s="2"/>
      <c r="D65" s="2"/>
      <c r="E65" s="2"/>
      <c r="F65" s="42"/>
      <c r="G65" s="40">
        <f t="shared" si="0"/>
        <v>0</v>
      </c>
      <c r="H65" s="182" t="s">
        <v>1470</v>
      </c>
      <c r="I65" s="63"/>
      <c r="J65" s="65">
        <v>87327.781654999999</v>
      </c>
      <c r="K65" s="65">
        <v>76220.217460999993</v>
      </c>
      <c r="L65" s="183">
        <v>92741.097785999998</v>
      </c>
      <c r="M65" s="183"/>
      <c r="N65" s="65"/>
      <c r="O65" s="65"/>
      <c r="P65" s="65"/>
      <c r="Q65" s="65"/>
      <c r="R65" s="65"/>
      <c r="S65" s="65"/>
      <c r="T65" s="65"/>
      <c r="U65" s="2"/>
    </row>
    <row r="66" spans="1:21" x14ac:dyDescent="0.75">
      <c r="A66" s="2"/>
      <c r="B66" s="2"/>
      <c r="C66" s="2"/>
      <c r="D66" s="2"/>
      <c r="E66" s="2"/>
      <c r="F66" s="42"/>
      <c r="G66" s="40">
        <f t="shared" si="0"/>
        <v>0</v>
      </c>
      <c r="H66" s="182" t="s">
        <v>1471</v>
      </c>
      <c r="I66" s="63"/>
      <c r="J66" s="65">
        <v>1.4881439999999999</v>
      </c>
      <c r="K66" s="65">
        <v>0</v>
      </c>
      <c r="L66" s="183">
        <v>0</v>
      </c>
      <c r="M66" s="183"/>
      <c r="N66" s="65"/>
      <c r="O66" s="65"/>
      <c r="P66" s="65"/>
      <c r="Q66" s="65"/>
      <c r="R66" s="65"/>
      <c r="S66" s="65"/>
      <c r="T66" s="65"/>
      <c r="U66" s="2"/>
    </row>
    <row r="67" spans="1:21" x14ac:dyDescent="0.75">
      <c r="A67" s="2"/>
      <c r="B67" s="2"/>
      <c r="C67" s="2"/>
      <c r="D67" s="2"/>
      <c r="E67" s="2"/>
      <c r="F67" s="42"/>
      <c r="G67" s="40">
        <f t="shared" si="0"/>
        <v>0</v>
      </c>
      <c r="H67" s="182" t="s">
        <v>1472</v>
      </c>
      <c r="I67" s="63"/>
      <c r="J67" s="65">
        <v>0</v>
      </c>
      <c r="K67" s="65">
        <v>0.6</v>
      </c>
      <c r="L67" s="183">
        <v>47.176124999999999</v>
      </c>
      <c r="M67" s="183"/>
      <c r="N67" s="65"/>
      <c r="O67" s="65"/>
      <c r="P67" s="65"/>
      <c r="Q67" s="65"/>
      <c r="R67" s="65"/>
      <c r="S67" s="65"/>
      <c r="T67" s="65"/>
      <c r="U67" s="2"/>
    </row>
    <row r="68" spans="1:21" x14ac:dyDescent="0.75">
      <c r="A68" s="2"/>
      <c r="B68" s="2"/>
      <c r="C68" s="2"/>
      <c r="D68" s="2"/>
      <c r="E68" s="2"/>
      <c r="F68" s="42"/>
      <c r="G68" s="40">
        <f t="shared" si="0"/>
        <v>0</v>
      </c>
      <c r="H68" s="182" t="s">
        <v>340</v>
      </c>
      <c r="I68" s="63"/>
      <c r="J68" s="65">
        <v>24910.728912999999</v>
      </c>
      <c r="K68" s="65">
        <v>58269.236934</v>
      </c>
      <c r="L68" s="183">
        <v>42329.063367000002</v>
      </c>
      <c r="M68" s="183"/>
      <c r="N68" s="65"/>
      <c r="O68" s="65"/>
      <c r="P68" s="65"/>
      <c r="Q68" s="65"/>
      <c r="R68" s="65"/>
      <c r="S68" s="65"/>
      <c r="T68" s="65"/>
      <c r="U68" s="2"/>
    </row>
    <row r="69" spans="1:21" x14ac:dyDescent="0.75">
      <c r="A69" s="2"/>
      <c r="B69" s="2"/>
      <c r="C69" s="2"/>
      <c r="D69" s="2"/>
      <c r="E69" s="2"/>
      <c r="F69" s="42"/>
      <c r="G69" s="40">
        <f t="shared" si="0"/>
        <v>0</v>
      </c>
      <c r="H69" s="182" t="s">
        <v>1473</v>
      </c>
      <c r="I69" s="63"/>
      <c r="J69" s="65">
        <v>2849.0679180000002</v>
      </c>
      <c r="K69" s="65">
        <v>862.96874400000002</v>
      </c>
      <c r="L69" s="183">
        <v>2609.37345</v>
      </c>
      <c r="M69" s="183"/>
      <c r="N69" s="65"/>
      <c r="O69" s="65"/>
      <c r="P69" s="65"/>
      <c r="Q69" s="65"/>
      <c r="R69" s="65"/>
      <c r="S69" s="65"/>
      <c r="T69" s="65"/>
      <c r="U69" s="2"/>
    </row>
    <row r="70" spans="1:21" x14ac:dyDescent="0.75">
      <c r="A70" s="2"/>
      <c r="B70" s="2"/>
      <c r="C70" s="2"/>
      <c r="D70" s="2"/>
      <c r="E70" s="2"/>
      <c r="F70" s="42"/>
      <c r="G70" s="40">
        <f t="shared" si="0"/>
        <v>0</v>
      </c>
      <c r="H70" s="58" t="s">
        <v>1824</v>
      </c>
      <c r="I70" s="58" t="s">
        <v>1474</v>
      </c>
      <c r="J70" s="60">
        <v>29937.647161000001</v>
      </c>
      <c r="K70" s="60">
        <v>39333.804078000001</v>
      </c>
      <c r="L70" s="336">
        <v>48494.987569999998</v>
      </c>
      <c r="M70" s="336"/>
      <c r="N70" s="60"/>
      <c r="O70" s="60"/>
      <c r="P70" s="60"/>
      <c r="Q70" s="60"/>
      <c r="R70" s="60"/>
      <c r="S70" s="60"/>
      <c r="T70" s="60"/>
      <c r="U70" s="2"/>
    </row>
    <row r="71" spans="1:21" x14ac:dyDescent="0.75">
      <c r="A71" s="2"/>
      <c r="B71" s="2"/>
      <c r="C71" s="2"/>
      <c r="D71" s="2"/>
      <c r="E71" s="2"/>
      <c r="F71" s="42"/>
      <c r="G71" s="40">
        <f t="shared" si="0"/>
        <v>0</v>
      </c>
      <c r="H71" s="182" t="s">
        <v>1475</v>
      </c>
      <c r="I71" s="63"/>
      <c r="J71" s="65">
        <v>15039.4406</v>
      </c>
      <c r="K71" s="65">
        <v>18559.683917999999</v>
      </c>
      <c r="L71" s="183">
        <v>23786.032458000001</v>
      </c>
      <c r="M71" s="183"/>
      <c r="N71" s="65"/>
      <c r="O71" s="65"/>
      <c r="P71" s="65"/>
      <c r="Q71" s="65"/>
      <c r="R71" s="65"/>
      <c r="S71" s="65"/>
      <c r="T71" s="65"/>
      <c r="U71" s="2"/>
    </row>
    <row r="72" spans="1:21" x14ac:dyDescent="0.75">
      <c r="A72" s="2"/>
      <c r="B72" s="2"/>
      <c r="C72" s="2"/>
      <c r="D72" s="2"/>
      <c r="E72" s="2"/>
      <c r="F72" s="42"/>
      <c r="G72" s="40">
        <f t="shared" si="0"/>
        <v>0</v>
      </c>
      <c r="H72" s="182" t="s">
        <v>1476</v>
      </c>
      <c r="I72" s="63"/>
      <c r="J72" s="65">
        <v>14898.206561000001</v>
      </c>
      <c r="K72" s="65">
        <v>20774.120159999999</v>
      </c>
      <c r="L72" s="183">
        <v>24708.955112</v>
      </c>
      <c r="M72" s="183"/>
      <c r="N72" s="65"/>
      <c r="O72" s="65"/>
      <c r="P72" s="65"/>
      <c r="Q72" s="65"/>
      <c r="R72" s="65"/>
      <c r="S72" s="65"/>
      <c r="T72" s="65"/>
      <c r="U72" s="2"/>
    </row>
    <row r="73" spans="1:21" x14ac:dyDescent="0.75">
      <c r="A73" s="2"/>
      <c r="B73" s="2"/>
      <c r="C73" s="2"/>
      <c r="D73" s="2"/>
      <c r="E73" s="2"/>
      <c r="F73" s="42"/>
      <c r="G73" s="40">
        <f t="shared" si="0"/>
        <v>1998.9008770565545</v>
      </c>
      <c r="H73" s="58" t="s">
        <v>1477</v>
      </c>
      <c r="I73" s="58" t="s">
        <v>1478</v>
      </c>
      <c r="J73" s="60">
        <v>537525.27005299996</v>
      </c>
      <c r="K73" s="60">
        <v>596099.425666</v>
      </c>
      <c r="L73" s="336">
        <v>609695.32883100002</v>
      </c>
      <c r="M73" s="336">
        <v>1039.8199297486017</v>
      </c>
      <c r="N73" s="60">
        <v>1175.0382085953659</v>
      </c>
      <c r="O73" s="60">
        <v>1434.949186045309</v>
      </c>
      <c r="P73" s="60">
        <v>1735.5014178613301</v>
      </c>
      <c r="Q73" s="60">
        <v>1754.4301226455273</v>
      </c>
      <c r="R73" s="60">
        <v>2002.9486684788885</v>
      </c>
      <c r="S73" s="60">
        <v>1994.8530856342204</v>
      </c>
      <c r="T73" s="60"/>
      <c r="U73" s="2"/>
    </row>
    <row r="74" spans="1:21" x14ac:dyDescent="0.75">
      <c r="A74" s="2"/>
      <c r="B74" s="2"/>
      <c r="C74" s="2"/>
      <c r="D74" s="2"/>
      <c r="E74" s="2"/>
      <c r="F74" s="42"/>
      <c r="G74" s="40">
        <f t="shared" si="0"/>
        <v>1998.9008770565545</v>
      </c>
      <c r="H74" s="182" t="s">
        <v>1825</v>
      </c>
      <c r="I74" s="63"/>
      <c r="J74" s="65">
        <v>398936.10491300002</v>
      </c>
      <c r="K74" s="65">
        <v>219927.978087</v>
      </c>
      <c r="L74" s="183">
        <v>542605.40342999995</v>
      </c>
      <c r="M74" s="183">
        <v>1039.8199297486017</v>
      </c>
      <c r="N74" s="65">
        <v>1175.0382085953659</v>
      </c>
      <c r="O74" s="65">
        <v>1434.949186045309</v>
      </c>
      <c r="P74" s="65">
        <v>1735.5014178613301</v>
      </c>
      <c r="Q74" s="65">
        <v>1754.4301226455273</v>
      </c>
      <c r="R74" s="65">
        <v>2002.9486684788885</v>
      </c>
      <c r="S74" s="65">
        <v>1994.8530856342204</v>
      </c>
      <c r="T74" s="65"/>
      <c r="U74" s="2"/>
    </row>
    <row r="75" spans="1:21" x14ac:dyDescent="0.75">
      <c r="A75" s="2"/>
      <c r="B75" s="2"/>
      <c r="C75" s="2"/>
      <c r="D75" s="2"/>
      <c r="E75" s="2"/>
      <c r="F75" s="42"/>
      <c r="G75" s="40">
        <f t="shared" si="0"/>
        <v>0</v>
      </c>
      <c r="H75" s="182" t="s">
        <v>1479</v>
      </c>
      <c r="I75" s="63"/>
      <c r="J75" s="65">
        <v>254.01560699999999</v>
      </c>
      <c r="K75" s="65">
        <v>1245.6161790000001</v>
      </c>
      <c r="L75" s="183">
        <v>892.58522700000003</v>
      </c>
      <c r="M75" s="183"/>
      <c r="N75" s="65"/>
      <c r="O75" s="65"/>
      <c r="P75" s="65"/>
      <c r="Q75" s="65"/>
      <c r="R75" s="65"/>
      <c r="S75" s="65"/>
      <c r="T75" s="65"/>
      <c r="U75" s="2"/>
    </row>
    <row r="76" spans="1:21" x14ac:dyDescent="0.75">
      <c r="A76" s="2"/>
      <c r="B76" s="2"/>
      <c r="C76" s="2"/>
      <c r="D76" s="2"/>
      <c r="E76" s="2"/>
      <c r="F76" s="42"/>
      <c r="G76" s="40">
        <f t="shared" si="0"/>
        <v>0</v>
      </c>
      <c r="H76" s="182" t="s">
        <v>1480</v>
      </c>
      <c r="I76" s="63"/>
      <c r="J76" s="65">
        <v>6120.1249230000003</v>
      </c>
      <c r="K76" s="65">
        <v>115749.01530899999</v>
      </c>
      <c r="L76" s="183">
        <v>23.396176000000001</v>
      </c>
      <c r="M76" s="183"/>
      <c r="N76" s="65"/>
      <c r="O76" s="65"/>
      <c r="P76" s="65"/>
      <c r="Q76" s="65"/>
      <c r="R76" s="65"/>
      <c r="S76" s="65"/>
      <c r="T76" s="65"/>
      <c r="U76" s="2"/>
    </row>
    <row r="77" spans="1:21" x14ac:dyDescent="0.75">
      <c r="A77" s="2"/>
      <c r="B77" s="2"/>
      <c r="C77" s="2"/>
      <c r="D77" s="2"/>
      <c r="E77" s="2"/>
      <c r="F77" s="42"/>
      <c r="G77" s="40">
        <f t="shared" si="0"/>
        <v>0</v>
      </c>
      <c r="H77" s="182" t="s">
        <v>1481</v>
      </c>
      <c r="I77" s="63"/>
      <c r="J77" s="65">
        <v>130840.84448099999</v>
      </c>
      <c r="K77" s="65">
        <v>247673.937293</v>
      </c>
      <c r="L77" s="183">
        <v>48930.247314</v>
      </c>
      <c r="M77" s="183"/>
      <c r="N77" s="65"/>
      <c r="O77" s="65"/>
      <c r="P77" s="65"/>
      <c r="Q77" s="65"/>
      <c r="R77" s="65"/>
      <c r="S77" s="65"/>
      <c r="T77" s="65"/>
      <c r="U77" s="2"/>
    </row>
    <row r="78" spans="1:21" x14ac:dyDescent="0.75">
      <c r="A78" s="2"/>
      <c r="B78" s="2"/>
      <c r="C78" s="2"/>
      <c r="D78" s="2"/>
      <c r="E78" s="2"/>
      <c r="F78" s="42"/>
      <c r="G78" s="40">
        <f t="shared" ref="G78:G82" si="3">AVERAGE(SUMIF($M$9:$T$9,$B$4,$M78:$T78),SUMIF($M$9:$T$9,$B$5,$M78:$T78))</f>
        <v>0</v>
      </c>
      <c r="H78" s="182" t="s">
        <v>1482</v>
      </c>
      <c r="I78" s="63"/>
      <c r="J78" s="65">
        <v>0</v>
      </c>
      <c r="K78" s="65">
        <v>2910.021217</v>
      </c>
      <c r="L78" s="183">
        <v>5949.6135979999999</v>
      </c>
      <c r="M78" s="183"/>
      <c r="N78" s="65"/>
      <c r="O78" s="65"/>
      <c r="P78" s="65"/>
      <c r="Q78" s="65"/>
      <c r="R78" s="65"/>
      <c r="S78" s="65"/>
      <c r="T78" s="65"/>
      <c r="U78" s="2"/>
    </row>
    <row r="79" spans="1:21" x14ac:dyDescent="0.75">
      <c r="A79" s="2"/>
      <c r="B79" s="2"/>
      <c r="C79" s="2"/>
      <c r="D79" s="2"/>
      <c r="E79" s="2"/>
      <c r="F79" s="42"/>
      <c r="G79" s="40">
        <f t="shared" si="3"/>
        <v>0</v>
      </c>
      <c r="H79" s="182" t="s">
        <v>1483</v>
      </c>
      <c r="I79" s="63"/>
      <c r="J79" s="65">
        <v>1200.0252290000001</v>
      </c>
      <c r="K79" s="65">
        <v>26.701032999999999</v>
      </c>
      <c r="L79" s="183">
        <v>10494.203810000001</v>
      </c>
      <c r="M79" s="183"/>
      <c r="N79" s="65"/>
      <c r="O79" s="65"/>
      <c r="P79" s="65"/>
      <c r="Q79" s="65"/>
      <c r="R79" s="65"/>
      <c r="S79" s="65"/>
      <c r="T79" s="65"/>
      <c r="U79" s="2"/>
    </row>
    <row r="80" spans="1:21" x14ac:dyDescent="0.75">
      <c r="A80" s="2"/>
      <c r="B80" s="2"/>
      <c r="C80" s="2"/>
      <c r="D80" s="2"/>
      <c r="E80" s="2"/>
      <c r="F80" s="42"/>
      <c r="G80" s="40">
        <f t="shared" si="3"/>
        <v>0</v>
      </c>
      <c r="H80" s="182" t="s">
        <v>1484</v>
      </c>
      <c r="I80" s="63"/>
      <c r="J80" s="65">
        <v>174.1549</v>
      </c>
      <c r="K80" s="65">
        <v>8566.1565480000008</v>
      </c>
      <c r="L80" s="183">
        <v>799.879276</v>
      </c>
      <c r="M80" s="183"/>
      <c r="N80" s="65"/>
      <c r="O80" s="65"/>
      <c r="P80" s="65"/>
      <c r="Q80" s="65"/>
      <c r="R80" s="65"/>
      <c r="S80" s="65"/>
      <c r="T80" s="65"/>
      <c r="U80" s="2"/>
    </row>
    <row r="81" spans="1:21" x14ac:dyDescent="0.75">
      <c r="A81" s="2"/>
      <c r="B81" s="2"/>
      <c r="C81" s="2"/>
      <c r="D81" s="2"/>
      <c r="E81" s="2"/>
      <c r="F81" s="42"/>
      <c r="G81" s="55">
        <f t="shared" si="3"/>
        <v>5058.1362884952141</v>
      </c>
      <c r="H81" s="184" t="s">
        <v>1845</v>
      </c>
      <c r="I81" s="184" t="s">
        <v>1485</v>
      </c>
      <c r="J81" s="185">
        <v>1923132.1839980001</v>
      </c>
      <c r="K81" s="185">
        <v>2180807.2284229998</v>
      </c>
      <c r="L81" s="337">
        <v>2313849.2298400002</v>
      </c>
      <c r="M81" s="337">
        <v>2581.5415585083883</v>
      </c>
      <c r="N81" s="185">
        <v>2872.2732671304257</v>
      </c>
      <c r="O81" s="185">
        <v>3490.9010074486141</v>
      </c>
      <c r="P81" s="185">
        <v>4061.0793741146181</v>
      </c>
      <c r="Q81" s="185">
        <v>4375.1188472118611</v>
      </c>
      <c r="R81" s="185">
        <v>4927.9334817978761</v>
      </c>
      <c r="S81" s="185">
        <v>5188.339095192553</v>
      </c>
      <c r="T81" s="185"/>
      <c r="U81" s="2"/>
    </row>
    <row r="82" spans="1:21" hidden="1" x14ac:dyDescent="0.75">
      <c r="G82" s="40">
        <f t="shared" si="3"/>
        <v>-1203.2678305594004</v>
      </c>
      <c r="H82" s="177" t="s">
        <v>1844</v>
      </c>
      <c r="I82" s="177"/>
      <c r="J82" s="178">
        <v>28876.183774000001</v>
      </c>
      <c r="K82" s="178">
        <v>-62933.295232999997</v>
      </c>
      <c r="L82" s="338">
        <v>-508.18797999999998</v>
      </c>
      <c r="M82" s="338">
        <v>-546.48294480264701</v>
      </c>
      <c r="N82" s="178">
        <v>-772.83068309837233</v>
      </c>
      <c r="O82" s="178">
        <v>-1036.4765652995268</v>
      </c>
      <c r="P82" s="178">
        <v>-1117.8269037455145</v>
      </c>
      <c r="Q82" s="178">
        <v>-1116.9868303734929</v>
      </c>
      <c r="R82" s="178">
        <v>-1228.2109644458326</v>
      </c>
      <c r="S82" s="178">
        <v>-1178.3246966729682</v>
      </c>
      <c r="T82" s="178"/>
    </row>
    <row r="83" spans="1:21" hidden="1" x14ac:dyDescent="0.75">
      <c r="G83" s="2"/>
      <c r="H83" s="2"/>
      <c r="I83" s="2"/>
      <c r="J83" s="2"/>
      <c r="K83" s="2"/>
      <c r="L83" s="42"/>
      <c r="M83" s="42"/>
      <c r="N83" s="2"/>
      <c r="O83" s="2"/>
      <c r="P83" s="2"/>
      <c r="Q83" s="2"/>
      <c r="R83" s="2"/>
      <c r="S83" s="2"/>
      <c r="T83" s="2"/>
    </row>
  </sheetData>
  <phoneticPr fontId="2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C8407-DC61-4A3A-BEE0-9000B6D1E3CD}">
  <sheetPr>
    <tabColor theme="9" tint="-0.499984740745262"/>
  </sheetPr>
  <dimension ref="A1:XFA112"/>
  <sheetViews>
    <sheetView showZeros="0" zoomScale="85" zoomScaleNormal="85" workbookViewId="0">
      <pane xSplit="3" ySplit="7" topLeftCell="D13" activePane="bottomRight" state="frozen"/>
      <selection activeCell="C17" sqref="C17"/>
      <selection pane="topRight" activeCell="C17" sqref="C17"/>
      <selection pane="bottomLeft" activeCell="C17" sqref="C17"/>
      <selection pane="bottomRight" activeCell="D76" sqref="D76"/>
    </sheetView>
  </sheetViews>
  <sheetFormatPr defaultColWidth="8.76953125" defaultRowHeight="14.75" zeroHeight="1" x14ac:dyDescent="0.75"/>
  <cols>
    <col min="1" max="1" width="2.26953125" customWidth="1"/>
    <col min="2" max="7" width="8.76953125" customWidth="1"/>
    <col min="8" max="8" width="11.1328125" style="78" customWidth="1"/>
    <col min="9" max="9" width="8.76953125" customWidth="1"/>
    <col min="10" max="10" width="44.1328125" customWidth="1"/>
    <col min="11" max="23" width="8.76953125" customWidth="1"/>
    <col min="24" max="24" width="8.58984375" customWidth="1"/>
    <col min="16382" max="16384" width="8.76953125" hidden="1" customWidth="1"/>
  </cols>
  <sheetData>
    <row r="1" spans="1:25" ht="18.5" x14ac:dyDescent="0.9">
      <c r="A1" s="2"/>
      <c r="B1" s="1" t="s">
        <v>1851</v>
      </c>
      <c r="C1" s="1"/>
      <c r="D1" s="1"/>
      <c r="E1" s="1"/>
      <c r="F1" s="1"/>
      <c r="G1" s="1"/>
      <c r="H1" s="4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5" x14ac:dyDescent="0.75">
      <c r="A2" s="2"/>
      <c r="B2" s="29" t="s">
        <v>285</v>
      </c>
      <c r="C2" s="2"/>
      <c r="D2" s="2"/>
      <c r="E2" s="2"/>
      <c r="F2" s="2"/>
      <c r="G2" s="2"/>
      <c r="H2" s="42"/>
      <c r="I2" s="2"/>
      <c r="J2" s="2"/>
      <c r="K2" s="13" t="s">
        <v>761</v>
      </c>
      <c r="L2" s="1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5" x14ac:dyDescent="0.75">
      <c r="A3" s="2"/>
      <c r="B3" s="2"/>
      <c r="C3" s="2"/>
      <c r="D3" s="2"/>
      <c r="E3" s="2"/>
      <c r="F3" s="2"/>
      <c r="G3" s="2"/>
      <c r="H3" s="42"/>
      <c r="I3" s="2"/>
      <c r="J3" s="2"/>
      <c r="K3" s="16">
        <f>F7</f>
        <v>6804</v>
      </c>
      <c r="L3" s="15" t="s">
        <v>762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5" x14ac:dyDescent="0.75">
      <c r="A4" s="2"/>
      <c r="B4" s="2"/>
      <c r="C4" s="2"/>
      <c r="D4" s="2"/>
      <c r="E4" s="2"/>
      <c r="F4" s="3"/>
      <c r="G4" s="2"/>
      <c r="H4" s="42"/>
      <c r="I4" s="100">
        <f>Notes!B5</f>
        <v>2024</v>
      </c>
      <c r="J4" s="4" t="s">
        <v>2</v>
      </c>
      <c r="K4" s="16">
        <f>I45</f>
        <v>1157</v>
      </c>
      <c r="L4" s="15" t="s">
        <v>300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5" x14ac:dyDescent="0.75">
      <c r="A5" s="2"/>
      <c r="B5" s="2"/>
      <c r="C5" s="2"/>
      <c r="D5" s="4" t="s">
        <v>758</v>
      </c>
      <c r="E5" s="4" t="s">
        <v>759</v>
      </c>
      <c r="F5" s="4" t="s">
        <v>287</v>
      </c>
      <c r="G5" s="2"/>
      <c r="H5" s="42"/>
      <c r="I5" s="40">
        <v>1</v>
      </c>
      <c r="J5" s="4" t="s">
        <v>315</v>
      </c>
      <c r="K5" s="16">
        <f>SUM(K3:K4)</f>
        <v>7961</v>
      </c>
      <c r="L5" s="15" t="s">
        <v>763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5" x14ac:dyDescent="0.75">
      <c r="A6" s="2"/>
      <c r="B6" s="2"/>
      <c r="C6" s="2"/>
      <c r="D6" s="4" t="s">
        <v>760</v>
      </c>
      <c r="E6" s="2"/>
      <c r="F6" s="2" t="s">
        <v>338</v>
      </c>
      <c r="G6" s="2"/>
      <c r="H6" s="42"/>
      <c r="I6" s="2"/>
      <c r="J6" s="29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5" x14ac:dyDescent="0.75">
      <c r="A7" s="2"/>
      <c r="B7" s="2"/>
      <c r="C7" s="9"/>
      <c r="D7" s="112" t="e">
        <f>SUM(D8:D111)</f>
        <v>#DIV/0!</v>
      </c>
      <c r="E7" s="4"/>
      <c r="F7" s="113">
        <f>SUM(F8:F111)</f>
        <v>6804</v>
      </c>
      <c r="G7" s="111" t="s">
        <v>1095</v>
      </c>
      <c r="H7" s="101" t="s">
        <v>1094</v>
      </c>
      <c r="I7" s="84" t="s">
        <v>316</v>
      </c>
      <c r="J7" s="85"/>
      <c r="K7" s="81">
        <v>2010</v>
      </c>
      <c r="L7" s="81">
        <v>2011</v>
      </c>
      <c r="M7" s="81">
        <v>2012</v>
      </c>
      <c r="N7" s="81">
        <v>2013</v>
      </c>
      <c r="O7" s="81">
        <v>2014</v>
      </c>
      <c r="P7" s="81">
        <v>2015</v>
      </c>
      <c r="Q7" s="81">
        <v>2016</v>
      </c>
      <c r="R7" s="81">
        <v>2017</v>
      </c>
      <c r="S7" s="81">
        <v>2018</v>
      </c>
      <c r="T7" s="81">
        <v>2019</v>
      </c>
      <c r="U7" s="81">
        <v>2020</v>
      </c>
      <c r="V7" s="81">
        <v>2021</v>
      </c>
      <c r="W7" s="81">
        <v>2022</v>
      </c>
      <c r="X7" s="81">
        <v>2023</v>
      </c>
      <c r="Y7" s="81">
        <v>2024</v>
      </c>
    </row>
    <row r="8" spans="1:25" x14ac:dyDescent="0.75">
      <c r="A8" s="2"/>
      <c r="B8" s="29" t="s">
        <v>1579</v>
      </c>
      <c r="C8" s="9" t="s">
        <v>11</v>
      </c>
      <c r="D8" s="128">
        <f t="shared" ref="D8:D71" si="0">IF(COUNTIF($G$8:$G$111,G8)=1,F8,SUMIF($G$8:$G$111,G8,$F$8:$F$111)*E8/SUMIF($G$8:$G$111,G8,$E$8:$E$111))</f>
        <v>21.594728831610766</v>
      </c>
      <c r="E8" s="131">
        <f>wAGR!M7</f>
        <v>1.3513597516652544E-2</v>
      </c>
      <c r="F8" s="130">
        <f>SUMIF($H$8:$H$46,$C8,$I$8:$I$46)</f>
        <v>1598</v>
      </c>
      <c r="G8" s="110">
        <v>1</v>
      </c>
      <c r="H8" s="34"/>
      <c r="I8" s="55">
        <f>I9+I15+I29</f>
        <v>6804</v>
      </c>
      <c r="J8" s="56" t="s">
        <v>1829</v>
      </c>
      <c r="K8" s="57">
        <v>4922</v>
      </c>
      <c r="L8" s="57">
        <v>5314</v>
      </c>
      <c r="M8" s="57">
        <v>5773</v>
      </c>
      <c r="N8" s="57">
        <v>6046</v>
      </c>
      <c r="O8" s="57">
        <v>6418</v>
      </c>
      <c r="P8" s="57">
        <v>6987</v>
      </c>
      <c r="Q8" s="57">
        <v>7404</v>
      </c>
      <c r="R8" s="57">
        <v>7694</v>
      </c>
      <c r="S8" s="57">
        <v>8350</v>
      </c>
      <c r="T8" s="57">
        <v>9138</v>
      </c>
      <c r="U8" s="57">
        <v>8830</v>
      </c>
      <c r="V8" s="57">
        <v>9789</v>
      </c>
      <c r="W8" s="57">
        <v>10588</v>
      </c>
      <c r="X8" s="57">
        <v>11461</v>
      </c>
      <c r="Y8" s="57">
        <v>12480</v>
      </c>
    </row>
    <row r="9" spans="1:25" x14ac:dyDescent="0.75">
      <c r="A9" s="2"/>
      <c r="B9" s="29" t="s">
        <v>1580</v>
      </c>
      <c r="C9" s="9" t="s">
        <v>6</v>
      </c>
      <c r="D9" s="128">
        <f t="shared" si="0"/>
        <v>46.224396243068085</v>
      </c>
      <c r="E9" s="131">
        <f>wAGR!M8</f>
        <v>2.8926405658991291E-2</v>
      </c>
      <c r="F9" s="130">
        <f t="shared" ref="F9:F72" si="1">SUMIF($H$8:$H$46,$C9,$I$8:$I$46)</f>
        <v>0</v>
      </c>
      <c r="G9" s="110">
        <v>1</v>
      </c>
      <c r="H9" s="34"/>
      <c r="I9" s="55">
        <f>SUM(I10:I14)</f>
        <v>2500</v>
      </c>
      <c r="J9" s="56" t="s">
        <v>1272</v>
      </c>
      <c r="K9" s="57">
        <v>1445</v>
      </c>
      <c r="L9" s="57">
        <v>1508</v>
      </c>
      <c r="M9" s="57">
        <v>1611</v>
      </c>
      <c r="N9" s="57">
        <v>1664</v>
      </c>
      <c r="O9" s="57">
        <v>1775</v>
      </c>
      <c r="P9" s="57">
        <v>1863</v>
      </c>
      <c r="Q9" s="57">
        <v>1935</v>
      </c>
      <c r="R9" s="57">
        <v>2027</v>
      </c>
      <c r="S9" s="57">
        <v>2151</v>
      </c>
      <c r="T9" s="57">
        <v>2259</v>
      </c>
      <c r="U9" s="57">
        <v>2278</v>
      </c>
      <c r="V9" s="57">
        <v>2423</v>
      </c>
      <c r="W9" s="57">
        <v>2461</v>
      </c>
      <c r="X9" s="57">
        <v>2502</v>
      </c>
      <c r="Y9" s="57">
        <v>2635</v>
      </c>
    </row>
    <row r="10" spans="1:25" x14ac:dyDescent="0.75">
      <c r="A10" s="2"/>
      <c r="B10" s="29" t="s">
        <v>1581</v>
      </c>
      <c r="C10" s="9" t="s">
        <v>16</v>
      </c>
      <c r="D10" s="128">
        <f t="shared" si="0"/>
        <v>1.9919860910496638</v>
      </c>
      <c r="E10" s="131">
        <f>wAGR!M9</f>
        <v>1.2465494937732564E-3</v>
      </c>
      <c r="F10" s="130">
        <f t="shared" si="1"/>
        <v>0</v>
      </c>
      <c r="G10" s="110">
        <v>1</v>
      </c>
      <c r="H10" s="34" t="s">
        <v>11</v>
      </c>
      <c r="I10" s="40">
        <f>SUMIF($K$7:$Y$7,I$4,K10:Y10)</f>
        <v>1598</v>
      </c>
      <c r="J10" s="62" t="s">
        <v>1273</v>
      </c>
      <c r="K10" s="60">
        <v>912</v>
      </c>
      <c r="L10" s="60">
        <v>946</v>
      </c>
      <c r="M10" s="60">
        <v>1023</v>
      </c>
      <c r="N10" s="60">
        <v>1063</v>
      </c>
      <c r="O10" s="60">
        <v>1157</v>
      </c>
      <c r="P10" s="60">
        <v>1199</v>
      </c>
      <c r="Q10" s="60">
        <v>1235</v>
      </c>
      <c r="R10" s="60">
        <v>1297</v>
      </c>
      <c r="S10" s="60">
        <v>1373</v>
      </c>
      <c r="T10" s="60">
        <v>1428</v>
      </c>
      <c r="U10" s="60">
        <v>1433</v>
      </c>
      <c r="V10" s="60">
        <v>1529</v>
      </c>
      <c r="W10" s="60">
        <v>1516</v>
      </c>
      <c r="X10" s="57">
        <v>1516</v>
      </c>
      <c r="Y10" s="57">
        <v>1598</v>
      </c>
    </row>
    <row r="11" spans="1:25" x14ac:dyDescent="0.75">
      <c r="A11" s="2"/>
      <c r="B11" s="29" t="s">
        <v>1582</v>
      </c>
      <c r="C11" s="9" t="s">
        <v>13</v>
      </c>
      <c r="D11" s="128">
        <f t="shared" si="0"/>
        <v>26.906477712872281</v>
      </c>
      <c r="E11" s="131">
        <f>wAGR!M10</f>
        <v>1.6837595565001428E-2</v>
      </c>
      <c r="F11" s="130">
        <f t="shared" si="1"/>
        <v>0</v>
      </c>
      <c r="G11" s="110">
        <v>1</v>
      </c>
      <c r="H11" s="34" t="s">
        <v>74</v>
      </c>
      <c r="I11" s="40">
        <f>SUMIF($K$7:$X$7,I$4,K11:X11)</f>
        <v>0</v>
      </c>
      <c r="J11" s="62" t="s">
        <v>1274</v>
      </c>
      <c r="K11" s="60">
        <v>111</v>
      </c>
      <c r="L11" s="60">
        <v>114</v>
      </c>
      <c r="M11" s="60">
        <v>124</v>
      </c>
      <c r="N11" s="60">
        <v>118</v>
      </c>
      <c r="O11" s="60">
        <v>116</v>
      </c>
      <c r="P11" s="60">
        <v>132</v>
      </c>
      <c r="Q11" s="60">
        <v>136</v>
      </c>
      <c r="R11" s="60">
        <v>138</v>
      </c>
      <c r="S11" s="60">
        <v>147</v>
      </c>
      <c r="T11" s="60">
        <v>154</v>
      </c>
      <c r="U11" s="60">
        <v>140</v>
      </c>
      <c r="V11" s="60">
        <v>139</v>
      </c>
      <c r="W11" s="60">
        <v>144</v>
      </c>
      <c r="X11" s="57">
        <v>137</v>
      </c>
      <c r="Y11" s="57">
        <v>135</v>
      </c>
    </row>
    <row r="12" spans="1:25" x14ac:dyDescent="0.75">
      <c r="A12" s="2"/>
      <c r="B12" s="29" t="s">
        <v>1583</v>
      </c>
      <c r="C12" s="9" t="s">
        <v>19</v>
      </c>
      <c r="D12" s="128">
        <f t="shared" si="0"/>
        <v>7.1618331282240157E-5</v>
      </c>
      <c r="E12" s="131">
        <f>wAGR!M11</f>
        <v>4.4817478900025132E-8</v>
      </c>
      <c r="F12" s="130">
        <f t="shared" si="1"/>
        <v>0</v>
      </c>
      <c r="G12" s="110">
        <v>1</v>
      </c>
      <c r="H12" s="34" t="s">
        <v>88</v>
      </c>
      <c r="I12" s="40">
        <f>SUMIF($K$7:$Y$7,I$4,K12:Y12)</f>
        <v>332</v>
      </c>
      <c r="J12" s="62" t="s">
        <v>1275</v>
      </c>
      <c r="K12" s="60">
        <v>113</v>
      </c>
      <c r="L12" s="60">
        <v>116</v>
      </c>
      <c r="M12" s="60">
        <v>124</v>
      </c>
      <c r="N12" s="60">
        <v>132</v>
      </c>
      <c r="O12" s="60">
        <v>142</v>
      </c>
      <c r="P12" s="60">
        <v>155</v>
      </c>
      <c r="Q12" s="60">
        <v>170</v>
      </c>
      <c r="R12" s="60">
        <v>186</v>
      </c>
      <c r="S12" s="60">
        <v>206</v>
      </c>
      <c r="T12" s="60">
        <v>229</v>
      </c>
      <c r="U12" s="60">
        <v>247</v>
      </c>
      <c r="V12" s="60">
        <v>268</v>
      </c>
      <c r="W12" s="60">
        <v>291</v>
      </c>
      <c r="X12" s="60">
        <v>310</v>
      </c>
      <c r="Y12" s="60">
        <v>332</v>
      </c>
    </row>
    <row r="13" spans="1:25" x14ac:dyDescent="0.75">
      <c r="A13" s="2"/>
      <c r="B13" s="29" t="s">
        <v>1584</v>
      </c>
      <c r="C13" s="9" t="s">
        <v>33</v>
      </c>
      <c r="D13" s="128">
        <f t="shared" si="0"/>
        <v>115.17255202670061</v>
      </c>
      <c r="E13" s="131">
        <f>wAGR!M12</f>
        <v>7.2072936186921538E-2</v>
      </c>
      <c r="F13" s="130">
        <f t="shared" si="1"/>
        <v>0</v>
      </c>
      <c r="G13" s="110">
        <v>1</v>
      </c>
      <c r="H13" s="34" t="s">
        <v>1577</v>
      </c>
      <c r="I13" s="40">
        <f>SUMIF($K$7:$Y$7,I$4,K13:Y13)</f>
        <v>534</v>
      </c>
      <c r="J13" s="62" t="s">
        <v>1276</v>
      </c>
      <c r="K13" s="60">
        <v>302</v>
      </c>
      <c r="L13" s="60">
        <v>310</v>
      </c>
      <c r="M13" s="60">
        <v>321</v>
      </c>
      <c r="N13" s="60">
        <v>330</v>
      </c>
      <c r="O13" s="60">
        <v>341</v>
      </c>
      <c r="P13" s="60">
        <v>354</v>
      </c>
      <c r="Q13" s="60">
        <v>367</v>
      </c>
      <c r="R13" s="60">
        <v>378</v>
      </c>
      <c r="S13" s="60">
        <v>395</v>
      </c>
      <c r="T13" s="60">
        <v>417</v>
      </c>
      <c r="U13" s="60">
        <v>432</v>
      </c>
      <c r="V13" s="60">
        <v>455</v>
      </c>
      <c r="W13" s="60">
        <v>477</v>
      </c>
      <c r="X13" s="60">
        <v>504</v>
      </c>
      <c r="Y13" s="60">
        <v>534</v>
      </c>
    </row>
    <row r="14" spans="1:25" x14ac:dyDescent="0.75">
      <c r="A14" s="2"/>
      <c r="B14" s="29" t="s">
        <v>1585</v>
      </c>
      <c r="C14" s="9" t="s">
        <v>36</v>
      </c>
      <c r="D14" s="128">
        <f t="shared" si="0"/>
        <v>119.65298971315529</v>
      </c>
      <c r="E14" s="131">
        <f>wAGR!M13</f>
        <v>7.4876714463801813E-2</v>
      </c>
      <c r="F14" s="130">
        <f t="shared" si="1"/>
        <v>0</v>
      </c>
      <c r="G14" s="110">
        <v>1</v>
      </c>
      <c r="H14" s="34" t="s">
        <v>110</v>
      </c>
      <c r="I14" s="40">
        <f>SUMIF($K$7:$Y$7,I$4,K14:Y14)</f>
        <v>36</v>
      </c>
      <c r="J14" s="62" t="s">
        <v>1277</v>
      </c>
      <c r="K14" s="60">
        <v>24</v>
      </c>
      <c r="L14" s="60">
        <v>24</v>
      </c>
      <c r="M14" s="60">
        <v>24</v>
      </c>
      <c r="N14" s="60">
        <v>25</v>
      </c>
      <c r="O14" s="60">
        <v>26</v>
      </c>
      <c r="P14" s="60">
        <v>26</v>
      </c>
      <c r="Q14" s="60">
        <v>27</v>
      </c>
      <c r="R14" s="60">
        <v>29</v>
      </c>
      <c r="S14" s="60">
        <v>30</v>
      </c>
      <c r="T14" s="60">
        <v>31</v>
      </c>
      <c r="U14" s="60">
        <v>26</v>
      </c>
      <c r="V14" s="60">
        <v>33</v>
      </c>
      <c r="W14" s="60">
        <v>34</v>
      </c>
      <c r="X14" s="60">
        <v>35</v>
      </c>
      <c r="Y14" s="60">
        <v>36</v>
      </c>
    </row>
    <row r="15" spans="1:25" x14ac:dyDescent="0.75">
      <c r="A15" s="2"/>
      <c r="B15" s="29" t="s">
        <v>1586</v>
      </c>
      <c r="C15" s="9" t="s">
        <v>30</v>
      </c>
      <c r="D15" s="128">
        <f t="shared" si="0"/>
        <v>77.058037660229232</v>
      </c>
      <c r="E15" s="131">
        <f>wAGR!M14</f>
        <v>4.8221550475737944E-2</v>
      </c>
      <c r="F15" s="130">
        <f t="shared" si="1"/>
        <v>0</v>
      </c>
      <c r="G15" s="110">
        <v>1</v>
      </c>
      <c r="H15" s="34"/>
      <c r="I15" s="55">
        <f>I16+I17+I26+I27+I28</f>
        <v>2324</v>
      </c>
      <c r="J15" s="56" t="s">
        <v>1278</v>
      </c>
      <c r="K15" s="57">
        <v>788</v>
      </c>
      <c r="L15" s="57">
        <v>928</v>
      </c>
      <c r="M15" s="57">
        <v>1005</v>
      </c>
      <c r="N15" s="57">
        <v>1099</v>
      </c>
      <c r="O15" s="57">
        <v>1127</v>
      </c>
      <c r="P15" s="57">
        <v>1228</v>
      </c>
      <c r="Q15" s="57">
        <v>1310</v>
      </c>
      <c r="R15" s="57">
        <v>1330</v>
      </c>
      <c r="S15" s="57">
        <v>1445</v>
      </c>
      <c r="T15" s="57">
        <v>1684</v>
      </c>
      <c r="U15" s="57">
        <v>1613</v>
      </c>
      <c r="V15" s="57">
        <v>1828</v>
      </c>
      <c r="W15" s="57">
        <v>1918</v>
      </c>
      <c r="X15" s="60">
        <v>2114</v>
      </c>
      <c r="Y15" s="60">
        <v>2325</v>
      </c>
    </row>
    <row r="16" spans="1:25" x14ac:dyDescent="0.75">
      <c r="A16" s="2"/>
      <c r="B16" s="29" t="s">
        <v>1587</v>
      </c>
      <c r="C16" s="9" t="s">
        <v>39</v>
      </c>
      <c r="D16" s="128">
        <f t="shared" si="0"/>
        <v>13.498447188528532</v>
      </c>
      <c r="E16" s="131">
        <f>wAGR!M15</f>
        <v>8.4470883532719223E-3</v>
      </c>
      <c r="F16" s="130">
        <f t="shared" si="1"/>
        <v>0</v>
      </c>
      <c r="G16" s="110">
        <v>1</v>
      </c>
      <c r="H16" s="86" t="s">
        <v>115</v>
      </c>
      <c r="I16" s="40">
        <f>SUMIF($K$7:$Y$7,I$4,K16:Y16)</f>
        <v>207</v>
      </c>
      <c r="J16" s="62" t="s">
        <v>1279</v>
      </c>
      <c r="K16" s="60">
        <v>63</v>
      </c>
      <c r="L16" s="60">
        <v>94</v>
      </c>
      <c r="M16" s="60">
        <v>88</v>
      </c>
      <c r="N16" s="60">
        <v>105</v>
      </c>
      <c r="O16" s="60">
        <v>131</v>
      </c>
      <c r="P16" s="60">
        <v>125</v>
      </c>
      <c r="Q16" s="60">
        <v>138</v>
      </c>
      <c r="R16" s="60">
        <v>165</v>
      </c>
      <c r="S16" s="60">
        <v>170</v>
      </c>
      <c r="T16" s="60">
        <v>170</v>
      </c>
      <c r="U16" s="60">
        <v>117</v>
      </c>
      <c r="V16" s="60">
        <v>148</v>
      </c>
      <c r="W16" s="60">
        <v>169</v>
      </c>
      <c r="X16" s="60">
        <v>184</v>
      </c>
      <c r="Y16" s="60">
        <v>207</v>
      </c>
    </row>
    <row r="17" spans="1:25" x14ac:dyDescent="0.75">
      <c r="A17" s="2"/>
      <c r="B17" s="29" t="s">
        <v>1588</v>
      </c>
      <c r="C17" s="9" t="s">
        <v>1568</v>
      </c>
      <c r="D17" s="128">
        <f t="shared" si="0"/>
        <v>239.84648856614575</v>
      </c>
      <c r="E17" s="131">
        <f>wAGR!M16</f>
        <v>0.15009166994126769</v>
      </c>
      <c r="F17" s="130">
        <f t="shared" si="1"/>
        <v>0</v>
      </c>
      <c r="G17" s="110">
        <v>1</v>
      </c>
      <c r="H17" s="86"/>
      <c r="I17" s="40">
        <f>SUM(I18:I25)</f>
        <v>1108</v>
      </c>
      <c r="J17" s="62" t="s">
        <v>1280</v>
      </c>
      <c r="K17" s="60">
        <v>458</v>
      </c>
      <c r="L17" s="60">
        <v>496</v>
      </c>
      <c r="M17" s="60">
        <v>525</v>
      </c>
      <c r="N17" s="60">
        <v>549</v>
      </c>
      <c r="O17" s="60">
        <v>480</v>
      </c>
      <c r="P17" s="60">
        <v>520</v>
      </c>
      <c r="Q17" s="60">
        <v>555</v>
      </c>
      <c r="R17" s="60">
        <v>591</v>
      </c>
      <c r="S17" s="60">
        <v>671</v>
      </c>
      <c r="T17" s="60">
        <v>746</v>
      </c>
      <c r="U17" s="60">
        <v>761</v>
      </c>
      <c r="V17" s="60">
        <v>842</v>
      </c>
      <c r="W17" s="60">
        <v>935</v>
      </c>
      <c r="X17" s="57">
        <v>1032</v>
      </c>
      <c r="Y17" s="57">
        <v>1109</v>
      </c>
    </row>
    <row r="18" spans="1:25" x14ac:dyDescent="0.75">
      <c r="A18" s="2"/>
      <c r="B18" s="29" t="s">
        <v>1589</v>
      </c>
      <c r="C18" s="9" t="s">
        <v>1569</v>
      </c>
      <c r="D18" s="128">
        <f t="shared" si="0"/>
        <v>520.88433518946579</v>
      </c>
      <c r="E18" s="131">
        <f>wAGR!M17</f>
        <v>0.32596015969303244</v>
      </c>
      <c r="F18" s="130">
        <f t="shared" si="1"/>
        <v>0</v>
      </c>
      <c r="G18" s="110">
        <v>1</v>
      </c>
      <c r="H18" s="34" t="s">
        <v>120</v>
      </c>
      <c r="I18" s="72">
        <f>SUMIF($K$7:$Y$7,I$4,K18:Y18)</f>
        <v>376</v>
      </c>
      <c r="J18" s="61" t="s">
        <v>1310</v>
      </c>
      <c r="K18" s="65">
        <v>144</v>
      </c>
      <c r="L18" s="65">
        <v>150</v>
      </c>
      <c r="M18" s="65">
        <v>151</v>
      </c>
      <c r="N18" s="65">
        <v>163</v>
      </c>
      <c r="O18" s="65">
        <v>172</v>
      </c>
      <c r="P18" s="65">
        <v>174</v>
      </c>
      <c r="Q18" s="65">
        <v>188</v>
      </c>
      <c r="R18" s="65">
        <v>210</v>
      </c>
      <c r="S18" s="65">
        <v>237</v>
      </c>
      <c r="T18" s="65">
        <v>248</v>
      </c>
      <c r="U18" s="65">
        <v>265</v>
      </c>
      <c r="V18" s="65">
        <v>284</v>
      </c>
      <c r="W18" s="65">
        <v>322</v>
      </c>
      <c r="X18" s="60">
        <v>368</v>
      </c>
      <c r="Y18" s="60">
        <v>376</v>
      </c>
    </row>
    <row r="19" spans="1:25" x14ac:dyDescent="0.75">
      <c r="A19" s="2"/>
      <c r="B19" s="29" t="s">
        <v>1590</v>
      </c>
      <c r="C19" s="9" t="s">
        <v>47</v>
      </c>
      <c r="D19" s="128">
        <f t="shared" si="0"/>
        <v>6.7888873146377184</v>
      </c>
      <c r="E19" s="131">
        <f>wAGR!M18</f>
        <v>4.2483650279334911E-3</v>
      </c>
      <c r="F19" s="130">
        <f t="shared" si="1"/>
        <v>0</v>
      </c>
      <c r="G19" s="110">
        <v>1</v>
      </c>
      <c r="H19" s="34" t="s">
        <v>1156</v>
      </c>
      <c r="I19" s="72">
        <f>SUMIF($K$7:$Y$7,I$4,K19:Y19)</f>
        <v>227</v>
      </c>
      <c r="J19" s="61" t="s">
        <v>1303</v>
      </c>
      <c r="K19" s="65">
        <v>127</v>
      </c>
      <c r="L19" s="65">
        <v>137</v>
      </c>
      <c r="M19" s="65">
        <v>143</v>
      </c>
      <c r="N19" s="65">
        <v>148</v>
      </c>
      <c r="O19" s="65">
        <v>159</v>
      </c>
      <c r="P19" s="65">
        <v>168</v>
      </c>
      <c r="Q19" s="65">
        <v>174</v>
      </c>
      <c r="R19" s="65">
        <v>159</v>
      </c>
      <c r="S19" s="65">
        <v>166</v>
      </c>
      <c r="T19" s="65">
        <v>184</v>
      </c>
      <c r="U19" s="65">
        <v>186</v>
      </c>
      <c r="V19" s="65">
        <v>197</v>
      </c>
      <c r="W19" s="65">
        <v>214</v>
      </c>
      <c r="X19" s="60">
        <v>215</v>
      </c>
      <c r="Y19" s="60">
        <v>227</v>
      </c>
    </row>
    <row r="20" spans="1:25" x14ac:dyDescent="0.75">
      <c r="A20" s="2"/>
      <c r="B20" s="29" t="s">
        <v>1591</v>
      </c>
      <c r="C20" s="9" t="s">
        <v>1570</v>
      </c>
      <c r="D20" s="128">
        <f t="shared" si="0"/>
        <v>7.5439805799388573</v>
      </c>
      <c r="E20" s="131">
        <f>wAGR!M19</f>
        <v>4.7208889736788844E-3</v>
      </c>
      <c r="F20" s="130">
        <f t="shared" si="1"/>
        <v>0</v>
      </c>
      <c r="G20" s="110">
        <v>1</v>
      </c>
      <c r="H20" s="34" t="s">
        <v>153</v>
      </c>
      <c r="I20" s="72">
        <f t="shared" ref="I20:I25" si="2">SUMIF($K$7:$Y$7,I$4,K20:Y20)</f>
        <v>112</v>
      </c>
      <c r="J20" s="61" t="s">
        <v>1304</v>
      </c>
      <c r="K20" s="65">
        <v>85</v>
      </c>
      <c r="L20" s="65">
        <v>83</v>
      </c>
      <c r="M20" s="65">
        <v>90</v>
      </c>
      <c r="N20" s="65">
        <v>20</v>
      </c>
      <c r="O20" s="65">
        <v>21</v>
      </c>
      <c r="P20" s="65">
        <v>22</v>
      </c>
      <c r="Q20" s="65">
        <v>24</v>
      </c>
      <c r="R20" s="65">
        <v>34</v>
      </c>
      <c r="S20" s="65">
        <v>54</v>
      </c>
      <c r="T20" s="65">
        <v>64</v>
      </c>
      <c r="U20" s="65">
        <v>61</v>
      </c>
      <c r="V20" s="65">
        <v>71</v>
      </c>
      <c r="W20" s="65">
        <v>85</v>
      </c>
      <c r="X20" s="65">
        <v>102</v>
      </c>
      <c r="Y20" s="65">
        <v>112</v>
      </c>
    </row>
    <row r="21" spans="1:25" x14ac:dyDescent="0.75">
      <c r="A21" s="2"/>
      <c r="B21" s="29" t="s">
        <v>1592</v>
      </c>
      <c r="C21" s="9" t="s">
        <v>1571</v>
      </c>
      <c r="D21" s="128">
        <f t="shared" si="0"/>
        <v>201.88778510818847</v>
      </c>
      <c r="E21" s="131">
        <f>wAGR!M20</f>
        <v>0.1263377879275272</v>
      </c>
      <c r="F21" s="130">
        <f t="shared" si="1"/>
        <v>0</v>
      </c>
      <c r="G21" s="110">
        <v>1</v>
      </c>
      <c r="H21" s="34" t="s">
        <v>160</v>
      </c>
      <c r="I21" s="72">
        <f t="shared" si="2"/>
        <v>62</v>
      </c>
      <c r="J21" s="61" t="s">
        <v>1305</v>
      </c>
      <c r="K21" s="65">
        <v>18</v>
      </c>
      <c r="L21" s="65">
        <v>16</v>
      </c>
      <c r="M21" s="65">
        <v>19</v>
      </c>
      <c r="N21" s="65">
        <v>21</v>
      </c>
      <c r="O21" s="65">
        <v>23</v>
      </c>
      <c r="P21" s="65">
        <v>26</v>
      </c>
      <c r="Q21" s="65">
        <v>28</v>
      </c>
      <c r="R21" s="65">
        <v>26</v>
      </c>
      <c r="S21" s="65">
        <v>29</v>
      </c>
      <c r="T21" s="65">
        <v>37</v>
      </c>
      <c r="U21" s="65">
        <v>34</v>
      </c>
      <c r="V21" s="65">
        <v>40</v>
      </c>
      <c r="W21" s="65">
        <v>46</v>
      </c>
      <c r="X21" s="65">
        <v>55</v>
      </c>
      <c r="Y21" s="65">
        <v>62</v>
      </c>
    </row>
    <row r="22" spans="1:25" x14ac:dyDescent="0.75">
      <c r="A22" s="2"/>
      <c r="B22" s="29" t="s">
        <v>1593</v>
      </c>
      <c r="C22" s="9" t="s">
        <v>1572</v>
      </c>
      <c r="D22" s="128">
        <f t="shared" si="0"/>
        <v>34.792013493049978</v>
      </c>
      <c r="E22" s="131">
        <f>wAGR!M21</f>
        <v>2.1772223712797235E-2</v>
      </c>
      <c r="F22" s="130">
        <f t="shared" si="1"/>
        <v>0</v>
      </c>
      <c r="G22" s="110">
        <v>1</v>
      </c>
      <c r="H22" s="34" t="s">
        <v>163</v>
      </c>
      <c r="I22" s="72">
        <f t="shared" si="2"/>
        <v>105</v>
      </c>
      <c r="J22" s="61" t="s">
        <v>1306</v>
      </c>
      <c r="K22" s="65">
        <v>20</v>
      </c>
      <c r="L22" s="65">
        <v>22</v>
      </c>
      <c r="M22" s="65">
        <v>23</v>
      </c>
      <c r="N22" s="65">
        <v>22</v>
      </c>
      <c r="O22" s="65">
        <v>21</v>
      </c>
      <c r="P22" s="65">
        <v>24</v>
      </c>
      <c r="Q22" s="65">
        <v>26</v>
      </c>
      <c r="R22" s="65">
        <v>34</v>
      </c>
      <c r="S22" s="65">
        <v>40</v>
      </c>
      <c r="T22" s="65">
        <v>53</v>
      </c>
      <c r="U22" s="65">
        <v>54</v>
      </c>
      <c r="V22" s="65">
        <v>66</v>
      </c>
      <c r="W22" s="65">
        <v>75</v>
      </c>
      <c r="X22" s="65">
        <v>91</v>
      </c>
      <c r="Y22" s="65">
        <v>105</v>
      </c>
    </row>
    <row r="23" spans="1:25" x14ac:dyDescent="0.75">
      <c r="A23" s="2"/>
      <c r="B23" s="29" t="s">
        <v>1594</v>
      </c>
      <c r="C23" s="9" t="s">
        <v>65</v>
      </c>
      <c r="D23" s="128">
        <f t="shared" si="0"/>
        <v>160.85445377747621</v>
      </c>
      <c r="E23" s="131">
        <f>wAGR!M22</f>
        <v>0.10065985843396509</v>
      </c>
      <c r="F23" s="130">
        <f t="shared" si="1"/>
        <v>0</v>
      </c>
      <c r="G23" s="110">
        <v>1</v>
      </c>
      <c r="H23" s="34" t="s">
        <v>169</v>
      </c>
      <c r="I23" s="72">
        <f t="shared" si="2"/>
        <v>66</v>
      </c>
      <c r="J23" s="61" t="s">
        <v>1307</v>
      </c>
      <c r="K23" s="65">
        <v>13</v>
      </c>
      <c r="L23" s="65">
        <v>15</v>
      </c>
      <c r="M23" s="65">
        <v>17</v>
      </c>
      <c r="N23" s="65">
        <v>19</v>
      </c>
      <c r="O23" s="65">
        <v>22</v>
      </c>
      <c r="P23" s="65">
        <v>26</v>
      </c>
      <c r="Q23" s="65">
        <v>31</v>
      </c>
      <c r="R23" s="65">
        <v>34</v>
      </c>
      <c r="S23" s="65">
        <v>37</v>
      </c>
      <c r="T23" s="65">
        <v>44</v>
      </c>
      <c r="U23" s="65">
        <v>44</v>
      </c>
      <c r="V23" s="65">
        <v>49</v>
      </c>
      <c r="W23" s="65">
        <v>53</v>
      </c>
      <c r="X23" s="65">
        <v>57</v>
      </c>
      <c r="Y23" s="65">
        <v>66</v>
      </c>
    </row>
    <row r="24" spans="1:25" x14ac:dyDescent="0.75">
      <c r="A24" s="2"/>
      <c r="B24" s="29" t="s">
        <v>1595</v>
      </c>
      <c r="C24" s="9" t="s">
        <v>23</v>
      </c>
      <c r="D24" s="128">
        <f t="shared" si="0"/>
        <v>2.4697220538317648</v>
      </c>
      <c r="E24" s="131">
        <f>wAGR!M23</f>
        <v>1.5455081688559229E-3</v>
      </c>
      <c r="F24" s="130">
        <f t="shared" si="1"/>
        <v>0</v>
      </c>
      <c r="G24" s="110">
        <v>1</v>
      </c>
      <c r="H24" s="34" t="s">
        <v>171</v>
      </c>
      <c r="I24" s="72">
        <f t="shared" si="2"/>
        <v>76</v>
      </c>
      <c r="J24" s="61" t="s">
        <v>1308</v>
      </c>
      <c r="K24" s="65">
        <v>10</v>
      </c>
      <c r="L24" s="65">
        <v>13</v>
      </c>
      <c r="M24" s="65">
        <v>16</v>
      </c>
      <c r="N24" s="65">
        <v>14</v>
      </c>
      <c r="O24" s="65">
        <v>18</v>
      </c>
      <c r="P24" s="65">
        <v>25</v>
      </c>
      <c r="Q24" s="65">
        <v>29</v>
      </c>
      <c r="R24" s="65">
        <v>32</v>
      </c>
      <c r="S24" s="65">
        <v>39</v>
      </c>
      <c r="T24" s="65">
        <v>47</v>
      </c>
      <c r="U24" s="65">
        <v>51</v>
      </c>
      <c r="V24" s="65">
        <v>53</v>
      </c>
      <c r="W24" s="65">
        <v>57</v>
      </c>
      <c r="X24" s="65">
        <v>63</v>
      </c>
      <c r="Y24" s="65">
        <v>76</v>
      </c>
    </row>
    <row r="25" spans="1:25" x14ac:dyDescent="0.75">
      <c r="A25" s="2"/>
      <c r="B25" s="29" t="s">
        <v>1596</v>
      </c>
      <c r="C25" s="9" t="s">
        <v>1573</v>
      </c>
      <c r="D25" s="128">
        <f t="shared" si="0"/>
        <v>0.83264683171989073</v>
      </c>
      <c r="E25" s="131">
        <f>wAGR!M24</f>
        <v>5.210555893115712E-4</v>
      </c>
      <c r="F25" s="130">
        <f t="shared" si="1"/>
        <v>0</v>
      </c>
      <c r="G25" s="110">
        <v>1</v>
      </c>
      <c r="H25" s="34" t="s">
        <v>1183</v>
      </c>
      <c r="I25" s="72">
        <f t="shared" si="2"/>
        <v>84</v>
      </c>
      <c r="J25" s="61" t="s">
        <v>1309</v>
      </c>
      <c r="K25" s="65">
        <v>28</v>
      </c>
      <c r="L25" s="65">
        <v>38</v>
      </c>
      <c r="M25" s="65">
        <v>41</v>
      </c>
      <c r="N25" s="65">
        <v>46</v>
      </c>
      <c r="O25" s="65">
        <v>52</v>
      </c>
      <c r="P25" s="65">
        <v>61</v>
      </c>
      <c r="Q25" s="65">
        <v>55</v>
      </c>
      <c r="R25" s="65">
        <v>61</v>
      </c>
      <c r="S25" s="65">
        <v>68</v>
      </c>
      <c r="T25" s="65">
        <v>69</v>
      </c>
      <c r="U25" s="65">
        <v>67</v>
      </c>
      <c r="V25" s="65">
        <v>83</v>
      </c>
      <c r="W25" s="65">
        <v>82</v>
      </c>
      <c r="X25" s="65">
        <v>79</v>
      </c>
      <c r="Y25" s="65">
        <v>84</v>
      </c>
    </row>
    <row r="26" spans="1:25" x14ac:dyDescent="0.75">
      <c r="A26" s="2"/>
      <c r="B26" s="29" t="s">
        <v>1597</v>
      </c>
      <c r="C26" s="18" t="s">
        <v>26</v>
      </c>
      <c r="D26" s="106">
        <f t="shared" si="0"/>
        <v>0</v>
      </c>
      <c r="E26" s="109">
        <f>wAGR!M25</f>
        <v>0</v>
      </c>
      <c r="F26" s="108">
        <f t="shared" si="1"/>
        <v>0</v>
      </c>
      <c r="G26" s="110">
        <v>1</v>
      </c>
      <c r="H26" s="34" t="s">
        <v>181</v>
      </c>
      <c r="I26" s="40">
        <f>SUMIF($K$7:$Y$7,I$4,K26:Y26)</f>
        <v>159</v>
      </c>
      <c r="J26" s="62" t="s">
        <v>1281</v>
      </c>
      <c r="K26" s="60">
        <v>40</v>
      </c>
      <c r="L26" s="60">
        <v>46</v>
      </c>
      <c r="M26" s="60">
        <v>54</v>
      </c>
      <c r="N26" s="60">
        <v>58</v>
      </c>
      <c r="O26" s="60">
        <v>63</v>
      </c>
      <c r="P26" s="60">
        <v>68</v>
      </c>
      <c r="Q26" s="60">
        <v>77</v>
      </c>
      <c r="R26" s="60">
        <v>84</v>
      </c>
      <c r="S26" s="60">
        <v>92</v>
      </c>
      <c r="T26" s="60">
        <v>98</v>
      </c>
      <c r="U26" s="60">
        <v>100</v>
      </c>
      <c r="V26" s="60">
        <v>112</v>
      </c>
      <c r="W26" s="60">
        <v>128</v>
      </c>
      <c r="X26" s="65">
        <v>134</v>
      </c>
      <c r="Y26" s="65">
        <v>159</v>
      </c>
    </row>
    <row r="27" spans="1:25" x14ac:dyDescent="0.75">
      <c r="A27" s="2"/>
      <c r="B27" s="29" t="s">
        <v>1598</v>
      </c>
      <c r="C27" s="9" t="s">
        <v>74</v>
      </c>
      <c r="D27" s="128">
        <f t="shared" si="0"/>
        <v>0</v>
      </c>
      <c r="E27" s="132">
        <f>wAGR!M26</f>
        <v>0.51408281838439962</v>
      </c>
      <c r="F27" s="130">
        <f t="shared" si="1"/>
        <v>0</v>
      </c>
      <c r="G27" s="110">
        <v>2</v>
      </c>
      <c r="H27" s="34" t="s">
        <v>183</v>
      </c>
      <c r="I27" s="40">
        <f>SUMIF($K$7:$Y$7,I$4,K27:Y27)</f>
        <v>39</v>
      </c>
      <c r="J27" s="62" t="s">
        <v>1282</v>
      </c>
      <c r="K27" s="60">
        <v>22</v>
      </c>
      <c r="L27" s="60">
        <v>25</v>
      </c>
      <c r="M27" s="60">
        <v>28</v>
      </c>
      <c r="N27" s="60">
        <v>29</v>
      </c>
      <c r="O27" s="60">
        <v>30</v>
      </c>
      <c r="P27" s="60">
        <v>30</v>
      </c>
      <c r="Q27" s="60">
        <v>32</v>
      </c>
      <c r="R27" s="60">
        <v>32</v>
      </c>
      <c r="S27" s="60">
        <v>33</v>
      </c>
      <c r="T27" s="60">
        <v>33</v>
      </c>
      <c r="U27" s="60">
        <v>34</v>
      </c>
      <c r="V27" s="60">
        <v>36</v>
      </c>
      <c r="W27" s="60">
        <v>37</v>
      </c>
      <c r="X27" s="65">
        <v>38</v>
      </c>
      <c r="Y27" s="65">
        <v>39</v>
      </c>
    </row>
    <row r="28" spans="1:25" x14ac:dyDescent="0.75">
      <c r="A28" s="2"/>
      <c r="B28" s="29" t="s">
        <v>1599</v>
      </c>
      <c r="C28" s="9" t="s">
        <v>69</v>
      </c>
      <c r="D28" s="128">
        <f t="shared" si="0"/>
        <v>0</v>
      </c>
      <c r="E28" s="132">
        <f>wAGR!M27</f>
        <v>0.16236214993946069</v>
      </c>
      <c r="F28" s="130">
        <f t="shared" si="1"/>
        <v>0</v>
      </c>
      <c r="G28" s="110">
        <v>2</v>
      </c>
      <c r="H28" s="34" t="s">
        <v>185</v>
      </c>
      <c r="I28" s="40">
        <f>SUMIF($K$7:$Y$7,I$4,K28:Y28)</f>
        <v>811</v>
      </c>
      <c r="J28" s="62" t="s">
        <v>1283</v>
      </c>
      <c r="K28" s="60">
        <v>244</v>
      </c>
      <c r="L28" s="60">
        <v>302</v>
      </c>
      <c r="M28" s="60">
        <v>345</v>
      </c>
      <c r="N28" s="60">
        <v>383</v>
      </c>
      <c r="O28" s="60">
        <v>421</v>
      </c>
      <c r="P28" s="60">
        <v>485</v>
      </c>
      <c r="Q28" s="60">
        <v>509</v>
      </c>
      <c r="R28" s="60">
        <v>458</v>
      </c>
      <c r="S28" s="60">
        <v>479</v>
      </c>
      <c r="T28" s="60">
        <v>636</v>
      </c>
      <c r="U28" s="60">
        <v>600</v>
      </c>
      <c r="V28" s="60">
        <v>690</v>
      </c>
      <c r="W28" s="60">
        <v>650</v>
      </c>
      <c r="X28" s="60">
        <v>726</v>
      </c>
      <c r="Y28" s="60">
        <v>811</v>
      </c>
    </row>
    <row r="29" spans="1:25" x14ac:dyDescent="0.75">
      <c r="A29" s="2"/>
      <c r="B29" s="29" t="s">
        <v>1600</v>
      </c>
      <c r="C29" s="9" t="s">
        <v>56</v>
      </c>
      <c r="D29" s="128">
        <f t="shared" si="0"/>
        <v>0</v>
      </c>
      <c r="E29" s="132">
        <f>wAGR!M28</f>
        <v>2.8145215632134835E-2</v>
      </c>
      <c r="F29" s="130">
        <f t="shared" si="1"/>
        <v>0</v>
      </c>
      <c r="G29" s="110">
        <v>2</v>
      </c>
      <c r="H29" s="34"/>
      <c r="I29" s="55">
        <f>I30+I34</f>
        <v>1980</v>
      </c>
      <c r="J29" s="56" t="s">
        <v>1284</v>
      </c>
      <c r="K29" s="57">
        <v>2173</v>
      </c>
      <c r="L29" s="57">
        <v>2347</v>
      </c>
      <c r="M29" s="57">
        <v>2619</v>
      </c>
      <c r="N29" s="57">
        <v>2756</v>
      </c>
      <c r="O29" s="57">
        <v>2949</v>
      </c>
      <c r="P29" s="57">
        <v>3256</v>
      </c>
      <c r="Q29" s="57">
        <v>3489</v>
      </c>
      <c r="R29" s="57">
        <v>3684</v>
      </c>
      <c r="S29" s="57">
        <v>4041</v>
      </c>
      <c r="T29" s="57">
        <v>4376</v>
      </c>
      <c r="U29" s="57">
        <v>4133</v>
      </c>
      <c r="V29" s="57">
        <v>4624</v>
      </c>
      <c r="W29" s="57">
        <v>5187</v>
      </c>
      <c r="X29" s="60">
        <v>5767</v>
      </c>
      <c r="Y29" s="60">
        <v>6363</v>
      </c>
    </row>
    <row r="30" spans="1:25" x14ac:dyDescent="0.75">
      <c r="A30" s="2"/>
      <c r="B30" s="29" t="s">
        <v>1601</v>
      </c>
      <c r="C30" s="9" t="s">
        <v>52</v>
      </c>
      <c r="D30" s="128">
        <f t="shared" si="0"/>
        <v>0</v>
      </c>
      <c r="E30" s="132">
        <f>wAGR!M29</f>
        <v>6.4453495826759855E-2</v>
      </c>
      <c r="F30" s="130">
        <f t="shared" si="1"/>
        <v>0</v>
      </c>
      <c r="G30" s="110">
        <v>2</v>
      </c>
      <c r="H30" s="34"/>
      <c r="I30" s="40">
        <f>SUM(I31:I33)</f>
        <v>1980</v>
      </c>
      <c r="J30" s="62" t="s">
        <v>1285</v>
      </c>
      <c r="K30" s="60">
        <v>563</v>
      </c>
      <c r="L30" s="60">
        <v>602</v>
      </c>
      <c r="M30" s="60">
        <v>692</v>
      </c>
      <c r="N30" s="60">
        <v>732</v>
      </c>
      <c r="O30" s="60">
        <v>782</v>
      </c>
      <c r="P30" s="60">
        <v>872</v>
      </c>
      <c r="Q30" s="60">
        <v>930</v>
      </c>
      <c r="R30" s="60">
        <v>992</v>
      </c>
      <c r="S30" s="60">
        <v>1172</v>
      </c>
      <c r="T30" s="60">
        <v>1337</v>
      </c>
      <c r="U30" s="60">
        <v>1196</v>
      </c>
      <c r="V30" s="60">
        <v>1357</v>
      </c>
      <c r="W30" s="60">
        <v>1572</v>
      </c>
      <c r="X30" s="60">
        <v>1728</v>
      </c>
      <c r="Y30" s="60">
        <v>1981</v>
      </c>
    </row>
    <row r="31" spans="1:25" x14ac:dyDescent="0.75">
      <c r="A31" s="2"/>
      <c r="B31" s="29" t="s">
        <v>1602</v>
      </c>
      <c r="C31" s="9" t="s">
        <v>1574</v>
      </c>
      <c r="D31" s="128">
        <f t="shared" si="0"/>
        <v>0</v>
      </c>
      <c r="E31" s="132">
        <f>wAGR!M30</f>
        <v>3.7485023496467866E-2</v>
      </c>
      <c r="F31" s="130">
        <f t="shared" si="1"/>
        <v>0</v>
      </c>
      <c r="G31" s="110">
        <v>2</v>
      </c>
      <c r="H31" s="34" t="s">
        <v>1198</v>
      </c>
      <c r="I31" s="40">
        <f>SUMIF($K$7:$Y$7,I$4,K31:Y31)</f>
        <v>64</v>
      </c>
      <c r="J31" s="61" t="s">
        <v>1286</v>
      </c>
      <c r="K31" s="65">
        <v>27</v>
      </c>
      <c r="L31" s="65">
        <v>29</v>
      </c>
      <c r="M31" s="65">
        <v>31</v>
      </c>
      <c r="N31" s="65">
        <v>33</v>
      </c>
      <c r="O31" s="65">
        <v>34</v>
      </c>
      <c r="P31" s="65">
        <v>36</v>
      </c>
      <c r="Q31" s="65">
        <v>38</v>
      </c>
      <c r="R31" s="65">
        <v>40</v>
      </c>
      <c r="S31" s="65">
        <v>43</v>
      </c>
      <c r="T31" s="65">
        <v>46</v>
      </c>
      <c r="U31" s="65">
        <v>45</v>
      </c>
      <c r="V31" s="65">
        <v>60</v>
      </c>
      <c r="W31" s="65">
        <v>63</v>
      </c>
      <c r="X31" s="57">
        <v>65</v>
      </c>
      <c r="Y31" s="57">
        <v>64</v>
      </c>
    </row>
    <row r="32" spans="1:25" x14ac:dyDescent="0.75">
      <c r="A32" s="2"/>
      <c r="B32" s="29" t="s">
        <v>1603</v>
      </c>
      <c r="C32" s="18" t="s">
        <v>85</v>
      </c>
      <c r="D32" s="106">
        <f t="shared" si="0"/>
        <v>0</v>
      </c>
      <c r="E32" s="107">
        <f>wAGR!M31</f>
        <v>0.1934712967207772</v>
      </c>
      <c r="F32" s="108">
        <f t="shared" si="1"/>
        <v>0</v>
      </c>
      <c r="G32" s="110">
        <v>2</v>
      </c>
      <c r="H32" s="34" t="s">
        <v>1204</v>
      </c>
      <c r="I32" s="40">
        <f>SUMIF($K$7:$Y$7,I$4,K32:Y32)</f>
        <v>1286</v>
      </c>
      <c r="J32" s="61" t="s">
        <v>1287</v>
      </c>
      <c r="K32" s="65">
        <v>346</v>
      </c>
      <c r="L32" s="65">
        <v>373</v>
      </c>
      <c r="M32" s="65">
        <v>427</v>
      </c>
      <c r="N32" s="65">
        <v>450</v>
      </c>
      <c r="O32" s="65">
        <v>488</v>
      </c>
      <c r="P32" s="65">
        <v>551</v>
      </c>
      <c r="Q32" s="65">
        <v>584</v>
      </c>
      <c r="R32" s="65">
        <v>597</v>
      </c>
      <c r="S32" s="65">
        <v>704</v>
      </c>
      <c r="T32" s="65">
        <v>815</v>
      </c>
      <c r="U32" s="65">
        <v>787</v>
      </c>
      <c r="V32" s="65">
        <v>879</v>
      </c>
      <c r="W32" s="65">
        <v>1001</v>
      </c>
      <c r="X32" s="60">
        <v>1088</v>
      </c>
      <c r="Y32" s="60">
        <v>1286</v>
      </c>
    </row>
    <row r="33" spans="1:25" x14ac:dyDescent="0.75">
      <c r="A33" s="2"/>
      <c r="B33" s="29" t="s">
        <v>1604</v>
      </c>
      <c r="C33" s="9" t="s">
        <v>88</v>
      </c>
      <c r="D33" s="128">
        <f t="shared" si="0"/>
        <v>149.49014690660775</v>
      </c>
      <c r="E33" s="131">
        <f>wAGR!M32</f>
        <v>0.4502715268271319</v>
      </c>
      <c r="F33" s="130">
        <f t="shared" si="1"/>
        <v>332</v>
      </c>
      <c r="G33" s="110">
        <v>3</v>
      </c>
      <c r="H33" s="34" t="s">
        <v>1210</v>
      </c>
      <c r="I33" s="40">
        <f>SUMIF($K$7:$Y$7,I$4,K33:Y33)</f>
        <v>630</v>
      </c>
      <c r="J33" s="61" t="s">
        <v>1288</v>
      </c>
      <c r="K33" s="65">
        <v>189</v>
      </c>
      <c r="L33" s="65">
        <v>197</v>
      </c>
      <c r="M33" s="65">
        <v>234</v>
      </c>
      <c r="N33" s="65">
        <v>250</v>
      </c>
      <c r="O33" s="65">
        <v>260</v>
      </c>
      <c r="P33" s="65">
        <v>285</v>
      </c>
      <c r="Q33" s="65">
        <v>308</v>
      </c>
      <c r="R33" s="65">
        <v>355</v>
      </c>
      <c r="S33" s="65">
        <v>424</v>
      </c>
      <c r="T33" s="65">
        <v>477</v>
      </c>
      <c r="U33" s="65">
        <v>364</v>
      </c>
      <c r="V33" s="65">
        <v>417</v>
      </c>
      <c r="W33" s="65">
        <v>508</v>
      </c>
      <c r="X33" s="65">
        <v>575</v>
      </c>
      <c r="Y33" s="65">
        <v>630</v>
      </c>
    </row>
    <row r="34" spans="1:25" x14ac:dyDescent="0.75">
      <c r="A34" s="2"/>
      <c r="B34" s="29" t="s">
        <v>1605</v>
      </c>
      <c r="C34" s="9" t="s">
        <v>100</v>
      </c>
      <c r="D34" s="128">
        <f t="shared" si="0"/>
        <v>54.47118262466568</v>
      </c>
      <c r="E34" s="131">
        <f>wAGR!M33</f>
        <v>0.164069827182728</v>
      </c>
      <c r="F34" s="130">
        <f t="shared" si="1"/>
        <v>0</v>
      </c>
      <c r="G34" s="110">
        <v>3</v>
      </c>
      <c r="H34" s="34"/>
      <c r="I34" s="40">
        <f>SUM(I35:I44)</f>
        <v>0</v>
      </c>
      <c r="J34" s="62" t="s">
        <v>1289</v>
      </c>
      <c r="K34" s="60">
        <v>1614</v>
      </c>
      <c r="L34" s="60">
        <v>1754</v>
      </c>
      <c r="M34" s="60">
        <v>1928</v>
      </c>
      <c r="N34" s="60">
        <v>2024</v>
      </c>
      <c r="O34" s="60">
        <v>2166</v>
      </c>
      <c r="P34" s="60">
        <v>2385</v>
      </c>
      <c r="Q34" s="60">
        <v>2559</v>
      </c>
      <c r="R34" s="60">
        <v>2692</v>
      </c>
      <c r="S34" s="60">
        <v>2869</v>
      </c>
      <c r="T34" s="60">
        <v>3038</v>
      </c>
      <c r="U34" s="60">
        <v>2937</v>
      </c>
      <c r="V34" s="60">
        <v>3267</v>
      </c>
      <c r="W34" s="60">
        <v>3614</v>
      </c>
      <c r="X34" s="65">
        <v>4038</v>
      </c>
      <c r="Y34" s="65">
        <v>4382</v>
      </c>
    </row>
    <row r="35" spans="1:25" x14ac:dyDescent="0.75">
      <c r="A35" s="2"/>
      <c r="B35" s="29" t="s">
        <v>1606</v>
      </c>
      <c r="C35" s="9" t="s">
        <v>94</v>
      </c>
      <c r="D35" s="128">
        <f t="shared" si="0"/>
        <v>23.696522455876629</v>
      </c>
      <c r="E35" s="131">
        <f>wAGR!M34</f>
        <v>7.1375067638182632E-2</v>
      </c>
      <c r="F35" s="130">
        <f t="shared" si="1"/>
        <v>0</v>
      </c>
      <c r="G35" s="110">
        <v>3</v>
      </c>
      <c r="H35" s="34" t="s">
        <v>188</v>
      </c>
      <c r="I35" s="40">
        <f>SUMIF($K$7:$W$7,I$4,K35:Y35)</f>
        <v>0</v>
      </c>
      <c r="J35" s="61" t="s">
        <v>1290</v>
      </c>
      <c r="K35" s="65">
        <v>84</v>
      </c>
      <c r="L35" s="65">
        <v>87</v>
      </c>
      <c r="M35" s="65">
        <v>92</v>
      </c>
      <c r="N35" s="65">
        <v>95</v>
      </c>
      <c r="O35" s="65">
        <v>107</v>
      </c>
      <c r="P35" s="65">
        <v>117</v>
      </c>
      <c r="Q35" s="65">
        <v>130</v>
      </c>
      <c r="R35" s="65">
        <v>140</v>
      </c>
      <c r="S35" s="65">
        <v>150</v>
      </c>
      <c r="T35" s="65">
        <v>165</v>
      </c>
      <c r="U35" s="65">
        <v>98</v>
      </c>
      <c r="V35" s="65">
        <v>118</v>
      </c>
      <c r="W35" s="65">
        <v>221</v>
      </c>
      <c r="X35" s="65">
        <v>261</v>
      </c>
      <c r="Y35" s="65">
        <v>290</v>
      </c>
    </row>
    <row r="36" spans="1:25" x14ac:dyDescent="0.75">
      <c r="A36" s="2"/>
      <c r="B36" s="29" t="s">
        <v>1607</v>
      </c>
      <c r="C36" s="9" t="s">
        <v>103</v>
      </c>
      <c r="D36" s="128">
        <f t="shared" si="0"/>
        <v>4.2266820081240848</v>
      </c>
      <c r="E36" s="131">
        <f>wAGR!M35</f>
        <v>1.2730969903988209E-2</v>
      </c>
      <c r="F36" s="130">
        <f t="shared" si="1"/>
        <v>0</v>
      </c>
      <c r="G36" s="110">
        <v>3</v>
      </c>
      <c r="H36" s="34" t="s">
        <v>1222</v>
      </c>
      <c r="I36" s="40">
        <f t="shared" ref="I36:I44" si="3">SUMIF($K$7:$W$7,I$4,K36:Y36)</f>
        <v>0</v>
      </c>
      <c r="J36" s="61" t="s">
        <v>1291</v>
      </c>
      <c r="K36" s="65">
        <v>65</v>
      </c>
      <c r="L36" s="65">
        <v>67</v>
      </c>
      <c r="M36" s="65">
        <v>89</v>
      </c>
      <c r="N36" s="65">
        <v>89</v>
      </c>
      <c r="O36" s="65">
        <v>95</v>
      </c>
      <c r="P36" s="65">
        <v>112</v>
      </c>
      <c r="Q36" s="65">
        <v>121</v>
      </c>
      <c r="R36" s="65">
        <v>134</v>
      </c>
      <c r="S36" s="65">
        <v>153</v>
      </c>
      <c r="T36" s="65">
        <v>167</v>
      </c>
      <c r="U36" s="65">
        <v>216</v>
      </c>
      <c r="V36" s="65">
        <v>257</v>
      </c>
      <c r="W36" s="65">
        <v>307</v>
      </c>
      <c r="X36" s="60">
        <v>414</v>
      </c>
      <c r="Y36" s="60">
        <v>517</v>
      </c>
    </row>
    <row r="37" spans="1:25" x14ac:dyDescent="0.75">
      <c r="A37" s="2"/>
      <c r="B37" s="29" t="s">
        <v>1608</v>
      </c>
      <c r="C37" s="9" t="s">
        <v>91</v>
      </c>
      <c r="D37" s="128">
        <f t="shared" si="0"/>
        <v>64.412810509621607</v>
      </c>
      <c r="E37" s="131">
        <f>wAGR!M36</f>
        <v>0.19401448948681213</v>
      </c>
      <c r="F37" s="130">
        <f t="shared" si="1"/>
        <v>0</v>
      </c>
      <c r="G37" s="110">
        <v>3</v>
      </c>
      <c r="H37" s="34" t="s">
        <v>1229</v>
      </c>
      <c r="I37" s="40">
        <f t="shared" si="3"/>
        <v>0</v>
      </c>
      <c r="J37" s="61" t="s">
        <v>1292</v>
      </c>
      <c r="K37" s="65">
        <v>100</v>
      </c>
      <c r="L37" s="65">
        <v>120</v>
      </c>
      <c r="M37" s="65">
        <v>135</v>
      </c>
      <c r="N37" s="65">
        <v>149</v>
      </c>
      <c r="O37" s="65">
        <v>154</v>
      </c>
      <c r="P37" s="65">
        <v>173</v>
      </c>
      <c r="Q37" s="65">
        <v>179</v>
      </c>
      <c r="R37" s="65">
        <v>191</v>
      </c>
      <c r="S37" s="65">
        <v>210</v>
      </c>
      <c r="T37" s="65">
        <v>228</v>
      </c>
      <c r="U37" s="65">
        <v>222</v>
      </c>
      <c r="V37" s="65">
        <v>262</v>
      </c>
      <c r="W37" s="65">
        <v>289</v>
      </c>
      <c r="X37" s="65">
        <v>314</v>
      </c>
      <c r="Y37" s="65">
        <v>337</v>
      </c>
    </row>
    <row r="38" spans="1:25" x14ac:dyDescent="0.75">
      <c r="A38" s="2"/>
      <c r="B38" s="29" t="s">
        <v>1609</v>
      </c>
      <c r="C38" s="9" t="s">
        <v>97</v>
      </c>
      <c r="D38" s="128">
        <f t="shared" si="0"/>
        <v>27.889835821592715</v>
      </c>
      <c r="E38" s="131">
        <f>wAGR!M37</f>
        <v>8.4005529583110611E-2</v>
      </c>
      <c r="F38" s="130">
        <f t="shared" si="1"/>
        <v>0</v>
      </c>
      <c r="G38" s="110">
        <v>3</v>
      </c>
      <c r="H38" s="34" t="s">
        <v>1238</v>
      </c>
      <c r="I38" s="40">
        <f t="shared" si="3"/>
        <v>0</v>
      </c>
      <c r="J38" s="61" t="s">
        <v>1293</v>
      </c>
      <c r="K38" s="65">
        <v>445</v>
      </c>
      <c r="L38" s="65">
        <v>444</v>
      </c>
      <c r="M38" s="65">
        <v>443</v>
      </c>
      <c r="N38" s="65">
        <v>446</v>
      </c>
      <c r="O38" s="65">
        <v>471</v>
      </c>
      <c r="P38" s="65">
        <v>493</v>
      </c>
      <c r="Q38" s="65">
        <v>523</v>
      </c>
      <c r="R38" s="65">
        <v>560</v>
      </c>
      <c r="S38" s="65">
        <v>586</v>
      </c>
      <c r="T38" s="65">
        <v>609</v>
      </c>
      <c r="U38" s="65">
        <v>611</v>
      </c>
      <c r="V38" s="65">
        <v>636</v>
      </c>
      <c r="W38" s="65">
        <v>646</v>
      </c>
      <c r="X38" s="65">
        <v>676</v>
      </c>
      <c r="Y38" s="65">
        <v>681</v>
      </c>
    </row>
    <row r="39" spans="1:25" x14ac:dyDescent="0.75">
      <c r="A39" s="2"/>
      <c r="B39" s="29" t="s">
        <v>1610</v>
      </c>
      <c r="C39" s="9" t="s">
        <v>1575</v>
      </c>
      <c r="D39" s="128">
        <f t="shared" si="0"/>
        <v>1.0051477170232412</v>
      </c>
      <c r="E39" s="131">
        <f>wAGR!M38</f>
        <v>3.027553364527836E-3</v>
      </c>
      <c r="F39" s="130">
        <f t="shared" si="1"/>
        <v>0</v>
      </c>
      <c r="G39" s="110">
        <v>3</v>
      </c>
      <c r="H39" s="34" t="s">
        <v>1242</v>
      </c>
      <c r="I39" s="40">
        <f t="shared" si="3"/>
        <v>0</v>
      </c>
      <c r="J39" s="61" t="s">
        <v>1294</v>
      </c>
      <c r="K39" s="65">
        <v>123</v>
      </c>
      <c r="L39" s="65">
        <v>123</v>
      </c>
      <c r="M39" s="65">
        <v>130</v>
      </c>
      <c r="N39" s="65">
        <v>135</v>
      </c>
      <c r="O39" s="65">
        <v>125</v>
      </c>
      <c r="P39" s="65">
        <v>143</v>
      </c>
      <c r="Q39" s="65">
        <v>151</v>
      </c>
      <c r="R39" s="65">
        <v>163</v>
      </c>
      <c r="S39" s="65">
        <v>179</v>
      </c>
      <c r="T39" s="65">
        <v>197</v>
      </c>
      <c r="U39" s="65">
        <v>195</v>
      </c>
      <c r="V39" s="65">
        <v>221</v>
      </c>
      <c r="W39" s="65">
        <v>223</v>
      </c>
      <c r="X39" s="65">
        <v>232</v>
      </c>
      <c r="Y39" s="65">
        <v>238</v>
      </c>
    </row>
    <row r="40" spans="1:25" x14ac:dyDescent="0.75">
      <c r="A40" s="2"/>
      <c r="B40" s="29" t="s">
        <v>1611</v>
      </c>
      <c r="C40" s="18" t="s">
        <v>1576</v>
      </c>
      <c r="D40" s="106">
        <f t="shared" si="0"/>
        <v>6.8076719564882575</v>
      </c>
      <c r="E40" s="109">
        <f>wAGR!M39</f>
        <v>2.0505036013518853E-2</v>
      </c>
      <c r="F40" s="108">
        <f t="shared" si="1"/>
        <v>0</v>
      </c>
      <c r="G40" s="110">
        <v>3</v>
      </c>
      <c r="H40" s="34" t="s">
        <v>1251</v>
      </c>
      <c r="I40" s="40">
        <f t="shared" si="3"/>
        <v>0</v>
      </c>
      <c r="J40" s="61" t="s">
        <v>1295</v>
      </c>
      <c r="K40" s="65">
        <v>165</v>
      </c>
      <c r="L40" s="65">
        <v>165</v>
      </c>
      <c r="M40" s="65">
        <v>175</v>
      </c>
      <c r="N40" s="65">
        <v>181</v>
      </c>
      <c r="O40" s="65">
        <v>208</v>
      </c>
      <c r="P40" s="65">
        <v>242</v>
      </c>
      <c r="Q40" s="65">
        <v>266</v>
      </c>
      <c r="R40" s="65">
        <v>277</v>
      </c>
      <c r="S40" s="65">
        <v>288</v>
      </c>
      <c r="T40" s="65">
        <v>302</v>
      </c>
      <c r="U40" s="65">
        <v>281</v>
      </c>
      <c r="V40" s="65">
        <v>297</v>
      </c>
      <c r="W40" s="65">
        <v>301</v>
      </c>
      <c r="X40" s="65">
        <v>308</v>
      </c>
      <c r="Y40" s="65">
        <v>331</v>
      </c>
    </row>
    <row r="41" spans="1:25" x14ac:dyDescent="0.75">
      <c r="A41" s="2"/>
      <c r="B41" s="29" t="s">
        <v>1612</v>
      </c>
      <c r="C41" s="9" t="s">
        <v>1577</v>
      </c>
      <c r="D41" s="128">
        <f t="shared" si="0"/>
        <v>424.56725364950722</v>
      </c>
      <c r="E41" s="132">
        <f>wAGR!M40</f>
        <v>0.79506976338859014</v>
      </c>
      <c r="F41" s="130">
        <f t="shared" si="1"/>
        <v>534</v>
      </c>
      <c r="G41" s="110">
        <v>4</v>
      </c>
      <c r="H41" s="34" t="s">
        <v>197</v>
      </c>
      <c r="I41" s="40">
        <f t="shared" si="3"/>
        <v>0</v>
      </c>
      <c r="J41" s="61" t="s">
        <v>1296</v>
      </c>
      <c r="K41" s="65">
        <v>229</v>
      </c>
      <c r="L41" s="65">
        <v>262</v>
      </c>
      <c r="M41" s="65">
        <v>320</v>
      </c>
      <c r="N41" s="65">
        <v>349</v>
      </c>
      <c r="O41" s="65">
        <v>373</v>
      </c>
      <c r="P41" s="65">
        <v>393</v>
      </c>
      <c r="Q41" s="65">
        <v>437</v>
      </c>
      <c r="R41" s="65">
        <v>446</v>
      </c>
      <c r="S41" s="65">
        <v>477</v>
      </c>
      <c r="T41" s="65">
        <v>500</v>
      </c>
      <c r="U41" s="65">
        <v>514</v>
      </c>
      <c r="V41" s="65">
        <v>526</v>
      </c>
      <c r="W41" s="65">
        <v>577</v>
      </c>
      <c r="X41" s="65">
        <v>639</v>
      </c>
      <c r="Y41" s="65">
        <v>700</v>
      </c>
    </row>
    <row r="42" spans="1:25" x14ac:dyDescent="0.75">
      <c r="A42" s="2"/>
      <c r="B42" s="29" t="s">
        <v>1613</v>
      </c>
      <c r="C42" s="9" t="s">
        <v>1578</v>
      </c>
      <c r="D42" s="128">
        <f t="shared" si="0"/>
        <v>81.840907527123363</v>
      </c>
      <c r="E42" s="132">
        <f>wAGR!M41</f>
        <v>0.15326012645528717</v>
      </c>
      <c r="F42" s="130">
        <f t="shared" si="1"/>
        <v>0</v>
      </c>
      <c r="G42" s="110">
        <v>4</v>
      </c>
      <c r="H42" s="34" t="s">
        <v>199</v>
      </c>
      <c r="I42" s="40">
        <f t="shared" si="3"/>
        <v>0</v>
      </c>
      <c r="J42" s="61" t="s">
        <v>1297</v>
      </c>
      <c r="K42" s="65">
        <v>157</v>
      </c>
      <c r="L42" s="65">
        <v>185</v>
      </c>
      <c r="M42" s="65">
        <v>198</v>
      </c>
      <c r="N42" s="65">
        <v>207</v>
      </c>
      <c r="O42" s="65">
        <v>214</v>
      </c>
      <c r="P42" s="65">
        <v>218</v>
      </c>
      <c r="Q42" s="65">
        <v>226</v>
      </c>
      <c r="R42" s="65">
        <v>231</v>
      </c>
      <c r="S42" s="65">
        <v>239</v>
      </c>
      <c r="T42" s="65">
        <v>244</v>
      </c>
      <c r="U42" s="65">
        <v>153</v>
      </c>
      <c r="V42" s="65">
        <v>242</v>
      </c>
      <c r="W42" s="65">
        <v>284</v>
      </c>
      <c r="X42" s="65">
        <v>335</v>
      </c>
      <c r="Y42" s="65">
        <v>350</v>
      </c>
    </row>
    <row r="43" spans="1:25" x14ac:dyDescent="0.75">
      <c r="A43" s="2"/>
      <c r="B43" s="29" t="s">
        <v>1614</v>
      </c>
      <c r="C43" s="18" t="s">
        <v>106</v>
      </c>
      <c r="D43" s="106">
        <f t="shared" si="0"/>
        <v>27.591838823369446</v>
      </c>
      <c r="E43" s="107">
        <f>wAGR!M42</f>
        <v>5.1670110156122551E-2</v>
      </c>
      <c r="F43" s="108">
        <f t="shared" si="1"/>
        <v>0</v>
      </c>
      <c r="G43" s="110">
        <v>4</v>
      </c>
      <c r="H43" s="34" t="s">
        <v>202</v>
      </c>
      <c r="I43" s="40">
        <f t="shared" si="3"/>
        <v>0</v>
      </c>
      <c r="J43" s="61" t="s">
        <v>1298</v>
      </c>
      <c r="K43" s="65">
        <v>91</v>
      </c>
      <c r="L43" s="65">
        <v>93</v>
      </c>
      <c r="M43" s="65">
        <v>114</v>
      </c>
      <c r="N43" s="65">
        <v>121</v>
      </c>
      <c r="O43" s="65">
        <v>131</v>
      </c>
      <c r="P43" s="65">
        <v>144</v>
      </c>
      <c r="Q43" s="65">
        <v>153</v>
      </c>
      <c r="R43" s="65">
        <v>160</v>
      </c>
      <c r="S43" s="65">
        <v>160</v>
      </c>
      <c r="T43" s="65">
        <v>165</v>
      </c>
      <c r="U43" s="65">
        <v>192</v>
      </c>
      <c r="V43" s="65">
        <v>209</v>
      </c>
      <c r="W43" s="65">
        <v>225</v>
      </c>
      <c r="X43" s="65">
        <v>223</v>
      </c>
      <c r="Y43" s="65">
        <v>257</v>
      </c>
    </row>
    <row r="44" spans="1:25" x14ac:dyDescent="0.75">
      <c r="A44" s="2"/>
      <c r="B44" s="29" t="s">
        <v>1615</v>
      </c>
      <c r="C44" s="18" t="s">
        <v>110</v>
      </c>
      <c r="D44" s="106">
        <f t="shared" si="0"/>
        <v>36</v>
      </c>
      <c r="E44" s="160"/>
      <c r="F44" s="108">
        <f t="shared" si="1"/>
        <v>36</v>
      </c>
      <c r="G44" s="110">
        <v>5</v>
      </c>
      <c r="H44" s="34" t="s">
        <v>1262</v>
      </c>
      <c r="I44" s="40">
        <f t="shared" si="3"/>
        <v>0</v>
      </c>
      <c r="J44" s="61" t="s">
        <v>1299</v>
      </c>
      <c r="K44" s="65">
        <v>203</v>
      </c>
      <c r="L44" s="65">
        <v>202</v>
      </c>
      <c r="M44" s="65">
        <v>224</v>
      </c>
      <c r="N44" s="65">
        <v>252</v>
      </c>
      <c r="O44" s="65">
        <v>292</v>
      </c>
      <c r="P44" s="65">
        <v>348</v>
      </c>
      <c r="Q44" s="65">
        <v>372</v>
      </c>
      <c r="R44" s="65">
        <v>391</v>
      </c>
      <c r="S44" s="65">
        <v>427</v>
      </c>
      <c r="T44" s="65">
        <v>462</v>
      </c>
      <c r="U44" s="65">
        <v>456</v>
      </c>
      <c r="V44" s="65">
        <v>499</v>
      </c>
      <c r="W44" s="65">
        <v>540</v>
      </c>
      <c r="X44" s="65">
        <v>637</v>
      </c>
      <c r="Y44" s="65">
        <v>680</v>
      </c>
    </row>
    <row r="45" spans="1:25" x14ac:dyDescent="0.75">
      <c r="A45" s="2"/>
      <c r="B45" s="29" t="s">
        <v>1490</v>
      </c>
      <c r="C45" s="9" t="s">
        <v>115</v>
      </c>
      <c r="D45" s="128">
        <f t="shared" si="0"/>
        <v>8.6892471911691624E-2</v>
      </c>
      <c r="E45" s="131">
        <f>wIND!K7</f>
        <v>4.1977039570865516E-4</v>
      </c>
      <c r="F45" s="130">
        <f t="shared" si="1"/>
        <v>207</v>
      </c>
      <c r="G45" s="110">
        <v>6</v>
      </c>
      <c r="H45" s="34"/>
      <c r="I45" s="55">
        <f>SUMIF($K$7:$Y$7,I$4,K45:Y45)</f>
        <v>1157</v>
      </c>
      <c r="J45" s="56" t="s">
        <v>1300</v>
      </c>
      <c r="K45" s="57">
        <v>520</v>
      </c>
      <c r="L45" s="57">
        <v>528</v>
      </c>
      <c r="M45" s="57">
        <v>538</v>
      </c>
      <c r="N45" s="57">
        <v>520</v>
      </c>
      <c r="O45" s="57">
        <v>562</v>
      </c>
      <c r="P45" s="57">
        <v>641</v>
      </c>
      <c r="Q45" s="57">
        <v>670</v>
      </c>
      <c r="R45" s="57">
        <v>654</v>
      </c>
      <c r="S45" s="57">
        <v>713</v>
      </c>
      <c r="T45" s="57">
        <v>820</v>
      </c>
      <c r="U45" s="57">
        <v>806</v>
      </c>
      <c r="V45" s="57">
        <v>914</v>
      </c>
      <c r="W45" s="57">
        <v>1022</v>
      </c>
      <c r="X45" s="65">
        <v>1078</v>
      </c>
      <c r="Y45" s="65">
        <v>1157</v>
      </c>
    </row>
    <row r="46" spans="1:25" x14ac:dyDescent="0.75">
      <c r="A46" s="2"/>
      <c r="B46" s="29" t="s">
        <v>1491</v>
      </c>
      <c r="C46" s="9" t="s">
        <v>1139</v>
      </c>
      <c r="D46" s="128">
        <f t="shared" si="0"/>
        <v>85.957091696736427</v>
      </c>
      <c r="E46" s="131">
        <f>wIND!K8</f>
        <v>0.4152516507088716</v>
      </c>
      <c r="F46" s="130">
        <f t="shared" si="1"/>
        <v>0</v>
      </c>
      <c r="G46" s="110">
        <v>6</v>
      </c>
      <c r="H46" s="34"/>
      <c r="I46" s="40">
        <f t="shared" ref="I46" si="4">SUMIF($K$7:$W$7,I$4,K46:W46)</f>
        <v>0</v>
      </c>
      <c r="J46" s="58"/>
      <c r="K46" s="58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5"/>
      <c r="Y46" s="65"/>
    </row>
    <row r="47" spans="1:25" x14ac:dyDescent="0.75">
      <c r="A47" s="2"/>
      <c r="B47" s="29" t="s">
        <v>1492</v>
      </c>
      <c r="C47" s="18" t="s">
        <v>118</v>
      </c>
      <c r="D47" s="106">
        <f t="shared" si="0"/>
        <v>120.95601583135188</v>
      </c>
      <c r="E47" s="109">
        <f>wIND!K9</f>
        <v>0.58432857889541967</v>
      </c>
      <c r="F47" s="108">
        <f t="shared" si="1"/>
        <v>0</v>
      </c>
      <c r="G47" s="110">
        <v>6</v>
      </c>
      <c r="H47" s="34"/>
      <c r="I47" s="34"/>
      <c r="J47" s="34"/>
      <c r="K47" s="34">
        <v>520</v>
      </c>
      <c r="L47" s="34">
        <v>528</v>
      </c>
      <c r="M47" s="34">
        <v>538</v>
      </c>
      <c r="N47" s="34">
        <v>520</v>
      </c>
      <c r="O47" s="34">
        <v>562</v>
      </c>
      <c r="P47" s="34">
        <v>641</v>
      </c>
      <c r="Q47" s="34">
        <v>670</v>
      </c>
      <c r="R47" s="34">
        <v>654</v>
      </c>
      <c r="S47" s="34">
        <v>713</v>
      </c>
      <c r="T47" s="34">
        <v>820</v>
      </c>
      <c r="U47" s="34">
        <v>806</v>
      </c>
      <c r="V47" s="34">
        <v>914</v>
      </c>
      <c r="W47" s="34">
        <v>1022</v>
      </c>
      <c r="X47" s="2">
        <v>1078</v>
      </c>
      <c r="Y47" s="2">
        <v>1157</v>
      </c>
    </row>
    <row r="48" spans="1:25" x14ac:dyDescent="0.75">
      <c r="A48" s="2"/>
      <c r="B48" s="29" t="s">
        <v>1493</v>
      </c>
      <c r="C48" s="9" t="s">
        <v>120</v>
      </c>
      <c r="D48" s="128">
        <f t="shared" si="0"/>
        <v>39.259630464842367</v>
      </c>
      <c r="E48" s="132">
        <f>wIND!K10</f>
        <v>0.10441391081075098</v>
      </c>
      <c r="F48" s="130">
        <f t="shared" si="1"/>
        <v>376</v>
      </c>
      <c r="G48" s="110">
        <v>7</v>
      </c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2"/>
    </row>
    <row r="49" spans="1:24" x14ac:dyDescent="0.75">
      <c r="A49" s="2"/>
      <c r="B49" s="29" t="s">
        <v>1494</v>
      </c>
      <c r="C49" s="9" t="s">
        <v>122</v>
      </c>
      <c r="D49" s="128">
        <f t="shared" si="0"/>
        <v>0</v>
      </c>
      <c r="E49" s="132">
        <f>wIND!K11</f>
        <v>0</v>
      </c>
      <c r="F49" s="130">
        <f t="shared" si="1"/>
        <v>0</v>
      </c>
      <c r="G49" s="110">
        <v>7</v>
      </c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2"/>
    </row>
    <row r="50" spans="1:24" x14ac:dyDescent="0.75">
      <c r="A50" s="2"/>
      <c r="B50" s="29" t="s">
        <v>1495</v>
      </c>
      <c r="C50" s="9" t="s">
        <v>126</v>
      </c>
      <c r="D50" s="128">
        <f t="shared" si="0"/>
        <v>10.909306243205366</v>
      </c>
      <c r="E50" s="132">
        <f>wIND!K12</f>
        <v>2.901411234895044E-2</v>
      </c>
      <c r="F50" s="130">
        <f t="shared" si="1"/>
        <v>0</v>
      </c>
      <c r="G50" s="110">
        <v>7</v>
      </c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2"/>
    </row>
    <row r="51" spans="1:24" x14ac:dyDescent="0.75">
      <c r="A51" s="2"/>
      <c r="B51" s="29" t="s">
        <v>1496</v>
      </c>
      <c r="C51" s="9" t="s">
        <v>128</v>
      </c>
      <c r="D51" s="128">
        <f t="shared" si="0"/>
        <v>14.465852006176931</v>
      </c>
      <c r="E51" s="132">
        <f>wIND!K13</f>
        <v>3.847301065472588E-2</v>
      </c>
      <c r="F51" s="130">
        <f t="shared" si="1"/>
        <v>0</v>
      </c>
      <c r="G51" s="110">
        <v>7</v>
      </c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2"/>
    </row>
    <row r="52" spans="1:24" x14ac:dyDescent="0.75">
      <c r="A52" s="2"/>
      <c r="B52" s="29" t="s">
        <v>1497</v>
      </c>
      <c r="C52" s="9" t="s">
        <v>124</v>
      </c>
      <c r="D52" s="128">
        <f t="shared" si="0"/>
        <v>8.074918405999556</v>
      </c>
      <c r="E52" s="132">
        <f>wIND!K14</f>
        <v>2.1475846824466904E-2</v>
      </c>
      <c r="F52" s="130">
        <f t="shared" si="1"/>
        <v>0</v>
      </c>
      <c r="G52" s="110">
        <v>7</v>
      </c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2"/>
    </row>
    <row r="53" spans="1:24" x14ac:dyDescent="0.75">
      <c r="A53" s="2"/>
      <c r="B53" s="29" t="s">
        <v>1498</v>
      </c>
      <c r="C53" s="9" t="s">
        <v>134</v>
      </c>
      <c r="D53" s="128">
        <f t="shared" si="0"/>
        <v>187.69428989188066</v>
      </c>
      <c r="E53" s="132">
        <f>wIND!K15</f>
        <v>0.49918694120181029</v>
      </c>
      <c r="F53" s="130">
        <f t="shared" si="1"/>
        <v>0</v>
      </c>
      <c r="G53" s="110">
        <v>7</v>
      </c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2"/>
    </row>
    <row r="54" spans="1:24" x14ac:dyDescent="0.75">
      <c r="A54" s="2"/>
      <c r="B54" s="29" t="s">
        <v>1499</v>
      </c>
      <c r="C54" s="9" t="s">
        <v>1152</v>
      </c>
      <c r="D54" s="128">
        <f t="shared" si="0"/>
        <v>29.411045918726707</v>
      </c>
      <c r="E54" s="132">
        <f>wIND!K16</f>
        <v>7.8220866805124217E-2</v>
      </c>
      <c r="F54" s="130">
        <f t="shared" si="1"/>
        <v>0</v>
      </c>
      <c r="G54" s="110">
        <v>7</v>
      </c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2"/>
    </row>
    <row r="55" spans="1:24" x14ac:dyDescent="0.75">
      <c r="A55" s="2"/>
      <c r="B55" s="29" t="s">
        <v>1500</v>
      </c>
      <c r="C55" s="9" t="s">
        <v>145</v>
      </c>
      <c r="D55" s="128">
        <f t="shared" si="0"/>
        <v>7.0349646083051791</v>
      </c>
      <c r="E55" s="132">
        <f>wIND!K17</f>
        <v>1.8710012256130795E-2</v>
      </c>
      <c r="F55" s="130">
        <f t="shared" si="1"/>
        <v>0</v>
      </c>
      <c r="G55" s="110">
        <v>7</v>
      </c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2"/>
    </row>
    <row r="56" spans="1:24" x14ac:dyDescent="0.75">
      <c r="A56" s="2"/>
      <c r="B56" s="29" t="s">
        <v>1501</v>
      </c>
      <c r="C56" s="18" t="s">
        <v>142</v>
      </c>
      <c r="D56" s="106">
        <f t="shared" si="0"/>
        <v>79.149992460863274</v>
      </c>
      <c r="E56" s="107">
        <f>wIND!K18</f>
        <v>0.21050529909804061</v>
      </c>
      <c r="F56" s="108">
        <f t="shared" si="1"/>
        <v>0</v>
      </c>
      <c r="G56" s="110">
        <v>7</v>
      </c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2"/>
    </row>
    <row r="57" spans="1:24" x14ac:dyDescent="0.75">
      <c r="A57" s="2"/>
      <c r="B57" s="29" t="s">
        <v>1502</v>
      </c>
      <c r="C57" s="9" t="s">
        <v>1156</v>
      </c>
      <c r="D57" s="128">
        <f t="shared" si="0"/>
        <v>182.63139932561154</v>
      </c>
      <c r="E57" s="131">
        <f>wIND!K19</f>
        <v>0.80454360936392755</v>
      </c>
      <c r="F57" s="130">
        <f t="shared" si="1"/>
        <v>227</v>
      </c>
      <c r="G57" s="110">
        <v>8</v>
      </c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2"/>
    </row>
    <row r="58" spans="1:24" x14ac:dyDescent="0.75">
      <c r="A58" s="2"/>
      <c r="B58" s="29" t="s">
        <v>1503</v>
      </c>
      <c r="C58" s="9" t="s">
        <v>147</v>
      </c>
      <c r="D58" s="128">
        <f t="shared" si="0"/>
        <v>35.771020967177265</v>
      </c>
      <c r="E58" s="131">
        <f>wIND!K20</f>
        <v>0.15758159016377649</v>
      </c>
      <c r="F58" s="130">
        <f t="shared" si="1"/>
        <v>0</v>
      </c>
      <c r="G58" s="110">
        <v>8</v>
      </c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2"/>
    </row>
    <row r="59" spans="1:24" x14ac:dyDescent="0.75">
      <c r="A59" s="2"/>
      <c r="B59" s="29" t="s">
        <v>1504</v>
      </c>
      <c r="C59" s="9" t="s">
        <v>149</v>
      </c>
      <c r="D59" s="128">
        <f t="shared" si="0"/>
        <v>8.5975797072111977</v>
      </c>
      <c r="E59" s="131">
        <f>wIND!K21</f>
        <v>3.7874800472296022E-2</v>
      </c>
      <c r="F59" s="130">
        <f t="shared" si="1"/>
        <v>0</v>
      </c>
      <c r="G59" s="110">
        <v>8</v>
      </c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2"/>
    </row>
    <row r="60" spans="1:24" x14ac:dyDescent="0.75">
      <c r="A60" s="2"/>
      <c r="B60" s="29" t="s">
        <v>1505</v>
      </c>
      <c r="C60" s="9" t="s">
        <v>153</v>
      </c>
      <c r="D60" s="128">
        <f t="shared" si="0"/>
        <v>112</v>
      </c>
      <c r="E60" s="129">
        <f>wIND!K22</f>
        <v>1</v>
      </c>
      <c r="F60" s="130">
        <f t="shared" si="1"/>
        <v>112</v>
      </c>
      <c r="G60" s="110">
        <v>9</v>
      </c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2"/>
    </row>
    <row r="61" spans="1:24" x14ac:dyDescent="0.75">
      <c r="A61" s="2"/>
      <c r="B61" s="29" t="s">
        <v>1506</v>
      </c>
      <c r="C61" s="9" t="s">
        <v>160</v>
      </c>
      <c r="D61" s="128">
        <f t="shared" si="0"/>
        <v>36.541827452290534</v>
      </c>
      <c r="E61" s="132">
        <f>wIND!K23</f>
        <v>0.58938431374662148</v>
      </c>
      <c r="F61" s="130">
        <f t="shared" si="1"/>
        <v>62</v>
      </c>
      <c r="G61" s="110">
        <v>10</v>
      </c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2"/>
    </row>
    <row r="62" spans="1:24" x14ac:dyDescent="0.75">
      <c r="A62" s="2"/>
      <c r="B62" s="29" t="s">
        <v>1507</v>
      </c>
      <c r="C62" s="9" t="s">
        <v>1162</v>
      </c>
      <c r="D62" s="128">
        <f t="shared" si="0"/>
        <v>25.45817254770947</v>
      </c>
      <c r="E62" s="132">
        <f>wIND!K24</f>
        <v>0.41061568625337858</v>
      </c>
      <c r="F62" s="130">
        <f t="shared" si="1"/>
        <v>0</v>
      </c>
      <c r="G62" s="110">
        <v>10</v>
      </c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2"/>
    </row>
    <row r="63" spans="1:24" x14ac:dyDescent="0.75">
      <c r="A63" s="2"/>
      <c r="B63" s="29" t="s">
        <v>1508</v>
      </c>
      <c r="C63" s="9" t="s">
        <v>163</v>
      </c>
      <c r="D63" s="128">
        <f t="shared" si="0"/>
        <v>0.67447820190785512</v>
      </c>
      <c r="E63" s="131">
        <f>wIND!K25</f>
        <v>6.4236019229319524E-3</v>
      </c>
      <c r="F63" s="130">
        <f t="shared" si="1"/>
        <v>105</v>
      </c>
      <c r="G63" s="110">
        <v>11</v>
      </c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2"/>
    </row>
    <row r="64" spans="1:24" x14ac:dyDescent="0.75">
      <c r="A64" s="2"/>
      <c r="B64" s="29" t="s">
        <v>1509</v>
      </c>
      <c r="C64" s="9" t="s">
        <v>167</v>
      </c>
      <c r="D64" s="128">
        <f t="shared" si="0"/>
        <v>76.148853125519906</v>
      </c>
      <c r="E64" s="131">
        <f>wIND!K26</f>
        <v>0.72522717262399894</v>
      </c>
      <c r="F64" s="130">
        <f t="shared" si="1"/>
        <v>0</v>
      </c>
      <c r="G64" s="110">
        <v>11</v>
      </c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2"/>
    </row>
    <row r="65" spans="1:24" x14ac:dyDescent="0.75">
      <c r="A65" s="2"/>
      <c r="B65" s="29" t="s">
        <v>1510</v>
      </c>
      <c r="C65" s="9" t="s">
        <v>1166</v>
      </c>
      <c r="D65" s="128">
        <f t="shared" si="0"/>
        <v>17.083977083938581</v>
      </c>
      <c r="E65" s="131">
        <f>wIND!K27</f>
        <v>0.16270454365655787</v>
      </c>
      <c r="F65" s="130">
        <f t="shared" si="1"/>
        <v>0</v>
      </c>
      <c r="G65" s="110">
        <v>11</v>
      </c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2"/>
    </row>
    <row r="66" spans="1:24" x14ac:dyDescent="0.75">
      <c r="A66" s="2"/>
      <c r="B66" s="29" t="s">
        <v>1511</v>
      </c>
      <c r="C66" s="9" t="s">
        <v>1168</v>
      </c>
      <c r="D66" s="128">
        <f t="shared" si="0"/>
        <v>11.092691588633668</v>
      </c>
      <c r="E66" s="131">
        <f>wIND!K28</f>
        <v>0.10564468179651111</v>
      </c>
      <c r="F66" s="130">
        <f t="shared" si="1"/>
        <v>0</v>
      </c>
      <c r="G66" s="110">
        <v>11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2"/>
    </row>
    <row r="67" spans="1:24" x14ac:dyDescent="0.75">
      <c r="A67" s="2"/>
      <c r="B67" s="29" t="s">
        <v>1512</v>
      </c>
      <c r="C67" s="9" t="s">
        <v>169</v>
      </c>
      <c r="D67" s="128">
        <f t="shared" si="0"/>
        <v>4.3289071726792354</v>
      </c>
      <c r="E67" s="132">
        <f>wIND!K29</f>
        <v>6.5589502616352047E-2</v>
      </c>
      <c r="F67" s="130">
        <f t="shared" si="1"/>
        <v>66</v>
      </c>
      <c r="G67" s="110">
        <v>12</v>
      </c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2"/>
    </row>
    <row r="68" spans="1:24" x14ac:dyDescent="0.75">
      <c r="A68" s="2"/>
      <c r="B68" s="29" t="s">
        <v>1513</v>
      </c>
      <c r="C68" s="9" t="s">
        <v>1173</v>
      </c>
      <c r="D68" s="128">
        <f t="shared" si="0"/>
        <v>39.807102862107207</v>
      </c>
      <c r="E68" s="132">
        <f>wIND!K30</f>
        <v>0.60313792215313955</v>
      </c>
      <c r="F68" s="130">
        <f t="shared" si="1"/>
        <v>0</v>
      </c>
      <c r="G68" s="110">
        <v>12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2"/>
    </row>
    <row r="69" spans="1:24" x14ac:dyDescent="0.75">
      <c r="A69" s="2"/>
      <c r="B69" s="29" t="s">
        <v>1514</v>
      </c>
      <c r="C69" s="9" t="s">
        <v>1176</v>
      </c>
      <c r="D69" s="128">
        <f t="shared" si="0"/>
        <v>21.863989965213552</v>
      </c>
      <c r="E69" s="132">
        <f>wIND!K31</f>
        <v>0.33127257523050835</v>
      </c>
      <c r="F69" s="130">
        <f t="shared" si="1"/>
        <v>0</v>
      </c>
      <c r="G69" s="110">
        <v>12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2"/>
    </row>
    <row r="70" spans="1:24" x14ac:dyDescent="0.75">
      <c r="A70" s="2"/>
      <c r="B70" s="29" t="s">
        <v>1515</v>
      </c>
      <c r="C70" s="9" t="s">
        <v>171</v>
      </c>
      <c r="D70" s="128">
        <f t="shared" si="0"/>
        <v>45.561607927304649</v>
      </c>
      <c r="E70" s="131">
        <f>wIND!K32</f>
        <v>0.59949484114874552</v>
      </c>
      <c r="F70" s="130">
        <f t="shared" si="1"/>
        <v>76</v>
      </c>
      <c r="G70" s="110">
        <v>13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2"/>
    </row>
    <row r="71" spans="1:24" x14ac:dyDescent="0.75">
      <c r="A71" s="2"/>
      <c r="B71" s="29" t="s">
        <v>1516</v>
      </c>
      <c r="C71" s="9" t="s">
        <v>173</v>
      </c>
      <c r="D71" s="128">
        <f t="shared" si="0"/>
        <v>19.968549989627881</v>
      </c>
      <c r="E71" s="131">
        <f>wIND!K33</f>
        <v>0.26274407881089323</v>
      </c>
      <c r="F71" s="130">
        <f t="shared" si="1"/>
        <v>0</v>
      </c>
      <c r="G71" s="110">
        <v>13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2"/>
    </row>
    <row r="72" spans="1:24" x14ac:dyDescent="0.75">
      <c r="A72" s="2"/>
      <c r="B72" s="29" t="s">
        <v>1517</v>
      </c>
      <c r="C72" s="9" t="s">
        <v>176</v>
      </c>
      <c r="D72" s="128">
        <f t="shared" ref="D72:D80" si="5">IF(COUNTIF($G$8:$G$111,G72)=1,F72,SUMIF($G$8:$G$111,G72,$F$8:$F$111)*E72/SUMIF($G$8:$G$111,G72,$E$8:$E$111))</f>
        <v>10.469842083067466</v>
      </c>
      <c r="E72" s="131">
        <f>wIND!K34</f>
        <v>0.13776108004036142</v>
      </c>
      <c r="F72" s="130">
        <f t="shared" si="1"/>
        <v>0</v>
      </c>
      <c r="G72" s="110">
        <v>13</v>
      </c>
      <c r="H72" s="4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75">
      <c r="A73" s="2"/>
      <c r="B73" s="29" t="s">
        <v>1518</v>
      </c>
      <c r="C73" s="9" t="s">
        <v>1183</v>
      </c>
      <c r="D73" s="128">
        <f t="shared" si="5"/>
        <v>32.749415288475689</v>
      </c>
      <c r="E73" s="132">
        <f>wIND!K35</f>
        <v>0.38987399152947255</v>
      </c>
      <c r="F73" s="130">
        <f t="shared" ref="F73:F110" si="6">SUMIF($H$8:$H$46,$C73,$I$8:$I$46)</f>
        <v>84</v>
      </c>
      <c r="G73" s="110">
        <v>14</v>
      </c>
      <c r="H73" s="4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x14ac:dyDescent="0.75">
      <c r="A74" s="2"/>
      <c r="B74" s="29" t="s">
        <v>1519</v>
      </c>
      <c r="C74" s="9" t="s">
        <v>178</v>
      </c>
      <c r="D74" s="128">
        <f t="shared" si="5"/>
        <v>50.980498839358745</v>
      </c>
      <c r="E74" s="132">
        <f>wIND!K36</f>
        <v>0.60691070046855666</v>
      </c>
      <c r="F74" s="130">
        <f t="shared" si="6"/>
        <v>0</v>
      </c>
      <c r="G74" s="110">
        <v>14</v>
      </c>
      <c r="H74" s="4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x14ac:dyDescent="0.75">
      <c r="A75" s="2"/>
      <c r="B75" s="29" t="s">
        <v>1520</v>
      </c>
      <c r="C75" s="18" t="s">
        <v>1186</v>
      </c>
      <c r="D75" s="106">
        <f t="shared" si="5"/>
        <v>0.27008587216555618</v>
      </c>
      <c r="E75" s="107">
        <f>wIND!K37</f>
        <v>3.2153080019709074E-3</v>
      </c>
      <c r="F75" s="108">
        <f t="shared" si="6"/>
        <v>0</v>
      </c>
      <c r="G75" s="110">
        <v>14</v>
      </c>
      <c r="H75" s="4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x14ac:dyDescent="0.75">
      <c r="A76" s="2"/>
      <c r="B76" s="29" t="s">
        <v>1521</v>
      </c>
      <c r="C76" s="9" t="s">
        <v>181</v>
      </c>
      <c r="D76" s="128">
        <f t="shared" si="5"/>
        <v>159</v>
      </c>
      <c r="E76" s="129">
        <f>wIND!K38</f>
        <v>1</v>
      </c>
      <c r="F76" s="130">
        <f t="shared" si="6"/>
        <v>159</v>
      </c>
      <c r="G76" s="110">
        <v>15</v>
      </c>
      <c r="H76" s="4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x14ac:dyDescent="0.75">
      <c r="A77" s="2"/>
      <c r="B77" s="29" t="s">
        <v>1522</v>
      </c>
      <c r="C77" s="9" t="s">
        <v>183</v>
      </c>
      <c r="D77" s="128">
        <f t="shared" si="5"/>
        <v>34.228894419284146</v>
      </c>
      <c r="E77" s="131">
        <f>wIND!K39</f>
        <v>0.87766395946882403</v>
      </c>
      <c r="F77" s="130">
        <f t="shared" si="6"/>
        <v>39</v>
      </c>
      <c r="G77" s="110">
        <v>16</v>
      </c>
      <c r="H77" s="4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x14ac:dyDescent="0.75">
      <c r="A78" s="2"/>
      <c r="B78" s="29" t="s">
        <v>1523</v>
      </c>
      <c r="C78" s="9" t="s">
        <v>1191</v>
      </c>
      <c r="D78" s="128">
        <f t="shared" si="5"/>
        <v>4.7711055807158589</v>
      </c>
      <c r="E78" s="131">
        <f>wIND!K40</f>
        <v>0.12233604053117585</v>
      </c>
      <c r="F78" s="130">
        <f t="shared" si="6"/>
        <v>0</v>
      </c>
      <c r="G78" s="110">
        <v>16</v>
      </c>
      <c r="H78" s="4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x14ac:dyDescent="0.75">
      <c r="A79" s="2"/>
      <c r="B79" s="29" t="s">
        <v>1524</v>
      </c>
      <c r="C79" s="9" t="s">
        <v>185</v>
      </c>
      <c r="D79" s="128">
        <f t="shared" si="5"/>
        <v>811</v>
      </c>
      <c r="E79" s="132">
        <f>wIND!K41</f>
        <v>1</v>
      </c>
      <c r="F79" s="130">
        <f t="shared" si="6"/>
        <v>811</v>
      </c>
      <c r="G79" s="110">
        <v>17</v>
      </c>
      <c r="H79" s="4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x14ac:dyDescent="0.75">
      <c r="A80" s="2"/>
      <c r="B80" s="29" t="s">
        <v>1525</v>
      </c>
      <c r="C80" s="18" t="s">
        <v>1195</v>
      </c>
      <c r="D80" s="106">
        <f t="shared" si="5"/>
        <v>0</v>
      </c>
      <c r="E80" s="107">
        <f>wIND!K42</f>
        <v>0</v>
      </c>
      <c r="F80" s="108">
        <f t="shared" si="6"/>
        <v>0</v>
      </c>
      <c r="G80" s="110">
        <v>17</v>
      </c>
      <c r="H80" s="4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75">
      <c r="A81" s="2"/>
      <c r="B81" s="29" t="s">
        <v>1526</v>
      </c>
      <c r="C81" s="9" t="s">
        <v>1198</v>
      </c>
      <c r="D81" s="128">
        <f>IF(COUNTIF($G$8:$G$111,G81)=1,F81,SUMIF($G$8:$G$111,G81,$F$8:$F$111)*E81/SUMIF($G$8:$G$111,G81,$E$8:$E$111))</f>
        <v>57.119504811897961</v>
      </c>
      <c r="E81" s="131">
        <f>wSRV!K7</f>
        <v>0.89249226268590565</v>
      </c>
      <c r="F81" s="130">
        <f t="shared" si="6"/>
        <v>64</v>
      </c>
      <c r="G81" s="110">
        <v>18</v>
      </c>
      <c r="H81" s="4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x14ac:dyDescent="0.75">
      <c r="A82" s="2"/>
      <c r="B82" s="29" t="s">
        <v>1527</v>
      </c>
      <c r="C82" s="9" t="s">
        <v>1201</v>
      </c>
      <c r="D82" s="128">
        <f t="shared" ref="D82:D111" si="7">IF(COUNTIF($G$8:$G$111,G82)=1,F82,SUMIF($G$8:$G$111,G82,$F$8:$F$111)*E82/SUMIF($G$8:$G$111,G82,$E$8:$E$111))</f>
        <v>6.8804951881020404</v>
      </c>
      <c r="E82" s="131">
        <f>wSRV!K8</f>
        <v>0.10750773731409438</v>
      </c>
      <c r="F82" s="130">
        <f t="shared" si="6"/>
        <v>0</v>
      </c>
      <c r="G82" s="110">
        <v>18</v>
      </c>
      <c r="H82" s="4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x14ac:dyDescent="0.75">
      <c r="A83" s="2"/>
      <c r="B83" s="29" t="s">
        <v>1528</v>
      </c>
      <c r="C83" s="9" t="s">
        <v>1204</v>
      </c>
      <c r="D83" s="128">
        <f t="shared" si="7"/>
        <v>388.68805259017478</v>
      </c>
      <c r="E83" s="132">
        <f>wSRV!K9</f>
        <v>0.30224576406700993</v>
      </c>
      <c r="F83" s="130">
        <f t="shared" si="6"/>
        <v>1286</v>
      </c>
      <c r="G83" s="110">
        <v>19</v>
      </c>
      <c r="H83" s="4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x14ac:dyDescent="0.75">
      <c r="A84" s="2"/>
      <c r="B84" s="29" t="s">
        <v>1529</v>
      </c>
      <c r="C84" s="9" t="s">
        <v>1207</v>
      </c>
      <c r="D84" s="128">
        <f t="shared" si="7"/>
        <v>897.31194740982517</v>
      </c>
      <c r="E84" s="132">
        <f>wSRV!K10</f>
        <v>0.69775423593299002</v>
      </c>
      <c r="F84" s="130">
        <f t="shared" si="6"/>
        <v>0</v>
      </c>
      <c r="G84" s="110">
        <v>19</v>
      </c>
      <c r="H84" s="4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x14ac:dyDescent="0.75">
      <c r="A85" s="2"/>
      <c r="B85" s="29" t="s">
        <v>1530</v>
      </c>
      <c r="C85" s="9" t="s">
        <v>1210</v>
      </c>
      <c r="D85" s="128">
        <f t="shared" si="7"/>
        <v>364.08206931134356</v>
      </c>
      <c r="E85" s="131">
        <f>wSRV!K11</f>
        <v>0.57790804652594219</v>
      </c>
      <c r="F85" s="130">
        <f t="shared" si="6"/>
        <v>630</v>
      </c>
      <c r="G85" s="110">
        <v>20</v>
      </c>
      <c r="H85" s="4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x14ac:dyDescent="0.75">
      <c r="A86" s="2"/>
      <c r="B86" s="29" t="s">
        <v>1531</v>
      </c>
      <c r="C86" s="9" t="s">
        <v>1213</v>
      </c>
      <c r="D86" s="128">
        <f t="shared" si="7"/>
        <v>170.03772600537076</v>
      </c>
      <c r="E86" s="131">
        <f>wSRV!K12</f>
        <v>0.26990115238947737</v>
      </c>
      <c r="F86" s="130">
        <f t="shared" si="6"/>
        <v>0</v>
      </c>
      <c r="G86" s="110">
        <v>20</v>
      </c>
      <c r="H86" s="4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x14ac:dyDescent="0.75">
      <c r="A87" s="2"/>
      <c r="B87" s="29" t="s">
        <v>1532</v>
      </c>
      <c r="C87" s="9" t="s">
        <v>1216</v>
      </c>
      <c r="D87" s="128">
        <f t="shared" si="7"/>
        <v>78.130053822581274</v>
      </c>
      <c r="E87" s="131">
        <f>wSRV!K13</f>
        <v>0.1240159584485417</v>
      </c>
      <c r="F87" s="130">
        <f t="shared" si="6"/>
        <v>0</v>
      </c>
      <c r="G87" s="110">
        <v>20</v>
      </c>
      <c r="H87" s="4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x14ac:dyDescent="0.75">
      <c r="A88" s="2"/>
      <c r="B88" s="29" t="s">
        <v>1533</v>
      </c>
      <c r="C88" s="9" t="s">
        <v>1219</v>
      </c>
      <c r="D88" s="128">
        <f t="shared" si="7"/>
        <v>17.750150860704419</v>
      </c>
      <c r="E88" s="131">
        <f>wSRV!K14</f>
        <v>2.8174842636038762E-2</v>
      </c>
      <c r="F88" s="130">
        <f t="shared" si="6"/>
        <v>0</v>
      </c>
      <c r="G88" s="110">
        <v>20</v>
      </c>
      <c r="H88" s="4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x14ac:dyDescent="0.75">
      <c r="A89" s="2"/>
      <c r="B89" s="29" t="s">
        <v>1534</v>
      </c>
      <c r="C89" s="9" t="s">
        <v>188</v>
      </c>
      <c r="D89" s="128">
        <f t="shared" si="7"/>
        <v>0</v>
      </c>
      <c r="E89" s="129">
        <f>wSRV!K15</f>
        <v>0</v>
      </c>
      <c r="F89" s="130">
        <f t="shared" si="6"/>
        <v>0</v>
      </c>
      <c r="G89" s="110">
        <v>21</v>
      </c>
      <c r="H89" s="4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x14ac:dyDescent="0.75">
      <c r="A90" s="2"/>
      <c r="B90" s="29" t="s">
        <v>1535</v>
      </c>
      <c r="C90" s="9" t="s">
        <v>1222</v>
      </c>
      <c r="D90" s="128" t="e">
        <f>IF(COUNTIF($G$8:$G$111,G90)=1,F90,SUMIF($G$8:$G$111,G90,$F$8:$F$111)*E90/SUMIF($G$8:$G$111,G90,$E$8:$E$111))</f>
        <v>#DIV/0!</v>
      </c>
      <c r="E90" s="132">
        <f>wSRV!K16</f>
        <v>0</v>
      </c>
      <c r="F90" s="130">
        <f t="shared" si="6"/>
        <v>0</v>
      </c>
      <c r="G90" s="110">
        <v>22</v>
      </c>
      <c r="H90" s="4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75">
      <c r="A91" s="2"/>
      <c r="B91" s="29" t="s">
        <v>1536</v>
      </c>
      <c r="C91" s="9" t="s">
        <v>193</v>
      </c>
      <c r="D91" s="128" t="e">
        <f>IF(COUNTIF($G$8:$G$111,G91)=1,F91,SUMIF($G$8:$G$111,G91,$F$8:$F$111)*E91/SUMIF($G$8:$G$111,G91,$E$8:$E$111))</f>
        <v>#DIV/0!</v>
      </c>
      <c r="E91" s="132">
        <f>wSRV!K17</f>
        <v>0</v>
      </c>
      <c r="F91" s="130">
        <f t="shared" si="6"/>
        <v>0</v>
      </c>
      <c r="G91" s="110">
        <v>22</v>
      </c>
      <c r="H91" s="4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x14ac:dyDescent="0.75">
      <c r="A92" s="2"/>
      <c r="B92" s="29" t="s">
        <v>1537</v>
      </c>
      <c r="C92" s="9" t="s">
        <v>1226</v>
      </c>
      <c r="D92" s="128" t="e">
        <f t="shared" si="7"/>
        <v>#DIV/0!</v>
      </c>
      <c r="E92" s="132">
        <f>wSRV!K18</f>
        <v>0</v>
      </c>
      <c r="F92" s="130">
        <f t="shared" si="6"/>
        <v>0</v>
      </c>
      <c r="G92" s="110">
        <v>22</v>
      </c>
      <c r="H92" s="4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x14ac:dyDescent="0.75">
      <c r="A93" s="2"/>
      <c r="B93" s="29" t="s">
        <v>1538</v>
      </c>
      <c r="C93" s="9" t="s">
        <v>1229</v>
      </c>
      <c r="D93" s="128" t="e">
        <f t="shared" si="7"/>
        <v>#DIV/0!</v>
      </c>
      <c r="E93" s="131">
        <f>wSRV!K19</f>
        <v>0</v>
      </c>
      <c r="F93" s="130">
        <f t="shared" si="6"/>
        <v>0</v>
      </c>
      <c r="G93" s="110">
        <v>23</v>
      </c>
      <c r="H93" s="4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x14ac:dyDescent="0.75">
      <c r="A94" s="2"/>
      <c r="B94" s="29" t="s">
        <v>1539</v>
      </c>
      <c r="C94" s="9" t="s">
        <v>1232</v>
      </c>
      <c r="D94" s="128" t="e">
        <f t="shared" si="7"/>
        <v>#DIV/0!</v>
      </c>
      <c r="E94" s="131">
        <f>wSRV!K20</f>
        <v>0</v>
      </c>
      <c r="F94" s="130">
        <f t="shared" si="6"/>
        <v>0</v>
      </c>
      <c r="G94" s="110">
        <v>23</v>
      </c>
      <c r="H94" s="4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x14ac:dyDescent="0.75">
      <c r="A95" s="2"/>
      <c r="B95" s="29" t="s">
        <v>1540</v>
      </c>
      <c r="C95" s="9" t="s">
        <v>1235</v>
      </c>
      <c r="D95" s="128" t="e">
        <f t="shared" si="7"/>
        <v>#DIV/0!</v>
      </c>
      <c r="E95" s="131">
        <f>wSRV!K21</f>
        <v>0</v>
      </c>
      <c r="F95" s="130">
        <f t="shared" si="6"/>
        <v>0</v>
      </c>
      <c r="G95" s="110">
        <v>23</v>
      </c>
      <c r="H95" s="4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x14ac:dyDescent="0.75">
      <c r="A96" s="2"/>
      <c r="B96" s="29" t="s">
        <v>1541</v>
      </c>
      <c r="C96" s="9" t="s">
        <v>1238</v>
      </c>
      <c r="D96" s="128" t="e">
        <f t="shared" si="7"/>
        <v>#DIV/0!</v>
      </c>
      <c r="E96" s="132">
        <f>wSRV!K22</f>
        <v>0</v>
      </c>
      <c r="F96" s="130">
        <f t="shared" si="6"/>
        <v>0</v>
      </c>
      <c r="G96" s="110">
        <v>24</v>
      </c>
      <c r="H96" s="4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75">
      <c r="A97" s="2"/>
      <c r="B97" s="29" t="s">
        <v>1542</v>
      </c>
      <c r="C97" s="9" t="s">
        <v>195</v>
      </c>
      <c r="D97" s="128" t="e">
        <f t="shared" si="7"/>
        <v>#DIV/0!</v>
      </c>
      <c r="E97" s="132">
        <f>wSRV!K23</f>
        <v>0</v>
      </c>
      <c r="F97" s="130">
        <f t="shared" si="6"/>
        <v>0</v>
      </c>
      <c r="G97" s="110">
        <v>24</v>
      </c>
      <c r="H97" s="4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75">
      <c r="A98" s="2"/>
      <c r="B98" s="29" t="s">
        <v>1543</v>
      </c>
      <c r="C98" s="9" t="s">
        <v>1242</v>
      </c>
      <c r="D98" s="128" t="e">
        <f t="shared" si="7"/>
        <v>#DIV/0!</v>
      </c>
      <c r="E98" s="131">
        <f>wSRV!K24</f>
        <v>0</v>
      </c>
      <c r="F98" s="130">
        <f t="shared" si="6"/>
        <v>0</v>
      </c>
      <c r="G98" s="110">
        <v>25</v>
      </c>
      <c r="H98" s="4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75">
      <c r="A99" s="2"/>
      <c r="B99" s="29" t="s">
        <v>1544</v>
      </c>
      <c r="C99" s="9" t="s">
        <v>1245</v>
      </c>
      <c r="D99" s="128" t="e">
        <f t="shared" si="7"/>
        <v>#DIV/0!</v>
      </c>
      <c r="E99" s="131">
        <f>wSRV!K25</f>
        <v>0</v>
      </c>
      <c r="F99" s="130">
        <f t="shared" si="6"/>
        <v>0</v>
      </c>
      <c r="G99" s="110">
        <v>25</v>
      </c>
      <c r="H99" s="4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75">
      <c r="A100" s="2"/>
      <c r="B100" s="29" t="s">
        <v>1545</v>
      </c>
      <c r="C100" s="9" t="s">
        <v>1248</v>
      </c>
      <c r="D100" s="128" t="e">
        <f t="shared" si="7"/>
        <v>#DIV/0!</v>
      </c>
      <c r="E100" s="131">
        <f>wSRV!K26</f>
        <v>0</v>
      </c>
      <c r="F100" s="130">
        <f t="shared" si="6"/>
        <v>0</v>
      </c>
      <c r="G100" s="110">
        <v>25</v>
      </c>
      <c r="H100" s="4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75">
      <c r="A101" s="2"/>
      <c r="B101" s="29" t="s">
        <v>1546</v>
      </c>
      <c r="C101" s="9" t="s">
        <v>1251</v>
      </c>
      <c r="D101" s="225" t="e">
        <f t="shared" si="7"/>
        <v>#DIV/0!</v>
      </c>
      <c r="E101" s="132">
        <f>wSRV!K27</f>
        <v>0</v>
      </c>
      <c r="F101" s="130">
        <f t="shared" si="6"/>
        <v>0</v>
      </c>
      <c r="G101" s="110">
        <v>26</v>
      </c>
      <c r="H101" s="4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75">
      <c r="A102" s="2"/>
      <c r="B102" s="29" t="s">
        <v>1547</v>
      </c>
      <c r="C102" s="9" t="s">
        <v>1254</v>
      </c>
      <c r="D102" s="225" t="e">
        <f t="shared" si="7"/>
        <v>#DIV/0!</v>
      </c>
      <c r="E102" s="132">
        <f>wSRV!K28</f>
        <v>0</v>
      </c>
      <c r="F102" s="130">
        <f t="shared" si="6"/>
        <v>0</v>
      </c>
      <c r="G102" s="110">
        <v>26</v>
      </c>
      <c r="H102" s="4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x14ac:dyDescent="0.75">
      <c r="A103" s="2"/>
      <c r="B103" s="29" t="s">
        <v>1548</v>
      </c>
      <c r="C103" s="9" t="s">
        <v>197</v>
      </c>
      <c r="D103" s="128">
        <f t="shared" si="7"/>
        <v>0</v>
      </c>
      <c r="E103" s="129">
        <f>wSRV!K29</f>
        <v>0</v>
      </c>
      <c r="F103" s="130">
        <f t="shared" si="6"/>
        <v>0</v>
      </c>
      <c r="G103" s="110">
        <v>27</v>
      </c>
      <c r="H103" s="4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75">
      <c r="A104" s="2"/>
      <c r="B104" s="29" t="s">
        <v>1549</v>
      </c>
      <c r="C104" s="9" t="s">
        <v>199</v>
      </c>
      <c r="D104" s="128">
        <f t="shared" si="7"/>
        <v>0</v>
      </c>
      <c r="E104" s="129">
        <f>wSRV!K30</f>
        <v>0</v>
      </c>
      <c r="F104" s="130">
        <f t="shared" si="6"/>
        <v>0</v>
      </c>
      <c r="G104" s="110">
        <v>28</v>
      </c>
      <c r="H104" s="4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75">
      <c r="A105" s="2"/>
      <c r="B105" s="29" t="s">
        <v>1550</v>
      </c>
      <c r="C105" s="9" t="s">
        <v>202</v>
      </c>
      <c r="D105" s="128" t="e">
        <f t="shared" si="7"/>
        <v>#DIV/0!</v>
      </c>
      <c r="E105" s="131">
        <f>wSRV!K31</f>
        <v>0</v>
      </c>
      <c r="F105" s="130">
        <f t="shared" si="6"/>
        <v>0</v>
      </c>
      <c r="G105" s="110">
        <v>29</v>
      </c>
      <c r="H105" s="4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75">
      <c r="A106" s="2"/>
      <c r="B106" s="29" t="s">
        <v>1551</v>
      </c>
      <c r="C106" s="9" t="s">
        <v>1259</v>
      </c>
      <c r="D106" s="128" t="e">
        <f t="shared" si="7"/>
        <v>#DIV/0!</v>
      </c>
      <c r="E106" s="131">
        <f>wSRV!K32</f>
        <v>0</v>
      </c>
      <c r="F106" s="130">
        <f t="shared" si="6"/>
        <v>0</v>
      </c>
      <c r="G106" s="110">
        <v>29</v>
      </c>
      <c r="H106" s="4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75">
      <c r="A107" s="2"/>
      <c r="B107" s="29" t="s">
        <v>1552</v>
      </c>
      <c r="C107" s="9" t="s">
        <v>1262</v>
      </c>
      <c r="D107" s="128" t="e">
        <f t="shared" si="7"/>
        <v>#DIV/0!</v>
      </c>
      <c r="E107" s="132">
        <f>wSRV!K33</f>
        <v>0</v>
      </c>
      <c r="F107" s="130">
        <f t="shared" si="6"/>
        <v>0</v>
      </c>
      <c r="G107" s="110">
        <v>30</v>
      </c>
      <c r="H107" s="4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75">
      <c r="A108" s="2"/>
      <c r="B108" s="29" t="s">
        <v>1553</v>
      </c>
      <c r="C108" s="9" t="s">
        <v>1265</v>
      </c>
      <c r="D108" s="128" t="e">
        <f t="shared" si="7"/>
        <v>#DIV/0!</v>
      </c>
      <c r="E108" s="132">
        <f>wSRV!K34</f>
        <v>0</v>
      </c>
      <c r="F108" s="130">
        <f t="shared" si="6"/>
        <v>0</v>
      </c>
      <c r="G108" s="110">
        <v>30</v>
      </c>
      <c r="H108" s="4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75">
      <c r="A109" s="2"/>
      <c r="B109" s="29" t="s">
        <v>1554</v>
      </c>
      <c r="C109" s="9" t="s">
        <v>204</v>
      </c>
      <c r="D109" s="128" t="e">
        <f t="shared" si="7"/>
        <v>#DIV/0!</v>
      </c>
      <c r="E109" s="132">
        <f>wSRV!K35</f>
        <v>0</v>
      </c>
      <c r="F109" s="130">
        <f t="shared" si="6"/>
        <v>0</v>
      </c>
      <c r="G109" s="110">
        <v>30</v>
      </c>
      <c r="H109" s="4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75">
      <c r="A110" s="2"/>
      <c r="B110" s="29" t="s">
        <v>1555</v>
      </c>
      <c r="C110" s="9" t="s">
        <v>1269</v>
      </c>
      <c r="D110" s="128" t="e">
        <f t="shared" si="7"/>
        <v>#DIV/0!</v>
      </c>
      <c r="E110" s="132">
        <f>wSRV!K36</f>
        <v>0</v>
      </c>
      <c r="F110" s="130">
        <f t="shared" si="6"/>
        <v>0</v>
      </c>
      <c r="G110" s="110">
        <v>30</v>
      </c>
      <c r="H110" s="4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x14ac:dyDescent="0.75">
      <c r="A111" s="2"/>
      <c r="B111" s="29" t="s">
        <v>1616</v>
      </c>
      <c r="C111" s="9" t="s">
        <v>1618</v>
      </c>
      <c r="D111" s="128" t="e">
        <f t="shared" si="7"/>
        <v>#DIV/0!</v>
      </c>
      <c r="E111" s="129">
        <f>wSRV!K37</f>
        <v>0</v>
      </c>
      <c r="F111" s="130">
        <f>SUMIF($H$8:$H$46,$C111,$I$8:$I$46)</f>
        <v>0</v>
      </c>
      <c r="G111" s="110">
        <v>30</v>
      </c>
      <c r="H111" s="4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75">
      <c r="A112" s="2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</sheetData>
  <conditionalFormatting sqref="C8:C112">
    <cfRule type="cellIs" dxfId="80" priority="1" operator="lessThan">
      <formula>0</formula>
    </cfRule>
  </conditionalFormatting>
  <pageMargins left="0.7" right="0.7" top="0.75" bottom="0.75" header="0.3" footer="0.3"/>
  <ignoredErrors>
    <ignoredError sqref="I15 I34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EB5D-A8AE-45CE-90F7-BAD026DFBE99}">
  <sheetPr>
    <tabColor theme="9" tint="-0.249977111117893"/>
  </sheetPr>
  <dimension ref="A1:CK65"/>
  <sheetViews>
    <sheetView showZeros="0" topLeftCell="BJ7" zoomScaleNormal="100" workbookViewId="0">
      <pane xSplit="3120" ySplit="1200" activePane="bottomRight"/>
      <selection activeCell="BK6" sqref="BK6"/>
      <selection pane="topRight" activeCell="BG6" sqref="BG6"/>
      <selection pane="bottomLeft" activeCell="BJ20" sqref="A20:XFD20"/>
      <selection pane="bottomRight" activeCell="R7" sqref="R7"/>
    </sheetView>
  </sheetViews>
  <sheetFormatPr defaultRowHeight="14.75" zeroHeight="1" x14ac:dyDescent="0.75"/>
  <cols>
    <col min="26" max="26" width="35.5" customWidth="1"/>
    <col min="28" max="32" width="10" customWidth="1"/>
    <col min="50" max="50" width="16.1328125" customWidth="1"/>
    <col min="59" max="60" width="11.453125" customWidth="1"/>
    <col min="61" max="61" width="11.7265625" customWidth="1"/>
    <col min="62" max="62" width="16.1328125" customWidth="1"/>
    <col min="78" max="78" width="10.6796875" bestFit="1" customWidth="1"/>
    <col min="79" max="79" width="9.6796875" bestFit="1" customWidth="1"/>
    <col min="80" max="83" width="8.90625" bestFit="1" customWidth="1"/>
  </cols>
  <sheetData>
    <row r="1" spans="1:89" ht="18.5" x14ac:dyDescent="0.9">
      <c r="A1" s="200" t="s">
        <v>274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89" x14ac:dyDescent="0.75">
      <c r="A2" s="29" t="s">
        <v>285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89" x14ac:dyDescent="0.75">
      <c r="A3" s="2"/>
      <c r="B3" s="100">
        <f>Notes!B5</f>
        <v>2024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BI3" s="46" t="s">
        <v>1761</v>
      </c>
    </row>
    <row r="4" spans="1:89" x14ac:dyDescent="0.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BI4" s="258" t="s">
        <v>1762</v>
      </c>
    </row>
    <row r="5" spans="1:89" x14ac:dyDescent="0.75">
      <c r="A5" s="2"/>
      <c r="B5" s="2"/>
      <c r="C5" s="4" t="s">
        <v>1773</v>
      </c>
      <c r="D5" s="2"/>
      <c r="E5" s="2"/>
      <c r="F5" s="10" t="s">
        <v>1768</v>
      </c>
      <c r="G5" s="4"/>
      <c r="H5" s="4" t="s">
        <v>1772</v>
      </c>
      <c r="I5" s="2"/>
      <c r="J5" s="2"/>
      <c r="K5" s="4" t="s">
        <v>1771</v>
      </c>
      <c r="L5" s="2"/>
      <c r="M5" s="2"/>
      <c r="N5" s="2"/>
      <c r="O5" s="2"/>
      <c r="P5" s="2"/>
      <c r="Q5" s="10" t="s">
        <v>1767</v>
      </c>
      <c r="R5" s="378"/>
      <c r="S5" s="378"/>
      <c r="T5" s="10" t="s">
        <v>1770</v>
      </c>
      <c r="U5" s="10"/>
      <c r="V5" s="2"/>
      <c r="W5" s="2"/>
      <c r="X5" s="2"/>
      <c r="Y5" s="2"/>
      <c r="Z5" s="2"/>
      <c r="AA5" s="318" t="s">
        <v>1853</v>
      </c>
      <c r="AB5" s="316"/>
      <c r="AC5" s="316"/>
      <c r="AD5" s="2"/>
      <c r="AE5" s="2"/>
      <c r="AF5" s="2"/>
      <c r="AG5" s="2"/>
      <c r="AH5" s="2"/>
      <c r="AI5" s="2"/>
      <c r="AJ5" s="2"/>
      <c r="AK5" s="318" t="s">
        <v>1841</v>
      </c>
      <c r="AL5" s="316"/>
      <c r="AM5" s="316"/>
      <c r="AN5" s="2"/>
      <c r="AO5" s="2"/>
      <c r="AP5" s="2"/>
      <c r="AQ5" s="2"/>
      <c r="AR5" s="2"/>
      <c r="AS5" s="2"/>
      <c r="AT5" s="2"/>
      <c r="AU5" s="2"/>
      <c r="BK5" s="46" t="s">
        <v>1736</v>
      </c>
      <c r="BL5" s="46"/>
      <c r="BM5" s="330"/>
      <c r="BN5" s="46" t="s">
        <v>1737</v>
      </c>
      <c r="BO5" s="46"/>
      <c r="BP5" s="330"/>
      <c r="BQ5" s="46" t="s">
        <v>1738</v>
      </c>
      <c r="BR5" s="46"/>
      <c r="BS5" s="330"/>
      <c r="BT5" s="369">
        <v>2020</v>
      </c>
      <c r="BU5" s="369"/>
      <c r="BV5" s="369"/>
      <c r="BW5" s="369">
        <v>2021</v>
      </c>
      <c r="BX5" s="369"/>
      <c r="BY5" s="370"/>
      <c r="BZ5" s="371">
        <v>2022</v>
      </c>
      <c r="CA5" s="369"/>
      <c r="CB5" s="370"/>
      <c r="CC5" s="371">
        <v>2023</v>
      </c>
      <c r="CD5" s="369"/>
      <c r="CE5" s="370"/>
      <c r="CF5" s="371">
        <v>2024</v>
      </c>
      <c r="CG5" s="369"/>
      <c r="CH5" s="370"/>
      <c r="CI5" s="369">
        <v>2025</v>
      </c>
      <c r="CJ5" s="369"/>
      <c r="CK5" s="369"/>
    </row>
    <row r="6" spans="1:89" s="46" customFormat="1" x14ac:dyDescent="0.75">
      <c r="A6" s="4"/>
      <c r="B6" s="4"/>
      <c r="C6" s="4" t="s">
        <v>770</v>
      </c>
      <c r="D6" s="4" t="s">
        <v>764</v>
      </c>
      <c r="E6" s="4" t="s">
        <v>769</v>
      </c>
      <c r="F6" s="357" t="s">
        <v>769</v>
      </c>
      <c r="G6" s="4" t="s">
        <v>764</v>
      </c>
      <c r="H6" s="357" t="s">
        <v>769</v>
      </c>
      <c r="I6" s="4" t="s">
        <v>1661</v>
      </c>
      <c r="J6" s="4" t="s">
        <v>758</v>
      </c>
      <c r="K6" s="4" t="s">
        <v>765</v>
      </c>
      <c r="L6" s="4" t="s">
        <v>776</v>
      </c>
      <c r="M6" s="4" t="s">
        <v>817</v>
      </c>
      <c r="N6" s="111" t="s">
        <v>1095</v>
      </c>
      <c r="O6" s="4"/>
      <c r="P6" s="358"/>
      <c r="Q6" s="358" t="s">
        <v>770</v>
      </c>
      <c r="R6" s="358" t="s">
        <v>769</v>
      </c>
      <c r="S6" s="358" t="s">
        <v>764</v>
      </c>
      <c r="T6" s="358" t="s">
        <v>764</v>
      </c>
      <c r="U6" s="358" t="s">
        <v>1769</v>
      </c>
      <c r="V6" s="4"/>
      <c r="W6" s="4"/>
      <c r="X6" s="271" t="s">
        <v>770</v>
      </c>
      <c r="Y6" s="271" t="s">
        <v>764</v>
      </c>
      <c r="Z6" s="177"/>
      <c r="AA6" s="177" t="s">
        <v>1763</v>
      </c>
      <c r="AB6" s="177">
        <v>2017</v>
      </c>
      <c r="AC6" s="177">
        <v>2018</v>
      </c>
      <c r="AD6" s="177">
        <v>2019</v>
      </c>
      <c r="AE6" s="177">
        <v>2020</v>
      </c>
      <c r="AF6" s="177">
        <v>2021</v>
      </c>
      <c r="AG6" s="177">
        <v>2022</v>
      </c>
      <c r="AH6" s="177">
        <v>2023</v>
      </c>
      <c r="AI6" s="177">
        <v>2024</v>
      </c>
      <c r="AJ6" s="177">
        <v>2025</v>
      </c>
      <c r="AK6" s="272" t="s">
        <v>1763</v>
      </c>
      <c r="AL6" s="177">
        <v>2017</v>
      </c>
      <c r="AM6" s="177">
        <v>2018</v>
      </c>
      <c r="AN6" s="177">
        <v>2019</v>
      </c>
      <c r="AO6" s="177">
        <v>2020</v>
      </c>
      <c r="AP6" s="177">
        <v>2021</v>
      </c>
      <c r="AQ6" s="177">
        <v>2022</v>
      </c>
      <c r="AR6" s="177">
        <v>2023</v>
      </c>
      <c r="AS6" s="177">
        <v>2024</v>
      </c>
      <c r="AT6" s="177">
        <v>2025</v>
      </c>
      <c r="AU6" s="4"/>
      <c r="AY6" s="46">
        <v>2017</v>
      </c>
      <c r="AZ6" s="46">
        <v>2018</v>
      </c>
      <c r="BA6" s="46">
        <v>2019</v>
      </c>
      <c r="BB6" s="46">
        <v>2020</v>
      </c>
      <c r="BC6" s="46">
        <v>2021</v>
      </c>
      <c r="BD6" s="46">
        <v>2022</v>
      </c>
      <c r="BE6" s="46">
        <v>2023</v>
      </c>
      <c r="BF6" s="46">
        <v>2024</v>
      </c>
      <c r="BG6" s="46">
        <v>2025</v>
      </c>
      <c r="BJ6" s="359"/>
      <c r="BK6" s="46" t="s">
        <v>1739</v>
      </c>
      <c r="BL6" s="46" t="s">
        <v>1740</v>
      </c>
      <c r="BM6" s="330" t="s">
        <v>1741</v>
      </c>
      <c r="BN6" s="46" t="s">
        <v>1739</v>
      </c>
      <c r="BO6" s="46" t="s">
        <v>1740</v>
      </c>
      <c r="BP6" s="330" t="s">
        <v>1741</v>
      </c>
      <c r="BQ6" s="46" t="s">
        <v>1739</v>
      </c>
      <c r="BR6" s="46" t="s">
        <v>1740</v>
      </c>
      <c r="BS6" s="330" t="s">
        <v>1741</v>
      </c>
      <c r="BT6" s="296" t="s">
        <v>1739</v>
      </c>
      <c r="BU6" s="296" t="s">
        <v>1740</v>
      </c>
      <c r="BV6" s="297" t="s">
        <v>1741</v>
      </c>
      <c r="BW6" s="296" t="s">
        <v>1739</v>
      </c>
      <c r="BX6" s="297" t="s">
        <v>1740</v>
      </c>
      <c r="BY6" s="299" t="s">
        <v>1741</v>
      </c>
      <c r="BZ6" s="324" t="s">
        <v>1739</v>
      </c>
      <c r="CA6" s="297" t="s">
        <v>1740</v>
      </c>
      <c r="CB6" s="299" t="s">
        <v>1741</v>
      </c>
      <c r="CC6" s="324" t="s">
        <v>1739</v>
      </c>
      <c r="CD6" s="297" t="s">
        <v>1740</v>
      </c>
      <c r="CE6" s="299" t="s">
        <v>1741</v>
      </c>
      <c r="CF6" s="324" t="s">
        <v>1739</v>
      </c>
      <c r="CG6" s="297" t="s">
        <v>1740</v>
      </c>
      <c r="CH6" s="299" t="s">
        <v>1741</v>
      </c>
      <c r="CI6" s="296" t="s">
        <v>1739</v>
      </c>
      <c r="CJ6" s="297" t="s">
        <v>1740</v>
      </c>
      <c r="CK6" s="299" t="s">
        <v>1741</v>
      </c>
    </row>
    <row r="7" spans="1:89" x14ac:dyDescent="0.75">
      <c r="A7" s="29" t="s">
        <v>1579</v>
      </c>
      <c r="B7" s="2" t="s">
        <v>11</v>
      </c>
      <c r="C7" s="7">
        <f t="shared" ref="C7:C42" si="0">SUMIF($W$7:$W$64,$B7,$X$7:$X$64)</f>
        <v>180.64932058773758</v>
      </c>
      <c r="D7" s="7">
        <f t="shared" ref="D7:D42" si="1">SUMIF($W$7:$W$64,$B7,$Y$7:$Y$64)*U7</f>
        <v>485.4137286954832</v>
      </c>
      <c r="E7" s="7">
        <f>D7*C7/1000</f>
        <v>87.689660292799417</v>
      </c>
      <c r="F7" s="23">
        <v>45.171234874479275</v>
      </c>
      <c r="G7" s="7">
        <f>S7</f>
        <v>282.36963265120943</v>
      </c>
      <c r="H7" s="264">
        <f>IF(E7=0,IF(C7*G7=0,F7,C7*G7),C7*D7)/1000</f>
        <v>87.689660292799417</v>
      </c>
      <c r="I7" s="198">
        <v>1</v>
      </c>
      <c r="J7" s="198">
        <f>I7*H7</f>
        <v>87.689660292799417</v>
      </c>
      <c r="K7" s="8">
        <f t="array" ref="K7:K42">TRANSPOSE(wUSE!C3:AL3)</f>
        <v>0.93309850828213803</v>
      </c>
      <c r="L7" s="198">
        <f>K7*J7</f>
        <v>81.823091210978561</v>
      </c>
      <c r="M7" s="131">
        <f>L7/SUMIF($N$7:$N$42,$N7,$L$7:$L$42)</f>
        <v>1.3513597516652544E-2</v>
      </c>
      <c r="N7" s="110">
        <v>1</v>
      </c>
      <c r="O7" s="2"/>
      <c r="P7" s="91" t="s">
        <v>11</v>
      </c>
      <c r="Q7" s="16">
        <v>159.97200000000001</v>
      </c>
      <c r="R7" s="16">
        <f>xNA!E7</f>
        <v>45.171234874479275</v>
      </c>
      <c r="S7" s="16">
        <f>IF(Q7,R7/Q7*1000,0)</f>
        <v>282.36963265120943</v>
      </c>
      <c r="T7" s="16">
        <v>444.18890000000005</v>
      </c>
      <c r="U7" s="267">
        <f>IF(T7,S7/T7,1)</f>
        <v>0.63569718345327719</v>
      </c>
      <c r="V7" s="2"/>
      <c r="W7" s="93" t="s">
        <v>6</v>
      </c>
      <c r="X7" s="40">
        <f t="shared" ref="X7:X24" si="2">SUMIF($AB$6:$AJ$6,B$3,$AB7:$AJ7)/1000</f>
        <v>598.95639431063</v>
      </c>
      <c r="Y7" s="40">
        <f>SUMIF($AL$6:$AT$6,B$3,$AL7:$AT7)/1000</f>
        <v>456.03800000000001</v>
      </c>
      <c r="Z7" s="58" t="s">
        <v>8</v>
      </c>
      <c r="AA7" s="58" t="s">
        <v>1764</v>
      </c>
      <c r="AB7" s="60">
        <v>410280</v>
      </c>
      <c r="AC7" s="60">
        <v>424204</v>
      </c>
      <c r="AD7" s="60">
        <v>421218</v>
      </c>
      <c r="AE7" s="60">
        <f>BA7</f>
        <v>421218</v>
      </c>
      <c r="AF7" s="60">
        <f>BB7</f>
        <v>448632.16485247051</v>
      </c>
      <c r="AG7" s="332">
        <f>BD7</f>
        <v>458522.07698388153</v>
      </c>
      <c r="AH7" s="332">
        <f>BE7</f>
        <v>508492</v>
      </c>
      <c r="AI7" s="332">
        <f>BG7</f>
        <v>598956.39431063004</v>
      </c>
      <c r="AJ7" s="60">
        <v>598956.39431063004</v>
      </c>
      <c r="AK7" s="262" t="s">
        <v>1765</v>
      </c>
      <c r="AL7" s="60">
        <v>347877.2</v>
      </c>
      <c r="AM7" s="60">
        <v>227884.1</v>
      </c>
      <c r="AN7" s="60">
        <v>330828.2</v>
      </c>
      <c r="AO7" s="60">
        <v>337463.4</v>
      </c>
      <c r="AP7" s="60">
        <v>306298.09999999998</v>
      </c>
      <c r="AQ7" s="60">
        <v>990538.6</v>
      </c>
      <c r="AR7" s="60">
        <v>602666.80000000005</v>
      </c>
      <c r="AS7" s="60">
        <v>456038</v>
      </c>
      <c r="AT7" s="60"/>
      <c r="AU7" s="2"/>
      <c r="AW7" s="46" t="s">
        <v>1757</v>
      </c>
      <c r="AX7" t="s">
        <v>8</v>
      </c>
      <c r="AY7" s="47">
        <f t="shared" ref="AY7:AY42" si="3">SUM(BK7:BM7)</f>
        <v>410280</v>
      </c>
      <c r="AZ7" s="47">
        <f t="shared" ref="AZ7:AZ42" si="4">SUM(BN7:BP7)</f>
        <v>424204</v>
      </c>
      <c r="BA7" s="47">
        <f t="shared" ref="BA7:BA42" si="5">SUM(BQ7:BS7)</f>
        <v>421218</v>
      </c>
      <c r="BB7" s="47">
        <f>SUM(BT7:BV7)</f>
        <v>448632.16485247051</v>
      </c>
      <c r="BC7" s="47">
        <f>SUM(BW7:BY7)</f>
        <v>482681.80365599954</v>
      </c>
      <c r="BD7" s="47">
        <f>SUM(BZ7:CB7)</f>
        <v>458522.07698388153</v>
      </c>
      <c r="BE7" s="47">
        <f>SUM(CC7:CE7)</f>
        <v>508492</v>
      </c>
      <c r="BF7" s="47">
        <f>SUM(CF7:CH7)</f>
        <v>627086.14894580096</v>
      </c>
      <c r="BG7" s="47">
        <f>SUM(CI7:CK7)</f>
        <v>598956.39431063004</v>
      </c>
      <c r="BH7" s="321"/>
      <c r="BI7" s="46" t="s">
        <v>1757</v>
      </c>
      <c r="BJ7" t="s">
        <v>8</v>
      </c>
      <c r="BK7" s="47">
        <v>324368</v>
      </c>
      <c r="BL7" s="47">
        <v>85912</v>
      </c>
      <c r="BM7" s="301"/>
      <c r="BN7" s="47">
        <v>332670</v>
      </c>
      <c r="BO7" s="47">
        <v>91534</v>
      </c>
      <c r="BP7" s="301"/>
      <c r="BQ7" s="47">
        <v>331090</v>
      </c>
      <c r="BR7" s="47">
        <v>90128</v>
      </c>
      <c r="BS7" s="301"/>
      <c r="BT7" s="298">
        <v>353998.58860210871</v>
      </c>
      <c r="BU7" s="298">
        <v>94633.576250361832</v>
      </c>
      <c r="BV7" s="298"/>
      <c r="BW7" s="298">
        <v>378640.66045902175</v>
      </c>
      <c r="BX7" s="298">
        <v>104041.14319697778</v>
      </c>
      <c r="BY7" s="300"/>
      <c r="BZ7" s="325">
        <v>348906.96467872703</v>
      </c>
      <c r="CA7" s="298">
        <v>109615.11230515447</v>
      </c>
      <c r="CB7" s="300">
        <v>0</v>
      </c>
      <c r="CC7" s="325">
        <v>390879</v>
      </c>
      <c r="CD7" s="298">
        <v>117613</v>
      </c>
      <c r="CE7" s="300">
        <v>0</v>
      </c>
      <c r="CF7" s="325">
        <v>507984.91945591167</v>
      </c>
      <c r="CG7" s="298">
        <v>119101.22948988932</v>
      </c>
      <c r="CH7" s="300">
        <v>0</v>
      </c>
      <c r="CI7" s="298">
        <v>481245.77405291382</v>
      </c>
      <c r="CJ7" s="298">
        <v>117710.62025771625</v>
      </c>
      <c r="CK7" s="298">
        <v>0</v>
      </c>
    </row>
    <row r="8" spans="1:89" x14ac:dyDescent="0.75">
      <c r="A8" s="29" t="s">
        <v>1580</v>
      </c>
      <c r="B8" s="2" t="s">
        <v>6</v>
      </c>
      <c r="C8" s="7">
        <f t="shared" si="0"/>
        <v>598.95639431063</v>
      </c>
      <c r="D8" s="7">
        <f t="shared" si="1"/>
        <v>313.38389525454352</v>
      </c>
      <c r="E8" s="7">
        <f t="shared" ref="E8:E42" si="6">D8*C8/1000</f>
        <v>187.70328793668153</v>
      </c>
      <c r="F8" s="23">
        <v>98.080338204100826</v>
      </c>
      <c r="G8" s="7">
        <f t="shared" ref="G8:G42" si="7">S8</f>
        <v>239.05707859047683</v>
      </c>
      <c r="H8" s="264">
        <f t="shared" ref="H8:H42" si="8">IF(E8=0,IF(C8*G8=0,F8,C8*G8),C8*D8)/1000</f>
        <v>187.70328793668153</v>
      </c>
      <c r="I8" s="198">
        <v>1</v>
      </c>
      <c r="J8" s="198">
        <f t="shared" ref="J8:J42" si="9">I8*H8</f>
        <v>187.70328793668153</v>
      </c>
      <c r="K8" s="8">
        <v>0.93309850828213803</v>
      </c>
      <c r="L8" s="198">
        <f t="shared" ref="L8:L42" si="10">K8*J8</f>
        <v>175.14565797337016</v>
      </c>
      <c r="M8" s="131">
        <f t="shared" ref="M8:M42" si="11">L8/SUMIF($N$7:$N$42,$N8,$L$7:$L$42)</f>
        <v>2.8926405658991291E-2</v>
      </c>
      <c r="N8" s="110">
        <v>1</v>
      </c>
      <c r="O8" s="2"/>
      <c r="P8" s="91" t="s">
        <v>6</v>
      </c>
      <c r="Q8" s="16">
        <v>410.28</v>
      </c>
      <c r="R8" s="16">
        <f>xNA!E8</f>
        <v>98.080338204100826</v>
      </c>
      <c r="S8" s="16">
        <f t="shared" ref="S8:S42" si="12">IF(Q8,R8/Q8*1000,0)</f>
        <v>239.05707859047683</v>
      </c>
      <c r="T8" s="16">
        <v>347.87720000000002</v>
      </c>
      <c r="U8" s="267">
        <f t="shared" ref="U8:U42" si="13">IF(T8,S8/T8,1)</f>
        <v>0.68718811865358476</v>
      </c>
      <c r="V8" s="2"/>
      <c r="W8" s="93" t="s">
        <v>11</v>
      </c>
      <c r="X8" s="40">
        <f t="shared" si="2"/>
        <v>180.64932058773758</v>
      </c>
      <c r="Y8" s="40">
        <f t="shared" ref="Y8:Y43" si="14">SUMIF($AL$6:$AT$6,B$3,$AL8:$AT8)/1000</f>
        <v>763.59269999999992</v>
      </c>
      <c r="Z8" s="58" t="s">
        <v>788</v>
      </c>
      <c r="AA8" s="58" t="s">
        <v>1764</v>
      </c>
      <c r="AB8" s="60">
        <v>159972</v>
      </c>
      <c r="AC8" s="60">
        <v>154692</v>
      </c>
      <c r="AD8" s="60">
        <v>159626</v>
      </c>
      <c r="AE8" s="60">
        <v>170489.00023579202</v>
      </c>
      <c r="AF8" s="60">
        <v>178370.07713790069</v>
      </c>
      <c r="AG8" s="332">
        <f t="shared" ref="AG8:AH9" si="15">BD8</f>
        <v>192427.07550010676</v>
      </c>
      <c r="AH8" s="332">
        <f t="shared" si="15"/>
        <v>185721</v>
      </c>
      <c r="AI8" s="332">
        <f t="shared" ref="AI8:AI23" si="16">BG8</f>
        <v>180649.32058773757</v>
      </c>
      <c r="AJ8" s="60">
        <v>180649.32058773757</v>
      </c>
      <c r="AK8" s="262" t="s">
        <v>1765</v>
      </c>
      <c r="AL8" s="60">
        <v>444188.9</v>
      </c>
      <c r="AM8" s="60">
        <v>360359.4</v>
      </c>
      <c r="AN8" s="60">
        <v>405173.1</v>
      </c>
      <c r="AO8" s="60">
        <v>473623.8</v>
      </c>
      <c r="AP8" s="60">
        <v>486361</v>
      </c>
      <c r="AQ8" s="60">
        <v>1195220.8</v>
      </c>
      <c r="AR8" s="60">
        <v>731297.3</v>
      </c>
      <c r="AS8" s="60">
        <v>763592.7</v>
      </c>
      <c r="AT8" s="60"/>
      <c r="AU8" s="2"/>
      <c r="AX8" t="s">
        <v>788</v>
      </c>
      <c r="AY8" s="47">
        <f t="shared" si="3"/>
        <v>159972</v>
      </c>
      <c r="AZ8" s="47">
        <f t="shared" si="4"/>
        <v>154692</v>
      </c>
      <c r="BA8" s="47">
        <f t="shared" si="5"/>
        <v>159626</v>
      </c>
      <c r="BB8" s="47">
        <f t="shared" ref="BB8:BB42" si="17">SUM(BT8:BV8)</f>
        <v>170489.00023579202</v>
      </c>
      <c r="BC8" s="47">
        <f t="shared" ref="BC8:BC42" si="18">SUM(BW8:BY8)</f>
        <v>178370.07713790069</v>
      </c>
      <c r="BD8" s="47">
        <f t="shared" ref="BD8:BD24" si="19">SUM(BZ8:CB8)</f>
        <v>192427.07550010676</v>
      </c>
      <c r="BE8" s="47">
        <f t="shared" ref="BE8:BE21" si="20">SUM(CC8:CE8)</f>
        <v>185721</v>
      </c>
      <c r="BF8" s="47">
        <f t="shared" ref="BF8:BF42" si="21">SUM(CF8:CH8)</f>
        <v>187766.21166181084</v>
      </c>
      <c r="BG8" s="47">
        <f t="shared" ref="BG8:BG42" si="22">SUM(CI8:CK8)</f>
        <v>180649.32058773757</v>
      </c>
      <c r="BH8" s="321"/>
      <c r="BJ8" t="s">
        <v>788</v>
      </c>
      <c r="BK8" s="47">
        <v>41662</v>
      </c>
      <c r="BL8" s="47">
        <v>118310</v>
      </c>
      <c r="BM8" s="301"/>
      <c r="BN8" s="47">
        <v>36581</v>
      </c>
      <c r="BO8" s="47">
        <v>118111</v>
      </c>
      <c r="BP8" s="301"/>
      <c r="BQ8" s="47">
        <v>37584</v>
      </c>
      <c r="BR8" s="47">
        <v>122042</v>
      </c>
      <c r="BS8" s="301"/>
      <c r="BT8" s="298">
        <v>42230.91694409756</v>
      </c>
      <c r="BU8" s="298">
        <v>128258.08329169445</v>
      </c>
      <c r="BV8" s="298"/>
      <c r="BW8" s="298">
        <v>44039.0957205788</v>
      </c>
      <c r="BX8" s="298">
        <v>134330.98141732189</v>
      </c>
      <c r="BY8" s="300"/>
      <c r="BZ8" s="325">
        <v>45015.703701640094</v>
      </c>
      <c r="CA8" s="298">
        <v>147411.37179846666</v>
      </c>
      <c r="CB8" s="300">
        <v>0</v>
      </c>
      <c r="CC8" s="325">
        <v>46296</v>
      </c>
      <c r="CD8" s="298">
        <v>139425</v>
      </c>
      <c r="CE8" s="300">
        <v>0</v>
      </c>
      <c r="CF8" s="325">
        <v>47452.309646376663</v>
      </c>
      <c r="CG8" s="298">
        <v>140313.90201543417</v>
      </c>
      <c r="CH8" s="300">
        <v>0</v>
      </c>
      <c r="CI8" s="298">
        <v>54993.73030853027</v>
      </c>
      <c r="CJ8" s="298">
        <v>125655.5902792073</v>
      </c>
      <c r="CK8" s="298">
        <v>0</v>
      </c>
    </row>
    <row r="9" spans="1:89" x14ac:dyDescent="0.75">
      <c r="A9" s="29" t="s">
        <v>1581</v>
      </c>
      <c r="B9" s="2" t="s">
        <v>16</v>
      </c>
      <c r="C9" s="7">
        <f t="shared" si="0"/>
        <v>14.810718578538252</v>
      </c>
      <c r="D9" s="7">
        <f t="shared" si="1"/>
        <v>546.14857454798403</v>
      </c>
      <c r="E9" s="7">
        <f t="shared" si="6"/>
        <v>8.0888528397000101</v>
      </c>
      <c r="F9" s="23">
        <v>3.252960853531528</v>
      </c>
      <c r="G9" s="7">
        <f t="shared" si="7"/>
        <v>299.12283710634739</v>
      </c>
      <c r="H9" s="264">
        <f t="shared" si="8"/>
        <v>8.0888528397000101</v>
      </c>
      <c r="I9" s="198">
        <v>1</v>
      </c>
      <c r="J9" s="198">
        <f t="shared" si="9"/>
        <v>8.0888528397000101</v>
      </c>
      <c r="K9" s="8">
        <v>0.93309850828213803</v>
      </c>
      <c r="L9" s="198">
        <f t="shared" si="10"/>
        <v>7.5476965184378155</v>
      </c>
      <c r="M9" s="131">
        <f t="shared" si="11"/>
        <v>1.2465494937732564E-3</v>
      </c>
      <c r="N9" s="110">
        <v>1</v>
      </c>
      <c r="O9" s="2"/>
      <c r="P9" s="91" t="s">
        <v>16</v>
      </c>
      <c r="Q9" s="16">
        <v>10.875</v>
      </c>
      <c r="R9" s="16">
        <f>xNA!E9</f>
        <v>3.252960853531528</v>
      </c>
      <c r="S9" s="16">
        <f t="shared" si="12"/>
        <v>299.12283710634739</v>
      </c>
      <c r="T9" s="16">
        <v>525.26769999999999</v>
      </c>
      <c r="U9" s="267">
        <f t="shared" si="13"/>
        <v>0.56946741081994456</v>
      </c>
      <c r="V9" s="2"/>
      <c r="W9" s="93" t="s">
        <v>13</v>
      </c>
      <c r="X9" s="40">
        <f t="shared" si="2"/>
        <v>142.65615380808629</v>
      </c>
      <c r="Y9" s="40">
        <f t="shared" si="14"/>
        <v>1118.6788999999999</v>
      </c>
      <c r="Z9" s="58" t="s">
        <v>1758</v>
      </c>
      <c r="AA9" s="58" t="s">
        <v>1764</v>
      </c>
      <c r="AB9" s="60">
        <v>119932</v>
      </c>
      <c r="AC9" s="60">
        <v>113880</v>
      </c>
      <c r="AD9" s="60">
        <v>131577</v>
      </c>
      <c r="AE9" s="60">
        <v>116504.31843078765</v>
      </c>
      <c r="AF9" s="60">
        <v>131758.62383416301</v>
      </c>
      <c r="AG9" s="332">
        <f t="shared" si="15"/>
        <v>135074.74316970253</v>
      </c>
      <c r="AH9" s="332">
        <f t="shared" si="15"/>
        <v>133628</v>
      </c>
      <c r="AI9" s="332">
        <f t="shared" si="16"/>
        <v>142656.1538080863</v>
      </c>
      <c r="AJ9" s="60">
        <v>142656.1538080863</v>
      </c>
      <c r="AK9" s="262" t="s">
        <v>1765</v>
      </c>
      <c r="AL9" s="60">
        <v>729272.7</v>
      </c>
      <c r="AM9" s="60">
        <v>747136.7</v>
      </c>
      <c r="AN9" s="60">
        <v>727744</v>
      </c>
      <c r="AO9" s="60">
        <v>819118</v>
      </c>
      <c r="AP9" s="60">
        <v>750531.9</v>
      </c>
      <c r="AQ9" s="60">
        <v>1047281.5</v>
      </c>
      <c r="AR9" s="60">
        <v>1171189.8</v>
      </c>
      <c r="AS9" s="60">
        <v>1118678.8999999999</v>
      </c>
      <c r="AT9" s="60"/>
      <c r="AU9" s="2"/>
      <c r="AX9" t="s">
        <v>1758</v>
      </c>
      <c r="AY9" s="47">
        <f t="shared" si="3"/>
        <v>119932</v>
      </c>
      <c r="AZ9" s="47">
        <f t="shared" si="4"/>
        <v>113880</v>
      </c>
      <c r="BA9" s="47">
        <f t="shared" si="5"/>
        <v>131577</v>
      </c>
      <c r="BB9" s="47">
        <f t="shared" si="17"/>
        <v>116504.31843078765</v>
      </c>
      <c r="BC9" s="47">
        <f t="shared" si="18"/>
        <v>131758.62383416301</v>
      </c>
      <c r="BD9" s="47">
        <f t="shared" si="19"/>
        <v>135074.74316970253</v>
      </c>
      <c r="BE9" s="47">
        <f t="shared" si="20"/>
        <v>133628</v>
      </c>
      <c r="BF9" s="47">
        <f t="shared" si="21"/>
        <v>141932.39913392661</v>
      </c>
      <c r="BG9" s="47">
        <f t="shared" si="22"/>
        <v>142656.1538080863</v>
      </c>
      <c r="BH9" s="321"/>
      <c r="BJ9" t="s">
        <v>1758</v>
      </c>
      <c r="BK9" s="47">
        <v>55217</v>
      </c>
      <c r="BL9" s="47">
        <v>64715</v>
      </c>
      <c r="BM9" s="301"/>
      <c r="BN9" s="47">
        <v>57934</v>
      </c>
      <c r="BO9" s="47">
        <v>55946</v>
      </c>
      <c r="BP9" s="301"/>
      <c r="BQ9" s="47">
        <v>59286</v>
      </c>
      <c r="BR9" s="47">
        <v>72291</v>
      </c>
      <c r="BS9" s="301"/>
      <c r="BT9" s="298">
        <v>52224.845780088624</v>
      </c>
      <c r="BU9" s="298">
        <v>64279.472650699026</v>
      </c>
      <c r="BV9" s="298"/>
      <c r="BW9" s="298">
        <v>63950.492657161652</v>
      </c>
      <c r="BX9" s="298">
        <v>67808.131177001371</v>
      </c>
      <c r="BY9" s="300"/>
      <c r="BZ9" s="325">
        <v>67002.459586549143</v>
      </c>
      <c r="CA9" s="298">
        <v>68072.283583153374</v>
      </c>
      <c r="CB9" s="300">
        <v>0</v>
      </c>
      <c r="CC9" s="325">
        <v>63688</v>
      </c>
      <c r="CD9" s="298">
        <v>69940</v>
      </c>
      <c r="CE9" s="300">
        <v>0</v>
      </c>
      <c r="CF9" s="325">
        <v>69097.955290041355</v>
      </c>
      <c r="CG9" s="298">
        <v>72834.443843885267</v>
      </c>
      <c r="CH9" s="300">
        <v>0</v>
      </c>
      <c r="CI9" s="298">
        <v>69680.079985744451</v>
      </c>
      <c r="CJ9" s="298">
        <v>72976.073822341845</v>
      </c>
      <c r="CK9" s="298">
        <v>0</v>
      </c>
    </row>
    <row r="10" spans="1:89" x14ac:dyDescent="0.75">
      <c r="A10" s="29" t="s">
        <v>1582</v>
      </c>
      <c r="B10" s="2" t="s">
        <v>13</v>
      </c>
      <c r="C10" s="7">
        <f t="shared" si="0"/>
        <v>142.65615380808629</v>
      </c>
      <c r="D10" s="7">
        <f t="shared" si="1"/>
        <v>765.89100793507487</v>
      </c>
      <c r="E10" s="7">
        <f t="shared" si="6"/>
        <v>109.25906542821627</v>
      </c>
      <c r="F10" s="23">
        <v>59.880656942829766</v>
      </c>
      <c r="G10" s="7">
        <f t="shared" si="7"/>
        <v>499.28840461953246</v>
      </c>
      <c r="H10" s="264">
        <f t="shared" si="8"/>
        <v>109.25906542821627</v>
      </c>
      <c r="I10" s="198">
        <v>1</v>
      </c>
      <c r="J10" s="198">
        <f t="shared" si="9"/>
        <v>109.25906542821627</v>
      </c>
      <c r="K10" s="8">
        <v>0.93309850828213803</v>
      </c>
      <c r="L10" s="198">
        <f t="shared" si="10"/>
        <v>101.94947096736912</v>
      </c>
      <c r="M10" s="131">
        <f t="shared" si="11"/>
        <v>1.6837595565001428E-2</v>
      </c>
      <c r="N10" s="110">
        <v>1</v>
      </c>
      <c r="O10" s="2"/>
      <c r="P10" s="91" t="s">
        <v>13</v>
      </c>
      <c r="Q10" s="16">
        <v>119.932</v>
      </c>
      <c r="R10" s="16">
        <f>xNA!E10</f>
        <v>59.880656942829766</v>
      </c>
      <c r="S10" s="16">
        <f t="shared" si="12"/>
        <v>499.28840461953246</v>
      </c>
      <c r="T10" s="16">
        <v>729.27269999999999</v>
      </c>
      <c r="U10" s="267">
        <f t="shared" si="13"/>
        <v>0.68463882525635811</v>
      </c>
      <c r="V10" s="2"/>
      <c r="W10" s="93" t="s">
        <v>16</v>
      </c>
      <c r="X10" s="40">
        <f t="shared" si="2"/>
        <v>14.810718578538252</v>
      </c>
      <c r="Y10" s="40">
        <f t="shared" si="14"/>
        <v>959.05150000000003</v>
      </c>
      <c r="Z10" s="58" t="s">
        <v>781</v>
      </c>
      <c r="AA10" s="58" t="s">
        <v>1764</v>
      </c>
      <c r="AB10" s="60">
        <v>10875</v>
      </c>
      <c r="AC10" s="60">
        <v>13475</v>
      </c>
      <c r="AD10" s="60">
        <v>15687</v>
      </c>
      <c r="AE10" s="60">
        <v>12811.058618557119</v>
      </c>
      <c r="AF10" s="60">
        <v>13683.824382940456</v>
      </c>
      <c r="AG10" s="332">
        <f>BD10</f>
        <v>13877.286668242848</v>
      </c>
      <c r="AH10" s="332">
        <f>BE10</f>
        <v>16656</v>
      </c>
      <c r="AI10" s="332">
        <f t="shared" si="16"/>
        <v>14810.718578538252</v>
      </c>
      <c r="AJ10" s="60">
        <v>14810.718578538252</v>
      </c>
      <c r="AK10" s="262" t="s">
        <v>1765</v>
      </c>
      <c r="AL10" s="60">
        <v>525267.69999999995</v>
      </c>
      <c r="AM10" s="60">
        <v>434369.2</v>
      </c>
      <c r="AN10" s="60">
        <v>469456.4</v>
      </c>
      <c r="AO10" s="60">
        <v>554401</v>
      </c>
      <c r="AP10" s="60">
        <v>553442.6</v>
      </c>
      <c r="AQ10" s="60">
        <v>1510259.9</v>
      </c>
      <c r="AR10" s="60">
        <v>1045619.7</v>
      </c>
      <c r="AS10" s="60">
        <v>959051.5</v>
      </c>
      <c r="AT10" s="60"/>
      <c r="AU10" s="2"/>
      <c r="AX10" t="s">
        <v>781</v>
      </c>
      <c r="AY10" s="47">
        <f t="shared" si="3"/>
        <v>10875</v>
      </c>
      <c r="AZ10" s="47">
        <f t="shared" si="4"/>
        <v>13475</v>
      </c>
      <c r="BA10" s="47">
        <f t="shared" si="5"/>
        <v>15687</v>
      </c>
      <c r="BB10" s="47">
        <f t="shared" si="17"/>
        <v>12811.058618557119</v>
      </c>
      <c r="BC10" s="47">
        <f t="shared" si="18"/>
        <v>13683.824382940456</v>
      </c>
      <c r="BD10" s="47">
        <f t="shared" si="19"/>
        <v>13877.286668242848</v>
      </c>
      <c r="BE10" s="47">
        <f t="shared" si="20"/>
        <v>16656</v>
      </c>
      <c r="BF10" s="47">
        <f t="shared" si="21"/>
        <v>16416.601022286999</v>
      </c>
      <c r="BG10" s="47">
        <f t="shared" si="22"/>
        <v>14810.718578538252</v>
      </c>
      <c r="BH10" s="321"/>
      <c r="BJ10" t="s">
        <v>781</v>
      </c>
      <c r="BK10" s="47">
        <v>3651</v>
      </c>
      <c r="BL10" s="47">
        <v>7224</v>
      </c>
      <c r="BM10" s="301"/>
      <c r="BN10" s="47">
        <v>5950</v>
      </c>
      <c r="BO10" s="47">
        <v>7525</v>
      </c>
      <c r="BP10" s="301"/>
      <c r="BQ10" s="47">
        <v>7082</v>
      </c>
      <c r="BR10" s="47">
        <v>8605</v>
      </c>
      <c r="BS10" s="301"/>
      <c r="BT10" s="298">
        <v>4137.6345057634217</v>
      </c>
      <c r="BU10" s="298">
        <v>8673.4241127936966</v>
      </c>
      <c r="BV10" s="298"/>
      <c r="BW10" s="298">
        <v>4499.6797435281851</v>
      </c>
      <c r="BX10" s="298">
        <v>9184.1446394122704</v>
      </c>
      <c r="BY10" s="300"/>
      <c r="BZ10" s="325">
        <v>4019.3778856256463</v>
      </c>
      <c r="CA10" s="298">
        <v>9857.9087826172017</v>
      </c>
      <c r="CB10" s="300">
        <v>0</v>
      </c>
      <c r="CC10" s="325">
        <v>3527</v>
      </c>
      <c r="CD10" s="298">
        <v>13129</v>
      </c>
      <c r="CE10" s="300">
        <v>0</v>
      </c>
      <c r="CF10" s="325">
        <v>3371.1463396581598</v>
      </c>
      <c r="CG10" s="298">
        <v>13045.454682628841</v>
      </c>
      <c r="CH10" s="300">
        <v>0</v>
      </c>
      <c r="CI10" s="298">
        <v>3143.615430223661</v>
      </c>
      <c r="CJ10" s="298">
        <v>11667.103148314591</v>
      </c>
      <c r="CK10" s="298">
        <v>0</v>
      </c>
    </row>
    <row r="11" spans="1:89" x14ac:dyDescent="0.75">
      <c r="A11" s="29" t="s">
        <v>1583</v>
      </c>
      <c r="B11" s="2" t="s">
        <v>19</v>
      </c>
      <c r="C11" s="7">
        <f t="shared" si="0"/>
        <v>0</v>
      </c>
      <c r="D11" s="7">
        <f t="shared" si="1"/>
        <v>0</v>
      </c>
      <c r="E11" s="7">
        <f t="shared" si="6"/>
        <v>0</v>
      </c>
      <c r="F11" s="23">
        <v>0.29082037518728898</v>
      </c>
      <c r="G11" s="7">
        <f t="shared" si="7"/>
        <v>57.417645644084693</v>
      </c>
      <c r="H11" s="264">
        <f t="shared" si="8"/>
        <v>2.9082037518728896E-4</v>
      </c>
      <c r="I11" s="198">
        <v>1</v>
      </c>
      <c r="J11" s="198">
        <f t="shared" si="9"/>
        <v>2.9082037518728896E-4</v>
      </c>
      <c r="K11" s="8">
        <v>0.93309850828213803</v>
      </c>
      <c r="L11" s="198">
        <f t="shared" si="10"/>
        <v>2.7136405826531105E-4</v>
      </c>
      <c r="M11" s="131">
        <f t="shared" si="11"/>
        <v>4.4817478900025132E-8</v>
      </c>
      <c r="N11" s="110">
        <v>1</v>
      </c>
      <c r="O11" s="2"/>
      <c r="P11" s="91" t="s">
        <v>19</v>
      </c>
      <c r="Q11" s="16">
        <v>5.0650000000000004</v>
      </c>
      <c r="R11" s="16">
        <f>xNA!E11</f>
        <v>0.29082037518728898</v>
      </c>
      <c r="S11" s="16">
        <f t="shared" si="12"/>
        <v>57.417645644084693</v>
      </c>
      <c r="T11" s="16"/>
      <c r="U11" s="267">
        <f t="shared" si="13"/>
        <v>1</v>
      </c>
      <c r="V11" s="2"/>
      <c r="W11" s="93" t="s">
        <v>30</v>
      </c>
      <c r="X11" s="40">
        <f t="shared" si="2"/>
        <v>1589.2272360327415</v>
      </c>
      <c r="Y11" s="40">
        <f t="shared" si="14"/>
        <v>456.82679999999999</v>
      </c>
      <c r="Z11" s="58" t="s">
        <v>1830</v>
      </c>
      <c r="AA11" s="58" t="s">
        <v>1764</v>
      </c>
      <c r="AB11" s="60">
        <v>1041843</v>
      </c>
      <c r="AC11" s="60">
        <v>1127199</v>
      </c>
      <c r="AD11" s="60">
        <v>1181825</v>
      </c>
      <c r="AE11" s="60">
        <v>1279581.431761893</v>
      </c>
      <c r="AF11" s="60">
        <v>1319875.0512973117</v>
      </c>
      <c r="AG11" s="332">
        <f t="shared" ref="AG11:AH14" si="23">BD11</f>
        <v>1375140.1091877599</v>
      </c>
      <c r="AH11" s="332">
        <f t="shared" si="23"/>
        <v>1345379</v>
      </c>
      <c r="AI11" s="332">
        <f t="shared" si="16"/>
        <v>1589227.2360327416</v>
      </c>
      <c r="AJ11" s="60">
        <v>1395415.3352128607</v>
      </c>
      <c r="AK11" s="262" t="s">
        <v>1765</v>
      </c>
      <c r="AL11" s="60">
        <v>279930.2</v>
      </c>
      <c r="AM11" s="60">
        <v>240307.9</v>
      </c>
      <c r="AN11" s="60">
        <v>202614.2</v>
      </c>
      <c r="AO11" s="60">
        <v>225819.4</v>
      </c>
      <c r="AP11" s="60">
        <v>235163</v>
      </c>
      <c r="AQ11" s="60">
        <v>545944.5</v>
      </c>
      <c r="AR11" s="60">
        <v>437484.3</v>
      </c>
      <c r="AS11" s="60">
        <v>456826.8</v>
      </c>
      <c r="AT11" s="60"/>
      <c r="AU11" s="2"/>
      <c r="AX11" t="s">
        <v>32</v>
      </c>
      <c r="AY11" s="47">
        <f t="shared" si="3"/>
        <v>1041843</v>
      </c>
      <c r="AZ11" s="47">
        <f t="shared" si="4"/>
        <v>1127199</v>
      </c>
      <c r="BA11" s="47">
        <f t="shared" si="5"/>
        <v>1181825</v>
      </c>
      <c r="BB11" s="47">
        <f t="shared" si="17"/>
        <v>1279581.431761893</v>
      </c>
      <c r="BC11" s="47">
        <f t="shared" si="18"/>
        <v>1319875.0512973117</v>
      </c>
      <c r="BD11" s="47">
        <f t="shared" si="19"/>
        <v>1375140.1091877599</v>
      </c>
      <c r="BE11" s="47">
        <f t="shared" si="20"/>
        <v>1345379</v>
      </c>
      <c r="BF11" s="47">
        <f t="shared" si="21"/>
        <v>1301338.1087758029</v>
      </c>
      <c r="BG11" s="47">
        <f t="shared" si="22"/>
        <v>1589227.2360327416</v>
      </c>
      <c r="BH11" s="321"/>
      <c r="BJ11" t="s">
        <v>32</v>
      </c>
      <c r="BK11" s="47">
        <v>451362</v>
      </c>
      <c r="BL11" s="47">
        <v>590481</v>
      </c>
      <c r="BM11" s="301"/>
      <c r="BN11" s="47">
        <v>486440</v>
      </c>
      <c r="BO11" s="47">
        <v>640759</v>
      </c>
      <c r="BP11" s="301"/>
      <c r="BQ11" s="47">
        <v>523117</v>
      </c>
      <c r="BR11" s="47">
        <v>658708</v>
      </c>
      <c r="BS11" s="301"/>
      <c r="BT11" s="298">
        <v>578544.60038528463</v>
      </c>
      <c r="BU11" s="298">
        <v>701036.83137660823</v>
      </c>
      <c r="BV11" s="298"/>
      <c r="BW11" s="298">
        <v>601291.13686458394</v>
      </c>
      <c r="BX11" s="298">
        <v>718583.91443272785</v>
      </c>
      <c r="BY11" s="300"/>
      <c r="BZ11" s="325">
        <v>637855.85502911429</v>
      </c>
      <c r="CA11" s="298">
        <v>737284.25415864552</v>
      </c>
      <c r="CB11" s="300">
        <v>0</v>
      </c>
      <c r="CC11" s="325">
        <v>608693</v>
      </c>
      <c r="CD11" s="298">
        <v>736686</v>
      </c>
      <c r="CE11" s="300">
        <v>0</v>
      </c>
      <c r="CF11" s="325">
        <v>518043.8675457525</v>
      </c>
      <c r="CG11" s="298">
        <v>783294.24123005045</v>
      </c>
      <c r="CH11" s="300">
        <v>0</v>
      </c>
      <c r="CI11" s="298">
        <v>852541.23603274173</v>
      </c>
      <c r="CJ11" s="298">
        <v>736686</v>
      </c>
      <c r="CK11" s="298">
        <v>0</v>
      </c>
    </row>
    <row r="12" spans="1:89" x14ac:dyDescent="0.75">
      <c r="A12" s="29" t="s">
        <v>1584</v>
      </c>
      <c r="B12" s="2" t="s">
        <v>33</v>
      </c>
      <c r="C12" s="7">
        <f t="shared" si="0"/>
        <v>870.80689097123059</v>
      </c>
      <c r="D12" s="7">
        <f t="shared" si="1"/>
        <v>535.80778125312133</v>
      </c>
      <c r="E12" s="7">
        <f t="shared" si="6"/>
        <v>466.58510815122378</v>
      </c>
      <c r="F12" s="23">
        <v>170.04725485832458</v>
      </c>
      <c r="G12" s="7">
        <f t="shared" si="7"/>
        <v>200.69261592481143</v>
      </c>
      <c r="H12" s="264">
        <f t="shared" si="8"/>
        <v>466.58510815122378</v>
      </c>
      <c r="I12" s="198">
        <v>1</v>
      </c>
      <c r="J12" s="198">
        <f t="shared" si="9"/>
        <v>466.58510815122378</v>
      </c>
      <c r="K12" s="8">
        <v>0.93528990014585056</v>
      </c>
      <c r="L12" s="198">
        <f t="shared" si="10"/>
        <v>436.39233921229896</v>
      </c>
      <c r="M12" s="131">
        <f t="shared" si="11"/>
        <v>7.2072936186921538E-2</v>
      </c>
      <c r="N12" s="110">
        <v>1</v>
      </c>
      <c r="O12" s="2"/>
      <c r="P12" s="91" t="s">
        <v>33</v>
      </c>
      <c r="Q12" s="16">
        <v>847.30200000000002</v>
      </c>
      <c r="R12" s="16">
        <f>xNA!E12</f>
        <v>170.04725485832458</v>
      </c>
      <c r="S12" s="16">
        <f t="shared" si="12"/>
        <v>200.69261592481143</v>
      </c>
      <c r="T12" s="16">
        <v>224.9563</v>
      </c>
      <c r="U12" s="267">
        <f t="shared" si="13"/>
        <v>0.892140455389831</v>
      </c>
      <c r="V12" s="2"/>
      <c r="W12" s="93" t="s">
        <v>36</v>
      </c>
      <c r="X12" s="40">
        <f t="shared" si="2"/>
        <v>1347.1280642092781</v>
      </c>
      <c r="Y12" s="40">
        <f t="shared" si="14"/>
        <v>570</v>
      </c>
      <c r="Z12" s="58" t="s">
        <v>1744</v>
      </c>
      <c r="AA12" s="58" t="s">
        <v>1764</v>
      </c>
      <c r="AB12" s="60">
        <v>1082364</v>
      </c>
      <c r="AC12" s="60">
        <v>1186731</v>
      </c>
      <c r="AD12" s="60">
        <v>1247584</v>
      </c>
      <c r="AE12" s="60">
        <v>1275613.910758924</v>
      </c>
      <c r="AF12" s="60">
        <v>1328749.0716726468</v>
      </c>
      <c r="AG12" s="332">
        <f t="shared" si="23"/>
        <v>1372745.2138380548</v>
      </c>
      <c r="AH12" s="332">
        <f t="shared" si="23"/>
        <v>1312378</v>
      </c>
      <c r="AI12" s="332">
        <f t="shared" si="16"/>
        <v>1347128.0642092782</v>
      </c>
      <c r="AJ12" s="60">
        <v>1350124.1900864621</v>
      </c>
      <c r="AK12" s="262" t="s">
        <v>1765</v>
      </c>
      <c r="AL12" s="60">
        <v>221548.6</v>
      </c>
      <c r="AM12" s="60">
        <v>162407</v>
      </c>
      <c r="AN12" s="60">
        <v>158451.20000000001</v>
      </c>
      <c r="AO12" s="60">
        <v>189588.5</v>
      </c>
      <c r="AP12" s="60">
        <v>206870</v>
      </c>
      <c r="AQ12" s="60">
        <v>497167.7</v>
      </c>
      <c r="AR12" s="60">
        <v>374628.5</v>
      </c>
      <c r="AS12" s="60">
        <v>570000</v>
      </c>
      <c r="AT12" s="60"/>
      <c r="AU12" s="2"/>
      <c r="AX12" t="s">
        <v>1744</v>
      </c>
      <c r="AY12" s="47">
        <f t="shared" si="3"/>
        <v>1082364</v>
      </c>
      <c r="AZ12" s="47">
        <f t="shared" si="4"/>
        <v>1186731</v>
      </c>
      <c r="BA12" s="47">
        <f t="shared" si="5"/>
        <v>1247584</v>
      </c>
      <c r="BB12" s="47">
        <f t="shared" si="17"/>
        <v>1275613.910758924</v>
      </c>
      <c r="BC12" s="47">
        <f t="shared" si="18"/>
        <v>1328749.0716726468</v>
      </c>
      <c r="BD12" s="47">
        <f t="shared" si="19"/>
        <v>1372745.2138380548</v>
      </c>
      <c r="BE12" s="47">
        <f t="shared" si="20"/>
        <v>1312378</v>
      </c>
      <c r="BF12" s="47">
        <f t="shared" si="21"/>
        <v>1401048.1058782097</v>
      </c>
      <c r="BG12" s="47">
        <f t="shared" si="22"/>
        <v>1347128.0642092782</v>
      </c>
      <c r="BH12" s="321"/>
      <c r="BJ12" t="s">
        <v>1744</v>
      </c>
      <c r="BK12" s="47">
        <v>574500</v>
      </c>
      <c r="BL12" s="47">
        <v>483898</v>
      </c>
      <c r="BM12" s="301">
        <v>23966</v>
      </c>
      <c r="BN12" s="47">
        <v>661583</v>
      </c>
      <c r="BO12" s="47">
        <v>498790</v>
      </c>
      <c r="BP12" s="301">
        <v>26358</v>
      </c>
      <c r="BQ12" s="47">
        <v>674257</v>
      </c>
      <c r="BR12" s="47">
        <v>546788</v>
      </c>
      <c r="BS12" s="301">
        <v>26539</v>
      </c>
      <c r="BT12" s="47">
        <v>635007.14057172718</v>
      </c>
      <c r="BU12" s="47">
        <v>611424.77018719679</v>
      </c>
      <c r="BV12" s="47">
        <v>29182</v>
      </c>
      <c r="BW12" s="47">
        <v>667345.55635420117</v>
      </c>
      <c r="BX12" s="47">
        <v>632613.95637645735</v>
      </c>
      <c r="BY12" s="301">
        <v>28789.558941988274</v>
      </c>
      <c r="BZ12" s="326">
        <v>694319.91336099012</v>
      </c>
      <c r="CA12" s="47">
        <v>649445.24223675649</v>
      </c>
      <c r="CB12" s="301">
        <v>28980.058240308146</v>
      </c>
      <c r="CC12" s="326">
        <v>667598</v>
      </c>
      <c r="CD12" s="47">
        <v>620185</v>
      </c>
      <c r="CE12" s="301">
        <v>24595</v>
      </c>
      <c r="CF12" s="326">
        <v>692945.11020495358</v>
      </c>
      <c r="CG12" s="47">
        <v>666814.34365642932</v>
      </c>
      <c r="CH12" s="301">
        <v>41288.652016827022</v>
      </c>
      <c r="CI12" s="47">
        <v>656320.4082028761</v>
      </c>
      <c r="CJ12" s="47">
        <v>652515.12986675918</v>
      </c>
      <c r="CK12" s="47">
        <v>38292.52613964308</v>
      </c>
    </row>
    <row r="13" spans="1:89" x14ac:dyDescent="0.75">
      <c r="A13" s="29" t="s">
        <v>1585</v>
      </c>
      <c r="B13" s="2" t="s">
        <v>36</v>
      </c>
      <c r="C13" s="7">
        <f t="shared" si="0"/>
        <v>1347.1280642092781</v>
      </c>
      <c r="D13" s="7">
        <f t="shared" si="1"/>
        <v>359.82932500974573</v>
      </c>
      <c r="E13" s="7">
        <f t="shared" si="6"/>
        <v>484.73618204611</v>
      </c>
      <c r="F13" s="23">
        <v>151.37844768686864</v>
      </c>
      <c r="G13" s="7">
        <f t="shared" si="7"/>
        <v>139.85909332430555</v>
      </c>
      <c r="H13" s="264">
        <f t="shared" si="8"/>
        <v>484.73618204611</v>
      </c>
      <c r="I13" s="198">
        <v>1</v>
      </c>
      <c r="J13" s="198">
        <f t="shared" si="9"/>
        <v>484.73618204611</v>
      </c>
      <c r="K13" s="8">
        <v>0.93528990014585067</v>
      </c>
      <c r="L13" s="198">
        <f t="shared" si="10"/>
        <v>453.36885530298713</v>
      </c>
      <c r="M13" s="131">
        <f t="shared" si="11"/>
        <v>7.4876714463801813E-2</v>
      </c>
      <c r="N13" s="110">
        <v>1</v>
      </c>
      <c r="O13" s="2"/>
      <c r="P13" s="91" t="s">
        <v>36</v>
      </c>
      <c r="Q13" s="16">
        <v>1082.364</v>
      </c>
      <c r="R13" s="16">
        <f>xNA!E13</f>
        <v>151.37844768686864</v>
      </c>
      <c r="S13" s="16">
        <f t="shared" si="12"/>
        <v>139.85909332430555</v>
      </c>
      <c r="T13" s="16">
        <v>221.54859999999999</v>
      </c>
      <c r="U13" s="267">
        <f t="shared" si="13"/>
        <v>0.63127951756095746</v>
      </c>
      <c r="V13" s="2"/>
      <c r="W13" s="93" t="s">
        <v>33</v>
      </c>
      <c r="X13" s="40">
        <f t="shared" si="2"/>
        <v>870.80689097123059</v>
      </c>
      <c r="Y13" s="40">
        <f>SUMIF($AL$6:$AT$6,B$3,$AL13:$AT13)/1000</f>
        <v>600.58680000000004</v>
      </c>
      <c r="Z13" s="58" t="s">
        <v>1745</v>
      </c>
      <c r="AA13" s="58" t="s">
        <v>1764</v>
      </c>
      <c r="AB13" s="60">
        <v>847302</v>
      </c>
      <c r="AC13" s="60">
        <v>916063</v>
      </c>
      <c r="AD13" s="60">
        <v>973408</v>
      </c>
      <c r="AE13" s="60">
        <v>858521.5596827066</v>
      </c>
      <c r="AF13" s="60">
        <v>938280.12692542479</v>
      </c>
      <c r="AG13" s="332">
        <f t="shared" si="23"/>
        <v>908007.15192073258</v>
      </c>
      <c r="AH13" s="332">
        <f t="shared" si="23"/>
        <v>865013</v>
      </c>
      <c r="AI13" s="332">
        <f t="shared" si="16"/>
        <v>870806.89097123058</v>
      </c>
      <c r="AJ13" s="60">
        <v>884769.75024653575</v>
      </c>
      <c r="AK13" s="262" t="s">
        <v>1765</v>
      </c>
      <c r="AL13" s="60">
        <v>224956.3</v>
      </c>
      <c r="AM13" s="60">
        <v>223102.5</v>
      </c>
      <c r="AN13" s="60">
        <v>232789.3</v>
      </c>
      <c r="AO13" s="60">
        <v>311305.59999999998</v>
      </c>
      <c r="AP13" s="60">
        <v>262222.8</v>
      </c>
      <c r="AQ13" s="60">
        <v>754291</v>
      </c>
      <c r="AR13" s="60">
        <v>557368.30000000005</v>
      </c>
      <c r="AS13" s="60">
        <v>600586.80000000005</v>
      </c>
      <c r="AT13" s="60"/>
      <c r="AU13" s="2"/>
      <c r="AX13" t="s">
        <v>1745</v>
      </c>
      <c r="AY13" s="47">
        <f t="shared" si="3"/>
        <v>847302</v>
      </c>
      <c r="AZ13" s="47">
        <f t="shared" si="4"/>
        <v>916063</v>
      </c>
      <c r="BA13" s="47">
        <f t="shared" si="5"/>
        <v>973408</v>
      </c>
      <c r="BB13" s="47">
        <f t="shared" si="17"/>
        <v>858521.5596827066</v>
      </c>
      <c r="BC13" s="47">
        <f t="shared" si="18"/>
        <v>938280.12692542479</v>
      </c>
      <c r="BD13" s="47">
        <f t="shared" si="19"/>
        <v>908007.15192073258</v>
      </c>
      <c r="BE13" s="47">
        <f t="shared" si="20"/>
        <v>865013</v>
      </c>
      <c r="BF13" s="47">
        <f t="shared" si="21"/>
        <v>841318.13834290858</v>
      </c>
      <c r="BG13" s="47">
        <f t="shared" si="22"/>
        <v>870806.89097123058</v>
      </c>
      <c r="BH13" s="321"/>
      <c r="BJ13" t="s">
        <v>1745</v>
      </c>
      <c r="BK13" s="47">
        <v>378906</v>
      </c>
      <c r="BL13" s="47">
        <v>398934</v>
      </c>
      <c r="BM13" s="301">
        <v>69462</v>
      </c>
      <c r="BN13" s="47">
        <v>439512</v>
      </c>
      <c r="BO13" s="47">
        <v>396064</v>
      </c>
      <c r="BP13" s="301">
        <v>80487</v>
      </c>
      <c r="BQ13" s="47">
        <v>468931</v>
      </c>
      <c r="BR13" s="47">
        <v>422266</v>
      </c>
      <c r="BS13" s="301">
        <v>82211</v>
      </c>
      <c r="BT13" s="298">
        <v>427471.23934095178</v>
      </c>
      <c r="BU13" s="298">
        <v>352441.32034175482</v>
      </c>
      <c r="BV13" s="298">
        <v>78609</v>
      </c>
      <c r="BW13" s="298">
        <v>463561.63627972984</v>
      </c>
      <c r="BX13" s="298">
        <v>393370.65874178888</v>
      </c>
      <c r="BY13" s="300">
        <v>81347.831903906044</v>
      </c>
      <c r="BZ13" s="325">
        <v>486075.17049837741</v>
      </c>
      <c r="CA13" s="298">
        <v>331015.90297402017</v>
      </c>
      <c r="CB13" s="300">
        <v>90916.078448334913</v>
      </c>
      <c r="CC13" s="325">
        <v>454355</v>
      </c>
      <c r="CD13" s="298">
        <v>326677</v>
      </c>
      <c r="CE13" s="300">
        <v>83981</v>
      </c>
      <c r="CF13" s="325">
        <v>460829.79345302645</v>
      </c>
      <c r="CG13" s="298">
        <v>285596.10844206973</v>
      </c>
      <c r="CH13" s="300">
        <v>94892.236447812349</v>
      </c>
      <c r="CI13" s="298">
        <v>475784.97585186164</v>
      </c>
      <c r="CJ13" s="298">
        <v>314092.53794686176</v>
      </c>
      <c r="CK13" s="298">
        <v>80929.377172507055</v>
      </c>
    </row>
    <row r="14" spans="1:89" x14ac:dyDescent="0.75">
      <c r="A14" s="29" t="s">
        <v>1586</v>
      </c>
      <c r="B14" s="2" t="s">
        <v>30</v>
      </c>
      <c r="C14" s="7">
        <f t="shared" si="0"/>
        <v>1589.2272360327415</v>
      </c>
      <c r="D14" s="7">
        <f t="shared" si="1"/>
        <v>196.43271943942406</v>
      </c>
      <c r="E14" s="7">
        <f t="shared" si="6"/>
        <v>312.17622778111087</v>
      </c>
      <c r="F14" s="23">
        <v>125.40483686147626</v>
      </c>
      <c r="G14" s="7">
        <f t="shared" si="7"/>
        <v>120.36826744670381</v>
      </c>
      <c r="H14" s="264">
        <f t="shared" si="8"/>
        <v>312.17622778111087</v>
      </c>
      <c r="I14" s="198">
        <v>1</v>
      </c>
      <c r="J14" s="198">
        <f t="shared" si="9"/>
        <v>312.17622778111087</v>
      </c>
      <c r="K14" s="8">
        <v>0.93528990014585056</v>
      </c>
      <c r="L14" s="198">
        <f t="shared" si="10"/>
        <v>291.9752729093035</v>
      </c>
      <c r="M14" s="131">
        <f t="shared" si="11"/>
        <v>4.8221550475737944E-2</v>
      </c>
      <c r="N14" s="110">
        <v>1</v>
      </c>
      <c r="O14" s="2"/>
      <c r="P14" s="91" t="s">
        <v>30</v>
      </c>
      <c r="Q14" s="16">
        <v>1041.8430000000001</v>
      </c>
      <c r="R14" s="16">
        <f>xNA!E14</f>
        <v>125.40483686147626</v>
      </c>
      <c r="S14" s="16">
        <f t="shared" si="12"/>
        <v>120.36826744670381</v>
      </c>
      <c r="T14" s="16">
        <v>279.93020000000001</v>
      </c>
      <c r="U14" s="267">
        <f t="shared" si="13"/>
        <v>0.4299938607792364</v>
      </c>
      <c r="V14" s="2"/>
      <c r="W14" s="93" t="s">
        <v>39</v>
      </c>
      <c r="X14" s="40">
        <f t="shared" si="2"/>
        <v>200.24753144592151</v>
      </c>
      <c r="Y14" s="40">
        <f t="shared" si="14"/>
        <v>755.34309999999994</v>
      </c>
      <c r="Z14" s="58" t="s">
        <v>1746</v>
      </c>
      <c r="AA14" s="58" t="s">
        <v>1764</v>
      </c>
      <c r="AB14" s="60">
        <v>222761</v>
      </c>
      <c r="AC14" s="60">
        <v>167984</v>
      </c>
      <c r="AD14" s="60">
        <v>171804</v>
      </c>
      <c r="AE14" s="60">
        <v>188041.62175463827</v>
      </c>
      <c r="AF14" s="60">
        <v>200856.7698981032</v>
      </c>
      <c r="AG14" s="332">
        <f t="shared" si="23"/>
        <v>202892.14670833299</v>
      </c>
      <c r="AH14" s="332">
        <f t="shared" si="23"/>
        <v>191924</v>
      </c>
      <c r="AI14" s="332">
        <f t="shared" si="16"/>
        <v>200247.53144592152</v>
      </c>
      <c r="AJ14" s="60">
        <v>200247.53144592152</v>
      </c>
      <c r="AK14" s="262" t="s">
        <v>1765</v>
      </c>
      <c r="AL14" s="60">
        <v>264672.09999999998</v>
      </c>
      <c r="AM14" s="60">
        <v>176627</v>
      </c>
      <c r="AN14" s="60">
        <v>559871.9</v>
      </c>
      <c r="AO14" s="60">
        <v>598161.4</v>
      </c>
      <c r="AP14" s="60">
        <v>481865.4</v>
      </c>
      <c r="AQ14" s="60">
        <v>973992.65</v>
      </c>
      <c r="AR14" s="60">
        <v>689158.25</v>
      </c>
      <c r="AS14" s="60">
        <v>755343.1</v>
      </c>
      <c r="AT14" s="60"/>
      <c r="AU14" s="2"/>
      <c r="AX14" t="s">
        <v>1746</v>
      </c>
      <c r="AY14" s="47">
        <f t="shared" si="3"/>
        <v>222761</v>
      </c>
      <c r="AZ14" s="47">
        <f t="shared" si="4"/>
        <v>167984</v>
      </c>
      <c r="BA14" s="47">
        <f t="shared" si="5"/>
        <v>171804</v>
      </c>
      <c r="BB14" s="47">
        <f t="shared" si="17"/>
        <v>188041.62175463827</v>
      </c>
      <c r="BC14" s="47">
        <f t="shared" si="18"/>
        <v>200856.7698981032</v>
      </c>
      <c r="BD14" s="47">
        <f t="shared" si="19"/>
        <v>202892.14670833299</v>
      </c>
      <c r="BE14" s="47">
        <f t="shared" si="20"/>
        <v>191924</v>
      </c>
      <c r="BF14" s="47">
        <f t="shared" si="21"/>
        <v>203676.05727812456</v>
      </c>
      <c r="BG14" s="47">
        <f t="shared" si="22"/>
        <v>200247.53144592152</v>
      </c>
      <c r="BH14" s="321"/>
      <c r="BJ14" t="s">
        <v>1746</v>
      </c>
      <c r="BK14" s="47">
        <v>129630</v>
      </c>
      <c r="BL14" s="47">
        <v>93131</v>
      </c>
      <c r="BM14" s="301"/>
      <c r="BN14" s="47">
        <v>70653</v>
      </c>
      <c r="BO14" s="47">
        <v>97331</v>
      </c>
      <c r="BP14" s="301"/>
      <c r="BQ14" s="47">
        <v>71104</v>
      </c>
      <c r="BR14" s="47">
        <v>100700</v>
      </c>
      <c r="BS14" s="301"/>
      <c r="BT14" s="298">
        <v>85413.860700014557</v>
      </c>
      <c r="BU14" s="298">
        <v>102627.76105462373</v>
      </c>
      <c r="BV14" s="298"/>
      <c r="BW14" s="298">
        <v>93819.496809090604</v>
      </c>
      <c r="BX14" s="298">
        <v>107037.27308901261</v>
      </c>
      <c r="BY14" s="300"/>
      <c r="BZ14" s="325">
        <v>85244.736951988758</v>
      </c>
      <c r="CA14" s="298">
        <v>117647.40975634423</v>
      </c>
      <c r="CB14" s="300">
        <v>0</v>
      </c>
      <c r="CC14" s="325">
        <v>85259</v>
      </c>
      <c r="CD14" s="298">
        <v>106665</v>
      </c>
      <c r="CE14" s="300">
        <v>0</v>
      </c>
      <c r="CF14" s="325">
        <v>91305.581099163683</v>
      </c>
      <c r="CG14" s="298">
        <v>112370.47617896089</v>
      </c>
      <c r="CH14" s="300">
        <v>0</v>
      </c>
      <c r="CI14" s="298">
        <v>82306.847805450438</v>
      </c>
      <c r="CJ14" s="298">
        <v>117940.68364047109</v>
      </c>
      <c r="CK14" s="298">
        <v>0</v>
      </c>
    </row>
    <row r="15" spans="1:89" x14ac:dyDescent="0.75">
      <c r="A15" s="29" t="s">
        <v>1587</v>
      </c>
      <c r="B15" s="2" t="s">
        <v>39</v>
      </c>
      <c r="C15" s="7">
        <f t="shared" si="0"/>
        <v>200.24753144592151</v>
      </c>
      <c r="D15" s="7">
        <f t="shared" si="1"/>
        <v>273.08542639280097</v>
      </c>
      <c r="E15" s="7">
        <f t="shared" si="6"/>
        <v>54.684682509015289</v>
      </c>
      <c r="F15" s="23">
        <v>21.31579720231101</v>
      </c>
      <c r="G15" s="7">
        <f t="shared" si="7"/>
        <v>95.689089213601164</v>
      </c>
      <c r="H15" s="264">
        <f t="shared" si="8"/>
        <v>54.684682509015289</v>
      </c>
      <c r="I15" s="198">
        <v>1</v>
      </c>
      <c r="J15" s="198">
        <f t="shared" si="9"/>
        <v>54.684682509015289</v>
      </c>
      <c r="K15" s="8">
        <v>0.93528990014585056</v>
      </c>
      <c r="L15" s="198">
        <f t="shared" si="10"/>
        <v>51.146031243364448</v>
      </c>
      <c r="M15" s="131">
        <f t="shared" si="11"/>
        <v>8.4470883532719223E-3</v>
      </c>
      <c r="N15" s="110">
        <v>1</v>
      </c>
      <c r="O15" s="2"/>
      <c r="P15" s="91" t="s">
        <v>39</v>
      </c>
      <c r="Q15" s="16">
        <v>222.761</v>
      </c>
      <c r="R15" s="16">
        <f>xNA!E15</f>
        <v>21.31579720231101</v>
      </c>
      <c r="S15" s="16">
        <f t="shared" si="12"/>
        <v>95.689089213601164</v>
      </c>
      <c r="T15" s="16">
        <v>264.6721</v>
      </c>
      <c r="U15" s="267">
        <f t="shared" si="13"/>
        <v>0.36153825512247478</v>
      </c>
      <c r="V15" s="2"/>
      <c r="W15" s="93" t="s">
        <v>1571</v>
      </c>
      <c r="X15" s="40">
        <f t="shared" si="2"/>
        <v>2444.4809206923869</v>
      </c>
      <c r="Y15" s="40">
        <f t="shared" si="14"/>
        <v>387.34300000000002</v>
      </c>
      <c r="Z15" s="58" t="s">
        <v>1748</v>
      </c>
      <c r="AA15" s="58" t="s">
        <v>1764</v>
      </c>
      <c r="AB15" s="60">
        <v>731349</v>
      </c>
      <c r="AC15" s="60">
        <v>759696</v>
      </c>
      <c r="AD15" s="60">
        <v>820917</v>
      </c>
      <c r="AE15" s="60">
        <v>913231.28372145933</v>
      </c>
      <c r="AF15" s="60">
        <v>969193.05226458726</v>
      </c>
      <c r="AG15" s="332">
        <f>BD16</f>
        <v>996015.69967661612</v>
      </c>
      <c r="AH15" s="332">
        <f>BE16</f>
        <v>1049838</v>
      </c>
      <c r="AI15" s="332">
        <f t="shared" si="16"/>
        <v>2444480.920692387</v>
      </c>
      <c r="AJ15" s="60">
        <v>1117360.9016456888</v>
      </c>
      <c r="AK15" s="262" t="s">
        <v>1765</v>
      </c>
      <c r="AL15" s="60">
        <v>247018</v>
      </c>
      <c r="AM15" s="60">
        <v>204961</v>
      </c>
      <c r="AN15" s="60">
        <v>182384</v>
      </c>
      <c r="AO15" s="60">
        <v>179124.69999999998</v>
      </c>
      <c r="AP15" s="60">
        <v>200571</v>
      </c>
      <c r="AQ15" s="60">
        <v>530422</v>
      </c>
      <c r="AR15" s="60">
        <v>362740</v>
      </c>
      <c r="AS15" s="60">
        <v>387343</v>
      </c>
      <c r="AT15" s="60"/>
      <c r="AU15" s="2"/>
      <c r="AX15" t="s">
        <v>1747</v>
      </c>
      <c r="AY15" s="47">
        <f t="shared" si="3"/>
        <v>1739007</v>
      </c>
      <c r="AZ15" s="47">
        <f t="shared" si="4"/>
        <v>1769697</v>
      </c>
      <c r="BA15" s="47">
        <f t="shared" si="5"/>
        <v>1850632</v>
      </c>
      <c r="BB15" s="47">
        <f t="shared" si="17"/>
        <v>2032072.6084388979</v>
      </c>
      <c r="BC15" s="47">
        <f t="shared" si="18"/>
        <v>2143865.7526567872</v>
      </c>
      <c r="BD15" s="47">
        <f t="shared" si="19"/>
        <v>2208467.6328809182</v>
      </c>
      <c r="BE15" s="47">
        <f t="shared" si="20"/>
        <v>2308785</v>
      </c>
      <c r="BF15" s="47">
        <f t="shared" si="21"/>
        <v>2437235.296764446</v>
      </c>
      <c r="BG15" s="47">
        <f t="shared" si="22"/>
        <v>2444480.920692387</v>
      </c>
      <c r="BH15" s="321"/>
      <c r="BJ15" t="s">
        <v>1747</v>
      </c>
      <c r="BK15" s="47">
        <v>985485</v>
      </c>
      <c r="BL15" s="47">
        <v>753522</v>
      </c>
      <c r="BM15" s="301"/>
      <c r="BN15" s="47">
        <v>952684</v>
      </c>
      <c r="BO15" s="47">
        <v>817013</v>
      </c>
      <c r="BP15" s="301"/>
      <c r="BQ15" s="47">
        <v>1020141</v>
      </c>
      <c r="BR15" s="47">
        <v>830491</v>
      </c>
      <c r="BS15" s="301"/>
      <c r="BT15" s="298">
        <v>1100081.8705749707</v>
      </c>
      <c r="BU15" s="298">
        <v>931990.73786392726</v>
      </c>
      <c r="BV15" s="298"/>
      <c r="BW15" s="298">
        <v>1152365</v>
      </c>
      <c r="BX15" s="298">
        <v>991500.75265678717</v>
      </c>
      <c r="BY15" s="300"/>
      <c r="BZ15" s="325">
        <v>1192331.0456089464</v>
      </c>
      <c r="CA15" s="298">
        <v>1016136.5872719719</v>
      </c>
      <c r="CB15" s="300">
        <v>0</v>
      </c>
      <c r="CC15" s="325">
        <v>1219408</v>
      </c>
      <c r="CD15" s="298">
        <v>1089377</v>
      </c>
      <c r="CE15" s="300">
        <v>0</v>
      </c>
      <c r="CF15" s="325">
        <v>1294683.1954751604</v>
      </c>
      <c r="CG15" s="298">
        <v>1142552.1012892856</v>
      </c>
      <c r="CH15" s="300">
        <v>0</v>
      </c>
      <c r="CI15" s="298">
        <v>1278234.2407642941</v>
      </c>
      <c r="CJ15" s="298">
        <v>1166246.6799280932</v>
      </c>
      <c r="CK15" s="298">
        <v>0</v>
      </c>
    </row>
    <row r="16" spans="1:89" x14ac:dyDescent="0.75">
      <c r="A16" s="29" t="s">
        <v>1588</v>
      </c>
      <c r="B16" s="2" t="s">
        <v>1568</v>
      </c>
      <c r="C16" s="7">
        <f t="shared" si="0"/>
        <v>1047.7905463818449</v>
      </c>
      <c r="D16" s="7">
        <f t="shared" si="1"/>
        <v>912.30917882187418</v>
      </c>
      <c r="E16" s="7">
        <f t="shared" si="6"/>
        <v>955.90893294694376</v>
      </c>
      <c r="F16" s="23">
        <v>225.63872925446117</v>
      </c>
      <c r="G16" s="7">
        <f t="shared" si="7"/>
        <v>496.81119847120527</v>
      </c>
      <c r="H16" s="264">
        <f t="shared" si="8"/>
        <v>955.90893294694376</v>
      </c>
      <c r="I16" s="198">
        <v>1</v>
      </c>
      <c r="J16" s="198">
        <f t="shared" si="9"/>
        <v>955.90893294694376</v>
      </c>
      <c r="K16" s="8">
        <v>0.95070323649611488</v>
      </c>
      <c r="L16" s="198">
        <f t="shared" si="10"/>
        <v>908.78571634820707</v>
      </c>
      <c r="M16" s="131">
        <f t="shared" si="11"/>
        <v>0.15009166994126769</v>
      </c>
      <c r="N16" s="110">
        <v>1</v>
      </c>
      <c r="O16" s="2"/>
      <c r="P16" s="91" t="s">
        <v>1568</v>
      </c>
      <c r="Q16" s="16">
        <v>454.17399999999998</v>
      </c>
      <c r="R16" s="16">
        <f>xNA!E16</f>
        <v>225.63872925446117</v>
      </c>
      <c r="S16" s="16">
        <f t="shared" si="12"/>
        <v>496.81119847120527</v>
      </c>
      <c r="T16" s="16">
        <v>456.46899999999999</v>
      </c>
      <c r="U16" s="267">
        <f t="shared" si="13"/>
        <v>1.0883788350823502</v>
      </c>
      <c r="V16" s="2"/>
      <c r="W16" s="93" t="s">
        <v>1572</v>
      </c>
      <c r="X16" s="40">
        <f t="shared" si="2"/>
        <v>1117.3609016456887</v>
      </c>
      <c r="Y16" s="40">
        <f t="shared" si="14"/>
        <v>0</v>
      </c>
      <c r="Z16" s="322" t="s">
        <v>1749</v>
      </c>
      <c r="AA16" s="58" t="s">
        <v>1764</v>
      </c>
      <c r="AB16" s="67">
        <v>224344</v>
      </c>
      <c r="AC16" s="67">
        <v>229340</v>
      </c>
      <c r="AD16" s="67">
        <v>241210</v>
      </c>
      <c r="AE16" s="67">
        <v>258958.56887876079</v>
      </c>
      <c r="AF16" s="67">
        <v>267032.75324898493</v>
      </c>
      <c r="AG16" s="67">
        <f t="shared" ref="AG16:AH23" si="24">BD17</f>
        <v>272591.34897949779</v>
      </c>
      <c r="AH16" s="67">
        <f t="shared" si="24"/>
        <v>278637</v>
      </c>
      <c r="AI16" s="332">
        <f t="shared" si="16"/>
        <v>1117360.9016456888</v>
      </c>
      <c r="AJ16" s="60">
        <v>279329.47266485362</v>
      </c>
      <c r="AK16" s="262" t="s">
        <v>1765</v>
      </c>
      <c r="AL16" s="60"/>
      <c r="AM16" s="60"/>
      <c r="AN16" s="60"/>
      <c r="AO16" s="60"/>
      <c r="AP16" s="60"/>
      <c r="AQ16" s="60"/>
      <c r="AR16" s="60"/>
      <c r="AS16" s="60"/>
      <c r="AT16" s="60"/>
      <c r="AU16" s="2"/>
      <c r="AX16" t="s">
        <v>1748</v>
      </c>
      <c r="AY16" s="47">
        <f t="shared" si="3"/>
        <v>731349</v>
      </c>
      <c r="AZ16" s="47">
        <f t="shared" si="4"/>
        <v>759696</v>
      </c>
      <c r="BA16" s="47">
        <f t="shared" si="5"/>
        <v>820917</v>
      </c>
      <c r="BB16" s="47">
        <f t="shared" si="17"/>
        <v>913231.28372145933</v>
      </c>
      <c r="BC16" s="47">
        <f t="shared" si="18"/>
        <v>969193.05226458726</v>
      </c>
      <c r="BD16" s="47">
        <f t="shared" si="19"/>
        <v>996015.69967661612</v>
      </c>
      <c r="BE16" s="47">
        <f t="shared" si="20"/>
        <v>1049838</v>
      </c>
      <c r="BF16" s="47">
        <f t="shared" si="21"/>
        <v>1103778.7034252889</v>
      </c>
      <c r="BG16" s="47">
        <f t="shared" si="22"/>
        <v>1117360.9016456888</v>
      </c>
      <c r="BH16" s="321"/>
      <c r="BJ16" t="s">
        <v>1748</v>
      </c>
      <c r="BK16" s="47">
        <v>415868</v>
      </c>
      <c r="BL16" s="47">
        <v>315481</v>
      </c>
      <c r="BM16" s="301"/>
      <c r="BN16" s="47">
        <v>406044</v>
      </c>
      <c r="BO16" s="47">
        <v>353652</v>
      </c>
      <c r="BP16" s="301"/>
      <c r="BQ16" s="47">
        <v>456351</v>
      </c>
      <c r="BR16" s="47">
        <v>364566</v>
      </c>
      <c r="BS16" s="301"/>
      <c r="BT16" s="298">
        <v>502972.07123825222</v>
      </c>
      <c r="BU16" s="298">
        <v>410259.21248320705</v>
      </c>
      <c r="BV16" s="298"/>
      <c r="BW16" s="298">
        <v>529788.18440605374</v>
      </c>
      <c r="BX16" s="298">
        <v>439404.86785853351</v>
      </c>
      <c r="BY16" s="300"/>
      <c r="BZ16" s="325">
        <v>545588.31249820406</v>
      </c>
      <c r="CA16" s="298">
        <v>450427.38717841211</v>
      </c>
      <c r="CB16" s="300">
        <v>0</v>
      </c>
      <c r="CC16" s="325">
        <v>555973</v>
      </c>
      <c r="CD16" s="298">
        <v>493865</v>
      </c>
      <c r="CE16" s="300">
        <v>0</v>
      </c>
      <c r="CF16" s="325">
        <v>587980.61028821557</v>
      </c>
      <c r="CG16" s="298">
        <v>515798.09313707339</v>
      </c>
      <c r="CH16" s="300">
        <v>0</v>
      </c>
      <c r="CI16" s="298">
        <v>590252.01618293393</v>
      </c>
      <c r="CJ16" s="298">
        <v>527108.88546275476</v>
      </c>
      <c r="CK16" s="298">
        <v>0</v>
      </c>
    </row>
    <row r="17" spans="1:89" x14ac:dyDescent="0.75">
      <c r="A17" s="29" t="s">
        <v>1589</v>
      </c>
      <c r="B17" s="2" t="s">
        <v>1569</v>
      </c>
      <c r="C17" s="7">
        <f t="shared" si="0"/>
        <v>474.2231689416264</v>
      </c>
      <c r="D17" s="7">
        <f t="shared" si="1"/>
        <v>4377.6565310894994</v>
      </c>
      <c r="E17" s="7">
        <f t="shared" si="6"/>
        <v>2075.9861527112698</v>
      </c>
      <c r="F17" s="23">
        <v>22.063138485090295</v>
      </c>
      <c r="G17" s="7">
        <f t="shared" si="7"/>
        <v>1775.9911845037668</v>
      </c>
      <c r="H17" s="264">
        <f t="shared" si="8"/>
        <v>2075.9861527112698</v>
      </c>
      <c r="I17" s="198">
        <v>1</v>
      </c>
      <c r="J17" s="198">
        <f t="shared" si="9"/>
        <v>2075.9861527112698</v>
      </c>
      <c r="K17" s="8">
        <v>0.95070323649611488</v>
      </c>
      <c r="L17" s="198">
        <f t="shared" si="10"/>
        <v>1973.646754303722</v>
      </c>
      <c r="M17" s="131">
        <f t="shared" si="11"/>
        <v>0.32596015969303244</v>
      </c>
      <c r="N17" s="110">
        <v>1</v>
      </c>
      <c r="O17" s="2"/>
      <c r="P17" s="91" t="s">
        <v>1569</v>
      </c>
      <c r="Q17" s="16">
        <v>12.423</v>
      </c>
      <c r="R17" s="16">
        <f>xNA!E17</f>
        <v>22.063138485090295</v>
      </c>
      <c r="S17" s="16">
        <f t="shared" si="12"/>
        <v>1775.9911845037668</v>
      </c>
      <c r="T17" s="16">
        <v>1024.0140999999999</v>
      </c>
      <c r="U17" s="267">
        <f t="shared" si="13"/>
        <v>1.7343425100335699</v>
      </c>
      <c r="V17" s="2"/>
      <c r="W17" s="93" t="s">
        <v>1570</v>
      </c>
      <c r="X17" s="40">
        <f t="shared" si="2"/>
        <v>279.3294726648536</v>
      </c>
      <c r="Y17" s="40">
        <f t="shared" si="14"/>
        <v>0</v>
      </c>
      <c r="Z17" s="322" t="s">
        <v>1750</v>
      </c>
      <c r="AA17" s="58" t="s">
        <v>1764</v>
      </c>
      <c r="AB17" s="67">
        <v>783314</v>
      </c>
      <c r="AC17" s="67">
        <v>780660</v>
      </c>
      <c r="AD17" s="67">
        <v>805783</v>
      </c>
      <c r="AE17" s="67">
        <v>859882.75583867799</v>
      </c>
      <c r="AF17" s="67">
        <v>907639.64873057301</v>
      </c>
      <c r="AG17" s="67">
        <f t="shared" si="24"/>
        <v>939860.58422480442</v>
      </c>
      <c r="AH17" s="67">
        <f t="shared" si="24"/>
        <v>980311</v>
      </c>
      <c r="AI17" s="332">
        <f t="shared" si="16"/>
        <v>279329.47266485362</v>
      </c>
      <c r="AJ17" s="60">
        <v>1047790.5463818449</v>
      </c>
      <c r="AK17" s="262" t="s">
        <v>1765</v>
      </c>
      <c r="AL17" s="60"/>
      <c r="AM17" s="60"/>
      <c r="AN17" s="60"/>
      <c r="AO17" s="60"/>
      <c r="AP17" s="60"/>
      <c r="AQ17" s="60"/>
      <c r="AR17" s="60"/>
      <c r="AS17" s="60"/>
      <c r="AT17" s="60"/>
      <c r="AU17" s="2"/>
      <c r="AX17" t="s">
        <v>1749</v>
      </c>
      <c r="AY17" s="47">
        <f t="shared" si="3"/>
        <v>224344</v>
      </c>
      <c r="AZ17" s="47">
        <f t="shared" si="4"/>
        <v>229340</v>
      </c>
      <c r="BA17" s="47">
        <f t="shared" si="5"/>
        <v>241210</v>
      </c>
      <c r="BB17" s="47">
        <f t="shared" si="17"/>
        <v>258958.56887876079</v>
      </c>
      <c r="BC17" s="47">
        <f t="shared" si="18"/>
        <v>267032.75324898493</v>
      </c>
      <c r="BD17" s="47">
        <f t="shared" si="19"/>
        <v>272591.34897949779</v>
      </c>
      <c r="BE17" s="47">
        <f t="shared" si="20"/>
        <v>278637</v>
      </c>
      <c r="BF17" s="47">
        <f t="shared" si="21"/>
        <v>286207.7227750867</v>
      </c>
      <c r="BG17" s="47">
        <f t="shared" si="22"/>
        <v>279329.47266485362</v>
      </c>
      <c r="BH17" s="321"/>
      <c r="BJ17" t="s">
        <v>1749</v>
      </c>
      <c r="BK17" s="47">
        <v>113032</v>
      </c>
      <c r="BL17" s="47">
        <v>111312</v>
      </c>
      <c r="BM17" s="301"/>
      <c r="BN17" s="47">
        <v>112283</v>
      </c>
      <c r="BO17" s="47">
        <v>117057</v>
      </c>
      <c r="BP17" s="301"/>
      <c r="BQ17" s="47">
        <v>112937</v>
      </c>
      <c r="BR17" s="47">
        <v>128273</v>
      </c>
      <c r="BS17" s="301"/>
      <c r="BT17" s="298">
        <v>120868.33888820668</v>
      </c>
      <c r="BU17" s="298">
        <v>138090.2299905541</v>
      </c>
      <c r="BV17" s="298"/>
      <c r="BW17" s="298">
        <v>124545.51343022186</v>
      </c>
      <c r="BX17" s="298">
        <v>142487.23981876305</v>
      </c>
      <c r="BY17" s="300"/>
      <c r="BZ17" s="325">
        <v>126838.34089008212</v>
      </c>
      <c r="CA17" s="298">
        <v>145753.00808941564</v>
      </c>
      <c r="CB17" s="300">
        <v>0</v>
      </c>
      <c r="CC17" s="325">
        <v>129371</v>
      </c>
      <c r="CD17" s="298">
        <v>149266</v>
      </c>
      <c r="CE17" s="300">
        <v>0</v>
      </c>
      <c r="CF17" s="325">
        <v>133316.55807207964</v>
      </c>
      <c r="CG17" s="298">
        <v>152891.16470300706</v>
      </c>
      <c r="CH17" s="300">
        <v>0</v>
      </c>
      <c r="CI17" s="298">
        <v>125013.98400103829</v>
      </c>
      <c r="CJ17" s="298">
        <v>154315.48866381534</v>
      </c>
      <c r="CK17" s="298">
        <v>0</v>
      </c>
    </row>
    <row r="18" spans="1:89" x14ac:dyDescent="0.75">
      <c r="A18" s="29" t="s">
        <v>1590</v>
      </c>
      <c r="B18" s="2" t="s">
        <v>47</v>
      </c>
      <c r="C18" s="7">
        <f t="shared" si="0"/>
        <v>32.552493994292313</v>
      </c>
      <c r="D18" s="7">
        <f t="shared" si="1"/>
        <v>831.18459999999982</v>
      </c>
      <c r="E18" s="7">
        <f t="shared" si="6"/>
        <v>27.057131699648252</v>
      </c>
      <c r="F18" s="23">
        <v>149.0880087507179</v>
      </c>
      <c r="G18" s="7">
        <f t="shared" si="7"/>
        <v>467.50854894721493</v>
      </c>
      <c r="H18" s="264">
        <f t="shared" si="8"/>
        <v>27.057131699648252</v>
      </c>
      <c r="I18" s="198">
        <v>1</v>
      </c>
      <c r="J18" s="198">
        <f t="shared" si="9"/>
        <v>27.057131699648252</v>
      </c>
      <c r="K18" s="8">
        <v>0.95070323649611477</v>
      </c>
      <c r="L18" s="198">
        <f t="shared" si="10"/>
        <v>25.723302677157218</v>
      </c>
      <c r="M18" s="131">
        <f t="shared" si="11"/>
        <v>4.2483650279334911E-3</v>
      </c>
      <c r="N18" s="110">
        <v>1</v>
      </c>
      <c r="O18" s="2"/>
      <c r="P18" s="91" t="s">
        <v>47</v>
      </c>
      <c r="Q18" s="16">
        <v>318.899</v>
      </c>
      <c r="R18" s="16">
        <f>xNA!E18</f>
        <v>149.0880087507179</v>
      </c>
      <c r="S18" s="16">
        <f t="shared" si="12"/>
        <v>467.50854894721493</v>
      </c>
      <c r="T18" s="16"/>
      <c r="U18" s="267">
        <f t="shared" si="13"/>
        <v>1</v>
      </c>
      <c r="V18" s="2"/>
      <c r="W18" s="93" t="s">
        <v>1568</v>
      </c>
      <c r="X18" s="40">
        <f t="shared" si="2"/>
        <v>1047.7905463818449</v>
      </c>
      <c r="Y18" s="40">
        <f t="shared" si="14"/>
        <v>838.22759999999994</v>
      </c>
      <c r="Z18" s="58" t="s">
        <v>1831</v>
      </c>
      <c r="AA18" s="58" t="s">
        <v>1764</v>
      </c>
      <c r="AB18" s="60">
        <v>454174</v>
      </c>
      <c r="AC18" s="60">
        <v>485756</v>
      </c>
      <c r="AD18" s="60">
        <v>484251</v>
      </c>
      <c r="AE18" s="60">
        <v>438736.744050793</v>
      </c>
      <c r="AF18" s="60">
        <v>491976.18667290994</v>
      </c>
      <c r="AG18" s="332">
        <f t="shared" si="24"/>
        <v>449489.44088617363</v>
      </c>
      <c r="AH18" s="332">
        <f t="shared" si="24"/>
        <v>444891</v>
      </c>
      <c r="AI18" s="332">
        <f t="shared" si="16"/>
        <v>1047790.5463818449</v>
      </c>
      <c r="AJ18" s="60">
        <v>474354.71750512056</v>
      </c>
      <c r="AK18" s="262" t="s">
        <v>1765</v>
      </c>
      <c r="AL18" s="60">
        <v>456469</v>
      </c>
      <c r="AM18" s="60">
        <v>387629.5</v>
      </c>
      <c r="AN18" s="60">
        <v>478609.6</v>
      </c>
      <c r="AO18" s="60">
        <v>639521.1</v>
      </c>
      <c r="AP18" s="60">
        <v>489120.7</v>
      </c>
      <c r="AQ18" s="60">
        <v>1414576.2</v>
      </c>
      <c r="AR18" s="60">
        <v>1229524.6000000001</v>
      </c>
      <c r="AS18" s="60">
        <v>838227.6</v>
      </c>
      <c r="AT18" s="60"/>
      <c r="AU18" s="2"/>
      <c r="AX18" t="s">
        <v>1750</v>
      </c>
      <c r="AY18" s="47">
        <f t="shared" si="3"/>
        <v>783314</v>
      </c>
      <c r="AZ18" s="47">
        <f t="shared" si="4"/>
        <v>780660</v>
      </c>
      <c r="BA18" s="47">
        <f t="shared" si="5"/>
        <v>805783</v>
      </c>
      <c r="BB18" s="47">
        <f t="shared" si="17"/>
        <v>859882.75583867799</v>
      </c>
      <c r="BC18" s="47">
        <f t="shared" si="18"/>
        <v>907639.64873057301</v>
      </c>
      <c r="BD18" s="47">
        <f t="shared" si="19"/>
        <v>939860.58422480442</v>
      </c>
      <c r="BE18" s="47">
        <f t="shared" si="20"/>
        <v>980311</v>
      </c>
      <c r="BF18" s="47">
        <f t="shared" si="21"/>
        <v>1047248.8705640703</v>
      </c>
      <c r="BG18" s="47">
        <f t="shared" si="22"/>
        <v>1047790.5463818449</v>
      </c>
      <c r="BH18" s="321"/>
      <c r="BJ18" t="s">
        <v>1750</v>
      </c>
      <c r="BK18" s="47">
        <v>456585</v>
      </c>
      <c r="BL18" s="47">
        <v>326729</v>
      </c>
      <c r="BM18" s="301"/>
      <c r="BN18" s="47">
        <v>434356</v>
      </c>
      <c r="BO18" s="47">
        <v>346304</v>
      </c>
      <c r="BP18" s="301"/>
      <c r="BQ18" s="47">
        <v>450853</v>
      </c>
      <c r="BR18" s="47">
        <v>354930</v>
      </c>
      <c r="BS18" s="301"/>
      <c r="BT18" s="298">
        <v>476241.46044851176</v>
      </c>
      <c r="BU18" s="298">
        <v>383641.29539016628</v>
      </c>
      <c r="BV18" s="298"/>
      <c r="BW18" s="298">
        <v>498031.00375108235</v>
      </c>
      <c r="BX18" s="298">
        <v>409608.64497949061</v>
      </c>
      <c r="BY18" s="300"/>
      <c r="BZ18" s="325">
        <v>519904.39222066005</v>
      </c>
      <c r="CA18" s="298">
        <v>419956.19200414437</v>
      </c>
      <c r="CB18" s="300">
        <v>0</v>
      </c>
      <c r="CC18" s="325">
        <v>534065</v>
      </c>
      <c r="CD18" s="298">
        <v>446246</v>
      </c>
      <c r="CE18" s="300">
        <v>0</v>
      </c>
      <c r="CF18" s="325">
        <v>573386.02711486514</v>
      </c>
      <c r="CG18" s="298">
        <v>473862.8434492051</v>
      </c>
      <c r="CH18" s="300">
        <v>0</v>
      </c>
      <c r="CI18" s="298">
        <v>562968.24058032176</v>
      </c>
      <c r="CJ18" s="298">
        <v>484822.30580152321</v>
      </c>
      <c r="CK18" s="298">
        <v>0</v>
      </c>
    </row>
    <row r="19" spans="1:89" x14ac:dyDescent="0.75">
      <c r="A19" s="29" t="s">
        <v>1591</v>
      </c>
      <c r="B19" s="2" t="s">
        <v>1570</v>
      </c>
      <c r="C19" s="7">
        <f t="shared" si="0"/>
        <v>279.3294726648536</v>
      </c>
      <c r="D19" s="7">
        <f t="shared" si="1"/>
        <v>0</v>
      </c>
      <c r="E19" s="7">
        <f t="shared" si="6"/>
        <v>0</v>
      </c>
      <c r="F19" s="23">
        <v>81.969600310129522</v>
      </c>
      <c r="G19" s="7">
        <f t="shared" si="7"/>
        <v>104.64462566752225</v>
      </c>
      <c r="H19" s="264">
        <f t="shared" si="8"/>
        <v>29.230328104919995</v>
      </c>
      <c r="I19" s="198">
        <v>1</v>
      </c>
      <c r="J19" s="198">
        <f t="shared" si="9"/>
        <v>29.230328104919995</v>
      </c>
      <c r="K19" s="8">
        <v>0.9779012456844618</v>
      </c>
      <c r="L19" s="198">
        <f t="shared" si="10"/>
        <v>28.584374265566797</v>
      </c>
      <c r="M19" s="131">
        <f t="shared" si="11"/>
        <v>4.7208889736788844E-3</v>
      </c>
      <c r="N19" s="110">
        <v>1</v>
      </c>
      <c r="O19" s="2"/>
      <c r="P19" s="91" t="s">
        <v>1570</v>
      </c>
      <c r="Q19" s="16">
        <v>783.31399999999996</v>
      </c>
      <c r="R19" s="16">
        <f>xNA!E19</f>
        <v>81.969600310129522</v>
      </c>
      <c r="S19" s="16">
        <f t="shared" si="12"/>
        <v>104.64462566752225</v>
      </c>
      <c r="T19" s="16">
        <v>247.018</v>
      </c>
      <c r="U19" s="267">
        <f t="shared" si="13"/>
        <v>0.42363158015821617</v>
      </c>
      <c r="V19" s="2"/>
      <c r="W19" s="93" t="s">
        <v>1569</v>
      </c>
      <c r="X19" s="40">
        <f t="shared" si="2"/>
        <v>474.2231689416264</v>
      </c>
      <c r="Y19" s="40">
        <f t="shared" si="14"/>
        <v>2524.1015000000002</v>
      </c>
      <c r="Z19" s="58" t="s">
        <v>1832</v>
      </c>
      <c r="AA19" s="58" t="s">
        <v>1764</v>
      </c>
      <c r="AB19" s="60">
        <v>12423</v>
      </c>
      <c r="AC19" s="60">
        <v>14827</v>
      </c>
      <c r="AD19" s="60">
        <v>15400</v>
      </c>
      <c r="AE19" s="60">
        <v>13953.340953622948</v>
      </c>
      <c r="AF19" s="60">
        <v>15634.336326941755</v>
      </c>
      <c r="AG19" s="332">
        <f t="shared" si="24"/>
        <v>14065.237439046947</v>
      </c>
      <c r="AH19" s="332">
        <f t="shared" si="24"/>
        <v>12117</v>
      </c>
      <c r="AI19" s="332">
        <f t="shared" si="16"/>
        <v>474223.16894162638</v>
      </c>
      <c r="AJ19" s="60">
        <v>11138.63403418001</v>
      </c>
      <c r="AK19" s="262" t="s">
        <v>1765</v>
      </c>
      <c r="AL19" s="60">
        <v>797632.3</v>
      </c>
      <c r="AM19" s="60">
        <v>1148871.1000000001</v>
      </c>
      <c r="AN19" s="60">
        <v>1531631.8</v>
      </c>
      <c r="AO19" s="60">
        <v>1226277.3999999999</v>
      </c>
      <c r="AP19" s="60">
        <v>1226277.3999999999</v>
      </c>
      <c r="AQ19" s="60">
        <v>3274397</v>
      </c>
      <c r="AR19" s="60">
        <v>2546312.6</v>
      </c>
      <c r="AS19" s="60">
        <v>2524101.5</v>
      </c>
      <c r="AT19" s="60"/>
      <c r="AU19" s="2"/>
      <c r="AX19" t="s">
        <v>1759</v>
      </c>
      <c r="AY19" s="47">
        <f t="shared" si="3"/>
        <v>454174</v>
      </c>
      <c r="AZ19" s="47">
        <f t="shared" si="4"/>
        <v>485756</v>
      </c>
      <c r="BA19" s="47">
        <f t="shared" si="5"/>
        <v>484251</v>
      </c>
      <c r="BB19" s="47">
        <f t="shared" si="17"/>
        <v>438736.744050793</v>
      </c>
      <c r="BC19" s="47">
        <f t="shared" si="18"/>
        <v>491976.18667290994</v>
      </c>
      <c r="BD19" s="47">
        <f t="shared" si="19"/>
        <v>449489.44088617363</v>
      </c>
      <c r="BE19" s="47">
        <f t="shared" si="20"/>
        <v>444891</v>
      </c>
      <c r="BF19" s="47">
        <f t="shared" si="21"/>
        <v>478558.98159709532</v>
      </c>
      <c r="BG19" s="47">
        <f t="shared" si="22"/>
        <v>474223.16894162638</v>
      </c>
      <c r="BH19" s="321"/>
      <c r="BJ19" t="s">
        <v>1759</v>
      </c>
      <c r="BK19" s="47">
        <v>224233</v>
      </c>
      <c r="BL19" s="47">
        <v>226131</v>
      </c>
      <c r="BM19" s="301">
        <v>3810</v>
      </c>
      <c r="BN19" s="47">
        <v>251189</v>
      </c>
      <c r="BO19" s="47">
        <v>233540</v>
      </c>
      <c r="BP19" s="301">
        <v>1027</v>
      </c>
      <c r="BQ19" s="47">
        <v>252569</v>
      </c>
      <c r="BR19" s="47">
        <v>230744</v>
      </c>
      <c r="BS19" s="301">
        <v>938</v>
      </c>
      <c r="BT19" s="298">
        <v>226570.46119146398</v>
      </c>
      <c r="BU19" s="298">
        <v>209383.28285932905</v>
      </c>
      <c r="BV19" s="298">
        <v>2783</v>
      </c>
      <c r="BW19" s="298">
        <v>258851</v>
      </c>
      <c r="BX19" s="298">
        <v>229558.90214363116</v>
      </c>
      <c r="BY19" s="300">
        <v>3566.2845292787833</v>
      </c>
      <c r="BZ19" s="325">
        <v>235818.17717105264</v>
      </c>
      <c r="CA19" s="298">
        <v>210289.81432377291</v>
      </c>
      <c r="CB19" s="300">
        <v>3381.4493913480737</v>
      </c>
      <c r="CC19" s="325">
        <v>197212</v>
      </c>
      <c r="CD19" s="298">
        <v>244194</v>
      </c>
      <c r="CE19" s="300">
        <v>3485</v>
      </c>
      <c r="CF19" s="325">
        <v>233142.24028475184</v>
      </c>
      <c r="CG19" s="298">
        <v>242238.73758198015</v>
      </c>
      <c r="CH19" s="300">
        <v>3178.0037303633426</v>
      </c>
      <c r="CI19" s="298">
        <v>230456.08919149393</v>
      </c>
      <c r="CJ19" s="298">
        <v>240720.6245832633</v>
      </c>
      <c r="CK19" s="298">
        <v>3046.4551668691615</v>
      </c>
    </row>
    <row r="20" spans="1:89" x14ac:dyDescent="0.75">
      <c r="A20" s="29" t="s">
        <v>1592</v>
      </c>
      <c r="B20" s="2" t="s">
        <v>1571</v>
      </c>
      <c r="C20" s="7">
        <f t="shared" si="0"/>
        <v>2444.4809206923869</v>
      </c>
      <c r="D20" s="7">
        <f t="shared" si="1"/>
        <v>320.00482015785008</v>
      </c>
      <c r="E20" s="7">
        <f t="shared" si="6"/>
        <v>782.24567740546308</v>
      </c>
      <c r="F20" s="23">
        <v>149.24991111869045</v>
      </c>
      <c r="G20" s="7">
        <f t="shared" si="7"/>
        <v>204.07481396527575</v>
      </c>
      <c r="H20" s="264">
        <f t="shared" si="8"/>
        <v>782.24567740546308</v>
      </c>
      <c r="I20" s="198">
        <v>1</v>
      </c>
      <c r="J20" s="198">
        <f t="shared" si="9"/>
        <v>782.24567740546308</v>
      </c>
      <c r="K20" s="8">
        <v>0.9779012456844618</v>
      </c>
      <c r="L20" s="198">
        <f t="shared" si="10"/>
        <v>764.95902236608799</v>
      </c>
      <c r="M20" s="131">
        <f t="shared" si="11"/>
        <v>0.1263377879275272</v>
      </c>
      <c r="N20" s="110">
        <v>1</v>
      </c>
      <c r="O20" s="2"/>
      <c r="P20" s="91" t="s">
        <v>1571</v>
      </c>
      <c r="Q20" s="16">
        <v>731.34900000000005</v>
      </c>
      <c r="R20" s="16">
        <f>xNA!E20</f>
        <v>149.24991111869045</v>
      </c>
      <c r="S20" s="16">
        <f t="shared" si="12"/>
        <v>204.07481396527575</v>
      </c>
      <c r="T20" s="16">
        <v>247.018</v>
      </c>
      <c r="U20" s="267">
        <f t="shared" si="13"/>
        <v>0.82615361619507788</v>
      </c>
      <c r="V20" s="2"/>
      <c r="W20" s="93" t="s">
        <v>23</v>
      </c>
      <c r="X20" s="40">
        <f t="shared" si="2"/>
        <v>11.13863403418001</v>
      </c>
      <c r="Y20" s="40">
        <f t="shared" si="14"/>
        <v>2165.6378999999997</v>
      </c>
      <c r="Z20" s="58" t="s">
        <v>1833</v>
      </c>
      <c r="AA20" s="58" t="s">
        <v>1764</v>
      </c>
      <c r="AB20" s="60">
        <v>20678</v>
      </c>
      <c r="AC20" s="60">
        <v>22280</v>
      </c>
      <c r="AD20" s="60">
        <v>19562</v>
      </c>
      <c r="AE20" s="60">
        <v>16303.624082924382</v>
      </c>
      <c r="AF20" s="60">
        <v>17076.405475615971</v>
      </c>
      <c r="AG20" s="332">
        <f t="shared" si="24"/>
        <v>15616.665844655192</v>
      </c>
      <c r="AH20" s="332">
        <f t="shared" si="24"/>
        <v>13196</v>
      </c>
      <c r="AI20" s="332">
        <f t="shared" si="16"/>
        <v>11138.63403418001</v>
      </c>
      <c r="AJ20" s="60">
        <v>12432.956359796641</v>
      </c>
      <c r="AK20" s="262" t="s">
        <v>1765</v>
      </c>
      <c r="AL20" s="60">
        <v>991562.4</v>
      </c>
      <c r="AM20" s="60">
        <v>1058440.8</v>
      </c>
      <c r="AN20" s="60">
        <v>1411039.8</v>
      </c>
      <c r="AO20" s="60">
        <v>1457353</v>
      </c>
      <c r="AP20" s="60">
        <v>1457353</v>
      </c>
      <c r="AQ20" s="60">
        <v>1308944.5333333334</v>
      </c>
      <c r="AR20" s="60">
        <v>2261079.4</v>
      </c>
      <c r="AS20" s="60">
        <v>2165637.9</v>
      </c>
      <c r="AT20" s="60"/>
      <c r="AU20" s="2"/>
      <c r="AX20" t="s">
        <v>1760</v>
      </c>
      <c r="AY20" s="47">
        <f t="shared" si="3"/>
        <v>12423</v>
      </c>
      <c r="AZ20" s="47">
        <f t="shared" si="4"/>
        <v>14827</v>
      </c>
      <c r="BA20" s="47">
        <f t="shared" si="5"/>
        <v>15400</v>
      </c>
      <c r="BB20" s="47">
        <f t="shared" si="17"/>
        <v>13953.340953622948</v>
      </c>
      <c r="BC20" s="47">
        <f t="shared" si="18"/>
        <v>15634.336326941755</v>
      </c>
      <c r="BD20" s="47">
        <f t="shared" si="19"/>
        <v>14065.237439046947</v>
      </c>
      <c r="BE20" s="47">
        <f t="shared" si="20"/>
        <v>12117</v>
      </c>
      <c r="BF20" s="47">
        <f t="shared" si="21"/>
        <v>12218.261683774592</v>
      </c>
      <c r="BG20" s="47">
        <f t="shared" si="22"/>
        <v>11138.63403418001</v>
      </c>
      <c r="BH20" s="321"/>
      <c r="BJ20" t="s">
        <v>1856</v>
      </c>
      <c r="BK20" s="47">
        <v>6768</v>
      </c>
      <c r="BL20" s="47">
        <v>5600</v>
      </c>
      <c r="BM20" s="301">
        <v>55</v>
      </c>
      <c r="BN20" s="47">
        <v>9001</v>
      </c>
      <c r="BO20" s="47">
        <v>5689</v>
      </c>
      <c r="BP20" s="301">
        <v>137</v>
      </c>
      <c r="BQ20" s="47">
        <v>9115</v>
      </c>
      <c r="BR20" s="47">
        <v>6136</v>
      </c>
      <c r="BS20" s="301">
        <v>149</v>
      </c>
      <c r="BT20" s="298">
        <v>7933.1198609737557</v>
      </c>
      <c r="BU20" s="298">
        <v>5668.2210926491916</v>
      </c>
      <c r="BV20" s="298">
        <v>352</v>
      </c>
      <c r="BW20" s="298">
        <v>8616.6926566139791</v>
      </c>
      <c r="BX20" s="298">
        <v>6549.0874520698699</v>
      </c>
      <c r="BY20" s="300">
        <v>468.55621825790718</v>
      </c>
      <c r="BZ20" s="325">
        <v>8246.8537989375727</v>
      </c>
      <c r="CA20" s="298">
        <v>5373.4538569247998</v>
      </c>
      <c r="CB20" s="300">
        <v>444.92978318457494</v>
      </c>
      <c r="CC20" s="325">
        <v>6834</v>
      </c>
      <c r="CD20" s="298">
        <v>4822</v>
      </c>
      <c r="CE20" s="300">
        <v>461</v>
      </c>
      <c r="CF20" s="325">
        <v>7041.6300408614907</v>
      </c>
      <c r="CG20" s="298">
        <v>4627.6511223899979</v>
      </c>
      <c r="CH20" s="300">
        <v>548.98052052310265</v>
      </c>
      <c r="CI20" s="298">
        <v>5983.6828463817919</v>
      </c>
      <c r="CJ20" s="298">
        <v>4585.8011908941671</v>
      </c>
      <c r="CK20" s="298">
        <v>569.14999690405011</v>
      </c>
    </row>
    <row r="21" spans="1:89" x14ac:dyDescent="0.75">
      <c r="A21" s="29" t="s">
        <v>1593</v>
      </c>
      <c r="B21" s="2" t="s">
        <v>1572</v>
      </c>
      <c r="C21" s="7">
        <f t="shared" si="0"/>
        <v>1117.3609016456887</v>
      </c>
      <c r="D21" s="7">
        <f t="shared" si="1"/>
        <v>0</v>
      </c>
      <c r="E21" s="7">
        <f t="shared" si="6"/>
        <v>0</v>
      </c>
      <c r="F21" s="23">
        <v>27.066598451244488</v>
      </c>
      <c r="G21" s="7">
        <f t="shared" si="7"/>
        <v>120.64774832954967</v>
      </c>
      <c r="H21" s="264">
        <f t="shared" si="8"/>
        <v>134.80707685502776</v>
      </c>
      <c r="I21" s="198">
        <v>1</v>
      </c>
      <c r="J21" s="198">
        <f t="shared" si="9"/>
        <v>134.80707685502776</v>
      </c>
      <c r="K21" s="8">
        <v>0.9779012456844618</v>
      </c>
      <c r="L21" s="198">
        <f t="shared" si="10"/>
        <v>131.82800838361263</v>
      </c>
      <c r="M21" s="131">
        <f t="shared" si="11"/>
        <v>2.1772223712797235E-2</v>
      </c>
      <c r="N21" s="110">
        <v>1</v>
      </c>
      <c r="O21" s="2"/>
      <c r="P21" s="91" t="s">
        <v>1572</v>
      </c>
      <c r="Q21" s="16">
        <v>224.34399999999999</v>
      </c>
      <c r="R21" s="16">
        <f>xNA!E21</f>
        <v>27.066598451244488</v>
      </c>
      <c r="S21" s="16">
        <f t="shared" si="12"/>
        <v>120.64774832954967</v>
      </c>
      <c r="T21" s="16">
        <v>247.018</v>
      </c>
      <c r="U21" s="267">
        <f t="shared" si="13"/>
        <v>0.48841682925758312</v>
      </c>
      <c r="V21" s="2"/>
      <c r="W21" s="93" t="s">
        <v>1573</v>
      </c>
      <c r="X21" s="40">
        <f t="shared" si="2"/>
        <v>12.432956359796641</v>
      </c>
      <c r="Y21" s="40">
        <f t="shared" si="14"/>
        <v>1034.3736999999999</v>
      </c>
      <c r="Z21" s="58" t="s">
        <v>1754</v>
      </c>
      <c r="AA21" s="58" t="s">
        <v>1764</v>
      </c>
      <c r="AB21" s="60">
        <v>23803</v>
      </c>
      <c r="AC21" s="60">
        <v>22810</v>
      </c>
      <c r="AD21" s="60">
        <v>24525</v>
      </c>
      <c r="AE21" s="60">
        <v>23754.732070889218</v>
      </c>
      <c r="AF21" s="60">
        <v>26856.872530159973</v>
      </c>
      <c r="AG21" s="332">
        <f t="shared" si="24"/>
        <v>34055.648369213966</v>
      </c>
      <c r="AH21" s="332">
        <f t="shared" si="24"/>
        <v>29622</v>
      </c>
      <c r="AI21" s="332">
        <f t="shared" si="16"/>
        <v>12432.956359796641</v>
      </c>
      <c r="AJ21" s="60">
        <v>32552.493994292316</v>
      </c>
      <c r="AK21" s="262" t="s">
        <v>1765</v>
      </c>
      <c r="AL21" s="60">
        <v>478811.9</v>
      </c>
      <c r="AM21" s="60">
        <v>453807.8</v>
      </c>
      <c r="AN21" s="60">
        <v>727745</v>
      </c>
      <c r="AO21" s="60">
        <v>591082.1</v>
      </c>
      <c r="AP21" s="60">
        <v>739789</v>
      </c>
      <c r="AQ21" s="60">
        <v>888039.7</v>
      </c>
      <c r="AR21" s="60">
        <v>887918.3</v>
      </c>
      <c r="AS21" s="60">
        <v>1034373.7</v>
      </c>
      <c r="AT21" s="60"/>
      <c r="AU21" s="2"/>
      <c r="AX21" t="s">
        <v>1753</v>
      </c>
      <c r="AY21" s="47">
        <f t="shared" si="3"/>
        <v>20678</v>
      </c>
      <c r="AZ21" s="47">
        <f t="shared" si="4"/>
        <v>22280</v>
      </c>
      <c r="BA21" s="47">
        <f t="shared" si="5"/>
        <v>19562</v>
      </c>
      <c r="BB21" s="47">
        <f t="shared" si="17"/>
        <v>16303.624082924382</v>
      </c>
      <c r="BC21" s="47">
        <f t="shared" si="18"/>
        <v>17076.405475615971</v>
      </c>
      <c r="BD21" s="47">
        <f t="shared" si="19"/>
        <v>15616.665844655192</v>
      </c>
      <c r="BE21" s="47">
        <f t="shared" si="20"/>
        <v>13196</v>
      </c>
      <c r="BF21" s="47">
        <f t="shared" si="21"/>
        <v>14393.936070488493</v>
      </c>
      <c r="BG21" s="47">
        <f t="shared" si="22"/>
        <v>12432.956359796641</v>
      </c>
      <c r="BH21" s="321"/>
      <c r="BJ21" t="s">
        <v>1753</v>
      </c>
      <c r="BK21" s="47">
        <v>11873</v>
      </c>
      <c r="BL21" s="47">
        <v>8805</v>
      </c>
      <c r="BM21" s="301"/>
      <c r="BN21" s="47">
        <v>12546</v>
      </c>
      <c r="BO21" s="47">
        <v>9734</v>
      </c>
      <c r="BP21" s="301"/>
      <c r="BQ21" s="47">
        <v>9362</v>
      </c>
      <c r="BR21" s="47">
        <v>10200</v>
      </c>
      <c r="BS21" s="301"/>
      <c r="BT21" s="298">
        <v>5761.9221051189015</v>
      </c>
      <c r="BU21" s="298">
        <v>10541.70197780548</v>
      </c>
      <c r="BV21" s="298"/>
      <c r="BW21" s="298">
        <v>6313.0535017435222</v>
      </c>
      <c r="BX21" s="298">
        <v>10763.351973872448</v>
      </c>
      <c r="BY21" s="300"/>
      <c r="BZ21" s="325">
        <v>5444.8214893299928</v>
      </c>
      <c r="CA21" s="298">
        <v>10171.844355325198</v>
      </c>
      <c r="CB21" s="300">
        <v>0</v>
      </c>
      <c r="CC21" s="325">
        <v>4687</v>
      </c>
      <c r="CD21" s="298">
        <v>8509</v>
      </c>
      <c r="CE21" s="300">
        <v>0</v>
      </c>
      <c r="CF21" s="325">
        <v>5327.9513579948334</v>
      </c>
      <c r="CG21" s="298">
        <v>9062.0734180627824</v>
      </c>
      <c r="CH21" s="300">
        <v>3.9112944308758997</v>
      </c>
      <c r="CI21" s="298">
        <v>4677.624359870968</v>
      </c>
      <c r="CJ21" s="298">
        <v>7746.5272460429633</v>
      </c>
      <c r="CK21" s="298">
        <v>8.8047538827087077</v>
      </c>
    </row>
    <row r="22" spans="1:89" x14ac:dyDescent="0.75">
      <c r="A22" s="29" t="s">
        <v>1594</v>
      </c>
      <c r="B22" s="2" t="s">
        <v>65</v>
      </c>
      <c r="C22" s="7">
        <f t="shared" si="0"/>
        <v>398.70409482758845</v>
      </c>
      <c r="D22" s="7">
        <f t="shared" si="1"/>
        <v>1563.2035142857146</v>
      </c>
      <c r="E22" s="7">
        <f t="shared" si="6"/>
        <v>623.25564219459113</v>
      </c>
      <c r="F22" s="23">
        <v>25.309965460999418</v>
      </c>
      <c r="G22" s="7">
        <f t="shared" si="7"/>
        <v>352.84064937544497</v>
      </c>
      <c r="H22" s="264">
        <f t="shared" si="8"/>
        <v>623.25564219459113</v>
      </c>
      <c r="I22" s="198">
        <v>1</v>
      </c>
      <c r="J22" s="198">
        <f t="shared" si="9"/>
        <v>623.25564219459113</v>
      </c>
      <c r="K22" s="8">
        <v>0.9779012456844618</v>
      </c>
      <c r="L22" s="198">
        <f t="shared" si="10"/>
        <v>609.4824688819599</v>
      </c>
      <c r="M22" s="131">
        <f t="shared" si="11"/>
        <v>0.10065985843396509</v>
      </c>
      <c r="N22" s="110">
        <v>1</v>
      </c>
      <c r="O22" s="2"/>
      <c r="P22" s="91" t="s">
        <v>65</v>
      </c>
      <c r="Q22" s="16">
        <v>71.731999999999999</v>
      </c>
      <c r="R22" s="16">
        <f>xNA!E22</f>
        <v>25.309965460999418</v>
      </c>
      <c r="S22" s="16">
        <f t="shared" si="12"/>
        <v>352.84064937544497</v>
      </c>
      <c r="T22" s="16"/>
      <c r="U22" s="267">
        <f t="shared" si="13"/>
        <v>1</v>
      </c>
      <c r="V22" s="2"/>
      <c r="W22" s="93" t="s">
        <v>47</v>
      </c>
      <c r="X22" s="40">
        <f t="shared" si="2"/>
        <v>32.552493994292313</v>
      </c>
      <c r="Y22" s="40">
        <f t="shared" si="14"/>
        <v>831.18459999999982</v>
      </c>
      <c r="Z22" s="58" t="s">
        <v>1834</v>
      </c>
      <c r="AA22" s="58" t="s">
        <v>1764</v>
      </c>
      <c r="AB22" s="60">
        <v>318899</v>
      </c>
      <c r="AC22" s="60">
        <v>348627</v>
      </c>
      <c r="AD22" s="60">
        <v>350505</v>
      </c>
      <c r="AE22" s="60">
        <v>378878.33131915249</v>
      </c>
      <c r="AF22" s="60">
        <v>389583.53415046295</v>
      </c>
      <c r="AG22" s="332">
        <f t="shared" si="24"/>
        <v>373164.15927798563</v>
      </c>
      <c r="AH22" s="332">
        <f t="shared" si="24"/>
        <v>377733</v>
      </c>
      <c r="AI22" s="332">
        <f t="shared" si="16"/>
        <v>32552.493994292316</v>
      </c>
      <c r="AJ22" s="60">
        <v>398704.09482758847</v>
      </c>
      <c r="AK22" s="262" t="s">
        <v>1765</v>
      </c>
      <c r="AL22" s="60">
        <v>389977.51999999996</v>
      </c>
      <c r="AM22" s="60">
        <v>389977.51999999996</v>
      </c>
      <c r="AN22" s="60">
        <v>375853.98</v>
      </c>
      <c r="AO22" s="60">
        <v>427059.95999999996</v>
      </c>
      <c r="AP22" s="60">
        <v>459956.84999999992</v>
      </c>
      <c r="AQ22" s="60">
        <v>1113713.0285714285</v>
      </c>
      <c r="AR22" s="60">
        <v>883371.64444444445</v>
      </c>
      <c r="AS22" s="60">
        <v>831184.59999999986</v>
      </c>
      <c r="AT22" s="60"/>
      <c r="AU22" s="2"/>
      <c r="AX22" t="s">
        <v>1754</v>
      </c>
      <c r="AY22" s="47">
        <f t="shared" si="3"/>
        <v>23803</v>
      </c>
      <c r="AZ22" s="47">
        <f t="shared" si="4"/>
        <v>22810</v>
      </c>
      <c r="BA22" s="47">
        <f t="shared" si="5"/>
        <v>24525</v>
      </c>
      <c r="BB22" s="47">
        <f t="shared" si="17"/>
        <v>23754.732070889218</v>
      </c>
      <c r="BC22" s="47">
        <f t="shared" si="18"/>
        <v>26856.872530159973</v>
      </c>
      <c r="BD22" s="47">
        <f t="shared" si="19"/>
        <v>34055.648369213966</v>
      </c>
      <c r="BE22" s="47">
        <f>SUM(CC22:CE22)</f>
        <v>29622</v>
      </c>
      <c r="BF22" s="47">
        <f t="shared" si="21"/>
        <v>36704.729838704079</v>
      </c>
      <c r="BG22" s="47">
        <f t="shared" si="22"/>
        <v>32552.493994292316</v>
      </c>
      <c r="BH22" s="321"/>
      <c r="BJ22" t="s">
        <v>1754</v>
      </c>
      <c r="BK22" s="47">
        <v>10686</v>
      </c>
      <c r="BL22" s="47">
        <v>12925</v>
      </c>
      <c r="BM22" s="301">
        <v>192</v>
      </c>
      <c r="BN22" s="47">
        <v>12156</v>
      </c>
      <c r="BO22" s="47">
        <v>10427</v>
      </c>
      <c r="BP22" s="301">
        <v>227</v>
      </c>
      <c r="BQ22" s="47">
        <v>13638</v>
      </c>
      <c r="BR22" s="47">
        <v>10588</v>
      </c>
      <c r="BS22" s="301">
        <v>299</v>
      </c>
      <c r="BT22" s="298">
        <v>12284.147469633097</v>
      </c>
      <c r="BU22" s="298">
        <v>10954.584601256121</v>
      </c>
      <c r="BV22" s="298">
        <v>516</v>
      </c>
      <c r="BW22" s="298">
        <v>14237.200152365234</v>
      </c>
      <c r="BX22" s="298">
        <v>12193.974711694707</v>
      </c>
      <c r="BY22" s="300">
        <v>425.69766610003501</v>
      </c>
      <c r="BZ22" s="325">
        <v>13741.08051647763</v>
      </c>
      <c r="CA22" s="298">
        <v>19530.06057303265</v>
      </c>
      <c r="CB22" s="300">
        <v>784.50727970368689</v>
      </c>
      <c r="CC22" s="325">
        <v>11771</v>
      </c>
      <c r="CD22" s="298">
        <v>17288</v>
      </c>
      <c r="CE22" s="300">
        <v>563</v>
      </c>
      <c r="CF22" s="325">
        <v>19170.60906669026</v>
      </c>
      <c r="CG22" s="298">
        <v>17050.867733995899</v>
      </c>
      <c r="CH22" s="300">
        <v>483.25303801792205</v>
      </c>
      <c r="CI22" s="298">
        <v>15656.676359706995</v>
      </c>
      <c r="CJ22" s="298">
        <v>16388.394188117261</v>
      </c>
      <c r="CK22" s="298">
        <v>507.42344646806094</v>
      </c>
    </row>
    <row r="23" spans="1:89" x14ac:dyDescent="0.75">
      <c r="A23" s="29" t="s">
        <v>1595</v>
      </c>
      <c r="B23" s="2" t="s">
        <v>23</v>
      </c>
      <c r="C23" s="7">
        <f t="shared" si="0"/>
        <v>11.13863403418001</v>
      </c>
      <c r="D23" s="7">
        <f t="shared" si="1"/>
        <v>1114.1153146715089</v>
      </c>
      <c r="E23" s="7">
        <f t="shared" si="6"/>
        <v>12.409722762001239</v>
      </c>
      <c r="F23" s="23">
        <v>11.294056214159879</v>
      </c>
      <c r="G23" s="7">
        <f t="shared" si="7"/>
        <v>546.18706906663499</v>
      </c>
      <c r="H23" s="264">
        <f t="shared" si="8"/>
        <v>12.409722762001239</v>
      </c>
      <c r="I23" s="198">
        <v>1</v>
      </c>
      <c r="J23" s="198">
        <f t="shared" si="9"/>
        <v>12.409722762001239</v>
      </c>
      <c r="K23" s="8">
        <v>0.7540742805528724</v>
      </c>
      <c r="L23" s="198">
        <f t="shared" si="10"/>
        <v>9.3578527636166893</v>
      </c>
      <c r="M23" s="131">
        <f t="shared" si="11"/>
        <v>1.5455081688559229E-3</v>
      </c>
      <c r="N23" s="110">
        <v>1</v>
      </c>
      <c r="O23" s="2"/>
      <c r="P23" s="91" t="s">
        <v>23</v>
      </c>
      <c r="Q23" s="16">
        <v>20.678000000000001</v>
      </c>
      <c r="R23" s="16">
        <f>xNA!E23</f>
        <v>11.294056214159879</v>
      </c>
      <c r="S23" s="16">
        <f t="shared" si="12"/>
        <v>546.18706906663499</v>
      </c>
      <c r="T23" s="16">
        <v>1061.6885</v>
      </c>
      <c r="U23" s="267">
        <f t="shared" si="13"/>
        <v>0.51445133771971252</v>
      </c>
      <c r="V23" s="2"/>
      <c r="W23" s="93" t="s">
        <v>65</v>
      </c>
      <c r="X23" s="40">
        <f t="shared" si="2"/>
        <v>398.70409482758845</v>
      </c>
      <c r="Y23" s="40">
        <f t="shared" si="14"/>
        <v>1563.2035142857146</v>
      </c>
      <c r="Z23" s="261" t="s">
        <v>1756</v>
      </c>
      <c r="AA23" s="261" t="s">
        <v>1764</v>
      </c>
      <c r="AB23" s="240">
        <v>71732</v>
      </c>
      <c r="AC23" s="240">
        <v>53594</v>
      </c>
      <c r="AD23" s="240">
        <v>77793</v>
      </c>
      <c r="AE23" s="240">
        <v>48371.979908893496</v>
      </c>
      <c r="AF23" s="240">
        <v>50615.141832397421</v>
      </c>
      <c r="AG23" s="240">
        <f t="shared" si="24"/>
        <v>48132.8937440874</v>
      </c>
      <c r="AH23" s="240">
        <f t="shared" si="24"/>
        <v>48640</v>
      </c>
      <c r="AI23" s="332">
        <f t="shared" si="16"/>
        <v>398704.09482758847</v>
      </c>
      <c r="AJ23" s="240">
        <v>58238.033713416546</v>
      </c>
      <c r="AK23" s="263" t="s">
        <v>1765</v>
      </c>
      <c r="AL23" s="240">
        <v>412412.7</v>
      </c>
      <c r="AM23" s="240">
        <v>412412.7</v>
      </c>
      <c r="AN23" s="240">
        <v>415143.04000000004</v>
      </c>
      <c r="AO23" s="240">
        <v>461190.31666666665</v>
      </c>
      <c r="AP23" s="240">
        <v>631134.75</v>
      </c>
      <c r="AQ23" s="240">
        <v>1305575.1833333333</v>
      </c>
      <c r="AR23" s="240">
        <v>1450108.3375000001</v>
      </c>
      <c r="AS23" s="240">
        <v>1563203.5142857146</v>
      </c>
      <c r="AT23" s="240"/>
      <c r="AU23" s="2"/>
      <c r="AX23" t="s">
        <v>1755</v>
      </c>
      <c r="AY23" s="47">
        <f t="shared" si="3"/>
        <v>318899</v>
      </c>
      <c r="AZ23" s="47">
        <f t="shared" si="4"/>
        <v>348627</v>
      </c>
      <c r="BA23" s="47">
        <f t="shared" si="5"/>
        <v>350505</v>
      </c>
      <c r="BB23" s="47">
        <f t="shared" si="17"/>
        <v>378878.33131915249</v>
      </c>
      <c r="BC23" s="47">
        <f t="shared" si="18"/>
        <v>389583.53415046295</v>
      </c>
      <c r="BD23" s="47">
        <f t="shared" si="19"/>
        <v>373164.15927798563</v>
      </c>
      <c r="BE23" s="47">
        <f t="shared" ref="BE23" si="25">SUM(CC23:CE23)</f>
        <v>377733</v>
      </c>
      <c r="BF23" s="47">
        <f t="shared" si="21"/>
        <v>389462.35930078232</v>
      </c>
      <c r="BG23" s="47">
        <f t="shared" si="22"/>
        <v>398704.09482758847</v>
      </c>
      <c r="BH23" s="321"/>
      <c r="BJ23" t="s">
        <v>1755</v>
      </c>
      <c r="BK23" s="47">
        <v>133118</v>
      </c>
      <c r="BL23" s="47">
        <v>155476</v>
      </c>
      <c r="BM23" s="301">
        <v>30305</v>
      </c>
      <c r="BN23" s="47">
        <v>162938</v>
      </c>
      <c r="BO23" s="47">
        <v>145272</v>
      </c>
      <c r="BP23" s="301">
        <v>40417</v>
      </c>
      <c r="BQ23" s="47">
        <v>158927</v>
      </c>
      <c r="BR23" s="47">
        <v>155506</v>
      </c>
      <c r="BS23" s="301">
        <v>36072</v>
      </c>
      <c r="BT23" s="298">
        <v>160114.24595865543</v>
      </c>
      <c r="BU23" s="298">
        <v>166272.08536049703</v>
      </c>
      <c r="BV23" s="298">
        <v>52492</v>
      </c>
      <c r="BW23" s="298">
        <v>159669.07249742802</v>
      </c>
      <c r="BX23" s="298">
        <v>172935.62483915038</v>
      </c>
      <c r="BY23" s="300">
        <v>56978.836813884576</v>
      </c>
      <c r="BZ23" s="325">
        <v>142603.7371616071</v>
      </c>
      <c r="CA23" s="298">
        <v>175205.00737661764</v>
      </c>
      <c r="CB23" s="300">
        <v>55355.414739760883</v>
      </c>
      <c r="CC23" s="325">
        <v>132699</v>
      </c>
      <c r="CD23" s="298">
        <v>171530</v>
      </c>
      <c r="CE23" s="300">
        <v>73504</v>
      </c>
      <c r="CF23" s="325">
        <v>145932.99544490135</v>
      </c>
      <c r="CG23" s="298">
        <v>177548.88023893922</v>
      </c>
      <c r="CH23" s="300">
        <v>65980.48361694171</v>
      </c>
      <c r="CI23" s="298">
        <v>149806.21213939041</v>
      </c>
      <c r="CJ23" s="298">
        <v>181271.58421383865</v>
      </c>
      <c r="CK23" s="298">
        <v>67626.298474359384</v>
      </c>
    </row>
    <row r="24" spans="1:89" x14ac:dyDescent="0.75">
      <c r="A24" s="29" t="s">
        <v>1596</v>
      </c>
      <c r="B24" s="2" t="s">
        <v>1573</v>
      </c>
      <c r="C24" s="7">
        <f t="shared" si="0"/>
        <v>12.432956359796641</v>
      </c>
      <c r="D24" s="7">
        <f t="shared" si="1"/>
        <v>336.51189794389694</v>
      </c>
      <c r="E24" s="7">
        <f t="shared" si="6"/>
        <v>4.1838377416888113</v>
      </c>
      <c r="F24" s="23">
        <v>3.7078280576055049</v>
      </c>
      <c r="G24" s="7">
        <f t="shared" si="7"/>
        <v>155.77145979941622</v>
      </c>
      <c r="H24" s="264">
        <f t="shared" si="8"/>
        <v>4.1838377416888113</v>
      </c>
      <c r="I24" s="198">
        <v>1</v>
      </c>
      <c r="J24" s="198">
        <f t="shared" si="9"/>
        <v>4.1838377416888113</v>
      </c>
      <c r="K24" s="8">
        <v>0.7540742805528724</v>
      </c>
      <c r="L24" s="198">
        <f t="shared" si="10"/>
        <v>3.1549244350139447</v>
      </c>
      <c r="M24" s="131">
        <f t="shared" si="11"/>
        <v>5.210555893115712E-4</v>
      </c>
      <c r="N24" s="110">
        <v>1</v>
      </c>
      <c r="O24" s="2"/>
      <c r="P24" s="91" t="s">
        <v>1573</v>
      </c>
      <c r="Q24" s="16">
        <v>23.803000000000001</v>
      </c>
      <c r="R24" s="16">
        <f>xNA!E24</f>
        <v>3.7078280576055049</v>
      </c>
      <c r="S24" s="16">
        <f t="shared" si="12"/>
        <v>155.77145979941622</v>
      </c>
      <c r="T24" s="16">
        <v>478.81190000000004</v>
      </c>
      <c r="U24" s="267">
        <f t="shared" si="13"/>
        <v>0.32532913196062213</v>
      </c>
      <c r="V24" s="2"/>
      <c r="W24" s="93" t="s">
        <v>74</v>
      </c>
      <c r="X24" s="40">
        <f t="shared" si="2"/>
        <v>0</v>
      </c>
      <c r="Y24" s="40">
        <f>SUMIF($AL$6:$AT$6,B$3,$AL24:$AT24)/1000</f>
        <v>0</v>
      </c>
      <c r="Z24" s="58" t="s">
        <v>1826</v>
      </c>
      <c r="AA24" s="58" t="s">
        <v>1836</v>
      </c>
      <c r="AB24" s="60">
        <v>22009</v>
      </c>
      <c r="AC24" s="60">
        <v>22390</v>
      </c>
      <c r="AD24" s="60">
        <v>19231</v>
      </c>
      <c r="AE24" s="60">
        <v>23399.393</v>
      </c>
      <c r="AF24" s="60">
        <v>17479.556</v>
      </c>
      <c r="AG24" s="60">
        <v>17848.691999999999</v>
      </c>
      <c r="AH24" s="60">
        <v>17536.038</v>
      </c>
      <c r="AI24" s="60"/>
      <c r="AJ24" s="60"/>
      <c r="AK24" s="262" t="s">
        <v>1840</v>
      </c>
      <c r="AL24" s="67">
        <f>1000*1000</f>
        <v>1000000</v>
      </c>
      <c r="AM24" s="67">
        <f>AL24</f>
        <v>1000000</v>
      </c>
      <c r="AN24" s="67">
        <f t="shared" ref="AN24:AQ24" si="26">AM24</f>
        <v>1000000</v>
      </c>
      <c r="AO24" s="67">
        <f t="shared" si="26"/>
        <v>1000000</v>
      </c>
      <c r="AP24" s="67">
        <f t="shared" si="26"/>
        <v>1000000</v>
      </c>
      <c r="AQ24" s="67">
        <f t="shared" si="26"/>
        <v>1000000</v>
      </c>
      <c r="AR24" s="60"/>
      <c r="AS24" s="60"/>
      <c r="AT24" s="60"/>
      <c r="AU24" s="2"/>
      <c r="AX24" s="259" t="s">
        <v>1756</v>
      </c>
      <c r="AY24" s="260">
        <f t="shared" si="3"/>
        <v>71732</v>
      </c>
      <c r="AZ24" s="260">
        <f t="shared" si="4"/>
        <v>53594</v>
      </c>
      <c r="BA24" s="47">
        <f t="shared" si="5"/>
        <v>77793</v>
      </c>
      <c r="BB24" s="47">
        <f t="shared" si="17"/>
        <v>48371.979908893496</v>
      </c>
      <c r="BC24" s="47">
        <f t="shared" si="18"/>
        <v>50615.141832397421</v>
      </c>
      <c r="BD24" s="47">
        <f t="shared" si="19"/>
        <v>48132.8937440874</v>
      </c>
      <c r="BE24" s="47">
        <f>SUM(CC24:CE24)</f>
        <v>48640</v>
      </c>
      <c r="BF24" s="47">
        <f t="shared" si="21"/>
        <v>55659.486056610825</v>
      </c>
      <c r="BG24" s="47">
        <f t="shared" si="22"/>
        <v>55047.996634641779</v>
      </c>
      <c r="BH24" s="321"/>
      <c r="BJ24" s="259" t="s">
        <v>1756</v>
      </c>
      <c r="BK24" s="260">
        <v>54940</v>
      </c>
      <c r="BL24" s="260">
        <v>16378</v>
      </c>
      <c r="BM24" s="331">
        <v>414</v>
      </c>
      <c r="BN24" s="260">
        <v>35883</v>
      </c>
      <c r="BO24" s="260">
        <v>17711</v>
      </c>
      <c r="BP24" s="331"/>
      <c r="BQ24" s="260">
        <v>48791</v>
      </c>
      <c r="BR24" s="260">
        <v>29002</v>
      </c>
      <c r="BS24" s="331"/>
      <c r="BT24" s="327">
        <v>23542.423903775471</v>
      </c>
      <c r="BU24" s="327">
        <v>24829.556005118022</v>
      </c>
      <c r="BV24" s="327"/>
      <c r="BW24" s="327">
        <v>25275.276057971125</v>
      </c>
      <c r="BX24" s="327">
        <v>25339.865774426296</v>
      </c>
      <c r="BY24" s="328"/>
      <c r="BZ24" s="329">
        <v>21260.713067237666</v>
      </c>
      <c r="CA24" s="327">
        <v>26872.18067684973</v>
      </c>
      <c r="CB24" s="328">
        <v>0</v>
      </c>
      <c r="CC24" s="329">
        <v>22556</v>
      </c>
      <c r="CD24" s="327">
        <v>26084</v>
      </c>
      <c r="CE24" s="328">
        <v>0</v>
      </c>
      <c r="CF24" s="329">
        <v>28440.310979665843</v>
      </c>
      <c r="CG24" s="327">
        <v>27219.175076944986</v>
      </c>
      <c r="CH24" s="328">
        <v>0</v>
      </c>
      <c r="CI24" s="327">
        <v>25250.273900891076</v>
      </c>
      <c r="CJ24" s="327">
        <v>29797.722733750699</v>
      </c>
      <c r="CK24" s="327">
        <v>0</v>
      </c>
    </row>
    <row r="25" spans="1:89" x14ac:dyDescent="0.75">
      <c r="A25" s="29" t="s">
        <v>1597</v>
      </c>
      <c r="B25" s="194" t="s">
        <v>26</v>
      </c>
      <c r="C25" s="27">
        <f t="shared" si="0"/>
        <v>0</v>
      </c>
      <c r="D25" s="27">
        <f t="shared" si="1"/>
        <v>0</v>
      </c>
      <c r="E25" s="27">
        <f t="shared" si="6"/>
        <v>0</v>
      </c>
      <c r="F25" s="216">
        <v>0</v>
      </c>
      <c r="G25" s="27">
        <f t="shared" si="7"/>
        <v>0</v>
      </c>
      <c r="H25" s="265">
        <f t="shared" si="8"/>
        <v>0</v>
      </c>
      <c r="I25" s="201">
        <v>1</v>
      </c>
      <c r="J25" s="201">
        <f t="shared" si="9"/>
        <v>0</v>
      </c>
      <c r="K25" s="160">
        <v>0.75407428055287229</v>
      </c>
      <c r="L25" s="201">
        <f t="shared" si="10"/>
        <v>0</v>
      </c>
      <c r="M25" s="109">
        <f t="shared" si="11"/>
        <v>0</v>
      </c>
      <c r="N25" s="110">
        <v>1</v>
      </c>
      <c r="O25" s="2"/>
      <c r="P25" s="268" t="s">
        <v>26</v>
      </c>
      <c r="Q25" s="269">
        <v>0</v>
      </c>
      <c r="R25" s="269">
        <f>xNA!E25</f>
        <v>0</v>
      </c>
      <c r="S25" s="269">
        <f t="shared" si="12"/>
        <v>0</v>
      </c>
      <c r="T25" s="269"/>
      <c r="U25" s="270">
        <f t="shared" si="13"/>
        <v>1</v>
      </c>
      <c r="V25" s="2"/>
      <c r="W25" s="93" t="s">
        <v>69</v>
      </c>
      <c r="X25" s="40">
        <f t="shared" ref="X25:X42" si="27">SUMIF($AB$6:$AJ$6,B$3,$AB25:$AJ25)/1000</f>
        <v>0</v>
      </c>
      <c r="Y25" s="40">
        <f t="shared" si="14"/>
        <v>0</v>
      </c>
      <c r="Z25" s="261" t="s">
        <v>1827</v>
      </c>
      <c r="AA25" s="261" t="s">
        <v>1837</v>
      </c>
      <c r="AB25" s="240">
        <v>25628</v>
      </c>
      <c r="AC25" s="240">
        <v>27887</v>
      </c>
      <c r="AD25" s="240">
        <v>31222.380499999999</v>
      </c>
      <c r="AE25" s="240">
        <v>32720.470060000003</v>
      </c>
      <c r="AF25" s="240">
        <v>35390.825379999995</v>
      </c>
      <c r="AG25" s="240">
        <v>36477.357149999996</v>
      </c>
      <c r="AH25" s="240">
        <v>38163.0432</v>
      </c>
      <c r="AI25" s="240"/>
      <c r="AJ25" s="240"/>
      <c r="AK25" s="263" t="s">
        <v>1835</v>
      </c>
      <c r="AL25" s="314">
        <f>600*1000</f>
        <v>600000</v>
      </c>
      <c r="AM25" s="314">
        <f>AL25</f>
        <v>600000</v>
      </c>
      <c r="AN25" s="314">
        <f t="shared" ref="AN25:AQ25" si="28">AM25</f>
        <v>600000</v>
      </c>
      <c r="AO25" s="314">
        <f t="shared" si="28"/>
        <v>600000</v>
      </c>
      <c r="AP25" s="314">
        <f t="shared" si="28"/>
        <v>600000</v>
      </c>
      <c r="AQ25" s="314">
        <f t="shared" si="28"/>
        <v>600000</v>
      </c>
      <c r="AR25" s="240"/>
      <c r="AS25" s="240"/>
      <c r="AT25" s="240"/>
      <c r="AU25" s="2"/>
      <c r="AW25" s="46" t="s">
        <v>1742</v>
      </c>
      <c r="AX25" t="s">
        <v>8</v>
      </c>
      <c r="AY25" s="47">
        <f t="shared" si="3"/>
        <v>295739</v>
      </c>
      <c r="AZ25" s="47">
        <f t="shared" si="4"/>
        <v>296330</v>
      </c>
      <c r="BA25" s="363">
        <f t="shared" si="5"/>
        <v>288298</v>
      </c>
      <c r="BB25" s="363">
        <f t="shared" si="17"/>
        <v>294439.32660000009</v>
      </c>
      <c r="BC25" s="363">
        <f t="shared" si="18"/>
        <v>317211.79942549998</v>
      </c>
      <c r="BD25" s="363">
        <f>SUM(BZ25:CB25)</f>
        <v>301022.01029999997</v>
      </c>
      <c r="BE25" s="363">
        <f>SUM(CC25:CE25)</f>
        <v>320909</v>
      </c>
      <c r="BF25" s="363">
        <f t="shared" si="21"/>
        <v>342378.79440000001</v>
      </c>
      <c r="BG25" s="363">
        <f t="shared" si="22"/>
        <v>337100.19</v>
      </c>
      <c r="BH25" s="321"/>
      <c r="BI25" s="46" t="s">
        <v>1742</v>
      </c>
      <c r="BJ25" s="100" t="s">
        <v>8</v>
      </c>
      <c r="BK25" s="40">
        <v>210609</v>
      </c>
      <c r="BL25" s="40">
        <v>85130</v>
      </c>
      <c r="BM25" s="323"/>
      <c r="BN25" s="40">
        <v>218179</v>
      </c>
      <c r="BO25" s="40">
        <v>78151</v>
      </c>
      <c r="BP25" s="323"/>
      <c r="BQ25" s="40">
        <v>215159</v>
      </c>
      <c r="BR25" s="40">
        <v>73139</v>
      </c>
      <c r="BS25" s="323"/>
      <c r="BT25" s="40">
        <v>221521.23220000009</v>
      </c>
      <c r="BU25" s="40">
        <v>72918.094399999987</v>
      </c>
      <c r="BV25" s="40"/>
      <c r="BW25" s="40">
        <v>236641.77942549996</v>
      </c>
      <c r="BX25" s="40">
        <v>80570.02</v>
      </c>
      <c r="BY25" s="323"/>
      <c r="BZ25" s="40">
        <v>219682.8</v>
      </c>
      <c r="CA25" s="40">
        <v>81339.210299999992</v>
      </c>
      <c r="CB25" s="323">
        <v>0</v>
      </c>
      <c r="CC25" s="360">
        <v>226982</v>
      </c>
      <c r="CD25" s="40">
        <v>93927</v>
      </c>
      <c r="CE25" s="323">
        <v>0</v>
      </c>
      <c r="CF25" s="360">
        <v>249435.04440000004</v>
      </c>
      <c r="CG25" s="40">
        <v>92943.75</v>
      </c>
      <c r="CH25" s="323">
        <v>0</v>
      </c>
      <c r="CI25" s="40">
        <v>244095.2</v>
      </c>
      <c r="CJ25" s="40">
        <v>93004.99</v>
      </c>
      <c r="CK25" s="40">
        <v>0</v>
      </c>
    </row>
    <row r="26" spans="1:89" x14ac:dyDescent="0.75">
      <c r="A26" s="29" t="s">
        <v>1598</v>
      </c>
      <c r="B26" s="2" t="s">
        <v>74</v>
      </c>
      <c r="C26" s="7">
        <f t="shared" si="0"/>
        <v>0</v>
      </c>
      <c r="D26" s="7">
        <f t="shared" si="1"/>
        <v>0</v>
      </c>
      <c r="E26" s="7">
        <f t="shared" si="6"/>
        <v>0</v>
      </c>
      <c r="F26" s="23">
        <v>77.156236248975617</v>
      </c>
      <c r="G26" s="7">
        <f t="shared" si="7"/>
        <v>3505.6675109716762</v>
      </c>
      <c r="H26" s="264">
        <f t="shared" si="8"/>
        <v>7.7156236248975621E-2</v>
      </c>
      <c r="I26" s="198">
        <v>1</v>
      </c>
      <c r="J26" s="198">
        <f t="shared" si="9"/>
        <v>7.7156236248975621E-2</v>
      </c>
      <c r="K26" s="8">
        <v>0.91848864245174111</v>
      </c>
      <c r="L26" s="198">
        <f t="shared" si="10"/>
        <v>7.0867126689007437E-2</v>
      </c>
      <c r="M26" s="132">
        <f t="shared" si="11"/>
        <v>0.51408281838439962</v>
      </c>
      <c r="N26" s="110">
        <v>2</v>
      </c>
      <c r="O26" s="2"/>
      <c r="P26" s="91" t="s">
        <v>74</v>
      </c>
      <c r="Q26" s="16">
        <v>22.009</v>
      </c>
      <c r="R26" s="16">
        <f>xNA!E26</f>
        <v>77.156236248975617</v>
      </c>
      <c r="S26" s="16">
        <f t="shared" si="12"/>
        <v>3505.6675109716762</v>
      </c>
      <c r="T26" s="16"/>
      <c r="U26" s="267">
        <f t="shared" si="13"/>
        <v>1</v>
      </c>
      <c r="V26" s="2"/>
      <c r="W26" s="93" t="s">
        <v>52</v>
      </c>
      <c r="X26" s="40">
        <f t="shared" si="27"/>
        <v>0</v>
      </c>
      <c r="Y26" s="40">
        <f t="shared" si="14"/>
        <v>0</v>
      </c>
      <c r="Z26" s="58" t="s">
        <v>801</v>
      </c>
      <c r="AA26" s="58" t="s">
        <v>1765</v>
      </c>
      <c r="AB26" s="60">
        <v>99160.67</v>
      </c>
      <c r="AC26" s="60">
        <v>98520.84</v>
      </c>
      <c r="AD26" s="60">
        <v>97168.29</v>
      </c>
      <c r="AE26" s="60">
        <v>98283.27</v>
      </c>
      <c r="AF26" s="60">
        <v>97990.8</v>
      </c>
      <c r="AG26" s="60">
        <v>97814.12</v>
      </c>
      <c r="AH26" s="60"/>
      <c r="AI26" s="60"/>
      <c r="AJ26" s="60"/>
      <c r="AK26" s="262" t="s">
        <v>1765</v>
      </c>
      <c r="AL26" s="60">
        <v>281902.3</v>
      </c>
      <c r="AM26" s="60">
        <v>272187.5</v>
      </c>
      <c r="AN26" s="60">
        <v>265121.5</v>
      </c>
      <c r="AO26" s="60">
        <v>268679</v>
      </c>
      <c r="AP26" s="60">
        <v>346226.9</v>
      </c>
      <c r="AQ26" s="60">
        <v>907941.9</v>
      </c>
      <c r="AR26" s="60"/>
      <c r="AS26" s="60"/>
      <c r="AT26" s="60"/>
      <c r="AU26" s="2"/>
      <c r="AX26" t="s">
        <v>788</v>
      </c>
      <c r="AY26" s="47">
        <f t="shared" si="3"/>
        <v>142396</v>
      </c>
      <c r="AZ26" s="47">
        <f t="shared" si="4"/>
        <v>144137</v>
      </c>
      <c r="BA26" s="47">
        <f t="shared" si="5"/>
        <v>161850</v>
      </c>
      <c r="BB26" s="47">
        <f t="shared" si="17"/>
        <v>169419.29948099999</v>
      </c>
      <c r="BC26" s="47">
        <f t="shared" si="18"/>
        <v>166668.957154</v>
      </c>
      <c r="BD26" s="47">
        <f>SUM(BZ26:CB26)</f>
        <v>177261.37904999999</v>
      </c>
      <c r="BE26" s="47">
        <f>SUM(CC26:CE26)</f>
        <v>160058</v>
      </c>
      <c r="BF26" s="47">
        <f t="shared" si="21"/>
        <v>154724.87078</v>
      </c>
      <c r="BG26" s="47">
        <f t="shared" si="22"/>
        <v>147547.95084</v>
      </c>
      <c r="BH26" s="321"/>
      <c r="BJ26" s="100" t="s">
        <v>788</v>
      </c>
      <c r="BK26" s="40">
        <v>29702</v>
      </c>
      <c r="BL26" s="40">
        <v>112694</v>
      </c>
      <c r="BM26" s="323"/>
      <c r="BN26" s="40">
        <v>27151</v>
      </c>
      <c r="BO26" s="40">
        <v>116986</v>
      </c>
      <c r="BP26" s="323"/>
      <c r="BQ26" s="40">
        <v>30467</v>
      </c>
      <c r="BR26" s="40">
        <v>131383</v>
      </c>
      <c r="BS26" s="323"/>
      <c r="BT26" s="40">
        <v>33294.928710999993</v>
      </c>
      <c r="BU26" s="40">
        <v>136124.37077000001</v>
      </c>
      <c r="BV26" s="40"/>
      <c r="BW26" s="40">
        <v>33635.557153999995</v>
      </c>
      <c r="BX26" s="40">
        <v>133033.4</v>
      </c>
      <c r="BY26" s="323"/>
      <c r="BZ26" s="40">
        <v>37468.71</v>
      </c>
      <c r="CA26" s="40">
        <v>139792.66905</v>
      </c>
      <c r="CB26" s="323">
        <v>0</v>
      </c>
      <c r="CC26" s="360">
        <v>38979</v>
      </c>
      <c r="CD26" s="40">
        <v>121079</v>
      </c>
      <c r="CE26" s="323">
        <v>0</v>
      </c>
      <c r="CF26" s="360">
        <v>34719.873610000002</v>
      </c>
      <c r="CG26" s="40">
        <v>120004.99717</v>
      </c>
      <c r="CH26" s="323">
        <v>0</v>
      </c>
      <c r="CI26" s="40">
        <v>40352.800000000003</v>
      </c>
      <c r="CJ26" s="40">
        <v>107195.15083999999</v>
      </c>
      <c r="CK26" s="40">
        <v>0</v>
      </c>
    </row>
    <row r="27" spans="1:89" x14ac:dyDescent="0.75">
      <c r="A27" s="29" t="s">
        <v>1599</v>
      </c>
      <c r="B27" s="2" t="s">
        <v>69</v>
      </c>
      <c r="C27" s="7">
        <f t="shared" si="0"/>
        <v>0</v>
      </c>
      <c r="D27" s="7">
        <f t="shared" si="1"/>
        <v>0</v>
      </c>
      <c r="E27" s="7">
        <f t="shared" si="6"/>
        <v>0</v>
      </c>
      <c r="F27" s="23">
        <v>24.490147219463203</v>
      </c>
      <c r="G27" s="7">
        <f t="shared" si="7"/>
        <v>955.60118696204165</v>
      </c>
      <c r="H27" s="264">
        <f t="shared" si="8"/>
        <v>2.4490147219463205E-2</v>
      </c>
      <c r="I27" s="198">
        <v>1</v>
      </c>
      <c r="J27" s="198">
        <f t="shared" si="9"/>
        <v>2.4490147219463205E-2</v>
      </c>
      <c r="K27" s="8">
        <v>0.91391358512784504</v>
      </c>
      <c r="L27" s="198">
        <f t="shared" si="10"/>
        <v>2.2381878245648343E-2</v>
      </c>
      <c r="M27" s="132">
        <f t="shared" si="11"/>
        <v>0.16236214993946069</v>
      </c>
      <c r="N27" s="110">
        <v>2</v>
      </c>
      <c r="O27" s="2"/>
      <c r="P27" s="91" t="s">
        <v>69</v>
      </c>
      <c r="Q27" s="16">
        <v>25.628</v>
      </c>
      <c r="R27" s="16">
        <f>xNA!E27</f>
        <v>24.490147219463203</v>
      </c>
      <c r="S27" s="16">
        <f t="shared" si="12"/>
        <v>955.60118696204165</v>
      </c>
      <c r="T27" s="16"/>
      <c r="U27" s="267">
        <f t="shared" si="13"/>
        <v>1</v>
      </c>
      <c r="V27" s="2"/>
      <c r="W27" s="93" t="s">
        <v>56</v>
      </c>
      <c r="X27" s="40">
        <f t="shared" si="27"/>
        <v>0</v>
      </c>
      <c r="Y27" s="40">
        <f t="shared" si="14"/>
        <v>0</v>
      </c>
      <c r="Z27" s="58" t="s">
        <v>943</v>
      </c>
      <c r="AA27" s="58" t="s">
        <v>1765</v>
      </c>
      <c r="AB27" s="60">
        <v>5002</v>
      </c>
      <c r="AC27" s="60">
        <v>5029</v>
      </c>
      <c r="AD27" s="60">
        <v>4857.91</v>
      </c>
      <c r="AE27" s="60">
        <v>4804.71</v>
      </c>
      <c r="AF27" s="60">
        <v>4792.8900000000003</v>
      </c>
      <c r="AG27" s="60">
        <v>4781.0600000000004</v>
      </c>
      <c r="AH27" s="60"/>
      <c r="AI27" s="60"/>
      <c r="AJ27" s="60"/>
      <c r="AK27" s="262" t="s">
        <v>1765</v>
      </c>
      <c r="AL27" s="60"/>
      <c r="AM27" s="60"/>
      <c r="AN27" s="60"/>
      <c r="AO27" s="60"/>
      <c r="AP27" s="60"/>
      <c r="AQ27" s="60"/>
      <c r="AR27" s="60"/>
      <c r="AS27" s="60"/>
      <c r="AT27" s="60"/>
      <c r="AU27" s="2"/>
      <c r="AX27" t="s">
        <v>1743</v>
      </c>
      <c r="AY27" s="47">
        <f t="shared" si="3"/>
        <v>34205</v>
      </c>
      <c r="AZ27" s="47">
        <f t="shared" si="4"/>
        <v>33677</v>
      </c>
      <c r="BA27" s="47">
        <f t="shared" si="5"/>
        <v>32896</v>
      </c>
      <c r="BB27" s="47">
        <f t="shared" si="17"/>
        <v>29583.98949</v>
      </c>
      <c r="BC27" s="47">
        <f t="shared" si="18"/>
        <v>31675.817170000002</v>
      </c>
      <c r="BD27" s="47">
        <f t="shared" ref="BD27:BD42" si="29">SUM(BZ27:CB27)</f>
        <v>32356.486060000003</v>
      </c>
      <c r="BE27" s="47">
        <f t="shared" ref="BE27:BE42" si="30">SUM(CC27:CE27)</f>
        <v>32813</v>
      </c>
      <c r="BF27" s="47">
        <f t="shared" si="21"/>
        <v>35167.17164</v>
      </c>
      <c r="BG27" s="47">
        <f t="shared" si="22"/>
        <v>35281.176364999999</v>
      </c>
      <c r="BH27" s="321"/>
      <c r="BJ27" s="100" t="s">
        <v>1743</v>
      </c>
      <c r="BK27" s="40">
        <v>16922</v>
      </c>
      <c r="BL27" s="40">
        <v>17283</v>
      </c>
      <c r="BM27" s="323"/>
      <c r="BN27" s="40">
        <v>16938</v>
      </c>
      <c r="BO27" s="40">
        <v>16739</v>
      </c>
      <c r="BP27" s="323"/>
      <c r="BQ27" s="40">
        <v>14671</v>
      </c>
      <c r="BR27" s="40">
        <v>18225</v>
      </c>
      <c r="BS27" s="323"/>
      <c r="BT27" s="40">
        <v>14507.37911</v>
      </c>
      <c r="BU27" s="40">
        <v>15076.610379999998</v>
      </c>
      <c r="BV27" s="40"/>
      <c r="BW27" s="40">
        <v>15373.53717</v>
      </c>
      <c r="BX27" s="40">
        <v>16302.28</v>
      </c>
      <c r="BY27" s="323"/>
      <c r="BZ27" s="40">
        <v>15839.94</v>
      </c>
      <c r="CA27" s="40">
        <v>16516.546060000001</v>
      </c>
      <c r="CB27" s="323">
        <v>0</v>
      </c>
      <c r="CC27" s="360">
        <v>16135</v>
      </c>
      <c r="CD27" s="40">
        <v>16678</v>
      </c>
      <c r="CE27" s="323">
        <v>0</v>
      </c>
      <c r="CF27" s="360">
        <v>17172.83164</v>
      </c>
      <c r="CG27" s="40">
        <v>17994.34</v>
      </c>
      <c r="CH27" s="323">
        <v>0</v>
      </c>
      <c r="CI27" s="40">
        <v>17311.61</v>
      </c>
      <c r="CJ27" s="40">
        <v>17969.566364999999</v>
      </c>
      <c r="CK27" s="40">
        <v>0</v>
      </c>
    </row>
    <row r="28" spans="1:89" x14ac:dyDescent="0.75">
      <c r="A28" s="29" t="s">
        <v>1600</v>
      </c>
      <c r="B28" s="2" t="s">
        <v>56</v>
      </c>
      <c r="C28" s="7">
        <f t="shared" si="0"/>
        <v>0</v>
      </c>
      <c r="D28" s="7">
        <f t="shared" si="1"/>
        <v>0</v>
      </c>
      <c r="E28" s="7">
        <f t="shared" si="6"/>
        <v>0</v>
      </c>
      <c r="F28" s="23">
        <v>4.1913524662636545</v>
      </c>
      <c r="G28" s="7">
        <f t="shared" si="7"/>
        <v>837.93531912508092</v>
      </c>
      <c r="H28" s="264">
        <f t="shared" si="8"/>
        <v>4.1913524662636542E-3</v>
      </c>
      <c r="I28" s="198">
        <v>1</v>
      </c>
      <c r="J28" s="198">
        <f t="shared" si="9"/>
        <v>4.1913524662636542E-3</v>
      </c>
      <c r="K28" s="8">
        <v>0.92568266732386417</v>
      </c>
      <c r="L28" s="198">
        <f t="shared" si="10"/>
        <v>3.8798623306653957E-3</v>
      </c>
      <c r="M28" s="132">
        <f t="shared" si="11"/>
        <v>2.8145215632134835E-2</v>
      </c>
      <c r="N28" s="110">
        <v>2</v>
      </c>
      <c r="O28" s="2"/>
      <c r="P28" s="91" t="s">
        <v>56</v>
      </c>
      <c r="Q28" s="16">
        <v>5.0019999999999998</v>
      </c>
      <c r="R28" s="16">
        <f>xNA!E28</f>
        <v>4.1913524662636545</v>
      </c>
      <c r="S28" s="16">
        <f t="shared" si="12"/>
        <v>837.93531912508092</v>
      </c>
      <c r="T28" s="16"/>
      <c r="U28" s="267">
        <f t="shared" si="13"/>
        <v>1</v>
      </c>
      <c r="V28" s="2"/>
      <c r="W28" s="93" t="s">
        <v>1574</v>
      </c>
      <c r="X28" s="40">
        <f t="shared" si="27"/>
        <v>0</v>
      </c>
      <c r="Y28" s="40">
        <f t="shared" si="14"/>
        <v>0</v>
      </c>
      <c r="Z28" s="58" t="s">
        <v>933</v>
      </c>
      <c r="AA28" s="58" t="s">
        <v>1765</v>
      </c>
      <c r="AB28" s="60">
        <v>5082</v>
      </c>
      <c r="AC28" s="60">
        <v>2081</v>
      </c>
      <c r="AD28" s="60">
        <v>2993.34</v>
      </c>
      <c r="AE28" s="60">
        <v>1283.07</v>
      </c>
      <c r="AF28" s="60">
        <v>1494.24</v>
      </c>
      <c r="AG28" s="60">
        <v>398.24</v>
      </c>
      <c r="AH28" s="60"/>
      <c r="AI28" s="60"/>
      <c r="AJ28" s="60"/>
      <c r="AK28" s="262" t="s">
        <v>1765</v>
      </c>
      <c r="AL28" s="60"/>
      <c r="AM28" s="60"/>
      <c r="AN28" s="60"/>
      <c r="AO28" s="60"/>
      <c r="AP28" s="60"/>
      <c r="AQ28" s="60"/>
      <c r="AR28" s="60"/>
      <c r="AS28" s="60"/>
      <c r="AT28" s="60"/>
      <c r="AU28" s="2"/>
      <c r="AX28" t="s">
        <v>781</v>
      </c>
      <c r="AY28" s="47">
        <f t="shared" si="3"/>
        <v>10761</v>
      </c>
      <c r="AZ28" s="47">
        <f t="shared" si="4"/>
        <v>12225</v>
      </c>
      <c r="BA28" s="47">
        <f t="shared" si="5"/>
        <v>13234</v>
      </c>
      <c r="BB28" s="47">
        <f t="shared" si="17"/>
        <v>12308.882969999999</v>
      </c>
      <c r="BC28" s="47">
        <f t="shared" si="18"/>
        <v>13166.7616309</v>
      </c>
      <c r="BD28" s="47">
        <f t="shared" si="29"/>
        <v>11976.871745200002</v>
      </c>
      <c r="BE28" s="47">
        <f t="shared" si="30"/>
        <v>13350</v>
      </c>
      <c r="BF28" s="47">
        <f t="shared" si="21"/>
        <v>12911.425959499998</v>
      </c>
      <c r="BG28" s="47">
        <f t="shared" si="22"/>
        <v>11688.65274</v>
      </c>
      <c r="BH28" s="321"/>
      <c r="BJ28" s="100" t="s">
        <v>781</v>
      </c>
      <c r="BK28" s="40">
        <v>3313</v>
      </c>
      <c r="BL28" s="40">
        <v>7448</v>
      </c>
      <c r="BM28" s="323"/>
      <c r="BN28" s="40">
        <v>4490</v>
      </c>
      <c r="BO28" s="40">
        <v>7735</v>
      </c>
      <c r="BP28" s="323"/>
      <c r="BQ28" s="40">
        <v>5487</v>
      </c>
      <c r="BR28" s="40">
        <v>7747</v>
      </c>
      <c r="BS28" s="323"/>
      <c r="BT28" s="40">
        <v>4186.7443899999998</v>
      </c>
      <c r="BU28" s="40">
        <v>8122.1385799999989</v>
      </c>
      <c r="BV28" s="40"/>
      <c r="BW28" s="40">
        <v>4418.1546308999996</v>
      </c>
      <c r="BX28" s="40">
        <v>8748.607</v>
      </c>
      <c r="BY28" s="323"/>
      <c r="BZ28" s="40">
        <v>3495.2579999999998</v>
      </c>
      <c r="CA28" s="40">
        <v>8481.6137452000021</v>
      </c>
      <c r="CB28" s="323">
        <v>0</v>
      </c>
      <c r="CC28" s="360">
        <v>2975</v>
      </c>
      <c r="CD28" s="40">
        <v>10375</v>
      </c>
      <c r="CE28" s="323">
        <v>0</v>
      </c>
      <c r="CF28" s="360">
        <v>2617.6926265000002</v>
      </c>
      <c r="CG28" s="40">
        <v>10293.733332999998</v>
      </c>
      <c r="CH28" s="323">
        <v>0</v>
      </c>
      <c r="CI28" s="40">
        <v>2391.0509999999999</v>
      </c>
      <c r="CJ28" s="40">
        <v>9297.6017400000001</v>
      </c>
      <c r="CK28" s="40">
        <v>0</v>
      </c>
    </row>
    <row r="29" spans="1:89" x14ac:dyDescent="0.75">
      <c r="A29" s="29" t="s">
        <v>1601</v>
      </c>
      <c r="B29" s="2" t="s">
        <v>52</v>
      </c>
      <c r="C29" s="7">
        <f t="shared" si="0"/>
        <v>0</v>
      </c>
      <c r="D29" s="7">
        <f t="shared" si="1"/>
        <v>0</v>
      </c>
      <c r="E29" s="7">
        <f t="shared" si="6"/>
        <v>0</v>
      </c>
      <c r="F29" s="23">
        <v>9.5983389228101359</v>
      </c>
      <c r="G29" s="7">
        <f t="shared" si="7"/>
        <v>90.602506374518697</v>
      </c>
      <c r="H29" s="264">
        <f t="shared" si="8"/>
        <v>9.5983389228101353E-3</v>
      </c>
      <c r="I29" s="198">
        <v>1</v>
      </c>
      <c r="J29" s="198">
        <f t="shared" si="9"/>
        <v>9.5983389228101353E-3</v>
      </c>
      <c r="K29" s="8">
        <v>0.92568266732386417</v>
      </c>
      <c r="L29" s="198">
        <f t="shared" si="10"/>
        <v>8.8850159759453519E-3</v>
      </c>
      <c r="M29" s="132">
        <f t="shared" si="11"/>
        <v>6.4453495826759855E-2</v>
      </c>
      <c r="N29" s="110">
        <v>2</v>
      </c>
      <c r="O29" s="2"/>
      <c r="P29" s="91" t="s">
        <v>52</v>
      </c>
      <c r="Q29" s="16">
        <v>105.93899999999999</v>
      </c>
      <c r="R29" s="16">
        <f>xNA!E29</f>
        <v>9.5983389228101359</v>
      </c>
      <c r="S29" s="16">
        <f t="shared" si="12"/>
        <v>90.602506374518697</v>
      </c>
      <c r="T29" s="16"/>
      <c r="U29" s="267">
        <f t="shared" si="13"/>
        <v>1</v>
      </c>
      <c r="V29" s="2"/>
      <c r="W29" s="93" t="s">
        <v>19</v>
      </c>
      <c r="X29" s="40">
        <f t="shared" si="27"/>
        <v>0</v>
      </c>
      <c r="Y29" s="40">
        <f t="shared" si="14"/>
        <v>0</v>
      </c>
      <c r="Z29" s="58" t="s">
        <v>787</v>
      </c>
      <c r="AA29" s="58" t="s">
        <v>1765</v>
      </c>
      <c r="AB29" s="60">
        <v>5065</v>
      </c>
      <c r="AC29" s="60">
        <v>5116</v>
      </c>
      <c r="AD29" s="60">
        <v>4000</v>
      </c>
      <c r="AE29" s="60">
        <v>3469</v>
      </c>
      <c r="AF29" s="60">
        <v>3338</v>
      </c>
      <c r="AG29" s="60">
        <v>7318</v>
      </c>
      <c r="AH29" s="60"/>
      <c r="AI29" s="60"/>
      <c r="AJ29" s="60"/>
      <c r="AK29" s="262" t="s">
        <v>1765</v>
      </c>
      <c r="AL29" s="60"/>
      <c r="AM29" s="60"/>
      <c r="AN29" s="60"/>
      <c r="AO29" s="60"/>
      <c r="AP29" s="60"/>
      <c r="AQ29" s="60"/>
      <c r="AR29" s="60"/>
      <c r="AS29" s="60"/>
      <c r="AT29" s="60"/>
      <c r="AU29" s="2"/>
      <c r="AX29" t="s">
        <v>32</v>
      </c>
      <c r="AY29" s="47">
        <f t="shared" si="3"/>
        <v>384374</v>
      </c>
      <c r="AZ29" s="47">
        <f t="shared" si="4"/>
        <v>383202</v>
      </c>
      <c r="BA29" s="47">
        <f t="shared" si="5"/>
        <v>382646</v>
      </c>
      <c r="BB29" s="47">
        <f t="shared" si="17"/>
        <v>388185.62317000004</v>
      </c>
      <c r="BC29" s="47">
        <f t="shared" si="18"/>
        <v>347633.0993756</v>
      </c>
      <c r="BD29" s="47">
        <f t="shared" si="29"/>
        <v>338673.15337000001</v>
      </c>
      <c r="BE29" s="47">
        <f t="shared" si="30"/>
        <v>398310</v>
      </c>
      <c r="BF29" s="47">
        <f t="shared" si="21"/>
        <v>423615.1153</v>
      </c>
      <c r="BG29" s="47">
        <f t="shared" si="22"/>
        <v>444720.37428359012</v>
      </c>
      <c r="BH29" s="321"/>
      <c r="BJ29" s="100" t="s">
        <v>32</v>
      </c>
      <c r="BK29" s="40">
        <v>219845</v>
      </c>
      <c r="BL29" s="40">
        <v>164529</v>
      </c>
      <c r="BM29" s="323"/>
      <c r="BN29" s="40">
        <v>194717</v>
      </c>
      <c r="BO29" s="40">
        <v>188485</v>
      </c>
      <c r="BP29" s="323"/>
      <c r="BQ29" s="40">
        <v>195135</v>
      </c>
      <c r="BR29" s="40">
        <v>187511</v>
      </c>
      <c r="BS29" s="323"/>
      <c r="BT29" s="40">
        <v>190446.77257000003</v>
      </c>
      <c r="BU29" s="40">
        <v>192155.85060000001</v>
      </c>
      <c r="BV29" s="40">
        <v>5583</v>
      </c>
      <c r="BW29" s="40">
        <v>200312.79937560004</v>
      </c>
      <c r="BX29" s="40">
        <v>147320.29999999999</v>
      </c>
      <c r="BY29" s="323"/>
      <c r="BZ29" s="40">
        <v>186203.6</v>
      </c>
      <c r="CA29" s="40">
        <v>152469.55337000001</v>
      </c>
      <c r="CB29" s="323">
        <v>0</v>
      </c>
      <c r="CC29" s="360">
        <v>239221</v>
      </c>
      <c r="CD29" s="40">
        <v>159089</v>
      </c>
      <c r="CE29" s="323">
        <v>0</v>
      </c>
      <c r="CF29" s="360">
        <v>251018.71530000001</v>
      </c>
      <c r="CG29" s="40">
        <v>172596.4</v>
      </c>
      <c r="CH29" s="323">
        <v>0</v>
      </c>
      <c r="CI29" s="40">
        <v>247839</v>
      </c>
      <c r="CJ29" s="40">
        <v>196881.37428359009</v>
      </c>
      <c r="CK29" s="40">
        <v>0</v>
      </c>
    </row>
    <row r="30" spans="1:89" x14ac:dyDescent="0.75">
      <c r="A30" s="29" t="s">
        <v>1602</v>
      </c>
      <c r="B30" s="2" t="s">
        <v>1574</v>
      </c>
      <c r="C30" s="7">
        <f t="shared" si="0"/>
        <v>0</v>
      </c>
      <c r="D30" s="7">
        <f t="shared" si="1"/>
        <v>0</v>
      </c>
      <c r="E30" s="7">
        <f t="shared" si="6"/>
        <v>0</v>
      </c>
      <c r="F30" s="23">
        <v>5.5822256874268801</v>
      </c>
      <c r="G30" s="7">
        <f t="shared" si="7"/>
        <v>1098.4308711977333</v>
      </c>
      <c r="H30" s="264">
        <f t="shared" si="8"/>
        <v>5.5822256874268799E-3</v>
      </c>
      <c r="I30" s="198">
        <v>1</v>
      </c>
      <c r="J30" s="198">
        <f t="shared" si="9"/>
        <v>5.5822256874268799E-3</v>
      </c>
      <c r="K30" s="8">
        <v>0.92568266732386406</v>
      </c>
      <c r="L30" s="198">
        <f t="shared" si="10"/>
        <v>5.1673695639411045E-3</v>
      </c>
      <c r="M30" s="132">
        <f t="shared" si="11"/>
        <v>3.7485023496467866E-2</v>
      </c>
      <c r="N30" s="110">
        <v>2</v>
      </c>
      <c r="O30" s="2"/>
      <c r="P30" s="91" t="s">
        <v>1574</v>
      </c>
      <c r="Q30" s="16">
        <v>5.0819999999999999</v>
      </c>
      <c r="R30" s="16">
        <f>xNA!E30</f>
        <v>5.5822256874268801</v>
      </c>
      <c r="S30" s="16">
        <f t="shared" si="12"/>
        <v>1098.4308711977333</v>
      </c>
      <c r="T30" s="16"/>
      <c r="U30" s="267">
        <f t="shared" si="13"/>
        <v>1</v>
      </c>
      <c r="V30" s="2"/>
      <c r="W30" s="93" t="s">
        <v>85</v>
      </c>
      <c r="X30" s="40">
        <f t="shared" si="27"/>
        <v>0</v>
      </c>
      <c r="Y30" s="40">
        <f t="shared" si="14"/>
        <v>0</v>
      </c>
      <c r="Z30" s="261" t="s">
        <v>863</v>
      </c>
      <c r="AA30" s="261" t="s">
        <v>1765</v>
      </c>
      <c r="AB30" s="240">
        <v>4412.83</v>
      </c>
      <c r="AC30" s="240">
        <v>1375.98</v>
      </c>
      <c r="AD30" s="240">
        <v>6774.17</v>
      </c>
      <c r="AE30" s="240">
        <v>4595.4799999999996</v>
      </c>
      <c r="AF30" s="240">
        <v>4975.51</v>
      </c>
      <c r="AG30" s="240">
        <v>6945.78</v>
      </c>
      <c r="AH30" s="240"/>
      <c r="AI30" s="240"/>
      <c r="AJ30" s="240"/>
      <c r="AK30" s="263" t="s">
        <v>1765</v>
      </c>
      <c r="AL30" s="240">
        <v>527708.4</v>
      </c>
      <c r="AM30" s="240">
        <v>578408</v>
      </c>
      <c r="AN30" s="240">
        <v>531362.1</v>
      </c>
      <c r="AO30" s="240">
        <v>545826.16666666663</v>
      </c>
      <c r="AP30" s="240">
        <v>701630.5</v>
      </c>
      <c r="AQ30" s="240">
        <v>1788192.3</v>
      </c>
      <c r="AR30" s="240"/>
      <c r="AS30" s="240"/>
      <c r="AT30" s="240"/>
      <c r="AU30" s="2"/>
      <c r="AX30" t="s">
        <v>1744</v>
      </c>
      <c r="AY30" s="47">
        <f t="shared" si="3"/>
        <v>180534</v>
      </c>
      <c r="AZ30" s="47">
        <f t="shared" si="4"/>
        <v>173122</v>
      </c>
      <c r="BA30" s="47">
        <f t="shared" si="5"/>
        <v>183889</v>
      </c>
      <c r="BB30" s="47">
        <f t="shared" si="17"/>
        <v>182999.95239999995</v>
      </c>
      <c r="BC30" s="47">
        <f t="shared" si="18"/>
        <v>192484.52290840002</v>
      </c>
      <c r="BD30" s="47">
        <f t="shared" si="29"/>
        <v>194905.91880299998</v>
      </c>
      <c r="BE30" s="47">
        <f t="shared" si="30"/>
        <v>207136</v>
      </c>
      <c r="BF30" s="47">
        <f t="shared" si="21"/>
        <v>197401.41849499999</v>
      </c>
      <c r="BG30" s="47">
        <f t="shared" si="22"/>
        <v>176676.08172545215</v>
      </c>
      <c r="BH30" s="321"/>
      <c r="BJ30" s="100" t="s">
        <v>1744</v>
      </c>
      <c r="BK30" s="40">
        <v>87725</v>
      </c>
      <c r="BL30" s="40">
        <v>85200</v>
      </c>
      <c r="BM30" s="323">
        <v>7609</v>
      </c>
      <c r="BN30" s="40">
        <v>87456</v>
      </c>
      <c r="BO30" s="40">
        <v>79983</v>
      </c>
      <c r="BP30" s="323">
        <v>5683</v>
      </c>
      <c r="BQ30" s="40">
        <v>97639</v>
      </c>
      <c r="BR30" s="40">
        <v>80919</v>
      </c>
      <c r="BS30" s="323">
        <v>5331</v>
      </c>
      <c r="BT30" s="40">
        <v>89426.520199999984</v>
      </c>
      <c r="BU30" s="40">
        <v>84545.432199999967</v>
      </c>
      <c r="BV30" s="40">
        <v>9028</v>
      </c>
      <c r="BW30" s="40">
        <v>99496.234495600031</v>
      </c>
      <c r="BX30" s="40">
        <v>87762.48</v>
      </c>
      <c r="BY30" s="323">
        <v>5225.808412800001</v>
      </c>
      <c r="BZ30" s="40">
        <v>97771.39</v>
      </c>
      <c r="CA30" s="40">
        <v>92055.991499999989</v>
      </c>
      <c r="CB30" s="323">
        <v>5078.5373030000001</v>
      </c>
      <c r="CC30" s="360">
        <v>106670</v>
      </c>
      <c r="CD30" s="40">
        <v>96231</v>
      </c>
      <c r="CE30" s="323">
        <v>4235</v>
      </c>
      <c r="CF30" s="360">
        <v>95683.463800000012</v>
      </c>
      <c r="CG30" s="40">
        <v>97288.65</v>
      </c>
      <c r="CH30" s="323">
        <v>4429.3046949999998</v>
      </c>
      <c r="CI30" s="40">
        <v>82457.899999999994</v>
      </c>
      <c r="CJ30" s="40">
        <v>89679.29</v>
      </c>
      <c r="CK30" s="40">
        <v>4538.8917254521584</v>
      </c>
    </row>
    <row r="31" spans="1:89" x14ac:dyDescent="0.75">
      <c r="A31" s="29" t="s">
        <v>1603</v>
      </c>
      <c r="B31" s="194" t="s">
        <v>85</v>
      </c>
      <c r="C31" s="27">
        <f t="shared" si="0"/>
        <v>0</v>
      </c>
      <c r="D31" s="27">
        <f t="shared" si="1"/>
        <v>0</v>
      </c>
      <c r="E31" s="27">
        <f t="shared" si="6"/>
        <v>0</v>
      </c>
      <c r="F31" s="216">
        <v>28.811518350422702</v>
      </c>
      <c r="G31" s="27">
        <f t="shared" si="7"/>
        <v>6065.5828106153058</v>
      </c>
      <c r="H31" s="265">
        <f t="shared" si="8"/>
        <v>2.8811518350422703E-2</v>
      </c>
      <c r="I31" s="201">
        <v>1</v>
      </c>
      <c r="J31" s="201">
        <f t="shared" si="9"/>
        <v>2.8811518350422703E-2</v>
      </c>
      <c r="K31" s="160">
        <v>0.92568266732386417</v>
      </c>
      <c r="L31" s="201">
        <f t="shared" si="10"/>
        <v>2.6670323156269746E-2</v>
      </c>
      <c r="M31" s="107">
        <f t="shared" si="11"/>
        <v>0.1934712967207772</v>
      </c>
      <c r="N31" s="110">
        <v>2</v>
      </c>
      <c r="O31" s="2"/>
      <c r="P31" s="268" t="s">
        <v>85</v>
      </c>
      <c r="Q31" s="269">
        <v>4.75</v>
      </c>
      <c r="R31" s="269">
        <f>xNA!E31</f>
        <v>28.811518350422702</v>
      </c>
      <c r="S31" s="269">
        <f t="shared" si="12"/>
        <v>6065.5828106153058</v>
      </c>
      <c r="T31" s="269">
        <v>527.70839999999998</v>
      </c>
      <c r="U31" s="270">
        <f t="shared" si="13"/>
        <v>11.49419416218371</v>
      </c>
      <c r="V31" s="2"/>
      <c r="W31" s="93" t="s">
        <v>97</v>
      </c>
      <c r="X31" s="40">
        <f t="shared" si="27"/>
        <v>0</v>
      </c>
      <c r="Y31" s="40">
        <f t="shared" si="14"/>
        <v>0</v>
      </c>
      <c r="Z31" s="58" t="s">
        <v>967</v>
      </c>
      <c r="AA31" s="58" t="s">
        <v>1765</v>
      </c>
      <c r="AB31" s="60">
        <v>7500</v>
      </c>
      <c r="AC31" s="60">
        <v>7800</v>
      </c>
      <c r="AD31" s="60">
        <v>7800</v>
      </c>
      <c r="AE31" s="60">
        <v>7700</v>
      </c>
      <c r="AF31" s="60">
        <v>7766.67</v>
      </c>
      <c r="AG31" s="60">
        <v>7755.56</v>
      </c>
      <c r="AH31" s="60"/>
      <c r="AI31" s="60"/>
      <c r="AJ31" s="60"/>
      <c r="AK31" s="262" t="s">
        <v>1765</v>
      </c>
      <c r="AL31" s="332">
        <v>2187458.7000000002</v>
      </c>
      <c r="AM31" s="332">
        <v>2202165.1</v>
      </c>
      <c r="AN31" s="332">
        <v>2239588.6</v>
      </c>
      <c r="AO31" s="332">
        <v>1854424.4</v>
      </c>
      <c r="AP31" s="332">
        <v>2015000</v>
      </c>
      <c r="AQ31" s="67">
        <v>2036337.6666666667</v>
      </c>
      <c r="AR31" s="67"/>
      <c r="AS31" s="60"/>
      <c r="AT31" s="60"/>
      <c r="AU31" s="2"/>
      <c r="AX31" t="s">
        <v>1745</v>
      </c>
      <c r="AY31" s="47">
        <f t="shared" si="3"/>
        <v>92800</v>
      </c>
      <c r="AZ31" s="47">
        <f t="shared" si="4"/>
        <v>119220</v>
      </c>
      <c r="BA31" s="47">
        <f t="shared" si="5"/>
        <v>107590</v>
      </c>
      <c r="BB31" s="47">
        <f t="shared" si="17"/>
        <v>95466.173100999993</v>
      </c>
      <c r="BC31" s="47">
        <f t="shared" si="18"/>
        <v>113458.04664499999</v>
      </c>
      <c r="BD31" s="47">
        <f t="shared" si="29"/>
        <v>119756.82608090001</v>
      </c>
      <c r="BE31" s="47">
        <f t="shared" si="30"/>
        <v>114363</v>
      </c>
      <c r="BF31" s="47">
        <f t="shared" si="21"/>
        <v>104729.85641499999</v>
      </c>
      <c r="BG31" s="47">
        <f t="shared" si="22"/>
        <v>110814.00136513544</v>
      </c>
      <c r="BH31" s="321"/>
      <c r="BJ31" s="100" t="s">
        <v>1745</v>
      </c>
      <c r="BK31" s="40">
        <v>38351</v>
      </c>
      <c r="BL31" s="40">
        <v>45923</v>
      </c>
      <c r="BM31" s="323">
        <v>8526</v>
      </c>
      <c r="BN31" s="40">
        <v>50836</v>
      </c>
      <c r="BO31" s="40">
        <v>60644</v>
      </c>
      <c r="BP31" s="323">
        <v>7740</v>
      </c>
      <c r="BQ31" s="40">
        <v>49728</v>
      </c>
      <c r="BR31" s="40">
        <v>49244</v>
      </c>
      <c r="BS31" s="323">
        <v>8618</v>
      </c>
      <c r="BT31" s="40">
        <v>51516.191239999993</v>
      </c>
      <c r="BU31" s="40">
        <v>43949.981861000007</v>
      </c>
      <c r="BV31" s="40"/>
      <c r="BW31" s="40">
        <v>52195.943684199992</v>
      </c>
      <c r="BX31" s="40">
        <v>51595.28</v>
      </c>
      <c r="BY31" s="323">
        <v>9666.8229607999983</v>
      </c>
      <c r="BZ31" s="40">
        <v>56441.68</v>
      </c>
      <c r="CA31" s="40">
        <v>52857.53121999999</v>
      </c>
      <c r="CB31" s="323">
        <v>10457.614860900003</v>
      </c>
      <c r="CC31" s="360">
        <v>55613</v>
      </c>
      <c r="CD31" s="40">
        <v>48210</v>
      </c>
      <c r="CE31" s="323">
        <v>10540</v>
      </c>
      <c r="CF31" s="360">
        <v>54048.462389999993</v>
      </c>
      <c r="CG31" s="40">
        <v>41835.599999999999</v>
      </c>
      <c r="CH31" s="323">
        <v>8845.7940249999974</v>
      </c>
      <c r="CI31" s="40">
        <v>54485.24</v>
      </c>
      <c r="CJ31" s="40">
        <v>45939.54</v>
      </c>
      <c r="CK31" s="40">
        <v>10389.221365135443</v>
      </c>
    </row>
    <row r="32" spans="1:89" x14ac:dyDescent="0.75">
      <c r="A32" s="29" t="s">
        <v>1604</v>
      </c>
      <c r="B32" s="2" t="s">
        <v>88</v>
      </c>
      <c r="C32" s="7">
        <f t="shared" si="0"/>
        <v>0</v>
      </c>
      <c r="D32" s="7">
        <f t="shared" si="1"/>
        <v>0</v>
      </c>
      <c r="E32" s="7">
        <f t="shared" si="6"/>
        <v>0</v>
      </c>
      <c r="F32" s="23">
        <v>91.199625114591939</v>
      </c>
      <c r="G32" s="7">
        <f t="shared" si="7"/>
        <v>3057.0048307106872</v>
      </c>
      <c r="H32" s="264">
        <f t="shared" si="8"/>
        <v>9.119962511459194E-2</v>
      </c>
      <c r="I32" s="198">
        <v>1</v>
      </c>
      <c r="J32" s="198">
        <f t="shared" si="9"/>
        <v>9.119962511459194E-2</v>
      </c>
      <c r="K32" s="8">
        <v>0.91678309466429431</v>
      </c>
      <c r="L32" s="198">
        <f t="shared" si="10"/>
        <v>8.3610274544779095E-2</v>
      </c>
      <c r="M32" s="131">
        <f t="shared" si="11"/>
        <v>0.4502715268271319</v>
      </c>
      <c r="N32" s="110">
        <v>3</v>
      </c>
      <c r="O32" s="2"/>
      <c r="P32" s="91" t="s">
        <v>88</v>
      </c>
      <c r="Q32" s="16">
        <v>29.832999999999998</v>
      </c>
      <c r="R32" s="16">
        <f>xNA!E32</f>
        <v>91.199625114591939</v>
      </c>
      <c r="S32" s="16">
        <f t="shared" si="12"/>
        <v>3057.0048307106872</v>
      </c>
      <c r="T32" s="16">
        <v>2156.9805999999999</v>
      </c>
      <c r="U32" s="267">
        <f t="shared" si="13"/>
        <v>1.4172611616027921</v>
      </c>
      <c r="V32" s="2"/>
      <c r="W32" s="93" t="s">
        <v>1576</v>
      </c>
      <c r="X32" s="40">
        <f t="shared" si="27"/>
        <v>0</v>
      </c>
      <c r="Y32" s="40">
        <f t="shared" si="14"/>
        <v>0</v>
      </c>
      <c r="Z32" s="58" t="s">
        <v>1766</v>
      </c>
      <c r="AA32" s="58" t="s">
        <v>1765</v>
      </c>
      <c r="AB32" s="60">
        <v>4292.9399999999996</v>
      </c>
      <c r="AC32" s="60">
        <v>4779.3100000000004</v>
      </c>
      <c r="AD32" s="60">
        <v>5271.54</v>
      </c>
      <c r="AE32" s="60">
        <v>6034.27</v>
      </c>
      <c r="AF32" s="60">
        <v>5610.03</v>
      </c>
      <c r="AG32" s="60">
        <v>5351.58</v>
      </c>
      <c r="AH32" s="60"/>
      <c r="AI32" s="60"/>
      <c r="AJ32" s="60"/>
      <c r="AK32" s="262" t="s">
        <v>1765</v>
      </c>
      <c r="AL32" s="332"/>
      <c r="AM32" s="332"/>
      <c r="AN32" s="332"/>
      <c r="AO32" s="332"/>
      <c r="AP32" s="332"/>
      <c r="AQ32" s="67"/>
      <c r="AR32" s="67"/>
      <c r="AS32" s="60"/>
      <c r="AT32" s="60"/>
      <c r="AU32" s="2"/>
      <c r="AX32" t="s">
        <v>1746</v>
      </c>
      <c r="AY32" s="47">
        <f t="shared" si="3"/>
        <v>57349</v>
      </c>
      <c r="AZ32" s="47">
        <f t="shared" si="4"/>
        <v>30693</v>
      </c>
      <c r="BA32" s="47">
        <f t="shared" si="5"/>
        <v>28164</v>
      </c>
      <c r="BB32" s="47">
        <f t="shared" si="17"/>
        <v>32622.911259999993</v>
      </c>
      <c r="BC32" s="47">
        <f t="shared" si="18"/>
        <v>32206.49619089999</v>
      </c>
      <c r="BD32" s="47">
        <f t="shared" si="29"/>
        <v>59668.264770000002</v>
      </c>
      <c r="BE32" s="47">
        <f t="shared" si="30"/>
        <v>37081</v>
      </c>
      <c r="BF32" s="47">
        <f t="shared" si="21"/>
        <v>41491.304079999994</v>
      </c>
      <c r="BG32" s="47">
        <f t="shared" si="22"/>
        <v>41723.360000000001</v>
      </c>
      <c r="BH32" s="321"/>
      <c r="BJ32" s="100" t="s">
        <v>1746</v>
      </c>
      <c r="BK32" s="40">
        <v>35321</v>
      </c>
      <c r="BL32" s="40">
        <v>22028</v>
      </c>
      <c r="BM32" s="323"/>
      <c r="BN32" s="40">
        <v>11406</v>
      </c>
      <c r="BO32" s="40">
        <v>19287</v>
      </c>
      <c r="BP32" s="323"/>
      <c r="BQ32" s="40">
        <v>12695</v>
      </c>
      <c r="BR32" s="40">
        <v>15469</v>
      </c>
      <c r="BS32" s="323"/>
      <c r="BT32" s="40">
        <v>18057.900239999999</v>
      </c>
      <c r="BU32" s="40">
        <v>14565.011019999996</v>
      </c>
      <c r="BV32" s="40"/>
      <c r="BW32" s="40">
        <v>17118.506190899992</v>
      </c>
      <c r="BX32" s="40">
        <v>15087.99</v>
      </c>
      <c r="BY32" s="323"/>
      <c r="BZ32" s="40">
        <v>40423.71</v>
      </c>
      <c r="CA32" s="40">
        <v>19244.554770000002</v>
      </c>
      <c r="CB32" s="323">
        <v>0</v>
      </c>
      <c r="CC32" s="360">
        <v>21066</v>
      </c>
      <c r="CD32" s="40">
        <v>16015</v>
      </c>
      <c r="CE32" s="323">
        <v>0</v>
      </c>
      <c r="CF32" s="360">
        <v>24765.844079999995</v>
      </c>
      <c r="CG32" s="40">
        <v>16725.46</v>
      </c>
      <c r="CH32" s="323">
        <v>0</v>
      </c>
      <c r="CI32" s="40">
        <v>23150.01</v>
      </c>
      <c r="CJ32" s="40">
        <v>18573.349999999999</v>
      </c>
      <c r="CK32" s="40">
        <v>0</v>
      </c>
    </row>
    <row r="33" spans="1:89" x14ac:dyDescent="0.75">
      <c r="A33" s="29" t="s">
        <v>1605</v>
      </c>
      <c r="B33" s="2" t="s">
        <v>100</v>
      </c>
      <c r="C33" s="7">
        <f t="shared" si="0"/>
        <v>0</v>
      </c>
      <c r="D33" s="7">
        <f t="shared" si="1"/>
        <v>0</v>
      </c>
      <c r="E33" s="7">
        <f t="shared" si="6"/>
        <v>0</v>
      </c>
      <c r="F33" s="23">
        <v>33.231296762465085</v>
      </c>
      <c r="G33" s="7">
        <f t="shared" si="7"/>
        <v>1198.9067307332809</v>
      </c>
      <c r="H33" s="264">
        <f t="shared" si="8"/>
        <v>3.3231296762465085E-2</v>
      </c>
      <c r="I33" s="198">
        <v>1</v>
      </c>
      <c r="J33" s="198">
        <f t="shared" si="9"/>
        <v>3.3231296762465085E-2</v>
      </c>
      <c r="K33" s="8">
        <v>0.91678309466429431</v>
      </c>
      <c r="L33" s="198">
        <f t="shared" si="10"/>
        <v>3.0465891085600286E-2</v>
      </c>
      <c r="M33" s="131">
        <f t="shared" si="11"/>
        <v>0.164069827182728</v>
      </c>
      <c r="N33" s="110">
        <v>3</v>
      </c>
      <c r="O33" s="2"/>
      <c r="P33" s="91" t="s">
        <v>100</v>
      </c>
      <c r="Q33" s="16">
        <v>27.718000000000004</v>
      </c>
      <c r="R33" s="16">
        <f>xNA!E33</f>
        <v>33.231296762465085</v>
      </c>
      <c r="S33" s="16">
        <f t="shared" si="12"/>
        <v>1198.9067307332809</v>
      </c>
      <c r="T33" s="16">
        <v>2304.1667000000002</v>
      </c>
      <c r="U33" s="267">
        <f t="shared" si="13"/>
        <v>0.52032117760111751</v>
      </c>
      <c r="V33" s="2"/>
      <c r="W33" s="93" t="s">
        <v>1575</v>
      </c>
      <c r="X33" s="40">
        <f t="shared" si="27"/>
        <v>0</v>
      </c>
      <c r="Y33" s="40">
        <f t="shared" si="14"/>
        <v>0</v>
      </c>
      <c r="Z33" s="58" t="s">
        <v>1008</v>
      </c>
      <c r="AA33" s="58" t="s">
        <v>1765</v>
      </c>
      <c r="AB33" s="60">
        <v>5000</v>
      </c>
      <c r="AC33" s="60">
        <v>5000</v>
      </c>
      <c r="AD33" s="60">
        <v>5047.78</v>
      </c>
      <c r="AE33" s="60">
        <v>5749.03</v>
      </c>
      <c r="AF33" s="60">
        <v>5965.74</v>
      </c>
      <c r="AG33" s="60">
        <v>6182.63</v>
      </c>
      <c r="AH33" s="60"/>
      <c r="AI33" s="60"/>
      <c r="AJ33" s="60"/>
      <c r="AK33" s="262" t="s">
        <v>1765</v>
      </c>
      <c r="AL33" s="332">
        <v>3518633</v>
      </c>
      <c r="AM33" s="332">
        <v>3740020</v>
      </c>
      <c r="AN33" s="332">
        <v>3908521.1</v>
      </c>
      <c r="AO33" s="332">
        <v>4466910.3</v>
      </c>
      <c r="AP33" s="332">
        <v>5364000</v>
      </c>
      <c r="AQ33" s="67">
        <v>4579810.4666666668</v>
      </c>
      <c r="AR33" s="67"/>
      <c r="AS33" s="60"/>
      <c r="AT33" s="60"/>
      <c r="AU33" s="2"/>
      <c r="AX33" t="s">
        <v>1747</v>
      </c>
      <c r="AY33" s="47">
        <f t="shared" si="3"/>
        <v>464321</v>
      </c>
      <c r="AZ33" s="47">
        <f t="shared" si="4"/>
        <v>456473</v>
      </c>
      <c r="BA33" s="47">
        <f t="shared" si="5"/>
        <v>490413</v>
      </c>
      <c r="BB33" s="47">
        <f t="shared" si="17"/>
        <v>480134.71094999998</v>
      </c>
      <c r="BC33" s="47">
        <f t="shared" si="18"/>
        <v>483586.10000000003</v>
      </c>
      <c r="BD33" s="47">
        <f t="shared" si="29"/>
        <v>472826.61</v>
      </c>
      <c r="BE33" s="47">
        <f t="shared" si="30"/>
        <v>513384</v>
      </c>
      <c r="BF33" s="47">
        <f t="shared" si="21"/>
        <v>531787.33799999999</v>
      </c>
      <c r="BG33" s="47">
        <f t="shared" si="22"/>
        <v>506670.98</v>
      </c>
      <c r="BH33" s="321"/>
      <c r="BJ33" s="100" t="s">
        <v>1747</v>
      </c>
      <c r="BK33" s="40">
        <v>237849</v>
      </c>
      <c r="BL33" s="40">
        <v>226472</v>
      </c>
      <c r="BM33" s="323"/>
      <c r="BN33" s="40">
        <v>224053</v>
      </c>
      <c r="BO33" s="40">
        <v>232420</v>
      </c>
      <c r="BP33" s="323"/>
      <c r="BQ33" s="40">
        <v>253996</v>
      </c>
      <c r="BR33" s="40">
        <v>236417</v>
      </c>
      <c r="BS33" s="323"/>
      <c r="BT33" s="40">
        <v>272499.61454999994</v>
      </c>
      <c r="BU33" s="40">
        <v>207635.09640000001</v>
      </c>
      <c r="BV33" s="40"/>
      <c r="BW33" s="40">
        <v>280779</v>
      </c>
      <c r="BX33" s="40">
        <v>202807.10000000003</v>
      </c>
      <c r="BY33" s="323"/>
      <c r="BZ33" s="40">
        <v>259505.06</v>
      </c>
      <c r="CA33" s="40">
        <v>213321.55</v>
      </c>
      <c r="CB33" s="323">
        <v>0</v>
      </c>
      <c r="CC33" s="360">
        <v>255290</v>
      </c>
      <c r="CD33" s="40">
        <v>258094</v>
      </c>
      <c r="CE33" s="323">
        <v>0</v>
      </c>
      <c r="CF33" s="360">
        <v>273222.978</v>
      </c>
      <c r="CG33" s="40">
        <v>258564.36000000002</v>
      </c>
      <c r="CH33" s="323">
        <v>0</v>
      </c>
      <c r="CI33" s="40">
        <v>268551.82999999996</v>
      </c>
      <c r="CJ33" s="40">
        <v>238119.15</v>
      </c>
      <c r="CK33" s="40">
        <v>0</v>
      </c>
    </row>
    <row r="34" spans="1:89" x14ac:dyDescent="0.75">
      <c r="A34" s="29" t="s">
        <v>1606</v>
      </c>
      <c r="B34" s="2" t="s">
        <v>94</v>
      </c>
      <c r="C34" s="7">
        <f t="shared" si="0"/>
        <v>0</v>
      </c>
      <c r="D34" s="7">
        <f t="shared" si="1"/>
        <v>0</v>
      </c>
      <c r="E34" s="7">
        <f t="shared" si="6"/>
        <v>0</v>
      </c>
      <c r="F34" s="23">
        <v>14.456564591147195</v>
      </c>
      <c r="G34" s="7">
        <f t="shared" si="7"/>
        <v>910.93664720524237</v>
      </c>
      <c r="H34" s="264">
        <f t="shared" si="8"/>
        <v>1.4456564591147195E-2</v>
      </c>
      <c r="I34" s="198">
        <v>1</v>
      </c>
      <c r="J34" s="198">
        <f t="shared" si="9"/>
        <v>1.4456564591147195E-2</v>
      </c>
      <c r="K34" s="8">
        <v>0.91678309466429431</v>
      </c>
      <c r="L34" s="198">
        <f t="shared" si="10"/>
        <v>1.3253534024086184E-2</v>
      </c>
      <c r="M34" s="131">
        <f t="shared" si="11"/>
        <v>7.1375067638182632E-2</v>
      </c>
      <c r="N34" s="110">
        <v>3</v>
      </c>
      <c r="O34" s="2"/>
      <c r="P34" s="91" t="s">
        <v>94</v>
      </c>
      <c r="Q34" s="16">
        <v>15.87</v>
      </c>
      <c r="R34" s="16">
        <f>xNA!E34</f>
        <v>14.456564591147195</v>
      </c>
      <c r="S34" s="16">
        <f t="shared" si="12"/>
        <v>910.93664720524237</v>
      </c>
      <c r="T34" s="16"/>
      <c r="U34" s="267">
        <f t="shared" si="13"/>
        <v>1</v>
      </c>
      <c r="V34" s="2"/>
      <c r="W34" s="93" t="s">
        <v>88</v>
      </c>
      <c r="X34" s="40">
        <f t="shared" si="27"/>
        <v>0</v>
      </c>
      <c r="Y34" s="40">
        <f t="shared" si="14"/>
        <v>0</v>
      </c>
      <c r="Z34" s="58" t="s">
        <v>946</v>
      </c>
      <c r="AA34" s="58" t="s">
        <v>1765</v>
      </c>
      <c r="AB34" s="60">
        <v>29720.35</v>
      </c>
      <c r="AC34" s="60">
        <v>33087.519999999997</v>
      </c>
      <c r="AD34" s="60">
        <v>36495.26</v>
      </c>
      <c r="AE34" s="60">
        <v>41775.72</v>
      </c>
      <c r="AF34" s="60">
        <v>38838.660000000003</v>
      </c>
      <c r="AG34" s="60">
        <v>37049.4</v>
      </c>
      <c r="AH34" s="60"/>
      <c r="AI34" s="60"/>
      <c r="AJ34" s="60"/>
      <c r="AK34" s="262" t="s">
        <v>1765</v>
      </c>
      <c r="AL34" s="332">
        <v>2156980.6</v>
      </c>
      <c r="AM34" s="332">
        <v>2227651.2999999998</v>
      </c>
      <c r="AN34" s="332">
        <v>2556939.9</v>
      </c>
      <c r="AO34" s="332">
        <v>2789833.6</v>
      </c>
      <c r="AP34" s="332">
        <v>3222000</v>
      </c>
      <c r="AQ34" s="67">
        <v>2856257.8333333335</v>
      </c>
      <c r="AR34" s="67"/>
      <c r="AS34" s="60"/>
      <c r="AT34" s="60"/>
      <c r="AU34" s="2"/>
      <c r="AX34" t="s">
        <v>1748</v>
      </c>
      <c r="AY34" s="47">
        <f t="shared" si="3"/>
        <v>190120</v>
      </c>
      <c r="AZ34" s="47">
        <f t="shared" si="4"/>
        <v>175699</v>
      </c>
      <c r="BA34" s="47">
        <f t="shared" si="5"/>
        <v>167717</v>
      </c>
      <c r="BB34" s="47">
        <f t="shared" si="17"/>
        <v>168462.55650000001</v>
      </c>
      <c r="BC34" s="47">
        <f t="shared" si="18"/>
        <v>179713.2845415</v>
      </c>
      <c r="BD34" s="47">
        <f t="shared" si="29"/>
        <v>169988.51</v>
      </c>
      <c r="BE34" s="47">
        <f t="shared" si="30"/>
        <v>183997</v>
      </c>
      <c r="BF34" s="47">
        <f t="shared" si="21"/>
        <v>192581.32760000002</v>
      </c>
      <c r="BG34" s="47">
        <f t="shared" si="22"/>
        <v>189452.79999999999</v>
      </c>
      <c r="BH34" s="321"/>
      <c r="BJ34" s="100" t="s">
        <v>1748</v>
      </c>
      <c r="BK34" s="40">
        <v>96571</v>
      </c>
      <c r="BL34" s="40">
        <v>93549</v>
      </c>
      <c r="BM34" s="323"/>
      <c r="BN34" s="40">
        <v>85524</v>
      </c>
      <c r="BO34" s="40">
        <v>90175</v>
      </c>
      <c r="BP34" s="323"/>
      <c r="BQ34" s="40">
        <v>86707</v>
      </c>
      <c r="BR34" s="40">
        <v>81010</v>
      </c>
      <c r="BS34" s="323"/>
      <c r="BT34" s="40">
        <v>106408.8355</v>
      </c>
      <c r="BU34" s="40">
        <v>62053.720999999998</v>
      </c>
      <c r="BV34" s="40"/>
      <c r="BW34" s="40">
        <v>108451.4645415</v>
      </c>
      <c r="BX34" s="40">
        <v>71261.820000000007</v>
      </c>
      <c r="BY34" s="323"/>
      <c r="BZ34" s="40">
        <v>96434.25</v>
      </c>
      <c r="CA34" s="40">
        <v>73554.259999999995</v>
      </c>
      <c r="CB34" s="323">
        <v>0</v>
      </c>
      <c r="CC34" s="360">
        <v>96262</v>
      </c>
      <c r="CD34" s="40">
        <v>87735</v>
      </c>
      <c r="CE34" s="323">
        <v>0</v>
      </c>
      <c r="CF34" s="360">
        <v>102457.9476</v>
      </c>
      <c r="CG34" s="40">
        <v>90123.38</v>
      </c>
      <c r="CH34" s="323">
        <v>0</v>
      </c>
      <c r="CI34" s="40">
        <v>104232.2</v>
      </c>
      <c r="CJ34" s="40">
        <v>85220.6</v>
      </c>
      <c r="CK34" s="40">
        <v>0</v>
      </c>
    </row>
    <row r="35" spans="1:89" x14ac:dyDescent="0.75">
      <c r="A35" s="29" t="s">
        <v>1607</v>
      </c>
      <c r="B35" s="194" t="s">
        <v>103</v>
      </c>
      <c r="C35" s="27">
        <f t="shared" si="0"/>
        <v>0</v>
      </c>
      <c r="D35" s="27">
        <f t="shared" si="1"/>
        <v>0</v>
      </c>
      <c r="E35" s="27">
        <f t="shared" si="6"/>
        <v>0</v>
      </c>
      <c r="F35" s="216">
        <v>2.5785767329556926</v>
      </c>
      <c r="G35" s="27">
        <f t="shared" si="7"/>
        <v>659.65124915725062</v>
      </c>
      <c r="H35" s="265">
        <f t="shared" si="8"/>
        <v>2.5785767329556926E-3</v>
      </c>
      <c r="I35" s="201">
        <v>1</v>
      </c>
      <c r="J35" s="201">
        <f t="shared" si="9"/>
        <v>2.5785767329556926E-3</v>
      </c>
      <c r="K35" s="160">
        <v>0.91678309466429431</v>
      </c>
      <c r="L35" s="201">
        <f t="shared" si="10"/>
        <v>2.3639955570684654E-3</v>
      </c>
      <c r="M35" s="109">
        <f t="shared" si="11"/>
        <v>1.2730969903988209E-2</v>
      </c>
      <c r="N35" s="110">
        <v>3</v>
      </c>
      <c r="O35" s="2"/>
      <c r="P35" s="268" t="s">
        <v>103</v>
      </c>
      <c r="Q35" s="269">
        <v>3.9089999999999998</v>
      </c>
      <c r="R35" s="269">
        <f>xNA!E35</f>
        <v>2.5785767329556926</v>
      </c>
      <c r="S35" s="269">
        <f t="shared" si="12"/>
        <v>659.65124915725062</v>
      </c>
      <c r="T35" s="269"/>
      <c r="U35" s="270">
        <f t="shared" si="13"/>
        <v>1</v>
      </c>
      <c r="V35" s="2"/>
      <c r="W35" s="93" t="s">
        <v>94</v>
      </c>
      <c r="X35" s="40">
        <f t="shared" si="27"/>
        <v>0</v>
      </c>
      <c r="Y35" s="40">
        <f t="shared" si="14"/>
        <v>0</v>
      </c>
      <c r="Z35" s="58" t="s">
        <v>966</v>
      </c>
      <c r="AA35" s="58" t="s">
        <v>1765</v>
      </c>
      <c r="AB35" s="60">
        <v>18215.62</v>
      </c>
      <c r="AC35" s="60">
        <v>19707.68</v>
      </c>
      <c r="AD35" s="60">
        <v>19844.669999999998</v>
      </c>
      <c r="AE35" s="60">
        <v>15027.3</v>
      </c>
      <c r="AF35" s="60">
        <v>13457.71</v>
      </c>
      <c r="AG35" s="60">
        <v>8814.4</v>
      </c>
      <c r="AH35" s="60"/>
      <c r="AI35" s="60"/>
      <c r="AJ35" s="60"/>
      <c r="AK35" s="262" t="s">
        <v>1765</v>
      </c>
      <c r="AL35" s="332"/>
      <c r="AM35" s="332">
        <v>2165109.6</v>
      </c>
      <c r="AN35" s="332">
        <v>2257269.4</v>
      </c>
      <c r="AO35" s="332">
        <v>2259703.5</v>
      </c>
      <c r="AP35" s="332">
        <v>3146000</v>
      </c>
      <c r="AQ35" s="67">
        <v>2554324.3000000003</v>
      </c>
      <c r="AR35" s="67"/>
      <c r="AS35" s="60"/>
      <c r="AT35" s="60"/>
      <c r="AU35" s="2"/>
      <c r="AX35" t="s">
        <v>1749</v>
      </c>
      <c r="AY35" s="47">
        <f t="shared" si="3"/>
        <v>68005</v>
      </c>
      <c r="AZ35" s="47">
        <f t="shared" si="4"/>
        <v>64263</v>
      </c>
      <c r="BA35" s="47">
        <f t="shared" si="5"/>
        <v>69434</v>
      </c>
      <c r="BB35" s="47">
        <f t="shared" si="17"/>
        <v>70599.390450000006</v>
      </c>
      <c r="BC35" s="47">
        <f t="shared" si="18"/>
        <v>79062.271770100007</v>
      </c>
      <c r="BD35" s="47">
        <f t="shared" si="29"/>
        <v>74109.200000000012</v>
      </c>
      <c r="BE35" s="47">
        <f t="shared" si="30"/>
        <v>91009</v>
      </c>
      <c r="BF35" s="47">
        <f t="shared" si="21"/>
        <v>92902.551899999991</v>
      </c>
      <c r="BG35" s="47">
        <f t="shared" si="22"/>
        <v>76371.38</v>
      </c>
      <c r="BH35" s="321"/>
      <c r="BJ35" s="100" t="s">
        <v>1749</v>
      </c>
      <c r="BK35" s="40">
        <v>35430</v>
      </c>
      <c r="BL35" s="40">
        <v>32575</v>
      </c>
      <c r="BM35" s="323"/>
      <c r="BN35" s="40">
        <v>30110</v>
      </c>
      <c r="BO35" s="40">
        <v>34153</v>
      </c>
      <c r="BP35" s="323"/>
      <c r="BQ35" s="40">
        <v>32036</v>
      </c>
      <c r="BR35" s="40">
        <v>37398</v>
      </c>
      <c r="BS35" s="323"/>
      <c r="BT35" s="40">
        <v>39688.303450000007</v>
      </c>
      <c r="BU35" s="40">
        <v>30911.087000000003</v>
      </c>
      <c r="BV35" s="40"/>
      <c r="BW35" s="40">
        <v>41393.791770100004</v>
      </c>
      <c r="BX35" s="40">
        <v>37668.480000000003</v>
      </c>
      <c r="BY35" s="323"/>
      <c r="BZ35" s="40">
        <v>36598.410000000003</v>
      </c>
      <c r="CA35" s="40">
        <v>37510.79</v>
      </c>
      <c r="CB35" s="323">
        <v>0</v>
      </c>
      <c r="CC35" s="360">
        <v>37009</v>
      </c>
      <c r="CD35" s="40">
        <v>54000</v>
      </c>
      <c r="CE35" s="323">
        <v>0</v>
      </c>
      <c r="CF35" s="360">
        <v>44093.671900000001</v>
      </c>
      <c r="CG35" s="40">
        <v>48808.88</v>
      </c>
      <c r="CH35" s="323">
        <v>0</v>
      </c>
      <c r="CI35" s="40">
        <v>40539.730000000003</v>
      </c>
      <c r="CJ35" s="40">
        <v>35831.65</v>
      </c>
      <c r="CK35" s="40">
        <v>0</v>
      </c>
    </row>
    <row r="36" spans="1:89" x14ac:dyDescent="0.75">
      <c r="A36" s="29" t="s">
        <v>1608</v>
      </c>
      <c r="B36" s="2" t="s">
        <v>91</v>
      </c>
      <c r="C36" s="7">
        <f t="shared" si="0"/>
        <v>0</v>
      </c>
      <c r="D36" s="7">
        <f t="shared" si="1"/>
        <v>0</v>
      </c>
      <c r="E36" s="7">
        <f t="shared" si="6"/>
        <v>0</v>
      </c>
      <c r="F36" s="23">
        <v>36.998643168007376</v>
      </c>
      <c r="G36" s="7">
        <f t="shared" si="7"/>
        <v>152.51386347450608</v>
      </c>
      <c r="H36" s="264">
        <f t="shared" si="8"/>
        <v>3.6998643168007377E-2</v>
      </c>
      <c r="I36" s="198">
        <v>1</v>
      </c>
      <c r="J36" s="198">
        <f t="shared" si="9"/>
        <v>3.6998643168007377E-2</v>
      </c>
      <c r="K36" s="8">
        <v>0.97371874834385441</v>
      </c>
      <c r="L36" s="198">
        <f t="shared" si="10"/>
        <v>3.602627251597304E-2</v>
      </c>
      <c r="M36" s="131">
        <f t="shared" si="11"/>
        <v>0.19401448948681213</v>
      </c>
      <c r="N36" s="110">
        <v>3</v>
      </c>
      <c r="O36" s="2"/>
      <c r="P36" s="91" t="s">
        <v>91</v>
      </c>
      <c r="Q36" s="16">
        <v>242.59199999999998</v>
      </c>
      <c r="R36" s="16">
        <f>xNA!E36</f>
        <v>36.998643168007376</v>
      </c>
      <c r="S36" s="16">
        <f t="shared" si="12"/>
        <v>152.51386347450608</v>
      </c>
      <c r="T36" s="16">
        <v>528.91539999999998</v>
      </c>
      <c r="U36" s="267">
        <f t="shared" si="13"/>
        <v>0.28835209463461658</v>
      </c>
      <c r="V36" s="2"/>
      <c r="W36" s="93" t="s">
        <v>1576</v>
      </c>
      <c r="X36" s="40">
        <f t="shared" si="27"/>
        <v>0</v>
      </c>
      <c r="Y36" s="40">
        <f t="shared" si="14"/>
        <v>0</v>
      </c>
      <c r="Z36" s="58" t="s">
        <v>1005</v>
      </c>
      <c r="AA36" s="58" t="s">
        <v>1765</v>
      </c>
      <c r="AB36" s="60">
        <v>15521</v>
      </c>
      <c r="AC36" s="60">
        <v>15975</v>
      </c>
      <c r="AD36" s="60">
        <v>15677.47</v>
      </c>
      <c r="AE36" s="60">
        <v>15932.41</v>
      </c>
      <c r="AF36" s="60">
        <v>16327.27</v>
      </c>
      <c r="AG36" s="60">
        <v>16675.349999999999</v>
      </c>
      <c r="AH36" s="60"/>
      <c r="AI36" s="60"/>
      <c r="AJ36" s="60"/>
      <c r="AK36" s="262" t="s">
        <v>1765</v>
      </c>
      <c r="AL36" s="332"/>
      <c r="AM36" s="332"/>
      <c r="AN36" s="332"/>
      <c r="AO36" s="332"/>
      <c r="AP36" s="332"/>
      <c r="AQ36" s="67"/>
      <c r="AR36" s="67"/>
      <c r="AS36" s="60"/>
      <c r="AT36" s="60"/>
      <c r="AU36" s="2"/>
      <c r="AX36" t="s">
        <v>1750</v>
      </c>
      <c r="AY36" s="47">
        <f t="shared" si="3"/>
        <v>206195</v>
      </c>
      <c r="AZ36" s="47">
        <f t="shared" si="4"/>
        <v>219304</v>
      </c>
      <c r="BA36" s="47">
        <f t="shared" si="5"/>
        <v>253261</v>
      </c>
      <c r="BB36" s="47">
        <f t="shared" si="17"/>
        <v>241072.76400000002</v>
      </c>
      <c r="BC36" s="47">
        <f t="shared" si="18"/>
        <v>224810.73076409998</v>
      </c>
      <c r="BD36" s="47">
        <f t="shared" si="29"/>
        <v>228728.9</v>
      </c>
      <c r="BE36" s="47">
        <f t="shared" si="30"/>
        <v>238378</v>
      </c>
      <c r="BF36" s="47">
        <f t="shared" si="21"/>
        <v>246303.45850000001</v>
      </c>
      <c r="BG36" s="47">
        <f t="shared" si="22"/>
        <v>240846.8</v>
      </c>
      <c r="BH36" s="321"/>
      <c r="BJ36" s="100" t="s">
        <v>1750</v>
      </c>
      <c r="BK36" s="40">
        <v>105847</v>
      </c>
      <c r="BL36" s="40">
        <v>100348</v>
      </c>
      <c r="BM36" s="323"/>
      <c r="BN36" s="40">
        <v>111213</v>
      </c>
      <c r="BO36" s="40">
        <v>108091</v>
      </c>
      <c r="BP36" s="323"/>
      <c r="BQ36" s="40">
        <v>135252</v>
      </c>
      <c r="BR36" s="40">
        <v>118009</v>
      </c>
      <c r="BS36" s="323"/>
      <c r="BT36" s="40">
        <v>126402.47560000001</v>
      </c>
      <c r="BU36" s="40">
        <v>114670.2884</v>
      </c>
      <c r="BV36" s="40"/>
      <c r="BW36" s="40">
        <v>130933.93076409998</v>
      </c>
      <c r="BX36" s="40">
        <v>93876.800000000003</v>
      </c>
      <c r="BY36" s="323"/>
      <c r="BZ36" s="40">
        <v>126472.4</v>
      </c>
      <c r="CA36" s="40">
        <v>102256.5</v>
      </c>
      <c r="CB36" s="323">
        <v>0</v>
      </c>
      <c r="CC36" s="360">
        <v>122019</v>
      </c>
      <c r="CD36" s="40">
        <v>116359</v>
      </c>
      <c r="CE36" s="323">
        <v>0</v>
      </c>
      <c r="CF36" s="360">
        <v>126671.35850000002</v>
      </c>
      <c r="CG36" s="40">
        <v>119632.1</v>
      </c>
      <c r="CH36" s="323">
        <v>0</v>
      </c>
      <c r="CI36" s="40">
        <v>123779.9</v>
      </c>
      <c r="CJ36" s="40">
        <v>117066.9</v>
      </c>
      <c r="CK36" s="40">
        <v>0</v>
      </c>
    </row>
    <row r="37" spans="1:89" x14ac:dyDescent="0.75">
      <c r="A37" s="29" t="s">
        <v>1609</v>
      </c>
      <c r="B37" s="2" t="s">
        <v>97</v>
      </c>
      <c r="C37" s="7">
        <f t="shared" si="0"/>
        <v>0</v>
      </c>
      <c r="D37" s="7">
        <f t="shared" si="1"/>
        <v>0</v>
      </c>
      <c r="E37" s="7">
        <f t="shared" si="6"/>
        <v>0</v>
      </c>
      <c r="F37" s="23">
        <v>16.019889140270962</v>
      </c>
      <c r="G37" s="7">
        <f t="shared" si="7"/>
        <v>2135.985218702795</v>
      </c>
      <c r="H37" s="264">
        <f t="shared" si="8"/>
        <v>1.601988914027096E-2</v>
      </c>
      <c r="I37" s="198">
        <v>1</v>
      </c>
      <c r="J37" s="198">
        <f t="shared" si="9"/>
        <v>1.601988914027096E-2</v>
      </c>
      <c r="K37" s="8">
        <v>0.97371874834385452</v>
      </c>
      <c r="L37" s="198">
        <f t="shared" si="10"/>
        <v>1.5598866402271948E-2</v>
      </c>
      <c r="M37" s="131">
        <f t="shared" si="11"/>
        <v>8.4005529583110611E-2</v>
      </c>
      <c r="N37" s="110">
        <v>3</v>
      </c>
      <c r="O37" s="2"/>
      <c r="P37" s="91" t="s">
        <v>97</v>
      </c>
      <c r="Q37" s="16">
        <v>7.5</v>
      </c>
      <c r="R37" s="16">
        <f>xNA!E37</f>
        <v>16.019889140270962</v>
      </c>
      <c r="S37" s="16">
        <f t="shared" si="12"/>
        <v>2135.985218702795</v>
      </c>
      <c r="T37" s="16">
        <v>2187.4587000000001</v>
      </c>
      <c r="U37" s="267">
        <f t="shared" si="13"/>
        <v>0.97646882142405467</v>
      </c>
      <c r="V37" s="2"/>
      <c r="W37" s="93" t="s">
        <v>100</v>
      </c>
      <c r="X37" s="40">
        <f t="shared" si="27"/>
        <v>0</v>
      </c>
      <c r="Y37" s="40">
        <f t="shared" si="14"/>
        <v>0</v>
      </c>
      <c r="Z37" s="58" t="s">
        <v>959</v>
      </c>
      <c r="AA37" s="58" t="s">
        <v>1765</v>
      </c>
      <c r="AB37" s="60">
        <v>22649.81</v>
      </c>
      <c r="AC37" s="60">
        <v>21712.83</v>
      </c>
      <c r="AD37" s="60">
        <v>17881.439999999999</v>
      </c>
      <c r="AE37" s="60">
        <v>13510.06</v>
      </c>
      <c r="AF37" s="60">
        <v>13016</v>
      </c>
      <c r="AG37" s="60">
        <v>11392.38</v>
      </c>
      <c r="AH37" s="60"/>
      <c r="AI37" s="60"/>
      <c r="AJ37" s="60"/>
      <c r="AK37" s="262" t="s">
        <v>1765</v>
      </c>
      <c r="AL37" s="332">
        <v>1339511.8999999999</v>
      </c>
      <c r="AM37" s="332">
        <v>1357285.4</v>
      </c>
      <c r="AN37" s="332">
        <v>1593601.2</v>
      </c>
      <c r="AO37" s="332">
        <v>1724370.9</v>
      </c>
      <c r="AP37" s="332">
        <v>3910000</v>
      </c>
      <c r="AQ37" s="67">
        <v>2409324.0333333332</v>
      </c>
      <c r="AR37" s="67"/>
      <c r="AS37" s="60"/>
      <c r="AT37" s="60"/>
      <c r="AU37" s="2"/>
      <c r="AX37" t="s">
        <v>1751</v>
      </c>
      <c r="AY37" s="47">
        <f t="shared" si="3"/>
        <v>547786</v>
      </c>
      <c r="AZ37" s="47">
        <f t="shared" si="4"/>
        <v>557208</v>
      </c>
      <c r="BA37" s="47">
        <f t="shared" si="5"/>
        <v>582670</v>
      </c>
      <c r="BB37" s="47">
        <f t="shared" si="17"/>
        <v>646103.42180000013</v>
      </c>
      <c r="BC37" s="47">
        <f t="shared" si="18"/>
        <v>694555.00987940002</v>
      </c>
      <c r="BD37" s="47">
        <f t="shared" si="29"/>
        <v>634364.69989280007</v>
      </c>
      <c r="BE37" s="47">
        <f t="shared" si="30"/>
        <v>625244</v>
      </c>
      <c r="BF37" s="47">
        <f t="shared" si="21"/>
        <v>661004.73246270011</v>
      </c>
      <c r="BG37" s="47">
        <f t="shared" si="22"/>
        <v>665674.69999999995</v>
      </c>
      <c r="BH37" s="321"/>
      <c r="BJ37" s="100" t="s">
        <v>1751</v>
      </c>
      <c r="BK37" s="40">
        <v>268095</v>
      </c>
      <c r="BL37" s="40">
        <v>276435</v>
      </c>
      <c r="BM37" s="323">
        <v>3256</v>
      </c>
      <c r="BN37" s="40">
        <v>287218</v>
      </c>
      <c r="BO37" s="40">
        <v>269105</v>
      </c>
      <c r="BP37" s="323">
        <v>885</v>
      </c>
      <c r="BQ37" s="40">
        <v>299443</v>
      </c>
      <c r="BR37" s="40">
        <v>282099</v>
      </c>
      <c r="BS37" s="323">
        <v>1128</v>
      </c>
      <c r="BT37" s="40">
        <v>362198.95498000004</v>
      </c>
      <c r="BU37" s="40">
        <v>281223.46682000003</v>
      </c>
      <c r="BV37" s="40">
        <v>2681</v>
      </c>
      <c r="BW37" s="40">
        <v>389149</v>
      </c>
      <c r="BX37" s="40">
        <v>301658.3</v>
      </c>
      <c r="BY37" s="323">
        <v>3747.7098793999999</v>
      </c>
      <c r="BZ37" s="40">
        <v>362438.5</v>
      </c>
      <c r="CA37" s="40">
        <v>268633.97713000001</v>
      </c>
      <c r="CB37" s="323">
        <v>3292.2227628000001</v>
      </c>
      <c r="CC37" s="360">
        <v>312279</v>
      </c>
      <c r="CD37" s="40">
        <v>309489</v>
      </c>
      <c r="CE37" s="323">
        <v>3476</v>
      </c>
      <c r="CF37" s="360">
        <v>329001.45785000001</v>
      </c>
      <c r="CG37" s="40">
        <v>329111.7</v>
      </c>
      <c r="CH37" s="323">
        <v>2891.5746127000002</v>
      </c>
      <c r="CI37" s="40">
        <v>327147</v>
      </c>
      <c r="CJ37" s="40">
        <v>335051.7</v>
      </c>
      <c r="CK37" s="40">
        <v>3476</v>
      </c>
    </row>
    <row r="38" spans="1:89" x14ac:dyDescent="0.75">
      <c r="A38" s="29" t="s">
        <v>1610</v>
      </c>
      <c r="B38" s="2" t="s">
        <v>1575</v>
      </c>
      <c r="C38" s="7">
        <f t="shared" si="0"/>
        <v>0</v>
      </c>
      <c r="D38" s="7">
        <f t="shared" si="1"/>
        <v>0</v>
      </c>
      <c r="E38" s="7">
        <f t="shared" si="6"/>
        <v>0</v>
      </c>
      <c r="F38" s="23">
        <v>0.57735567535475041</v>
      </c>
      <c r="G38" s="7">
        <f t="shared" si="7"/>
        <v>115.47113507095008</v>
      </c>
      <c r="H38" s="264">
        <f t="shared" si="8"/>
        <v>5.7735567535475041E-4</v>
      </c>
      <c r="I38" s="198">
        <v>1</v>
      </c>
      <c r="J38" s="198">
        <f t="shared" si="9"/>
        <v>5.7735567535475041E-4</v>
      </c>
      <c r="K38" s="129">
        <v>0.97371874834385452</v>
      </c>
      <c r="L38" s="198">
        <f t="shared" si="10"/>
        <v>5.6218204555564838E-4</v>
      </c>
      <c r="M38" s="131">
        <f t="shared" si="11"/>
        <v>3.027553364527836E-3</v>
      </c>
      <c r="N38" s="110">
        <v>3</v>
      </c>
      <c r="O38" s="2"/>
      <c r="P38" s="91" t="s">
        <v>1575</v>
      </c>
      <c r="Q38" s="16">
        <v>5</v>
      </c>
      <c r="R38" s="16">
        <f>xNA!E38</f>
        <v>0.57735567535475041</v>
      </c>
      <c r="S38" s="16">
        <f t="shared" si="12"/>
        <v>115.47113507095008</v>
      </c>
      <c r="T38" s="16">
        <v>3518.6329999999998</v>
      </c>
      <c r="U38" s="267">
        <f t="shared" si="13"/>
        <v>3.2817044309807274E-2</v>
      </c>
      <c r="V38" s="2"/>
      <c r="W38" s="93" t="s">
        <v>100</v>
      </c>
      <c r="X38" s="40">
        <f t="shared" si="27"/>
        <v>0</v>
      </c>
      <c r="Y38" s="40">
        <f t="shared" si="14"/>
        <v>0</v>
      </c>
      <c r="Z38" s="58" t="s">
        <v>963</v>
      </c>
      <c r="AA38" s="58" t="s">
        <v>1765</v>
      </c>
      <c r="AB38" s="60">
        <v>13315.3</v>
      </c>
      <c r="AC38" s="60">
        <v>10258.58</v>
      </c>
      <c r="AD38" s="60">
        <v>9865.17</v>
      </c>
      <c r="AE38" s="60">
        <v>10616.98</v>
      </c>
      <c r="AF38" s="60">
        <v>7219.47</v>
      </c>
      <c r="AG38" s="60">
        <v>6694.23</v>
      </c>
      <c r="AH38" s="60"/>
      <c r="AI38" s="60"/>
      <c r="AJ38" s="60"/>
      <c r="AK38" s="262" t="s">
        <v>1765</v>
      </c>
      <c r="AL38" s="332">
        <v>2304166.7000000002</v>
      </c>
      <c r="AM38" s="332">
        <v>2848958.3</v>
      </c>
      <c r="AN38" s="332">
        <v>2973958.3</v>
      </c>
      <c r="AO38" s="332">
        <v>3270698</v>
      </c>
      <c r="AP38" s="332">
        <v>3000000</v>
      </c>
      <c r="AQ38" s="67">
        <v>3081552.1</v>
      </c>
      <c r="AR38" s="67"/>
      <c r="AS38" s="60"/>
      <c r="AT38" s="60"/>
      <c r="AU38" s="2"/>
      <c r="AX38" t="s">
        <v>1752</v>
      </c>
      <c r="AY38" s="47">
        <f t="shared" si="3"/>
        <v>19774</v>
      </c>
      <c r="AZ38" s="47">
        <f t="shared" si="4"/>
        <v>25961</v>
      </c>
      <c r="BA38" s="47">
        <f t="shared" si="5"/>
        <v>24772</v>
      </c>
      <c r="BB38" s="47">
        <f t="shared" si="17"/>
        <v>17261.399799999999</v>
      </c>
      <c r="BC38" s="47">
        <f t="shared" si="18"/>
        <v>19179.031723499997</v>
      </c>
      <c r="BD38" s="47">
        <f t="shared" si="29"/>
        <v>18486.978513800004</v>
      </c>
      <c r="BE38" s="47">
        <f t="shared" si="30"/>
        <v>19317</v>
      </c>
      <c r="BF38" s="47">
        <f t="shared" si="21"/>
        <v>19020.144665000003</v>
      </c>
      <c r="BG38" s="47">
        <f t="shared" si="22"/>
        <v>18560.120936943458</v>
      </c>
      <c r="BH38" s="321"/>
      <c r="BJ38" s="100" t="s">
        <v>1752</v>
      </c>
      <c r="BK38" s="40">
        <v>9373</v>
      </c>
      <c r="BL38" s="40">
        <v>10298</v>
      </c>
      <c r="BM38" s="323">
        <v>103</v>
      </c>
      <c r="BN38" s="40">
        <v>15121</v>
      </c>
      <c r="BO38" s="40">
        <v>10612</v>
      </c>
      <c r="BP38" s="323">
        <v>228</v>
      </c>
      <c r="BQ38" s="40">
        <v>17658</v>
      </c>
      <c r="BR38" s="40">
        <v>6859</v>
      </c>
      <c r="BS38" s="323">
        <v>255</v>
      </c>
      <c r="BT38" s="40">
        <v>10530.409882</v>
      </c>
      <c r="BU38" s="40">
        <v>6228.9899179999993</v>
      </c>
      <c r="BV38" s="40">
        <v>502</v>
      </c>
      <c r="BW38" s="40">
        <v>11116.181419299999</v>
      </c>
      <c r="BX38" s="40">
        <v>7520.8519999999999</v>
      </c>
      <c r="BY38" s="323">
        <v>541.99830419999989</v>
      </c>
      <c r="BZ38" s="40">
        <v>10871.61</v>
      </c>
      <c r="CA38" s="40">
        <v>7033.9977610000014</v>
      </c>
      <c r="CB38" s="323">
        <v>581.37075279999999</v>
      </c>
      <c r="CC38" s="360">
        <v>10475</v>
      </c>
      <c r="CD38" s="40">
        <v>8383</v>
      </c>
      <c r="CE38" s="323">
        <v>459</v>
      </c>
      <c r="CF38" s="360">
        <v>10245.451736000003</v>
      </c>
      <c r="CG38" s="40">
        <v>8247.9429999999993</v>
      </c>
      <c r="CH38" s="323">
        <v>526.74992899999995</v>
      </c>
      <c r="CI38" s="40">
        <v>9881.6630000000005</v>
      </c>
      <c r="CJ38" s="40">
        <v>8088.9409999999998</v>
      </c>
      <c r="CK38" s="40">
        <v>589.5169369434584</v>
      </c>
    </row>
    <row r="39" spans="1:89" x14ac:dyDescent="0.75">
      <c r="A39" s="29" t="s">
        <v>1611</v>
      </c>
      <c r="B39" s="194" t="s">
        <v>1576</v>
      </c>
      <c r="C39" s="27">
        <f t="shared" si="0"/>
        <v>0</v>
      </c>
      <c r="D39" s="27">
        <f t="shared" si="1"/>
        <v>0</v>
      </c>
      <c r="E39" s="27">
        <f t="shared" si="6"/>
        <v>0</v>
      </c>
      <c r="F39" s="216">
        <v>3.9103188252488379</v>
      </c>
      <c r="G39" s="27">
        <f t="shared" si="7"/>
        <v>193.35997751317004</v>
      </c>
      <c r="H39" s="265">
        <f t="shared" si="8"/>
        <v>3.9103188252488383E-3</v>
      </c>
      <c r="I39" s="201">
        <v>1</v>
      </c>
      <c r="J39" s="201">
        <f t="shared" si="9"/>
        <v>3.9103188252488383E-3</v>
      </c>
      <c r="K39" s="160">
        <v>0.97371874834385452</v>
      </c>
      <c r="L39" s="201">
        <f t="shared" si="10"/>
        <v>3.8075507521467106E-3</v>
      </c>
      <c r="M39" s="109">
        <f t="shared" si="11"/>
        <v>2.0505036013518853E-2</v>
      </c>
      <c r="N39" s="110">
        <v>3</v>
      </c>
      <c r="O39" s="2"/>
      <c r="P39" s="268" t="s">
        <v>1576</v>
      </c>
      <c r="Q39" s="269">
        <v>20.222999999999999</v>
      </c>
      <c r="R39" s="269">
        <f>xNA!E39</f>
        <v>3.9103188252488379</v>
      </c>
      <c r="S39" s="269">
        <f t="shared" si="12"/>
        <v>193.35997751317004</v>
      </c>
      <c r="T39" s="269"/>
      <c r="U39" s="270">
        <f t="shared" si="13"/>
        <v>1</v>
      </c>
      <c r="V39" s="2"/>
      <c r="W39" s="93" t="s">
        <v>103</v>
      </c>
      <c r="X39" s="40">
        <f t="shared" si="27"/>
        <v>0</v>
      </c>
      <c r="Y39" s="40">
        <f t="shared" si="14"/>
        <v>0</v>
      </c>
      <c r="Z39" s="58" t="s">
        <v>996</v>
      </c>
      <c r="AA39" s="58" t="s">
        <v>1765</v>
      </c>
      <c r="AB39" s="60">
        <v>4177.49</v>
      </c>
      <c r="AC39" s="60">
        <v>4185.6499999999996</v>
      </c>
      <c r="AD39" s="60">
        <v>3672.08</v>
      </c>
      <c r="AE39" s="60">
        <v>2844.47</v>
      </c>
      <c r="AF39" s="60">
        <v>2078.94</v>
      </c>
      <c r="AG39" s="60">
        <v>1084.33</v>
      </c>
      <c r="AH39" s="60"/>
      <c r="AI39" s="60"/>
      <c r="AJ39" s="60"/>
      <c r="AK39" s="262" t="s">
        <v>1765</v>
      </c>
      <c r="AL39" s="332"/>
      <c r="AM39" s="332"/>
      <c r="AN39" s="332"/>
      <c r="AO39" s="332"/>
      <c r="AP39" s="332"/>
      <c r="AQ39" s="67"/>
      <c r="AR39" s="67"/>
      <c r="AS39" s="60"/>
      <c r="AT39" s="60"/>
      <c r="AU39" s="2"/>
      <c r="AX39" t="s">
        <v>1753</v>
      </c>
      <c r="AY39" s="47">
        <f t="shared" si="3"/>
        <v>45455</v>
      </c>
      <c r="AZ39" s="47">
        <f t="shared" si="4"/>
        <v>41457</v>
      </c>
      <c r="BA39" s="47">
        <f t="shared" si="5"/>
        <v>43919</v>
      </c>
      <c r="BB39" s="47">
        <f t="shared" si="17"/>
        <v>35901.403266000001</v>
      </c>
      <c r="BC39" s="47">
        <f t="shared" si="18"/>
        <v>37511.866189599998</v>
      </c>
      <c r="BD39" s="47">
        <f t="shared" si="29"/>
        <v>34689.143628999998</v>
      </c>
      <c r="BE39" s="47">
        <f t="shared" si="30"/>
        <v>28936</v>
      </c>
      <c r="BF39" s="47">
        <f t="shared" si="21"/>
        <v>30663.08295</v>
      </c>
      <c r="BG39" s="47">
        <f t="shared" si="22"/>
        <v>29015.02411222407</v>
      </c>
      <c r="BH39" s="321"/>
      <c r="BJ39" s="100" t="s">
        <v>1753</v>
      </c>
      <c r="BK39" s="40">
        <v>25004</v>
      </c>
      <c r="BL39" s="40">
        <v>20451</v>
      </c>
      <c r="BM39" s="323"/>
      <c r="BN39" s="40">
        <v>20474</v>
      </c>
      <c r="BO39" s="40">
        <v>20983</v>
      </c>
      <c r="BP39" s="323"/>
      <c r="BQ39" s="40">
        <v>23929</v>
      </c>
      <c r="BR39" s="40">
        <v>19990</v>
      </c>
      <c r="BS39" s="323"/>
      <c r="BT39" s="40">
        <v>14609.104025999999</v>
      </c>
      <c r="BU39" s="40">
        <v>21292.299240000004</v>
      </c>
      <c r="BV39" s="40"/>
      <c r="BW39" s="40">
        <v>15978.3261896</v>
      </c>
      <c r="BX39" s="40">
        <v>21533.54</v>
      </c>
      <c r="BY39" s="323"/>
      <c r="BZ39" s="40">
        <v>15143.99</v>
      </c>
      <c r="CA39" s="40">
        <v>19545.153629</v>
      </c>
      <c r="CB39" s="323">
        <v>0</v>
      </c>
      <c r="CC39" s="360">
        <v>11191</v>
      </c>
      <c r="CD39" s="40">
        <v>17745</v>
      </c>
      <c r="CE39" s="323">
        <v>0</v>
      </c>
      <c r="CF39" s="360">
        <v>9562.9823159999996</v>
      </c>
      <c r="CG39" s="40">
        <v>21085.24</v>
      </c>
      <c r="CH39" s="323">
        <v>14.860633999999999</v>
      </c>
      <c r="CI39" s="40">
        <v>11191</v>
      </c>
      <c r="CJ39" s="40">
        <v>17803.150000000001</v>
      </c>
      <c r="CK39" s="40">
        <v>20.874112224066387</v>
      </c>
    </row>
    <row r="40" spans="1:89" x14ac:dyDescent="0.75">
      <c r="A40" s="29" t="s">
        <v>1612</v>
      </c>
      <c r="B40" s="2" t="s">
        <v>1577</v>
      </c>
      <c r="C40" s="7">
        <f t="shared" si="0"/>
        <v>0</v>
      </c>
      <c r="D40" s="7">
        <f t="shared" si="1"/>
        <v>0</v>
      </c>
      <c r="E40" s="7">
        <f t="shared" si="6"/>
        <v>0</v>
      </c>
      <c r="F40" s="23">
        <v>301.43661599597584</v>
      </c>
      <c r="G40" s="7">
        <f t="shared" si="7"/>
        <v>0</v>
      </c>
      <c r="H40" s="264">
        <f t="shared" si="8"/>
        <v>0.30143661599597582</v>
      </c>
      <c r="I40" s="198">
        <v>1</v>
      </c>
      <c r="J40" s="198">
        <f t="shared" si="9"/>
        <v>0.30143661599597582</v>
      </c>
      <c r="K40" s="8">
        <v>0.99816601910110325</v>
      </c>
      <c r="L40" s="198">
        <f t="shared" si="10"/>
        <v>0.30088378700001112</v>
      </c>
      <c r="M40" s="132">
        <f t="shared" si="11"/>
        <v>0.79506976338859014</v>
      </c>
      <c r="N40" s="110">
        <v>4</v>
      </c>
      <c r="O40" s="2"/>
      <c r="P40" s="91" t="s">
        <v>1577</v>
      </c>
      <c r="Q40" s="16">
        <v>0</v>
      </c>
      <c r="R40" s="16">
        <f>xNA!E40</f>
        <v>301.43661599597584</v>
      </c>
      <c r="S40" s="16">
        <f t="shared" si="12"/>
        <v>0</v>
      </c>
      <c r="T40" s="16"/>
      <c r="U40" s="267">
        <f t="shared" si="13"/>
        <v>1</v>
      </c>
      <c r="V40" s="2"/>
      <c r="W40" s="93" t="s">
        <v>100</v>
      </c>
      <c r="X40" s="40">
        <f>SUMIF($AB$6:$AJ$6,B$3,$AB40:$AJ40)/1000</f>
        <v>0</v>
      </c>
      <c r="Y40" s="40">
        <f t="shared" si="14"/>
        <v>0</v>
      </c>
      <c r="Z40" s="58" t="s">
        <v>954</v>
      </c>
      <c r="AA40" s="58" t="s">
        <v>1765</v>
      </c>
      <c r="AB40" s="60">
        <v>5807.21</v>
      </c>
      <c r="AC40" s="60">
        <v>5224.21</v>
      </c>
      <c r="AD40" s="60">
        <v>4460.2700000000004</v>
      </c>
      <c r="AE40" s="60">
        <v>3585.09</v>
      </c>
      <c r="AF40" s="60">
        <v>3344.81</v>
      </c>
      <c r="AG40" s="60">
        <v>2811.28</v>
      </c>
      <c r="AH40" s="60"/>
      <c r="AI40" s="60"/>
      <c r="AJ40" s="60"/>
      <c r="AK40" s="262" t="s">
        <v>1765</v>
      </c>
      <c r="AL40" s="332"/>
      <c r="AM40" s="332"/>
      <c r="AN40" s="332"/>
      <c r="AO40" s="332"/>
      <c r="AP40" s="332"/>
      <c r="AQ40" s="67"/>
      <c r="AR40" s="67"/>
      <c r="AS40" s="60"/>
      <c r="AT40" s="60"/>
      <c r="AU40" s="2"/>
      <c r="AX40" t="s">
        <v>1754</v>
      </c>
      <c r="AY40" s="47">
        <f t="shared" si="3"/>
        <v>53061</v>
      </c>
      <c r="AZ40" s="47">
        <f t="shared" si="4"/>
        <v>54793</v>
      </c>
      <c r="BA40" s="47">
        <f t="shared" si="5"/>
        <v>46695</v>
      </c>
      <c r="BB40" s="47">
        <f t="shared" si="17"/>
        <v>48488.425819999989</v>
      </c>
      <c r="BC40" s="47">
        <f t="shared" si="18"/>
        <v>53807.641117200008</v>
      </c>
      <c r="BD40" s="47">
        <f t="shared" si="29"/>
        <v>65279.977007900001</v>
      </c>
      <c r="BE40" s="47">
        <f t="shared" si="30"/>
        <v>70772</v>
      </c>
      <c r="BF40" s="47">
        <f t="shared" si="21"/>
        <v>72149.701315999991</v>
      </c>
      <c r="BG40" s="47">
        <f t="shared" si="22"/>
        <v>68156.328779079355</v>
      </c>
      <c r="BH40" s="321"/>
      <c r="BJ40" s="100" t="s">
        <v>1754</v>
      </c>
      <c r="BK40" s="40">
        <v>22268</v>
      </c>
      <c r="BL40" s="40">
        <v>30486</v>
      </c>
      <c r="BM40" s="323">
        <v>307</v>
      </c>
      <c r="BN40" s="40">
        <v>24011</v>
      </c>
      <c r="BO40" s="40">
        <v>30431</v>
      </c>
      <c r="BP40" s="323">
        <v>351</v>
      </c>
      <c r="BQ40" s="40">
        <v>24593</v>
      </c>
      <c r="BR40" s="40">
        <v>21543</v>
      </c>
      <c r="BS40" s="323">
        <v>559</v>
      </c>
      <c r="BT40" s="40">
        <v>24677.177219999994</v>
      </c>
      <c r="BU40" s="40">
        <v>22974.248599999999</v>
      </c>
      <c r="BV40" s="40">
        <v>837</v>
      </c>
      <c r="BW40" s="40">
        <v>27492.762647300009</v>
      </c>
      <c r="BX40" s="40">
        <v>25573.52</v>
      </c>
      <c r="BY40" s="323">
        <v>741.35846990000005</v>
      </c>
      <c r="BZ40" s="40">
        <v>26995.63</v>
      </c>
      <c r="CA40" s="40">
        <v>37250.56151</v>
      </c>
      <c r="CB40" s="323">
        <v>1033.7854979000001</v>
      </c>
      <c r="CC40" s="360">
        <v>29778</v>
      </c>
      <c r="CD40" s="40">
        <v>40235</v>
      </c>
      <c r="CE40" s="323">
        <v>759</v>
      </c>
      <c r="CF40" s="360">
        <v>31515.034689999993</v>
      </c>
      <c r="CG40" s="40">
        <v>40058.556215000004</v>
      </c>
      <c r="CH40" s="323">
        <v>576.110411</v>
      </c>
      <c r="CI40" s="40">
        <v>29361.42</v>
      </c>
      <c r="CJ40" s="40">
        <v>38152.239999999998</v>
      </c>
      <c r="CK40" s="40">
        <v>642.66877907935771</v>
      </c>
    </row>
    <row r="41" spans="1:89" x14ac:dyDescent="0.75">
      <c r="A41" s="29" t="s">
        <v>1613</v>
      </c>
      <c r="B41" s="2" t="s">
        <v>1578</v>
      </c>
      <c r="C41" s="7">
        <f t="shared" si="0"/>
        <v>0</v>
      </c>
      <c r="D41" s="7">
        <f t="shared" si="1"/>
        <v>0</v>
      </c>
      <c r="E41" s="7">
        <f t="shared" si="6"/>
        <v>0</v>
      </c>
      <c r="F41" s="23">
        <v>58.105861916946935</v>
      </c>
      <c r="G41" s="7">
        <f t="shared" si="7"/>
        <v>0</v>
      </c>
      <c r="H41" s="264">
        <f t="shared" si="8"/>
        <v>5.8105861916946937E-2</v>
      </c>
      <c r="I41" s="198">
        <v>1</v>
      </c>
      <c r="J41" s="198">
        <f t="shared" si="9"/>
        <v>5.8105861916946937E-2</v>
      </c>
      <c r="K41" s="8">
        <v>0.99816601910110325</v>
      </c>
      <c r="L41" s="198">
        <f t="shared" si="10"/>
        <v>5.7999296876077328E-2</v>
      </c>
      <c r="M41" s="132">
        <f t="shared" si="11"/>
        <v>0.15326012645528717</v>
      </c>
      <c r="N41" s="110">
        <v>4</v>
      </c>
      <c r="O41" s="2"/>
      <c r="P41" s="91" t="s">
        <v>1578</v>
      </c>
      <c r="Q41" s="16">
        <v>0</v>
      </c>
      <c r="R41" s="16">
        <f>xNA!E41</f>
        <v>58.105861916946935</v>
      </c>
      <c r="S41" s="16">
        <f t="shared" si="12"/>
        <v>0</v>
      </c>
      <c r="T41" s="16"/>
      <c r="U41" s="267">
        <f t="shared" si="13"/>
        <v>1</v>
      </c>
      <c r="V41" s="2"/>
      <c r="W41" s="93" t="s">
        <v>91</v>
      </c>
      <c r="X41" s="40">
        <f t="shared" si="27"/>
        <v>0</v>
      </c>
      <c r="Y41" s="40">
        <f>SUMIF($AL$6:$AT$6,B$3,$AL41:$AT41)/1000</f>
        <v>0</v>
      </c>
      <c r="Z41" s="58" t="s">
        <v>947</v>
      </c>
      <c r="AA41" s="58" t="s">
        <v>1765</v>
      </c>
      <c r="AB41" s="60">
        <v>155493.47</v>
      </c>
      <c r="AC41" s="60">
        <v>168243.77</v>
      </c>
      <c r="AD41" s="60">
        <v>179105.52</v>
      </c>
      <c r="AE41" s="60">
        <v>198580.8</v>
      </c>
      <c r="AF41" s="60">
        <v>187952.27</v>
      </c>
      <c r="AG41" s="60">
        <v>181400.99</v>
      </c>
      <c r="AH41" s="60"/>
      <c r="AI41" s="60"/>
      <c r="AJ41" s="60"/>
      <c r="AK41" s="262" t="s">
        <v>1765</v>
      </c>
      <c r="AL41" s="332">
        <v>528915.4</v>
      </c>
      <c r="AM41" s="332">
        <v>553684.1</v>
      </c>
      <c r="AN41" s="332">
        <v>543435.80000000005</v>
      </c>
      <c r="AO41" s="332">
        <v>504842.3</v>
      </c>
      <c r="AP41" s="332">
        <v>553000</v>
      </c>
      <c r="AQ41" s="67">
        <v>533759.3666666667</v>
      </c>
      <c r="AR41" s="67"/>
      <c r="AS41" s="60"/>
      <c r="AT41" s="60"/>
      <c r="AU41" s="2"/>
      <c r="AX41" t="s">
        <v>1755</v>
      </c>
      <c r="AY41" s="47">
        <f t="shared" si="3"/>
        <v>42504</v>
      </c>
      <c r="AZ41" s="47">
        <f t="shared" si="4"/>
        <v>29291</v>
      </c>
      <c r="BA41" s="47">
        <f t="shared" si="5"/>
        <v>33732</v>
      </c>
      <c r="BB41" s="47">
        <f t="shared" si="17"/>
        <v>40097.449180000003</v>
      </c>
      <c r="BC41" s="47">
        <f t="shared" si="18"/>
        <v>40816.1664533</v>
      </c>
      <c r="BD41" s="47">
        <f t="shared" si="29"/>
        <v>40290.972568899997</v>
      </c>
      <c r="BE41" s="47">
        <f t="shared" si="30"/>
        <v>41155</v>
      </c>
      <c r="BF41" s="47">
        <f t="shared" si="21"/>
        <v>45040.688542499993</v>
      </c>
      <c r="BG41" s="47">
        <f t="shared" si="22"/>
        <v>47275.517281265558</v>
      </c>
      <c r="BH41" s="321"/>
      <c r="BJ41" s="100" t="s">
        <v>1755</v>
      </c>
      <c r="BK41" s="40">
        <v>19969</v>
      </c>
      <c r="BL41" s="40">
        <v>19010</v>
      </c>
      <c r="BM41" s="323">
        <v>3525</v>
      </c>
      <c r="BN41" s="40">
        <v>13794</v>
      </c>
      <c r="BO41" s="40">
        <v>12480</v>
      </c>
      <c r="BP41" s="323">
        <v>3017</v>
      </c>
      <c r="BQ41" s="40">
        <v>15012</v>
      </c>
      <c r="BR41" s="40">
        <v>14976</v>
      </c>
      <c r="BS41" s="323">
        <v>3744</v>
      </c>
      <c r="BT41" s="40">
        <v>18246.103500000001</v>
      </c>
      <c r="BU41" s="40">
        <v>15939.345680000002</v>
      </c>
      <c r="BV41" s="40">
        <v>5912</v>
      </c>
      <c r="BW41" s="40">
        <v>20180.959884699998</v>
      </c>
      <c r="BX41" s="40">
        <v>15573.77</v>
      </c>
      <c r="BY41" s="323">
        <v>5061.4365685999992</v>
      </c>
      <c r="BZ41" s="40">
        <v>18720.87</v>
      </c>
      <c r="CA41" s="40">
        <v>16473.100420999999</v>
      </c>
      <c r="CB41" s="323">
        <v>5097.0021478999988</v>
      </c>
      <c r="CC41" s="360">
        <v>16758</v>
      </c>
      <c r="CD41" s="40">
        <v>19164</v>
      </c>
      <c r="CE41" s="323">
        <v>5233</v>
      </c>
      <c r="CF41" s="360">
        <v>19141.545600000001</v>
      </c>
      <c r="CG41" s="40">
        <v>20160.817851</v>
      </c>
      <c r="CH41" s="323">
        <v>5738.325091499999</v>
      </c>
      <c r="CI41" s="40">
        <v>20780.127800000002</v>
      </c>
      <c r="CJ41" s="40">
        <v>20699.341550000001</v>
      </c>
      <c r="CK41" s="40">
        <v>5796.0479312655561</v>
      </c>
    </row>
    <row r="42" spans="1:89" x14ac:dyDescent="0.75">
      <c r="A42" s="29" t="s">
        <v>1614</v>
      </c>
      <c r="B42" s="2" t="s">
        <v>106</v>
      </c>
      <c r="C42" s="7">
        <f t="shared" si="0"/>
        <v>0</v>
      </c>
      <c r="D42" s="7">
        <f t="shared" si="1"/>
        <v>0</v>
      </c>
      <c r="E42" s="7">
        <f t="shared" si="6"/>
        <v>0</v>
      </c>
      <c r="F42" s="23">
        <v>19.58980692111728</v>
      </c>
      <c r="G42" s="7">
        <f t="shared" si="7"/>
        <v>0</v>
      </c>
      <c r="H42" s="264">
        <f t="shared" si="8"/>
        <v>1.9589806921117281E-2</v>
      </c>
      <c r="I42" s="198">
        <v>1</v>
      </c>
      <c r="J42" s="198">
        <f t="shared" si="9"/>
        <v>1.9589806921117281E-2</v>
      </c>
      <c r="K42" s="8">
        <v>0.99816601910110325</v>
      </c>
      <c r="L42" s="198">
        <f t="shared" si="10"/>
        <v>1.9553879589410877E-2</v>
      </c>
      <c r="M42" s="132">
        <f t="shared" si="11"/>
        <v>5.1670110156122551E-2</v>
      </c>
      <c r="N42" s="110">
        <v>4</v>
      </c>
      <c r="O42" s="2"/>
      <c r="P42" s="91" t="s">
        <v>106</v>
      </c>
      <c r="Q42" s="16">
        <v>0</v>
      </c>
      <c r="R42" s="16">
        <f>xNA!E42</f>
        <v>19.58980692111728</v>
      </c>
      <c r="S42" s="16">
        <f t="shared" si="12"/>
        <v>0</v>
      </c>
      <c r="T42" s="16"/>
      <c r="U42" s="16">
        <f t="shared" si="13"/>
        <v>1</v>
      </c>
      <c r="V42" s="2"/>
      <c r="W42" s="93" t="s">
        <v>91</v>
      </c>
      <c r="X42" s="40">
        <f t="shared" si="27"/>
        <v>0</v>
      </c>
      <c r="Y42" s="40">
        <f t="shared" si="14"/>
        <v>0</v>
      </c>
      <c r="Z42" s="58" t="s">
        <v>960</v>
      </c>
      <c r="AA42" s="58" t="s">
        <v>1765</v>
      </c>
      <c r="AB42" s="60">
        <v>75217.62</v>
      </c>
      <c r="AC42" s="60">
        <v>69620.44</v>
      </c>
      <c r="AD42" s="60">
        <v>61741.98</v>
      </c>
      <c r="AE42" s="60">
        <v>51700.24</v>
      </c>
      <c r="AF42" s="60">
        <v>50923.360000000001</v>
      </c>
      <c r="AG42" s="60">
        <v>47051.66</v>
      </c>
      <c r="AH42" s="60"/>
      <c r="AI42" s="60"/>
      <c r="AJ42" s="60"/>
      <c r="AK42" s="262" t="s">
        <v>1765</v>
      </c>
      <c r="AL42" s="60"/>
      <c r="AM42" s="60"/>
      <c r="AN42" s="60"/>
      <c r="AO42" s="60"/>
      <c r="AP42" s="60"/>
      <c r="AQ42" s="60"/>
      <c r="AR42" s="60"/>
      <c r="AS42" s="60"/>
      <c r="AT42" s="60"/>
      <c r="AU42" s="2"/>
      <c r="AX42" t="s">
        <v>1756</v>
      </c>
      <c r="AY42" s="47">
        <f t="shared" si="3"/>
        <v>13395</v>
      </c>
      <c r="AZ42" s="47">
        <f t="shared" si="4"/>
        <v>12652</v>
      </c>
      <c r="BA42" s="47">
        <f t="shared" si="5"/>
        <v>15837</v>
      </c>
      <c r="BB42" s="47">
        <f t="shared" si="17"/>
        <v>15080.295924999999</v>
      </c>
      <c r="BC42" s="47">
        <f t="shared" si="18"/>
        <v>19577.046769100001</v>
      </c>
      <c r="BD42" s="47">
        <f t="shared" si="29"/>
        <v>21287.014515116491</v>
      </c>
      <c r="BE42" s="47">
        <f t="shared" si="30"/>
        <v>20638</v>
      </c>
      <c r="BF42" s="47">
        <f t="shared" si="21"/>
        <v>20795.733754316265</v>
      </c>
      <c r="BG42" s="47">
        <f t="shared" si="22"/>
        <v>25965.662619054805</v>
      </c>
      <c r="BH42" s="321"/>
      <c r="BJ42" s="100" t="s">
        <v>1756</v>
      </c>
      <c r="BK42" s="40">
        <v>6551</v>
      </c>
      <c r="BL42" s="40">
        <v>6844</v>
      </c>
      <c r="BM42" s="323"/>
      <c r="BN42" s="40">
        <v>5975</v>
      </c>
      <c r="BO42" s="40">
        <v>6677</v>
      </c>
      <c r="BP42" s="323"/>
      <c r="BQ42" s="40">
        <v>8383</v>
      </c>
      <c r="BR42" s="40">
        <v>7454</v>
      </c>
      <c r="BS42" s="323"/>
      <c r="BT42" s="40">
        <v>7256.2102999999997</v>
      </c>
      <c r="BU42" s="40">
        <v>7824.0856249999979</v>
      </c>
      <c r="BV42" s="40"/>
      <c r="BW42" s="40">
        <v>11205.803769100001</v>
      </c>
      <c r="BX42" s="40">
        <v>8371.2430000000004</v>
      </c>
      <c r="BY42" s="323"/>
      <c r="BZ42" s="40">
        <v>10913.57</v>
      </c>
      <c r="CA42" s="40">
        <v>10373.444515116493</v>
      </c>
      <c r="CB42" s="323">
        <v>0</v>
      </c>
      <c r="CC42" s="360">
        <v>10131</v>
      </c>
      <c r="CD42" s="40">
        <v>10507</v>
      </c>
      <c r="CE42" s="323">
        <v>0</v>
      </c>
      <c r="CF42" s="360">
        <v>10332.498680599998</v>
      </c>
      <c r="CG42" s="40">
        <v>10463.235073716269</v>
      </c>
      <c r="CH42" s="323">
        <v>0</v>
      </c>
      <c r="CI42" s="40">
        <v>14020.72</v>
      </c>
      <c r="CJ42" s="40">
        <v>11944.942619054806</v>
      </c>
      <c r="CK42" s="40">
        <v>0</v>
      </c>
    </row>
    <row r="43" spans="1:89" x14ac:dyDescent="0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93" t="s">
        <v>91</v>
      </c>
      <c r="X43" s="40">
        <f>SUMIF($AB$6:$AJ$6,B$3,$AB43:$AJ43)/1000</f>
        <v>0</v>
      </c>
      <c r="Y43" s="40">
        <f t="shared" si="14"/>
        <v>0</v>
      </c>
      <c r="Z43" s="58" t="s">
        <v>955</v>
      </c>
      <c r="AA43" s="58" t="s">
        <v>1765</v>
      </c>
      <c r="AB43" s="60">
        <v>8710.77</v>
      </c>
      <c r="AC43" s="60">
        <v>7812.7</v>
      </c>
      <c r="AD43" s="60">
        <v>7173.6</v>
      </c>
      <c r="AE43" s="60">
        <v>6345.96</v>
      </c>
      <c r="AF43" s="60">
        <v>6113.35</v>
      </c>
      <c r="AG43" s="60">
        <v>5534.77</v>
      </c>
      <c r="AH43" s="60"/>
      <c r="AI43" s="60"/>
      <c r="AJ43" s="60"/>
      <c r="AK43" s="262" t="s">
        <v>1765</v>
      </c>
      <c r="AL43" s="60"/>
      <c r="AM43" s="60"/>
      <c r="AN43" s="60"/>
      <c r="AO43" s="60"/>
      <c r="AP43" s="60"/>
      <c r="AQ43" s="60"/>
      <c r="AR43" s="60"/>
      <c r="AS43" s="60"/>
      <c r="AT43" s="60"/>
      <c r="AU43" s="2"/>
    </row>
    <row r="44" spans="1:89" x14ac:dyDescent="0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93"/>
      <c r="X44" s="40"/>
      <c r="Y44" s="40"/>
      <c r="Z44" s="58"/>
      <c r="AA44" s="58"/>
      <c r="AB44" s="60"/>
      <c r="AC44" s="60"/>
      <c r="AD44" s="60"/>
      <c r="AE44" s="60"/>
      <c r="AF44" s="60"/>
      <c r="AG44" s="60"/>
      <c r="AH44" s="60"/>
      <c r="AI44" s="60"/>
      <c r="AJ44" s="60"/>
      <c r="AK44" s="262"/>
      <c r="AL44" s="60"/>
      <c r="AM44" s="60"/>
      <c r="AN44" s="60"/>
      <c r="AO44" s="60"/>
      <c r="AP44" s="60"/>
      <c r="AQ44" s="60"/>
      <c r="AR44" s="60"/>
      <c r="AS44" s="60"/>
      <c r="AT44" s="60"/>
      <c r="AU44" s="2"/>
    </row>
    <row r="45" spans="1:89" x14ac:dyDescent="0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93"/>
      <c r="X45" s="40"/>
      <c r="Y45" s="40"/>
      <c r="Z45" s="58"/>
      <c r="AA45" s="58"/>
      <c r="AB45" s="60"/>
      <c r="AC45" s="60"/>
      <c r="AD45" s="60"/>
      <c r="AE45" s="60"/>
      <c r="AF45" s="60"/>
      <c r="AG45" s="60"/>
      <c r="AH45" s="60"/>
      <c r="AI45" s="60"/>
      <c r="AJ45" s="60"/>
      <c r="AK45" s="262"/>
      <c r="AL45" s="60"/>
      <c r="AM45" s="60"/>
      <c r="AN45" s="60"/>
      <c r="AO45" s="60"/>
      <c r="AP45" s="60"/>
      <c r="AQ45" s="60"/>
      <c r="AR45" s="60"/>
      <c r="AS45" s="60"/>
      <c r="AT45" s="60"/>
      <c r="AU45" s="2"/>
    </row>
    <row r="46" spans="1:89" x14ac:dyDescent="0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93"/>
      <c r="X46" s="40"/>
      <c r="Y46" s="40"/>
      <c r="Z46" s="58"/>
      <c r="AA46" s="58"/>
      <c r="AB46" s="60"/>
      <c r="AC46" s="60"/>
      <c r="AD46" s="60"/>
      <c r="AE46" s="60"/>
      <c r="AF46" s="60"/>
      <c r="AG46" s="60"/>
      <c r="AH46" s="60"/>
      <c r="AI46" s="60"/>
      <c r="AJ46" s="60"/>
      <c r="AK46" s="262"/>
      <c r="AL46" s="60"/>
      <c r="AM46" s="60"/>
      <c r="AN46" s="60"/>
      <c r="AO46" s="60"/>
      <c r="AP46" s="60"/>
      <c r="AQ46" s="60"/>
      <c r="AR46" s="60"/>
      <c r="AS46" s="60"/>
      <c r="AT46" s="60"/>
      <c r="AU46" s="2"/>
    </row>
    <row r="47" spans="1:89" x14ac:dyDescent="0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93"/>
      <c r="X47" s="40"/>
      <c r="Y47" s="40"/>
      <c r="Z47" s="58"/>
      <c r="AA47" s="58"/>
      <c r="AB47" s="60"/>
      <c r="AC47" s="60"/>
      <c r="AD47" s="60"/>
      <c r="AE47" s="60"/>
      <c r="AF47" s="60"/>
      <c r="AG47" s="60"/>
      <c r="AH47" s="60"/>
      <c r="AI47" s="60"/>
      <c r="AJ47" s="60"/>
      <c r="AK47" s="262"/>
      <c r="AL47" s="60"/>
      <c r="AM47" s="60"/>
      <c r="AN47" s="60"/>
      <c r="AO47" s="60"/>
      <c r="AP47" s="60"/>
      <c r="AQ47" s="60"/>
      <c r="AR47" s="60"/>
      <c r="AS47" s="60"/>
      <c r="AT47" s="60"/>
      <c r="AU47" s="2"/>
    </row>
    <row r="48" spans="1:89" x14ac:dyDescent="0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93"/>
      <c r="X48" s="40"/>
      <c r="Y48" s="40"/>
      <c r="Z48" s="58"/>
      <c r="AA48" s="58"/>
      <c r="AB48" s="60"/>
      <c r="AC48" s="60"/>
      <c r="AD48" s="60"/>
      <c r="AE48" s="60"/>
      <c r="AF48" s="60"/>
      <c r="AG48" s="60"/>
      <c r="AH48" s="60"/>
      <c r="AI48" s="60"/>
      <c r="AJ48" s="60"/>
      <c r="AK48" s="262"/>
      <c r="AL48" s="60"/>
      <c r="AM48" s="60"/>
      <c r="AN48" s="60"/>
      <c r="AO48" s="60"/>
      <c r="AP48" s="60"/>
      <c r="AQ48" s="60"/>
      <c r="AR48" s="60"/>
      <c r="AS48" s="60"/>
      <c r="AT48" s="60"/>
      <c r="AU48" s="2"/>
    </row>
    <row r="49" spans="1:47" x14ac:dyDescent="0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93"/>
      <c r="X49" s="40"/>
      <c r="Y49" s="40"/>
      <c r="Z49" s="58"/>
      <c r="AA49" s="58"/>
      <c r="AB49" s="60"/>
      <c r="AC49" s="60"/>
      <c r="AD49" s="60"/>
      <c r="AE49" s="60"/>
      <c r="AF49" s="60"/>
      <c r="AG49" s="60"/>
      <c r="AH49" s="60"/>
      <c r="AI49" s="60"/>
      <c r="AJ49" s="60"/>
      <c r="AK49" s="262"/>
      <c r="AL49" s="60"/>
      <c r="AM49" s="60"/>
      <c r="AN49" s="60"/>
      <c r="AO49" s="60"/>
      <c r="AP49" s="60"/>
      <c r="AQ49" s="60"/>
      <c r="AR49" s="60"/>
      <c r="AS49" s="60"/>
      <c r="AT49" s="60"/>
      <c r="AU49" s="2"/>
    </row>
    <row r="50" spans="1:47" x14ac:dyDescent="0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93"/>
      <c r="X50" s="40"/>
      <c r="Y50" s="40"/>
      <c r="Z50" s="58"/>
      <c r="AA50" s="58"/>
      <c r="AB50" s="60"/>
      <c r="AC50" s="60"/>
      <c r="AD50" s="60"/>
      <c r="AE50" s="60"/>
      <c r="AF50" s="60"/>
      <c r="AG50" s="60"/>
      <c r="AH50" s="60"/>
      <c r="AI50" s="60"/>
      <c r="AJ50" s="60"/>
      <c r="AK50" s="262"/>
      <c r="AL50" s="60"/>
      <c r="AM50" s="60"/>
      <c r="AN50" s="60"/>
      <c r="AO50" s="60"/>
      <c r="AP50" s="60"/>
      <c r="AQ50" s="60"/>
      <c r="AR50" s="60"/>
      <c r="AS50" s="60"/>
      <c r="AT50" s="60"/>
      <c r="AU50" s="2"/>
    </row>
    <row r="51" spans="1:47" x14ac:dyDescent="0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93"/>
      <c r="X51" s="40">
        <f t="shared" ref="X51:X64" si="31">SUMIF($AB$6:$AJ$6,B$3,$AB51:$AJ51)/1000</f>
        <v>0</v>
      </c>
      <c r="Y51" s="40"/>
      <c r="Z51" s="58"/>
      <c r="AA51" s="58"/>
      <c r="AB51" s="60"/>
      <c r="AC51" s="60"/>
      <c r="AD51" s="60"/>
      <c r="AE51" s="60"/>
      <c r="AF51" s="60"/>
      <c r="AG51" s="60"/>
      <c r="AH51" s="60"/>
      <c r="AI51" s="60"/>
      <c r="AJ51" s="60"/>
      <c r="AK51" s="262"/>
      <c r="AL51" s="60"/>
      <c r="AM51" s="60"/>
      <c r="AN51" s="60"/>
      <c r="AO51" s="60"/>
      <c r="AP51" s="60"/>
      <c r="AQ51" s="60"/>
      <c r="AR51" s="60"/>
      <c r="AS51" s="60"/>
      <c r="AT51" s="60"/>
      <c r="AU51" s="2"/>
    </row>
    <row r="52" spans="1:47" x14ac:dyDescent="0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93"/>
      <c r="X52" s="40">
        <f t="shared" si="31"/>
        <v>0</v>
      </c>
      <c r="Y52" s="40"/>
      <c r="Z52" s="58"/>
      <c r="AA52" s="58"/>
      <c r="AB52" s="60"/>
      <c r="AC52" s="60"/>
      <c r="AD52" s="60"/>
      <c r="AE52" s="60"/>
      <c r="AF52" s="60"/>
      <c r="AG52" s="60"/>
      <c r="AH52" s="60"/>
      <c r="AI52" s="60"/>
      <c r="AJ52" s="60"/>
      <c r="AK52" s="262"/>
      <c r="AL52" s="60"/>
      <c r="AM52" s="60"/>
      <c r="AN52" s="60"/>
      <c r="AO52" s="60"/>
      <c r="AP52" s="60"/>
      <c r="AQ52" s="60"/>
      <c r="AR52" s="60"/>
      <c r="AS52" s="60"/>
      <c r="AT52" s="60"/>
      <c r="AU52" s="2"/>
    </row>
    <row r="53" spans="1:47" x14ac:dyDescent="0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93"/>
      <c r="X53" s="40">
        <f t="shared" si="31"/>
        <v>0</v>
      </c>
      <c r="Y53" s="40"/>
      <c r="Z53" s="58"/>
      <c r="AA53" s="58"/>
      <c r="AB53" s="60"/>
      <c r="AC53" s="60"/>
      <c r="AD53" s="60"/>
      <c r="AE53" s="60"/>
      <c r="AF53" s="60"/>
      <c r="AG53" s="60"/>
      <c r="AH53" s="60"/>
      <c r="AI53" s="60"/>
      <c r="AJ53" s="60"/>
      <c r="AK53" s="262"/>
      <c r="AL53" s="60"/>
      <c r="AM53" s="60"/>
      <c r="AN53" s="60"/>
      <c r="AO53" s="60"/>
      <c r="AP53" s="60"/>
      <c r="AQ53" s="60"/>
      <c r="AR53" s="60"/>
      <c r="AS53" s="60"/>
      <c r="AT53" s="60"/>
      <c r="AU53" s="2"/>
    </row>
    <row r="54" spans="1:47" x14ac:dyDescent="0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93"/>
      <c r="X54" s="40">
        <f t="shared" si="31"/>
        <v>0</v>
      </c>
      <c r="Y54" s="40"/>
      <c r="Z54" s="58"/>
      <c r="AA54" s="58"/>
      <c r="AB54" s="60"/>
      <c r="AC54" s="60"/>
      <c r="AD54" s="60"/>
      <c r="AE54" s="60"/>
      <c r="AF54" s="60"/>
      <c r="AG54" s="60"/>
      <c r="AH54" s="60"/>
      <c r="AI54" s="60"/>
      <c r="AJ54" s="60"/>
      <c r="AK54" s="262"/>
      <c r="AL54" s="60"/>
      <c r="AM54" s="60"/>
      <c r="AN54" s="60"/>
      <c r="AO54" s="60"/>
      <c r="AP54" s="60"/>
      <c r="AQ54" s="60"/>
      <c r="AR54" s="60"/>
      <c r="AS54" s="60"/>
      <c r="AT54" s="60"/>
      <c r="AU54" s="2"/>
    </row>
    <row r="55" spans="1:47" x14ac:dyDescent="0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93"/>
      <c r="X55" s="40">
        <f t="shared" si="31"/>
        <v>0</v>
      </c>
      <c r="Y55" s="40"/>
      <c r="Z55" s="58"/>
      <c r="AA55" s="58"/>
      <c r="AB55" s="60"/>
      <c r="AC55" s="60"/>
      <c r="AD55" s="60"/>
      <c r="AE55" s="60"/>
      <c r="AF55" s="60"/>
      <c r="AG55" s="60"/>
      <c r="AH55" s="60"/>
      <c r="AI55" s="60"/>
      <c r="AJ55" s="60"/>
      <c r="AK55" s="262"/>
      <c r="AL55" s="60"/>
      <c r="AM55" s="60"/>
      <c r="AN55" s="60"/>
      <c r="AO55" s="60"/>
      <c r="AP55" s="60"/>
      <c r="AQ55" s="60"/>
      <c r="AR55" s="60"/>
      <c r="AS55" s="60"/>
      <c r="AT55" s="60"/>
      <c r="AU55" s="2"/>
    </row>
    <row r="56" spans="1:47" x14ac:dyDescent="0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93"/>
      <c r="X56" s="40">
        <f t="shared" si="31"/>
        <v>0</v>
      </c>
      <c r="Y56" s="40"/>
      <c r="Z56" s="58"/>
      <c r="AA56" s="58"/>
      <c r="AB56" s="60"/>
      <c r="AC56" s="60"/>
      <c r="AD56" s="60"/>
      <c r="AE56" s="60"/>
      <c r="AF56" s="60"/>
      <c r="AG56" s="60"/>
      <c r="AH56" s="60"/>
      <c r="AI56" s="60"/>
      <c r="AJ56" s="60"/>
      <c r="AK56" s="262"/>
      <c r="AL56" s="60"/>
      <c r="AM56" s="60"/>
      <c r="AN56" s="60"/>
      <c r="AO56" s="60"/>
      <c r="AP56" s="60"/>
      <c r="AQ56" s="60"/>
      <c r="AR56" s="60"/>
      <c r="AS56" s="60"/>
      <c r="AT56" s="60"/>
      <c r="AU56" s="2"/>
    </row>
    <row r="57" spans="1:47" x14ac:dyDescent="0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93"/>
      <c r="X57" s="40">
        <f t="shared" si="31"/>
        <v>0</v>
      </c>
      <c r="Y57" s="40"/>
      <c r="Z57" s="58"/>
      <c r="AA57" s="58"/>
      <c r="AB57" s="60"/>
      <c r="AC57" s="60"/>
      <c r="AD57" s="60"/>
      <c r="AE57" s="60"/>
      <c r="AF57" s="60"/>
      <c r="AG57" s="60"/>
      <c r="AH57" s="60"/>
      <c r="AI57" s="60"/>
      <c r="AJ57" s="60"/>
      <c r="AK57" s="262"/>
      <c r="AL57" s="60"/>
      <c r="AM57" s="60"/>
      <c r="AN57" s="60"/>
      <c r="AO57" s="60"/>
      <c r="AP57" s="60"/>
      <c r="AQ57" s="60"/>
      <c r="AR57" s="60"/>
      <c r="AS57" s="60"/>
      <c r="AT57" s="60"/>
      <c r="AU57" s="2"/>
    </row>
    <row r="58" spans="1:47" x14ac:dyDescent="0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93"/>
      <c r="X58" s="40">
        <f t="shared" si="31"/>
        <v>0</v>
      </c>
      <c r="Y58" s="40"/>
      <c r="Z58" s="58"/>
      <c r="AA58" s="58"/>
      <c r="AB58" s="60"/>
      <c r="AC58" s="60"/>
      <c r="AD58" s="60"/>
      <c r="AE58" s="60"/>
      <c r="AF58" s="60"/>
      <c r="AG58" s="60"/>
      <c r="AH58" s="60"/>
      <c r="AI58" s="60"/>
      <c r="AJ58" s="60"/>
      <c r="AK58" s="262"/>
      <c r="AL58" s="60"/>
      <c r="AM58" s="60"/>
      <c r="AN58" s="60"/>
      <c r="AO58" s="60"/>
      <c r="AP58" s="60"/>
      <c r="AQ58" s="60"/>
      <c r="AR58" s="60"/>
      <c r="AS58" s="60"/>
      <c r="AT58" s="60"/>
      <c r="AU58" s="2"/>
    </row>
    <row r="59" spans="1:47" x14ac:dyDescent="0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93"/>
      <c r="X59" s="40">
        <f t="shared" si="31"/>
        <v>0</v>
      </c>
      <c r="Y59" s="40"/>
      <c r="Z59" s="58"/>
      <c r="AA59" s="58"/>
      <c r="AB59" s="60"/>
      <c r="AC59" s="60"/>
      <c r="AD59" s="60"/>
      <c r="AE59" s="60"/>
      <c r="AF59" s="60"/>
      <c r="AG59" s="60"/>
      <c r="AH59" s="60"/>
      <c r="AI59" s="60"/>
      <c r="AJ59" s="60"/>
      <c r="AK59" s="262"/>
      <c r="AL59" s="60"/>
      <c r="AM59" s="60"/>
      <c r="AN59" s="60"/>
      <c r="AO59" s="60"/>
      <c r="AP59" s="60"/>
      <c r="AQ59" s="60"/>
      <c r="AR59" s="60"/>
      <c r="AS59" s="60"/>
      <c r="AT59" s="60"/>
      <c r="AU59" s="2"/>
    </row>
    <row r="60" spans="1:47" x14ac:dyDescent="0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93"/>
      <c r="X60" s="40">
        <f t="shared" si="31"/>
        <v>0</v>
      </c>
      <c r="Y60" s="40"/>
      <c r="Z60" s="58"/>
      <c r="AA60" s="58"/>
      <c r="AB60" s="60"/>
      <c r="AC60" s="60"/>
      <c r="AD60" s="60"/>
      <c r="AE60" s="60"/>
      <c r="AF60" s="60"/>
      <c r="AG60" s="60"/>
      <c r="AH60" s="60"/>
      <c r="AI60" s="60"/>
      <c r="AJ60" s="60"/>
      <c r="AK60" s="262"/>
      <c r="AL60" s="60"/>
      <c r="AM60" s="60"/>
      <c r="AN60" s="60"/>
      <c r="AO60" s="60"/>
      <c r="AP60" s="60"/>
      <c r="AQ60" s="60"/>
      <c r="AR60" s="60"/>
      <c r="AS60" s="60"/>
      <c r="AT60" s="60"/>
      <c r="AU60" s="2"/>
    </row>
    <row r="61" spans="1:47" x14ac:dyDescent="0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93"/>
      <c r="X61" s="40">
        <f t="shared" si="31"/>
        <v>0</v>
      </c>
      <c r="Y61" s="40"/>
      <c r="Z61" s="58"/>
      <c r="AA61" s="58"/>
      <c r="AB61" s="60"/>
      <c r="AC61" s="60"/>
      <c r="AD61" s="60"/>
      <c r="AE61" s="60"/>
      <c r="AF61" s="60"/>
      <c r="AG61" s="60"/>
      <c r="AH61" s="60"/>
      <c r="AI61" s="60"/>
      <c r="AJ61" s="60"/>
      <c r="AK61" s="262"/>
      <c r="AL61" s="60"/>
      <c r="AM61" s="60"/>
      <c r="AN61" s="60"/>
      <c r="AO61" s="60"/>
      <c r="AP61" s="60"/>
      <c r="AQ61" s="60"/>
      <c r="AR61" s="60"/>
      <c r="AS61" s="60"/>
      <c r="AT61" s="60"/>
      <c r="AU61" s="2"/>
    </row>
    <row r="62" spans="1:47" x14ac:dyDescent="0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93"/>
      <c r="X62" s="40">
        <f t="shared" si="31"/>
        <v>0</v>
      </c>
      <c r="Y62" s="40"/>
      <c r="Z62" s="58"/>
      <c r="AA62" s="58"/>
      <c r="AB62" s="60"/>
      <c r="AC62" s="60"/>
      <c r="AD62" s="60"/>
      <c r="AE62" s="60"/>
      <c r="AF62" s="60"/>
      <c r="AG62" s="60"/>
      <c r="AH62" s="60"/>
      <c r="AI62" s="60"/>
      <c r="AJ62" s="60"/>
      <c r="AK62" s="262"/>
      <c r="AL62" s="60"/>
      <c r="AM62" s="60"/>
      <c r="AN62" s="60"/>
      <c r="AO62" s="60"/>
      <c r="AP62" s="60"/>
      <c r="AQ62" s="60"/>
      <c r="AR62" s="60"/>
      <c r="AS62" s="60"/>
      <c r="AT62" s="60"/>
      <c r="AU62" s="2"/>
    </row>
    <row r="63" spans="1:47" x14ac:dyDescent="0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93"/>
      <c r="X63" s="40">
        <f t="shared" si="31"/>
        <v>0</v>
      </c>
      <c r="Y63" s="40"/>
      <c r="Z63" s="58"/>
      <c r="AA63" s="58"/>
      <c r="AB63" s="60"/>
      <c r="AC63" s="60"/>
      <c r="AD63" s="60"/>
      <c r="AE63" s="60"/>
      <c r="AF63" s="60"/>
      <c r="AG63" s="60"/>
      <c r="AH63" s="60"/>
      <c r="AI63" s="60"/>
      <c r="AJ63" s="60"/>
      <c r="AK63" s="262"/>
      <c r="AL63" s="60"/>
      <c r="AM63" s="60"/>
      <c r="AN63" s="60"/>
      <c r="AO63" s="60"/>
      <c r="AP63" s="60"/>
      <c r="AQ63" s="60"/>
      <c r="AR63" s="60"/>
      <c r="AS63" s="60"/>
      <c r="AT63" s="60"/>
      <c r="AU63" s="2"/>
    </row>
    <row r="64" spans="1:47" x14ac:dyDescent="0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93"/>
      <c r="X64" s="40">
        <f t="shared" si="31"/>
        <v>0</v>
      </c>
      <c r="Y64" s="40"/>
      <c r="Z64" s="58"/>
      <c r="AA64" s="58"/>
      <c r="AB64" s="60"/>
      <c r="AC64" s="60"/>
      <c r="AD64" s="60"/>
      <c r="AE64" s="60"/>
      <c r="AF64" s="60"/>
      <c r="AG64" s="60"/>
      <c r="AH64" s="60"/>
      <c r="AI64" s="60"/>
      <c r="AJ64" s="60"/>
      <c r="AK64" s="262"/>
      <c r="AL64" s="60"/>
      <c r="AM64" s="60"/>
      <c r="AN64" s="60"/>
      <c r="AO64" s="60"/>
      <c r="AP64" s="60"/>
      <c r="AQ64" s="60"/>
      <c r="AR64" s="60"/>
      <c r="AS64" s="60"/>
      <c r="AT64" s="60"/>
      <c r="AU64" s="2"/>
    </row>
    <row r="65" spans="1:47" x14ac:dyDescent="0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</sheetData>
  <mergeCells count="6">
    <mergeCell ref="BT5:BV5"/>
    <mergeCell ref="BW5:BY5"/>
    <mergeCell ref="BZ5:CB5"/>
    <mergeCell ref="CC5:CE5"/>
    <mergeCell ref="CI5:CK5"/>
    <mergeCell ref="CF5:CH5"/>
  </mergeCells>
  <hyperlinks>
    <hyperlink ref="BI4" r:id="rId1" xr:uid="{ACF3DDB0-36ED-4071-B929-8584EAFC2276}"/>
  </hyperlinks>
  <pageMargins left="0.7" right="0.7" top="0.75" bottom="0.75" header="0.3" footer="0.3"/>
  <pageSetup orientation="portrait" verticalDpi="0"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31EE-FF0C-4FFA-A1FF-132D50AF3E83}">
  <sheetPr>
    <tabColor theme="9" tint="-0.249977111117893"/>
  </sheetPr>
  <dimension ref="A1:L43"/>
  <sheetViews>
    <sheetView showZeros="0" zoomScale="115" zoomScaleNormal="115" workbookViewId="0">
      <pane xSplit="2" ySplit="6" topLeftCell="C7" activePane="bottomRight" state="frozen"/>
      <selection activeCell="L23" sqref="L23"/>
      <selection pane="topRight" activeCell="L23" sqref="L23"/>
      <selection pane="bottomLeft" activeCell="L23" sqref="L23"/>
      <selection pane="bottomRight" activeCell="A11" sqref="A11"/>
    </sheetView>
  </sheetViews>
  <sheetFormatPr defaultColWidth="0" defaultRowHeight="14.75" zeroHeight="1" x14ac:dyDescent="0.75"/>
  <cols>
    <col min="1" max="12" width="8.7265625" customWidth="1"/>
    <col min="13" max="16384" width="8.7265625" hidden="1"/>
  </cols>
  <sheetData>
    <row r="1" spans="1:12" ht="18.5" x14ac:dyDescent="0.9">
      <c r="A1" s="200" t="s">
        <v>1663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75">
      <c r="A2" s="29" t="s">
        <v>285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7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75">
      <c r="A5" s="2"/>
      <c r="B5" s="2"/>
      <c r="C5" s="4" t="s">
        <v>1664</v>
      </c>
      <c r="D5" s="2"/>
      <c r="E5" s="2"/>
      <c r="F5" s="2"/>
      <c r="G5" s="2"/>
      <c r="H5" s="2"/>
      <c r="I5" s="97" t="s">
        <v>1662</v>
      </c>
      <c r="J5" s="70"/>
      <c r="K5" s="2"/>
      <c r="L5" s="2"/>
    </row>
    <row r="6" spans="1:12" x14ac:dyDescent="0.75">
      <c r="A6" s="2"/>
      <c r="B6" s="2"/>
      <c r="C6" s="2" t="s">
        <v>1665</v>
      </c>
      <c r="D6" s="2" t="s">
        <v>1768</v>
      </c>
      <c r="E6" s="111" t="s">
        <v>1095</v>
      </c>
      <c r="F6" s="2" t="s">
        <v>767</v>
      </c>
      <c r="G6" s="2" t="s">
        <v>1661</v>
      </c>
      <c r="H6" s="2" t="s">
        <v>758</v>
      </c>
      <c r="I6" s="70" t="s">
        <v>765</v>
      </c>
      <c r="J6" s="70" t="s">
        <v>776</v>
      </c>
      <c r="K6" s="2" t="s">
        <v>817</v>
      </c>
      <c r="L6" s="111" t="s">
        <v>1095</v>
      </c>
    </row>
    <row r="7" spans="1:12" x14ac:dyDescent="0.75">
      <c r="A7" s="29" t="s">
        <v>1490</v>
      </c>
      <c r="B7" s="2" t="s">
        <v>115</v>
      </c>
      <c r="C7" s="206">
        <f>wGDPp!F45</f>
        <v>207</v>
      </c>
      <c r="D7" s="202">
        <f>xNA!G44</f>
        <v>6.9273647000220137E-2</v>
      </c>
      <c r="E7" s="110">
        <v>1</v>
      </c>
      <c r="F7" s="206">
        <f>IF(SUMIF($E$7:$E$42,$E7,$D$7:$D$42),D7/SUMIF($E$7:$E$42,$E7,$D$7:$D$42)*SUMIF($E$7:$E$42,$E7,$C$7:$C$42),0)</f>
        <v>8.6892471911691624E-2</v>
      </c>
      <c r="G7" s="198">
        <v>1</v>
      </c>
      <c r="H7" s="198">
        <f>G7*F7</f>
        <v>8.6892471911691624E-2</v>
      </c>
      <c r="I7" s="221">
        <f t="array" ref="I7:I42">TRANSPOSE(wUSE!AN3:BW3)</f>
        <v>1</v>
      </c>
      <c r="J7" s="222">
        <f>H7*I7</f>
        <v>8.6892471911691624E-2</v>
      </c>
      <c r="K7" s="131">
        <f>IF(SUMIF($L$7:$L$42,$L7,$H$7:$H$42),H7/SUMIF($L$7:$L$42,$L7,$H$7:$H$42),0)</f>
        <v>4.1977039570865516E-4</v>
      </c>
      <c r="L7" s="110">
        <f>E7</f>
        <v>1</v>
      </c>
    </row>
    <row r="8" spans="1:12" x14ac:dyDescent="0.75">
      <c r="A8" s="29" t="s">
        <v>1491</v>
      </c>
      <c r="B8" s="2" t="s">
        <v>1139</v>
      </c>
      <c r="C8" s="206">
        <f>wGDPp!F46</f>
        <v>0</v>
      </c>
      <c r="D8" s="202">
        <f>xNA!G45</f>
        <v>68.527929938704744</v>
      </c>
      <c r="E8" s="110">
        <v>1</v>
      </c>
      <c r="F8" s="206">
        <f t="shared" ref="F8:F42" si="0">IF(SUMIF($E$7:$E$42,$E8,$D$7:$D$42),D8/SUMIF($E$7:$E$42,$E8,$D$7:$D$42)*SUMIF($E$7:$E$42,$E8,$C$7:$C$42),0)</f>
        <v>85.957091696736427</v>
      </c>
      <c r="G8" s="198">
        <v>1</v>
      </c>
      <c r="H8" s="198">
        <f t="shared" ref="H8:H42" si="1">G8*F8</f>
        <v>85.957091696736427</v>
      </c>
      <c r="I8" s="221">
        <v>0.64168920329684898</v>
      </c>
      <c r="J8" s="222">
        <f t="shared" ref="J8:J42" si="2">H8*I8</f>
        <v>55.157737688592988</v>
      </c>
      <c r="K8" s="131">
        <f t="shared" ref="K8:K42" si="3">IF(SUMIF($L$7:$L$42,$L8,$H$7:$H$42),H8/SUMIF($L$7:$L$42,$L8,$H$7:$H$42),0)</f>
        <v>0.4152516507088716</v>
      </c>
      <c r="L8" s="110">
        <f t="shared" ref="L8:L42" si="4">E8</f>
        <v>1</v>
      </c>
    </row>
    <row r="9" spans="1:12" x14ac:dyDescent="0.75">
      <c r="A9" s="29" t="s">
        <v>1492</v>
      </c>
      <c r="B9" s="194" t="s">
        <v>118</v>
      </c>
      <c r="C9" s="207">
        <f>wGDPp!F47</f>
        <v>0</v>
      </c>
      <c r="D9" s="203">
        <f>xNA!G46</f>
        <v>96.430267880625024</v>
      </c>
      <c r="E9" s="208">
        <v>1</v>
      </c>
      <c r="F9" s="207">
        <f t="shared" si="0"/>
        <v>120.95601583135188</v>
      </c>
      <c r="G9" s="201">
        <v>1</v>
      </c>
      <c r="H9" s="201">
        <f t="shared" si="1"/>
        <v>120.95601583135188</v>
      </c>
      <c r="I9" s="223">
        <v>0.73141369996872008</v>
      </c>
      <c r="J9" s="224">
        <f t="shared" si="2"/>
        <v>88.468887072684154</v>
      </c>
      <c r="K9" s="109">
        <f t="shared" si="3"/>
        <v>0.58432857889541967</v>
      </c>
      <c r="L9" s="110">
        <f t="shared" si="4"/>
        <v>1</v>
      </c>
    </row>
    <row r="10" spans="1:12" x14ac:dyDescent="0.75">
      <c r="A10" s="29" t="s">
        <v>1493</v>
      </c>
      <c r="B10" s="2" t="s">
        <v>120</v>
      </c>
      <c r="C10" s="206">
        <f>wGDPp!F48</f>
        <v>376</v>
      </c>
      <c r="D10" s="204">
        <f>xNA!G47</f>
        <v>21.961140574447228</v>
      </c>
      <c r="E10" s="110">
        <v>2</v>
      </c>
      <c r="F10" s="206">
        <f t="shared" si="0"/>
        <v>39.25963046484236</v>
      </c>
      <c r="G10" s="198">
        <v>1</v>
      </c>
      <c r="H10" s="198">
        <f t="shared" si="1"/>
        <v>39.25963046484236</v>
      </c>
      <c r="I10" s="221">
        <v>0.22665429743918161</v>
      </c>
      <c r="J10" s="222">
        <f t="shared" si="2"/>
        <v>8.8983639607307357</v>
      </c>
      <c r="K10" s="132">
        <f t="shared" si="3"/>
        <v>0.10441391081075098</v>
      </c>
      <c r="L10" s="110">
        <f t="shared" si="4"/>
        <v>2</v>
      </c>
    </row>
    <row r="11" spans="1:12" x14ac:dyDescent="0.75">
      <c r="A11" s="29" t="s">
        <v>1494</v>
      </c>
      <c r="B11" s="2" t="s">
        <v>122</v>
      </c>
      <c r="C11" s="206">
        <f>wGDPp!F49</f>
        <v>0</v>
      </c>
      <c r="D11" s="204">
        <f>xNA!G48</f>
        <v>0</v>
      </c>
      <c r="E11" s="110">
        <v>2</v>
      </c>
      <c r="F11" s="206">
        <f t="shared" si="0"/>
        <v>0</v>
      </c>
      <c r="G11" s="198">
        <v>1</v>
      </c>
      <c r="H11" s="198">
        <f t="shared" si="1"/>
        <v>0</v>
      </c>
      <c r="I11" s="221">
        <v>0.22665429743918167</v>
      </c>
      <c r="J11" s="222">
        <f t="shared" si="2"/>
        <v>0</v>
      </c>
      <c r="K11" s="132">
        <f t="shared" si="3"/>
        <v>0</v>
      </c>
      <c r="L11" s="110">
        <f t="shared" si="4"/>
        <v>2</v>
      </c>
    </row>
    <row r="12" spans="1:12" x14ac:dyDescent="0.75">
      <c r="A12" s="29" t="s">
        <v>1495</v>
      </c>
      <c r="B12" s="2" t="s">
        <v>126</v>
      </c>
      <c r="C12" s="206">
        <f>wGDPp!F50</f>
        <v>0</v>
      </c>
      <c r="D12" s="204">
        <f>xNA!G49</f>
        <v>6.1024723141822825</v>
      </c>
      <c r="E12" s="110">
        <v>2</v>
      </c>
      <c r="F12" s="206">
        <f t="shared" si="0"/>
        <v>10.909306243205364</v>
      </c>
      <c r="G12" s="198">
        <v>1</v>
      </c>
      <c r="H12" s="198">
        <f t="shared" si="1"/>
        <v>10.909306243205364</v>
      </c>
      <c r="I12" s="221">
        <v>0.32565388552749597</v>
      </c>
      <c r="J12" s="222">
        <f t="shared" si="2"/>
        <v>3.5526579665091966</v>
      </c>
      <c r="K12" s="132">
        <f t="shared" si="3"/>
        <v>2.901411234895044E-2</v>
      </c>
      <c r="L12" s="110">
        <f t="shared" si="4"/>
        <v>2</v>
      </c>
    </row>
    <row r="13" spans="1:12" x14ac:dyDescent="0.75">
      <c r="A13" s="29" t="s">
        <v>1496</v>
      </c>
      <c r="B13" s="2" t="s">
        <v>128</v>
      </c>
      <c r="C13" s="206">
        <f>wGDPp!F51</f>
        <v>0</v>
      </c>
      <c r="D13" s="204">
        <f>xNA!G50</f>
        <v>8.0919408989673123</v>
      </c>
      <c r="E13" s="110">
        <v>2</v>
      </c>
      <c r="F13" s="206">
        <f t="shared" si="0"/>
        <v>14.465852006176927</v>
      </c>
      <c r="G13" s="198">
        <v>1</v>
      </c>
      <c r="H13" s="198">
        <f t="shared" si="1"/>
        <v>14.465852006176927</v>
      </c>
      <c r="I13" s="221">
        <v>0.49112068685510513</v>
      </c>
      <c r="J13" s="222">
        <f t="shared" si="2"/>
        <v>7.1044791732179133</v>
      </c>
      <c r="K13" s="132">
        <f t="shared" si="3"/>
        <v>3.847301065472588E-2</v>
      </c>
      <c r="L13" s="110">
        <f t="shared" si="4"/>
        <v>2</v>
      </c>
    </row>
    <row r="14" spans="1:12" x14ac:dyDescent="0.75">
      <c r="A14" s="29" t="s">
        <v>1497</v>
      </c>
      <c r="B14" s="2" t="s">
        <v>124</v>
      </c>
      <c r="C14" s="206">
        <f>wGDPp!F52</f>
        <v>0</v>
      </c>
      <c r="D14" s="204">
        <f>xNA!G51</f>
        <v>4.5169660575423247</v>
      </c>
      <c r="E14" s="110">
        <v>2</v>
      </c>
      <c r="F14" s="206">
        <f t="shared" si="0"/>
        <v>8.0749184059995542</v>
      </c>
      <c r="G14" s="198">
        <v>1</v>
      </c>
      <c r="H14" s="198">
        <f t="shared" si="1"/>
        <v>8.0749184059995542</v>
      </c>
      <c r="I14" s="221">
        <v>0.5700969778721704</v>
      </c>
      <c r="J14" s="222">
        <f t="shared" si="2"/>
        <v>4.6034865798247093</v>
      </c>
      <c r="K14" s="132">
        <f t="shared" si="3"/>
        <v>2.1475846824466904E-2</v>
      </c>
      <c r="L14" s="110">
        <f t="shared" si="4"/>
        <v>2</v>
      </c>
    </row>
    <row r="15" spans="1:12" x14ac:dyDescent="0.75">
      <c r="A15" s="29" t="s">
        <v>1498</v>
      </c>
      <c r="B15" s="2" t="s">
        <v>134</v>
      </c>
      <c r="C15" s="206">
        <f>wGDPp!F53</f>
        <v>0</v>
      </c>
      <c r="D15" s="204">
        <f>xNA!G52</f>
        <v>104.99285491308791</v>
      </c>
      <c r="E15" s="110">
        <v>2</v>
      </c>
      <c r="F15" s="206">
        <f t="shared" si="0"/>
        <v>187.69428989188063</v>
      </c>
      <c r="G15" s="198">
        <v>1</v>
      </c>
      <c r="H15" s="198">
        <f t="shared" si="1"/>
        <v>187.69428989188063</v>
      </c>
      <c r="I15" s="221">
        <v>0.27681750632202212</v>
      </c>
      <c r="J15" s="222">
        <f t="shared" si="2"/>
        <v>51.95706527875312</v>
      </c>
      <c r="K15" s="132">
        <f t="shared" si="3"/>
        <v>0.49918694120181029</v>
      </c>
      <c r="L15" s="110">
        <f t="shared" si="4"/>
        <v>2</v>
      </c>
    </row>
    <row r="16" spans="1:12" x14ac:dyDescent="0.75">
      <c r="A16" s="29" t="s">
        <v>1499</v>
      </c>
      <c r="B16" s="2" t="s">
        <v>1152</v>
      </c>
      <c r="C16" s="206">
        <f>wGDPp!F54</f>
        <v>0</v>
      </c>
      <c r="D16" s="204">
        <f>xNA!G53</f>
        <v>16.452017153882629</v>
      </c>
      <c r="E16" s="110">
        <v>2</v>
      </c>
      <c r="F16" s="206">
        <f t="shared" si="0"/>
        <v>29.4110459187267</v>
      </c>
      <c r="G16" s="198">
        <v>1</v>
      </c>
      <c r="H16" s="198">
        <f t="shared" si="1"/>
        <v>29.4110459187267</v>
      </c>
      <c r="I16" s="221">
        <v>0.24094972700174264</v>
      </c>
      <c r="J16" s="222">
        <f t="shared" si="2"/>
        <v>7.0865834849529152</v>
      </c>
      <c r="K16" s="132">
        <f t="shared" si="3"/>
        <v>7.8220866805124217E-2</v>
      </c>
      <c r="L16" s="110">
        <f t="shared" si="4"/>
        <v>2</v>
      </c>
    </row>
    <row r="17" spans="1:12" x14ac:dyDescent="0.75">
      <c r="A17" s="29" t="s">
        <v>1500</v>
      </c>
      <c r="B17" s="2" t="s">
        <v>145</v>
      </c>
      <c r="C17" s="206">
        <f>wGDPp!F55</f>
        <v>0</v>
      </c>
      <c r="D17" s="204">
        <f>xNA!G54</f>
        <v>3.9352343582959768</v>
      </c>
      <c r="E17" s="110">
        <v>2</v>
      </c>
      <c r="F17" s="206">
        <f t="shared" si="0"/>
        <v>7.0349646083051773</v>
      </c>
      <c r="G17" s="198">
        <v>1</v>
      </c>
      <c r="H17" s="198">
        <f t="shared" si="1"/>
        <v>7.0349646083051773</v>
      </c>
      <c r="I17" s="221">
        <v>0.94501675946703012</v>
      </c>
      <c r="J17" s="222">
        <f t="shared" si="2"/>
        <v>6.6481594571058036</v>
      </c>
      <c r="K17" s="132">
        <f t="shared" si="3"/>
        <v>1.8710012256130795E-2</v>
      </c>
      <c r="L17" s="110">
        <f t="shared" si="4"/>
        <v>2</v>
      </c>
    </row>
    <row r="18" spans="1:12" x14ac:dyDescent="0.75">
      <c r="A18" s="29" t="s">
        <v>1501</v>
      </c>
      <c r="B18" s="194" t="s">
        <v>142</v>
      </c>
      <c r="C18" s="207">
        <f>wGDPp!F56</f>
        <v>0</v>
      </c>
      <c r="D18" s="205">
        <f>xNA!G55</f>
        <v>44.27510117437464</v>
      </c>
      <c r="E18" s="208">
        <v>2</v>
      </c>
      <c r="F18" s="207">
        <f t="shared" si="0"/>
        <v>79.14999246086326</v>
      </c>
      <c r="G18" s="201">
        <v>1</v>
      </c>
      <c r="H18" s="201">
        <f t="shared" si="1"/>
        <v>79.14999246086326</v>
      </c>
      <c r="I18" s="223">
        <v>0.40607616813465308</v>
      </c>
      <c r="J18" s="224">
        <f t="shared" si="2"/>
        <v>32.140925646394031</v>
      </c>
      <c r="K18" s="107">
        <f t="shared" si="3"/>
        <v>0.21050529909804061</v>
      </c>
      <c r="L18" s="110">
        <f t="shared" si="4"/>
        <v>2</v>
      </c>
    </row>
    <row r="19" spans="1:12" x14ac:dyDescent="0.75">
      <c r="A19" s="29" t="s">
        <v>1502</v>
      </c>
      <c r="B19" s="2" t="s">
        <v>1156</v>
      </c>
      <c r="C19" s="206">
        <f>wGDPp!F57</f>
        <v>227</v>
      </c>
      <c r="D19" s="202">
        <f>xNA!G56</f>
        <v>128.19497380677063</v>
      </c>
      <c r="E19" s="110">
        <v>3</v>
      </c>
      <c r="F19" s="206">
        <f t="shared" si="0"/>
        <v>182.63139932561157</v>
      </c>
      <c r="G19" s="198">
        <v>1</v>
      </c>
      <c r="H19" s="198">
        <f t="shared" si="1"/>
        <v>182.63139932561157</v>
      </c>
      <c r="I19" s="221">
        <v>0.48835560059500888</v>
      </c>
      <c r="J19" s="222">
        <f t="shared" si="2"/>
        <v>89.189066705165942</v>
      </c>
      <c r="K19" s="131">
        <f t="shared" si="3"/>
        <v>0.80454360936392755</v>
      </c>
      <c r="L19" s="110">
        <f t="shared" si="4"/>
        <v>3</v>
      </c>
    </row>
    <row r="20" spans="1:12" x14ac:dyDescent="0.75">
      <c r="A20" s="29" t="s">
        <v>1503</v>
      </c>
      <c r="B20" s="2" t="s">
        <v>147</v>
      </c>
      <c r="C20" s="206">
        <f>wGDPp!F58</f>
        <v>0</v>
      </c>
      <c r="D20" s="202">
        <f>xNA!G57</f>
        <v>25.108853750570017</v>
      </c>
      <c r="E20" s="110">
        <v>3</v>
      </c>
      <c r="F20" s="206">
        <f t="shared" si="0"/>
        <v>35.771020967177265</v>
      </c>
      <c r="G20" s="198">
        <v>1</v>
      </c>
      <c r="H20" s="198">
        <f t="shared" si="1"/>
        <v>35.771020967177265</v>
      </c>
      <c r="I20" s="221">
        <v>0.57494378017943137</v>
      </c>
      <c r="J20" s="222">
        <f t="shared" si="2"/>
        <v>20.566326015746597</v>
      </c>
      <c r="K20" s="131">
        <f t="shared" si="3"/>
        <v>0.15758159016377649</v>
      </c>
      <c r="L20" s="110">
        <f t="shared" si="4"/>
        <v>3</v>
      </c>
    </row>
    <row r="21" spans="1:12" x14ac:dyDescent="0.75">
      <c r="A21" s="29" t="s">
        <v>1504</v>
      </c>
      <c r="B21" s="2" t="s">
        <v>149</v>
      </c>
      <c r="C21" s="206">
        <f>wGDPp!F59</f>
        <v>0</v>
      </c>
      <c r="D21" s="202">
        <f>xNA!G58</f>
        <v>6.0349234000146996</v>
      </c>
      <c r="E21" s="110">
        <v>3</v>
      </c>
      <c r="F21" s="206">
        <f t="shared" si="0"/>
        <v>8.5975797072111977</v>
      </c>
      <c r="G21" s="198">
        <v>1</v>
      </c>
      <c r="H21" s="198">
        <f t="shared" si="1"/>
        <v>8.5975797072111977</v>
      </c>
      <c r="I21" s="221">
        <v>0.76946243801365677</v>
      </c>
      <c r="J21" s="222">
        <f t="shared" si="2"/>
        <v>6.6155146425274696</v>
      </c>
      <c r="K21" s="131">
        <f t="shared" si="3"/>
        <v>3.7874800472296022E-2</v>
      </c>
      <c r="L21" s="110">
        <f t="shared" si="4"/>
        <v>3</v>
      </c>
    </row>
    <row r="22" spans="1:12" x14ac:dyDescent="0.75">
      <c r="A22" s="29" t="s">
        <v>1505</v>
      </c>
      <c r="B22" s="2" t="s">
        <v>153</v>
      </c>
      <c r="C22" s="206">
        <f>wGDPp!F60</f>
        <v>112</v>
      </c>
      <c r="D22" s="206">
        <f>xNA!G59</f>
        <v>33.741690783951164</v>
      </c>
      <c r="E22" s="110">
        <v>4</v>
      </c>
      <c r="F22" s="206">
        <f t="shared" si="0"/>
        <v>112</v>
      </c>
      <c r="G22" s="198">
        <v>1</v>
      </c>
      <c r="H22" s="198">
        <f t="shared" si="1"/>
        <v>112</v>
      </c>
      <c r="I22" s="221">
        <v>0.48790814041639902</v>
      </c>
      <c r="J22" s="222">
        <f t="shared" si="2"/>
        <v>54.645711726636691</v>
      </c>
      <c r="K22" s="129">
        <f t="shared" si="3"/>
        <v>1</v>
      </c>
      <c r="L22" s="110">
        <f t="shared" si="4"/>
        <v>4</v>
      </c>
    </row>
    <row r="23" spans="1:12" x14ac:dyDescent="0.75">
      <c r="A23" s="29" t="s">
        <v>1506</v>
      </c>
      <c r="B23" s="2" t="s">
        <v>160</v>
      </c>
      <c r="C23" s="206">
        <f>wGDPp!F61</f>
        <v>62</v>
      </c>
      <c r="D23" s="204">
        <f>xNA!G60</f>
        <v>15.326727573790997</v>
      </c>
      <c r="E23" s="110">
        <v>5</v>
      </c>
      <c r="F23" s="206">
        <f t="shared" si="0"/>
        <v>36.541827452290534</v>
      </c>
      <c r="G23" s="198">
        <v>1</v>
      </c>
      <c r="H23" s="198">
        <f t="shared" si="1"/>
        <v>36.541827452290534</v>
      </c>
      <c r="I23" s="221">
        <v>0.48876047018472801</v>
      </c>
      <c r="J23" s="222">
        <f t="shared" si="2"/>
        <v>17.860200766990722</v>
      </c>
      <c r="K23" s="132">
        <f t="shared" si="3"/>
        <v>0.58938431374662148</v>
      </c>
      <c r="L23" s="110">
        <f t="shared" si="4"/>
        <v>5</v>
      </c>
    </row>
    <row r="24" spans="1:12" x14ac:dyDescent="0.75">
      <c r="A24" s="29" t="s">
        <v>1507</v>
      </c>
      <c r="B24" s="2" t="s">
        <v>1162</v>
      </c>
      <c r="C24" s="206">
        <f>wGDPp!F62</f>
        <v>0</v>
      </c>
      <c r="D24" s="204">
        <f>xNA!G61</f>
        <v>10.677913568355203</v>
      </c>
      <c r="E24" s="110">
        <v>5</v>
      </c>
      <c r="F24" s="206">
        <f t="shared" si="0"/>
        <v>25.45817254770947</v>
      </c>
      <c r="G24" s="198">
        <v>1</v>
      </c>
      <c r="H24" s="198">
        <f t="shared" si="1"/>
        <v>25.45817254770947</v>
      </c>
      <c r="I24" s="221">
        <v>0.41458020848234722</v>
      </c>
      <c r="J24" s="222">
        <f t="shared" si="2"/>
        <v>10.554454482408961</v>
      </c>
      <c r="K24" s="132">
        <f t="shared" si="3"/>
        <v>0.41061568625337858</v>
      </c>
      <c r="L24" s="110">
        <f t="shared" si="4"/>
        <v>5</v>
      </c>
    </row>
    <row r="25" spans="1:12" x14ac:dyDescent="0.75">
      <c r="A25" s="29" t="s">
        <v>1508</v>
      </c>
      <c r="B25" s="2" t="s">
        <v>163</v>
      </c>
      <c r="C25" s="206">
        <f>wGDPp!F63</f>
        <v>105</v>
      </c>
      <c r="D25" s="202">
        <f>xNA!G62</f>
        <v>0.21799303663567113</v>
      </c>
      <c r="E25" s="110">
        <v>6</v>
      </c>
      <c r="F25" s="206">
        <f t="shared" si="0"/>
        <v>0.67447820190785501</v>
      </c>
      <c r="G25" s="198">
        <v>1</v>
      </c>
      <c r="H25" s="198">
        <f t="shared" si="1"/>
        <v>0.67447820190785501</v>
      </c>
      <c r="I25" s="221">
        <v>0.86046312057361352</v>
      </c>
      <c r="J25" s="222">
        <f t="shared" si="2"/>
        <v>0.58036361837251271</v>
      </c>
      <c r="K25" s="131">
        <f t="shared" si="3"/>
        <v>6.4236019229319524E-3</v>
      </c>
      <c r="L25" s="110">
        <f t="shared" si="4"/>
        <v>6</v>
      </c>
    </row>
    <row r="26" spans="1:12" x14ac:dyDescent="0.75">
      <c r="A26" s="29" t="s">
        <v>1509</v>
      </c>
      <c r="B26" s="2" t="s">
        <v>167</v>
      </c>
      <c r="C26" s="206">
        <f>wGDPp!F64</f>
        <v>0</v>
      </c>
      <c r="D26" s="202">
        <f>xNA!G63</f>
        <v>24.611499203681639</v>
      </c>
      <c r="E26" s="110">
        <v>6</v>
      </c>
      <c r="F26" s="206">
        <f t="shared" si="0"/>
        <v>76.148853125519892</v>
      </c>
      <c r="G26" s="198">
        <v>1</v>
      </c>
      <c r="H26" s="198">
        <f t="shared" si="1"/>
        <v>76.148853125519892</v>
      </c>
      <c r="I26" s="221">
        <v>0.36286877060833395</v>
      </c>
      <c r="J26" s="222">
        <f t="shared" si="2"/>
        <v>27.632040716891993</v>
      </c>
      <c r="K26" s="131">
        <f t="shared" si="3"/>
        <v>0.72522717262399894</v>
      </c>
      <c r="L26" s="110">
        <f t="shared" si="4"/>
        <v>6</v>
      </c>
    </row>
    <row r="27" spans="1:12" x14ac:dyDescent="0.75">
      <c r="A27" s="29" t="s">
        <v>1510</v>
      </c>
      <c r="B27" s="2" t="s">
        <v>1166</v>
      </c>
      <c r="C27" s="206">
        <f>wGDPp!F65</f>
        <v>0</v>
      </c>
      <c r="D27" s="202">
        <f>xNA!G64</f>
        <v>5.5215839916065574</v>
      </c>
      <c r="E27" s="110">
        <v>6</v>
      </c>
      <c r="F27" s="206">
        <f t="shared" si="0"/>
        <v>17.083977083938578</v>
      </c>
      <c r="G27" s="198">
        <v>1</v>
      </c>
      <c r="H27" s="198">
        <f t="shared" si="1"/>
        <v>17.083977083938578</v>
      </c>
      <c r="I27" s="221">
        <v>0.78781151795127569</v>
      </c>
      <c r="J27" s="222">
        <f t="shared" si="2"/>
        <v>13.458953919142459</v>
      </c>
      <c r="K27" s="131">
        <f t="shared" si="3"/>
        <v>0.16270454365655787</v>
      </c>
      <c r="L27" s="110">
        <f t="shared" si="4"/>
        <v>6</v>
      </c>
    </row>
    <row r="28" spans="1:12" x14ac:dyDescent="0.75">
      <c r="A28" s="29" t="s">
        <v>1511</v>
      </c>
      <c r="B28" s="2" t="s">
        <v>1168</v>
      </c>
      <c r="C28" s="206">
        <f>wGDPp!F66</f>
        <v>0</v>
      </c>
      <c r="D28" s="202">
        <f>xNA!G65</f>
        <v>3.5851855805409358</v>
      </c>
      <c r="E28" s="110">
        <v>6</v>
      </c>
      <c r="F28" s="206">
        <f t="shared" si="0"/>
        <v>11.092691588633667</v>
      </c>
      <c r="G28" s="198">
        <v>1</v>
      </c>
      <c r="H28" s="198">
        <f t="shared" si="1"/>
        <v>11.092691588633667</v>
      </c>
      <c r="I28" s="221">
        <v>0.26019122633806796</v>
      </c>
      <c r="J28" s="222">
        <f t="shared" si="2"/>
        <v>2.886221027836565</v>
      </c>
      <c r="K28" s="131">
        <f t="shared" si="3"/>
        <v>0.10564468179651111</v>
      </c>
      <c r="L28" s="110">
        <f t="shared" si="4"/>
        <v>6</v>
      </c>
    </row>
    <row r="29" spans="1:12" x14ac:dyDescent="0.75">
      <c r="A29" s="29" t="s">
        <v>1512</v>
      </c>
      <c r="B29" s="2" t="s">
        <v>169</v>
      </c>
      <c r="C29" s="206">
        <f>wGDPp!F67</f>
        <v>66</v>
      </c>
      <c r="D29" s="204">
        <f>xNA!G66</f>
        <v>2.230323119770028</v>
      </c>
      <c r="E29" s="110">
        <v>7</v>
      </c>
      <c r="F29" s="206">
        <f t="shared" si="0"/>
        <v>4.3289071726792354</v>
      </c>
      <c r="G29" s="198">
        <v>1</v>
      </c>
      <c r="H29" s="198">
        <f t="shared" si="1"/>
        <v>4.3289071726792354</v>
      </c>
      <c r="I29" s="221">
        <v>0.28141842284866758</v>
      </c>
      <c r="J29" s="222">
        <f t="shared" si="2"/>
        <v>1.2182342291936752</v>
      </c>
      <c r="K29" s="132">
        <f t="shared" si="3"/>
        <v>6.5589502616352047E-2</v>
      </c>
      <c r="L29" s="110">
        <f t="shared" si="4"/>
        <v>7</v>
      </c>
    </row>
    <row r="30" spans="1:12" x14ac:dyDescent="0.75">
      <c r="A30" s="29" t="s">
        <v>1513</v>
      </c>
      <c r="B30" s="2" t="s">
        <v>1173</v>
      </c>
      <c r="C30" s="206">
        <f>wGDPp!F68</f>
        <v>0</v>
      </c>
      <c r="D30" s="204">
        <f>xNA!G67</f>
        <v>20.509264417761173</v>
      </c>
      <c r="E30" s="110">
        <v>7</v>
      </c>
      <c r="F30" s="206">
        <f t="shared" si="0"/>
        <v>39.807102862107207</v>
      </c>
      <c r="G30" s="198">
        <v>1</v>
      </c>
      <c r="H30" s="198">
        <f t="shared" si="1"/>
        <v>39.807102862107207</v>
      </c>
      <c r="I30" s="221">
        <v>0.38147134189946097</v>
      </c>
      <c r="J30" s="222">
        <f t="shared" si="2"/>
        <v>15.18526894593791</v>
      </c>
      <c r="K30" s="132">
        <f t="shared" si="3"/>
        <v>0.60313792215313955</v>
      </c>
      <c r="L30" s="110">
        <f t="shared" si="4"/>
        <v>7</v>
      </c>
    </row>
    <row r="31" spans="1:12" x14ac:dyDescent="0.75">
      <c r="A31" s="29" t="s">
        <v>1514</v>
      </c>
      <c r="B31" s="2" t="s">
        <v>1176</v>
      </c>
      <c r="C31" s="206">
        <f>wGDPp!F69</f>
        <v>0</v>
      </c>
      <c r="D31" s="204">
        <f>xNA!G68</f>
        <v>11.264681908079572</v>
      </c>
      <c r="E31" s="110">
        <v>7</v>
      </c>
      <c r="F31" s="206">
        <f t="shared" si="0"/>
        <v>21.863989965213552</v>
      </c>
      <c r="G31" s="198">
        <v>1</v>
      </c>
      <c r="H31" s="198">
        <f t="shared" si="1"/>
        <v>21.863989965213552</v>
      </c>
      <c r="I31" s="221">
        <v>0.55609693305382057</v>
      </c>
      <c r="J31" s="222">
        <f t="shared" si="2"/>
        <v>12.158497763974765</v>
      </c>
      <c r="K31" s="132">
        <f t="shared" si="3"/>
        <v>0.33127257523050835</v>
      </c>
      <c r="L31" s="110">
        <f t="shared" si="4"/>
        <v>7</v>
      </c>
    </row>
    <row r="32" spans="1:12" x14ac:dyDescent="0.75">
      <c r="A32" s="29" t="s">
        <v>1515</v>
      </c>
      <c r="B32" s="2" t="s">
        <v>171</v>
      </c>
      <c r="C32" s="206">
        <f>wGDPp!F70</f>
        <v>76</v>
      </c>
      <c r="D32" s="202">
        <f>xNA!G69</f>
        <v>19.310039488352189</v>
      </c>
      <c r="E32" s="110">
        <v>8</v>
      </c>
      <c r="F32" s="206">
        <f t="shared" si="0"/>
        <v>45.561607927304649</v>
      </c>
      <c r="G32" s="198">
        <v>1</v>
      </c>
      <c r="H32" s="198">
        <f t="shared" si="1"/>
        <v>45.561607927304649</v>
      </c>
      <c r="I32" s="221">
        <v>0.1559116040823946</v>
      </c>
      <c r="J32" s="222">
        <f t="shared" si="2"/>
        <v>7.1035833765192136</v>
      </c>
      <c r="K32" s="131">
        <f t="shared" si="3"/>
        <v>0.59949484114874552</v>
      </c>
      <c r="L32" s="110">
        <f t="shared" si="4"/>
        <v>8</v>
      </c>
    </row>
    <row r="33" spans="1:12" x14ac:dyDescent="0.75">
      <c r="A33" s="29" t="s">
        <v>1516</v>
      </c>
      <c r="B33" s="2" t="s">
        <v>173</v>
      </c>
      <c r="C33" s="206">
        <f>wGDPp!F71</f>
        <v>0</v>
      </c>
      <c r="D33" s="202">
        <f>xNA!G70</f>
        <v>8.4631229310449001</v>
      </c>
      <c r="E33" s="110">
        <v>8</v>
      </c>
      <c r="F33" s="206">
        <f t="shared" si="0"/>
        <v>19.968549989627881</v>
      </c>
      <c r="G33" s="198">
        <v>1</v>
      </c>
      <c r="H33" s="198">
        <f t="shared" si="1"/>
        <v>19.968549989627881</v>
      </c>
      <c r="I33" s="221">
        <v>0.64203789107416798</v>
      </c>
      <c r="J33" s="222">
        <f t="shared" si="2"/>
        <v>12.820565723149784</v>
      </c>
      <c r="K33" s="131">
        <f t="shared" si="3"/>
        <v>0.26274407881089323</v>
      </c>
      <c r="L33" s="110">
        <f t="shared" si="4"/>
        <v>8</v>
      </c>
    </row>
    <row r="34" spans="1:12" x14ac:dyDescent="0.75">
      <c r="A34" s="29" t="s">
        <v>1517</v>
      </c>
      <c r="B34" s="2" t="s">
        <v>176</v>
      </c>
      <c r="C34" s="206">
        <f>wGDPp!F72</f>
        <v>0</v>
      </c>
      <c r="D34" s="202">
        <f>xNA!G71</f>
        <v>4.4373557751390038</v>
      </c>
      <c r="E34" s="110">
        <v>8</v>
      </c>
      <c r="F34" s="206">
        <f t="shared" si="0"/>
        <v>10.469842083067466</v>
      </c>
      <c r="G34" s="198">
        <v>1</v>
      </c>
      <c r="H34" s="198">
        <f t="shared" si="1"/>
        <v>10.469842083067466</v>
      </c>
      <c r="I34" s="221">
        <v>0.50321091973457099</v>
      </c>
      <c r="J34" s="222">
        <f t="shared" si="2"/>
        <v>5.2685388640960964</v>
      </c>
      <c r="K34" s="131">
        <f t="shared" si="3"/>
        <v>0.13776108004036142</v>
      </c>
      <c r="L34" s="110">
        <f t="shared" si="4"/>
        <v>8</v>
      </c>
    </row>
    <row r="35" spans="1:12" x14ac:dyDescent="0.75">
      <c r="A35" s="29" t="s">
        <v>1518</v>
      </c>
      <c r="B35" s="2" t="s">
        <v>1183</v>
      </c>
      <c r="C35" s="206">
        <f>wGDPp!F73</f>
        <v>84</v>
      </c>
      <c r="D35" s="204">
        <f>xNA!G72</f>
        <v>23.856197132888035</v>
      </c>
      <c r="E35" s="110">
        <v>9</v>
      </c>
      <c r="F35" s="206">
        <f t="shared" si="0"/>
        <v>32.749415288475689</v>
      </c>
      <c r="G35" s="198">
        <v>1</v>
      </c>
      <c r="H35" s="198">
        <f t="shared" si="1"/>
        <v>32.749415288475689</v>
      </c>
      <c r="I35" s="221">
        <v>0.61979088393263582</v>
      </c>
      <c r="J35" s="222">
        <f t="shared" si="2"/>
        <v>20.297789049921324</v>
      </c>
      <c r="K35" s="132">
        <f t="shared" si="3"/>
        <v>0.38987399152947255</v>
      </c>
      <c r="L35" s="110">
        <f t="shared" si="4"/>
        <v>9</v>
      </c>
    </row>
    <row r="36" spans="1:12" x14ac:dyDescent="0.75">
      <c r="A36" s="29" t="s">
        <v>1519</v>
      </c>
      <c r="B36" s="2" t="s">
        <v>178</v>
      </c>
      <c r="C36" s="206">
        <f>wGDPp!F74</f>
        <v>0</v>
      </c>
      <c r="D36" s="204">
        <f>xNA!G73</f>
        <v>37.136566241922658</v>
      </c>
      <c r="E36" s="110">
        <v>9</v>
      </c>
      <c r="F36" s="206">
        <f t="shared" si="0"/>
        <v>50.980498839358752</v>
      </c>
      <c r="G36" s="198">
        <v>1</v>
      </c>
      <c r="H36" s="198">
        <f t="shared" si="1"/>
        <v>50.980498839358752</v>
      </c>
      <c r="I36" s="221">
        <v>0.79911143283010977</v>
      </c>
      <c r="J36" s="222">
        <f t="shared" si="2"/>
        <v>40.739099473913718</v>
      </c>
      <c r="K36" s="132">
        <f t="shared" si="3"/>
        <v>0.60691070046855666</v>
      </c>
      <c r="L36" s="110">
        <f t="shared" si="4"/>
        <v>9</v>
      </c>
    </row>
    <row r="37" spans="1:12" x14ac:dyDescent="0.75">
      <c r="A37" s="29" t="s">
        <v>1520</v>
      </c>
      <c r="B37" s="194" t="s">
        <v>1186</v>
      </c>
      <c r="C37" s="207">
        <f>wGDPp!F75</f>
        <v>0</v>
      </c>
      <c r="D37" s="205">
        <f>xNA!G74</f>
        <v>0.1967431098367376</v>
      </c>
      <c r="E37" s="208">
        <v>9</v>
      </c>
      <c r="F37" s="207">
        <f t="shared" si="0"/>
        <v>0.27008587216555618</v>
      </c>
      <c r="G37" s="201">
        <v>1</v>
      </c>
      <c r="H37" s="201">
        <f t="shared" si="1"/>
        <v>0.27008587216555618</v>
      </c>
      <c r="I37" s="223">
        <v>0.25122960867092953</v>
      </c>
      <c r="J37" s="224">
        <f t="shared" si="2"/>
        <v>6.7853567971699377E-2</v>
      </c>
      <c r="K37" s="107">
        <f t="shared" si="3"/>
        <v>3.2153080019709074E-3</v>
      </c>
      <c r="L37" s="110">
        <f t="shared" si="4"/>
        <v>9</v>
      </c>
    </row>
    <row r="38" spans="1:12" x14ac:dyDescent="0.75">
      <c r="A38" s="29" t="s">
        <v>1521</v>
      </c>
      <c r="B38" s="2" t="s">
        <v>181</v>
      </c>
      <c r="C38" s="206">
        <f>wGDPp!F76</f>
        <v>159</v>
      </c>
      <c r="D38" s="206">
        <f>xNA!G75</f>
        <v>83.576276693059739</v>
      </c>
      <c r="E38" s="110">
        <v>10</v>
      </c>
      <c r="F38" s="206">
        <f t="shared" si="0"/>
        <v>159</v>
      </c>
      <c r="G38" s="198">
        <v>1</v>
      </c>
      <c r="H38" s="198">
        <f t="shared" si="1"/>
        <v>159</v>
      </c>
      <c r="I38" s="221">
        <v>0.51553250363681591</v>
      </c>
      <c r="J38" s="222">
        <f t="shared" si="2"/>
        <v>81.969668078253733</v>
      </c>
      <c r="K38" s="129">
        <f t="shared" si="3"/>
        <v>1</v>
      </c>
      <c r="L38" s="110">
        <f t="shared" si="4"/>
        <v>10</v>
      </c>
    </row>
    <row r="39" spans="1:12" x14ac:dyDescent="0.75">
      <c r="A39" s="29" t="s">
        <v>1522</v>
      </c>
      <c r="B39" s="2" t="s">
        <v>183</v>
      </c>
      <c r="C39" s="206">
        <f>wGDPp!F77</f>
        <v>39</v>
      </c>
      <c r="D39" s="202">
        <f>xNA!G76</f>
        <v>28.13964027416764</v>
      </c>
      <c r="E39" s="110">
        <v>11</v>
      </c>
      <c r="F39" s="206">
        <f t="shared" si="0"/>
        <v>34.228894419284138</v>
      </c>
      <c r="G39" s="198">
        <v>1</v>
      </c>
      <c r="H39" s="198">
        <f t="shared" si="1"/>
        <v>34.228894419284138</v>
      </c>
      <c r="I39" s="221">
        <v>0.63688916539947327</v>
      </c>
      <c r="J39" s="222">
        <f t="shared" si="2"/>
        <v>21.800011999244564</v>
      </c>
      <c r="K39" s="131">
        <f t="shared" si="3"/>
        <v>0.87766395946882403</v>
      </c>
      <c r="L39" s="110">
        <f t="shared" si="4"/>
        <v>11</v>
      </c>
    </row>
    <row r="40" spans="1:12" x14ac:dyDescent="0.75">
      <c r="A40" s="29" t="s">
        <v>1523</v>
      </c>
      <c r="B40" s="2" t="s">
        <v>1191</v>
      </c>
      <c r="C40" s="206">
        <f>wGDPp!F78</f>
        <v>0</v>
      </c>
      <c r="D40" s="202">
        <f>xNA!G77</f>
        <v>3.9223351215159052</v>
      </c>
      <c r="E40" s="110">
        <v>11</v>
      </c>
      <c r="F40" s="206">
        <f t="shared" si="0"/>
        <v>4.771105580715858</v>
      </c>
      <c r="G40" s="198">
        <v>1</v>
      </c>
      <c r="H40" s="198">
        <f t="shared" si="1"/>
        <v>4.771105580715858</v>
      </c>
      <c r="I40" s="221">
        <v>0.4285216138704675</v>
      </c>
      <c r="J40" s="222">
        <f t="shared" si="2"/>
        <v>2.0445218633947535</v>
      </c>
      <c r="K40" s="131">
        <f t="shared" si="3"/>
        <v>0.12233604053117585</v>
      </c>
      <c r="L40" s="110">
        <f t="shared" si="4"/>
        <v>11</v>
      </c>
    </row>
    <row r="41" spans="1:12" x14ac:dyDescent="0.75">
      <c r="A41" s="29" t="s">
        <v>1524</v>
      </c>
      <c r="B41" s="2" t="s">
        <v>185</v>
      </c>
      <c r="C41" s="206">
        <f>wGDPp!F79</f>
        <v>811</v>
      </c>
      <c r="D41" s="204">
        <f>xNA!G78</f>
        <v>458.4695230721386</v>
      </c>
      <c r="E41" s="110">
        <v>12</v>
      </c>
      <c r="F41" s="206">
        <f t="shared" si="0"/>
        <v>811</v>
      </c>
      <c r="G41" s="198">
        <v>1</v>
      </c>
      <c r="H41" s="198">
        <f t="shared" si="1"/>
        <v>811</v>
      </c>
      <c r="I41" s="221">
        <v>0.35223585637186555</v>
      </c>
      <c r="J41" s="222">
        <f t="shared" si="2"/>
        <v>285.66327951758296</v>
      </c>
      <c r="K41" s="132">
        <f t="shared" si="3"/>
        <v>1</v>
      </c>
      <c r="L41" s="110">
        <f t="shared" si="4"/>
        <v>12</v>
      </c>
    </row>
    <row r="42" spans="1:12" x14ac:dyDescent="0.75">
      <c r="A42" s="29" t="s">
        <v>1525</v>
      </c>
      <c r="B42" s="2" t="s">
        <v>1195</v>
      </c>
      <c r="C42" s="206">
        <f>wGDPp!F80</f>
        <v>0</v>
      </c>
      <c r="D42" s="204">
        <f>xNA!G79</f>
        <v>0</v>
      </c>
      <c r="E42" s="110">
        <v>12</v>
      </c>
      <c r="F42" s="206">
        <f t="shared" si="0"/>
        <v>0</v>
      </c>
      <c r="G42" s="198">
        <v>1</v>
      </c>
      <c r="H42" s="198">
        <f t="shared" si="1"/>
        <v>0</v>
      </c>
      <c r="I42" s="197">
        <v>1</v>
      </c>
      <c r="J42" s="222">
        <f t="shared" si="2"/>
        <v>0</v>
      </c>
      <c r="K42" s="132">
        <f t="shared" si="3"/>
        <v>0</v>
      </c>
      <c r="L42" s="110">
        <f t="shared" si="4"/>
        <v>12</v>
      </c>
    </row>
    <row r="43" spans="1:12" x14ac:dyDescent="0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F24C-0683-4396-A3B7-C1BF5C779A3F}">
  <sheetPr>
    <tabColor theme="9" tint="-0.249977111117893"/>
  </sheetPr>
  <dimension ref="A1:L38"/>
  <sheetViews>
    <sheetView showZeros="0" zoomScale="115" zoomScaleNormal="115" workbookViewId="0">
      <pane xSplit="2" ySplit="6" topLeftCell="C7" activePane="bottomRight" state="frozen"/>
      <selection activeCell="L23" sqref="L23"/>
      <selection pane="topRight" activeCell="L23" sqref="L23"/>
      <selection pane="bottomLeft" activeCell="L23" sqref="L23"/>
      <selection pane="bottomRight" activeCell="J23" sqref="J23"/>
    </sheetView>
  </sheetViews>
  <sheetFormatPr defaultColWidth="0" defaultRowHeight="14.75" zeroHeight="1" x14ac:dyDescent="0.75"/>
  <cols>
    <col min="1" max="12" width="8.7265625" customWidth="1"/>
    <col min="13" max="16384" width="8.7265625" hidden="1"/>
  </cols>
  <sheetData>
    <row r="1" spans="1:12" ht="18.5" x14ac:dyDescent="0.9">
      <c r="A1" s="200" t="s">
        <v>276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75">
      <c r="A2" s="29" t="s">
        <v>285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7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75">
      <c r="A5" s="2"/>
      <c r="B5" s="2"/>
      <c r="C5" s="4" t="s">
        <v>1664</v>
      </c>
      <c r="D5" s="2"/>
      <c r="E5" s="2"/>
      <c r="F5" s="2"/>
      <c r="G5" s="2"/>
      <c r="H5" s="2"/>
      <c r="I5" s="97" t="s">
        <v>1662</v>
      </c>
      <c r="J5" s="70"/>
      <c r="K5" s="2"/>
      <c r="L5" s="2"/>
    </row>
    <row r="6" spans="1:12" x14ac:dyDescent="0.75">
      <c r="A6" s="2"/>
      <c r="B6" s="2"/>
      <c r="C6" s="2" t="s">
        <v>1665</v>
      </c>
      <c r="D6" s="2" t="s">
        <v>1666</v>
      </c>
      <c r="E6" s="111" t="s">
        <v>1095</v>
      </c>
      <c r="F6" s="2" t="s">
        <v>767</v>
      </c>
      <c r="G6" s="2" t="s">
        <v>1661</v>
      </c>
      <c r="H6" s="2" t="s">
        <v>758</v>
      </c>
      <c r="I6" s="70" t="s">
        <v>765</v>
      </c>
      <c r="J6" s="70" t="s">
        <v>776</v>
      </c>
      <c r="K6" s="2" t="s">
        <v>817</v>
      </c>
      <c r="L6" s="111" t="s">
        <v>1095</v>
      </c>
    </row>
    <row r="7" spans="1:12" x14ac:dyDescent="0.75">
      <c r="A7" s="29" t="s">
        <v>1526</v>
      </c>
      <c r="B7" s="9" t="s">
        <v>1198</v>
      </c>
      <c r="C7" s="206">
        <f>wGDPp!F81</f>
        <v>64</v>
      </c>
      <c r="D7" s="206">
        <f>xNA!G80</f>
        <v>40.309849437927362</v>
      </c>
      <c r="E7" s="110">
        <v>1</v>
      </c>
      <c r="F7" s="206">
        <f>IF(SUMIF($E$7:$E$42,$E7,$D$7:$D$42),D7/SUMIF($E$7:$E$42,$E7,$D$7:$D$42)*SUMIF($E$7:$E$42,$E7,$C$7:$C$42),0)</f>
        <v>57.119504811897961</v>
      </c>
      <c r="G7" s="198">
        <v>1</v>
      </c>
      <c r="H7" s="198">
        <f>G7*F7</f>
        <v>57.119504811897961</v>
      </c>
      <c r="I7" s="221">
        <f t="array" ref="I7:I37">TRANSPOSE(wUSE!BX3:DB3)</f>
        <v>0.7182390266357207</v>
      </c>
      <c r="J7" s="222">
        <f>H7*I7</f>
        <v>41.025457538011956</v>
      </c>
      <c r="K7" s="131">
        <f>IF(SUMIF($L$7:$L$37,$L7,$H$7:$H$37),H7/SUMIF($L$7:$L$37,$L7,$H$7:$H$37),0)</f>
        <v>0.89249226268590565</v>
      </c>
      <c r="L7" s="110">
        <v>1</v>
      </c>
    </row>
    <row r="8" spans="1:12" x14ac:dyDescent="0.75">
      <c r="A8" s="29" t="s">
        <v>1527</v>
      </c>
      <c r="B8" s="9" t="s">
        <v>1201</v>
      </c>
      <c r="C8" s="206">
        <f>wGDPp!F82</f>
        <v>0</v>
      </c>
      <c r="D8" s="206">
        <f>xNA!G81</f>
        <v>4.8556395228588318</v>
      </c>
      <c r="E8" s="110">
        <v>1</v>
      </c>
      <c r="F8" s="206">
        <f t="shared" ref="F8:F37" si="0">IF(SUMIF($E$7:$E$42,$E8,$D$7:$D$42),D8/SUMIF($E$7:$E$42,$E8,$D$7:$D$42)*SUMIF($E$7:$E$42,$E8,$C$7:$C$42),0)</f>
        <v>6.8804951881020404</v>
      </c>
      <c r="G8" s="198">
        <v>1</v>
      </c>
      <c r="H8" s="198">
        <f t="shared" ref="H8:H37" si="1">G8*F8</f>
        <v>6.8804951881020404</v>
      </c>
      <c r="I8" s="221">
        <v>0.41214027800380554</v>
      </c>
      <c r="J8" s="222">
        <f t="shared" ref="J8:J37" si="2">H8*I8</f>
        <v>2.8357291996282212</v>
      </c>
      <c r="K8" s="131">
        <f t="shared" ref="K8:K37" si="3">IF(SUMIF($L$7:$L$37,$L8,$H$7:$H$37),H8/SUMIF($L$7:$L$37,$L8,$H$7:$H$37),0)</f>
        <v>0.10750773731409438</v>
      </c>
      <c r="L8" s="110">
        <v>1</v>
      </c>
    </row>
    <row r="9" spans="1:12" x14ac:dyDescent="0.75">
      <c r="A9" s="29" t="s">
        <v>1528</v>
      </c>
      <c r="B9" s="9" t="s">
        <v>1204</v>
      </c>
      <c r="C9" s="206">
        <f>wGDPp!F83</f>
        <v>1286</v>
      </c>
      <c r="D9" s="206">
        <f>xNA!G82</f>
        <v>178.86776859270444</v>
      </c>
      <c r="E9" s="110">
        <v>2</v>
      </c>
      <c r="F9" s="206">
        <f t="shared" si="0"/>
        <v>388.68805259017478</v>
      </c>
      <c r="G9" s="198">
        <v>1</v>
      </c>
      <c r="H9" s="198">
        <f t="shared" si="1"/>
        <v>388.68805259017478</v>
      </c>
      <c r="I9" s="221">
        <v>0.50163380620165565</v>
      </c>
      <c r="J9" s="222">
        <f t="shared" si="2"/>
        <v>194.97906724591869</v>
      </c>
      <c r="K9" s="132">
        <f t="shared" si="3"/>
        <v>0.30224576406700993</v>
      </c>
      <c r="L9" s="110">
        <v>2</v>
      </c>
    </row>
    <row r="10" spans="1:12" x14ac:dyDescent="0.75">
      <c r="A10" s="29" t="s">
        <v>1529</v>
      </c>
      <c r="B10" s="9" t="s">
        <v>1207</v>
      </c>
      <c r="C10" s="206">
        <f>wGDPp!F84</f>
        <v>0</v>
      </c>
      <c r="D10" s="206">
        <f>xNA!G83</f>
        <v>412.92801436837033</v>
      </c>
      <c r="E10" s="110">
        <v>2</v>
      </c>
      <c r="F10" s="206">
        <f t="shared" si="0"/>
        <v>897.31194740982517</v>
      </c>
      <c r="G10" s="198">
        <v>1</v>
      </c>
      <c r="H10" s="198">
        <f t="shared" si="1"/>
        <v>897.31194740982517</v>
      </c>
      <c r="I10" s="221">
        <v>0.61341319930182181</v>
      </c>
      <c r="J10" s="222">
        <f t="shared" si="2"/>
        <v>550.42299243240893</v>
      </c>
      <c r="K10" s="132">
        <f t="shared" si="3"/>
        <v>0.69775423593299002</v>
      </c>
      <c r="L10" s="110">
        <v>2</v>
      </c>
    </row>
    <row r="11" spans="1:12" x14ac:dyDescent="0.75">
      <c r="A11" s="29" t="s">
        <v>1530</v>
      </c>
      <c r="B11" s="9" t="s">
        <v>1210</v>
      </c>
      <c r="C11" s="206">
        <f>wGDPp!F85</f>
        <v>630</v>
      </c>
      <c r="D11" s="206">
        <f>xNA!G84</f>
        <v>204.95827002884133</v>
      </c>
      <c r="E11" s="110">
        <v>3</v>
      </c>
      <c r="F11" s="206">
        <f t="shared" si="0"/>
        <v>364.0820693113435</v>
      </c>
      <c r="G11" s="198">
        <v>1</v>
      </c>
      <c r="H11" s="198">
        <f t="shared" si="1"/>
        <v>364.0820693113435</v>
      </c>
      <c r="I11" s="221">
        <v>0.50004407924060879</v>
      </c>
      <c r="J11" s="222">
        <f t="shared" si="2"/>
        <v>182.05708311680627</v>
      </c>
      <c r="K11" s="131">
        <f t="shared" si="3"/>
        <v>0.57790804652594219</v>
      </c>
      <c r="L11" s="110">
        <v>3</v>
      </c>
    </row>
    <row r="12" spans="1:12" x14ac:dyDescent="0.75">
      <c r="A12" s="29" t="s">
        <v>1531</v>
      </c>
      <c r="B12" s="9" t="s">
        <v>1213</v>
      </c>
      <c r="C12" s="206">
        <f>wGDPp!F86</f>
        <v>0</v>
      </c>
      <c r="D12" s="206">
        <f>xNA!G85</f>
        <v>95.721929474907768</v>
      </c>
      <c r="E12" s="110">
        <v>3</v>
      </c>
      <c r="F12" s="206">
        <f t="shared" si="0"/>
        <v>170.0377260053707</v>
      </c>
      <c r="G12" s="198">
        <v>1</v>
      </c>
      <c r="H12" s="198">
        <f t="shared" si="1"/>
        <v>170.0377260053707</v>
      </c>
      <c r="I12" s="221">
        <v>0.53332365311450736</v>
      </c>
      <c r="J12" s="222">
        <f t="shared" si="2"/>
        <v>90.685141200467967</v>
      </c>
      <c r="K12" s="131">
        <f t="shared" si="3"/>
        <v>0.26990115238947737</v>
      </c>
      <c r="L12" s="110">
        <v>3</v>
      </c>
    </row>
    <row r="13" spans="1:12" x14ac:dyDescent="0.75">
      <c r="A13" s="29" t="s">
        <v>1532</v>
      </c>
      <c r="B13" s="9" t="s">
        <v>1216</v>
      </c>
      <c r="C13" s="206">
        <f>wGDPp!F87</f>
        <v>0</v>
      </c>
      <c r="D13" s="206">
        <f>xNA!G86</f>
        <v>43.982942359742282</v>
      </c>
      <c r="E13" s="110">
        <v>3</v>
      </c>
      <c r="F13" s="206">
        <f t="shared" si="0"/>
        <v>78.13005382258126</v>
      </c>
      <c r="G13" s="198">
        <v>1</v>
      </c>
      <c r="H13" s="198">
        <f t="shared" si="1"/>
        <v>78.13005382258126</v>
      </c>
      <c r="I13" s="221">
        <v>0.63866813172949866</v>
      </c>
      <c r="J13" s="222">
        <f t="shared" si="2"/>
        <v>49.899175506793149</v>
      </c>
      <c r="K13" s="131">
        <f t="shared" si="3"/>
        <v>0.1240159584485417</v>
      </c>
      <c r="L13" s="110">
        <v>3</v>
      </c>
    </row>
    <row r="14" spans="1:12" x14ac:dyDescent="0.75">
      <c r="A14" s="29" t="s">
        <v>1533</v>
      </c>
      <c r="B14" s="9" t="s">
        <v>1219</v>
      </c>
      <c r="C14" s="206">
        <f>wGDPp!F88</f>
        <v>0</v>
      </c>
      <c r="D14" s="206">
        <f>xNA!G87</f>
        <v>9.9923630406798978</v>
      </c>
      <c r="E14" s="110">
        <v>3</v>
      </c>
      <c r="F14" s="206">
        <f t="shared" si="0"/>
        <v>17.750150860704416</v>
      </c>
      <c r="G14" s="198">
        <v>1</v>
      </c>
      <c r="H14" s="198">
        <f t="shared" si="1"/>
        <v>17.750150860704416</v>
      </c>
      <c r="I14" s="221">
        <v>0.62636219287240102</v>
      </c>
      <c r="J14" s="222">
        <f t="shared" si="2"/>
        <v>11.118023416926754</v>
      </c>
      <c r="K14" s="131">
        <f t="shared" si="3"/>
        <v>2.8174842636038762E-2</v>
      </c>
      <c r="L14" s="110">
        <v>3</v>
      </c>
    </row>
    <row r="15" spans="1:12" x14ac:dyDescent="0.75">
      <c r="A15" s="29" t="s">
        <v>1534</v>
      </c>
      <c r="B15" s="9" t="s">
        <v>188</v>
      </c>
      <c r="C15" s="206">
        <f>wGDPp!F89</f>
        <v>0</v>
      </c>
      <c r="D15" s="206">
        <f>xNA!G88</f>
        <v>139.76863435767461</v>
      </c>
      <c r="E15" s="110">
        <v>4</v>
      </c>
      <c r="F15" s="206">
        <f t="shared" si="0"/>
        <v>0</v>
      </c>
      <c r="G15" s="198">
        <v>1</v>
      </c>
      <c r="H15" s="198">
        <f t="shared" si="1"/>
        <v>0</v>
      </c>
      <c r="I15" s="221">
        <v>0.27276413404300903</v>
      </c>
      <c r="J15" s="222">
        <f t="shared" si="2"/>
        <v>0</v>
      </c>
      <c r="K15" s="129">
        <f t="shared" si="3"/>
        <v>0</v>
      </c>
      <c r="L15" s="110">
        <v>4</v>
      </c>
    </row>
    <row r="16" spans="1:12" x14ac:dyDescent="0.75">
      <c r="A16" s="29" t="s">
        <v>1535</v>
      </c>
      <c r="B16" s="9" t="s">
        <v>1222</v>
      </c>
      <c r="C16" s="206">
        <f>wGDPp!F90</f>
        <v>0</v>
      </c>
      <c r="D16" s="206">
        <f>xNA!G89</f>
        <v>22.696705074798778</v>
      </c>
      <c r="E16" s="110">
        <v>5</v>
      </c>
      <c r="F16" s="206">
        <f t="shared" si="0"/>
        <v>0</v>
      </c>
      <c r="G16" s="198">
        <v>1</v>
      </c>
      <c r="H16" s="198">
        <f t="shared" si="1"/>
        <v>0</v>
      </c>
      <c r="I16" s="221">
        <v>0.71682835431395842</v>
      </c>
      <c r="J16" s="222">
        <f t="shared" si="2"/>
        <v>0</v>
      </c>
      <c r="K16" s="132">
        <f t="shared" si="3"/>
        <v>0</v>
      </c>
      <c r="L16" s="110">
        <v>5</v>
      </c>
    </row>
    <row r="17" spans="1:12" x14ac:dyDescent="0.75">
      <c r="A17" s="29" t="s">
        <v>1536</v>
      </c>
      <c r="B17" s="9" t="s">
        <v>193</v>
      </c>
      <c r="C17" s="206">
        <f>wGDPp!F91</f>
        <v>0</v>
      </c>
      <c r="D17" s="206">
        <f>xNA!G90</f>
        <v>89.28912526147856</v>
      </c>
      <c r="E17" s="110">
        <v>5</v>
      </c>
      <c r="F17" s="206">
        <f t="shared" si="0"/>
        <v>0</v>
      </c>
      <c r="G17" s="198">
        <v>1</v>
      </c>
      <c r="H17" s="198">
        <f t="shared" si="1"/>
        <v>0</v>
      </c>
      <c r="I17" s="221">
        <v>0.47015673394621932</v>
      </c>
      <c r="J17" s="222">
        <f t="shared" si="2"/>
        <v>0</v>
      </c>
      <c r="K17" s="132">
        <f t="shared" si="3"/>
        <v>0</v>
      </c>
      <c r="L17" s="110">
        <v>5</v>
      </c>
    </row>
    <row r="18" spans="1:12" x14ac:dyDescent="0.75">
      <c r="A18" s="29" t="s">
        <v>1537</v>
      </c>
      <c r="B18" s="9" t="s">
        <v>1226</v>
      </c>
      <c r="C18" s="206">
        <f>wGDPp!F92</f>
        <v>0</v>
      </c>
      <c r="D18" s="206">
        <f>xNA!G91</f>
        <v>22.103160215864175</v>
      </c>
      <c r="E18" s="110">
        <v>5</v>
      </c>
      <c r="F18" s="206">
        <f t="shared" si="0"/>
        <v>0</v>
      </c>
      <c r="G18" s="198">
        <v>1</v>
      </c>
      <c r="H18" s="198">
        <f t="shared" si="1"/>
        <v>0</v>
      </c>
      <c r="I18" s="221">
        <v>0.59216836611080026</v>
      </c>
      <c r="J18" s="222">
        <f t="shared" si="2"/>
        <v>0</v>
      </c>
      <c r="K18" s="132">
        <f t="shared" si="3"/>
        <v>0</v>
      </c>
      <c r="L18" s="110">
        <v>5</v>
      </c>
    </row>
    <row r="19" spans="1:12" x14ac:dyDescent="0.75">
      <c r="A19" s="29" t="s">
        <v>1538</v>
      </c>
      <c r="B19" s="9" t="s">
        <v>1229</v>
      </c>
      <c r="C19" s="206">
        <f>wGDPp!F93</f>
        <v>0</v>
      </c>
      <c r="D19" s="206">
        <f>xNA!G92</f>
        <v>53.933271234889091</v>
      </c>
      <c r="E19" s="110">
        <v>6</v>
      </c>
      <c r="F19" s="206">
        <f t="shared" si="0"/>
        <v>0</v>
      </c>
      <c r="G19" s="198">
        <v>1</v>
      </c>
      <c r="H19" s="198">
        <f t="shared" si="1"/>
        <v>0</v>
      </c>
      <c r="I19" s="221">
        <v>0.46601904210354339</v>
      </c>
      <c r="J19" s="222">
        <f t="shared" si="2"/>
        <v>0</v>
      </c>
      <c r="K19" s="131">
        <f t="shared" si="3"/>
        <v>0</v>
      </c>
      <c r="L19" s="110">
        <v>6</v>
      </c>
    </row>
    <row r="20" spans="1:12" x14ac:dyDescent="0.75">
      <c r="A20" s="29" t="s">
        <v>1539</v>
      </c>
      <c r="B20" s="9" t="s">
        <v>1232</v>
      </c>
      <c r="C20" s="206">
        <f>wGDPp!F94</f>
        <v>0</v>
      </c>
      <c r="D20" s="206">
        <f>xNA!G93</f>
        <v>39.895173682140367</v>
      </c>
      <c r="E20" s="110">
        <v>6</v>
      </c>
      <c r="F20" s="206">
        <f t="shared" si="0"/>
        <v>0</v>
      </c>
      <c r="G20" s="198">
        <v>1</v>
      </c>
      <c r="H20" s="198">
        <f t="shared" si="1"/>
        <v>0</v>
      </c>
      <c r="I20" s="221">
        <v>0.81756386949277626</v>
      </c>
      <c r="J20" s="222">
        <f t="shared" si="2"/>
        <v>0</v>
      </c>
      <c r="K20" s="131">
        <f t="shared" si="3"/>
        <v>0</v>
      </c>
      <c r="L20" s="110">
        <v>6</v>
      </c>
    </row>
    <row r="21" spans="1:12" x14ac:dyDescent="0.75">
      <c r="A21" s="29" t="s">
        <v>1540</v>
      </c>
      <c r="B21" s="9" t="s">
        <v>1235</v>
      </c>
      <c r="C21" s="206">
        <f>wGDPp!F95</f>
        <v>0</v>
      </c>
      <c r="D21" s="206">
        <f>xNA!G94</f>
        <v>97.034963447763033</v>
      </c>
      <c r="E21" s="110">
        <v>6</v>
      </c>
      <c r="F21" s="206">
        <f t="shared" si="0"/>
        <v>0</v>
      </c>
      <c r="G21" s="198">
        <v>1</v>
      </c>
      <c r="H21" s="198">
        <f t="shared" si="1"/>
        <v>0</v>
      </c>
      <c r="I21" s="221">
        <v>0.6817089896748515</v>
      </c>
      <c r="J21" s="222">
        <f t="shared" si="2"/>
        <v>0</v>
      </c>
      <c r="K21" s="131">
        <f t="shared" si="3"/>
        <v>0</v>
      </c>
      <c r="L21" s="110">
        <v>6</v>
      </c>
    </row>
    <row r="22" spans="1:12" x14ac:dyDescent="0.75">
      <c r="A22" s="29" t="s">
        <v>1541</v>
      </c>
      <c r="B22" s="9" t="s">
        <v>1238</v>
      </c>
      <c r="C22" s="206">
        <f>wGDPp!F96</f>
        <v>0</v>
      </c>
      <c r="D22" s="206">
        <f>xNA!G95</f>
        <v>414.04968899806249</v>
      </c>
      <c r="E22" s="110">
        <v>7</v>
      </c>
      <c r="F22" s="206">
        <f t="shared" si="0"/>
        <v>0</v>
      </c>
      <c r="G22" s="198">
        <v>1</v>
      </c>
      <c r="H22" s="198">
        <f t="shared" si="1"/>
        <v>0</v>
      </c>
      <c r="I22" s="221">
        <v>1</v>
      </c>
      <c r="J22" s="222">
        <f t="shared" si="2"/>
        <v>0</v>
      </c>
      <c r="K22" s="132">
        <f t="shared" si="3"/>
        <v>0</v>
      </c>
      <c r="L22" s="110">
        <v>7</v>
      </c>
    </row>
    <row r="23" spans="1:12" x14ac:dyDescent="0.75">
      <c r="A23" s="29" t="s">
        <v>1542</v>
      </c>
      <c r="B23" s="9" t="s">
        <v>195</v>
      </c>
      <c r="C23" s="206">
        <f>wGDPp!F97</f>
        <v>0</v>
      </c>
      <c r="D23" s="206">
        <f>xNA!G96</f>
        <v>145.46969682216238</v>
      </c>
      <c r="E23" s="110">
        <v>7</v>
      </c>
      <c r="F23" s="206">
        <f t="shared" si="0"/>
        <v>0</v>
      </c>
      <c r="G23" s="198">
        <v>1</v>
      </c>
      <c r="H23" s="198">
        <f t="shared" si="1"/>
        <v>0</v>
      </c>
      <c r="I23" s="221">
        <v>0.88758420780266745</v>
      </c>
      <c r="J23" s="222">
        <f t="shared" si="2"/>
        <v>0</v>
      </c>
      <c r="K23" s="132">
        <f t="shared" si="3"/>
        <v>0</v>
      </c>
      <c r="L23" s="110">
        <v>7</v>
      </c>
    </row>
    <row r="24" spans="1:12" x14ac:dyDescent="0.75">
      <c r="A24" s="29" t="s">
        <v>1543</v>
      </c>
      <c r="B24" s="9" t="s">
        <v>1242</v>
      </c>
      <c r="C24" s="206">
        <f>wGDPp!F98</f>
        <v>0</v>
      </c>
      <c r="D24" s="206">
        <f>xNA!G97</f>
        <v>47.031019156854867</v>
      </c>
      <c r="E24" s="110">
        <v>8</v>
      </c>
      <c r="F24" s="206">
        <f t="shared" si="0"/>
        <v>0</v>
      </c>
      <c r="G24" s="198">
        <v>1</v>
      </c>
      <c r="H24" s="198">
        <f t="shared" si="1"/>
        <v>0</v>
      </c>
      <c r="I24" s="221">
        <v>0.8461672763135627</v>
      </c>
      <c r="J24" s="222">
        <f t="shared" si="2"/>
        <v>0</v>
      </c>
      <c r="K24" s="131">
        <f t="shared" si="3"/>
        <v>0</v>
      </c>
      <c r="L24" s="110">
        <v>8</v>
      </c>
    </row>
    <row r="25" spans="1:12" x14ac:dyDescent="0.75">
      <c r="A25" s="29" t="s">
        <v>1544</v>
      </c>
      <c r="B25" s="9" t="s">
        <v>1245</v>
      </c>
      <c r="C25" s="206">
        <f>wGDPp!F99</f>
        <v>0</v>
      </c>
      <c r="D25" s="206">
        <f>xNA!G98</f>
        <v>14.535085698499472</v>
      </c>
      <c r="E25" s="110">
        <v>8</v>
      </c>
      <c r="F25" s="206">
        <f t="shared" si="0"/>
        <v>0</v>
      </c>
      <c r="G25" s="198">
        <v>1</v>
      </c>
      <c r="H25" s="198">
        <f t="shared" si="1"/>
        <v>0</v>
      </c>
      <c r="I25" s="221">
        <v>0.77425172757879257</v>
      </c>
      <c r="J25" s="222">
        <f t="shared" si="2"/>
        <v>0</v>
      </c>
      <c r="K25" s="131">
        <f t="shared" si="3"/>
        <v>0</v>
      </c>
      <c r="L25" s="110">
        <v>8</v>
      </c>
    </row>
    <row r="26" spans="1:12" x14ac:dyDescent="0.75">
      <c r="A26" s="29" t="s">
        <v>1545</v>
      </c>
      <c r="B26" s="9" t="s">
        <v>1248</v>
      </c>
      <c r="C26" s="206">
        <f>wGDPp!F100</f>
        <v>0</v>
      </c>
      <c r="D26" s="206">
        <f>xNA!G99</f>
        <v>101.833711915083</v>
      </c>
      <c r="E26" s="110">
        <v>8</v>
      </c>
      <c r="F26" s="206">
        <f t="shared" si="0"/>
        <v>0</v>
      </c>
      <c r="G26" s="198">
        <v>1</v>
      </c>
      <c r="H26" s="198">
        <f t="shared" si="1"/>
        <v>0</v>
      </c>
      <c r="I26" s="221">
        <v>0.90286585697654098</v>
      </c>
      <c r="J26" s="222">
        <f t="shared" si="2"/>
        <v>0</v>
      </c>
      <c r="K26" s="131">
        <f t="shared" si="3"/>
        <v>0</v>
      </c>
      <c r="L26" s="110">
        <v>8</v>
      </c>
    </row>
    <row r="27" spans="1:12" x14ac:dyDescent="0.75">
      <c r="A27" s="29" t="s">
        <v>1546</v>
      </c>
      <c r="B27" s="9" t="s">
        <v>1251</v>
      </c>
      <c r="C27" s="206">
        <f>wGDPp!F101</f>
        <v>0</v>
      </c>
      <c r="D27" s="206">
        <f>xNA!G100</f>
        <v>20.504238215887916</v>
      </c>
      <c r="E27" s="110">
        <v>9</v>
      </c>
      <c r="F27" s="206">
        <f t="shared" si="0"/>
        <v>0</v>
      </c>
      <c r="G27" s="198">
        <v>1</v>
      </c>
      <c r="H27" s="198">
        <f t="shared" si="1"/>
        <v>0</v>
      </c>
      <c r="I27" s="221">
        <v>0.55541202675462897</v>
      </c>
      <c r="J27" s="222">
        <f t="shared" si="2"/>
        <v>0</v>
      </c>
      <c r="K27" s="132">
        <f t="shared" si="3"/>
        <v>0</v>
      </c>
      <c r="L27" s="110">
        <v>9</v>
      </c>
    </row>
    <row r="28" spans="1:12" x14ac:dyDescent="0.75">
      <c r="A28" s="29" t="s">
        <v>1547</v>
      </c>
      <c r="B28" s="9" t="s">
        <v>1254</v>
      </c>
      <c r="C28" s="206">
        <f>wGDPp!F102</f>
        <v>0</v>
      </c>
      <c r="D28" s="206">
        <f>xNA!G101</f>
        <v>256.19093043081716</v>
      </c>
      <c r="E28" s="110">
        <v>9</v>
      </c>
      <c r="F28" s="206">
        <f t="shared" si="0"/>
        <v>0</v>
      </c>
      <c r="G28" s="198">
        <v>1</v>
      </c>
      <c r="H28" s="198">
        <f t="shared" si="1"/>
        <v>0</v>
      </c>
      <c r="I28" s="221">
        <v>0.92930972308365445</v>
      </c>
      <c r="J28" s="222">
        <f t="shared" si="2"/>
        <v>0</v>
      </c>
      <c r="K28" s="132">
        <f t="shared" si="3"/>
        <v>0</v>
      </c>
      <c r="L28" s="110">
        <v>9</v>
      </c>
    </row>
    <row r="29" spans="1:12" x14ac:dyDescent="0.75">
      <c r="A29" s="29" t="s">
        <v>1548</v>
      </c>
      <c r="B29" s="9" t="s">
        <v>197</v>
      </c>
      <c r="C29" s="206">
        <f>wGDPp!F103</f>
        <v>0</v>
      </c>
      <c r="D29" s="206">
        <f>xNA!G102</f>
        <v>446.03037616207428</v>
      </c>
      <c r="E29" s="110">
        <v>10</v>
      </c>
      <c r="F29" s="206">
        <f t="shared" si="0"/>
        <v>0</v>
      </c>
      <c r="G29" s="198">
        <v>1</v>
      </c>
      <c r="H29" s="198">
        <f t="shared" si="1"/>
        <v>0</v>
      </c>
      <c r="I29" s="221">
        <v>0.40177469173557973</v>
      </c>
      <c r="J29" s="222">
        <f t="shared" si="2"/>
        <v>0</v>
      </c>
      <c r="K29" s="129">
        <f t="shared" si="3"/>
        <v>0</v>
      </c>
      <c r="L29" s="110">
        <v>10</v>
      </c>
    </row>
    <row r="30" spans="1:12" x14ac:dyDescent="0.75">
      <c r="A30" s="29" t="s">
        <v>1549</v>
      </c>
      <c r="B30" s="9" t="s">
        <v>199</v>
      </c>
      <c r="C30" s="206">
        <f>wGDPp!F104</f>
        <v>0</v>
      </c>
      <c r="D30" s="206">
        <f>xNA!G103</f>
        <v>230.97526680629699</v>
      </c>
      <c r="E30" s="110">
        <v>11</v>
      </c>
      <c r="F30" s="206">
        <f t="shared" si="0"/>
        <v>0</v>
      </c>
      <c r="G30" s="198">
        <v>1</v>
      </c>
      <c r="H30" s="198">
        <f t="shared" si="1"/>
        <v>0</v>
      </c>
      <c r="I30" s="221">
        <v>0.62857876252685507</v>
      </c>
      <c r="J30" s="222">
        <f t="shared" si="2"/>
        <v>0</v>
      </c>
      <c r="K30" s="129">
        <f t="shared" si="3"/>
        <v>0</v>
      </c>
      <c r="L30" s="110">
        <v>11</v>
      </c>
    </row>
    <row r="31" spans="1:12" x14ac:dyDescent="0.75">
      <c r="A31" s="29" t="s">
        <v>1550</v>
      </c>
      <c r="B31" s="9" t="s">
        <v>202</v>
      </c>
      <c r="C31" s="206">
        <f>wGDPp!F105</f>
        <v>0</v>
      </c>
      <c r="D31" s="206">
        <f>xNA!G104</f>
        <v>101.50360210031567</v>
      </c>
      <c r="E31" s="110">
        <v>12</v>
      </c>
      <c r="F31" s="206">
        <f t="shared" si="0"/>
        <v>0</v>
      </c>
      <c r="G31" s="198">
        <v>1</v>
      </c>
      <c r="H31" s="198">
        <f t="shared" si="1"/>
        <v>0</v>
      </c>
      <c r="I31" s="221">
        <v>0.48138281108631753</v>
      </c>
      <c r="J31" s="222">
        <f t="shared" si="2"/>
        <v>0</v>
      </c>
      <c r="K31" s="131">
        <f t="shared" si="3"/>
        <v>0</v>
      </c>
      <c r="L31" s="110">
        <v>12</v>
      </c>
    </row>
    <row r="32" spans="1:12" x14ac:dyDescent="0.75">
      <c r="A32" s="29" t="s">
        <v>1551</v>
      </c>
      <c r="B32" s="9" t="s">
        <v>1259</v>
      </c>
      <c r="C32" s="206">
        <f>wGDPp!F106</f>
        <v>0</v>
      </c>
      <c r="D32" s="206">
        <f>xNA!G105</f>
        <v>58.739033939269511</v>
      </c>
      <c r="E32" s="110">
        <v>12</v>
      </c>
      <c r="F32" s="206">
        <f t="shared" si="0"/>
        <v>0</v>
      </c>
      <c r="G32" s="198">
        <v>1</v>
      </c>
      <c r="H32" s="198">
        <f t="shared" si="1"/>
        <v>0</v>
      </c>
      <c r="I32" s="221">
        <v>0.59039790851676033</v>
      </c>
      <c r="J32" s="222">
        <f t="shared" si="2"/>
        <v>0</v>
      </c>
      <c r="K32" s="131">
        <f t="shared" si="3"/>
        <v>0</v>
      </c>
      <c r="L32" s="110">
        <v>12</v>
      </c>
    </row>
    <row r="33" spans="1:12" x14ac:dyDescent="0.75">
      <c r="A33" s="29" t="s">
        <v>1552</v>
      </c>
      <c r="B33" s="9" t="s">
        <v>1262</v>
      </c>
      <c r="C33" s="206">
        <f>wGDPp!F107</f>
        <v>0</v>
      </c>
      <c r="D33" s="206">
        <f>xNA!G106</f>
        <v>12.277869872661995</v>
      </c>
      <c r="E33" s="110">
        <v>13</v>
      </c>
      <c r="F33" s="206">
        <f t="shared" si="0"/>
        <v>0</v>
      </c>
      <c r="G33" s="198">
        <v>1</v>
      </c>
      <c r="H33" s="198">
        <f t="shared" si="1"/>
        <v>0</v>
      </c>
      <c r="I33" s="221">
        <v>0.8148947027358393</v>
      </c>
      <c r="J33" s="222">
        <f t="shared" si="2"/>
        <v>0</v>
      </c>
      <c r="K33" s="132">
        <f t="shared" si="3"/>
        <v>0</v>
      </c>
      <c r="L33" s="110">
        <v>13</v>
      </c>
    </row>
    <row r="34" spans="1:12" x14ac:dyDescent="0.75">
      <c r="A34" s="29" t="s">
        <v>1553</v>
      </c>
      <c r="B34" s="9" t="s">
        <v>1265</v>
      </c>
      <c r="C34" s="206">
        <f>wGDPp!F108</f>
        <v>0</v>
      </c>
      <c r="D34" s="206">
        <f>xNA!G107</f>
        <v>52.293787848159624</v>
      </c>
      <c r="E34" s="110">
        <v>13</v>
      </c>
      <c r="F34" s="206">
        <f t="shared" si="0"/>
        <v>0</v>
      </c>
      <c r="G34" s="198">
        <v>1</v>
      </c>
      <c r="H34" s="198">
        <f t="shared" si="1"/>
        <v>0</v>
      </c>
      <c r="I34" s="221">
        <v>0.95194844051856164</v>
      </c>
      <c r="J34" s="222">
        <f t="shared" si="2"/>
        <v>0</v>
      </c>
      <c r="K34" s="132">
        <f t="shared" si="3"/>
        <v>0</v>
      </c>
      <c r="L34" s="110">
        <v>13</v>
      </c>
    </row>
    <row r="35" spans="1:12" x14ac:dyDescent="0.75">
      <c r="A35" s="29" t="s">
        <v>1554</v>
      </c>
      <c r="B35" s="9" t="s">
        <v>204</v>
      </c>
      <c r="C35" s="206">
        <f>wGDPp!F109</f>
        <v>0</v>
      </c>
      <c r="D35" s="206">
        <f>xNA!G108</f>
        <v>301.1141184141685</v>
      </c>
      <c r="E35" s="110">
        <v>13</v>
      </c>
      <c r="F35" s="206">
        <f t="shared" si="0"/>
        <v>0</v>
      </c>
      <c r="G35" s="198">
        <v>1</v>
      </c>
      <c r="H35" s="198">
        <f t="shared" si="1"/>
        <v>0</v>
      </c>
      <c r="I35" s="221">
        <v>0.73665733875406192</v>
      </c>
      <c r="J35" s="222">
        <f t="shared" si="2"/>
        <v>0</v>
      </c>
      <c r="K35" s="132">
        <f t="shared" si="3"/>
        <v>0</v>
      </c>
      <c r="L35" s="110">
        <v>13</v>
      </c>
    </row>
    <row r="36" spans="1:12" x14ac:dyDescent="0.75">
      <c r="A36" s="29" t="s">
        <v>1555</v>
      </c>
      <c r="B36" s="9" t="s">
        <v>1269</v>
      </c>
      <c r="C36" s="206">
        <f>wGDPp!F110</f>
        <v>0</v>
      </c>
      <c r="D36" s="206">
        <f>xNA!G109</f>
        <v>24.842338526560383</v>
      </c>
      <c r="E36" s="110">
        <v>13</v>
      </c>
      <c r="F36" s="206">
        <f t="shared" si="0"/>
        <v>0</v>
      </c>
      <c r="G36" s="198">
        <v>1</v>
      </c>
      <c r="H36" s="198">
        <f t="shared" si="1"/>
        <v>0</v>
      </c>
      <c r="I36" s="221">
        <v>0.9766313223937324</v>
      </c>
      <c r="J36" s="222">
        <f t="shared" si="2"/>
        <v>0</v>
      </c>
      <c r="K36" s="132">
        <f t="shared" si="3"/>
        <v>0</v>
      </c>
      <c r="L36" s="110">
        <v>13</v>
      </c>
    </row>
    <row r="37" spans="1:12" x14ac:dyDescent="0.75">
      <c r="A37" s="29" t="s">
        <v>1616</v>
      </c>
      <c r="B37" s="9" t="s">
        <v>1618</v>
      </c>
      <c r="C37" s="206">
        <f>wGDPp!F111</f>
        <v>0</v>
      </c>
      <c r="D37" s="206">
        <f>xNA!G110</f>
        <v>0</v>
      </c>
      <c r="E37" s="110">
        <v>13</v>
      </c>
      <c r="F37" s="206">
        <f t="shared" si="0"/>
        <v>0</v>
      </c>
      <c r="G37" s="198">
        <v>1</v>
      </c>
      <c r="H37" s="198">
        <f t="shared" si="1"/>
        <v>0</v>
      </c>
      <c r="I37" s="221">
        <v>1</v>
      </c>
      <c r="J37" s="222">
        <f t="shared" si="2"/>
        <v>0</v>
      </c>
      <c r="K37" s="129">
        <f t="shared" si="3"/>
        <v>0</v>
      </c>
      <c r="L37" s="110">
        <v>13</v>
      </c>
    </row>
    <row r="38" spans="1:12" x14ac:dyDescent="0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</sheetData>
  <conditionalFormatting sqref="B7:B37">
    <cfRule type="cellIs" dxfId="79" priority="1" operator="less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D894-8133-4D79-A9C6-4D7594FBB7EB}">
  <sheetPr>
    <tabColor theme="9" tint="-0.499984740745262"/>
  </sheetPr>
  <dimension ref="A1:Y112"/>
  <sheetViews>
    <sheetView showZeros="0" zoomScale="115" zoomScaleNormal="115" workbookViewId="0">
      <pane xSplit="3" ySplit="7" topLeftCell="D17" activePane="bottomRight" state="frozen"/>
      <selection activeCell="C17" sqref="C17"/>
      <selection pane="topRight" activeCell="C17" sqref="C17"/>
      <selection pane="bottomLeft" activeCell="C17" sqref="C17"/>
      <selection pane="bottomRight" activeCell="A8" sqref="A8"/>
    </sheetView>
  </sheetViews>
  <sheetFormatPr defaultColWidth="0" defaultRowHeight="14.75" zeroHeight="1" x14ac:dyDescent="0.75"/>
  <cols>
    <col min="1" max="1" width="2.26953125" customWidth="1"/>
    <col min="2" max="24" width="8.76953125" customWidth="1"/>
    <col min="25" max="25" width="0" hidden="1" customWidth="1"/>
    <col min="26" max="16384" width="8.76953125" hidden="1"/>
  </cols>
  <sheetData>
    <row r="1" spans="1:24" ht="18.5" x14ac:dyDescent="0.9">
      <c r="A1" s="1" t="s">
        <v>1102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75">
      <c r="A2" s="3" t="s">
        <v>285</v>
      </c>
      <c r="B2" s="3"/>
      <c r="C2" s="3"/>
      <c r="D2" s="2"/>
      <c r="E2" s="2"/>
      <c r="F2" s="2"/>
      <c r="G2" s="2"/>
      <c r="H2" s="2"/>
      <c r="I2" s="11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75">
      <c r="A3" s="2"/>
      <c r="B3" s="2"/>
      <c r="C3" s="2"/>
      <c r="D3" s="4" t="s">
        <v>1103</v>
      </c>
      <c r="E3" s="2"/>
      <c r="F3" s="2"/>
      <c r="G3" s="2"/>
      <c r="H3" s="2"/>
      <c r="I3" s="2"/>
      <c r="J3" s="4" t="s">
        <v>1104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75">
      <c r="A4" s="2"/>
      <c r="B4" s="2"/>
      <c r="C4" s="2"/>
      <c r="D4" s="45" t="s">
        <v>1110</v>
      </c>
      <c r="E4" s="45" t="s">
        <v>1110</v>
      </c>
      <c r="F4" s="2"/>
      <c r="G4" s="16">
        <f>wMAC!V34</f>
        <v>0</v>
      </c>
      <c r="H4" s="16">
        <f>wMAC!V35</f>
        <v>0</v>
      </c>
      <c r="I4" s="16">
        <f>SUM(G4:H4)</f>
        <v>0</v>
      </c>
      <c r="J4" s="45" t="s">
        <v>1105</v>
      </c>
      <c r="K4" s="45" t="s">
        <v>1105</v>
      </c>
      <c r="L4" s="2"/>
      <c r="M4" s="16">
        <f>wMAC!S34</f>
        <v>0</v>
      </c>
      <c r="N4" s="16">
        <f>wMAC!S35</f>
        <v>0</v>
      </c>
      <c r="O4" s="16">
        <f>SUM(M4:N4)</f>
        <v>0</v>
      </c>
      <c r="P4" s="2"/>
      <c r="Q4" s="2"/>
      <c r="R4" s="2"/>
      <c r="S4" s="2"/>
      <c r="T4" s="2"/>
      <c r="U4" s="2"/>
      <c r="V4" s="2"/>
      <c r="W4" s="2"/>
      <c r="X4" s="2"/>
    </row>
    <row r="5" spans="1:24" x14ac:dyDescent="0.75">
      <c r="A5" s="2"/>
      <c r="B5" s="2"/>
      <c r="C5" s="42" t="s">
        <v>83</v>
      </c>
      <c r="D5" s="7">
        <f>SUM(D8:D111)</f>
        <v>1695.7205634296899</v>
      </c>
      <c r="E5" s="7">
        <f>SUM(E8:E111)</f>
        <v>1239.6768787510209</v>
      </c>
      <c r="F5" s="2"/>
      <c r="G5" s="7">
        <f>SUM(G8:G111)</f>
        <v>1695.7205634296899</v>
      </c>
      <c r="H5" s="7">
        <f>SUM(H8:H111)</f>
        <v>729.91696439138298</v>
      </c>
      <c r="I5" s="7">
        <f>SUM(I8:I111)</f>
        <v>0</v>
      </c>
      <c r="J5" s="7">
        <f>SUM(J8:J111)</f>
        <v>747.23309577714019</v>
      </c>
      <c r="K5" s="7">
        <f>SUM(K8:K111)</f>
        <v>1317.2766927766738</v>
      </c>
      <c r="L5" s="2"/>
      <c r="M5" s="7">
        <f>SUM(M8:M111)</f>
        <v>747.23309577714019</v>
      </c>
      <c r="N5" s="7">
        <f>SUM(N8:N111)</f>
        <v>1317.2766927766738</v>
      </c>
      <c r="O5" s="7">
        <f>SUM(O8:O111)</f>
        <v>0</v>
      </c>
      <c r="P5" s="2"/>
      <c r="Q5" s="2"/>
      <c r="R5" s="2"/>
      <c r="S5" s="2"/>
      <c r="T5" s="2"/>
      <c r="U5" s="2"/>
      <c r="V5" s="2"/>
      <c r="W5" s="2"/>
      <c r="X5" s="2"/>
    </row>
    <row r="6" spans="1:24" x14ac:dyDescent="0.75">
      <c r="A6" s="2"/>
      <c r="B6" s="2"/>
      <c r="C6" s="2"/>
      <c r="D6" s="374" t="s">
        <v>1106</v>
      </c>
      <c r="E6" s="374"/>
      <c r="F6" s="118" t="s">
        <v>1111</v>
      </c>
      <c r="G6" s="374" t="s">
        <v>1107</v>
      </c>
      <c r="H6" s="374"/>
      <c r="I6" s="4" t="s">
        <v>1108</v>
      </c>
      <c r="J6" s="375" t="s">
        <v>1106</v>
      </c>
      <c r="K6" s="374"/>
      <c r="L6" s="118" t="s">
        <v>1111</v>
      </c>
      <c r="M6" s="374" t="s">
        <v>1107</v>
      </c>
      <c r="N6" s="374"/>
      <c r="O6" s="4" t="s">
        <v>1108</v>
      </c>
      <c r="P6" s="2"/>
      <c r="Q6" s="2"/>
      <c r="R6" s="2"/>
      <c r="S6" s="2"/>
      <c r="T6" s="2"/>
      <c r="U6" s="2"/>
      <c r="V6" s="2"/>
      <c r="W6" s="2"/>
      <c r="X6" s="2"/>
    </row>
    <row r="7" spans="1:24" x14ac:dyDescent="0.75">
      <c r="A7" s="2"/>
      <c r="B7" s="2"/>
      <c r="C7" s="2"/>
      <c r="D7" s="7" t="s">
        <v>320</v>
      </c>
      <c r="E7" s="7" t="s">
        <v>276</v>
      </c>
      <c r="F7" s="126" t="s">
        <v>774</v>
      </c>
      <c r="G7" s="7" t="s">
        <v>320</v>
      </c>
      <c r="H7" s="7" t="s">
        <v>276</v>
      </c>
      <c r="I7" s="82" t="s">
        <v>1132</v>
      </c>
      <c r="J7" s="23" t="s">
        <v>320</v>
      </c>
      <c r="K7" s="7" t="s">
        <v>276</v>
      </c>
      <c r="L7" s="126" t="s">
        <v>774</v>
      </c>
      <c r="M7" s="7" t="s">
        <v>320</v>
      </c>
      <c r="N7" s="7" t="s">
        <v>276</v>
      </c>
      <c r="O7" s="82" t="s">
        <v>1132</v>
      </c>
      <c r="P7" s="2"/>
      <c r="Q7" s="2"/>
      <c r="R7" s="2"/>
      <c r="S7" s="2"/>
      <c r="T7" s="2"/>
      <c r="U7" s="2"/>
      <c r="V7" s="2"/>
      <c r="W7" s="2"/>
      <c r="X7" s="2"/>
    </row>
    <row r="8" spans="1:24" x14ac:dyDescent="0.75">
      <c r="A8" s="2"/>
      <c r="B8" s="29" t="s">
        <v>8</v>
      </c>
      <c r="C8" s="9" t="s">
        <v>12</v>
      </c>
      <c r="D8" s="280">
        <f>[1]TRD!N8</f>
        <v>4.07750963319</v>
      </c>
      <c r="E8" s="166"/>
      <c r="F8" s="89">
        <v>1</v>
      </c>
      <c r="G8" s="166">
        <f t="shared" ref="G8:G71" si="0">D8*$F8</f>
        <v>4.07750963319</v>
      </c>
      <c r="H8" s="166">
        <f t="shared" ref="H8:H71" si="1">F8*E8</f>
        <v>0</v>
      </c>
      <c r="I8" s="166">
        <f t="shared" ref="I8:I71" si="2">IF(AND($G$5&lt;&gt;0,$H$5&lt;&gt;0),G8/G$5*G$4+H8/H$5*H$4,0)</f>
        <v>0</v>
      </c>
      <c r="J8" s="290">
        <f>[1]TRD!O8</f>
        <v>1.2245942310000001E-2</v>
      </c>
      <c r="K8" s="166"/>
      <c r="L8" s="89">
        <v>1</v>
      </c>
      <c r="M8" s="166">
        <f t="shared" ref="M8:M71" si="3">J8*$F8</f>
        <v>1.2245942310000001E-2</v>
      </c>
      <c r="N8" s="166">
        <f t="shared" ref="N8:N71" si="4">L8*K8</f>
        <v>0</v>
      </c>
      <c r="O8" s="166">
        <f t="shared" ref="O8:O71" si="5">IF(AND($M$5&lt;&gt;0,$N$5&lt;&gt;0),M8/M$5*M$4+N8/N$5*N$4,0)</f>
        <v>0</v>
      </c>
      <c r="P8" s="15"/>
      <c r="Q8" s="2"/>
      <c r="R8" s="2"/>
      <c r="S8" s="2"/>
      <c r="T8" s="2"/>
      <c r="U8" s="2"/>
      <c r="V8" s="2"/>
      <c r="W8" s="2"/>
      <c r="X8" s="2"/>
    </row>
    <row r="9" spans="1:24" x14ac:dyDescent="0.75">
      <c r="A9" s="2"/>
      <c r="B9" s="29" t="s">
        <v>1311</v>
      </c>
      <c r="C9" s="9" t="s">
        <v>7</v>
      </c>
      <c r="D9" s="280">
        <f>[1]TRD!N9</f>
        <v>23.771031262999998</v>
      </c>
      <c r="E9" s="166"/>
      <c r="F9" s="89">
        <v>1</v>
      </c>
      <c r="G9" s="166">
        <f t="shared" si="0"/>
        <v>23.771031262999998</v>
      </c>
      <c r="H9" s="166">
        <f t="shared" si="1"/>
        <v>0</v>
      </c>
      <c r="I9" s="166">
        <f t="shared" si="2"/>
        <v>0</v>
      </c>
      <c r="J9" s="290">
        <f>[1]TRD!O9</f>
        <v>0.37657332803999999</v>
      </c>
      <c r="K9" s="166"/>
      <c r="L9" s="89">
        <v>1</v>
      </c>
      <c r="M9" s="166">
        <f t="shared" si="3"/>
        <v>0.37657332803999999</v>
      </c>
      <c r="N9" s="166">
        <f t="shared" si="4"/>
        <v>0</v>
      </c>
      <c r="O9" s="166">
        <f t="shared" si="5"/>
        <v>0</v>
      </c>
      <c r="P9" s="15"/>
      <c r="Q9" s="2"/>
      <c r="R9" s="2"/>
      <c r="S9" s="2"/>
      <c r="T9" s="2"/>
      <c r="U9" s="2"/>
      <c r="V9" s="2"/>
      <c r="W9" s="2"/>
      <c r="X9" s="2"/>
    </row>
    <row r="10" spans="1:24" x14ac:dyDescent="0.75">
      <c r="A10" s="2"/>
      <c r="B10" s="29" t="s">
        <v>15</v>
      </c>
      <c r="C10" s="9" t="s">
        <v>17</v>
      </c>
      <c r="D10" s="280">
        <f>[1]TRD!N10</f>
        <v>48.748146899200002</v>
      </c>
      <c r="E10" s="166"/>
      <c r="F10" s="89">
        <v>1</v>
      </c>
      <c r="G10" s="166">
        <f t="shared" si="0"/>
        <v>48.748146899200002</v>
      </c>
      <c r="H10" s="166">
        <f t="shared" si="1"/>
        <v>0</v>
      </c>
      <c r="I10" s="166">
        <f t="shared" si="2"/>
        <v>0</v>
      </c>
      <c r="J10" s="290">
        <f>[1]TRD!O10</f>
        <v>0.22155035861</v>
      </c>
      <c r="K10" s="166"/>
      <c r="L10" s="89">
        <v>1</v>
      </c>
      <c r="M10" s="166">
        <f t="shared" si="3"/>
        <v>0.22155035861</v>
      </c>
      <c r="N10" s="166">
        <f t="shared" si="4"/>
        <v>0</v>
      </c>
      <c r="O10" s="166">
        <f t="shared" si="5"/>
        <v>0</v>
      </c>
      <c r="P10" s="15"/>
      <c r="Q10" s="2"/>
      <c r="R10" s="2"/>
      <c r="S10" s="2"/>
      <c r="T10" s="2"/>
      <c r="U10" s="2"/>
      <c r="V10" s="2"/>
      <c r="W10" s="2"/>
      <c r="X10" s="2"/>
    </row>
    <row r="11" spans="1:24" x14ac:dyDescent="0.75">
      <c r="A11" s="2"/>
      <c r="B11" s="29" t="s">
        <v>18</v>
      </c>
      <c r="C11" s="9" t="s">
        <v>14</v>
      </c>
      <c r="D11" s="280">
        <f>[1]TRD!N11</f>
        <v>30.865769120970004</v>
      </c>
      <c r="E11" s="166"/>
      <c r="F11" s="89">
        <v>1</v>
      </c>
      <c r="G11" s="166">
        <f t="shared" si="0"/>
        <v>30.865769120970004</v>
      </c>
      <c r="H11" s="166">
        <f t="shared" si="1"/>
        <v>0</v>
      </c>
      <c r="I11" s="166">
        <f t="shared" si="2"/>
        <v>0</v>
      </c>
      <c r="J11" s="290">
        <f>[1]TRD!O11</f>
        <v>13.561011162649999</v>
      </c>
      <c r="K11" s="166"/>
      <c r="L11" s="89">
        <v>1</v>
      </c>
      <c r="M11" s="166">
        <f t="shared" si="3"/>
        <v>13.561011162649999</v>
      </c>
      <c r="N11" s="166">
        <f t="shared" si="4"/>
        <v>0</v>
      </c>
      <c r="O11" s="166">
        <f t="shared" si="5"/>
        <v>0</v>
      </c>
      <c r="P11" s="15"/>
      <c r="Q11" s="2"/>
      <c r="R11" s="2"/>
      <c r="S11" s="2"/>
      <c r="T11" s="2"/>
      <c r="U11" s="2"/>
      <c r="V11" s="2"/>
      <c r="W11" s="2"/>
      <c r="X11" s="2"/>
    </row>
    <row r="12" spans="1:24" x14ac:dyDescent="0.75">
      <c r="A12" s="2"/>
      <c r="B12" s="29" t="s">
        <v>21</v>
      </c>
      <c r="C12" s="9" t="s">
        <v>20</v>
      </c>
      <c r="D12" s="280">
        <f>[1]TRD!N12</f>
        <v>1.7053848770000001E-2</v>
      </c>
      <c r="E12" s="166"/>
      <c r="F12" s="89">
        <v>1</v>
      </c>
      <c r="G12" s="166">
        <f t="shared" si="0"/>
        <v>1.7053848770000001E-2</v>
      </c>
      <c r="H12" s="166">
        <f t="shared" si="1"/>
        <v>0</v>
      </c>
      <c r="I12" s="166">
        <f t="shared" si="2"/>
        <v>0</v>
      </c>
      <c r="J12" s="290">
        <f>[1]TRD!O12</f>
        <v>1.1595685850000001E-2</v>
      </c>
      <c r="K12" s="166"/>
      <c r="L12" s="89">
        <v>1</v>
      </c>
      <c r="M12" s="166">
        <f t="shared" si="3"/>
        <v>1.1595685850000001E-2</v>
      </c>
      <c r="N12" s="166">
        <f t="shared" si="4"/>
        <v>0</v>
      </c>
      <c r="O12" s="166">
        <f t="shared" si="5"/>
        <v>0</v>
      </c>
      <c r="P12" s="15"/>
      <c r="Q12" s="2"/>
      <c r="R12" s="2"/>
      <c r="S12" s="2"/>
      <c r="T12" s="2"/>
      <c r="U12" s="2"/>
      <c r="V12" s="2"/>
      <c r="W12" s="2"/>
      <c r="X12" s="2"/>
    </row>
    <row r="13" spans="1:24" x14ac:dyDescent="0.75">
      <c r="A13" s="2"/>
      <c r="B13" s="29" t="s">
        <v>22</v>
      </c>
      <c r="C13" s="9" t="s">
        <v>34</v>
      </c>
      <c r="D13" s="280">
        <f>[1]TRD!N13</f>
        <v>3.1503902705099995</v>
      </c>
      <c r="E13" s="166"/>
      <c r="F13" s="89">
        <v>1</v>
      </c>
      <c r="G13" s="166">
        <f t="shared" si="0"/>
        <v>3.1503902705099995</v>
      </c>
      <c r="H13" s="166">
        <f t="shared" si="1"/>
        <v>0</v>
      </c>
      <c r="I13" s="166">
        <f t="shared" si="2"/>
        <v>0</v>
      </c>
      <c r="J13" s="290">
        <f>[1]TRD!O13</f>
        <v>3.8356541435099998</v>
      </c>
      <c r="K13" s="166"/>
      <c r="L13" s="89">
        <v>1</v>
      </c>
      <c r="M13" s="166">
        <f t="shared" si="3"/>
        <v>3.8356541435099998</v>
      </c>
      <c r="N13" s="166">
        <f t="shared" si="4"/>
        <v>0</v>
      </c>
      <c r="O13" s="166">
        <f t="shared" si="5"/>
        <v>0</v>
      </c>
      <c r="P13" s="15"/>
      <c r="Q13" s="2"/>
      <c r="R13" s="2"/>
      <c r="S13" s="2"/>
      <c r="T13" s="2"/>
      <c r="U13" s="2"/>
      <c r="V13" s="2"/>
      <c r="W13" s="2"/>
      <c r="X13" s="2"/>
    </row>
    <row r="14" spans="1:24" x14ac:dyDescent="0.75">
      <c r="A14" s="2"/>
      <c r="B14" s="29" t="s">
        <v>25</v>
      </c>
      <c r="C14" s="9" t="s">
        <v>37</v>
      </c>
      <c r="D14" s="280">
        <f>[1]TRD!N14</f>
        <v>0.12163371380999999</v>
      </c>
      <c r="E14" s="166"/>
      <c r="F14" s="89">
        <v>1</v>
      </c>
      <c r="G14" s="166">
        <f t="shared" si="0"/>
        <v>0.12163371380999999</v>
      </c>
      <c r="H14" s="166">
        <f t="shared" si="1"/>
        <v>0</v>
      </c>
      <c r="I14" s="166">
        <f t="shared" si="2"/>
        <v>0</v>
      </c>
      <c r="J14" s="290">
        <f>[1]TRD!O14</f>
        <v>7.7332290000000004E-5</v>
      </c>
      <c r="K14" s="166"/>
      <c r="L14" s="89">
        <v>1</v>
      </c>
      <c r="M14" s="166">
        <f t="shared" si="3"/>
        <v>7.7332290000000004E-5</v>
      </c>
      <c r="N14" s="166">
        <f t="shared" si="4"/>
        <v>0</v>
      </c>
      <c r="O14" s="166">
        <f t="shared" si="5"/>
        <v>0</v>
      </c>
      <c r="P14" s="15"/>
      <c r="Q14" s="2"/>
      <c r="R14" s="2"/>
      <c r="S14" s="2"/>
      <c r="T14" s="2"/>
      <c r="U14" s="2"/>
      <c r="V14" s="2"/>
      <c r="W14" s="2"/>
      <c r="X14" s="2"/>
    </row>
    <row r="15" spans="1:24" x14ac:dyDescent="0.75">
      <c r="A15" s="2"/>
      <c r="B15" s="29" t="s">
        <v>28</v>
      </c>
      <c r="C15" s="9" t="s">
        <v>31</v>
      </c>
      <c r="D15" s="280">
        <f>[1]TRD!N15</f>
        <v>10.250436616</v>
      </c>
      <c r="E15" s="166"/>
      <c r="F15" s="89">
        <v>1</v>
      </c>
      <c r="G15" s="166">
        <f t="shared" si="0"/>
        <v>10.250436616</v>
      </c>
      <c r="H15" s="166">
        <f t="shared" si="1"/>
        <v>0</v>
      </c>
      <c r="I15" s="166">
        <f t="shared" si="2"/>
        <v>0</v>
      </c>
      <c r="J15" s="290">
        <f>[1]TRD!O15</f>
        <v>1.1879237579999999E-2</v>
      </c>
      <c r="K15" s="166"/>
      <c r="L15" s="89">
        <v>1</v>
      </c>
      <c r="M15" s="166">
        <f t="shared" si="3"/>
        <v>1.1879237579999999E-2</v>
      </c>
      <c r="N15" s="166">
        <f t="shared" si="4"/>
        <v>0</v>
      </c>
      <c r="O15" s="166">
        <f t="shared" si="5"/>
        <v>0</v>
      </c>
      <c r="P15" s="15"/>
      <c r="Q15" s="2"/>
      <c r="R15" s="2"/>
      <c r="S15" s="2"/>
      <c r="T15" s="2"/>
      <c r="U15" s="2"/>
      <c r="V15" s="2"/>
      <c r="W15" s="2"/>
      <c r="X15" s="2"/>
    </row>
    <row r="16" spans="1:24" x14ac:dyDescent="0.75">
      <c r="A16" s="2"/>
      <c r="B16" s="29" t="s">
        <v>32</v>
      </c>
      <c r="C16" s="9" t="s">
        <v>40</v>
      </c>
      <c r="D16" s="280">
        <f>[1]TRD!N16</f>
        <v>1.7927786800000002E-3</v>
      </c>
      <c r="E16" s="166"/>
      <c r="F16" s="89">
        <v>1</v>
      </c>
      <c r="G16" s="166">
        <f t="shared" si="0"/>
        <v>1.7927786800000002E-3</v>
      </c>
      <c r="H16" s="166">
        <f t="shared" si="1"/>
        <v>0</v>
      </c>
      <c r="I16" s="166">
        <f t="shared" si="2"/>
        <v>0</v>
      </c>
      <c r="J16" s="290">
        <f>[1]TRD!O16</f>
        <v>0</v>
      </c>
      <c r="K16" s="166"/>
      <c r="L16" s="89">
        <v>1</v>
      </c>
      <c r="M16" s="166">
        <f t="shared" si="3"/>
        <v>0</v>
      </c>
      <c r="N16" s="166">
        <f t="shared" si="4"/>
        <v>0</v>
      </c>
      <c r="O16" s="166">
        <f t="shared" si="5"/>
        <v>0</v>
      </c>
      <c r="P16" s="15"/>
      <c r="Q16" s="2"/>
      <c r="R16" s="2"/>
      <c r="S16" s="2"/>
      <c r="T16" s="2"/>
      <c r="U16" s="2"/>
      <c r="V16" s="2"/>
      <c r="W16" s="2"/>
      <c r="X16" s="2"/>
    </row>
    <row r="17" spans="1:24" x14ac:dyDescent="0.75">
      <c r="A17" s="2"/>
      <c r="B17" s="29" t="s">
        <v>35</v>
      </c>
      <c r="C17" s="9" t="s">
        <v>1557</v>
      </c>
      <c r="D17" s="280">
        <f>[1]TRD!N17</f>
        <v>1.0263558159399999</v>
      </c>
      <c r="E17" s="166"/>
      <c r="F17" s="89">
        <v>1</v>
      </c>
      <c r="G17" s="166">
        <f t="shared" si="0"/>
        <v>1.0263558159399999</v>
      </c>
      <c r="H17" s="166">
        <f t="shared" si="1"/>
        <v>0</v>
      </c>
      <c r="I17" s="166">
        <f t="shared" si="2"/>
        <v>0</v>
      </c>
      <c r="J17" s="290">
        <f>[1]TRD!O17</f>
        <v>3.9711137066299993</v>
      </c>
      <c r="K17" s="166"/>
      <c r="L17" s="89">
        <v>1</v>
      </c>
      <c r="M17" s="166">
        <f t="shared" si="3"/>
        <v>3.9711137066299993</v>
      </c>
      <c r="N17" s="166">
        <f t="shared" si="4"/>
        <v>0</v>
      </c>
      <c r="O17" s="166">
        <f t="shared" si="5"/>
        <v>0</v>
      </c>
      <c r="P17" s="15"/>
      <c r="Q17" s="2"/>
      <c r="R17" s="2"/>
      <c r="S17" s="2"/>
      <c r="T17" s="2"/>
      <c r="U17" s="2"/>
      <c r="V17" s="2"/>
      <c r="W17" s="2"/>
      <c r="X17" s="2"/>
    </row>
    <row r="18" spans="1:24" x14ac:dyDescent="0.75">
      <c r="A18" s="2"/>
      <c r="B18" s="29" t="s">
        <v>38</v>
      </c>
      <c r="C18" s="9" t="s">
        <v>1558</v>
      </c>
      <c r="D18" s="280">
        <f>[1]TRD!N18</f>
        <v>1.9132673770000001E-2</v>
      </c>
      <c r="E18" s="166"/>
      <c r="F18" s="89">
        <v>1</v>
      </c>
      <c r="G18" s="166">
        <f t="shared" si="0"/>
        <v>1.9132673770000001E-2</v>
      </c>
      <c r="H18" s="166">
        <f t="shared" si="1"/>
        <v>0</v>
      </c>
      <c r="I18" s="166">
        <f t="shared" si="2"/>
        <v>0</v>
      </c>
      <c r="J18" s="290">
        <f>[1]TRD!O18</f>
        <v>3.68949861E-3</v>
      </c>
      <c r="K18" s="166"/>
      <c r="L18" s="89">
        <v>1</v>
      </c>
      <c r="M18" s="166">
        <f t="shared" si="3"/>
        <v>3.68949861E-3</v>
      </c>
      <c r="N18" s="166">
        <f t="shared" si="4"/>
        <v>0</v>
      </c>
      <c r="O18" s="166">
        <f t="shared" si="5"/>
        <v>0</v>
      </c>
      <c r="P18" s="15"/>
      <c r="Q18" s="2"/>
      <c r="R18" s="2"/>
      <c r="S18" s="2"/>
      <c r="T18" s="2"/>
      <c r="U18" s="2"/>
      <c r="V18" s="2"/>
      <c r="W18" s="2"/>
      <c r="X18" s="2"/>
    </row>
    <row r="19" spans="1:24" x14ac:dyDescent="0.75">
      <c r="A19" s="2"/>
      <c r="B19" s="29" t="s">
        <v>41</v>
      </c>
      <c r="C19" s="9" t="s">
        <v>48</v>
      </c>
      <c r="D19" s="280">
        <f>[1]TRD!N19</f>
        <v>0.98043124556999983</v>
      </c>
      <c r="E19" s="166"/>
      <c r="F19" s="89">
        <v>1</v>
      </c>
      <c r="G19" s="166">
        <f t="shared" si="0"/>
        <v>0.98043124556999983</v>
      </c>
      <c r="H19" s="166">
        <f t="shared" si="1"/>
        <v>0</v>
      </c>
      <c r="I19" s="166">
        <f t="shared" si="2"/>
        <v>0</v>
      </c>
      <c r="J19" s="290">
        <f>[1]TRD!O19</f>
        <v>0.16052187732000001</v>
      </c>
      <c r="K19" s="166"/>
      <c r="L19" s="89">
        <v>1</v>
      </c>
      <c r="M19" s="166">
        <f t="shared" si="3"/>
        <v>0.16052187732000001</v>
      </c>
      <c r="N19" s="166">
        <f t="shared" si="4"/>
        <v>0</v>
      </c>
      <c r="O19" s="166">
        <f t="shared" si="5"/>
        <v>0</v>
      </c>
      <c r="P19" s="15"/>
      <c r="Q19" s="2"/>
      <c r="R19" s="2"/>
      <c r="S19" s="2"/>
      <c r="T19" s="2"/>
      <c r="U19" s="2"/>
      <c r="V19" s="2"/>
      <c r="W19" s="2"/>
      <c r="X19" s="2"/>
    </row>
    <row r="20" spans="1:24" x14ac:dyDescent="0.75">
      <c r="A20" s="2"/>
      <c r="B20" s="29" t="s">
        <v>44</v>
      </c>
      <c r="C20" s="9" t="s">
        <v>1559</v>
      </c>
      <c r="D20" s="280">
        <f>[1]TRD!N20</f>
        <v>0</v>
      </c>
      <c r="E20" s="166"/>
      <c r="F20" s="89">
        <v>1</v>
      </c>
      <c r="G20" s="166">
        <f t="shared" si="0"/>
        <v>0</v>
      </c>
      <c r="H20" s="166">
        <f t="shared" si="1"/>
        <v>0</v>
      </c>
      <c r="I20" s="166">
        <f t="shared" si="2"/>
        <v>0</v>
      </c>
      <c r="J20" s="290">
        <f>[1]TRD!O20</f>
        <v>0</v>
      </c>
      <c r="K20" s="166"/>
      <c r="L20" s="89">
        <v>1</v>
      </c>
      <c r="M20" s="166">
        <f t="shared" si="3"/>
        <v>0</v>
      </c>
      <c r="N20" s="166">
        <f t="shared" si="4"/>
        <v>0</v>
      </c>
      <c r="O20" s="166">
        <f t="shared" si="5"/>
        <v>0</v>
      </c>
      <c r="P20" s="15"/>
      <c r="Q20" s="2"/>
      <c r="R20" s="2"/>
      <c r="S20" s="2"/>
      <c r="T20" s="2"/>
      <c r="U20" s="2"/>
      <c r="V20" s="2"/>
      <c r="W20" s="2"/>
      <c r="X20" s="2"/>
    </row>
    <row r="21" spans="1:24" x14ac:dyDescent="0.75">
      <c r="A21" s="2"/>
      <c r="B21" s="29" t="s">
        <v>49</v>
      </c>
      <c r="C21" s="9" t="s">
        <v>1560</v>
      </c>
      <c r="D21" s="280">
        <f>[1]TRD!N21</f>
        <v>0</v>
      </c>
      <c r="E21" s="166"/>
      <c r="F21" s="89">
        <v>1</v>
      </c>
      <c r="G21" s="166">
        <f t="shared" si="0"/>
        <v>0</v>
      </c>
      <c r="H21" s="166">
        <f t="shared" si="1"/>
        <v>0</v>
      </c>
      <c r="I21" s="166">
        <f t="shared" si="2"/>
        <v>0</v>
      </c>
      <c r="J21" s="290">
        <f>[1]TRD!O21</f>
        <v>0</v>
      </c>
      <c r="K21" s="166"/>
      <c r="L21" s="89">
        <v>1</v>
      </c>
      <c r="M21" s="166">
        <f t="shared" si="3"/>
        <v>0</v>
      </c>
      <c r="N21" s="166">
        <f t="shared" si="4"/>
        <v>0</v>
      </c>
      <c r="O21" s="166">
        <f t="shared" si="5"/>
        <v>0</v>
      </c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75">
      <c r="A22" s="2"/>
      <c r="B22" s="29" t="s">
        <v>54</v>
      </c>
      <c r="C22" s="9" t="s">
        <v>1561</v>
      </c>
      <c r="D22" s="280">
        <f>[1]TRD!N22</f>
        <v>6.2738106969999999E-2</v>
      </c>
      <c r="E22" s="166"/>
      <c r="F22" s="89">
        <v>1</v>
      </c>
      <c r="G22" s="166">
        <f t="shared" si="0"/>
        <v>6.2738106969999999E-2</v>
      </c>
      <c r="H22" s="166">
        <f t="shared" si="1"/>
        <v>0</v>
      </c>
      <c r="I22" s="166">
        <f t="shared" si="2"/>
        <v>0</v>
      </c>
      <c r="J22" s="290">
        <f>[1]TRD!O22</f>
        <v>7.7640787629999986E-2</v>
      </c>
      <c r="K22" s="166"/>
      <c r="L22" s="89">
        <v>1</v>
      </c>
      <c r="M22" s="166">
        <f t="shared" si="3"/>
        <v>7.7640787629999986E-2</v>
      </c>
      <c r="N22" s="166">
        <f t="shared" si="4"/>
        <v>0</v>
      </c>
      <c r="O22" s="166">
        <f t="shared" si="5"/>
        <v>0</v>
      </c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75">
      <c r="A23" s="2"/>
      <c r="B23" s="29" t="s">
        <v>58</v>
      </c>
      <c r="C23" s="9" t="s">
        <v>66</v>
      </c>
      <c r="D23" s="280">
        <f>[1]TRD!N23</f>
        <v>5.4450912684000015</v>
      </c>
      <c r="E23" s="166"/>
      <c r="F23" s="89">
        <v>1</v>
      </c>
      <c r="G23" s="166">
        <f t="shared" si="0"/>
        <v>5.4450912684000015</v>
      </c>
      <c r="H23" s="166">
        <f t="shared" si="1"/>
        <v>0</v>
      </c>
      <c r="I23" s="166">
        <f t="shared" si="2"/>
        <v>0</v>
      </c>
      <c r="J23" s="290">
        <f>[1]TRD!O23</f>
        <v>0.32885431592999997</v>
      </c>
      <c r="K23" s="166"/>
      <c r="L23" s="89">
        <v>1</v>
      </c>
      <c r="M23" s="166">
        <f t="shared" si="3"/>
        <v>0.32885431592999997</v>
      </c>
      <c r="N23" s="166">
        <f t="shared" si="4"/>
        <v>0</v>
      </c>
      <c r="O23" s="166">
        <f t="shared" si="5"/>
        <v>0</v>
      </c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75">
      <c r="A24" s="2"/>
      <c r="B24" s="29" t="s">
        <v>60</v>
      </c>
      <c r="C24" s="9" t="s">
        <v>24</v>
      </c>
      <c r="D24" s="280">
        <f>[1]TRD!N24</f>
        <v>5.8105146106700003</v>
      </c>
      <c r="E24" s="166"/>
      <c r="F24" s="89">
        <v>1</v>
      </c>
      <c r="G24" s="166">
        <f t="shared" si="0"/>
        <v>5.8105146106700003</v>
      </c>
      <c r="H24" s="166">
        <f t="shared" si="1"/>
        <v>0</v>
      </c>
      <c r="I24" s="166">
        <f t="shared" si="2"/>
        <v>0</v>
      </c>
      <c r="J24" s="290">
        <f>[1]TRD!O24</f>
        <v>8.953665580999999E-2</v>
      </c>
      <c r="K24" s="166"/>
      <c r="L24" s="89">
        <v>1</v>
      </c>
      <c r="M24" s="166">
        <f t="shared" si="3"/>
        <v>8.953665580999999E-2</v>
      </c>
      <c r="N24" s="166">
        <f t="shared" si="4"/>
        <v>0</v>
      </c>
      <c r="O24" s="166">
        <f t="shared" si="5"/>
        <v>0</v>
      </c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75">
      <c r="A25" s="2"/>
      <c r="B25" s="29" t="s">
        <v>1135</v>
      </c>
      <c r="C25" s="9" t="s">
        <v>1562</v>
      </c>
      <c r="D25" s="280">
        <f>[1]TRD!N25</f>
        <v>2.6589419045000002</v>
      </c>
      <c r="E25" s="166"/>
      <c r="F25" s="89">
        <v>1</v>
      </c>
      <c r="G25" s="166">
        <f t="shared" si="0"/>
        <v>2.6589419045000002</v>
      </c>
      <c r="H25" s="166">
        <f t="shared" si="1"/>
        <v>0</v>
      </c>
      <c r="I25" s="166">
        <f t="shared" si="2"/>
        <v>0</v>
      </c>
      <c r="J25" s="290">
        <f>[1]TRD!O25</f>
        <v>1.9698114169999999E-2</v>
      </c>
      <c r="K25" s="166"/>
      <c r="L25" s="89">
        <v>1</v>
      </c>
      <c r="M25" s="166">
        <f t="shared" si="3"/>
        <v>1.9698114169999999E-2</v>
      </c>
      <c r="N25" s="166">
        <f t="shared" si="4"/>
        <v>0</v>
      </c>
      <c r="O25" s="166">
        <f t="shared" si="5"/>
        <v>0</v>
      </c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75">
      <c r="A26" s="2"/>
      <c r="B26" s="29" t="s">
        <v>63</v>
      </c>
      <c r="C26" s="18" t="s">
        <v>27</v>
      </c>
      <c r="D26" s="280">
        <f>[1]TRD!N26</f>
        <v>2.8212149839999999E-2</v>
      </c>
      <c r="E26" s="170"/>
      <c r="F26" s="152">
        <v>1</v>
      </c>
      <c r="G26" s="170">
        <f t="shared" si="0"/>
        <v>2.8212149839999999E-2</v>
      </c>
      <c r="H26" s="170">
        <f t="shared" si="1"/>
        <v>0</v>
      </c>
      <c r="I26" s="170">
        <f t="shared" si="2"/>
        <v>0</v>
      </c>
      <c r="J26" s="290">
        <f>[1]TRD!O26</f>
        <v>6.29218751E-3</v>
      </c>
      <c r="K26" s="170"/>
      <c r="L26" s="152">
        <v>1</v>
      </c>
      <c r="M26" s="170">
        <f t="shared" si="3"/>
        <v>6.29218751E-3</v>
      </c>
      <c r="N26" s="170">
        <f t="shared" si="4"/>
        <v>0</v>
      </c>
      <c r="O26" s="170">
        <f t="shared" si="5"/>
        <v>0</v>
      </c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75">
      <c r="A27" s="2"/>
      <c r="B27" s="29" t="s">
        <v>67</v>
      </c>
      <c r="C27" s="9" t="s">
        <v>75</v>
      </c>
      <c r="D27" s="280">
        <f>[1]TRD!N27</f>
        <v>2.6294641659999996E-2</v>
      </c>
      <c r="E27" s="166"/>
      <c r="F27" s="89">
        <v>1</v>
      </c>
      <c r="G27" s="166">
        <f t="shared" si="0"/>
        <v>2.6294641659999996E-2</v>
      </c>
      <c r="H27" s="166">
        <f t="shared" si="1"/>
        <v>0</v>
      </c>
      <c r="I27" s="166">
        <f t="shared" si="2"/>
        <v>0</v>
      </c>
      <c r="J27" s="290">
        <f>[1]TRD!O27</f>
        <v>53.422226920999996</v>
      </c>
      <c r="K27" s="166"/>
      <c r="L27" s="89">
        <v>1</v>
      </c>
      <c r="M27" s="166">
        <f t="shared" si="3"/>
        <v>53.422226920999996</v>
      </c>
      <c r="N27" s="166">
        <f t="shared" si="4"/>
        <v>0</v>
      </c>
      <c r="O27" s="166">
        <f t="shared" si="5"/>
        <v>0</v>
      </c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75">
      <c r="A28" s="2"/>
      <c r="B28" s="29" t="s">
        <v>1136</v>
      </c>
      <c r="C28" s="9" t="s">
        <v>70</v>
      </c>
      <c r="D28" s="280">
        <f>[1]TRD!N28</f>
        <v>0</v>
      </c>
      <c r="E28" s="166"/>
      <c r="F28" s="89">
        <v>1</v>
      </c>
      <c r="G28" s="166">
        <f t="shared" si="0"/>
        <v>0</v>
      </c>
      <c r="H28" s="166">
        <f t="shared" si="1"/>
        <v>0</v>
      </c>
      <c r="I28" s="166">
        <f t="shared" si="2"/>
        <v>0</v>
      </c>
      <c r="J28" s="290">
        <f>[1]TRD!O28</f>
        <v>0</v>
      </c>
      <c r="K28" s="166"/>
      <c r="L28" s="89">
        <v>1</v>
      </c>
      <c r="M28" s="166">
        <f t="shared" si="3"/>
        <v>0</v>
      </c>
      <c r="N28" s="166">
        <f t="shared" si="4"/>
        <v>0</v>
      </c>
      <c r="O28" s="166">
        <f t="shared" si="5"/>
        <v>0</v>
      </c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75">
      <c r="A29" s="2"/>
      <c r="B29" s="29" t="s">
        <v>71</v>
      </c>
      <c r="C29" s="9" t="s">
        <v>57</v>
      </c>
      <c r="D29" s="280">
        <f>[1]TRD!N29</f>
        <v>0.16224563901</v>
      </c>
      <c r="E29" s="166"/>
      <c r="F29" s="89">
        <v>1</v>
      </c>
      <c r="G29" s="166">
        <f t="shared" si="0"/>
        <v>0.16224563901</v>
      </c>
      <c r="H29" s="166">
        <f t="shared" si="1"/>
        <v>0</v>
      </c>
      <c r="I29" s="166">
        <f t="shared" si="2"/>
        <v>0</v>
      </c>
      <c r="J29" s="290">
        <f>[1]TRD!O29</f>
        <v>0</v>
      </c>
      <c r="K29" s="166"/>
      <c r="L29" s="89">
        <v>1</v>
      </c>
      <c r="M29" s="166">
        <f t="shared" si="3"/>
        <v>0</v>
      </c>
      <c r="N29" s="166">
        <f t="shared" si="4"/>
        <v>0</v>
      </c>
      <c r="O29" s="166">
        <f t="shared" si="5"/>
        <v>0</v>
      </c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75">
      <c r="A30" s="2"/>
      <c r="B30" s="29" t="s">
        <v>78</v>
      </c>
      <c r="C30" s="9" t="s">
        <v>53</v>
      </c>
      <c r="D30" s="280">
        <f>[1]TRD!N30</f>
        <v>6.4360421999999997E-4</v>
      </c>
      <c r="E30" s="166"/>
      <c r="F30" s="89">
        <v>1</v>
      </c>
      <c r="G30" s="166">
        <f t="shared" si="0"/>
        <v>6.4360421999999997E-4</v>
      </c>
      <c r="H30" s="166">
        <f t="shared" si="1"/>
        <v>0</v>
      </c>
      <c r="I30" s="166">
        <f t="shared" si="2"/>
        <v>0</v>
      </c>
      <c r="J30" s="290">
        <f>[1]TRD!O30</f>
        <v>2.4871062299999997E-3</v>
      </c>
      <c r="K30" s="166"/>
      <c r="L30" s="89">
        <v>1</v>
      </c>
      <c r="M30" s="166">
        <f t="shared" si="3"/>
        <v>2.4871062299999997E-3</v>
      </c>
      <c r="N30" s="166">
        <f t="shared" si="4"/>
        <v>0</v>
      </c>
      <c r="O30" s="166">
        <f t="shared" si="5"/>
        <v>0</v>
      </c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75">
      <c r="A31" s="2"/>
      <c r="B31" s="29" t="s">
        <v>81</v>
      </c>
      <c r="C31" s="9" t="s">
        <v>1563</v>
      </c>
      <c r="D31" s="280">
        <f>[1]TRD!N31</f>
        <v>0.11005299549999999</v>
      </c>
      <c r="E31" s="166"/>
      <c r="F31" s="89">
        <v>1</v>
      </c>
      <c r="G31" s="166">
        <f t="shared" si="0"/>
        <v>0.11005299549999999</v>
      </c>
      <c r="H31" s="166">
        <f t="shared" si="1"/>
        <v>0</v>
      </c>
      <c r="I31" s="166">
        <f t="shared" si="2"/>
        <v>0</v>
      </c>
      <c r="J31" s="290">
        <f>[1]TRD!O31</f>
        <v>2.6355634385499997</v>
      </c>
      <c r="K31" s="166"/>
      <c r="L31" s="89">
        <v>1</v>
      </c>
      <c r="M31" s="166">
        <f t="shared" si="3"/>
        <v>2.6355634385499997</v>
      </c>
      <c r="N31" s="166">
        <f t="shared" si="4"/>
        <v>0</v>
      </c>
      <c r="O31" s="166">
        <f t="shared" si="5"/>
        <v>0</v>
      </c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75">
      <c r="A32" s="2"/>
      <c r="B32" s="29" t="s">
        <v>84</v>
      </c>
      <c r="C32" s="18" t="s">
        <v>86</v>
      </c>
      <c r="D32" s="280">
        <f>[1]TRD!N32</f>
        <v>3.8457630537199998</v>
      </c>
      <c r="E32" s="170"/>
      <c r="F32" s="152">
        <v>1</v>
      </c>
      <c r="G32" s="170">
        <f t="shared" si="0"/>
        <v>3.8457630537199998</v>
      </c>
      <c r="H32" s="170">
        <f t="shared" si="1"/>
        <v>0</v>
      </c>
      <c r="I32" s="170">
        <f t="shared" si="2"/>
        <v>0</v>
      </c>
      <c r="J32" s="290">
        <f>[1]TRD!O32</f>
        <v>0.14943009865000001</v>
      </c>
      <c r="K32" s="170"/>
      <c r="L32" s="152">
        <v>1</v>
      </c>
      <c r="M32" s="170">
        <f t="shared" si="3"/>
        <v>0.14943009865000001</v>
      </c>
      <c r="N32" s="170">
        <f t="shared" si="4"/>
        <v>0</v>
      </c>
      <c r="O32" s="170">
        <f t="shared" si="5"/>
        <v>0</v>
      </c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75">
      <c r="A33" s="2"/>
      <c r="B33" s="29" t="s">
        <v>87</v>
      </c>
      <c r="C33" s="9" t="s">
        <v>89</v>
      </c>
      <c r="D33" s="280">
        <f>[1]TRD!N33</f>
        <v>0.26715229533999996</v>
      </c>
      <c r="E33" s="166"/>
      <c r="F33" s="89">
        <v>1</v>
      </c>
      <c r="G33" s="166">
        <f t="shared" si="0"/>
        <v>0.26715229533999996</v>
      </c>
      <c r="H33" s="166">
        <f t="shared" si="1"/>
        <v>0</v>
      </c>
      <c r="I33" s="166">
        <f t="shared" si="2"/>
        <v>0</v>
      </c>
      <c r="J33" s="290">
        <f>[1]TRD!O33</f>
        <v>6.1260428268199991</v>
      </c>
      <c r="K33" s="166"/>
      <c r="L33" s="89">
        <v>1</v>
      </c>
      <c r="M33" s="166">
        <f t="shared" si="3"/>
        <v>6.1260428268199991</v>
      </c>
      <c r="N33" s="166">
        <f t="shared" si="4"/>
        <v>0</v>
      </c>
      <c r="O33" s="166">
        <f t="shared" si="5"/>
        <v>0</v>
      </c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75">
      <c r="A34" s="2"/>
      <c r="B34" s="29" t="s">
        <v>90</v>
      </c>
      <c r="C34" s="9" t="s">
        <v>101</v>
      </c>
      <c r="D34" s="280">
        <f>[1]TRD!N34</f>
        <v>5.2153561600000002E-3</v>
      </c>
      <c r="E34" s="166"/>
      <c r="F34" s="89">
        <v>1</v>
      </c>
      <c r="G34" s="166">
        <f t="shared" si="0"/>
        <v>5.2153561600000002E-3</v>
      </c>
      <c r="H34" s="166">
        <f t="shared" si="1"/>
        <v>0</v>
      </c>
      <c r="I34" s="166">
        <f t="shared" si="2"/>
        <v>0</v>
      </c>
      <c r="J34" s="290">
        <f>[1]TRD!O34</f>
        <v>3.6949035550000002E-2</v>
      </c>
      <c r="K34" s="166"/>
      <c r="L34" s="89">
        <v>1</v>
      </c>
      <c r="M34" s="166">
        <f t="shared" si="3"/>
        <v>3.6949035550000002E-2</v>
      </c>
      <c r="N34" s="166">
        <f t="shared" si="4"/>
        <v>0</v>
      </c>
      <c r="O34" s="166">
        <f t="shared" si="5"/>
        <v>0</v>
      </c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75">
      <c r="A35" s="2"/>
      <c r="B35" s="29" t="s">
        <v>93</v>
      </c>
      <c r="C35" s="9" t="s">
        <v>95</v>
      </c>
      <c r="D35" s="280">
        <f>[1]TRD!N35</f>
        <v>0.62684805896999984</v>
      </c>
      <c r="E35" s="166"/>
      <c r="F35" s="89">
        <v>1</v>
      </c>
      <c r="G35" s="166">
        <f t="shared" si="0"/>
        <v>0.62684805896999984</v>
      </c>
      <c r="H35" s="166">
        <f t="shared" si="1"/>
        <v>0</v>
      </c>
      <c r="I35" s="166">
        <f t="shared" si="2"/>
        <v>0</v>
      </c>
      <c r="J35" s="290">
        <f>[1]TRD!O35</f>
        <v>2.6974833200000001E-3</v>
      </c>
      <c r="K35" s="166"/>
      <c r="L35" s="89">
        <v>1</v>
      </c>
      <c r="M35" s="166">
        <f t="shared" si="3"/>
        <v>2.6974833200000001E-3</v>
      </c>
      <c r="N35" s="166">
        <f t="shared" si="4"/>
        <v>0</v>
      </c>
      <c r="O35" s="166">
        <f t="shared" si="5"/>
        <v>0</v>
      </c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75">
      <c r="A36" s="2"/>
      <c r="B36" s="29" t="s">
        <v>96</v>
      </c>
      <c r="C36" s="9" t="s">
        <v>104</v>
      </c>
      <c r="D36" s="280">
        <f>[1]TRD!N36</f>
        <v>3.2146949800000005E-2</v>
      </c>
      <c r="E36" s="166"/>
      <c r="F36" s="89">
        <v>1</v>
      </c>
      <c r="G36" s="166">
        <f t="shared" si="0"/>
        <v>3.2146949800000005E-2</v>
      </c>
      <c r="H36" s="166">
        <f t="shared" si="1"/>
        <v>0</v>
      </c>
      <c r="I36" s="166">
        <f t="shared" si="2"/>
        <v>0</v>
      </c>
      <c r="J36" s="290">
        <f>[1]TRD!O36</f>
        <v>1.3407040910199999</v>
      </c>
      <c r="K36" s="166"/>
      <c r="L36" s="89">
        <v>1</v>
      </c>
      <c r="M36" s="166">
        <f t="shared" si="3"/>
        <v>1.3407040910199999</v>
      </c>
      <c r="N36" s="166">
        <f t="shared" si="4"/>
        <v>0</v>
      </c>
      <c r="O36" s="166">
        <f t="shared" si="5"/>
        <v>0</v>
      </c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75">
      <c r="A37" s="2"/>
      <c r="B37" s="29" t="s">
        <v>99</v>
      </c>
      <c r="C37" s="9" t="s">
        <v>92</v>
      </c>
      <c r="D37" s="280">
        <f>[1]TRD!N37</f>
        <v>0</v>
      </c>
      <c r="E37" s="166"/>
      <c r="F37" s="89">
        <v>1</v>
      </c>
      <c r="G37" s="166">
        <f t="shared" si="0"/>
        <v>0</v>
      </c>
      <c r="H37" s="166">
        <f t="shared" si="1"/>
        <v>0</v>
      </c>
      <c r="I37" s="166">
        <f t="shared" si="2"/>
        <v>0</v>
      </c>
      <c r="J37" s="290">
        <f>[1]TRD!O37</f>
        <v>0</v>
      </c>
      <c r="K37" s="166"/>
      <c r="L37" s="89">
        <v>1</v>
      </c>
      <c r="M37" s="166">
        <f t="shared" si="3"/>
        <v>0</v>
      </c>
      <c r="N37" s="166">
        <f t="shared" si="4"/>
        <v>0</v>
      </c>
      <c r="O37" s="166">
        <f t="shared" si="5"/>
        <v>0</v>
      </c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75">
      <c r="A38" s="2"/>
      <c r="B38" s="29" t="s">
        <v>102</v>
      </c>
      <c r="C38" s="9" t="s">
        <v>98</v>
      </c>
      <c r="D38" s="280">
        <f>[1]TRD!N38</f>
        <v>0.48484352322000002</v>
      </c>
      <c r="E38" s="166"/>
      <c r="F38" s="89">
        <v>1</v>
      </c>
      <c r="G38" s="166">
        <f t="shared" si="0"/>
        <v>0.48484352322000002</v>
      </c>
      <c r="H38" s="166">
        <f t="shared" si="1"/>
        <v>0</v>
      </c>
      <c r="I38" s="166">
        <f t="shared" si="2"/>
        <v>0</v>
      </c>
      <c r="J38" s="290">
        <f>[1]TRD!O38</f>
        <v>3.4555060679999992E-2</v>
      </c>
      <c r="K38" s="166"/>
      <c r="L38" s="89">
        <v>1</v>
      </c>
      <c r="M38" s="166">
        <f t="shared" si="3"/>
        <v>3.4555060679999992E-2</v>
      </c>
      <c r="N38" s="166">
        <f t="shared" si="4"/>
        <v>0</v>
      </c>
      <c r="O38" s="166">
        <f t="shared" si="5"/>
        <v>0</v>
      </c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75">
      <c r="A39" s="2"/>
      <c r="B39" s="29" t="s">
        <v>105</v>
      </c>
      <c r="C39" s="9" t="s">
        <v>1564</v>
      </c>
      <c r="D39" s="280">
        <f>[1]TRD!N39</f>
        <v>0.9764324177999999</v>
      </c>
      <c r="E39" s="166"/>
      <c r="F39" s="89">
        <v>1</v>
      </c>
      <c r="G39" s="166">
        <f t="shared" si="0"/>
        <v>0.9764324177999999</v>
      </c>
      <c r="H39" s="166">
        <f t="shared" si="1"/>
        <v>0</v>
      </c>
      <c r="I39" s="166">
        <f t="shared" si="2"/>
        <v>0</v>
      </c>
      <c r="J39" s="290">
        <f>[1]TRD!O39</f>
        <v>5.1423478259999995E-2</v>
      </c>
      <c r="K39" s="166"/>
      <c r="L39" s="89">
        <v>1</v>
      </c>
      <c r="M39" s="166">
        <f t="shared" si="3"/>
        <v>5.1423478259999995E-2</v>
      </c>
      <c r="N39" s="166">
        <f t="shared" si="4"/>
        <v>0</v>
      </c>
      <c r="O39" s="166">
        <f t="shared" si="5"/>
        <v>0</v>
      </c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75">
      <c r="A40" s="2"/>
      <c r="B40" s="29" t="s">
        <v>108</v>
      </c>
      <c r="C40" s="18" t="s">
        <v>1565</v>
      </c>
      <c r="D40" s="280">
        <f>[1]TRD!N40</f>
        <v>6.178267899999998E-4</v>
      </c>
      <c r="E40" s="170"/>
      <c r="F40" s="152">
        <v>1</v>
      </c>
      <c r="G40" s="170">
        <f t="shared" si="0"/>
        <v>6.178267899999998E-4</v>
      </c>
      <c r="H40" s="170">
        <f t="shared" si="1"/>
        <v>0</v>
      </c>
      <c r="I40" s="170">
        <f t="shared" si="2"/>
        <v>0</v>
      </c>
      <c r="J40" s="290">
        <f>[1]TRD!O40</f>
        <v>0</v>
      </c>
      <c r="K40" s="170"/>
      <c r="L40" s="152">
        <v>1</v>
      </c>
      <c r="M40" s="170">
        <f t="shared" si="3"/>
        <v>0</v>
      </c>
      <c r="N40" s="170">
        <f t="shared" si="4"/>
        <v>0</v>
      </c>
      <c r="O40" s="170">
        <f t="shared" si="5"/>
        <v>0</v>
      </c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75">
      <c r="A41" s="2"/>
      <c r="B41" s="29" t="s">
        <v>109</v>
      </c>
      <c r="C41" s="9" t="s">
        <v>1566</v>
      </c>
      <c r="D41" s="280">
        <f>[1]TRD!N41</f>
        <v>0</v>
      </c>
      <c r="E41" s="166"/>
      <c r="F41" s="89">
        <v>1</v>
      </c>
      <c r="G41" s="166">
        <f t="shared" si="0"/>
        <v>0</v>
      </c>
      <c r="H41" s="166">
        <f t="shared" si="1"/>
        <v>0</v>
      </c>
      <c r="I41" s="166">
        <f t="shared" si="2"/>
        <v>0</v>
      </c>
      <c r="J41" s="290">
        <f>[1]TRD!O41</f>
        <v>0</v>
      </c>
      <c r="K41" s="166"/>
      <c r="L41" s="89">
        <v>1</v>
      </c>
      <c r="M41" s="166">
        <f t="shared" si="3"/>
        <v>0</v>
      </c>
      <c r="N41" s="166">
        <f t="shared" si="4"/>
        <v>0</v>
      </c>
      <c r="O41" s="166">
        <f t="shared" si="5"/>
        <v>0</v>
      </c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75">
      <c r="A42" s="2"/>
      <c r="B42" s="29" t="s">
        <v>112</v>
      </c>
      <c r="C42" s="9" t="s">
        <v>1567</v>
      </c>
      <c r="D42" s="280">
        <f>[1]TRD!N42</f>
        <v>0</v>
      </c>
      <c r="E42" s="166"/>
      <c r="F42" s="89">
        <v>1</v>
      </c>
      <c r="G42" s="166">
        <f t="shared" si="0"/>
        <v>0</v>
      </c>
      <c r="H42" s="166">
        <f t="shared" si="1"/>
        <v>0</v>
      </c>
      <c r="I42" s="166">
        <f t="shared" si="2"/>
        <v>0</v>
      </c>
      <c r="J42" s="290">
        <f>[1]TRD!O42</f>
        <v>0</v>
      </c>
      <c r="K42" s="166"/>
      <c r="L42" s="89">
        <v>1</v>
      </c>
      <c r="M42" s="166">
        <f t="shared" si="3"/>
        <v>0</v>
      </c>
      <c r="N42" s="166">
        <f t="shared" si="4"/>
        <v>0</v>
      </c>
      <c r="O42" s="166">
        <f t="shared" si="5"/>
        <v>0</v>
      </c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75">
      <c r="A43" s="2"/>
      <c r="B43" s="29" t="s">
        <v>1137</v>
      </c>
      <c r="C43" s="18" t="s">
        <v>107</v>
      </c>
      <c r="D43" s="280">
        <f>[1]TRD!N43</f>
        <v>1.0094582948099999</v>
      </c>
      <c r="E43" s="170"/>
      <c r="F43" s="152">
        <v>1</v>
      </c>
      <c r="G43" s="170">
        <f t="shared" si="0"/>
        <v>1.0094582948099999</v>
      </c>
      <c r="H43" s="170">
        <f t="shared" si="1"/>
        <v>0</v>
      </c>
      <c r="I43" s="170">
        <f t="shared" si="2"/>
        <v>0</v>
      </c>
      <c r="J43" s="290">
        <f>[1]TRD!O43</f>
        <v>0</v>
      </c>
      <c r="K43" s="170"/>
      <c r="L43" s="152">
        <v>1</v>
      </c>
      <c r="M43" s="170">
        <f t="shared" si="3"/>
        <v>0</v>
      </c>
      <c r="N43" s="170">
        <f t="shared" si="4"/>
        <v>0</v>
      </c>
      <c r="O43" s="170">
        <f t="shared" si="5"/>
        <v>0</v>
      </c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75">
      <c r="A44" s="2"/>
      <c r="B44" s="29" t="s">
        <v>1138</v>
      </c>
      <c r="C44" s="18" t="s">
        <v>111</v>
      </c>
      <c r="D44" s="280">
        <f>[1]TRD!N44</f>
        <v>0.69907059711999997</v>
      </c>
      <c r="E44" s="170"/>
      <c r="F44" s="152">
        <v>1</v>
      </c>
      <c r="G44" s="170">
        <f t="shared" si="0"/>
        <v>0.69907059711999997</v>
      </c>
      <c r="H44" s="170">
        <f t="shared" si="1"/>
        <v>0</v>
      </c>
      <c r="I44" s="170">
        <f t="shared" si="2"/>
        <v>0</v>
      </c>
      <c r="J44" s="290">
        <f>[1]TRD!O44</f>
        <v>6.9313846210000002E-2</v>
      </c>
      <c r="K44" s="170"/>
      <c r="L44" s="152">
        <v>1</v>
      </c>
      <c r="M44" s="170">
        <f t="shared" si="3"/>
        <v>6.9313846210000002E-2</v>
      </c>
      <c r="N44" s="170">
        <f t="shared" si="4"/>
        <v>0</v>
      </c>
      <c r="O44" s="170">
        <f t="shared" si="5"/>
        <v>0</v>
      </c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75">
      <c r="A45" s="2"/>
      <c r="B45" s="29" t="s">
        <v>117</v>
      </c>
      <c r="C45" s="9" t="s">
        <v>116</v>
      </c>
      <c r="D45" s="280">
        <f>[1]TRD!N45</f>
        <v>2.9244743793999999</v>
      </c>
      <c r="E45" s="166"/>
      <c r="F45" s="89">
        <v>1</v>
      </c>
      <c r="G45" s="166">
        <f t="shared" si="0"/>
        <v>2.9244743793999999</v>
      </c>
      <c r="H45" s="166">
        <f t="shared" si="1"/>
        <v>0</v>
      </c>
      <c r="I45" s="166">
        <f t="shared" si="2"/>
        <v>0</v>
      </c>
      <c r="J45" s="290">
        <f>[1]TRD!O45</f>
        <v>3.6021879599999998E-3</v>
      </c>
      <c r="K45" s="166"/>
      <c r="L45" s="89">
        <v>1</v>
      </c>
      <c r="M45" s="166">
        <f t="shared" si="3"/>
        <v>3.6021879599999998E-3</v>
      </c>
      <c r="N45" s="166">
        <f t="shared" si="4"/>
        <v>0</v>
      </c>
      <c r="O45" s="166">
        <f t="shared" si="5"/>
        <v>0</v>
      </c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75">
      <c r="A46" s="2"/>
      <c r="B46" s="29" t="s">
        <v>1141</v>
      </c>
      <c r="C46" s="9" t="s">
        <v>1140</v>
      </c>
      <c r="D46" s="280">
        <f>[1]TRD!N46</f>
        <v>1.0710106399999999E-3</v>
      </c>
      <c r="E46" s="166"/>
      <c r="F46" s="89">
        <v>1</v>
      </c>
      <c r="G46" s="166">
        <f t="shared" si="0"/>
        <v>1.0710106399999999E-3</v>
      </c>
      <c r="H46" s="166">
        <f t="shared" si="1"/>
        <v>0</v>
      </c>
      <c r="I46" s="166">
        <f t="shared" si="2"/>
        <v>0</v>
      </c>
      <c r="J46" s="290">
        <f>[1]TRD!O46</f>
        <v>103.0949104507</v>
      </c>
      <c r="K46" s="166"/>
      <c r="L46" s="89">
        <v>1</v>
      </c>
      <c r="M46" s="166">
        <f t="shared" si="3"/>
        <v>103.0949104507</v>
      </c>
      <c r="N46" s="166">
        <f t="shared" si="4"/>
        <v>0</v>
      </c>
      <c r="O46" s="166">
        <f t="shared" si="5"/>
        <v>0</v>
      </c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75">
      <c r="A47" s="2"/>
      <c r="B47" s="29" t="s">
        <v>1142</v>
      </c>
      <c r="C47" s="18" t="s">
        <v>119</v>
      </c>
      <c r="D47" s="280">
        <f>[1]TRD!N47</f>
        <v>16.488774243199998</v>
      </c>
      <c r="E47" s="170"/>
      <c r="F47" s="152">
        <v>1</v>
      </c>
      <c r="G47" s="170">
        <f t="shared" si="0"/>
        <v>16.488774243199998</v>
      </c>
      <c r="H47" s="170">
        <f t="shared" si="1"/>
        <v>0</v>
      </c>
      <c r="I47" s="170">
        <f t="shared" si="2"/>
        <v>0</v>
      </c>
      <c r="J47" s="290">
        <f>[1]TRD!O47</f>
        <v>153.18661774646998</v>
      </c>
      <c r="K47" s="170"/>
      <c r="L47" s="152">
        <v>1</v>
      </c>
      <c r="M47" s="170">
        <f t="shared" si="3"/>
        <v>153.18661774646998</v>
      </c>
      <c r="N47" s="170">
        <f t="shared" si="4"/>
        <v>0</v>
      </c>
      <c r="O47" s="170">
        <f t="shared" si="5"/>
        <v>0</v>
      </c>
      <c r="P47" s="2"/>
      <c r="Q47" s="2"/>
      <c r="R47" s="2"/>
      <c r="S47" s="2"/>
      <c r="T47" s="2"/>
      <c r="U47" s="2"/>
      <c r="V47" s="2"/>
      <c r="W47" s="2"/>
      <c r="X47" s="2"/>
    </row>
    <row r="48" spans="1:24" x14ac:dyDescent="0.75">
      <c r="A48" s="2"/>
      <c r="B48" s="29" t="s">
        <v>1143</v>
      </c>
      <c r="C48" s="9" t="s">
        <v>121</v>
      </c>
      <c r="D48" s="280">
        <f>[1]TRD!N48</f>
        <v>0.63302798992999987</v>
      </c>
      <c r="E48" s="166"/>
      <c r="F48" s="89">
        <v>1</v>
      </c>
      <c r="G48" s="166">
        <f t="shared" si="0"/>
        <v>0.63302798992999987</v>
      </c>
      <c r="H48" s="166">
        <f t="shared" si="1"/>
        <v>0</v>
      </c>
      <c r="I48" s="166">
        <f t="shared" si="2"/>
        <v>0</v>
      </c>
      <c r="J48" s="290">
        <f>[1]TRD!O48</f>
        <v>3.5558908641900002</v>
      </c>
      <c r="K48" s="166"/>
      <c r="L48" s="89">
        <v>1</v>
      </c>
      <c r="M48" s="166">
        <f t="shared" si="3"/>
        <v>3.5558908641900002</v>
      </c>
      <c r="N48" s="166">
        <f t="shared" si="4"/>
        <v>0</v>
      </c>
      <c r="O48" s="166">
        <f t="shared" si="5"/>
        <v>0</v>
      </c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75">
      <c r="A49" s="2"/>
      <c r="B49" s="29" t="s">
        <v>1144</v>
      </c>
      <c r="C49" s="9" t="s">
        <v>123</v>
      </c>
      <c r="D49" s="280">
        <f>[1]TRD!N49</f>
        <v>23.914099325620001</v>
      </c>
      <c r="E49" s="166"/>
      <c r="F49" s="89">
        <v>1</v>
      </c>
      <c r="G49" s="166">
        <f t="shared" si="0"/>
        <v>23.914099325620001</v>
      </c>
      <c r="H49" s="166">
        <f t="shared" si="1"/>
        <v>0</v>
      </c>
      <c r="I49" s="166">
        <f t="shared" si="2"/>
        <v>0</v>
      </c>
      <c r="J49" s="290">
        <f>[1]TRD!O49</f>
        <v>2.1332045674099995</v>
      </c>
      <c r="K49" s="166"/>
      <c r="L49" s="89">
        <v>1</v>
      </c>
      <c r="M49" s="166">
        <f t="shared" si="3"/>
        <v>2.1332045674099995</v>
      </c>
      <c r="N49" s="166">
        <f t="shared" si="4"/>
        <v>0</v>
      </c>
      <c r="O49" s="166">
        <f t="shared" si="5"/>
        <v>0</v>
      </c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75">
      <c r="A50" s="2"/>
      <c r="B50" s="29" t="s">
        <v>1145</v>
      </c>
      <c r="C50" s="9" t="s">
        <v>127</v>
      </c>
      <c r="D50" s="280">
        <f>[1]TRD!N50</f>
        <v>3.2702852550899997</v>
      </c>
      <c r="E50" s="166"/>
      <c r="F50" s="89">
        <v>1</v>
      </c>
      <c r="G50" s="166">
        <f t="shared" si="0"/>
        <v>3.2702852550899997</v>
      </c>
      <c r="H50" s="166">
        <f t="shared" si="1"/>
        <v>0</v>
      </c>
      <c r="I50" s="166">
        <f t="shared" si="2"/>
        <v>0</v>
      </c>
      <c r="J50" s="290">
        <f>[1]TRD!O50</f>
        <v>1.3545981257899999</v>
      </c>
      <c r="K50" s="166"/>
      <c r="L50" s="89">
        <v>1</v>
      </c>
      <c r="M50" s="166">
        <f t="shared" si="3"/>
        <v>1.3545981257899999</v>
      </c>
      <c r="N50" s="166">
        <f t="shared" si="4"/>
        <v>0</v>
      </c>
      <c r="O50" s="166">
        <f t="shared" si="5"/>
        <v>0</v>
      </c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75">
      <c r="A51" s="2"/>
      <c r="B51" s="29" t="s">
        <v>1146</v>
      </c>
      <c r="C51" s="9" t="s">
        <v>129</v>
      </c>
      <c r="D51" s="280">
        <f>[1]TRD!N51</f>
        <v>92.920933018199975</v>
      </c>
      <c r="E51" s="166"/>
      <c r="F51" s="89">
        <v>1</v>
      </c>
      <c r="G51" s="166">
        <f t="shared" si="0"/>
        <v>92.920933018199975</v>
      </c>
      <c r="H51" s="166">
        <f t="shared" si="1"/>
        <v>0</v>
      </c>
      <c r="I51" s="166">
        <f t="shared" si="2"/>
        <v>0</v>
      </c>
      <c r="J51" s="290">
        <f>[1]TRD!O51</f>
        <v>23.900396542750002</v>
      </c>
      <c r="K51" s="166"/>
      <c r="L51" s="89">
        <v>1</v>
      </c>
      <c r="M51" s="166">
        <f t="shared" si="3"/>
        <v>23.900396542750002</v>
      </c>
      <c r="N51" s="166">
        <f t="shared" si="4"/>
        <v>0</v>
      </c>
      <c r="O51" s="166">
        <f t="shared" si="5"/>
        <v>0</v>
      </c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75">
      <c r="A52" s="2"/>
      <c r="B52" s="29" t="s">
        <v>1147</v>
      </c>
      <c r="C52" s="9" t="s">
        <v>125</v>
      </c>
      <c r="D52" s="280">
        <f>[1]TRD!N52</f>
        <v>9.8163779559999966</v>
      </c>
      <c r="E52" s="166"/>
      <c r="F52" s="89">
        <v>1</v>
      </c>
      <c r="G52" s="166">
        <f t="shared" si="0"/>
        <v>9.8163779559999966</v>
      </c>
      <c r="H52" s="166">
        <f t="shared" si="1"/>
        <v>0</v>
      </c>
      <c r="I52" s="166">
        <f t="shared" si="2"/>
        <v>0</v>
      </c>
      <c r="J52" s="290">
        <f>[1]TRD!O52</f>
        <v>3.1055209117100007</v>
      </c>
      <c r="K52" s="166"/>
      <c r="L52" s="89">
        <v>1</v>
      </c>
      <c r="M52" s="166">
        <f t="shared" si="3"/>
        <v>3.1055209117100007</v>
      </c>
      <c r="N52" s="166">
        <f t="shared" si="4"/>
        <v>0</v>
      </c>
      <c r="O52" s="166">
        <f t="shared" si="5"/>
        <v>0</v>
      </c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75">
      <c r="A53" s="2"/>
      <c r="B53" s="29" t="s">
        <v>1148</v>
      </c>
      <c r="C53" s="9" t="s">
        <v>135</v>
      </c>
      <c r="D53" s="280">
        <f>[1]TRD!N53</f>
        <v>48.308166082539998</v>
      </c>
      <c r="E53" s="166"/>
      <c r="F53" s="89">
        <v>1</v>
      </c>
      <c r="G53" s="166">
        <f t="shared" si="0"/>
        <v>48.308166082539998</v>
      </c>
      <c r="H53" s="166">
        <f t="shared" si="1"/>
        <v>0</v>
      </c>
      <c r="I53" s="166">
        <f t="shared" si="2"/>
        <v>0</v>
      </c>
      <c r="J53" s="290">
        <f>[1]TRD!O53</f>
        <v>36.936078649540001</v>
      </c>
      <c r="K53" s="166"/>
      <c r="L53" s="89">
        <v>1</v>
      </c>
      <c r="M53" s="166">
        <f t="shared" si="3"/>
        <v>36.936078649540001</v>
      </c>
      <c r="N53" s="166">
        <f t="shared" si="4"/>
        <v>0</v>
      </c>
      <c r="O53" s="166">
        <f t="shared" si="5"/>
        <v>0</v>
      </c>
      <c r="P53" s="2"/>
      <c r="Q53" s="2"/>
      <c r="R53" s="2"/>
      <c r="S53" s="2"/>
      <c r="T53" s="2"/>
      <c r="U53" s="2"/>
      <c r="V53" s="2"/>
      <c r="W53" s="2"/>
      <c r="X53" s="2"/>
    </row>
    <row r="54" spans="1:24" x14ac:dyDescent="0.75">
      <c r="A54" s="2"/>
      <c r="B54" s="29" t="s">
        <v>1314</v>
      </c>
      <c r="C54" s="9" t="s">
        <v>1153</v>
      </c>
      <c r="D54" s="280">
        <f>[1]TRD!N54</f>
        <v>13.281667805980002</v>
      </c>
      <c r="E54" s="166"/>
      <c r="F54" s="89">
        <v>1</v>
      </c>
      <c r="G54" s="166">
        <f t="shared" si="0"/>
        <v>13.281667805980002</v>
      </c>
      <c r="H54" s="166">
        <f t="shared" si="1"/>
        <v>0</v>
      </c>
      <c r="I54" s="166">
        <f t="shared" si="2"/>
        <v>0</v>
      </c>
      <c r="J54" s="290">
        <f>[1]TRD!O54</f>
        <v>4.80812931004</v>
      </c>
      <c r="K54" s="166"/>
      <c r="L54" s="89">
        <v>1</v>
      </c>
      <c r="M54" s="166">
        <f t="shared" si="3"/>
        <v>4.80812931004</v>
      </c>
      <c r="N54" s="166">
        <f t="shared" si="4"/>
        <v>0</v>
      </c>
      <c r="O54" s="166">
        <f t="shared" si="5"/>
        <v>0</v>
      </c>
      <c r="P54" s="7"/>
      <c r="Q54" s="2"/>
      <c r="R54" s="2"/>
      <c r="S54" s="2"/>
      <c r="T54" s="2"/>
      <c r="U54" s="2"/>
      <c r="V54" s="2"/>
      <c r="W54" s="2"/>
      <c r="X54" s="2"/>
    </row>
    <row r="55" spans="1:24" x14ac:dyDescent="0.75">
      <c r="A55" s="2"/>
      <c r="B55" s="29" t="s">
        <v>1149</v>
      </c>
      <c r="C55" s="9" t="s">
        <v>146</v>
      </c>
      <c r="D55" s="280">
        <f>[1]TRD!N55</f>
        <v>3.4523894935599997</v>
      </c>
      <c r="E55" s="166"/>
      <c r="F55" s="89">
        <v>1</v>
      </c>
      <c r="G55" s="166">
        <f t="shared" si="0"/>
        <v>3.4523894935599997</v>
      </c>
      <c r="H55" s="166">
        <f t="shared" si="1"/>
        <v>0</v>
      </c>
      <c r="I55" s="166">
        <f t="shared" si="2"/>
        <v>0</v>
      </c>
      <c r="J55" s="290">
        <f>[1]TRD!O55</f>
        <v>3.5231094570000003E-2</v>
      </c>
      <c r="K55" s="166"/>
      <c r="L55" s="89">
        <v>1</v>
      </c>
      <c r="M55" s="166">
        <f t="shared" si="3"/>
        <v>3.5231094570000003E-2</v>
      </c>
      <c r="N55" s="166">
        <f t="shared" si="4"/>
        <v>0</v>
      </c>
      <c r="O55" s="166">
        <f t="shared" si="5"/>
        <v>0</v>
      </c>
      <c r="P55" s="2"/>
      <c r="Q55" s="2"/>
      <c r="R55" s="2"/>
      <c r="S55" s="2"/>
      <c r="T55" s="2"/>
      <c r="U55" s="2"/>
      <c r="V55" s="2"/>
      <c r="W55" s="2"/>
      <c r="X55" s="2"/>
    </row>
    <row r="56" spans="1:24" x14ac:dyDescent="0.75">
      <c r="A56" s="2"/>
      <c r="B56" s="29" t="s">
        <v>1150</v>
      </c>
      <c r="C56" s="18" t="s">
        <v>143</v>
      </c>
      <c r="D56" s="280">
        <f>[1]TRD!N56</f>
        <v>55.030218846749989</v>
      </c>
      <c r="E56" s="170"/>
      <c r="F56" s="152">
        <v>1</v>
      </c>
      <c r="G56" s="170">
        <f t="shared" si="0"/>
        <v>55.030218846749989</v>
      </c>
      <c r="H56" s="170">
        <f t="shared" si="1"/>
        <v>0</v>
      </c>
      <c r="I56" s="170">
        <f t="shared" si="2"/>
        <v>0</v>
      </c>
      <c r="J56" s="290">
        <f>[1]TRD!O56</f>
        <v>107.45366348661</v>
      </c>
      <c r="K56" s="170"/>
      <c r="L56" s="152">
        <v>1</v>
      </c>
      <c r="M56" s="170">
        <f t="shared" si="3"/>
        <v>107.45366348661</v>
      </c>
      <c r="N56" s="170">
        <f t="shared" si="4"/>
        <v>0</v>
      </c>
      <c r="O56" s="170">
        <f t="shared" si="5"/>
        <v>0</v>
      </c>
      <c r="P56" s="7"/>
      <c r="Q56" s="2"/>
      <c r="R56" s="2"/>
      <c r="S56" s="2"/>
      <c r="T56" s="2"/>
      <c r="U56" s="2"/>
      <c r="V56" s="2"/>
      <c r="W56" s="2"/>
      <c r="X56" s="2"/>
    </row>
    <row r="57" spans="1:24" x14ac:dyDescent="0.75">
      <c r="A57" s="2"/>
      <c r="B57" s="29" t="s">
        <v>1151</v>
      </c>
      <c r="C57" s="9" t="s">
        <v>1157</v>
      </c>
      <c r="D57" s="280">
        <f>[1]TRD!N57</f>
        <v>18.715385407039999</v>
      </c>
      <c r="E57" s="166"/>
      <c r="F57" s="89">
        <v>1</v>
      </c>
      <c r="G57" s="166">
        <f t="shared" si="0"/>
        <v>18.715385407039999</v>
      </c>
      <c r="H57" s="166">
        <f t="shared" si="1"/>
        <v>0</v>
      </c>
      <c r="I57" s="166">
        <f t="shared" si="2"/>
        <v>0</v>
      </c>
      <c r="J57" s="290">
        <f>[1]TRD!O57</f>
        <v>1.0096345791699999</v>
      </c>
      <c r="K57" s="166"/>
      <c r="L57" s="89">
        <v>1</v>
      </c>
      <c r="M57" s="166">
        <f t="shared" si="3"/>
        <v>1.0096345791699999</v>
      </c>
      <c r="N57" s="166">
        <f t="shared" si="4"/>
        <v>0</v>
      </c>
      <c r="O57" s="166">
        <f t="shared" si="5"/>
        <v>0</v>
      </c>
      <c r="P57" s="2"/>
      <c r="Q57" s="2"/>
      <c r="R57" s="2"/>
      <c r="S57" s="2"/>
      <c r="T57" s="2"/>
      <c r="U57" s="2"/>
      <c r="V57" s="2"/>
      <c r="W57" s="2"/>
      <c r="X57" s="2"/>
    </row>
    <row r="58" spans="1:24" x14ac:dyDescent="0.75">
      <c r="A58" s="2"/>
      <c r="B58" s="29" t="s">
        <v>137</v>
      </c>
      <c r="C58" s="9" t="s">
        <v>148</v>
      </c>
      <c r="D58" s="280">
        <f>[1]TRD!N58</f>
        <v>7.6523676966800007</v>
      </c>
      <c r="E58" s="166"/>
      <c r="F58" s="89">
        <v>1</v>
      </c>
      <c r="G58" s="166">
        <f t="shared" si="0"/>
        <v>7.6523676966800007</v>
      </c>
      <c r="H58" s="166">
        <f t="shared" si="1"/>
        <v>0</v>
      </c>
      <c r="I58" s="166">
        <f t="shared" si="2"/>
        <v>0</v>
      </c>
      <c r="J58" s="290">
        <f>[1]TRD!O58</f>
        <v>3.5529746884799995</v>
      </c>
      <c r="K58" s="166"/>
      <c r="L58" s="89">
        <v>1</v>
      </c>
      <c r="M58" s="166">
        <f t="shared" si="3"/>
        <v>3.5529746884799995</v>
      </c>
      <c r="N58" s="166">
        <f t="shared" si="4"/>
        <v>0</v>
      </c>
      <c r="O58" s="166">
        <f t="shared" si="5"/>
        <v>0</v>
      </c>
      <c r="P58" s="7"/>
      <c r="Q58" s="2"/>
      <c r="R58" s="2"/>
      <c r="S58" s="2"/>
      <c r="T58" s="2"/>
      <c r="U58" s="2"/>
      <c r="V58" s="2"/>
      <c r="W58" s="2"/>
      <c r="X58" s="2"/>
    </row>
    <row r="59" spans="1:24" x14ac:dyDescent="0.75">
      <c r="A59" s="2"/>
      <c r="B59" s="29" t="s">
        <v>139</v>
      </c>
      <c r="C59" s="9" t="s">
        <v>150</v>
      </c>
      <c r="D59" s="280">
        <f>[1]TRD!N59</f>
        <v>2.8218943440099999</v>
      </c>
      <c r="E59" s="166"/>
      <c r="F59" s="89">
        <v>1</v>
      </c>
      <c r="G59" s="166">
        <f t="shared" si="0"/>
        <v>2.8218943440099999</v>
      </c>
      <c r="H59" s="166">
        <f t="shared" si="1"/>
        <v>0</v>
      </c>
      <c r="I59" s="166">
        <f t="shared" si="2"/>
        <v>0</v>
      </c>
      <c r="J59" s="290">
        <f>[1]TRD!O59</f>
        <v>4.1784382500000002E-2</v>
      </c>
      <c r="K59" s="166"/>
      <c r="L59" s="89">
        <v>1</v>
      </c>
      <c r="M59" s="166">
        <f t="shared" si="3"/>
        <v>4.1784382500000002E-2</v>
      </c>
      <c r="N59" s="166">
        <f t="shared" si="4"/>
        <v>0</v>
      </c>
      <c r="O59" s="166">
        <f t="shared" si="5"/>
        <v>0</v>
      </c>
      <c r="P59" s="7"/>
      <c r="Q59" s="2"/>
      <c r="R59" s="2"/>
      <c r="S59" s="2"/>
      <c r="T59" s="2"/>
      <c r="U59" s="2"/>
      <c r="V59" s="2"/>
      <c r="W59" s="2"/>
      <c r="X59" s="2"/>
    </row>
    <row r="60" spans="1:24" x14ac:dyDescent="0.75">
      <c r="A60" s="2"/>
      <c r="B60" s="29" t="s">
        <v>141</v>
      </c>
      <c r="C60" s="9" t="s">
        <v>154</v>
      </c>
      <c r="D60" s="280">
        <f>[1]TRD!N60</f>
        <v>33.219360736519974</v>
      </c>
      <c r="E60" s="166"/>
      <c r="F60" s="89">
        <v>1</v>
      </c>
      <c r="G60" s="166">
        <f t="shared" si="0"/>
        <v>33.219360736519974</v>
      </c>
      <c r="H60" s="166">
        <f t="shared" si="1"/>
        <v>0</v>
      </c>
      <c r="I60" s="166">
        <f t="shared" si="2"/>
        <v>0</v>
      </c>
      <c r="J60" s="290">
        <f>[1]TRD!O60</f>
        <v>2.2776621166599993</v>
      </c>
      <c r="K60" s="166"/>
      <c r="L60" s="89">
        <v>1</v>
      </c>
      <c r="M60" s="166">
        <f t="shared" si="3"/>
        <v>2.2776621166599993</v>
      </c>
      <c r="N60" s="166">
        <f t="shared" si="4"/>
        <v>0</v>
      </c>
      <c r="O60" s="166">
        <f t="shared" si="5"/>
        <v>0</v>
      </c>
      <c r="P60" s="7"/>
      <c r="Q60" s="2"/>
      <c r="R60" s="2"/>
      <c r="S60" s="2"/>
      <c r="T60" s="2"/>
      <c r="U60" s="2"/>
      <c r="V60" s="2"/>
      <c r="W60" s="2"/>
      <c r="X60" s="2"/>
    </row>
    <row r="61" spans="1:24" x14ac:dyDescent="0.75">
      <c r="A61" s="2"/>
      <c r="B61" s="29" t="s">
        <v>1154</v>
      </c>
      <c r="C61" s="9" t="s">
        <v>161</v>
      </c>
      <c r="D61" s="280">
        <f>[1]TRD!N61</f>
        <v>11.093084172100005</v>
      </c>
      <c r="E61" s="166"/>
      <c r="F61" s="89">
        <v>1</v>
      </c>
      <c r="G61" s="166">
        <f t="shared" si="0"/>
        <v>11.093084172100005</v>
      </c>
      <c r="H61" s="166">
        <f t="shared" si="1"/>
        <v>0</v>
      </c>
      <c r="I61" s="166">
        <f t="shared" si="2"/>
        <v>0</v>
      </c>
      <c r="J61" s="290">
        <f>[1]TRD!O61</f>
        <v>0.19088353221000001</v>
      </c>
      <c r="K61" s="166"/>
      <c r="L61" s="89">
        <v>1</v>
      </c>
      <c r="M61" s="166">
        <f t="shared" si="3"/>
        <v>0.19088353221000001</v>
      </c>
      <c r="N61" s="166">
        <f t="shared" si="4"/>
        <v>0</v>
      </c>
      <c r="O61" s="166">
        <f t="shared" si="5"/>
        <v>0</v>
      </c>
      <c r="P61" s="7"/>
      <c r="Q61" s="2"/>
      <c r="R61" s="2"/>
      <c r="S61" s="2"/>
      <c r="T61" s="2"/>
      <c r="U61" s="2"/>
      <c r="V61" s="2"/>
      <c r="W61" s="2"/>
      <c r="X61" s="2"/>
    </row>
    <row r="62" spans="1:24" x14ac:dyDescent="0.75">
      <c r="A62" s="2"/>
      <c r="B62" s="29" t="s">
        <v>144</v>
      </c>
      <c r="C62" s="9" t="s">
        <v>1163</v>
      </c>
      <c r="D62" s="280">
        <f>[1]TRD!N62</f>
        <v>10.56840620423</v>
      </c>
      <c r="E62" s="166"/>
      <c r="F62" s="89">
        <v>1</v>
      </c>
      <c r="G62" s="166">
        <f t="shared" si="0"/>
        <v>10.56840620423</v>
      </c>
      <c r="H62" s="166">
        <f t="shared" si="1"/>
        <v>0</v>
      </c>
      <c r="I62" s="166">
        <f t="shared" si="2"/>
        <v>0</v>
      </c>
      <c r="J62" s="290">
        <f>[1]TRD!O62</f>
        <v>0.19650384347999997</v>
      </c>
      <c r="K62" s="166"/>
      <c r="L62" s="89">
        <v>1</v>
      </c>
      <c r="M62" s="166">
        <f t="shared" si="3"/>
        <v>0.19650384347999997</v>
      </c>
      <c r="N62" s="166">
        <f t="shared" si="4"/>
        <v>0</v>
      </c>
      <c r="O62" s="166">
        <f t="shared" si="5"/>
        <v>0</v>
      </c>
      <c r="P62" s="2"/>
      <c r="Q62" s="2"/>
      <c r="R62" s="2"/>
      <c r="S62" s="2"/>
      <c r="T62" s="2"/>
      <c r="U62" s="2"/>
      <c r="V62" s="2"/>
      <c r="W62" s="2"/>
      <c r="X62" s="2"/>
    </row>
    <row r="63" spans="1:24" x14ac:dyDescent="0.75">
      <c r="A63" s="2"/>
      <c r="B63" s="29" t="s">
        <v>1155</v>
      </c>
      <c r="C63" s="9" t="s">
        <v>164</v>
      </c>
      <c r="D63" s="280">
        <f>[1]TRD!N63</f>
        <v>397.2522451494799</v>
      </c>
      <c r="E63" s="166"/>
      <c r="F63" s="89">
        <v>1</v>
      </c>
      <c r="G63" s="166">
        <f t="shared" si="0"/>
        <v>397.2522451494799</v>
      </c>
      <c r="H63" s="166">
        <f t="shared" si="1"/>
        <v>0</v>
      </c>
      <c r="I63" s="166">
        <f t="shared" si="2"/>
        <v>0</v>
      </c>
      <c r="J63" s="290">
        <f>[1]TRD!O63</f>
        <v>113.31419379525002</v>
      </c>
      <c r="K63" s="166"/>
      <c r="L63" s="89">
        <v>1</v>
      </c>
      <c r="M63" s="166">
        <f t="shared" si="3"/>
        <v>113.31419379525002</v>
      </c>
      <c r="N63" s="166">
        <f t="shared" si="4"/>
        <v>0</v>
      </c>
      <c r="O63" s="166">
        <f t="shared" si="5"/>
        <v>0</v>
      </c>
      <c r="P63" s="2"/>
      <c r="Q63" s="2"/>
      <c r="R63" s="2"/>
      <c r="S63" s="2"/>
      <c r="T63" s="2"/>
      <c r="U63" s="2"/>
      <c r="V63" s="2"/>
      <c r="W63" s="2"/>
      <c r="X63" s="2"/>
    </row>
    <row r="64" spans="1:24" x14ac:dyDescent="0.75">
      <c r="A64" s="2"/>
      <c r="B64" s="29" t="s">
        <v>1158</v>
      </c>
      <c r="C64" s="9" t="s">
        <v>168</v>
      </c>
      <c r="D64" s="280">
        <f>[1]TRD!N64</f>
        <v>174.77510976715996</v>
      </c>
      <c r="E64" s="166"/>
      <c r="F64" s="89">
        <v>1</v>
      </c>
      <c r="G64" s="166">
        <f t="shared" si="0"/>
        <v>174.77510976715996</v>
      </c>
      <c r="H64" s="166">
        <f t="shared" si="1"/>
        <v>0</v>
      </c>
      <c r="I64" s="166">
        <f t="shared" si="2"/>
        <v>0</v>
      </c>
      <c r="J64" s="290">
        <f>[1]TRD!O64</f>
        <v>9.8387960048000025</v>
      </c>
      <c r="K64" s="166"/>
      <c r="L64" s="89">
        <v>1</v>
      </c>
      <c r="M64" s="166">
        <f t="shared" si="3"/>
        <v>9.8387960048000025</v>
      </c>
      <c r="N64" s="166">
        <f t="shared" si="4"/>
        <v>0</v>
      </c>
      <c r="O64" s="166">
        <f t="shared" si="5"/>
        <v>0</v>
      </c>
      <c r="P64" s="2"/>
      <c r="Q64" s="2"/>
      <c r="R64" s="2"/>
      <c r="S64" s="2"/>
      <c r="T64" s="2"/>
      <c r="U64" s="2"/>
      <c r="V64" s="2"/>
      <c r="W64" s="2"/>
      <c r="X64" s="2"/>
    </row>
    <row r="65" spans="1:24" x14ac:dyDescent="0.75">
      <c r="A65" s="2"/>
      <c r="B65" s="29" t="s">
        <v>1118</v>
      </c>
      <c r="C65" s="9" t="s">
        <v>1167</v>
      </c>
      <c r="D65" s="280">
        <f>[1]TRD!N65</f>
        <v>88.199608787919985</v>
      </c>
      <c r="E65" s="166"/>
      <c r="F65" s="89">
        <v>1</v>
      </c>
      <c r="G65" s="166">
        <f t="shared" si="0"/>
        <v>88.199608787919985</v>
      </c>
      <c r="H65" s="166">
        <f t="shared" si="1"/>
        <v>0</v>
      </c>
      <c r="I65" s="166">
        <f t="shared" si="2"/>
        <v>0</v>
      </c>
      <c r="J65" s="290">
        <f>[1]TRD!O65</f>
        <v>0.38126731488999999</v>
      </c>
      <c r="K65" s="166"/>
      <c r="L65" s="89">
        <v>1</v>
      </c>
      <c r="M65" s="166">
        <f t="shared" si="3"/>
        <v>0.38126731488999999</v>
      </c>
      <c r="N65" s="166">
        <f t="shared" si="4"/>
        <v>0</v>
      </c>
      <c r="O65" s="166">
        <f t="shared" si="5"/>
        <v>0</v>
      </c>
      <c r="P65" s="2"/>
      <c r="Q65" s="2"/>
      <c r="R65" s="2"/>
      <c r="S65" s="2"/>
      <c r="T65" s="2"/>
      <c r="U65" s="2"/>
      <c r="V65" s="2"/>
      <c r="W65" s="2"/>
      <c r="X65" s="2"/>
    </row>
    <row r="66" spans="1:24" x14ac:dyDescent="0.75">
      <c r="A66" s="2"/>
      <c r="B66" s="29" t="s">
        <v>1159</v>
      </c>
      <c r="C66" s="9" t="s">
        <v>1169</v>
      </c>
      <c r="D66" s="280">
        <f>[1]TRD!N66</f>
        <v>20.602048813219998</v>
      </c>
      <c r="E66" s="166"/>
      <c r="F66" s="89">
        <v>1</v>
      </c>
      <c r="G66" s="166">
        <f t="shared" si="0"/>
        <v>20.602048813219998</v>
      </c>
      <c r="H66" s="166">
        <f t="shared" si="1"/>
        <v>0</v>
      </c>
      <c r="I66" s="166">
        <f t="shared" si="2"/>
        <v>0</v>
      </c>
      <c r="J66" s="290">
        <f>[1]TRD!O66</f>
        <v>0.31262534491999999</v>
      </c>
      <c r="K66" s="166"/>
      <c r="L66" s="89">
        <v>1</v>
      </c>
      <c r="M66" s="166">
        <f t="shared" si="3"/>
        <v>0.31262534491999999</v>
      </c>
      <c r="N66" s="166">
        <f t="shared" si="4"/>
        <v>0</v>
      </c>
      <c r="O66" s="166">
        <f t="shared" si="5"/>
        <v>0</v>
      </c>
      <c r="P66" s="2"/>
      <c r="Q66" s="2"/>
      <c r="R66" s="2"/>
      <c r="S66" s="2"/>
      <c r="T66" s="2"/>
      <c r="U66" s="2"/>
      <c r="V66" s="2"/>
      <c r="W66" s="2"/>
      <c r="X66" s="2"/>
    </row>
    <row r="67" spans="1:24" x14ac:dyDescent="0.75">
      <c r="A67" s="2"/>
      <c r="B67" s="29" t="s">
        <v>152</v>
      </c>
      <c r="C67" s="9" t="s">
        <v>170</v>
      </c>
      <c r="D67" s="280">
        <f>[1]TRD!N67</f>
        <v>22.025013672549996</v>
      </c>
      <c r="E67" s="166"/>
      <c r="F67" s="89">
        <v>1</v>
      </c>
      <c r="G67" s="166">
        <f t="shared" si="0"/>
        <v>22.025013672549996</v>
      </c>
      <c r="H67" s="166">
        <f t="shared" si="1"/>
        <v>0</v>
      </c>
      <c r="I67" s="166">
        <f t="shared" si="2"/>
        <v>0</v>
      </c>
      <c r="J67" s="290">
        <f>[1]TRD!O67</f>
        <v>58.135028800310018</v>
      </c>
      <c r="K67" s="166"/>
      <c r="L67" s="89">
        <v>1</v>
      </c>
      <c r="M67" s="166">
        <f t="shared" si="3"/>
        <v>58.135028800310018</v>
      </c>
      <c r="N67" s="166">
        <f t="shared" si="4"/>
        <v>0</v>
      </c>
      <c r="O67" s="166">
        <f t="shared" si="5"/>
        <v>0</v>
      </c>
      <c r="P67" s="2"/>
      <c r="Q67" s="2"/>
      <c r="R67" s="2"/>
      <c r="S67" s="2"/>
      <c r="T67" s="2"/>
      <c r="U67" s="2"/>
      <c r="V67" s="2"/>
      <c r="W67" s="2"/>
      <c r="X67" s="2"/>
    </row>
    <row r="68" spans="1:24" x14ac:dyDescent="0.75">
      <c r="A68" s="2"/>
      <c r="B68" s="29" t="s">
        <v>155</v>
      </c>
      <c r="C68" s="9" t="s">
        <v>1174</v>
      </c>
      <c r="D68" s="280">
        <f>[1]TRD!N68</f>
        <v>31.835328111789995</v>
      </c>
      <c r="E68" s="166"/>
      <c r="F68" s="89">
        <v>1</v>
      </c>
      <c r="G68" s="166">
        <f t="shared" si="0"/>
        <v>31.835328111789995</v>
      </c>
      <c r="H68" s="166">
        <f t="shared" si="1"/>
        <v>0</v>
      </c>
      <c r="I68" s="166">
        <f t="shared" si="2"/>
        <v>0</v>
      </c>
      <c r="J68" s="290">
        <f>[1]TRD!O68</f>
        <v>9.9763210884399989</v>
      </c>
      <c r="K68" s="166"/>
      <c r="L68" s="89">
        <v>1</v>
      </c>
      <c r="M68" s="166">
        <f t="shared" si="3"/>
        <v>9.9763210884399989</v>
      </c>
      <c r="N68" s="166">
        <f t="shared" si="4"/>
        <v>0</v>
      </c>
      <c r="O68" s="166">
        <f t="shared" si="5"/>
        <v>0</v>
      </c>
      <c r="P68" s="2"/>
      <c r="Q68" s="2"/>
      <c r="R68" s="2"/>
      <c r="S68" s="2"/>
      <c r="T68" s="2"/>
      <c r="U68" s="2"/>
      <c r="V68" s="2"/>
      <c r="W68" s="2"/>
      <c r="X68" s="2"/>
    </row>
    <row r="69" spans="1:24" x14ac:dyDescent="0.75">
      <c r="A69" s="2"/>
      <c r="B69" s="29" t="s">
        <v>157</v>
      </c>
      <c r="C69" s="9" t="s">
        <v>1177</v>
      </c>
      <c r="D69" s="280">
        <f>[1]TRD!N69</f>
        <v>23.726811329129998</v>
      </c>
      <c r="E69" s="166"/>
      <c r="F69" s="89">
        <v>1</v>
      </c>
      <c r="G69" s="166">
        <f t="shared" si="0"/>
        <v>23.726811329129998</v>
      </c>
      <c r="H69" s="166">
        <f t="shared" si="1"/>
        <v>0</v>
      </c>
      <c r="I69" s="166">
        <f t="shared" si="2"/>
        <v>0</v>
      </c>
      <c r="J69" s="290">
        <f>[1]TRD!O69</f>
        <v>0.43621814341000009</v>
      </c>
      <c r="K69" s="166"/>
      <c r="L69" s="89">
        <v>1</v>
      </c>
      <c r="M69" s="166">
        <f t="shared" si="3"/>
        <v>0.43621814341000009</v>
      </c>
      <c r="N69" s="166">
        <f t="shared" si="4"/>
        <v>0</v>
      </c>
      <c r="O69" s="166">
        <f t="shared" si="5"/>
        <v>0</v>
      </c>
      <c r="P69" s="2"/>
      <c r="Q69" s="2"/>
      <c r="R69" s="2"/>
      <c r="S69" s="2"/>
      <c r="T69" s="2"/>
      <c r="U69" s="2"/>
      <c r="V69" s="2"/>
      <c r="W69" s="2"/>
      <c r="X69" s="2"/>
    </row>
    <row r="70" spans="1:24" x14ac:dyDescent="0.75">
      <c r="A70" s="2"/>
      <c r="B70" s="29" t="s">
        <v>159</v>
      </c>
      <c r="C70" s="9" t="s">
        <v>172</v>
      </c>
      <c r="D70" s="280">
        <f>[1]TRD!N70</f>
        <v>173.71485746230019</v>
      </c>
      <c r="E70" s="166"/>
      <c r="F70" s="89">
        <v>1</v>
      </c>
      <c r="G70" s="166">
        <f t="shared" si="0"/>
        <v>173.71485746230019</v>
      </c>
      <c r="H70" s="166">
        <f t="shared" si="1"/>
        <v>0</v>
      </c>
      <c r="I70" s="166">
        <f t="shared" si="2"/>
        <v>0</v>
      </c>
      <c r="J70" s="290">
        <f>[1]TRD!O70</f>
        <v>7.0129469041099961</v>
      </c>
      <c r="K70" s="166"/>
      <c r="L70" s="89">
        <v>1</v>
      </c>
      <c r="M70" s="166">
        <f t="shared" si="3"/>
        <v>7.0129469041099961</v>
      </c>
      <c r="N70" s="166">
        <f t="shared" si="4"/>
        <v>0</v>
      </c>
      <c r="O70" s="166">
        <f t="shared" si="5"/>
        <v>0</v>
      </c>
      <c r="P70" s="2"/>
      <c r="Q70" s="2"/>
      <c r="R70" s="2"/>
      <c r="S70" s="2"/>
      <c r="T70" s="2"/>
      <c r="U70" s="2"/>
      <c r="V70" s="2"/>
      <c r="W70" s="2"/>
      <c r="X70" s="2"/>
    </row>
    <row r="71" spans="1:24" x14ac:dyDescent="0.75">
      <c r="A71" s="2"/>
      <c r="B71" s="29" t="s">
        <v>1160</v>
      </c>
      <c r="C71" s="9" t="s">
        <v>174</v>
      </c>
      <c r="D71" s="280">
        <f>[1]TRD!N71</f>
        <v>149.82100589217995</v>
      </c>
      <c r="E71" s="166"/>
      <c r="F71" s="89">
        <v>1</v>
      </c>
      <c r="G71" s="166">
        <f t="shared" si="0"/>
        <v>149.82100589217995</v>
      </c>
      <c r="H71" s="166">
        <f t="shared" si="1"/>
        <v>0</v>
      </c>
      <c r="I71" s="166">
        <f t="shared" si="2"/>
        <v>0</v>
      </c>
      <c r="J71" s="290">
        <f>[1]TRD!O71</f>
        <v>1.8143785032800002</v>
      </c>
      <c r="K71" s="166"/>
      <c r="L71" s="89">
        <v>1</v>
      </c>
      <c r="M71" s="166">
        <f t="shared" si="3"/>
        <v>1.8143785032800002</v>
      </c>
      <c r="N71" s="166">
        <f t="shared" si="4"/>
        <v>0</v>
      </c>
      <c r="O71" s="166">
        <f t="shared" si="5"/>
        <v>0</v>
      </c>
      <c r="P71" s="2"/>
      <c r="Q71" s="2"/>
      <c r="R71" s="2"/>
      <c r="S71" s="2"/>
      <c r="T71" s="2"/>
      <c r="U71" s="2"/>
      <c r="V71" s="2"/>
      <c r="W71" s="2"/>
      <c r="X71" s="2"/>
    </row>
    <row r="72" spans="1:24" x14ac:dyDescent="0.75">
      <c r="A72" s="2"/>
      <c r="B72" s="29" t="s">
        <v>1161</v>
      </c>
      <c r="C72" s="9" t="s">
        <v>177</v>
      </c>
      <c r="D72" s="280">
        <f>[1]TRD!N72</f>
        <v>81.63249334554996</v>
      </c>
      <c r="E72" s="166"/>
      <c r="F72" s="89">
        <v>1</v>
      </c>
      <c r="G72" s="166">
        <f t="shared" ref="G72:G78" si="6">D72*$F72</f>
        <v>81.63249334554996</v>
      </c>
      <c r="H72" s="166">
        <f t="shared" ref="H72:H78" si="7">F72*E72</f>
        <v>0</v>
      </c>
      <c r="I72" s="166">
        <f t="shared" ref="I72:I111" si="8">IF(AND($G$5&lt;&gt;0,$H$5&lt;&gt;0),G72/G$5*G$4+H72/H$5*H$4,0)</f>
        <v>0</v>
      </c>
      <c r="J72" s="290">
        <f>[1]TRD!O72</f>
        <v>8.6148636716799984</v>
      </c>
      <c r="K72" s="166"/>
      <c r="L72" s="89">
        <v>1</v>
      </c>
      <c r="M72" s="166">
        <f t="shared" ref="M72:M78" si="9">J72*$F72</f>
        <v>8.6148636716799984</v>
      </c>
      <c r="N72" s="166">
        <f t="shared" ref="N72:N78" si="10">L72*K72</f>
        <v>0</v>
      </c>
      <c r="O72" s="166">
        <f t="shared" ref="O72:O111" si="11">IF(AND($M$5&lt;&gt;0,$N$5&lt;&gt;0),M72/M$5*M$4+N72/N$5*N$4,0)</f>
        <v>0</v>
      </c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75">
      <c r="A73" s="2"/>
      <c r="B73" s="29" t="s">
        <v>1164</v>
      </c>
      <c r="C73" s="9" t="s">
        <v>1184</v>
      </c>
      <c r="D73" s="280">
        <f>[1]TRD!N73</f>
        <v>17.393512144399995</v>
      </c>
      <c r="E73" s="166"/>
      <c r="F73" s="89">
        <v>1</v>
      </c>
      <c r="G73" s="166">
        <f t="shared" si="6"/>
        <v>17.393512144399995</v>
      </c>
      <c r="H73" s="166">
        <f t="shared" si="7"/>
        <v>0</v>
      </c>
      <c r="I73" s="166">
        <f t="shared" si="8"/>
        <v>0</v>
      </c>
      <c r="J73" s="290">
        <f>[1]TRD!O73</f>
        <v>2.8432887793800004</v>
      </c>
      <c r="K73" s="166"/>
      <c r="L73" s="89">
        <v>1</v>
      </c>
      <c r="M73" s="166">
        <f t="shared" si="9"/>
        <v>2.8432887793800004</v>
      </c>
      <c r="N73" s="166">
        <f t="shared" si="10"/>
        <v>0</v>
      </c>
      <c r="O73" s="166">
        <f t="shared" si="11"/>
        <v>0</v>
      </c>
      <c r="P73" s="2"/>
      <c r="Q73" s="2"/>
      <c r="R73" s="2"/>
      <c r="S73" s="2"/>
      <c r="T73" s="2"/>
      <c r="U73" s="2"/>
      <c r="V73" s="2"/>
      <c r="W73" s="2"/>
      <c r="X73" s="2"/>
    </row>
    <row r="74" spans="1:24" x14ac:dyDescent="0.75">
      <c r="A74" s="2"/>
      <c r="B74" s="29" t="s">
        <v>1165</v>
      </c>
      <c r="C74" s="9" t="s">
        <v>179</v>
      </c>
      <c r="D74" s="280">
        <f>[1]TRD!N74</f>
        <v>12.473271802110002</v>
      </c>
      <c r="E74" s="166"/>
      <c r="F74" s="89">
        <v>1</v>
      </c>
      <c r="G74" s="166">
        <f t="shared" si="6"/>
        <v>12.473271802110002</v>
      </c>
      <c r="H74" s="166">
        <f t="shared" si="7"/>
        <v>0</v>
      </c>
      <c r="I74" s="166">
        <f t="shared" si="8"/>
        <v>0</v>
      </c>
      <c r="J74" s="290">
        <f>[1]TRD!O74</f>
        <v>0.87815804474999981</v>
      </c>
      <c r="K74" s="166"/>
      <c r="L74" s="89">
        <v>1</v>
      </c>
      <c r="M74" s="166">
        <f t="shared" si="9"/>
        <v>0.87815804474999981</v>
      </c>
      <c r="N74" s="166">
        <f t="shared" si="10"/>
        <v>0</v>
      </c>
      <c r="O74" s="166">
        <f t="shared" si="11"/>
        <v>0</v>
      </c>
      <c r="P74" s="2"/>
      <c r="Q74" s="2"/>
      <c r="R74" s="2"/>
      <c r="S74" s="2"/>
      <c r="T74" s="2"/>
      <c r="U74" s="2"/>
      <c r="V74" s="2"/>
      <c r="W74" s="2"/>
      <c r="X74" s="2"/>
    </row>
    <row r="75" spans="1:24" x14ac:dyDescent="0.75">
      <c r="A75" s="2"/>
      <c r="B75" s="29" t="s">
        <v>166</v>
      </c>
      <c r="C75" s="18" t="s">
        <v>1187</v>
      </c>
      <c r="D75" s="170"/>
      <c r="E75" s="170">
        <f>U78</f>
        <v>9.9842925616380612E-2</v>
      </c>
      <c r="F75" s="152">
        <v>1</v>
      </c>
      <c r="G75" s="170">
        <f t="shared" si="6"/>
        <v>0</v>
      </c>
      <c r="H75" s="170">
        <f t="shared" si="7"/>
        <v>9.9842925616380612E-2</v>
      </c>
      <c r="I75" s="170">
        <f t="shared" si="8"/>
        <v>0</v>
      </c>
      <c r="J75" s="172">
        <f>[2]TRD!O75</f>
        <v>0</v>
      </c>
      <c r="K75" s="170">
        <f>T78</f>
        <v>-30.689102651503756</v>
      </c>
      <c r="L75" s="152">
        <v>1</v>
      </c>
      <c r="M75" s="170">
        <f t="shared" si="9"/>
        <v>0</v>
      </c>
      <c r="N75" s="170">
        <f t="shared" si="10"/>
        <v>-30.689102651503756</v>
      </c>
      <c r="O75" s="170">
        <f t="shared" si="11"/>
        <v>0</v>
      </c>
      <c r="P75" s="2"/>
      <c r="Q75" s="2"/>
      <c r="R75" s="12" t="s">
        <v>1109</v>
      </c>
      <c r="S75" s="2"/>
      <c r="T75" s="373" t="s">
        <v>1489</v>
      </c>
      <c r="U75" s="376"/>
      <c r="V75" s="372" t="s">
        <v>729</v>
      </c>
      <c r="W75" s="373"/>
      <c r="X75" s="2"/>
    </row>
    <row r="76" spans="1:24" x14ac:dyDescent="0.75">
      <c r="A76" s="2"/>
      <c r="B76" s="29" t="s">
        <v>1119</v>
      </c>
      <c r="C76" s="9" t="s">
        <v>182</v>
      </c>
      <c r="D76" s="280">
        <f>[1]TRD!N76</f>
        <v>2.8753060104999997</v>
      </c>
      <c r="E76" s="166"/>
      <c r="F76" s="89">
        <v>1</v>
      </c>
      <c r="G76" s="166">
        <f t="shared" si="6"/>
        <v>2.8753060104999997</v>
      </c>
      <c r="H76" s="166">
        <f t="shared" si="7"/>
        <v>0</v>
      </c>
      <c r="I76" s="166">
        <f t="shared" si="8"/>
        <v>0</v>
      </c>
      <c r="J76" s="290">
        <f>[1]TRD!O76</f>
        <v>0.27839458094000002</v>
      </c>
      <c r="K76" s="166"/>
      <c r="L76" s="89">
        <v>1</v>
      </c>
      <c r="M76" s="166">
        <f t="shared" si="9"/>
        <v>0.27839458094000002</v>
      </c>
      <c r="N76" s="166">
        <f t="shared" si="10"/>
        <v>0</v>
      </c>
      <c r="O76" s="166">
        <f t="shared" si="11"/>
        <v>0</v>
      </c>
      <c r="P76" s="2"/>
      <c r="Q76" s="2"/>
      <c r="R76" s="9"/>
      <c r="S76" s="9"/>
      <c r="T76" s="174">
        <f>SUM(T79:T111)</f>
        <v>1347.9657954281777</v>
      </c>
      <c r="U76" s="191">
        <f>SUM(U79:U111)</f>
        <v>1239.5770358254044</v>
      </c>
      <c r="V76" s="174">
        <f>SUM(V79:V111)</f>
        <v>696.28498541476449</v>
      </c>
      <c r="W76" s="174">
        <f>SUM(W79:W111)</f>
        <v>569.174842650649</v>
      </c>
      <c r="X76" s="2"/>
    </row>
    <row r="77" spans="1:24" x14ac:dyDescent="0.75">
      <c r="A77" s="2"/>
      <c r="B77" s="29" t="s">
        <v>1170</v>
      </c>
      <c r="C77" s="9" t="s">
        <v>184</v>
      </c>
      <c r="D77" s="280">
        <f>[1]TRD!N77</f>
        <v>0</v>
      </c>
      <c r="E77" s="166"/>
      <c r="F77" s="89">
        <v>1</v>
      </c>
      <c r="G77" s="166">
        <f t="shared" si="6"/>
        <v>0</v>
      </c>
      <c r="H77" s="166">
        <f t="shared" si="7"/>
        <v>0</v>
      </c>
      <c r="I77" s="166">
        <f t="shared" si="8"/>
        <v>0</v>
      </c>
      <c r="J77" s="290">
        <f>[1]TRD!O77</f>
        <v>0</v>
      </c>
      <c r="K77" s="166"/>
      <c r="L77" s="89">
        <v>1</v>
      </c>
      <c r="M77" s="166">
        <f t="shared" si="9"/>
        <v>0</v>
      </c>
      <c r="N77" s="166">
        <f t="shared" si="10"/>
        <v>0</v>
      </c>
      <c r="O77" s="166">
        <f t="shared" si="11"/>
        <v>0</v>
      </c>
      <c r="P77" s="2"/>
      <c r="Q77" s="2"/>
      <c r="R77" s="18"/>
      <c r="S77" s="18"/>
      <c r="T77" s="18" t="s">
        <v>245</v>
      </c>
      <c r="U77" s="192" t="s">
        <v>238</v>
      </c>
      <c r="V77" s="194" t="s">
        <v>245</v>
      </c>
      <c r="W77" s="194" t="s">
        <v>238</v>
      </c>
      <c r="X77" s="2"/>
    </row>
    <row r="78" spans="1:24" x14ac:dyDescent="0.75">
      <c r="A78" s="2"/>
      <c r="B78" s="29" t="s">
        <v>1171</v>
      </c>
      <c r="C78" s="9" t="s">
        <v>1192</v>
      </c>
      <c r="D78" s="280">
        <f>[1]TRD!N78</f>
        <v>0</v>
      </c>
      <c r="E78" s="166"/>
      <c r="F78" s="89">
        <v>1</v>
      </c>
      <c r="G78" s="166">
        <f t="shared" si="6"/>
        <v>0</v>
      </c>
      <c r="H78" s="166">
        <f t="shared" si="7"/>
        <v>0</v>
      </c>
      <c r="I78" s="166">
        <f t="shared" si="8"/>
        <v>0</v>
      </c>
      <c r="J78" s="290">
        <f>[1]TRD!O78</f>
        <v>0</v>
      </c>
      <c r="K78" s="166"/>
      <c r="L78" s="89">
        <v>1</v>
      </c>
      <c r="M78" s="166">
        <f t="shared" si="9"/>
        <v>0</v>
      </c>
      <c r="N78" s="166">
        <f t="shared" si="10"/>
        <v>0</v>
      </c>
      <c r="O78" s="166">
        <f t="shared" si="11"/>
        <v>0</v>
      </c>
      <c r="P78" s="2"/>
      <c r="Q78" s="2"/>
      <c r="R78" s="29" t="s">
        <v>166</v>
      </c>
      <c r="S78" s="291" t="s">
        <v>1187</v>
      </c>
      <c r="T78" s="292">
        <f>wBOP!D28</f>
        <v>-30.689102651503756</v>
      </c>
      <c r="U78" s="293">
        <f>wBOP!E28</f>
        <v>9.9842925616380612E-2</v>
      </c>
      <c r="V78" s="294"/>
      <c r="W78" s="294"/>
      <c r="X78" s="2"/>
    </row>
    <row r="79" spans="1:24" x14ac:dyDescent="0.75">
      <c r="A79" s="2"/>
      <c r="B79" s="29" t="s">
        <v>1172</v>
      </c>
      <c r="C79" s="9" t="s">
        <v>186</v>
      </c>
      <c r="D79" s="166"/>
      <c r="E79" s="166">
        <f>U79</f>
        <v>0</v>
      </c>
      <c r="F79" s="89">
        <v>1</v>
      </c>
      <c r="G79" s="166"/>
      <c r="H79" s="166">
        <f>F79*E79</f>
        <v>0</v>
      </c>
      <c r="I79" s="166">
        <f t="shared" si="8"/>
        <v>0</v>
      </c>
      <c r="J79" s="168"/>
      <c r="K79" s="166">
        <f>T79</f>
        <v>4.811344853117637</v>
      </c>
      <c r="L79" s="89">
        <v>1</v>
      </c>
      <c r="M79" s="166"/>
      <c r="N79" s="166">
        <f>L79*K79</f>
        <v>4.811344853117637</v>
      </c>
      <c r="O79" s="166">
        <f t="shared" si="11"/>
        <v>0</v>
      </c>
      <c r="P79" s="2"/>
      <c r="Q79" s="2"/>
      <c r="R79" s="70" t="s">
        <v>1194</v>
      </c>
      <c r="S79" s="9" t="s">
        <v>186</v>
      </c>
      <c r="T79" s="17">
        <f>wBOP!D37</f>
        <v>4.811344853117637</v>
      </c>
      <c r="U79" s="193">
        <f>wBOP!E37</f>
        <v>0</v>
      </c>
      <c r="V79" s="130">
        <f>[2]SUT!AD79</f>
        <v>35.758170302990457</v>
      </c>
      <c r="W79" s="130">
        <f>[2]SUT!U79</f>
        <v>16.625815247276886</v>
      </c>
      <c r="X79" s="2"/>
    </row>
    <row r="80" spans="1:24" x14ac:dyDescent="0.75">
      <c r="A80" s="2"/>
      <c r="B80" s="29" t="s">
        <v>1175</v>
      </c>
      <c r="C80" s="18" t="s">
        <v>1196</v>
      </c>
      <c r="D80" s="170"/>
      <c r="E80" s="170">
        <f t="shared" ref="E80:E111" si="12">U80</f>
        <v>0</v>
      </c>
      <c r="F80" s="152">
        <v>1</v>
      </c>
      <c r="G80" s="170"/>
      <c r="H80" s="170">
        <f t="shared" ref="H80:H111" si="13">F80*E80</f>
        <v>0</v>
      </c>
      <c r="I80" s="170">
        <f t="shared" si="8"/>
        <v>0</v>
      </c>
      <c r="J80" s="172"/>
      <c r="K80" s="170">
        <f t="shared" ref="K80:K111" si="14">T80</f>
        <v>0</v>
      </c>
      <c r="L80" s="152">
        <v>1</v>
      </c>
      <c r="M80" s="170"/>
      <c r="N80" s="170">
        <f t="shared" ref="N80:N111" si="15">L80*K80</f>
        <v>0</v>
      </c>
      <c r="O80" s="170">
        <f t="shared" si="11"/>
        <v>0</v>
      </c>
      <c r="P80" s="2"/>
      <c r="Q80" s="2"/>
      <c r="R80" s="70" t="s">
        <v>1197</v>
      </c>
      <c r="S80" s="9" t="s">
        <v>1196</v>
      </c>
      <c r="T80" s="17"/>
      <c r="U80" s="193"/>
      <c r="V80" s="130">
        <f>[2]SUT!AD80</f>
        <v>0</v>
      </c>
      <c r="W80" s="130">
        <f>[2]SUT!U80</f>
        <v>0</v>
      </c>
      <c r="X80" s="2"/>
    </row>
    <row r="81" spans="1:24" x14ac:dyDescent="0.75">
      <c r="A81" s="2"/>
      <c r="B81" s="29" t="s">
        <v>1178</v>
      </c>
      <c r="C81" s="9" t="s">
        <v>1199</v>
      </c>
      <c r="D81" s="166"/>
      <c r="E81" s="166">
        <f t="shared" si="12"/>
        <v>9.9842925616380612E-2</v>
      </c>
      <c r="F81" s="89">
        <v>1</v>
      </c>
      <c r="G81" s="166"/>
      <c r="H81" s="166">
        <f t="shared" si="13"/>
        <v>9.9842925616380612E-2</v>
      </c>
      <c r="I81" s="166">
        <f t="shared" si="8"/>
        <v>0</v>
      </c>
      <c r="J81" s="168"/>
      <c r="K81" s="166">
        <f t="shared" si="14"/>
        <v>-30.689102651503756</v>
      </c>
      <c r="L81" s="89">
        <v>1</v>
      </c>
      <c r="M81" s="166"/>
      <c r="N81" s="166">
        <f t="shared" si="15"/>
        <v>-30.689102651503756</v>
      </c>
      <c r="O81" s="166">
        <f t="shared" si="11"/>
        <v>0</v>
      </c>
      <c r="P81" s="2"/>
      <c r="Q81" s="2"/>
      <c r="R81" s="70" t="s">
        <v>1200</v>
      </c>
      <c r="S81" s="9" t="s">
        <v>1199</v>
      </c>
      <c r="T81" s="17">
        <f>wBOP!D28</f>
        <v>-30.689102651503756</v>
      </c>
      <c r="U81" s="193">
        <f>wBOP!E28</f>
        <v>9.9842925616380612E-2</v>
      </c>
      <c r="V81" s="130">
        <f>[2]SUT!AD81</f>
        <v>0.16579484798288205</v>
      </c>
      <c r="W81" s="130">
        <f>[2]SUT!U81</f>
        <v>6.6082116803227189E-2</v>
      </c>
      <c r="X81" s="2"/>
    </row>
    <row r="82" spans="1:24" x14ac:dyDescent="0.75">
      <c r="A82" s="2"/>
      <c r="B82" s="29" t="s">
        <v>1179</v>
      </c>
      <c r="C82" s="9" t="s">
        <v>1202</v>
      </c>
      <c r="D82" s="166"/>
      <c r="E82" s="166">
        <f t="shared" si="12"/>
        <v>0</v>
      </c>
      <c r="F82" s="89">
        <v>1</v>
      </c>
      <c r="G82" s="166"/>
      <c r="H82" s="166">
        <f t="shared" si="13"/>
        <v>0</v>
      </c>
      <c r="I82" s="166">
        <f t="shared" si="8"/>
        <v>0</v>
      </c>
      <c r="J82" s="168"/>
      <c r="K82" s="166">
        <f t="shared" si="14"/>
        <v>0</v>
      </c>
      <c r="L82" s="89">
        <v>1</v>
      </c>
      <c r="M82" s="166"/>
      <c r="N82" s="166">
        <f t="shared" si="15"/>
        <v>0</v>
      </c>
      <c r="O82" s="166">
        <f t="shared" si="11"/>
        <v>0</v>
      </c>
      <c r="P82" s="2"/>
      <c r="Q82" s="2"/>
      <c r="R82" s="70" t="s">
        <v>1203</v>
      </c>
      <c r="S82" s="9" t="s">
        <v>1202</v>
      </c>
      <c r="T82" s="17"/>
      <c r="U82" s="193"/>
      <c r="V82" s="130">
        <f>[2]SUT!AD82</f>
        <v>0</v>
      </c>
      <c r="W82" s="130">
        <f>[2]SUT!U82</f>
        <v>0</v>
      </c>
      <c r="X82" s="2"/>
    </row>
    <row r="83" spans="1:24" x14ac:dyDescent="0.75">
      <c r="A83" s="2"/>
      <c r="B83" s="29" t="s">
        <v>1181</v>
      </c>
      <c r="C83" s="9" t="s">
        <v>1205</v>
      </c>
      <c r="D83" s="166"/>
      <c r="E83" s="166">
        <f t="shared" si="12"/>
        <v>0</v>
      </c>
      <c r="F83" s="89">
        <v>1</v>
      </c>
      <c r="G83" s="166"/>
      <c r="H83" s="166">
        <f t="shared" si="13"/>
        <v>0</v>
      </c>
      <c r="I83" s="166">
        <f t="shared" si="8"/>
        <v>0</v>
      </c>
      <c r="J83" s="168"/>
      <c r="K83" s="166">
        <f t="shared" si="14"/>
        <v>0</v>
      </c>
      <c r="L83" s="89">
        <v>1</v>
      </c>
      <c r="M83" s="166"/>
      <c r="N83" s="166">
        <f t="shared" si="15"/>
        <v>0</v>
      </c>
      <c r="O83" s="166">
        <f t="shared" si="11"/>
        <v>0</v>
      </c>
      <c r="P83" s="2"/>
      <c r="Q83" s="2"/>
      <c r="R83" s="70" t="s">
        <v>1206</v>
      </c>
      <c r="S83" s="9" t="s">
        <v>1205</v>
      </c>
      <c r="T83" s="17"/>
      <c r="U83" s="193"/>
      <c r="V83" s="130">
        <f>[2]SUT!AD83</f>
        <v>0</v>
      </c>
      <c r="W83" s="130">
        <f>[2]SUT!U83</f>
        <v>0</v>
      </c>
      <c r="X83" s="2"/>
    </row>
    <row r="84" spans="1:24" x14ac:dyDescent="0.75">
      <c r="A84" s="2"/>
      <c r="B84" s="29" t="s">
        <v>1180</v>
      </c>
      <c r="C84" s="9" t="s">
        <v>1208</v>
      </c>
      <c r="D84" s="166"/>
      <c r="E84" s="166">
        <f t="shared" si="12"/>
        <v>0</v>
      </c>
      <c r="F84" s="89">
        <v>1</v>
      </c>
      <c r="G84" s="166"/>
      <c r="H84" s="166">
        <f t="shared" si="13"/>
        <v>0</v>
      </c>
      <c r="I84" s="166">
        <f t="shared" si="8"/>
        <v>0</v>
      </c>
      <c r="J84" s="168"/>
      <c r="K84" s="166">
        <f t="shared" si="14"/>
        <v>0</v>
      </c>
      <c r="L84" s="89">
        <v>1</v>
      </c>
      <c r="M84" s="166"/>
      <c r="N84" s="166">
        <f t="shared" si="15"/>
        <v>0</v>
      </c>
      <c r="O84" s="166">
        <f t="shared" si="11"/>
        <v>0</v>
      </c>
      <c r="P84" s="2"/>
      <c r="Q84" s="2"/>
      <c r="R84" s="70" t="s">
        <v>1209</v>
      </c>
      <c r="S84" s="9" t="s">
        <v>1208</v>
      </c>
      <c r="T84" s="17"/>
      <c r="U84" s="193"/>
      <c r="V84" s="130">
        <f>[2]SUT!AD84</f>
        <v>0</v>
      </c>
      <c r="W84" s="130">
        <f>[2]SUT!U84</f>
        <v>0</v>
      </c>
      <c r="X84" s="2"/>
    </row>
    <row r="85" spans="1:24" x14ac:dyDescent="0.75">
      <c r="A85" s="2"/>
      <c r="B85" s="29" t="s">
        <v>1182</v>
      </c>
      <c r="C85" s="9" t="s">
        <v>1211</v>
      </c>
      <c r="D85" s="166"/>
      <c r="E85" s="166">
        <f t="shared" si="12"/>
        <v>509.75991435963783</v>
      </c>
      <c r="F85" s="89">
        <v>0</v>
      </c>
      <c r="G85" s="166"/>
      <c r="H85" s="166">
        <f t="shared" si="13"/>
        <v>0</v>
      </c>
      <c r="I85" s="166">
        <f t="shared" si="8"/>
        <v>0</v>
      </c>
      <c r="J85" s="168"/>
      <c r="K85" s="166">
        <f t="shared" si="14"/>
        <v>14.432642251860724</v>
      </c>
      <c r="L85" s="89">
        <v>1</v>
      </c>
      <c r="M85" s="166"/>
      <c r="N85" s="166">
        <f t="shared" si="15"/>
        <v>14.432642251860724</v>
      </c>
      <c r="O85" s="166">
        <f t="shared" si="11"/>
        <v>0</v>
      </c>
      <c r="P85" s="2"/>
      <c r="Q85" s="2"/>
      <c r="R85" s="70" t="s">
        <v>1212</v>
      </c>
      <c r="S85" s="9" t="s">
        <v>1211</v>
      </c>
      <c r="T85" s="17">
        <f>wBOP!D32+wBOP!D30</f>
        <v>14.432642251860724</v>
      </c>
      <c r="U85" s="193">
        <f>wBOP!E32+wBOP!E30</f>
        <v>509.75991435963783</v>
      </c>
      <c r="V85" s="130">
        <f>[2]SUT!AD85</f>
        <v>7.0909287698933987</v>
      </c>
      <c r="W85" s="130">
        <f>[2]SUT!U85</f>
        <v>-12.147619636717419</v>
      </c>
      <c r="X85" s="2"/>
    </row>
    <row r="86" spans="1:24" x14ac:dyDescent="0.75">
      <c r="A86" s="2"/>
      <c r="B86" s="29" t="s">
        <v>1185</v>
      </c>
      <c r="C86" s="9" t="s">
        <v>1214</v>
      </c>
      <c r="D86" s="166"/>
      <c r="E86" s="166">
        <f t="shared" si="12"/>
        <v>102.28122271693358</v>
      </c>
      <c r="F86" s="89">
        <v>1</v>
      </c>
      <c r="G86" s="166"/>
      <c r="H86" s="166">
        <f t="shared" si="13"/>
        <v>102.28122271693358</v>
      </c>
      <c r="I86" s="166">
        <f t="shared" si="8"/>
        <v>0</v>
      </c>
      <c r="J86" s="168"/>
      <c r="K86" s="166">
        <f t="shared" si="14"/>
        <v>245.40964678322945</v>
      </c>
      <c r="L86" s="89">
        <v>1</v>
      </c>
      <c r="M86" s="166"/>
      <c r="N86" s="166">
        <f t="shared" si="15"/>
        <v>245.40964678322945</v>
      </c>
      <c r="O86" s="166">
        <f t="shared" si="11"/>
        <v>0</v>
      </c>
      <c r="P86" s="2"/>
      <c r="Q86" s="2"/>
      <c r="R86" s="70" t="s">
        <v>1215</v>
      </c>
      <c r="S86" s="9" t="s">
        <v>1214</v>
      </c>
      <c r="T86" s="17">
        <f>wBOP!D31</f>
        <v>245.40964678322945</v>
      </c>
      <c r="U86" s="193">
        <f>wBOP!E31</f>
        <v>102.28122271693358</v>
      </c>
      <c r="V86" s="130">
        <f>[2]SUT!AD86</f>
        <v>90.468140099326789</v>
      </c>
      <c r="W86" s="130">
        <f>[2]SUT!U86</f>
        <v>63.779915814637896</v>
      </c>
      <c r="X86" s="2"/>
    </row>
    <row r="87" spans="1:24" x14ac:dyDescent="0.75">
      <c r="A87" s="2"/>
      <c r="B87" s="29" t="s">
        <v>180</v>
      </c>
      <c r="C87" s="9" t="s">
        <v>1217</v>
      </c>
      <c r="D87" s="166"/>
      <c r="E87" s="166">
        <f t="shared" si="12"/>
        <v>0</v>
      </c>
      <c r="F87" s="89">
        <v>1</v>
      </c>
      <c r="G87" s="166"/>
      <c r="H87" s="166">
        <f t="shared" si="13"/>
        <v>0</v>
      </c>
      <c r="I87" s="166">
        <f t="shared" si="8"/>
        <v>0</v>
      </c>
      <c r="J87" s="168"/>
      <c r="K87" s="166">
        <f t="shared" si="14"/>
        <v>0</v>
      </c>
      <c r="L87" s="89">
        <v>1</v>
      </c>
      <c r="M87" s="166"/>
      <c r="N87" s="166">
        <f t="shared" si="15"/>
        <v>0</v>
      </c>
      <c r="O87" s="166">
        <f t="shared" si="11"/>
        <v>0</v>
      </c>
      <c r="P87" s="2"/>
      <c r="Q87" s="2"/>
      <c r="R87" s="70" t="s">
        <v>1218</v>
      </c>
      <c r="S87" s="9" t="s">
        <v>1217</v>
      </c>
      <c r="T87" s="17"/>
      <c r="U87" s="193"/>
      <c r="V87" s="130">
        <f>[2]SUT!AD87</f>
        <v>0.37446455160036246</v>
      </c>
      <c r="W87" s="130">
        <f>[2]SUT!U87</f>
        <v>0.85896520664066867</v>
      </c>
      <c r="X87" s="2"/>
    </row>
    <row r="88" spans="1:24" x14ac:dyDescent="0.75">
      <c r="A88" s="2"/>
      <c r="B88" s="29" t="s">
        <v>1188</v>
      </c>
      <c r="C88" s="9" t="s">
        <v>1220</v>
      </c>
      <c r="D88" s="166"/>
      <c r="E88" s="166">
        <f t="shared" si="12"/>
        <v>0.28249077837381409</v>
      </c>
      <c r="F88" s="89">
        <v>1</v>
      </c>
      <c r="G88" s="166"/>
      <c r="H88" s="166">
        <f t="shared" si="13"/>
        <v>0.28249077837381409</v>
      </c>
      <c r="I88" s="166">
        <f t="shared" si="8"/>
        <v>0</v>
      </c>
      <c r="J88" s="168"/>
      <c r="K88" s="166">
        <f t="shared" si="14"/>
        <v>1.6663697274002467</v>
      </c>
      <c r="L88" s="89">
        <v>1</v>
      </c>
      <c r="M88" s="166"/>
      <c r="N88" s="166">
        <f t="shared" si="15"/>
        <v>1.6663697274002467</v>
      </c>
      <c r="O88" s="166">
        <f t="shared" si="11"/>
        <v>0</v>
      </c>
      <c r="P88" s="2"/>
      <c r="Q88" s="2"/>
      <c r="R88" s="70" t="s">
        <v>1221</v>
      </c>
      <c r="S88" s="9" t="s">
        <v>1220</v>
      </c>
      <c r="T88" s="17">
        <f>wBOP!D33</f>
        <v>1.6663697274002467</v>
      </c>
      <c r="U88" s="193">
        <f>wBOP!E33</f>
        <v>0.28249077837381409</v>
      </c>
      <c r="V88" s="130">
        <f>[2]SUT!AD88</f>
        <v>4.2835008568320685</v>
      </c>
      <c r="W88" s="130">
        <f>[2]SUT!U88</f>
        <v>1.0777032765676482</v>
      </c>
      <c r="X88" s="2"/>
    </row>
    <row r="89" spans="1:24" x14ac:dyDescent="0.75">
      <c r="A89" s="2"/>
      <c r="B89" s="29" t="s">
        <v>1189</v>
      </c>
      <c r="C89" s="9" t="s">
        <v>189</v>
      </c>
      <c r="D89" s="166"/>
      <c r="E89" s="166">
        <f t="shared" si="12"/>
        <v>0</v>
      </c>
      <c r="F89" s="89">
        <v>1</v>
      </c>
      <c r="G89" s="166"/>
      <c r="H89" s="166">
        <f t="shared" si="13"/>
        <v>0</v>
      </c>
      <c r="I89" s="166">
        <f t="shared" si="8"/>
        <v>0</v>
      </c>
      <c r="J89" s="168"/>
      <c r="K89" s="166">
        <f t="shared" si="14"/>
        <v>0</v>
      </c>
      <c r="L89" s="89">
        <v>1</v>
      </c>
      <c r="M89" s="166"/>
      <c r="N89" s="166">
        <f t="shared" si="15"/>
        <v>0</v>
      </c>
      <c r="O89" s="166">
        <f t="shared" si="11"/>
        <v>0</v>
      </c>
      <c r="P89" s="2"/>
      <c r="Q89" s="2"/>
      <c r="R89" s="70" t="s">
        <v>190</v>
      </c>
      <c r="S89" s="9" t="s">
        <v>189</v>
      </c>
      <c r="T89" s="17"/>
      <c r="U89" s="193"/>
      <c r="V89" s="130">
        <f>[2]SUT!AD89</f>
        <v>8.824355108676782</v>
      </c>
      <c r="W89" s="130">
        <f>[2]SUT!U89</f>
        <v>3.5171905044054244</v>
      </c>
      <c r="X89" s="2"/>
    </row>
    <row r="90" spans="1:24" x14ac:dyDescent="0.75">
      <c r="A90" s="2"/>
      <c r="B90" s="29" t="s">
        <v>1190</v>
      </c>
      <c r="C90" s="9" t="s">
        <v>1223</v>
      </c>
      <c r="D90" s="166"/>
      <c r="E90" s="166">
        <f t="shared" si="12"/>
        <v>0</v>
      </c>
      <c r="F90" s="89">
        <v>1</v>
      </c>
      <c r="G90" s="166"/>
      <c r="H90" s="166">
        <f t="shared" si="13"/>
        <v>0</v>
      </c>
      <c r="I90" s="166">
        <f t="shared" si="8"/>
        <v>0</v>
      </c>
      <c r="J90" s="168"/>
      <c r="K90" s="166">
        <f t="shared" si="14"/>
        <v>0</v>
      </c>
      <c r="L90" s="89">
        <v>1</v>
      </c>
      <c r="M90" s="166"/>
      <c r="N90" s="166">
        <f t="shared" si="15"/>
        <v>0</v>
      </c>
      <c r="O90" s="166">
        <f t="shared" si="11"/>
        <v>0</v>
      </c>
      <c r="P90" s="2"/>
      <c r="Q90" s="2"/>
      <c r="R90" s="70" t="s">
        <v>1224</v>
      </c>
      <c r="S90" s="9" t="s">
        <v>1223</v>
      </c>
      <c r="T90" s="17"/>
      <c r="U90" s="193"/>
      <c r="V90" s="130">
        <f>[2]SUT!AD90</f>
        <v>1.0799222881213493</v>
      </c>
      <c r="W90" s="130">
        <f>[2]SUT!U90</f>
        <v>7.9451517479848253</v>
      </c>
      <c r="X90" s="2"/>
    </row>
    <row r="91" spans="1:24" x14ac:dyDescent="0.75">
      <c r="A91" s="2"/>
      <c r="B91" s="29" t="s">
        <v>1193</v>
      </c>
      <c r="C91" s="9" t="s">
        <v>194</v>
      </c>
      <c r="D91" s="166"/>
      <c r="E91" s="166">
        <f t="shared" si="12"/>
        <v>32.215693811450656</v>
      </c>
      <c r="F91" s="89">
        <v>1</v>
      </c>
      <c r="G91" s="166"/>
      <c r="H91" s="166">
        <f t="shared" si="13"/>
        <v>32.215693811450656</v>
      </c>
      <c r="I91" s="166">
        <f t="shared" si="8"/>
        <v>0</v>
      </c>
      <c r="J91" s="168"/>
      <c r="K91" s="166">
        <f t="shared" si="14"/>
        <v>45.407647180778156</v>
      </c>
      <c r="L91" s="89">
        <v>1</v>
      </c>
      <c r="M91" s="166"/>
      <c r="N91" s="166">
        <f t="shared" si="15"/>
        <v>45.407647180778156</v>
      </c>
      <c r="O91" s="166">
        <f t="shared" si="11"/>
        <v>0</v>
      </c>
      <c r="P91" s="2"/>
      <c r="Q91" s="2"/>
      <c r="R91" s="70" t="s">
        <v>1225</v>
      </c>
      <c r="S91" s="9" t="s">
        <v>194</v>
      </c>
      <c r="T91" s="17">
        <f>wBOP!D41</f>
        <v>45.407647180778156</v>
      </c>
      <c r="U91" s="193">
        <f>wBOP!E41</f>
        <v>32.215693811450656</v>
      </c>
      <c r="V91" s="130">
        <f>[2]SUT!AD91</f>
        <v>15.709364189879109</v>
      </c>
      <c r="W91" s="130">
        <f>[2]SUT!U91</f>
        <v>11.754701446445351</v>
      </c>
      <c r="X91" s="2"/>
    </row>
    <row r="92" spans="1:24" x14ac:dyDescent="0.75">
      <c r="A92" s="2"/>
      <c r="B92" s="29" t="s">
        <v>1194</v>
      </c>
      <c r="C92" s="18" t="s">
        <v>1227</v>
      </c>
      <c r="D92" s="170"/>
      <c r="E92" s="170">
        <f t="shared" si="12"/>
        <v>0</v>
      </c>
      <c r="F92" s="152">
        <v>1</v>
      </c>
      <c r="G92" s="170"/>
      <c r="H92" s="170">
        <f t="shared" si="13"/>
        <v>0</v>
      </c>
      <c r="I92" s="170">
        <f t="shared" si="8"/>
        <v>0</v>
      </c>
      <c r="J92" s="172"/>
      <c r="K92" s="170">
        <f t="shared" si="14"/>
        <v>0</v>
      </c>
      <c r="L92" s="152">
        <v>1</v>
      </c>
      <c r="M92" s="170"/>
      <c r="N92" s="170">
        <f t="shared" si="15"/>
        <v>0</v>
      </c>
      <c r="O92" s="170">
        <f t="shared" si="11"/>
        <v>0</v>
      </c>
      <c r="P92" s="2"/>
      <c r="Q92" s="2"/>
      <c r="R92" s="70" t="s">
        <v>1228</v>
      </c>
      <c r="S92" s="9" t="s">
        <v>1227</v>
      </c>
      <c r="T92" s="17"/>
      <c r="U92" s="193"/>
      <c r="V92" s="130">
        <f>[2]SUT!AD92</f>
        <v>1.0258532919354704</v>
      </c>
      <c r="W92" s="130">
        <f>[2]SUT!U92</f>
        <v>0.73562066168416851</v>
      </c>
      <c r="X92" s="2"/>
    </row>
    <row r="93" spans="1:24" x14ac:dyDescent="0.75">
      <c r="A93" s="2"/>
      <c r="B93" s="29" t="s">
        <v>1197</v>
      </c>
      <c r="C93" s="9" t="s">
        <v>1230</v>
      </c>
      <c r="D93" s="166"/>
      <c r="E93" s="166">
        <f t="shared" si="12"/>
        <v>14.208739118782477</v>
      </c>
      <c r="F93" s="89">
        <v>1</v>
      </c>
      <c r="G93" s="166"/>
      <c r="H93" s="166">
        <f t="shared" si="13"/>
        <v>14.208739118782477</v>
      </c>
      <c r="I93" s="166">
        <f t="shared" si="8"/>
        <v>0</v>
      </c>
      <c r="J93" s="168"/>
      <c r="K93" s="166">
        <f t="shared" si="14"/>
        <v>0.61623705441965493</v>
      </c>
      <c r="L93" s="89">
        <v>1</v>
      </c>
      <c r="M93" s="166"/>
      <c r="N93" s="166">
        <f t="shared" si="15"/>
        <v>0.61623705441965493</v>
      </c>
      <c r="O93" s="166">
        <f t="shared" si="11"/>
        <v>0</v>
      </c>
      <c r="P93" s="2"/>
      <c r="Q93" s="2"/>
      <c r="R93" s="70" t="s">
        <v>1231</v>
      </c>
      <c r="S93" s="9" t="s">
        <v>1230</v>
      </c>
      <c r="T93" s="17">
        <f>wBOP!D39</f>
        <v>0.61623705441965493</v>
      </c>
      <c r="U93" s="193">
        <f>wBOP!E39</f>
        <v>14.208739118782477</v>
      </c>
      <c r="V93" s="130">
        <f>[2]SUT!AD93</f>
        <v>23.06316605558645</v>
      </c>
      <c r="W93" s="130">
        <f>[2]SUT!U93</f>
        <v>16.055530388836178</v>
      </c>
      <c r="X93" s="2"/>
    </row>
    <row r="94" spans="1:24" x14ac:dyDescent="0.75">
      <c r="A94" s="2"/>
      <c r="B94" s="29" t="s">
        <v>1200</v>
      </c>
      <c r="C94" s="9" t="s">
        <v>1233</v>
      </c>
      <c r="D94" s="166"/>
      <c r="E94" s="166">
        <f t="shared" si="12"/>
        <v>31.400041764110355</v>
      </c>
      <c r="F94" s="89">
        <v>1</v>
      </c>
      <c r="G94" s="166"/>
      <c r="H94" s="166">
        <f t="shared" si="13"/>
        <v>31.400041764110355</v>
      </c>
      <c r="I94" s="166">
        <f t="shared" si="8"/>
        <v>0</v>
      </c>
      <c r="J94" s="168"/>
      <c r="K94" s="166">
        <f t="shared" si="14"/>
        <v>1.2953275832679303</v>
      </c>
      <c r="L94" s="89">
        <v>1</v>
      </c>
      <c r="M94" s="166"/>
      <c r="N94" s="166">
        <f t="shared" si="15"/>
        <v>1.2953275832679303</v>
      </c>
      <c r="O94" s="166">
        <f t="shared" si="11"/>
        <v>0</v>
      </c>
      <c r="P94" s="2"/>
      <c r="Q94" s="2"/>
      <c r="R94" s="70" t="s">
        <v>1234</v>
      </c>
      <c r="S94" s="9" t="s">
        <v>1233</v>
      </c>
      <c r="T94" s="17">
        <f>wBOP!D38</f>
        <v>1.2953275832679303</v>
      </c>
      <c r="U94" s="193">
        <f>wBOP!E38</f>
        <v>31.400041764110355</v>
      </c>
      <c r="V94" s="130">
        <f>[2]SUT!AD94</f>
        <v>0.97258508079433492</v>
      </c>
      <c r="W94" s="130">
        <f>[2]SUT!U94</f>
        <v>4.3693666483263263</v>
      </c>
      <c r="X94" s="2"/>
    </row>
    <row r="95" spans="1:24" x14ac:dyDescent="0.75">
      <c r="A95" s="2"/>
      <c r="B95" s="29" t="s">
        <v>1203</v>
      </c>
      <c r="C95" s="9" t="s">
        <v>1236</v>
      </c>
      <c r="D95" s="166"/>
      <c r="E95" s="166">
        <f t="shared" si="12"/>
        <v>0</v>
      </c>
      <c r="F95" s="89">
        <v>1</v>
      </c>
      <c r="G95" s="166"/>
      <c r="H95" s="166">
        <f t="shared" si="13"/>
        <v>0</v>
      </c>
      <c r="I95" s="166">
        <f t="shared" si="8"/>
        <v>0</v>
      </c>
      <c r="J95" s="168"/>
      <c r="K95" s="166">
        <f t="shared" si="14"/>
        <v>0</v>
      </c>
      <c r="L95" s="89">
        <v>1</v>
      </c>
      <c r="M95" s="166"/>
      <c r="N95" s="166">
        <f t="shared" si="15"/>
        <v>0</v>
      </c>
      <c r="O95" s="166">
        <f t="shared" si="11"/>
        <v>0</v>
      </c>
      <c r="P95" s="2"/>
      <c r="Q95" s="2"/>
      <c r="R95" s="70" t="s">
        <v>1237</v>
      </c>
      <c r="S95" s="9" t="s">
        <v>1236</v>
      </c>
      <c r="T95" s="17"/>
      <c r="U95" s="193"/>
      <c r="V95" s="130">
        <f>[2]SUT!AD95</f>
        <v>9.2589184432851875E-5</v>
      </c>
      <c r="W95" s="130">
        <f>[2]SUT!U95</f>
        <v>3.6903977263750571E-5</v>
      </c>
      <c r="X95" s="2"/>
    </row>
    <row r="96" spans="1:24" x14ac:dyDescent="0.75">
      <c r="A96" s="2"/>
      <c r="B96" s="29" t="s">
        <v>1206</v>
      </c>
      <c r="C96" s="9" t="s">
        <v>1239</v>
      </c>
      <c r="D96" s="166"/>
      <c r="E96" s="166">
        <f t="shared" si="12"/>
        <v>0</v>
      </c>
      <c r="F96" s="89">
        <v>1</v>
      </c>
      <c r="G96" s="166"/>
      <c r="H96" s="166">
        <f t="shared" si="13"/>
        <v>0</v>
      </c>
      <c r="I96" s="166">
        <f t="shared" si="8"/>
        <v>0</v>
      </c>
      <c r="J96" s="168"/>
      <c r="K96" s="166">
        <f t="shared" si="14"/>
        <v>0</v>
      </c>
      <c r="L96" s="89">
        <v>1</v>
      </c>
      <c r="M96" s="166"/>
      <c r="N96" s="166">
        <f t="shared" si="15"/>
        <v>0</v>
      </c>
      <c r="O96" s="166">
        <f t="shared" si="11"/>
        <v>0</v>
      </c>
      <c r="P96" s="2"/>
      <c r="Q96" s="2"/>
      <c r="R96" s="70" t="s">
        <v>1240</v>
      </c>
      <c r="S96" s="9" t="s">
        <v>1239</v>
      </c>
      <c r="T96" s="17"/>
      <c r="U96" s="193"/>
      <c r="V96" s="130">
        <f>[2]SUT!AD96</f>
        <v>0.36201506069994599</v>
      </c>
      <c r="W96" s="130">
        <f>[2]SUT!U96</f>
        <v>0.14429110323241878</v>
      </c>
      <c r="X96" s="2"/>
    </row>
    <row r="97" spans="1:24" x14ac:dyDescent="0.75">
      <c r="A97" s="2"/>
      <c r="B97" s="29" t="s">
        <v>1209</v>
      </c>
      <c r="C97" s="9" t="s">
        <v>196</v>
      </c>
      <c r="D97" s="166"/>
      <c r="E97" s="166">
        <f t="shared" si="12"/>
        <v>0</v>
      </c>
      <c r="F97" s="89">
        <v>1</v>
      </c>
      <c r="G97" s="166"/>
      <c r="H97" s="166">
        <f t="shared" si="13"/>
        <v>0</v>
      </c>
      <c r="I97" s="166">
        <f t="shared" si="8"/>
        <v>0</v>
      </c>
      <c r="J97" s="168"/>
      <c r="K97" s="166">
        <f t="shared" si="14"/>
        <v>0</v>
      </c>
      <c r="L97" s="89">
        <v>1</v>
      </c>
      <c r="M97" s="166"/>
      <c r="N97" s="166">
        <f t="shared" si="15"/>
        <v>0</v>
      </c>
      <c r="O97" s="166">
        <f t="shared" si="11"/>
        <v>0</v>
      </c>
      <c r="P97" s="2"/>
      <c r="Q97" s="2"/>
      <c r="R97" s="70" t="s">
        <v>1241</v>
      </c>
      <c r="S97" s="9" t="s">
        <v>196</v>
      </c>
      <c r="T97" s="17"/>
      <c r="U97" s="193"/>
      <c r="V97" s="130">
        <f>[2]SUT!AD97</f>
        <v>1.4385145539468647</v>
      </c>
      <c r="W97" s="130">
        <f>[2]SUT!U97</f>
        <v>0.57335971493440918</v>
      </c>
      <c r="X97" s="2"/>
    </row>
    <row r="98" spans="1:24" x14ac:dyDescent="0.75">
      <c r="A98" s="2"/>
      <c r="B98" s="29" t="s">
        <v>1212</v>
      </c>
      <c r="C98" s="9" t="s">
        <v>1243</v>
      </c>
      <c r="D98" s="166"/>
      <c r="E98" s="166">
        <f t="shared" si="12"/>
        <v>0</v>
      </c>
      <c r="F98" s="89">
        <v>1</v>
      </c>
      <c r="G98" s="166"/>
      <c r="H98" s="166">
        <f t="shared" si="13"/>
        <v>0</v>
      </c>
      <c r="I98" s="166">
        <f t="shared" si="8"/>
        <v>0</v>
      </c>
      <c r="J98" s="168"/>
      <c r="K98" s="166">
        <f t="shared" si="14"/>
        <v>0</v>
      </c>
      <c r="L98" s="89">
        <v>1</v>
      </c>
      <c r="M98" s="166"/>
      <c r="N98" s="166">
        <f t="shared" si="15"/>
        <v>0</v>
      </c>
      <c r="O98" s="166">
        <f t="shared" si="11"/>
        <v>0</v>
      </c>
      <c r="P98" s="2"/>
      <c r="Q98" s="2"/>
      <c r="R98" s="70" t="s">
        <v>1244</v>
      </c>
      <c r="S98" s="9" t="s">
        <v>1243</v>
      </c>
      <c r="T98" s="17"/>
      <c r="U98" s="193"/>
      <c r="V98" s="130">
        <f>[2]SUT!AD98</f>
        <v>0.36129091524956014</v>
      </c>
      <c r="W98" s="130">
        <f>[2]SUT!U98</f>
        <v>30.1440024750584</v>
      </c>
      <c r="X98" s="2"/>
    </row>
    <row r="99" spans="1:24" x14ac:dyDescent="0.75">
      <c r="A99" s="2"/>
      <c r="B99" s="29" t="s">
        <v>1215</v>
      </c>
      <c r="C99" s="9" t="s">
        <v>1246</v>
      </c>
      <c r="D99" s="166"/>
      <c r="E99" s="166">
        <f t="shared" si="12"/>
        <v>0</v>
      </c>
      <c r="F99" s="89">
        <v>1</v>
      </c>
      <c r="G99" s="166"/>
      <c r="H99" s="166">
        <f t="shared" si="13"/>
        <v>0</v>
      </c>
      <c r="I99" s="166">
        <f t="shared" si="8"/>
        <v>0</v>
      </c>
      <c r="J99" s="168"/>
      <c r="K99" s="166">
        <f t="shared" si="14"/>
        <v>0</v>
      </c>
      <c r="L99" s="89">
        <v>1</v>
      </c>
      <c r="M99" s="166"/>
      <c r="N99" s="166">
        <f t="shared" si="15"/>
        <v>0</v>
      </c>
      <c r="O99" s="166">
        <f t="shared" si="11"/>
        <v>0</v>
      </c>
      <c r="P99" s="2"/>
      <c r="Q99" s="2"/>
      <c r="R99" s="70" t="s">
        <v>1247</v>
      </c>
      <c r="S99" s="9" t="s">
        <v>1246</v>
      </c>
      <c r="T99" s="17"/>
      <c r="U99" s="193"/>
      <c r="V99" s="130">
        <f>[2]SUT!AD99</f>
        <v>0</v>
      </c>
      <c r="W99" s="130">
        <f>[2]SUT!U99</f>
        <v>40.000134337000006</v>
      </c>
      <c r="X99" s="2"/>
    </row>
    <row r="100" spans="1:24" x14ac:dyDescent="0.75">
      <c r="A100" s="2"/>
      <c r="B100" s="29" t="s">
        <v>1218</v>
      </c>
      <c r="C100" s="9" t="s">
        <v>1249</v>
      </c>
      <c r="D100" s="166"/>
      <c r="E100" s="166">
        <f t="shared" si="12"/>
        <v>0.39173855663654616</v>
      </c>
      <c r="F100" s="89">
        <v>1</v>
      </c>
      <c r="G100" s="166"/>
      <c r="H100" s="166">
        <f t="shared" si="13"/>
        <v>0.39173855663654616</v>
      </c>
      <c r="I100" s="166">
        <f t="shared" si="8"/>
        <v>0</v>
      </c>
      <c r="J100" s="168"/>
      <c r="K100" s="166">
        <f t="shared" si="14"/>
        <v>0.89231224763469275</v>
      </c>
      <c r="L100" s="89">
        <v>1</v>
      </c>
      <c r="M100" s="166"/>
      <c r="N100" s="166">
        <f t="shared" si="15"/>
        <v>0.89231224763469275</v>
      </c>
      <c r="O100" s="166">
        <f t="shared" si="11"/>
        <v>0</v>
      </c>
      <c r="P100" s="2"/>
      <c r="Q100" s="2"/>
      <c r="R100" s="70" t="s">
        <v>1250</v>
      </c>
      <c r="S100" s="9" t="s">
        <v>1249</v>
      </c>
      <c r="T100" s="17">
        <f>wBOP!D40</f>
        <v>0.89231224763469275</v>
      </c>
      <c r="U100" s="193">
        <f>wBOP!E40</f>
        <v>0.39173855663654616</v>
      </c>
      <c r="V100" s="130">
        <f>[2]SUT!AD100</f>
        <v>15.315674046294236</v>
      </c>
      <c r="W100" s="130">
        <f>[2]SUT!U100</f>
        <v>64.40176725374441</v>
      </c>
      <c r="X100" s="2"/>
    </row>
    <row r="101" spans="1:24" x14ac:dyDescent="0.75">
      <c r="A101" s="2"/>
      <c r="B101" s="29" t="s">
        <v>1221</v>
      </c>
      <c r="C101" s="9" t="s">
        <v>1252</v>
      </c>
      <c r="D101" s="166"/>
      <c r="E101" s="166">
        <f t="shared" si="12"/>
        <v>0</v>
      </c>
      <c r="F101" s="89">
        <v>1</v>
      </c>
      <c r="G101" s="166"/>
      <c r="H101" s="166">
        <f t="shared" si="13"/>
        <v>0</v>
      </c>
      <c r="I101" s="166">
        <f t="shared" si="8"/>
        <v>0</v>
      </c>
      <c r="J101" s="168"/>
      <c r="K101" s="166">
        <f t="shared" si="14"/>
        <v>0</v>
      </c>
      <c r="L101" s="89">
        <v>1</v>
      </c>
      <c r="M101" s="166"/>
      <c r="N101" s="166">
        <f t="shared" si="15"/>
        <v>0</v>
      </c>
      <c r="O101" s="166">
        <f t="shared" si="11"/>
        <v>0</v>
      </c>
      <c r="P101" s="2"/>
      <c r="Q101" s="2"/>
      <c r="R101" s="70" t="s">
        <v>1253</v>
      </c>
      <c r="S101" s="9" t="s">
        <v>1252</v>
      </c>
      <c r="T101" s="17"/>
      <c r="U101" s="193"/>
      <c r="V101" s="130">
        <f>[2]SUT!AD101</f>
        <v>0</v>
      </c>
      <c r="W101" s="130">
        <f>[2]SUT!U101</f>
        <v>0</v>
      </c>
      <c r="X101" s="2"/>
    </row>
    <row r="102" spans="1:24" x14ac:dyDescent="0.75">
      <c r="A102" s="2"/>
      <c r="B102" s="29" t="s">
        <v>190</v>
      </c>
      <c r="C102" s="18" t="s">
        <v>1255</v>
      </c>
      <c r="D102" s="170"/>
      <c r="E102" s="170">
        <f t="shared" si="12"/>
        <v>26.972858401721513</v>
      </c>
      <c r="F102" s="152">
        <v>1</v>
      </c>
      <c r="G102" s="170"/>
      <c r="H102" s="170">
        <f t="shared" si="13"/>
        <v>26.972858401721513</v>
      </c>
      <c r="I102" s="170">
        <f t="shared" si="8"/>
        <v>0</v>
      </c>
      <c r="J102" s="172"/>
      <c r="K102" s="170">
        <f t="shared" si="14"/>
        <v>5.5616547640552287</v>
      </c>
      <c r="L102" s="152">
        <v>1</v>
      </c>
      <c r="M102" s="170"/>
      <c r="N102" s="170">
        <f t="shared" si="15"/>
        <v>5.5616547640552287</v>
      </c>
      <c r="O102" s="170">
        <f t="shared" si="11"/>
        <v>0</v>
      </c>
      <c r="P102" s="2"/>
      <c r="Q102" s="2"/>
      <c r="R102" s="70" t="s">
        <v>1256</v>
      </c>
      <c r="S102" s="9" t="s">
        <v>1255</v>
      </c>
      <c r="T102" s="17">
        <f>wBOP!D42</f>
        <v>5.5616547640552287</v>
      </c>
      <c r="U102" s="193">
        <f>wBOP!E42</f>
        <v>26.972858401721513</v>
      </c>
      <c r="V102" s="130">
        <f>[2]SUT!AD102</f>
        <v>26.311564764386052</v>
      </c>
      <c r="W102" s="130">
        <f>[2]SUT!U102</f>
        <v>10.487201002864426</v>
      </c>
      <c r="X102" s="2"/>
    </row>
    <row r="103" spans="1:24" x14ac:dyDescent="0.75">
      <c r="A103" s="2"/>
      <c r="B103" s="29" t="s">
        <v>192</v>
      </c>
      <c r="C103" s="9" t="s">
        <v>198</v>
      </c>
      <c r="D103" s="166"/>
      <c r="E103" s="166">
        <f t="shared" si="12"/>
        <v>33.977156703258785</v>
      </c>
      <c r="F103" s="89">
        <v>1</v>
      </c>
      <c r="G103" s="166"/>
      <c r="H103" s="166">
        <f t="shared" si="13"/>
        <v>33.977156703258785</v>
      </c>
      <c r="I103" s="166">
        <f t="shared" si="8"/>
        <v>0</v>
      </c>
      <c r="J103" s="168"/>
      <c r="K103" s="166">
        <f t="shared" si="14"/>
        <v>294.8309600119087</v>
      </c>
      <c r="L103" s="89">
        <v>1</v>
      </c>
      <c r="M103" s="166"/>
      <c r="N103" s="166">
        <f t="shared" si="15"/>
        <v>294.8309600119087</v>
      </c>
      <c r="O103" s="166">
        <f t="shared" si="11"/>
        <v>0</v>
      </c>
      <c r="P103" s="2"/>
      <c r="Q103" s="2"/>
      <c r="R103" s="70" t="s">
        <v>1257</v>
      </c>
      <c r="S103" s="9" t="s">
        <v>198</v>
      </c>
      <c r="T103" s="17">
        <f>wBOP!D44</f>
        <v>294.8309600119087</v>
      </c>
      <c r="U103" s="193">
        <f>wBOP!E44</f>
        <v>33.977156703258785</v>
      </c>
      <c r="V103" s="130">
        <f>[2]SUT!AD103</f>
        <v>145.59946424825603</v>
      </c>
      <c r="W103" s="130">
        <f>[2]SUT!U103</f>
        <v>0</v>
      </c>
      <c r="X103" s="2"/>
    </row>
    <row r="104" spans="1:24" x14ac:dyDescent="0.75">
      <c r="A104" s="2"/>
      <c r="B104" s="29" t="s">
        <v>1224</v>
      </c>
      <c r="C104" s="9" t="s">
        <v>200</v>
      </c>
      <c r="D104" s="166"/>
      <c r="E104" s="166">
        <f t="shared" si="12"/>
        <v>0</v>
      </c>
      <c r="F104" s="89">
        <v>1</v>
      </c>
      <c r="G104" s="166"/>
      <c r="H104" s="166">
        <f t="shared" si="13"/>
        <v>0</v>
      </c>
      <c r="I104" s="166">
        <f t="shared" si="8"/>
        <v>0</v>
      </c>
      <c r="J104" s="168"/>
      <c r="K104" s="166">
        <f t="shared" si="14"/>
        <v>0</v>
      </c>
      <c r="L104" s="89">
        <v>1</v>
      </c>
      <c r="M104" s="166"/>
      <c r="N104" s="166">
        <f t="shared" si="15"/>
        <v>0</v>
      </c>
      <c r="O104" s="166">
        <f t="shared" si="11"/>
        <v>0</v>
      </c>
      <c r="P104" s="2"/>
      <c r="Q104" s="2"/>
      <c r="R104" s="70" t="s">
        <v>201</v>
      </c>
      <c r="S104" s="9" t="s">
        <v>200</v>
      </c>
      <c r="T104" s="17"/>
      <c r="U104" s="193"/>
      <c r="V104" s="130">
        <f>[2]SUT!AD104</f>
        <v>0</v>
      </c>
      <c r="W104" s="130">
        <f>[2]SUT!U104</f>
        <v>0</v>
      </c>
      <c r="X104" s="2"/>
    </row>
    <row r="105" spans="1:24" x14ac:dyDescent="0.75">
      <c r="A105" s="2"/>
      <c r="B105" s="29" t="s">
        <v>1225</v>
      </c>
      <c r="C105" s="9" t="s">
        <v>203</v>
      </c>
      <c r="D105" s="166"/>
      <c r="E105" s="166">
        <f t="shared" si="12"/>
        <v>0</v>
      </c>
      <c r="F105" s="89">
        <v>1</v>
      </c>
      <c r="G105" s="166"/>
      <c r="H105" s="166">
        <f t="shared" si="13"/>
        <v>0</v>
      </c>
      <c r="I105" s="166">
        <f t="shared" si="8"/>
        <v>0</v>
      </c>
      <c r="J105" s="168"/>
      <c r="K105" s="166">
        <f t="shared" si="14"/>
        <v>0</v>
      </c>
      <c r="L105" s="89">
        <v>1</v>
      </c>
      <c r="M105" s="166"/>
      <c r="N105" s="166">
        <f t="shared" si="15"/>
        <v>0</v>
      </c>
      <c r="O105" s="166">
        <f t="shared" si="11"/>
        <v>0</v>
      </c>
      <c r="P105" s="2"/>
      <c r="Q105" s="2"/>
      <c r="R105" s="70" t="s">
        <v>1258</v>
      </c>
      <c r="S105" s="9" t="s">
        <v>203</v>
      </c>
      <c r="T105" s="17"/>
      <c r="U105" s="193"/>
      <c r="V105" s="130">
        <f>[2]SUT!AD105</f>
        <v>2.1181485515984543E-2</v>
      </c>
      <c r="W105" s="130">
        <f>[2]SUT!U105</f>
        <v>8.442466198211861E-3</v>
      </c>
      <c r="X105" s="2"/>
    </row>
    <row r="106" spans="1:24" x14ac:dyDescent="0.75">
      <c r="A106" s="2"/>
      <c r="B106" s="29" t="s">
        <v>1228</v>
      </c>
      <c r="C106" s="9" t="s">
        <v>1260</v>
      </c>
      <c r="D106" s="166"/>
      <c r="E106" s="166">
        <f t="shared" si="12"/>
        <v>0</v>
      </c>
      <c r="F106" s="89">
        <v>1</v>
      </c>
      <c r="G106" s="166"/>
      <c r="H106" s="166">
        <f t="shared" si="13"/>
        <v>0</v>
      </c>
      <c r="I106" s="166">
        <f t="shared" si="8"/>
        <v>0</v>
      </c>
      <c r="J106" s="168"/>
      <c r="K106" s="166">
        <f t="shared" si="14"/>
        <v>0</v>
      </c>
      <c r="L106" s="89">
        <v>1</v>
      </c>
      <c r="M106" s="166"/>
      <c r="N106" s="166">
        <f t="shared" si="15"/>
        <v>0</v>
      </c>
      <c r="O106" s="166">
        <f t="shared" si="11"/>
        <v>0</v>
      </c>
      <c r="P106" s="2"/>
      <c r="Q106" s="2"/>
      <c r="R106" s="70" t="s">
        <v>1261</v>
      </c>
      <c r="S106" s="9" t="s">
        <v>1260</v>
      </c>
      <c r="T106" s="17"/>
      <c r="U106" s="193"/>
      <c r="V106" s="130">
        <f>[2]SUT!AD106</f>
        <v>0</v>
      </c>
      <c r="W106" s="130">
        <f>[2]SUT!U106</f>
        <v>0</v>
      </c>
      <c r="X106" s="2"/>
    </row>
    <row r="107" spans="1:24" x14ac:dyDescent="0.75">
      <c r="A107" s="2"/>
      <c r="B107" s="29" t="s">
        <v>1231</v>
      </c>
      <c r="C107" s="9" t="s">
        <v>1263</v>
      </c>
      <c r="D107" s="166"/>
      <c r="E107" s="166">
        <f t="shared" si="12"/>
        <v>8.4713609018232159</v>
      </c>
      <c r="F107" s="89">
        <v>1</v>
      </c>
      <c r="G107" s="166"/>
      <c r="H107" s="166">
        <f t="shared" si="13"/>
        <v>8.4713609018232159</v>
      </c>
      <c r="I107" s="166">
        <f t="shared" si="8"/>
        <v>0</v>
      </c>
      <c r="J107" s="168"/>
      <c r="K107" s="166">
        <f t="shared" si="14"/>
        <v>0</v>
      </c>
      <c r="L107" s="89">
        <v>1</v>
      </c>
      <c r="M107" s="166"/>
      <c r="N107" s="166">
        <f t="shared" si="15"/>
        <v>0</v>
      </c>
      <c r="O107" s="166">
        <f t="shared" si="11"/>
        <v>0</v>
      </c>
      <c r="P107" s="2"/>
      <c r="Q107" s="2"/>
      <c r="R107" s="70" t="s">
        <v>1264</v>
      </c>
      <c r="S107" s="9" t="s">
        <v>1263</v>
      </c>
      <c r="T107" s="17">
        <f>wBOP!D43</f>
        <v>0</v>
      </c>
      <c r="U107" s="193">
        <f>wBOP!E43</f>
        <v>8.4713609018232159</v>
      </c>
      <c r="V107" s="130">
        <f>[2]SUT!AD107</f>
        <v>7.3297578263659057E-5</v>
      </c>
      <c r="W107" s="130">
        <f>[2]SUT!U107</f>
        <v>2.9214774687768956E-5</v>
      </c>
      <c r="X107" s="2"/>
    </row>
    <row r="108" spans="1:24" x14ac:dyDescent="0.75">
      <c r="A108" s="2"/>
      <c r="B108" s="29" t="s">
        <v>1234</v>
      </c>
      <c r="C108" s="9" t="s">
        <v>1266</v>
      </c>
      <c r="D108" s="166"/>
      <c r="E108" s="166">
        <f t="shared" si="12"/>
        <v>0</v>
      </c>
      <c r="F108" s="89">
        <v>1</v>
      </c>
      <c r="G108" s="166"/>
      <c r="H108" s="166">
        <f t="shared" si="13"/>
        <v>0</v>
      </c>
      <c r="I108" s="166">
        <f t="shared" si="8"/>
        <v>0</v>
      </c>
      <c r="J108" s="168"/>
      <c r="K108" s="166">
        <f t="shared" si="14"/>
        <v>0</v>
      </c>
      <c r="L108" s="89">
        <v>1</v>
      </c>
      <c r="M108" s="166"/>
      <c r="N108" s="166">
        <f t="shared" si="15"/>
        <v>0</v>
      </c>
      <c r="O108" s="166">
        <f t="shared" si="11"/>
        <v>0</v>
      </c>
      <c r="P108" s="2"/>
      <c r="Q108" s="2"/>
      <c r="R108" s="70" t="s">
        <v>1267</v>
      </c>
      <c r="S108" s="9" t="s">
        <v>1266</v>
      </c>
      <c r="T108" s="17"/>
      <c r="U108" s="193"/>
      <c r="V108" s="130">
        <f>[2]SUT!AD108</f>
        <v>0.43518114838537747</v>
      </c>
      <c r="W108" s="130">
        <f>[2]SUT!U108</f>
        <v>0.16300897499632369</v>
      </c>
      <c r="X108" s="2"/>
    </row>
    <row r="109" spans="1:24" x14ac:dyDescent="0.75">
      <c r="A109" s="2"/>
      <c r="B109" s="29" t="s">
        <v>1237</v>
      </c>
      <c r="C109" s="9" t="s">
        <v>205</v>
      </c>
      <c r="D109" s="166"/>
      <c r="E109" s="166">
        <f t="shared" si="12"/>
        <v>0</v>
      </c>
      <c r="F109" s="89">
        <v>1</v>
      </c>
      <c r="G109" s="166"/>
      <c r="H109" s="166">
        <f t="shared" si="13"/>
        <v>0</v>
      </c>
      <c r="I109" s="166">
        <f t="shared" si="8"/>
        <v>0</v>
      </c>
      <c r="J109" s="168"/>
      <c r="K109" s="166">
        <f t="shared" si="14"/>
        <v>0</v>
      </c>
      <c r="L109" s="89">
        <v>1</v>
      </c>
      <c r="M109" s="166"/>
      <c r="N109" s="166">
        <f t="shared" si="15"/>
        <v>0</v>
      </c>
      <c r="O109" s="166">
        <f t="shared" si="11"/>
        <v>0</v>
      </c>
      <c r="P109" s="2"/>
      <c r="Q109" s="2"/>
      <c r="R109" s="70" t="s">
        <v>1268</v>
      </c>
      <c r="S109" s="9" t="s">
        <v>205</v>
      </c>
      <c r="T109" s="17"/>
      <c r="U109" s="193"/>
      <c r="V109" s="130">
        <f>[2]SUT!AD109</f>
        <v>0.75249436481556486</v>
      </c>
      <c r="W109" s="130">
        <f>[2]SUT!U109</f>
        <v>0.30154208699265977</v>
      </c>
      <c r="X109" s="2"/>
    </row>
    <row r="110" spans="1:24" x14ac:dyDescent="0.75">
      <c r="A110" s="2"/>
      <c r="B110" s="29" t="s">
        <v>1240</v>
      </c>
      <c r="C110" s="9" t="s">
        <v>1270</v>
      </c>
      <c r="D110" s="166"/>
      <c r="E110" s="166">
        <f t="shared" si="12"/>
        <v>0</v>
      </c>
      <c r="F110" s="89">
        <v>1</v>
      </c>
      <c r="G110" s="166"/>
      <c r="H110" s="166">
        <f t="shared" si="13"/>
        <v>0</v>
      </c>
      <c r="I110" s="166">
        <f t="shared" si="8"/>
        <v>0</v>
      </c>
      <c r="J110" s="168"/>
      <c r="K110" s="166">
        <f t="shared" si="14"/>
        <v>0</v>
      </c>
      <c r="L110" s="89">
        <v>1</v>
      </c>
      <c r="M110" s="166"/>
      <c r="N110" s="166">
        <f t="shared" si="15"/>
        <v>0</v>
      </c>
      <c r="O110" s="166">
        <f t="shared" si="11"/>
        <v>0</v>
      </c>
      <c r="P110" s="2"/>
      <c r="Q110" s="2"/>
      <c r="R110" s="70" t="s">
        <v>1271</v>
      </c>
      <c r="S110" s="9" t="s">
        <v>1270</v>
      </c>
      <c r="T110" s="17"/>
      <c r="U110" s="193"/>
      <c r="V110" s="130">
        <f>[2]SUT!AD110</f>
        <v>0</v>
      </c>
      <c r="W110" s="130">
        <f>[2]SUT!U110</f>
        <v>0</v>
      </c>
      <c r="X110" s="2"/>
    </row>
    <row r="111" spans="1:24" x14ac:dyDescent="0.75">
      <c r="A111" s="2"/>
      <c r="B111" s="29" t="s">
        <v>1241</v>
      </c>
      <c r="C111" s="9" t="s">
        <v>1619</v>
      </c>
      <c r="D111" s="166"/>
      <c r="E111" s="166">
        <f t="shared" si="12"/>
        <v>479.51597578705923</v>
      </c>
      <c r="F111" s="89">
        <v>1</v>
      </c>
      <c r="G111" s="166"/>
      <c r="H111" s="166">
        <f t="shared" si="13"/>
        <v>479.51597578705923</v>
      </c>
      <c r="I111" s="166">
        <f t="shared" si="8"/>
        <v>0</v>
      </c>
      <c r="J111" s="168"/>
      <c r="K111" s="166">
        <f t="shared" si="14"/>
        <v>763.73075562200893</v>
      </c>
      <c r="L111" s="89">
        <v>1</v>
      </c>
      <c r="M111" s="166"/>
      <c r="N111" s="166">
        <f t="shared" si="15"/>
        <v>763.73075562200893</v>
      </c>
      <c r="O111" s="166">
        <f t="shared" si="11"/>
        <v>0</v>
      </c>
      <c r="P111" s="2"/>
      <c r="Q111" s="2"/>
      <c r="R111" s="29" t="s">
        <v>1241</v>
      </c>
      <c r="S111" s="9" t="s">
        <v>1619</v>
      </c>
      <c r="T111" s="17">
        <f>wBOP!D34</f>
        <v>763.73075562200893</v>
      </c>
      <c r="U111" s="193">
        <f>wBOP!E34</f>
        <v>479.51597578705923</v>
      </c>
      <c r="V111" s="130">
        <f>[2]SUT!AD111</f>
        <v>316.87119349683275</v>
      </c>
      <c r="W111" s="130">
        <f>[2]SUT!U111</f>
        <v>308.31260369398461</v>
      </c>
      <c r="X111" s="2"/>
    </row>
    <row r="112" spans="1:24" x14ac:dyDescent="0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</sheetData>
  <mergeCells count="6">
    <mergeCell ref="V75:W75"/>
    <mergeCell ref="G6:H6"/>
    <mergeCell ref="M6:N6"/>
    <mergeCell ref="J6:K6"/>
    <mergeCell ref="D6:E6"/>
    <mergeCell ref="T75:U75"/>
  </mergeCells>
  <conditionalFormatting sqref="C8:C111">
    <cfRule type="cellIs" dxfId="78" priority="3" operator="lessThan">
      <formula>0</formula>
    </cfRule>
  </conditionalFormatting>
  <conditionalFormatting sqref="F8:F111">
    <cfRule type="cellIs" dxfId="77" priority="36" operator="equal">
      <formula>1</formula>
    </cfRule>
    <cfRule type="cellIs" dxfId="76" priority="37" operator="greaterThan">
      <formula>1</formula>
    </cfRule>
    <cfRule type="cellIs" dxfId="75" priority="38" operator="lessThan">
      <formula>1</formula>
    </cfRule>
  </conditionalFormatting>
  <conditionalFormatting sqref="L8:L111">
    <cfRule type="cellIs" dxfId="74" priority="15" operator="equal">
      <formula>1</formula>
    </cfRule>
    <cfRule type="cellIs" dxfId="73" priority="16" operator="greaterThan">
      <formula>1</formula>
    </cfRule>
    <cfRule type="cellIs" dxfId="72" priority="17" operator="lessThan">
      <formula>1</formula>
    </cfRule>
  </conditionalFormatting>
  <conditionalFormatting sqref="S78">
    <cfRule type="cellIs" dxfId="71" priority="1" operator="lessThan">
      <formula>0</formula>
    </cfRule>
  </conditionalFormatting>
  <conditionalFormatting sqref="S111">
    <cfRule type="cellIs" dxfId="70" priority="2" operator="less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4999D-2477-4D6F-8BDD-3D5046B46E2F}">
  <sheetPr>
    <tabColor theme="9" tint="-0.499984740745262"/>
  </sheetPr>
  <dimension ref="A1:BA112"/>
  <sheetViews>
    <sheetView showZeros="0" zoomScale="68" zoomScaleNormal="145" workbookViewId="0">
      <pane xSplit="3" ySplit="7" topLeftCell="D47" activePane="bottomRight" state="frozen"/>
      <selection activeCell="C17" sqref="C17"/>
      <selection pane="topRight" activeCell="C17" sqref="C17"/>
      <selection pane="bottomLeft" activeCell="C17" sqref="C17"/>
      <selection pane="bottomRight" activeCell="F90" sqref="F90"/>
    </sheetView>
  </sheetViews>
  <sheetFormatPr defaultColWidth="0" defaultRowHeight="14.75" zeroHeight="1" x14ac:dyDescent="0.75"/>
  <cols>
    <col min="1" max="1" width="2.26953125" customWidth="1"/>
    <col min="2" max="32" width="8.76953125" customWidth="1"/>
    <col min="33" max="53" width="0" hidden="1" customWidth="1"/>
    <col min="54" max="16384" width="8.76953125" hidden="1"/>
  </cols>
  <sheetData>
    <row r="1" spans="1:32" ht="18.5" x14ac:dyDescent="0.9">
      <c r="A1" s="1" t="s">
        <v>1120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75">
      <c r="A2" s="3" t="s">
        <v>285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75">
      <c r="A3" s="2"/>
      <c r="B3" s="2"/>
      <c r="C3" s="2"/>
      <c r="D3" s="4" t="s">
        <v>1786</v>
      </c>
      <c r="E3" s="2"/>
      <c r="F3" s="2"/>
      <c r="G3" s="2"/>
      <c r="H3" s="4" t="s">
        <v>1787</v>
      </c>
      <c r="I3" s="2"/>
      <c r="J3" s="2"/>
      <c r="K3" s="2"/>
      <c r="L3" s="4" t="s">
        <v>245</v>
      </c>
      <c r="M3" s="2"/>
      <c r="N3" s="2"/>
      <c r="O3" s="7"/>
      <c r="P3" s="4" t="s">
        <v>1699</v>
      </c>
      <c r="Q3" s="2"/>
      <c r="R3" s="2"/>
      <c r="S3" s="7"/>
      <c r="T3" s="4" t="s">
        <v>1788</v>
      </c>
      <c r="U3" s="2"/>
      <c r="V3" s="2"/>
      <c r="W3" s="2"/>
      <c r="X3" s="4" t="s">
        <v>1701</v>
      </c>
      <c r="Y3" s="2"/>
      <c r="Z3" s="2"/>
      <c r="AA3" s="7"/>
      <c r="AB3" s="4" t="s">
        <v>1700</v>
      </c>
      <c r="AC3" s="2"/>
      <c r="AD3" s="2"/>
      <c r="AE3" s="2"/>
      <c r="AF3" s="2"/>
    </row>
    <row r="4" spans="1:32" x14ac:dyDescent="0.75">
      <c r="A4" s="2"/>
      <c r="B4" s="2"/>
      <c r="C4" s="2"/>
      <c r="D4" s="4"/>
      <c r="E4" s="2"/>
      <c r="F4" s="7" t="e">
        <f>SUM(F8:F111)</f>
        <v>#DIV/0!</v>
      </c>
      <c r="G4" s="16" t="e">
        <f>wMAC!L39</f>
        <v>#DIV/0!</v>
      </c>
      <c r="H4" s="4"/>
      <c r="I4" s="2"/>
      <c r="J4" s="7">
        <f>SUM(J8:J111)</f>
        <v>0</v>
      </c>
      <c r="K4" s="16" t="e">
        <f>wMAC!L40</f>
        <v>#DIV/0!</v>
      </c>
      <c r="L4" s="4"/>
      <c r="M4" s="2"/>
      <c r="N4" s="7">
        <f>SUM(N8:N111)</f>
        <v>0</v>
      </c>
      <c r="O4" s="16" t="e">
        <f>wMAC!L41</f>
        <v>#DIV/0!</v>
      </c>
      <c r="P4" s="4"/>
      <c r="Q4" s="2"/>
      <c r="R4" s="7">
        <f>SUM(R8:R111)</f>
        <v>0</v>
      </c>
      <c r="S4" s="16" t="e">
        <f>wMAC!L42</f>
        <v>#DIV/0!</v>
      </c>
      <c r="T4" s="4"/>
      <c r="U4" s="2"/>
      <c r="V4" s="7" t="e">
        <f>SUM(V8:V111)</f>
        <v>#DIV/0!</v>
      </c>
      <c r="W4" s="16" t="e">
        <f>wMAC!L43</f>
        <v>#DIV/0!</v>
      </c>
      <c r="X4" s="4"/>
      <c r="Y4" s="2"/>
      <c r="Z4" s="7" t="e">
        <f>SUM(Z8:Z111)</f>
        <v>#DIV/0!</v>
      </c>
      <c r="AA4" s="16" t="e">
        <f>wMAC!L44</f>
        <v>#DIV/0!</v>
      </c>
      <c r="AB4" s="4"/>
      <c r="AC4" s="2"/>
      <c r="AD4" s="7" t="e">
        <f>SUM(AD8:AD111)</f>
        <v>#DIV/0!</v>
      </c>
      <c r="AE4" s="16" t="e">
        <f>wMAC!L45</f>
        <v>#DIV/0!</v>
      </c>
      <c r="AF4" s="2"/>
    </row>
    <row r="5" spans="1:32" x14ac:dyDescent="0.75">
      <c r="A5" s="2"/>
      <c r="B5" s="2"/>
      <c r="C5" s="2"/>
      <c r="D5" s="42" t="s">
        <v>767</v>
      </c>
      <c r="E5" s="42" t="s">
        <v>768</v>
      </c>
      <c r="F5" s="42" t="s">
        <v>767</v>
      </c>
      <c r="G5" s="42" t="s">
        <v>1121</v>
      </c>
      <c r="H5" s="88" t="s">
        <v>767</v>
      </c>
      <c r="I5" s="42" t="s">
        <v>768</v>
      </c>
      <c r="J5" s="42" t="s">
        <v>767</v>
      </c>
      <c r="K5" s="42" t="s">
        <v>1121</v>
      </c>
      <c r="L5" s="88" t="s">
        <v>767</v>
      </c>
      <c r="M5" s="42" t="s">
        <v>768</v>
      </c>
      <c r="N5" s="42" t="s">
        <v>767</v>
      </c>
      <c r="O5" s="42" t="s">
        <v>1121</v>
      </c>
      <c r="P5" s="88" t="s">
        <v>767</v>
      </c>
      <c r="Q5" s="42" t="s">
        <v>768</v>
      </c>
      <c r="R5" s="42" t="s">
        <v>767</v>
      </c>
      <c r="S5" s="42" t="s">
        <v>1121</v>
      </c>
      <c r="T5" s="88" t="s">
        <v>767</v>
      </c>
      <c r="U5" s="42" t="s">
        <v>768</v>
      </c>
      <c r="V5" s="42" t="s">
        <v>767</v>
      </c>
      <c r="W5" s="42" t="s">
        <v>1121</v>
      </c>
      <c r="X5" s="88" t="s">
        <v>767</v>
      </c>
      <c r="Y5" s="42" t="s">
        <v>768</v>
      </c>
      <c r="Z5" s="42" t="s">
        <v>767</v>
      </c>
      <c r="AA5" s="42" t="s">
        <v>1121</v>
      </c>
      <c r="AB5" s="88" t="s">
        <v>767</v>
      </c>
      <c r="AC5" s="42" t="s">
        <v>768</v>
      </c>
      <c r="AD5" s="42" t="s">
        <v>767</v>
      </c>
      <c r="AE5" s="42" t="s">
        <v>1121</v>
      </c>
      <c r="AF5" s="2"/>
    </row>
    <row r="6" spans="1:32" x14ac:dyDescent="0.75">
      <c r="A6" s="2"/>
      <c r="B6" s="2"/>
      <c r="C6" s="2"/>
      <c r="D6" s="42" t="s">
        <v>1122</v>
      </c>
      <c r="E6" s="42" t="s">
        <v>774</v>
      </c>
      <c r="F6" s="42" t="s">
        <v>1099</v>
      </c>
      <c r="G6" s="42" t="s">
        <v>1099</v>
      </c>
      <c r="H6" s="88" t="s">
        <v>1122</v>
      </c>
      <c r="I6" s="42" t="s">
        <v>774</v>
      </c>
      <c r="J6" s="42" t="s">
        <v>1099</v>
      </c>
      <c r="K6" s="42" t="s">
        <v>1099</v>
      </c>
      <c r="L6" s="88" t="s">
        <v>1122</v>
      </c>
      <c r="M6" s="42" t="s">
        <v>774</v>
      </c>
      <c r="N6" s="42" t="s">
        <v>1099</v>
      </c>
      <c r="O6" s="42" t="s">
        <v>1099</v>
      </c>
      <c r="P6" s="88" t="s">
        <v>1122</v>
      </c>
      <c r="Q6" s="42" t="s">
        <v>774</v>
      </c>
      <c r="R6" s="42" t="s">
        <v>1099</v>
      </c>
      <c r="S6" s="42" t="s">
        <v>1099</v>
      </c>
      <c r="T6" s="88" t="s">
        <v>1122</v>
      </c>
      <c r="U6" s="42" t="s">
        <v>774</v>
      </c>
      <c r="V6" s="42" t="s">
        <v>1099</v>
      </c>
      <c r="W6" s="42" t="s">
        <v>1099</v>
      </c>
      <c r="X6" s="88" t="s">
        <v>1122</v>
      </c>
      <c r="Y6" s="42" t="s">
        <v>774</v>
      </c>
      <c r="Z6" s="42" t="s">
        <v>1099</v>
      </c>
      <c r="AA6" s="42" t="s">
        <v>1099</v>
      </c>
      <c r="AB6" s="88" t="s">
        <v>1122</v>
      </c>
      <c r="AC6" s="42" t="s">
        <v>774</v>
      </c>
      <c r="AD6" s="42" t="s">
        <v>1099</v>
      </c>
      <c r="AE6" s="42" t="s">
        <v>1099</v>
      </c>
      <c r="AF6" s="2"/>
    </row>
    <row r="7" spans="1:32" x14ac:dyDescent="0.75">
      <c r="A7" s="2"/>
      <c r="B7" s="2"/>
      <c r="C7" s="2"/>
      <c r="D7" s="42" t="s">
        <v>778</v>
      </c>
      <c r="E7" s="42"/>
      <c r="F7" s="42" t="s">
        <v>777</v>
      </c>
      <c r="G7" s="42" t="s">
        <v>777</v>
      </c>
      <c r="H7" s="88" t="s">
        <v>778</v>
      </c>
      <c r="I7" s="42"/>
      <c r="J7" s="42" t="s">
        <v>777</v>
      </c>
      <c r="K7" s="42" t="s">
        <v>777</v>
      </c>
      <c r="L7" s="88" t="s">
        <v>778</v>
      </c>
      <c r="M7" s="42"/>
      <c r="N7" s="42" t="s">
        <v>777</v>
      </c>
      <c r="O7" s="42" t="s">
        <v>777</v>
      </c>
      <c r="P7" s="88" t="s">
        <v>778</v>
      </c>
      <c r="Q7" s="42"/>
      <c r="R7" s="42" t="s">
        <v>777</v>
      </c>
      <c r="S7" s="42" t="s">
        <v>777</v>
      </c>
      <c r="T7" s="88" t="s">
        <v>778</v>
      </c>
      <c r="U7" s="42"/>
      <c r="V7" s="42" t="s">
        <v>777</v>
      </c>
      <c r="W7" s="42" t="s">
        <v>777</v>
      </c>
      <c r="X7" s="88" t="s">
        <v>778</v>
      </c>
      <c r="Y7" s="42"/>
      <c r="Z7" s="42" t="s">
        <v>777</v>
      </c>
      <c r="AA7" s="42" t="s">
        <v>777</v>
      </c>
      <c r="AB7" s="88" t="s">
        <v>778</v>
      </c>
      <c r="AC7" s="42"/>
      <c r="AD7" s="42" t="s">
        <v>777</v>
      </c>
      <c r="AE7" s="42" t="s">
        <v>777</v>
      </c>
      <c r="AF7" s="2"/>
    </row>
    <row r="8" spans="1:32" x14ac:dyDescent="0.75">
      <c r="A8" s="2"/>
      <c r="B8" s="29" t="s">
        <v>1579</v>
      </c>
      <c r="C8" s="9" t="s">
        <v>12</v>
      </c>
      <c r="D8" s="8">
        <f>xTAX!AF7</f>
        <v>0</v>
      </c>
      <c r="E8" s="217">
        <v>1</v>
      </c>
      <c r="F8" s="166">
        <f>E8*D8*SUP!A8</f>
        <v>0</v>
      </c>
      <c r="G8" s="167" t="e">
        <f>IF(F$4,F8/F$4*G$4,0)</f>
        <v>#DIV/0!</v>
      </c>
      <c r="H8" s="8">
        <f>xTAX!AG7</f>
        <v>0</v>
      </c>
      <c r="I8" s="217">
        <v>1</v>
      </c>
      <c r="J8" s="166">
        <f>I8*H8*SUT!D8</f>
        <v>0</v>
      </c>
      <c r="K8" s="167">
        <f>IF(J$4,J8/J$4*K$4,0)</f>
        <v>0</v>
      </c>
      <c r="L8" s="8">
        <f>xTAX!AH7</f>
        <v>0</v>
      </c>
      <c r="M8" s="217">
        <v>1</v>
      </c>
      <c r="N8" s="166">
        <f>M8*L8*SUT!V8</f>
        <v>0</v>
      </c>
      <c r="O8" s="167">
        <f>IF(N$4,N8/N$4*O$4,0)</f>
        <v>0</v>
      </c>
      <c r="P8" s="8">
        <f>xTAX!AI7</f>
        <v>0</v>
      </c>
      <c r="Q8" s="217">
        <v>1</v>
      </c>
      <c r="R8" s="166">
        <f>Q8*P8*SUT!D8</f>
        <v>0</v>
      </c>
      <c r="S8" s="167">
        <f>IF(R$4,R8/R$4*S$4,0)</f>
        <v>0</v>
      </c>
      <c r="T8" s="8">
        <f>xTAX!AJ7</f>
        <v>0</v>
      </c>
      <c r="U8" s="217">
        <v>1</v>
      </c>
      <c r="V8" s="166" t="e">
        <f>U8*T8*SUM(SUT!C8:D8)</f>
        <v>#DIV/0!</v>
      </c>
      <c r="W8" s="167" t="e">
        <f>IF(V$4,V8/V$4*W$4,0)</f>
        <v>#DIV/0!</v>
      </c>
      <c r="X8" s="8">
        <f>xTAX!AK7</f>
        <v>3.1496774617821642E-4</v>
      </c>
      <c r="Y8" s="217">
        <v>1</v>
      </c>
      <c r="Z8" s="166" t="e">
        <f>Y8*X8*SUM(SUT!C8:D8)</f>
        <v>#DIV/0!</v>
      </c>
      <c r="AA8" s="167" t="e">
        <f>IF(Z$4,Z8/Z$4*AA$4,0)</f>
        <v>#DIV/0!</v>
      </c>
      <c r="AB8" s="8">
        <f>xTAX!AL7</f>
        <v>0</v>
      </c>
      <c r="AC8" s="217">
        <v>1</v>
      </c>
      <c r="AD8" s="166" t="e">
        <f>AC8*AB8*SUM(SUT!C8:D8)</f>
        <v>#DIV/0!</v>
      </c>
      <c r="AE8" s="167" t="e">
        <f>IF(AD$4,AD8/AD$4*AE$4,0)</f>
        <v>#DIV/0!</v>
      </c>
      <c r="AF8" s="2"/>
    </row>
    <row r="9" spans="1:32" x14ac:dyDescent="0.75">
      <c r="A9" s="2"/>
      <c r="B9" s="29" t="s">
        <v>1580</v>
      </c>
      <c r="C9" s="9" t="s">
        <v>7</v>
      </c>
      <c r="D9" s="8">
        <f>xTAX!AF8</f>
        <v>0</v>
      </c>
      <c r="E9" s="217">
        <v>1</v>
      </c>
      <c r="F9" s="166">
        <f>E9*D9*SUP!A9</f>
        <v>0</v>
      </c>
      <c r="G9" s="167" t="e">
        <f t="shared" ref="G9:G72" si="0">IF(F$4,F9/F$4*G$4,0)</f>
        <v>#DIV/0!</v>
      </c>
      <c r="H9" s="8">
        <f>xTAX!AG8</f>
        <v>2.284881822602507E-2</v>
      </c>
      <c r="I9" s="217">
        <v>1</v>
      </c>
      <c r="J9" s="166">
        <f>I9*H9*SUT!D9</f>
        <v>0</v>
      </c>
      <c r="K9" s="167">
        <f t="shared" ref="K9:K72" si="1">IF(J$4,J9/J$4*K$4,0)</f>
        <v>0</v>
      </c>
      <c r="L9" s="8">
        <f>xTAX!AH8</f>
        <v>0</v>
      </c>
      <c r="M9" s="217">
        <v>1</v>
      </c>
      <c r="N9" s="166">
        <f>M9*L9*SUT!V9</f>
        <v>0</v>
      </c>
      <c r="O9" s="167">
        <f t="shared" ref="O9:O72" si="2">IF(N$4,N9/N$4*O$4,0)</f>
        <v>0</v>
      </c>
      <c r="P9" s="8">
        <f>xTAX!AI8</f>
        <v>0</v>
      </c>
      <c r="Q9" s="217">
        <v>1</v>
      </c>
      <c r="R9" s="166">
        <f>Q9*P9*SUT!D9</f>
        <v>0</v>
      </c>
      <c r="S9" s="167">
        <f t="shared" ref="S9:S72" si="3">IF(R$4,R9/R$4*S$4,0)</f>
        <v>0</v>
      </c>
      <c r="T9" s="8">
        <f>xTAX!AJ8</f>
        <v>0</v>
      </c>
      <c r="U9" s="217">
        <v>1</v>
      </c>
      <c r="V9" s="166" t="e">
        <f>U9*T9*SUM(SUT!C9:D9)</f>
        <v>#DIV/0!</v>
      </c>
      <c r="W9" s="167" t="e">
        <f t="shared" ref="W9:W72" si="4">IF(V$4,V9/V$4*W$4,0)</f>
        <v>#DIV/0!</v>
      </c>
      <c r="X9" s="8">
        <f>xTAX!AK8</f>
        <v>2.579409921937491E-4</v>
      </c>
      <c r="Y9" s="217">
        <v>1</v>
      </c>
      <c r="Z9" s="166" t="e">
        <f>Y9*X9*SUM(SUT!C9:D9)</f>
        <v>#DIV/0!</v>
      </c>
      <c r="AA9" s="167" t="e">
        <f t="shared" ref="AA9:AA72" si="5">IF(Z$4,Z9/Z$4*AA$4,0)</f>
        <v>#DIV/0!</v>
      </c>
      <c r="AB9" s="8">
        <f>xTAX!AL8</f>
        <v>2.8618251055646878E-3</v>
      </c>
      <c r="AC9" s="217">
        <v>1</v>
      </c>
      <c r="AD9" s="166" t="e">
        <f>AC9*AB9*SUM(SUT!C9:D9)</f>
        <v>#DIV/0!</v>
      </c>
      <c r="AE9" s="167" t="e">
        <f t="shared" ref="AE9:AE72" si="6">IF(AD$4,AD9/AD$4*AE$4,0)</f>
        <v>#DIV/0!</v>
      </c>
      <c r="AF9" s="2"/>
    </row>
    <row r="10" spans="1:32" x14ac:dyDescent="0.75">
      <c r="A10" s="2"/>
      <c r="B10" s="29" t="s">
        <v>1581</v>
      </c>
      <c r="C10" s="9" t="s">
        <v>17</v>
      </c>
      <c r="D10" s="8">
        <f>xTAX!AF9</f>
        <v>0</v>
      </c>
      <c r="E10" s="217">
        <v>1</v>
      </c>
      <c r="F10" s="166">
        <f>E10*D10*SUP!A10</f>
        <v>0</v>
      </c>
      <c r="G10" s="167" t="e">
        <f t="shared" si="0"/>
        <v>#DIV/0!</v>
      </c>
      <c r="H10" s="8">
        <f>xTAX!AG9</f>
        <v>0</v>
      </c>
      <c r="I10" s="217">
        <v>1</v>
      </c>
      <c r="J10" s="166">
        <f>I10*H10*SUT!D10</f>
        <v>0</v>
      </c>
      <c r="K10" s="167">
        <f t="shared" si="1"/>
        <v>0</v>
      </c>
      <c r="L10" s="8">
        <f>xTAX!AH9</f>
        <v>0</v>
      </c>
      <c r="M10" s="217">
        <v>1</v>
      </c>
      <c r="N10" s="166">
        <f>M10*L10*SUT!V10</f>
        <v>0</v>
      </c>
      <c r="O10" s="167">
        <f t="shared" si="2"/>
        <v>0</v>
      </c>
      <c r="P10" s="8">
        <f>xTAX!AI9</f>
        <v>0</v>
      </c>
      <c r="Q10" s="217">
        <v>1</v>
      </c>
      <c r="R10" s="166">
        <f>Q10*P10*SUT!D10</f>
        <v>0</v>
      </c>
      <c r="S10" s="167">
        <f t="shared" si="3"/>
        <v>0</v>
      </c>
      <c r="T10" s="8">
        <f>xTAX!AJ9</f>
        <v>0</v>
      </c>
      <c r="U10" s="217">
        <v>1</v>
      </c>
      <c r="V10" s="166" t="e">
        <f>U10*T10*SUM(SUT!C10:D10)</f>
        <v>#DIV/0!</v>
      </c>
      <c r="W10" s="167" t="e">
        <f t="shared" si="4"/>
        <v>#DIV/0!</v>
      </c>
      <c r="X10" s="8">
        <f>xTAX!AK9</f>
        <v>2.7245071173941999E-4</v>
      </c>
      <c r="Y10" s="217">
        <v>1</v>
      </c>
      <c r="Z10" s="166" t="e">
        <f>Y10*X10*SUM(SUT!C10:D10)</f>
        <v>#DIV/0!</v>
      </c>
      <c r="AA10" s="167" t="e">
        <f t="shared" si="5"/>
        <v>#DIV/0!</v>
      </c>
      <c r="AB10" s="8">
        <f>xTAX!AL9</f>
        <v>1.328675186007462E-2</v>
      </c>
      <c r="AC10" s="217">
        <v>1</v>
      </c>
      <c r="AD10" s="166" t="e">
        <f>AC10*AB10*SUM(SUT!C10:D10)</f>
        <v>#DIV/0!</v>
      </c>
      <c r="AE10" s="167" t="e">
        <f t="shared" si="6"/>
        <v>#DIV/0!</v>
      </c>
      <c r="AF10" s="2"/>
    </row>
    <row r="11" spans="1:32" x14ac:dyDescent="0.75">
      <c r="A11" s="2"/>
      <c r="B11" s="29" t="s">
        <v>1582</v>
      </c>
      <c r="C11" s="9" t="s">
        <v>14</v>
      </c>
      <c r="D11" s="8">
        <f>xTAX!AF10</f>
        <v>0</v>
      </c>
      <c r="E11" s="217">
        <v>1</v>
      </c>
      <c r="F11" s="166">
        <f>E11*D11*SUP!A11</f>
        <v>0</v>
      </c>
      <c r="G11" s="167" t="e">
        <f t="shared" si="0"/>
        <v>#DIV/0!</v>
      </c>
      <c r="H11" s="8">
        <f>xTAX!AG10</f>
        <v>0.37829414007679357</v>
      </c>
      <c r="I11" s="217">
        <v>1</v>
      </c>
      <c r="J11" s="166">
        <f>I11*H11*SUT!D11</f>
        <v>0</v>
      </c>
      <c r="K11" s="167">
        <f t="shared" si="1"/>
        <v>0</v>
      </c>
      <c r="L11" s="8">
        <f>xTAX!AH10</f>
        <v>0</v>
      </c>
      <c r="M11" s="217">
        <v>1</v>
      </c>
      <c r="N11" s="166">
        <f>M11*L11*SUT!V11</f>
        <v>0</v>
      </c>
      <c r="O11" s="167">
        <f t="shared" si="2"/>
        <v>0</v>
      </c>
      <c r="P11" s="8">
        <f>xTAX!AI10</f>
        <v>0</v>
      </c>
      <c r="Q11" s="217">
        <v>1</v>
      </c>
      <c r="R11" s="166">
        <f>Q11*P11*SUT!D11</f>
        <v>0</v>
      </c>
      <c r="S11" s="167">
        <f t="shared" si="3"/>
        <v>0</v>
      </c>
      <c r="T11" s="8">
        <f>xTAX!AJ10</f>
        <v>0</v>
      </c>
      <c r="U11" s="217">
        <v>1</v>
      </c>
      <c r="V11" s="166" t="e">
        <f>U11*T11*SUM(SUT!C11:D11)</f>
        <v>#DIV/0!</v>
      </c>
      <c r="W11" s="167" t="e">
        <f t="shared" si="4"/>
        <v>#DIV/0!</v>
      </c>
      <c r="X11" s="8">
        <f>xTAX!AK10</f>
        <v>3.3545126729637165E-2</v>
      </c>
      <c r="Y11" s="217">
        <v>1</v>
      </c>
      <c r="Z11" s="166" t="e">
        <f>Y11*X11*SUM(SUT!C11:D11)</f>
        <v>#DIV/0!</v>
      </c>
      <c r="AA11" s="167" t="e">
        <f t="shared" si="5"/>
        <v>#DIV/0!</v>
      </c>
      <c r="AB11" s="8">
        <f>xTAX!AL10</f>
        <v>3.0314079097735589E-3</v>
      </c>
      <c r="AC11" s="217">
        <v>1</v>
      </c>
      <c r="AD11" s="166" t="e">
        <f>AC11*AB11*SUM(SUT!C11:D11)</f>
        <v>#DIV/0!</v>
      </c>
      <c r="AE11" s="167" t="e">
        <f t="shared" si="6"/>
        <v>#DIV/0!</v>
      </c>
      <c r="AF11" s="2"/>
    </row>
    <row r="12" spans="1:32" x14ac:dyDescent="0.75">
      <c r="A12" s="2"/>
      <c r="B12" s="29" t="s">
        <v>1583</v>
      </c>
      <c r="C12" s="9" t="s">
        <v>20</v>
      </c>
      <c r="D12" s="8">
        <f>xTAX!AF11</f>
        <v>0</v>
      </c>
      <c r="E12" s="217">
        <v>1</v>
      </c>
      <c r="F12" s="166">
        <f>E12*D12*SUP!A12</f>
        <v>0</v>
      </c>
      <c r="G12" s="167" t="e">
        <f t="shared" si="0"/>
        <v>#DIV/0!</v>
      </c>
      <c r="H12" s="8">
        <f>xTAX!AG11</f>
        <v>6.3377079151158474E-3</v>
      </c>
      <c r="I12" s="217">
        <v>1</v>
      </c>
      <c r="J12" s="166">
        <f>I12*H12*SUT!D12</f>
        <v>0</v>
      </c>
      <c r="K12" s="167">
        <f t="shared" si="1"/>
        <v>0</v>
      </c>
      <c r="L12" s="8">
        <f>xTAX!AH11</f>
        <v>0</v>
      </c>
      <c r="M12" s="217">
        <v>1</v>
      </c>
      <c r="N12" s="166">
        <f>M12*L12*SUT!V12</f>
        <v>0</v>
      </c>
      <c r="O12" s="167">
        <f t="shared" si="2"/>
        <v>0</v>
      </c>
      <c r="P12" s="8">
        <f>xTAX!AI11</f>
        <v>0</v>
      </c>
      <c r="Q12" s="217">
        <v>1</v>
      </c>
      <c r="R12" s="166">
        <f>Q12*P12*SUT!D12</f>
        <v>0</v>
      </c>
      <c r="S12" s="167">
        <f t="shared" si="3"/>
        <v>0</v>
      </c>
      <c r="T12" s="8">
        <f>xTAX!AJ11</f>
        <v>0</v>
      </c>
      <c r="U12" s="217">
        <v>1</v>
      </c>
      <c r="V12" s="166" t="e">
        <f>U12*T12*SUM(SUT!C12:D12)</f>
        <v>#DIV/0!</v>
      </c>
      <c r="W12" s="167" t="e">
        <f t="shared" si="4"/>
        <v>#DIV/0!</v>
      </c>
      <c r="X12" s="8">
        <f>xTAX!AK11</f>
        <v>0</v>
      </c>
      <c r="Y12" s="217">
        <v>1</v>
      </c>
      <c r="Z12" s="166" t="e">
        <f>Y12*X12*SUM(SUT!C12:D12)</f>
        <v>#DIV/0!</v>
      </c>
      <c r="AA12" s="167" t="e">
        <f t="shared" si="5"/>
        <v>#DIV/0!</v>
      </c>
      <c r="AB12" s="8">
        <f>xTAX!AL11</f>
        <v>1.3163771909508524E-2</v>
      </c>
      <c r="AC12" s="217">
        <v>1</v>
      </c>
      <c r="AD12" s="166" t="e">
        <f>AC12*AB12*SUM(SUT!C12:D12)</f>
        <v>#DIV/0!</v>
      </c>
      <c r="AE12" s="167" t="e">
        <f t="shared" si="6"/>
        <v>#DIV/0!</v>
      </c>
      <c r="AF12" s="2"/>
    </row>
    <row r="13" spans="1:32" x14ac:dyDescent="0.75">
      <c r="A13" s="2"/>
      <c r="B13" s="29" t="s">
        <v>1584</v>
      </c>
      <c r="C13" s="9" t="s">
        <v>34</v>
      </c>
      <c r="D13" s="8">
        <f>xTAX!AF12</f>
        <v>0</v>
      </c>
      <c r="E13" s="217">
        <v>1</v>
      </c>
      <c r="F13" s="166">
        <f>E13*D13*SUP!A13</f>
        <v>0</v>
      </c>
      <c r="G13" s="167" t="e">
        <f t="shared" si="0"/>
        <v>#DIV/0!</v>
      </c>
      <c r="H13" s="8">
        <f>xTAX!AG12</f>
        <v>2.6270368288554093E-3</v>
      </c>
      <c r="I13" s="217">
        <v>1</v>
      </c>
      <c r="J13" s="166">
        <f>I13*H13*SUT!D13</f>
        <v>0</v>
      </c>
      <c r="K13" s="167">
        <f t="shared" si="1"/>
        <v>0</v>
      </c>
      <c r="L13" s="8">
        <f>xTAX!AH12</f>
        <v>0</v>
      </c>
      <c r="M13" s="217">
        <v>1</v>
      </c>
      <c r="N13" s="166">
        <f>M13*L13*SUT!V13</f>
        <v>0</v>
      </c>
      <c r="O13" s="167">
        <f t="shared" si="2"/>
        <v>0</v>
      </c>
      <c r="P13" s="8">
        <f>xTAX!AI12</f>
        <v>0</v>
      </c>
      <c r="Q13" s="217">
        <v>1</v>
      </c>
      <c r="R13" s="166">
        <f>Q13*P13*SUT!D13</f>
        <v>0</v>
      </c>
      <c r="S13" s="167">
        <f t="shared" si="3"/>
        <v>0</v>
      </c>
      <c r="T13" s="8">
        <f>xTAX!AJ12</f>
        <v>0</v>
      </c>
      <c r="U13" s="217">
        <v>1</v>
      </c>
      <c r="V13" s="166" t="e">
        <f>U13*T13*SUM(SUT!C13:D13)</f>
        <v>#DIV/0!</v>
      </c>
      <c r="W13" s="167" t="e">
        <f t="shared" si="4"/>
        <v>#DIV/0!</v>
      </c>
      <c r="X13" s="8">
        <f>xTAX!AK12</f>
        <v>1.4642560317483966E-3</v>
      </c>
      <c r="Y13" s="217">
        <v>1</v>
      </c>
      <c r="Z13" s="166" t="e">
        <f>Y13*X13*SUM(SUT!C13:D13)</f>
        <v>#DIV/0!</v>
      </c>
      <c r="AA13" s="167" t="e">
        <f t="shared" si="5"/>
        <v>#DIV/0!</v>
      </c>
      <c r="AB13" s="8">
        <f>xTAX!AL12</f>
        <v>2.9685270546785922E-4</v>
      </c>
      <c r="AC13" s="217">
        <v>1</v>
      </c>
      <c r="AD13" s="166" t="e">
        <f>AC13*AB13*SUM(SUT!C13:D13)</f>
        <v>#DIV/0!</v>
      </c>
      <c r="AE13" s="167" t="e">
        <f t="shared" si="6"/>
        <v>#DIV/0!</v>
      </c>
      <c r="AF13" s="2"/>
    </row>
    <row r="14" spans="1:32" x14ac:dyDescent="0.75">
      <c r="A14" s="2"/>
      <c r="B14" s="29" t="s">
        <v>1585</v>
      </c>
      <c r="C14" s="9" t="s">
        <v>37</v>
      </c>
      <c r="D14" s="8">
        <f>xTAX!AF13</f>
        <v>0</v>
      </c>
      <c r="E14" s="217">
        <v>1</v>
      </c>
      <c r="F14" s="166">
        <f>E14*D14*SUP!A14</f>
        <v>0</v>
      </c>
      <c r="G14" s="167" t="e">
        <f t="shared" si="0"/>
        <v>#DIV/0!</v>
      </c>
      <c r="H14" s="8">
        <f>xTAX!AG13</f>
        <v>9.5973362106593365E-5</v>
      </c>
      <c r="I14" s="217">
        <v>1</v>
      </c>
      <c r="J14" s="166">
        <f>I14*H14*SUT!D14</f>
        <v>0</v>
      </c>
      <c r="K14" s="167">
        <f t="shared" si="1"/>
        <v>0</v>
      </c>
      <c r="L14" s="8">
        <f>xTAX!AH13</f>
        <v>0</v>
      </c>
      <c r="M14" s="217">
        <v>1</v>
      </c>
      <c r="N14" s="166">
        <f>M14*L14*SUT!V14</f>
        <v>0</v>
      </c>
      <c r="O14" s="167">
        <f t="shared" si="2"/>
        <v>0</v>
      </c>
      <c r="P14" s="8">
        <f>xTAX!AI13</f>
        <v>0</v>
      </c>
      <c r="Q14" s="217">
        <v>1</v>
      </c>
      <c r="R14" s="166">
        <f>Q14*P14*SUT!D14</f>
        <v>0</v>
      </c>
      <c r="S14" s="167">
        <f t="shared" si="3"/>
        <v>0</v>
      </c>
      <c r="T14" s="8">
        <f>xTAX!AJ13</f>
        <v>0</v>
      </c>
      <c r="U14" s="217">
        <v>1</v>
      </c>
      <c r="V14" s="166" t="e">
        <f>U14*T14*SUM(SUT!C14:D14)</f>
        <v>#DIV/0!</v>
      </c>
      <c r="W14" s="167" t="e">
        <f t="shared" si="4"/>
        <v>#DIV/0!</v>
      </c>
      <c r="X14" s="8">
        <f>xTAX!AK13</f>
        <v>8.2591035311504037E-4</v>
      </c>
      <c r="Y14" s="217">
        <v>1</v>
      </c>
      <c r="Z14" s="166" t="e">
        <f>Y14*X14*SUM(SUT!C14:D14)</f>
        <v>#DIV/0!</v>
      </c>
      <c r="AA14" s="167" t="e">
        <f t="shared" si="5"/>
        <v>#DIV/0!</v>
      </c>
      <c r="AB14" s="8">
        <f>xTAX!AL13</f>
        <v>1.2754575622702835E-5</v>
      </c>
      <c r="AC14" s="217">
        <v>1</v>
      </c>
      <c r="AD14" s="166" t="e">
        <f>AC14*AB14*SUM(SUT!C14:D14)</f>
        <v>#DIV/0!</v>
      </c>
      <c r="AE14" s="167" t="e">
        <f t="shared" si="6"/>
        <v>#DIV/0!</v>
      </c>
      <c r="AF14" s="2"/>
    </row>
    <row r="15" spans="1:32" x14ac:dyDescent="0.75">
      <c r="A15" s="2"/>
      <c r="B15" s="29" t="s">
        <v>1586</v>
      </c>
      <c r="C15" s="9" t="s">
        <v>31</v>
      </c>
      <c r="D15" s="8">
        <f>xTAX!AF14</f>
        <v>0</v>
      </c>
      <c r="E15" s="217">
        <v>1</v>
      </c>
      <c r="F15" s="166">
        <f>E15*D15*SUP!A15</f>
        <v>0</v>
      </c>
      <c r="G15" s="167" t="e">
        <f t="shared" si="0"/>
        <v>#DIV/0!</v>
      </c>
      <c r="H15" s="8">
        <f>xTAX!AG14</f>
        <v>7.4377873782977027E-5</v>
      </c>
      <c r="I15" s="217">
        <v>1</v>
      </c>
      <c r="J15" s="166">
        <f>I15*H15*SUT!D15</f>
        <v>0</v>
      </c>
      <c r="K15" s="167">
        <f t="shared" si="1"/>
        <v>0</v>
      </c>
      <c r="L15" s="8">
        <f>xTAX!AH14</f>
        <v>0</v>
      </c>
      <c r="M15" s="217">
        <v>1</v>
      </c>
      <c r="N15" s="166">
        <f>M15*L15*SUT!V15</f>
        <v>0</v>
      </c>
      <c r="O15" s="167">
        <f t="shared" si="2"/>
        <v>0</v>
      </c>
      <c r="P15" s="8">
        <f>xTAX!AI14</f>
        <v>0</v>
      </c>
      <c r="Q15" s="217">
        <v>1</v>
      </c>
      <c r="R15" s="166">
        <f>Q15*P15*SUT!D15</f>
        <v>0</v>
      </c>
      <c r="S15" s="167">
        <f t="shared" si="3"/>
        <v>0</v>
      </c>
      <c r="T15" s="8">
        <f>xTAX!AJ14</f>
        <v>0</v>
      </c>
      <c r="U15" s="217">
        <v>1</v>
      </c>
      <c r="V15" s="166" t="e">
        <f>U15*T15*SUM(SUT!C15:D15)</f>
        <v>#DIV/0!</v>
      </c>
      <c r="W15" s="167" t="e">
        <f t="shared" si="4"/>
        <v>#DIV/0!</v>
      </c>
      <c r="X15" s="8">
        <f>xTAX!AK14</f>
        <v>0</v>
      </c>
      <c r="Y15" s="217">
        <v>1</v>
      </c>
      <c r="Z15" s="166" t="e">
        <f>Y15*X15*SUM(SUT!C15:D15)</f>
        <v>#DIV/0!</v>
      </c>
      <c r="AA15" s="167" t="e">
        <f t="shared" si="5"/>
        <v>#DIV/0!</v>
      </c>
      <c r="AB15" s="8">
        <f>xTAX!AL14</f>
        <v>1.2011423866950522E-3</v>
      </c>
      <c r="AC15" s="217">
        <v>1</v>
      </c>
      <c r="AD15" s="166" t="e">
        <f>AC15*AB15*SUM(SUT!C15:D15)</f>
        <v>#DIV/0!</v>
      </c>
      <c r="AE15" s="167" t="e">
        <f t="shared" si="6"/>
        <v>#DIV/0!</v>
      </c>
      <c r="AF15" s="2"/>
    </row>
    <row r="16" spans="1:32" x14ac:dyDescent="0.75">
      <c r="A16" s="2"/>
      <c r="B16" s="29" t="s">
        <v>1587</v>
      </c>
      <c r="C16" s="9" t="s">
        <v>40</v>
      </c>
      <c r="D16" s="8">
        <f>xTAX!AF15</f>
        <v>0</v>
      </c>
      <c r="E16" s="217">
        <v>1</v>
      </c>
      <c r="F16" s="166">
        <f>E16*D16*SUP!A16</f>
        <v>0</v>
      </c>
      <c r="G16" s="167" t="e">
        <f t="shared" si="0"/>
        <v>#DIV/0!</v>
      </c>
      <c r="H16" s="8">
        <f>xTAX!AG15</f>
        <v>7.0028412583824275E-3</v>
      </c>
      <c r="I16" s="217">
        <v>1</v>
      </c>
      <c r="J16" s="166">
        <f>I16*H16*SUT!D16</f>
        <v>0</v>
      </c>
      <c r="K16" s="167">
        <f t="shared" si="1"/>
        <v>0</v>
      </c>
      <c r="L16" s="8">
        <f>xTAX!AH15</f>
        <v>0</v>
      </c>
      <c r="M16" s="217">
        <v>1</v>
      </c>
      <c r="N16" s="166">
        <f>M16*L16*SUT!V16</f>
        <v>0</v>
      </c>
      <c r="O16" s="167">
        <f t="shared" si="2"/>
        <v>0</v>
      </c>
      <c r="P16" s="8">
        <f>xTAX!AI15</f>
        <v>0</v>
      </c>
      <c r="Q16" s="217">
        <v>1</v>
      </c>
      <c r="R16" s="166">
        <f>Q16*P16*SUT!D16</f>
        <v>0</v>
      </c>
      <c r="S16" s="167">
        <f t="shared" si="3"/>
        <v>0</v>
      </c>
      <c r="T16" s="8">
        <f>xTAX!AJ15</f>
        <v>0</v>
      </c>
      <c r="U16" s="217">
        <v>1</v>
      </c>
      <c r="V16" s="166" t="e">
        <f>U16*T16*SUM(SUT!C16:D16)</f>
        <v>#DIV/0!</v>
      </c>
      <c r="W16" s="167" t="e">
        <f t="shared" si="4"/>
        <v>#DIV/0!</v>
      </c>
      <c r="X16" s="8">
        <f>xTAX!AK15</f>
        <v>7.0435609010467725E-4</v>
      </c>
      <c r="Y16" s="217">
        <v>1</v>
      </c>
      <c r="Z16" s="166" t="e">
        <f>Y16*X16*SUM(SUT!C16:D16)</f>
        <v>#DIV/0!</v>
      </c>
      <c r="AA16" s="167" t="e">
        <f t="shared" si="5"/>
        <v>#DIV/0!</v>
      </c>
      <c r="AB16" s="8">
        <f>xTAX!AL15</f>
        <v>1.3363790327469143E-6</v>
      </c>
      <c r="AC16" s="217">
        <v>1</v>
      </c>
      <c r="AD16" s="166" t="e">
        <f>AC16*AB16*SUM(SUT!C16:D16)</f>
        <v>#DIV/0!</v>
      </c>
      <c r="AE16" s="167" t="e">
        <f t="shared" si="6"/>
        <v>#DIV/0!</v>
      </c>
      <c r="AF16" s="2"/>
    </row>
    <row r="17" spans="1:32" x14ac:dyDescent="0.75">
      <c r="A17" s="2"/>
      <c r="B17" s="29" t="s">
        <v>1588</v>
      </c>
      <c r="C17" s="9" t="s">
        <v>1557</v>
      </c>
      <c r="D17" s="8">
        <f>xTAX!AF16</f>
        <v>0</v>
      </c>
      <c r="E17" s="217">
        <v>1</v>
      </c>
      <c r="F17" s="166">
        <f>E17*D17*SUP!A17</f>
        <v>0</v>
      </c>
      <c r="G17" s="167" t="e">
        <f t="shared" si="0"/>
        <v>#DIV/0!</v>
      </c>
      <c r="H17" s="8">
        <f>xTAX!AG16</f>
        <v>1.8851591640851803E-3</v>
      </c>
      <c r="I17" s="217">
        <v>1</v>
      </c>
      <c r="J17" s="166">
        <f>I17*H17*SUT!D17</f>
        <v>0</v>
      </c>
      <c r="K17" s="167">
        <f t="shared" si="1"/>
        <v>0</v>
      </c>
      <c r="L17" s="8">
        <f>xTAX!AH16</f>
        <v>0</v>
      </c>
      <c r="M17" s="217">
        <v>1</v>
      </c>
      <c r="N17" s="166">
        <f>M17*L17*SUT!V17</f>
        <v>0</v>
      </c>
      <c r="O17" s="167">
        <f t="shared" si="2"/>
        <v>0</v>
      </c>
      <c r="P17" s="8">
        <f>xTAX!AI16</f>
        <v>0</v>
      </c>
      <c r="Q17" s="217">
        <v>1</v>
      </c>
      <c r="R17" s="166">
        <f>Q17*P17*SUT!D17</f>
        <v>0</v>
      </c>
      <c r="S17" s="167">
        <f t="shared" si="3"/>
        <v>0</v>
      </c>
      <c r="T17" s="8">
        <f>xTAX!AJ16</f>
        <v>0</v>
      </c>
      <c r="U17" s="217">
        <v>1</v>
      </c>
      <c r="V17" s="166" t="e">
        <f>U17*T17*SUM(SUT!C17:D17)</f>
        <v>#DIV/0!</v>
      </c>
      <c r="W17" s="167" t="e">
        <f t="shared" si="4"/>
        <v>#DIV/0!</v>
      </c>
      <c r="X17" s="8">
        <f>xTAX!AK16</f>
        <v>1.0915835324045668E-3</v>
      </c>
      <c r="Y17" s="217">
        <v>1</v>
      </c>
      <c r="Z17" s="166" t="e">
        <f>Y17*X17*SUM(SUT!C17:D17)</f>
        <v>#DIV/0!</v>
      </c>
      <c r="AA17" s="167" t="e">
        <f t="shared" si="5"/>
        <v>#DIV/0!</v>
      </c>
      <c r="AB17" s="8">
        <f>xTAX!AL16</f>
        <v>7.8413310262222445E-5</v>
      </c>
      <c r="AC17" s="217">
        <v>1</v>
      </c>
      <c r="AD17" s="166" t="e">
        <f>AC17*AB17*SUM(SUT!C17:D17)</f>
        <v>#DIV/0!</v>
      </c>
      <c r="AE17" s="167" t="e">
        <f t="shared" si="6"/>
        <v>#DIV/0!</v>
      </c>
      <c r="AF17" s="2"/>
    </row>
    <row r="18" spans="1:32" x14ac:dyDescent="0.75">
      <c r="A18" s="2"/>
      <c r="B18" s="29" t="s">
        <v>1589</v>
      </c>
      <c r="C18" s="9" t="s">
        <v>1558</v>
      </c>
      <c r="D18" s="8">
        <f>xTAX!AF17</f>
        <v>0</v>
      </c>
      <c r="E18" s="217">
        <v>1</v>
      </c>
      <c r="F18" s="166">
        <f>E18*D18*SUP!A18</f>
        <v>0</v>
      </c>
      <c r="G18" s="167" t="e">
        <f t="shared" si="0"/>
        <v>#DIV/0!</v>
      </c>
      <c r="H18" s="8">
        <f>xTAX!AG17</f>
        <v>5.575429993977378E-2</v>
      </c>
      <c r="I18" s="217">
        <v>1</v>
      </c>
      <c r="J18" s="166">
        <f>I18*H18*SUT!D18</f>
        <v>0</v>
      </c>
      <c r="K18" s="167">
        <f t="shared" si="1"/>
        <v>0</v>
      </c>
      <c r="L18" s="8">
        <f>xTAX!AH17</f>
        <v>0</v>
      </c>
      <c r="M18" s="217">
        <v>1</v>
      </c>
      <c r="N18" s="166">
        <f>M18*L18*SUT!V18</f>
        <v>0</v>
      </c>
      <c r="O18" s="167">
        <f t="shared" si="2"/>
        <v>0</v>
      </c>
      <c r="P18" s="8">
        <f>xTAX!AI17</f>
        <v>0</v>
      </c>
      <c r="Q18" s="217">
        <v>1</v>
      </c>
      <c r="R18" s="166">
        <f>Q18*P18*SUT!D18</f>
        <v>0</v>
      </c>
      <c r="S18" s="167">
        <f t="shared" si="3"/>
        <v>0</v>
      </c>
      <c r="T18" s="8">
        <f>xTAX!AJ17</f>
        <v>0</v>
      </c>
      <c r="U18" s="217">
        <v>1</v>
      </c>
      <c r="V18" s="166" t="e">
        <f>U18*T18*SUM(SUT!C18:D18)</f>
        <v>#DIV/0!</v>
      </c>
      <c r="W18" s="167" t="e">
        <f t="shared" si="4"/>
        <v>#DIV/0!</v>
      </c>
      <c r="X18" s="8">
        <f>xTAX!AK17</f>
        <v>0</v>
      </c>
      <c r="Y18" s="217">
        <v>1</v>
      </c>
      <c r="Z18" s="166" t="e">
        <f>Y18*X18*SUM(SUT!C18:D18)</f>
        <v>#DIV/0!</v>
      </c>
      <c r="AA18" s="167" t="e">
        <f t="shared" si="5"/>
        <v>#DIV/0!</v>
      </c>
      <c r="AB18" s="8">
        <f>xTAX!AL17</f>
        <v>2.1019446852889831E-5</v>
      </c>
      <c r="AC18" s="217">
        <v>1</v>
      </c>
      <c r="AD18" s="166" t="e">
        <f>AC18*AB18*SUM(SUT!C18:D18)</f>
        <v>#DIV/0!</v>
      </c>
      <c r="AE18" s="167" t="e">
        <f t="shared" si="6"/>
        <v>#DIV/0!</v>
      </c>
      <c r="AF18" s="2"/>
    </row>
    <row r="19" spans="1:32" x14ac:dyDescent="0.75">
      <c r="A19" s="2"/>
      <c r="B19" s="29" t="s">
        <v>1590</v>
      </c>
      <c r="C19" s="9" t="s">
        <v>48</v>
      </c>
      <c r="D19" s="8">
        <f>xTAX!AF18</f>
        <v>0</v>
      </c>
      <c r="E19" s="217">
        <v>1</v>
      </c>
      <c r="F19" s="166">
        <f>E19*D19*SUP!A19</f>
        <v>0</v>
      </c>
      <c r="G19" s="167" t="e">
        <f t="shared" si="0"/>
        <v>#DIV/0!</v>
      </c>
      <c r="H19" s="8">
        <f>xTAX!AG18</f>
        <v>8.3622540422056632E-4</v>
      </c>
      <c r="I19" s="217">
        <v>1</v>
      </c>
      <c r="J19" s="166">
        <f>I19*H19*SUT!D19</f>
        <v>0</v>
      </c>
      <c r="K19" s="167">
        <f t="shared" si="1"/>
        <v>0</v>
      </c>
      <c r="L19" s="8">
        <f>xTAX!AH18</f>
        <v>0</v>
      </c>
      <c r="M19" s="217">
        <v>1</v>
      </c>
      <c r="N19" s="166">
        <f>M19*L19*SUT!V19</f>
        <v>0</v>
      </c>
      <c r="O19" s="167">
        <f t="shared" si="2"/>
        <v>0</v>
      </c>
      <c r="P19" s="8">
        <f>xTAX!AI18</f>
        <v>0</v>
      </c>
      <c r="Q19" s="217">
        <v>1</v>
      </c>
      <c r="R19" s="166">
        <f>Q19*P19*SUT!D19</f>
        <v>0</v>
      </c>
      <c r="S19" s="167">
        <f t="shared" si="3"/>
        <v>0</v>
      </c>
      <c r="T19" s="8">
        <f>xTAX!AJ18</f>
        <v>0</v>
      </c>
      <c r="U19" s="217">
        <v>1</v>
      </c>
      <c r="V19" s="166" t="e">
        <f>U19*T19*SUM(SUT!C19:D19)</f>
        <v>#DIV/0!</v>
      </c>
      <c r="W19" s="167" t="e">
        <f t="shared" si="4"/>
        <v>#DIV/0!</v>
      </c>
      <c r="X19" s="8">
        <f>xTAX!AK18</f>
        <v>1.5106677451557505E-3</v>
      </c>
      <c r="Y19" s="217">
        <v>1</v>
      </c>
      <c r="Z19" s="166" t="e">
        <f>Y19*X19*SUM(SUT!C19:D19)</f>
        <v>#DIV/0!</v>
      </c>
      <c r="AA19" s="167" t="e">
        <f t="shared" si="5"/>
        <v>#DIV/0!</v>
      </c>
      <c r="AB19" s="8">
        <f>xTAX!AL18</f>
        <v>1.7009282796412196E-4</v>
      </c>
      <c r="AC19" s="217">
        <v>1</v>
      </c>
      <c r="AD19" s="166" t="e">
        <f>AC19*AB19*SUM(SUT!C19:D19)</f>
        <v>#DIV/0!</v>
      </c>
      <c r="AE19" s="167" t="e">
        <f t="shared" si="6"/>
        <v>#DIV/0!</v>
      </c>
      <c r="AF19" s="2"/>
    </row>
    <row r="20" spans="1:32" x14ac:dyDescent="0.75">
      <c r="A20" s="2"/>
      <c r="B20" s="29" t="s">
        <v>1591</v>
      </c>
      <c r="C20" s="9" t="s">
        <v>1559</v>
      </c>
      <c r="D20" s="8">
        <f>xTAX!AF19</f>
        <v>0</v>
      </c>
      <c r="E20" s="217">
        <v>1</v>
      </c>
      <c r="F20" s="166">
        <f>E20*D20*SUP!A20</f>
        <v>0</v>
      </c>
      <c r="G20" s="167" t="e">
        <f t="shared" si="0"/>
        <v>#DIV/0!</v>
      </c>
      <c r="H20" s="8">
        <f>xTAX!AG19</f>
        <v>0</v>
      </c>
      <c r="I20" s="217">
        <v>1</v>
      </c>
      <c r="J20" s="166">
        <f>I20*H20*SUT!D20</f>
        <v>0</v>
      </c>
      <c r="K20" s="167">
        <f t="shared" si="1"/>
        <v>0</v>
      </c>
      <c r="L20" s="8">
        <f>xTAX!AH19</f>
        <v>0</v>
      </c>
      <c r="M20" s="217">
        <v>1</v>
      </c>
      <c r="N20" s="166">
        <f>M20*L20*SUT!V20</f>
        <v>0</v>
      </c>
      <c r="O20" s="167">
        <f t="shared" si="2"/>
        <v>0</v>
      </c>
      <c r="P20" s="8">
        <f>xTAX!AI19</f>
        <v>0</v>
      </c>
      <c r="Q20" s="217">
        <v>1</v>
      </c>
      <c r="R20" s="166">
        <f>Q20*P20*SUT!D20</f>
        <v>0</v>
      </c>
      <c r="S20" s="167">
        <f t="shared" si="3"/>
        <v>0</v>
      </c>
      <c r="T20" s="8">
        <f>xTAX!AJ19</f>
        <v>0</v>
      </c>
      <c r="U20" s="217">
        <v>1</v>
      </c>
      <c r="V20" s="166" t="e">
        <f>U20*T20*SUM(SUT!C20:D20)</f>
        <v>#DIV/0!</v>
      </c>
      <c r="W20" s="167" t="e">
        <f t="shared" si="4"/>
        <v>#DIV/0!</v>
      </c>
      <c r="X20" s="8">
        <f>xTAX!AK19</f>
        <v>3.1837073205690159E-4</v>
      </c>
      <c r="Y20" s="217">
        <v>1</v>
      </c>
      <c r="Z20" s="166" t="e">
        <f>Y20*X20*SUM(SUT!C20:D20)</f>
        <v>#DIV/0!</v>
      </c>
      <c r="AA20" s="167" t="e">
        <f t="shared" si="5"/>
        <v>#DIV/0!</v>
      </c>
      <c r="AB20" s="8">
        <f>xTAX!AL19</f>
        <v>0</v>
      </c>
      <c r="AC20" s="217">
        <v>1</v>
      </c>
      <c r="AD20" s="166" t="e">
        <f>AC20*AB20*SUM(SUT!C20:D20)</f>
        <v>#DIV/0!</v>
      </c>
      <c r="AE20" s="167" t="e">
        <f t="shared" si="6"/>
        <v>#DIV/0!</v>
      </c>
      <c r="AF20" s="2"/>
    </row>
    <row r="21" spans="1:32" x14ac:dyDescent="0.75">
      <c r="A21" s="2"/>
      <c r="B21" s="29" t="s">
        <v>1592</v>
      </c>
      <c r="C21" s="9" t="s">
        <v>1560</v>
      </c>
      <c r="D21" s="8">
        <f>xTAX!AF20</f>
        <v>0</v>
      </c>
      <c r="E21" s="217">
        <v>1</v>
      </c>
      <c r="F21" s="166">
        <f>E21*D21*SUP!A21</f>
        <v>0</v>
      </c>
      <c r="G21" s="167" t="e">
        <f t="shared" si="0"/>
        <v>#DIV/0!</v>
      </c>
      <c r="H21" s="8">
        <f>xTAX!AG20</f>
        <v>0</v>
      </c>
      <c r="I21" s="217">
        <v>1</v>
      </c>
      <c r="J21" s="166">
        <f>I21*H21*SUT!D21</f>
        <v>0</v>
      </c>
      <c r="K21" s="167">
        <f t="shared" si="1"/>
        <v>0</v>
      </c>
      <c r="L21" s="8">
        <f>xTAX!AH20</f>
        <v>0</v>
      </c>
      <c r="M21" s="217">
        <v>1</v>
      </c>
      <c r="N21" s="166">
        <f>M21*L21*SUT!V21</f>
        <v>0</v>
      </c>
      <c r="O21" s="167">
        <f t="shared" si="2"/>
        <v>0</v>
      </c>
      <c r="P21" s="8">
        <f>xTAX!AI20</f>
        <v>0</v>
      </c>
      <c r="Q21" s="217">
        <v>1</v>
      </c>
      <c r="R21" s="166">
        <f>Q21*P21*SUT!D21</f>
        <v>0</v>
      </c>
      <c r="S21" s="167">
        <f t="shared" si="3"/>
        <v>0</v>
      </c>
      <c r="T21" s="8">
        <f>xTAX!AJ20</f>
        <v>0</v>
      </c>
      <c r="U21" s="217">
        <v>1</v>
      </c>
      <c r="V21" s="166" t="e">
        <f>U21*T21*SUM(SUT!C21:D21)</f>
        <v>#DIV/0!</v>
      </c>
      <c r="W21" s="167" t="e">
        <f t="shared" si="4"/>
        <v>#DIV/0!</v>
      </c>
      <c r="X21" s="8">
        <f>xTAX!AK20</f>
        <v>0</v>
      </c>
      <c r="Y21" s="217">
        <v>1</v>
      </c>
      <c r="Z21" s="166" t="e">
        <f>Y21*X21*SUM(SUT!C21:D21)</f>
        <v>#DIV/0!</v>
      </c>
      <c r="AA21" s="167" t="e">
        <f t="shared" si="5"/>
        <v>#DIV/0!</v>
      </c>
      <c r="AB21" s="8">
        <f>xTAX!AL20</f>
        <v>0</v>
      </c>
      <c r="AC21" s="217">
        <v>1</v>
      </c>
      <c r="AD21" s="166" t="e">
        <f>AC21*AB21*SUM(SUT!C21:D21)</f>
        <v>#DIV/0!</v>
      </c>
      <c r="AE21" s="167" t="e">
        <f t="shared" si="6"/>
        <v>#DIV/0!</v>
      </c>
      <c r="AF21" s="2"/>
    </row>
    <row r="22" spans="1:32" x14ac:dyDescent="0.75">
      <c r="A22" s="2"/>
      <c r="B22" s="29" t="s">
        <v>1593</v>
      </c>
      <c r="C22" s="9" t="s">
        <v>1561</v>
      </c>
      <c r="D22" s="8">
        <f>xTAX!AF21</f>
        <v>0</v>
      </c>
      <c r="E22" s="217">
        <v>1</v>
      </c>
      <c r="F22" s="166">
        <f>E22*D22*SUP!A22</f>
        <v>0</v>
      </c>
      <c r="G22" s="167" t="e">
        <f t="shared" si="0"/>
        <v>#DIV/0!</v>
      </c>
      <c r="H22" s="8">
        <f>xTAX!AG21</f>
        <v>0</v>
      </c>
      <c r="I22" s="217">
        <v>1</v>
      </c>
      <c r="J22" s="166">
        <f>I22*H22*SUT!D22</f>
        <v>0</v>
      </c>
      <c r="K22" s="167">
        <f t="shared" si="1"/>
        <v>0</v>
      </c>
      <c r="L22" s="8">
        <f>xTAX!AH21</f>
        <v>0</v>
      </c>
      <c r="M22" s="217">
        <v>1</v>
      </c>
      <c r="N22" s="166">
        <f>M22*L22*SUT!V22</f>
        <v>0</v>
      </c>
      <c r="O22" s="167">
        <f t="shared" si="2"/>
        <v>0</v>
      </c>
      <c r="P22" s="8">
        <f>xTAX!AI21</f>
        <v>0</v>
      </c>
      <c r="Q22" s="217">
        <v>1</v>
      </c>
      <c r="R22" s="166">
        <f>Q22*P22*SUT!D22</f>
        <v>0</v>
      </c>
      <c r="S22" s="167">
        <f t="shared" si="3"/>
        <v>0</v>
      </c>
      <c r="T22" s="8">
        <f>xTAX!AJ21</f>
        <v>0</v>
      </c>
      <c r="U22" s="217">
        <v>1</v>
      </c>
      <c r="V22" s="166" t="e">
        <f>U22*T22*SUM(SUT!C22:D22)</f>
        <v>#DIV/0!</v>
      </c>
      <c r="W22" s="167" t="e">
        <f t="shared" si="4"/>
        <v>#DIV/0!</v>
      </c>
      <c r="X22" s="8">
        <f>xTAX!AK21</f>
        <v>1.8891075953615321E-3</v>
      </c>
      <c r="Y22" s="217">
        <v>1</v>
      </c>
      <c r="Z22" s="166" t="e">
        <f>Y22*X22*SUM(SUT!C22:D22)</f>
        <v>#DIV/0!</v>
      </c>
      <c r="AA22" s="167" t="e">
        <f t="shared" si="5"/>
        <v>#DIV/0!</v>
      </c>
      <c r="AB22" s="8">
        <f>xTAX!AL21</f>
        <v>0</v>
      </c>
      <c r="AC22" s="217">
        <v>1</v>
      </c>
      <c r="AD22" s="166" t="e">
        <f>AC22*AB22*SUM(SUT!C22:D22)</f>
        <v>#DIV/0!</v>
      </c>
      <c r="AE22" s="167" t="e">
        <f t="shared" si="6"/>
        <v>#DIV/0!</v>
      </c>
      <c r="AF22" s="2"/>
    </row>
    <row r="23" spans="1:32" x14ac:dyDescent="0.75">
      <c r="A23" s="2"/>
      <c r="B23" s="29" t="s">
        <v>1594</v>
      </c>
      <c r="C23" s="9" t="s">
        <v>66</v>
      </c>
      <c r="D23" s="8">
        <f>xTAX!AF22</f>
        <v>0</v>
      </c>
      <c r="E23" s="217">
        <v>1</v>
      </c>
      <c r="F23" s="166">
        <f>E23*D23*SUP!A23</f>
        <v>0</v>
      </c>
      <c r="G23" s="167" t="e">
        <f t="shared" si="0"/>
        <v>#DIV/0!</v>
      </c>
      <c r="H23" s="8">
        <f>xTAX!AG22</f>
        <v>5.3838978283730507E-2</v>
      </c>
      <c r="I23" s="217">
        <v>1</v>
      </c>
      <c r="J23" s="166">
        <f>I23*H23*SUT!D23</f>
        <v>0</v>
      </c>
      <c r="K23" s="167">
        <f t="shared" si="1"/>
        <v>0</v>
      </c>
      <c r="L23" s="8">
        <f>xTAX!AH22</f>
        <v>0</v>
      </c>
      <c r="M23" s="217">
        <v>1</v>
      </c>
      <c r="N23" s="166">
        <f>M23*L23*SUT!V23</f>
        <v>0</v>
      </c>
      <c r="O23" s="167">
        <f t="shared" si="2"/>
        <v>0</v>
      </c>
      <c r="P23" s="8">
        <f>xTAX!AI22</f>
        <v>0</v>
      </c>
      <c r="Q23" s="217">
        <v>1</v>
      </c>
      <c r="R23" s="166">
        <f>Q23*P23*SUT!D23</f>
        <v>0</v>
      </c>
      <c r="S23" s="167">
        <f t="shared" si="3"/>
        <v>0</v>
      </c>
      <c r="T23" s="8">
        <f>xTAX!AJ22</f>
        <v>0</v>
      </c>
      <c r="U23" s="217">
        <v>1</v>
      </c>
      <c r="V23" s="166" t="e">
        <f>U23*T23*SUM(SUT!C23:D23)</f>
        <v>#DIV/0!</v>
      </c>
      <c r="W23" s="167" t="e">
        <f t="shared" si="4"/>
        <v>#DIV/0!</v>
      </c>
      <c r="X23" s="8">
        <f>xTAX!AK22</f>
        <v>1.5975924310106001E-3</v>
      </c>
      <c r="Y23" s="217">
        <v>1</v>
      </c>
      <c r="Z23" s="166" t="e">
        <f>Y23*X23*SUM(SUT!C23:D23)</f>
        <v>#DIV/0!</v>
      </c>
      <c r="AA23" s="167" t="e">
        <f t="shared" si="5"/>
        <v>#DIV/0!</v>
      </c>
      <c r="AB23" s="8">
        <f>xTAX!AL22</f>
        <v>2.9217153183797302E-3</v>
      </c>
      <c r="AC23" s="217">
        <v>1</v>
      </c>
      <c r="AD23" s="166" t="e">
        <f>AC23*AB23*SUM(SUT!C23:D23)</f>
        <v>#DIV/0!</v>
      </c>
      <c r="AE23" s="167" t="e">
        <f t="shared" si="6"/>
        <v>#DIV/0!</v>
      </c>
      <c r="AF23" s="2"/>
    </row>
    <row r="24" spans="1:32" x14ac:dyDescent="0.75">
      <c r="A24" s="2"/>
      <c r="B24" s="29" t="s">
        <v>1595</v>
      </c>
      <c r="C24" s="9" t="s">
        <v>24</v>
      </c>
      <c r="D24" s="8">
        <f>xTAX!AF23</f>
        <v>0</v>
      </c>
      <c r="E24" s="217">
        <v>1</v>
      </c>
      <c r="F24" s="166">
        <f>E24*D24*SUP!A24</f>
        <v>0</v>
      </c>
      <c r="G24" s="167" t="e">
        <f t="shared" si="0"/>
        <v>#DIV/0!</v>
      </c>
      <c r="H24" s="8">
        <f>xTAX!AG23</f>
        <v>8.975282411365075E-3</v>
      </c>
      <c r="I24" s="217">
        <v>1</v>
      </c>
      <c r="J24" s="166">
        <f>I24*H24*SUT!D24</f>
        <v>0</v>
      </c>
      <c r="K24" s="167">
        <f t="shared" si="1"/>
        <v>0</v>
      </c>
      <c r="L24" s="8">
        <f>xTAX!AH23</f>
        <v>0</v>
      </c>
      <c r="M24" s="217">
        <v>1</v>
      </c>
      <c r="N24" s="166">
        <f>M24*L24*SUT!V24</f>
        <v>0</v>
      </c>
      <c r="O24" s="167">
        <f t="shared" si="2"/>
        <v>0</v>
      </c>
      <c r="P24" s="8">
        <f>xTAX!AI23</f>
        <v>0</v>
      </c>
      <c r="Q24" s="217">
        <v>1</v>
      </c>
      <c r="R24" s="166">
        <f>Q24*P24*SUT!D24</f>
        <v>0</v>
      </c>
      <c r="S24" s="167">
        <f t="shared" si="3"/>
        <v>0</v>
      </c>
      <c r="T24" s="8">
        <f>xTAX!AJ23</f>
        <v>0</v>
      </c>
      <c r="U24" s="217">
        <v>1</v>
      </c>
      <c r="V24" s="166" t="e">
        <f>U24*T24*SUM(SUT!C24:D24)</f>
        <v>#DIV/0!</v>
      </c>
      <c r="W24" s="167" t="e">
        <f t="shared" si="4"/>
        <v>#DIV/0!</v>
      </c>
      <c r="X24" s="8">
        <f>xTAX!AK23</f>
        <v>2.03167772957013E-3</v>
      </c>
      <c r="Y24" s="217">
        <v>1</v>
      </c>
      <c r="Z24" s="166" t="e">
        <f>Y24*X24*SUM(SUT!C24:D24)</f>
        <v>#DIV/0!</v>
      </c>
      <c r="AA24" s="167" t="e">
        <f t="shared" si="5"/>
        <v>#DIV/0!</v>
      </c>
      <c r="AB24" s="8">
        <f>xTAX!AL23</f>
        <v>2.9932350743973974E-3</v>
      </c>
      <c r="AC24" s="217">
        <v>1</v>
      </c>
      <c r="AD24" s="166" t="e">
        <f>AC24*AB24*SUM(SUT!C24:D24)</f>
        <v>#DIV/0!</v>
      </c>
      <c r="AE24" s="167" t="e">
        <f t="shared" si="6"/>
        <v>#DIV/0!</v>
      </c>
      <c r="AF24" s="2"/>
    </row>
    <row r="25" spans="1:32" x14ac:dyDescent="0.75">
      <c r="A25" s="2"/>
      <c r="B25" s="29" t="s">
        <v>1596</v>
      </c>
      <c r="C25" s="9" t="s">
        <v>1562</v>
      </c>
      <c r="D25" s="8">
        <f>xTAX!AF24</f>
        <v>0</v>
      </c>
      <c r="E25" s="217">
        <v>1</v>
      </c>
      <c r="F25" s="166">
        <f>E25*D25*SUP!A25</f>
        <v>0</v>
      </c>
      <c r="G25" s="167" t="e">
        <f t="shared" si="0"/>
        <v>#DIV/0!</v>
      </c>
      <c r="H25" s="8">
        <f>xTAX!AG24</f>
        <v>0</v>
      </c>
      <c r="I25" s="217">
        <v>1</v>
      </c>
      <c r="J25" s="166">
        <f>I25*H25*SUT!D25</f>
        <v>0</v>
      </c>
      <c r="K25" s="167">
        <f t="shared" si="1"/>
        <v>0</v>
      </c>
      <c r="L25" s="8">
        <f>xTAX!AH24</f>
        <v>0</v>
      </c>
      <c r="M25" s="217">
        <v>1</v>
      </c>
      <c r="N25" s="166">
        <f>M25*L25*SUT!V25</f>
        <v>0</v>
      </c>
      <c r="O25" s="167">
        <f t="shared" si="2"/>
        <v>0</v>
      </c>
      <c r="P25" s="8">
        <f>xTAX!AI24</f>
        <v>0</v>
      </c>
      <c r="Q25" s="217">
        <v>1</v>
      </c>
      <c r="R25" s="166">
        <f>Q25*P25*SUT!D25</f>
        <v>0</v>
      </c>
      <c r="S25" s="167">
        <f t="shared" si="3"/>
        <v>0</v>
      </c>
      <c r="T25" s="8">
        <f>xTAX!AJ24</f>
        <v>0</v>
      </c>
      <c r="U25" s="217">
        <v>1</v>
      </c>
      <c r="V25" s="166" t="e">
        <f>U25*T25*SUM(SUT!C25:D25)</f>
        <v>#DIV/0!</v>
      </c>
      <c r="W25" s="167" t="e">
        <f t="shared" si="4"/>
        <v>#DIV/0!</v>
      </c>
      <c r="X25" s="8">
        <f>xTAX!AK24</f>
        <v>0</v>
      </c>
      <c r="Y25" s="217">
        <v>1</v>
      </c>
      <c r="Z25" s="166" t="e">
        <f>Y25*X25*SUM(SUT!C25:D25)</f>
        <v>#DIV/0!</v>
      </c>
      <c r="AA25" s="167" t="e">
        <f t="shared" si="5"/>
        <v>#DIV/0!</v>
      </c>
      <c r="AB25" s="8">
        <f>xTAX!AL24</f>
        <v>0</v>
      </c>
      <c r="AC25" s="217">
        <v>1</v>
      </c>
      <c r="AD25" s="166" t="e">
        <f>AC25*AB25*SUM(SUT!C25:D25)</f>
        <v>#DIV/0!</v>
      </c>
      <c r="AE25" s="167" t="e">
        <f t="shared" si="6"/>
        <v>#DIV/0!</v>
      </c>
      <c r="AF25" s="2"/>
    </row>
    <row r="26" spans="1:32" x14ac:dyDescent="0.75">
      <c r="A26" s="2"/>
      <c r="B26" s="29" t="s">
        <v>1597</v>
      </c>
      <c r="C26" s="18" t="s">
        <v>27</v>
      </c>
      <c r="D26" s="160">
        <f>xTAX!AF25</f>
        <v>0</v>
      </c>
      <c r="E26" s="218">
        <v>1</v>
      </c>
      <c r="F26" s="170">
        <f>E26*D26*SUP!A26</f>
        <v>0</v>
      </c>
      <c r="G26" s="171" t="e">
        <f t="shared" si="0"/>
        <v>#DIV/0!</v>
      </c>
      <c r="H26" s="160">
        <f>xTAX!AG25</f>
        <v>8.1883458668171119E-4</v>
      </c>
      <c r="I26" s="218">
        <v>1</v>
      </c>
      <c r="J26" s="170">
        <f>I26*H26*SUT!D26</f>
        <v>0</v>
      </c>
      <c r="K26" s="171">
        <f t="shared" si="1"/>
        <v>0</v>
      </c>
      <c r="L26" s="160">
        <f>xTAX!AH25</f>
        <v>0</v>
      </c>
      <c r="M26" s="218">
        <v>1</v>
      </c>
      <c r="N26" s="170">
        <f>M26*L26*SUT!V26</f>
        <v>0</v>
      </c>
      <c r="O26" s="171">
        <f t="shared" si="2"/>
        <v>0</v>
      </c>
      <c r="P26" s="160">
        <f>xTAX!AI25</f>
        <v>0</v>
      </c>
      <c r="Q26" s="218">
        <v>1</v>
      </c>
      <c r="R26" s="170">
        <f>Q26*P26*SUT!D26</f>
        <v>0</v>
      </c>
      <c r="S26" s="171">
        <f t="shared" si="3"/>
        <v>0</v>
      </c>
      <c r="T26" s="160">
        <f>xTAX!AJ25</f>
        <v>0</v>
      </c>
      <c r="U26" s="218">
        <v>1</v>
      </c>
      <c r="V26" s="170" t="e">
        <f>U26*T26*SUM(SUT!C26:D26)</f>
        <v>#DIV/0!</v>
      </c>
      <c r="W26" s="171" t="e">
        <f t="shared" si="4"/>
        <v>#DIV/0!</v>
      </c>
      <c r="X26" s="160">
        <f>xTAX!AK25</f>
        <v>4.3756233045562408E-3</v>
      </c>
      <c r="Y26" s="218">
        <v>1</v>
      </c>
      <c r="Z26" s="170" t="e">
        <f>Y26*X26*SUM(SUT!C26:D26)</f>
        <v>#DIV/0!</v>
      </c>
      <c r="AA26" s="171" t="e">
        <f t="shared" si="5"/>
        <v>#DIV/0!</v>
      </c>
      <c r="AB26" s="160">
        <f>xTAX!AL25</f>
        <v>1.591955192854129E-2</v>
      </c>
      <c r="AC26" s="218">
        <v>1</v>
      </c>
      <c r="AD26" s="170" t="e">
        <f>AC26*AB26*SUM(SUT!C26:D26)</f>
        <v>#DIV/0!</v>
      </c>
      <c r="AE26" s="171" t="e">
        <f t="shared" si="6"/>
        <v>#DIV/0!</v>
      </c>
      <c r="AF26" s="2"/>
    </row>
    <row r="27" spans="1:32" x14ac:dyDescent="0.75">
      <c r="A27" s="2"/>
      <c r="B27" s="29" t="s">
        <v>1598</v>
      </c>
      <c r="C27" s="9" t="s">
        <v>75</v>
      </c>
      <c r="D27" s="8">
        <f>xTAX!AF26</f>
        <v>0</v>
      </c>
      <c r="E27" s="217">
        <v>1</v>
      </c>
      <c r="F27" s="166">
        <f>E27*D27*SUP!A27</f>
        <v>0</v>
      </c>
      <c r="G27" s="167" t="e">
        <f t="shared" si="0"/>
        <v>#DIV/0!</v>
      </c>
      <c r="H27" s="8">
        <f>xTAX!AG26</f>
        <v>8.2905271134179974E-4</v>
      </c>
      <c r="I27" s="217">
        <v>1</v>
      </c>
      <c r="J27" s="166">
        <f>I27*H27*SUT!D27</f>
        <v>0</v>
      </c>
      <c r="K27" s="167">
        <f t="shared" si="1"/>
        <v>0</v>
      </c>
      <c r="L27" s="8">
        <f>xTAX!AH26</f>
        <v>0</v>
      </c>
      <c r="M27" s="217">
        <v>1</v>
      </c>
      <c r="N27" s="166">
        <f>M27*L27*SUT!V27</f>
        <v>0</v>
      </c>
      <c r="O27" s="167">
        <f t="shared" si="2"/>
        <v>0</v>
      </c>
      <c r="P27" s="8">
        <f>xTAX!AI26</f>
        <v>0</v>
      </c>
      <c r="Q27" s="217">
        <v>1</v>
      </c>
      <c r="R27" s="166">
        <f>Q27*P27*SUT!D27</f>
        <v>0</v>
      </c>
      <c r="S27" s="167">
        <f t="shared" si="3"/>
        <v>0</v>
      </c>
      <c r="T27" s="8">
        <f>xTAX!AJ26</f>
        <v>0</v>
      </c>
      <c r="U27" s="217">
        <v>1</v>
      </c>
      <c r="V27" s="166" t="e">
        <f>U27*T27*SUM(SUT!C27:D27)</f>
        <v>#DIV/0!</v>
      </c>
      <c r="W27" s="167" t="e">
        <f t="shared" si="4"/>
        <v>#DIV/0!</v>
      </c>
      <c r="X27" s="8">
        <f>xTAX!AK26</f>
        <v>4.4626558090607354E-5</v>
      </c>
      <c r="Y27" s="217">
        <v>1</v>
      </c>
      <c r="Z27" s="166" t="e">
        <f>Y27*X27*SUM(SUT!C27:D27)</f>
        <v>#DIV/0!</v>
      </c>
      <c r="AA27" s="167" t="e">
        <f t="shared" si="5"/>
        <v>#DIV/0!</v>
      </c>
      <c r="AB27" s="8">
        <f>xTAX!AL26</f>
        <v>4.0713148152286755E-6</v>
      </c>
      <c r="AC27" s="217">
        <v>1</v>
      </c>
      <c r="AD27" s="166" t="e">
        <f>AC27*AB27*SUM(SUT!C27:D27)</f>
        <v>#DIV/0!</v>
      </c>
      <c r="AE27" s="167" t="e">
        <f t="shared" si="6"/>
        <v>#DIV/0!</v>
      </c>
      <c r="AF27" s="2"/>
    </row>
    <row r="28" spans="1:32" x14ac:dyDescent="0.75">
      <c r="A28" s="2"/>
      <c r="B28" s="29" t="s">
        <v>1599</v>
      </c>
      <c r="C28" s="9" t="s">
        <v>70</v>
      </c>
      <c r="D28" s="8">
        <f>xTAX!AF27</f>
        <v>0</v>
      </c>
      <c r="E28" s="217">
        <v>1</v>
      </c>
      <c r="F28" s="166">
        <f>E28*D28*SUP!A28</f>
        <v>0</v>
      </c>
      <c r="G28" s="167" t="e">
        <f t="shared" si="0"/>
        <v>#DIV/0!</v>
      </c>
      <c r="H28" s="8">
        <f>xTAX!AG27</f>
        <v>3.1371958138735928E-3</v>
      </c>
      <c r="I28" s="217">
        <v>1</v>
      </c>
      <c r="J28" s="166">
        <f>I28*H28*SUT!D28</f>
        <v>0</v>
      </c>
      <c r="K28" s="167">
        <f t="shared" si="1"/>
        <v>0</v>
      </c>
      <c r="L28" s="8">
        <f>xTAX!AH27</f>
        <v>0</v>
      </c>
      <c r="M28" s="217">
        <v>1</v>
      </c>
      <c r="N28" s="166">
        <f>M28*L28*SUT!V28</f>
        <v>0</v>
      </c>
      <c r="O28" s="167">
        <f t="shared" si="2"/>
        <v>0</v>
      </c>
      <c r="P28" s="8">
        <f>xTAX!AI27</f>
        <v>0</v>
      </c>
      <c r="Q28" s="217">
        <v>1</v>
      </c>
      <c r="R28" s="166">
        <f>Q28*P28*SUT!D28</f>
        <v>0</v>
      </c>
      <c r="S28" s="167">
        <f t="shared" si="3"/>
        <v>0</v>
      </c>
      <c r="T28" s="8">
        <f>xTAX!AJ27</f>
        <v>0</v>
      </c>
      <c r="U28" s="217">
        <v>1</v>
      </c>
      <c r="V28" s="166" t="e">
        <f>U28*T28*SUM(SUT!C28:D28)</f>
        <v>#DIV/0!</v>
      </c>
      <c r="W28" s="167" t="e">
        <f t="shared" si="4"/>
        <v>#DIV/0!</v>
      </c>
      <c r="X28" s="8">
        <f>xTAX!AK27</f>
        <v>1.4852263991310206E-3</v>
      </c>
      <c r="Y28" s="217">
        <v>1</v>
      </c>
      <c r="Z28" s="166" t="e">
        <f>Y28*X28*SUM(SUT!C28:D28)</f>
        <v>#DIV/0!</v>
      </c>
      <c r="AA28" s="167" t="e">
        <f t="shared" si="5"/>
        <v>#DIV/0!</v>
      </c>
      <c r="AB28" s="8">
        <f>xTAX!AL27</f>
        <v>1.3086776309509992E-4</v>
      </c>
      <c r="AC28" s="217">
        <v>1</v>
      </c>
      <c r="AD28" s="166" t="e">
        <f>AC28*AB28*SUM(SUT!C28:D28)</f>
        <v>#DIV/0!</v>
      </c>
      <c r="AE28" s="167" t="e">
        <f t="shared" si="6"/>
        <v>#DIV/0!</v>
      </c>
      <c r="AF28" s="2"/>
    </row>
    <row r="29" spans="1:32" x14ac:dyDescent="0.75">
      <c r="A29" s="2"/>
      <c r="B29" s="29" t="s">
        <v>1600</v>
      </c>
      <c r="C29" s="9" t="s">
        <v>57</v>
      </c>
      <c r="D29" s="8">
        <f>xTAX!AF28</f>
        <v>0</v>
      </c>
      <c r="E29" s="217">
        <v>1</v>
      </c>
      <c r="F29" s="166">
        <f>E29*D29*SUP!A29</f>
        <v>0</v>
      </c>
      <c r="G29" s="167" t="e">
        <f t="shared" si="0"/>
        <v>#DIV/0!</v>
      </c>
      <c r="H29" s="8">
        <f>xTAX!AG28</f>
        <v>2.0979562626623374E-3</v>
      </c>
      <c r="I29" s="217">
        <v>1</v>
      </c>
      <c r="J29" s="166">
        <f>I29*H29*SUT!D29</f>
        <v>0</v>
      </c>
      <c r="K29" s="167">
        <f t="shared" si="1"/>
        <v>0</v>
      </c>
      <c r="L29" s="8">
        <f>xTAX!AH28</f>
        <v>0</v>
      </c>
      <c r="M29" s="217">
        <v>1</v>
      </c>
      <c r="N29" s="166">
        <f>M29*L29*SUT!V29</f>
        <v>0</v>
      </c>
      <c r="O29" s="167">
        <f t="shared" si="2"/>
        <v>0</v>
      </c>
      <c r="P29" s="8">
        <f>xTAX!AI28</f>
        <v>0</v>
      </c>
      <c r="Q29" s="217">
        <v>1</v>
      </c>
      <c r="R29" s="166">
        <f>Q29*P29*SUT!D29</f>
        <v>0</v>
      </c>
      <c r="S29" s="167">
        <f t="shared" si="3"/>
        <v>0</v>
      </c>
      <c r="T29" s="8">
        <f>xTAX!AJ28</f>
        <v>0</v>
      </c>
      <c r="U29" s="217">
        <v>1</v>
      </c>
      <c r="V29" s="166" t="e">
        <f>U29*T29*SUM(SUT!C29:D29)</f>
        <v>#DIV/0!</v>
      </c>
      <c r="W29" s="167" t="e">
        <f t="shared" si="4"/>
        <v>#DIV/0!</v>
      </c>
      <c r="X29" s="8">
        <f>xTAX!AK28</f>
        <v>2.871307043328366E-4</v>
      </c>
      <c r="Y29" s="217">
        <v>1</v>
      </c>
      <c r="Z29" s="166" t="e">
        <f>Y29*X29*SUM(SUT!C29:D29)</f>
        <v>#DIV/0!</v>
      </c>
      <c r="AA29" s="167" t="e">
        <f t="shared" si="5"/>
        <v>#DIV/0!</v>
      </c>
      <c r="AB29" s="8">
        <f>xTAX!AL28</f>
        <v>5.6071588569517165E-4</v>
      </c>
      <c r="AC29" s="217">
        <v>1</v>
      </c>
      <c r="AD29" s="166" t="e">
        <f>AC29*AB29*SUM(SUT!C29:D29)</f>
        <v>#DIV/0!</v>
      </c>
      <c r="AE29" s="167" t="e">
        <f t="shared" si="6"/>
        <v>#DIV/0!</v>
      </c>
      <c r="AF29" s="2"/>
    </row>
    <row r="30" spans="1:32" x14ac:dyDescent="0.75">
      <c r="A30" s="2"/>
      <c r="B30" s="29" t="s">
        <v>1601</v>
      </c>
      <c r="C30" s="9" t="s">
        <v>53</v>
      </c>
      <c r="D30" s="8">
        <f>xTAX!AF29</f>
        <v>0</v>
      </c>
      <c r="E30" s="217">
        <v>1</v>
      </c>
      <c r="F30" s="166">
        <f>E30*D30*SUP!A30</f>
        <v>0</v>
      </c>
      <c r="G30" s="167" t="e">
        <f t="shared" si="0"/>
        <v>#DIV/0!</v>
      </c>
      <c r="H30" s="8">
        <f>xTAX!AG29</f>
        <v>7.5464809554428113E-5</v>
      </c>
      <c r="I30" s="217">
        <v>1</v>
      </c>
      <c r="J30" s="166">
        <f>I30*H30*SUT!D30</f>
        <v>0</v>
      </c>
      <c r="K30" s="167">
        <f t="shared" si="1"/>
        <v>0</v>
      </c>
      <c r="L30" s="8">
        <f>xTAX!AH29</f>
        <v>0</v>
      </c>
      <c r="M30" s="217">
        <v>1</v>
      </c>
      <c r="N30" s="166">
        <f>M30*L30*SUT!V30</f>
        <v>0</v>
      </c>
      <c r="O30" s="167">
        <f t="shared" si="2"/>
        <v>0</v>
      </c>
      <c r="P30" s="8">
        <f>xTAX!AI29</f>
        <v>0</v>
      </c>
      <c r="Q30" s="217">
        <v>1</v>
      </c>
      <c r="R30" s="166">
        <f>Q30*P30*SUT!D30</f>
        <v>0</v>
      </c>
      <c r="S30" s="167">
        <f t="shared" si="3"/>
        <v>0</v>
      </c>
      <c r="T30" s="8">
        <f>xTAX!AJ29</f>
        <v>0</v>
      </c>
      <c r="U30" s="217">
        <v>1</v>
      </c>
      <c r="V30" s="166" t="e">
        <f>U30*T30*SUM(SUT!C30:D30)</f>
        <v>#DIV/0!</v>
      </c>
      <c r="W30" s="167" t="e">
        <f t="shared" si="4"/>
        <v>#DIV/0!</v>
      </c>
      <c r="X30" s="8">
        <f>xTAX!AK29</f>
        <v>2.6121696925397676E-4</v>
      </c>
      <c r="Y30" s="217">
        <v>1</v>
      </c>
      <c r="Z30" s="166" t="e">
        <f>Y30*X30*SUM(SUT!C30:D30)</f>
        <v>#DIV/0!</v>
      </c>
      <c r="AA30" s="167" t="e">
        <f t="shared" si="5"/>
        <v>#DIV/0!</v>
      </c>
      <c r="AB30" s="8">
        <f>xTAX!AL29</f>
        <v>1.0689796382971915E-7</v>
      </c>
      <c r="AC30" s="217">
        <v>1</v>
      </c>
      <c r="AD30" s="166" t="e">
        <f>AC30*AB30*SUM(SUT!C30:D30)</f>
        <v>#DIV/0!</v>
      </c>
      <c r="AE30" s="167" t="e">
        <f t="shared" si="6"/>
        <v>#DIV/0!</v>
      </c>
      <c r="AF30" s="2"/>
    </row>
    <row r="31" spans="1:32" x14ac:dyDescent="0.75">
      <c r="A31" s="2"/>
      <c r="B31" s="29" t="s">
        <v>1602</v>
      </c>
      <c r="C31" s="9" t="s">
        <v>1563</v>
      </c>
      <c r="D31" s="8">
        <f>xTAX!AF30</f>
        <v>0</v>
      </c>
      <c r="E31" s="217">
        <v>1</v>
      </c>
      <c r="F31" s="166">
        <f>E31*D31*SUP!A31</f>
        <v>0</v>
      </c>
      <c r="G31" s="167" t="e">
        <f t="shared" si="0"/>
        <v>#DIV/0!</v>
      </c>
      <c r="H31" s="8">
        <f>xTAX!AG30</f>
        <v>0</v>
      </c>
      <c r="I31" s="217">
        <v>1</v>
      </c>
      <c r="J31" s="166">
        <f>I31*H31*SUT!D31</f>
        <v>0</v>
      </c>
      <c r="K31" s="167">
        <f t="shared" si="1"/>
        <v>0</v>
      </c>
      <c r="L31" s="8">
        <f>xTAX!AH30</f>
        <v>0</v>
      </c>
      <c r="M31" s="217">
        <v>1</v>
      </c>
      <c r="N31" s="166">
        <f>M31*L31*SUT!V31</f>
        <v>0</v>
      </c>
      <c r="O31" s="167">
        <f t="shared" si="2"/>
        <v>0</v>
      </c>
      <c r="P31" s="8">
        <f>xTAX!AI30</f>
        <v>0</v>
      </c>
      <c r="Q31" s="217">
        <v>1</v>
      </c>
      <c r="R31" s="166">
        <f>Q31*P31*SUT!D31</f>
        <v>0</v>
      </c>
      <c r="S31" s="167">
        <f t="shared" si="3"/>
        <v>0</v>
      </c>
      <c r="T31" s="8">
        <f>xTAX!AJ30</f>
        <v>0</v>
      </c>
      <c r="U31" s="217">
        <v>1</v>
      </c>
      <c r="V31" s="166" t="e">
        <f>U31*T31*SUM(SUT!C31:D31)</f>
        <v>#DIV/0!</v>
      </c>
      <c r="W31" s="167" t="e">
        <f t="shared" si="4"/>
        <v>#DIV/0!</v>
      </c>
      <c r="X31" s="8">
        <f>xTAX!AK30</f>
        <v>3.0025721820754145E-4</v>
      </c>
      <c r="Y31" s="217">
        <v>1</v>
      </c>
      <c r="Z31" s="166" t="e">
        <f>Y31*X31*SUM(SUT!C31:D31)</f>
        <v>#DIV/0!</v>
      </c>
      <c r="AA31" s="167" t="e">
        <f t="shared" si="5"/>
        <v>#DIV/0!</v>
      </c>
      <c r="AB31" s="8">
        <f>xTAX!AL30</f>
        <v>0</v>
      </c>
      <c r="AC31" s="217">
        <v>1</v>
      </c>
      <c r="AD31" s="166" t="e">
        <f>AC31*AB31*SUM(SUT!C31:D31)</f>
        <v>#DIV/0!</v>
      </c>
      <c r="AE31" s="167" t="e">
        <f t="shared" si="6"/>
        <v>#DIV/0!</v>
      </c>
      <c r="AF31" s="2"/>
    </row>
    <row r="32" spans="1:32" x14ac:dyDescent="0.75">
      <c r="A32" s="2"/>
      <c r="B32" s="29" t="s">
        <v>1603</v>
      </c>
      <c r="C32" s="18" t="s">
        <v>86</v>
      </c>
      <c r="D32" s="160">
        <f>xTAX!AF31</f>
        <v>0</v>
      </c>
      <c r="E32" s="218">
        <v>1</v>
      </c>
      <c r="F32" s="170">
        <f>E32*D32*SUP!A32</f>
        <v>0</v>
      </c>
      <c r="G32" s="171" t="e">
        <f t="shared" si="0"/>
        <v>#DIV/0!</v>
      </c>
      <c r="H32" s="160">
        <f>xTAX!AG31</f>
        <v>1.2992350269511708E-3</v>
      </c>
      <c r="I32" s="218">
        <v>1</v>
      </c>
      <c r="J32" s="170">
        <f>I32*H32*SUT!D32</f>
        <v>0</v>
      </c>
      <c r="K32" s="171">
        <f t="shared" si="1"/>
        <v>0</v>
      </c>
      <c r="L32" s="160">
        <f>xTAX!AH31</f>
        <v>0</v>
      </c>
      <c r="M32" s="218">
        <v>1</v>
      </c>
      <c r="N32" s="170">
        <f>M32*L32*SUT!V32</f>
        <v>0</v>
      </c>
      <c r="O32" s="171">
        <f t="shared" si="2"/>
        <v>0</v>
      </c>
      <c r="P32" s="160">
        <f>xTAX!AI31</f>
        <v>0</v>
      </c>
      <c r="Q32" s="218">
        <v>1</v>
      </c>
      <c r="R32" s="170">
        <f>Q32*P32*SUT!D32</f>
        <v>0</v>
      </c>
      <c r="S32" s="171">
        <f t="shared" si="3"/>
        <v>0</v>
      </c>
      <c r="T32" s="160">
        <f>xTAX!AJ31</f>
        <v>0</v>
      </c>
      <c r="U32" s="218">
        <v>1</v>
      </c>
      <c r="V32" s="170" t="e">
        <f>U32*T32*SUM(SUT!C32:D32)</f>
        <v>#DIV/0!</v>
      </c>
      <c r="W32" s="171" t="e">
        <f t="shared" si="4"/>
        <v>#DIV/0!</v>
      </c>
      <c r="X32" s="160">
        <f>xTAX!AK31</f>
        <v>6.3458914758884779E-4</v>
      </c>
      <c r="Y32" s="218">
        <v>1</v>
      </c>
      <c r="Z32" s="170" t="e">
        <f>Y32*X32*SUM(SUT!C32:D32)</f>
        <v>#DIV/0!</v>
      </c>
      <c r="AA32" s="171" t="e">
        <f t="shared" si="5"/>
        <v>#DIV/0!</v>
      </c>
      <c r="AB32" s="160">
        <f>xTAX!AL31</f>
        <v>3.994038441058044E-4</v>
      </c>
      <c r="AC32" s="218">
        <v>1</v>
      </c>
      <c r="AD32" s="170" t="e">
        <f>AC32*AB32*SUM(SUT!C32:D32)</f>
        <v>#DIV/0!</v>
      </c>
      <c r="AE32" s="171" t="e">
        <f t="shared" si="6"/>
        <v>#DIV/0!</v>
      </c>
      <c r="AF32" s="2"/>
    </row>
    <row r="33" spans="1:32" x14ac:dyDescent="0.75">
      <c r="A33" s="2"/>
      <c r="B33" s="29" t="s">
        <v>1604</v>
      </c>
      <c r="C33" s="9" t="s">
        <v>89</v>
      </c>
      <c r="D33" s="8">
        <f>xTAX!AF32</f>
        <v>0</v>
      </c>
      <c r="E33" s="217">
        <v>1</v>
      </c>
      <c r="F33" s="166">
        <f>E33*D33*SUP!A33</f>
        <v>0</v>
      </c>
      <c r="G33" s="167" t="e">
        <f t="shared" si="0"/>
        <v>#DIV/0!</v>
      </c>
      <c r="H33" s="8">
        <f>xTAX!AG32</f>
        <v>0</v>
      </c>
      <c r="I33" s="217">
        <v>1</v>
      </c>
      <c r="J33" s="166">
        <f>I33*H33*SUT!D33</f>
        <v>0</v>
      </c>
      <c r="K33" s="167">
        <f t="shared" si="1"/>
        <v>0</v>
      </c>
      <c r="L33" s="8">
        <f>xTAX!AH32</f>
        <v>0</v>
      </c>
      <c r="M33" s="217">
        <v>1</v>
      </c>
      <c r="N33" s="166">
        <f>M33*L33*SUT!V33</f>
        <v>0</v>
      </c>
      <c r="O33" s="167">
        <f t="shared" si="2"/>
        <v>0</v>
      </c>
      <c r="P33" s="8">
        <f>xTAX!AI32</f>
        <v>0</v>
      </c>
      <c r="Q33" s="217">
        <v>1</v>
      </c>
      <c r="R33" s="166">
        <f>Q33*P33*SUT!D33</f>
        <v>0</v>
      </c>
      <c r="S33" s="167">
        <f t="shared" si="3"/>
        <v>0</v>
      </c>
      <c r="T33" s="8">
        <f>xTAX!AJ32</f>
        <v>0</v>
      </c>
      <c r="U33" s="217">
        <v>1</v>
      </c>
      <c r="V33" s="166" t="e">
        <f>U33*T33*SUM(SUT!C33:D33)</f>
        <v>#DIV/0!</v>
      </c>
      <c r="W33" s="167" t="e">
        <f t="shared" si="4"/>
        <v>#DIV/0!</v>
      </c>
      <c r="X33" s="8">
        <f>xTAX!AK32</f>
        <v>3.1151952696485902E-4</v>
      </c>
      <c r="Y33" s="217">
        <v>1</v>
      </c>
      <c r="Z33" s="166" t="e">
        <f>Y33*X33*SUM(SUT!C33:D33)</f>
        <v>#DIV/0!</v>
      </c>
      <c r="AA33" s="167" t="e">
        <f t="shared" si="5"/>
        <v>#DIV/0!</v>
      </c>
      <c r="AB33" s="8">
        <f>xTAX!AL32</f>
        <v>4.5855827589788421E-5</v>
      </c>
      <c r="AC33" s="217">
        <v>1</v>
      </c>
      <c r="AD33" s="166" t="e">
        <f>AC33*AB33*SUM(SUT!C33:D33)</f>
        <v>#DIV/0!</v>
      </c>
      <c r="AE33" s="167" t="e">
        <f t="shared" si="6"/>
        <v>#DIV/0!</v>
      </c>
      <c r="AF33" s="2"/>
    </row>
    <row r="34" spans="1:32" x14ac:dyDescent="0.75">
      <c r="A34" s="2"/>
      <c r="B34" s="29" t="s">
        <v>1605</v>
      </c>
      <c r="C34" s="9" t="s">
        <v>101</v>
      </c>
      <c r="D34" s="8">
        <f>xTAX!AF33</f>
        <v>0</v>
      </c>
      <c r="E34" s="217">
        <v>1</v>
      </c>
      <c r="F34" s="166">
        <f>E34*D34*SUP!A34</f>
        <v>0</v>
      </c>
      <c r="G34" s="167" t="e">
        <f t="shared" si="0"/>
        <v>#DIV/0!</v>
      </c>
      <c r="H34" s="8">
        <f>xTAX!AG33</f>
        <v>0</v>
      </c>
      <c r="I34" s="217">
        <v>1</v>
      </c>
      <c r="J34" s="166">
        <f>I34*H34*SUT!D34</f>
        <v>0</v>
      </c>
      <c r="K34" s="167">
        <f t="shared" si="1"/>
        <v>0</v>
      </c>
      <c r="L34" s="8">
        <f>xTAX!AH33</f>
        <v>0</v>
      </c>
      <c r="M34" s="217">
        <v>1</v>
      </c>
      <c r="N34" s="166">
        <f>M34*L34*SUT!V34</f>
        <v>0</v>
      </c>
      <c r="O34" s="167">
        <f t="shared" si="2"/>
        <v>0</v>
      </c>
      <c r="P34" s="8">
        <f>xTAX!AI33</f>
        <v>0</v>
      </c>
      <c r="Q34" s="217">
        <v>1</v>
      </c>
      <c r="R34" s="166">
        <f>Q34*P34*SUT!D34</f>
        <v>0</v>
      </c>
      <c r="S34" s="167">
        <f t="shared" si="3"/>
        <v>0</v>
      </c>
      <c r="T34" s="8">
        <f>xTAX!AJ33</f>
        <v>0</v>
      </c>
      <c r="U34" s="217">
        <v>1</v>
      </c>
      <c r="V34" s="166" t="e">
        <f>U34*T34*SUM(SUT!C34:D34)</f>
        <v>#DIV/0!</v>
      </c>
      <c r="W34" s="167" t="e">
        <f t="shared" si="4"/>
        <v>#DIV/0!</v>
      </c>
      <c r="X34" s="8">
        <f>xTAX!AK33</f>
        <v>3.1148690651393556E-4</v>
      </c>
      <c r="Y34" s="217">
        <v>1</v>
      </c>
      <c r="Z34" s="166" t="e">
        <f>Y34*X34*SUM(SUT!C34:D34)</f>
        <v>#DIV/0!</v>
      </c>
      <c r="AA34" s="167" t="e">
        <f t="shared" si="5"/>
        <v>#DIV/0!</v>
      </c>
      <c r="AB34" s="8">
        <f>xTAX!AL33</f>
        <v>2.1881674994486323E-6</v>
      </c>
      <c r="AC34" s="217">
        <v>1</v>
      </c>
      <c r="AD34" s="166" t="e">
        <f>AC34*AB34*SUM(SUT!C34:D34)</f>
        <v>#DIV/0!</v>
      </c>
      <c r="AE34" s="167" t="e">
        <f t="shared" si="6"/>
        <v>#DIV/0!</v>
      </c>
      <c r="AF34" s="2"/>
    </row>
    <row r="35" spans="1:32" x14ac:dyDescent="0.75">
      <c r="A35" s="2"/>
      <c r="B35" s="29" t="s">
        <v>1606</v>
      </c>
      <c r="C35" s="9" t="s">
        <v>95</v>
      </c>
      <c r="D35" s="8">
        <f>xTAX!AF34</f>
        <v>0</v>
      </c>
      <c r="E35" s="217">
        <v>1</v>
      </c>
      <c r="F35" s="166">
        <f>E35*D35*SUP!A35</f>
        <v>0</v>
      </c>
      <c r="G35" s="167" t="e">
        <f t="shared" si="0"/>
        <v>#DIV/0!</v>
      </c>
      <c r="H35" s="8">
        <f>xTAX!AG34</f>
        <v>0</v>
      </c>
      <c r="I35" s="217">
        <v>1</v>
      </c>
      <c r="J35" s="166">
        <f>I35*H35*SUT!D35</f>
        <v>0</v>
      </c>
      <c r="K35" s="167">
        <f t="shared" si="1"/>
        <v>0</v>
      </c>
      <c r="L35" s="8">
        <f>xTAX!AH34</f>
        <v>0</v>
      </c>
      <c r="M35" s="217">
        <v>1</v>
      </c>
      <c r="N35" s="166">
        <f>M35*L35*SUT!V35</f>
        <v>0</v>
      </c>
      <c r="O35" s="167">
        <f t="shared" si="2"/>
        <v>0</v>
      </c>
      <c r="P35" s="8">
        <f>xTAX!AI34</f>
        <v>0</v>
      </c>
      <c r="Q35" s="217">
        <v>1</v>
      </c>
      <c r="R35" s="166">
        <f>Q35*P35*SUT!D35</f>
        <v>0</v>
      </c>
      <c r="S35" s="167">
        <f t="shared" si="3"/>
        <v>0</v>
      </c>
      <c r="T35" s="8">
        <f>xTAX!AJ34</f>
        <v>0</v>
      </c>
      <c r="U35" s="217">
        <v>1</v>
      </c>
      <c r="V35" s="166" t="e">
        <f>U35*T35*SUM(SUT!C35:D35)</f>
        <v>#DIV/0!</v>
      </c>
      <c r="W35" s="167" t="e">
        <f t="shared" si="4"/>
        <v>#DIV/0!</v>
      </c>
      <c r="X35" s="8">
        <f>xTAX!AK34</f>
        <v>3.1106747782187803E-4</v>
      </c>
      <c r="Y35" s="217">
        <v>1</v>
      </c>
      <c r="Z35" s="166" t="e">
        <f>Y35*X35*SUM(SUT!C35:D35)</f>
        <v>#DIV/0!</v>
      </c>
      <c r="AA35" s="167" t="e">
        <f t="shared" si="5"/>
        <v>#DIV/0!</v>
      </c>
      <c r="AB35" s="8">
        <f>xTAX!AL34</f>
        <v>6.5207992688579984E-4</v>
      </c>
      <c r="AC35" s="217">
        <v>1</v>
      </c>
      <c r="AD35" s="166" t="e">
        <f>AC35*AB35*SUM(SUT!C35:D35)</f>
        <v>#DIV/0!</v>
      </c>
      <c r="AE35" s="167" t="e">
        <f t="shared" si="6"/>
        <v>#DIV/0!</v>
      </c>
      <c r="AF35" s="2"/>
    </row>
    <row r="36" spans="1:32" x14ac:dyDescent="0.75">
      <c r="A36" s="2"/>
      <c r="B36" s="29" t="s">
        <v>1607</v>
      </c>
      <c r="C36" s="9" t="s">
        <v>104</v>
      </c>
      <c r="D36" s="8">
        <f>xTAX!AF35</f>
        <v>0</v>
      </c>
      <c r="E36" s="217">
        <v>1</v>
      </c>
      <c r="F36" s="166">
        <f>E36*D36*SUP!A36</f>
        <v>0</v>
      </c>
      <c r="G36" s="167" t="e">
        <f t="shared" si="0"/>
        <v>#DIV/0!</v>
      </c>
      <c r="H36" s="8">
        <f>xTAX!AG35</f>
        <v>4.8928737236564566E-3</v>
      </c>
      <c r="I36" s="217">
        <v>1</v>
      </c>
      <c r="J36" s="166">
        <f>I36*H36*SUT!D36</f>
        <v>0</v>
      </c>
      <c r="K36" s="167">
        <f t="shared" si="1"/>
        <v>0</v>
      </c>
      <c r="L36" s="8">
        <f>xTAX!AH35</f>
        <v>0</v>
      </c>
      <c r="M36" s="217">
        <v>1</v>
      </c>
      <c r="N36" s="166">
        <f>M36*L36*SUT!V36</f>
        <v>0</v>
      </c>
      <c r="O36" s="167">
        <f t="shared" si="2"/>
        <v>0</v>
      </c>
      <c r="P36" s="8">
        <f>xTAX!AI35</f>
        <v>0</v>
      </c>
      <c r="Q36" s="217">
        <v>1</v>
      </c>
      <c r="R36" s="166">
        <f>Q36*P36*SUT!D36</f>
        <v>0</v>
      </c>
      <c r="S36" s="167">
        <f t="shared" si="3"/>
        <v>0</v>
      </c>
      <c r="T36" s="8">
        <f>xTAX!AJ35</f>
        <v>0</v>
      </c>
      <c r="U36" s="217">
        <v>1</v>
      </c>
      <c r="V36" s="166" t="e">
        <f>U36*T36*SUM(SUT!C36:D36)</f>
        <v>#DIV/0!</v>
      </c>
      <c r="W36" s="167" t="e">
        <f t="shared" si="4"/>
        <v>#DIV/0!</v>
      </c>
      <c r="X36" s="8">
        <f>xTAX!AK35</f>
        <v>0</v>
      </c>
      <c r="Y36" s="217">
        <v>1</v>
      </c>
      <c r="Z36" s="166" t="e">
        <f>Y36*X36*SUM(SUT!C36:D36)</f>
        <v>#DIV/0!</v>
      </c>
      <c r="AA36" s="167" t="e">
        <f t="shared" si="5"/>
        <v>#DIV/0!</v>
      </c>
      <c r="AB36" s="8">
        <f>xTAX!AL35</f>
        <v>8.8194045266772864E-7</v>
      </c>
      <c r="AC36" s="217">
        <v>1</v>
      </c>
      <c r="AD36" s="166" t="e">
        <f>AC36*AB36*SUM(SUT!C36:D36)</f>
        <v>#DIV/0!</v>
      </c>
      <c r="AE36" s="167" t="e">
        <f t="shared" si="6"/>
        <v>#DIV/0!</v>
      </c>
      <c r="AF36" s="2"/>
    </row>
    <row r="37" spans="1:32" x14ac:dyDescent="0.75">
      <c r="A37" s="2"/>
      <c r="B37" s="29" t="s">
        <v>1608</v>
      </c>
      <c r="C37" s="9" t="s">
        <v>92</v>
      </c>
      <c r="D37" s="8">
        <f>xTAX!AF36</f>
        <v>0</v>
      </c>
      <c r="E37" s="217">
        <v>1</v>
      </c>
      <c r="F37" s="166">
        <f>E37*D37*SUP!A37</f>
        <v>0</v>
      </c>
      <c r="G37" s="167" t="e">
        <f t="shared" si="0"/>
        <v>#DIV/0!</v>
      </c>
      <c r="H37" s="8">
        <f>xTAX!AG36</f>
        <v>0</v>
      </c>
      <c r="I37" s="217">
        <v>1</v>
      </c>
      <c r="J37" s="166">
        <f>I37*H37*SUT!D37</f>
        <v>0</v>
      </c>
      <c r="K37" s="167">
        <f t="shared" si="1"/>
        <v>0</v>
      </c>
      <c r="L37" s="8">
        <f>xTAX!AH36</f>
        <v>0</v>
      </c>
      <c r="M37" s="217">
        <v>1</v>
      </c>
      <c r="N37" s="166">
        <f>M37*L37*SUT!V37</f>
        <v>0</v>
      </c>
      <c r="O37" s="167">
        <f t="shared" si="2"/>
        <v>0</v>
      </c>
      <c r="P37" s="8">
        <f>xTAX!AI36</f>
        <v>0</v>
      </c>
      <c r="Q37" s="217">
        <v>1</v>
      </c>
      <c r="R37" s="166">
        <f>Q37*P37*SUT!D37</f>
        <v>0</v>
      </c>
      <c r="S37" s="167">
        <f t="shared" si="3"/>
        <v>0</v>
      </c>
      <c r="T37" s="8">
        <f>xTAX!AJ36</f>
        <v>0</v>
      </c>
      <c r="U37" s="217">
        <v>1</v>
      </c>
      <c r="V37" s="166" t="e">
        <f>U37*T37*SUM(SUT!C37:D37)</f>
        <v>#DIV/0!</v>
      </c>
      <c r="W37" s="167" t="e">
        <f t="shared" si="4"/>
        <v>#DIV/0!</v>
      </c>
      <c r="X37" s="8">
        <f>xTAX!AK36</f>
        <v>0</v>
      </c>
      <c r="Y37" s="217">
        <v>1</v>
      </c>
      <c r="Z37" s="166" t="e">
        <f>Y37*X37*SUM(SUT!C37:D37)</f>
        <v>#DIV/0!</v>
      </c>
      <c r="AA37" s="167" t="e">
        <f t="shared" si="5"/>
        <v>#DIV/0!</v>
      </c>
      <c r="AB37" s="8">
        <f>xTAX!AL36</f>
        <v>0</v>
      </c>
      <c r="AC37" s="217">
        <v>1</v>
      </c>
      <c r="AD37" s="166" t="e">
        <f>AC37*AB37*SUM(SUT!C37:D37)</f>
        <v>#DIV/0!</v>
      </c>
      <c r="AE37" s="167" t="e">
        <f t="shared" si="6"/>
        <v>#DIV/0!</v>
      </c>
      <c r="AF37" s="2"/>
    </row>
    <row r="38" spans="1:32" x14ac:dyDescent="0.75">
      <c r="A38" s="2"/>
      <c r="B38" s="29" t="s">
        <v>1609</v>
      </c>
      <c r="C38" s="9" t="s">
        <v>98</v>
      </c>
      <c r="D38" s="8">
        <f>xTAX!AF37</f>
        <v>0</v>
      </c>
      <c r="E38" s="217">
        <v>1</v>
      </c>
      <c r="F38" s="166">
        <f>E38*D38*SUP!A38</f>
        <v>0</v>
      </c>
      <c r="G38" s="167" t="e">
        <f t="shared" si="0"/>
        <v>#DIV/0!</v>
      </c>
      <c r="H38" s="8">
        <f>xTAX!AG37</f>
        <v>4.2887546042135974E-2</v>
      </c>
      <c r="I38" s="217">
        <v>1</v>
      </c>
      <c r="J38" s="166">
        <f>I38*H38*SUT!D38</f>
        <v>0</v>
      </c>
      <c r="K38" s="167">
        <f t="shared" si="1"/>
        <v>0</v>
      </c>
      <c r="L38" s="8">
        <f>xTAX!AH37</f>
        <v>0</v>
      </c>
      <c r="M38" s="217">
        <v>1</v>
      </c>
      <c r="N38" s="166">
        <f>M38*L38*SUT!V38</f>
        <v>0</v>
      </c>
      <c r="O38" s="167">
        <f t="shared" si="2"/>
        <v>0</v>
      </c>
      <c r="P38" s="8">
        <f>xTAX!AI37</f>
        <v>0</v>
      </c>
      <c r="Q38" s="217">
        <v>1</v>
      </c>
      <c r="R38" s="166">
        <f>Q38*P38*SUT!D38</f>
        <v>0</v>
      </c>
      <c r="S38" s="167">
        <f t="shared" si="3"/>
        <v>0</v>
      </c>
      <c r="T38" s="8">
        <f>xTAX!AJ37</f>
        <v>0</v>
      </c>
      <c r="U38" s="217">
        <v>1</v>
      </c>
      <c r="V38" s="166" t="e">
        <f>U38*T38*SUM(SUT!C38:D38)</f>
        <v>#DIV/0!</v>
      </c>
      <c r="W38" s="167" t="e">
        <f t="shared" si="4"/>
        <v>#DIV/0!</v>
      </c>
      <c r="X38" s="8">
        <f>xTAX!AK37</f>
        <v>2.0393035748770662E-3</v>
      </c>
      <c r="Y38" s="217">
        <v>1</v>
      </c>
      <c r="Z38" s="166" t="e">
        <f>Y38*X38*SUM(SUT!C38:D38)</f>
        <v>#DIV/0!</v>
      </c>
      <c r="AA38" s="167" t="e">
        <f t="shared" si="5"/>
        <v>#DIV/0!</v>
      </c>
      <c r="AB38" s="8">
        <f>xTAX!AL37</f>
        <v>4.453438202661501E-4</v>
      </c>
      <c r="AC38" s="217">
        <v>1</v>
      </c>
      <c r="AD38" s="166" t="e">
        <f>AC38*AB38*SUM(SUT!C38:D38)</f>
        <v>#DIV/0!</v>
      </c>
      <c r="AE38" s="167" t="e">
        <f t="shared" si="6"/>
        <v>#DIV/0!</v>
      </c>
      <c r="AF38" s="2"/>
    </row>
    <row r="39" spans="1:32" x14ac:dyDescent="0.75">
      <c r="A39" s="2"/>
      <c r="B39" s="29" t="s">
        <v>1610</v>
      </c>
      <c r="C39" s="9" t="s">
        <v>1564</v>
      </c>
      <c r="D39" s="8">
        <f>xTAX!AF38</f>
        <v>0</v>
      </c>
      <c r="E39" s="217">
        <v>1</v>
      </c>
      <c r="F39" s="166">
        <f>E39*D39*SUP!A39</f>
        <v>0</v>
      </c>
      <c r="G39" s="167" t="e">
        <f t="shared" si="0"/>
        <v>#DIV/0!</v>
      </c>
      <c r="H39" s="8">
        <f>xTAX!AG38</f>
        <v>5.7041713367310864E-4</v>
      </c>
      <c r="I39" s="217">
        <v>1</v>
      </c>
      <c r="J39" s="166">
        <f>I39*H39*SUT!D39</f>
        <v>0</v>
      </c>
      <c r="K39" s="167">
        <f t="shared" si="1"/>
        <v>0</v>
      </c>
      <c r="L39" s="8">
        <f>xTAX!AH38</f>
        <v>0</v>
      </c>
      <c r="M39" s="217">
        <v>1</v>
      </c>
      <c r="N39" s="166">
        <f>M39*L39*SUT!V39</f>
        <v>0</v>
      </c>
      <c r="O39" s="167">
        <f t="shared" si="2"/>
        <v>0</v>
      </c>
      <c r="P39" s="8">
        <f>xTAX!AI38</f>
        <v>0</v>
      </c>
      <c r="Q39" s="217">
        <v>1</v>
      </c>
      <c r="R39" s="166">
        <f>Q39*P39*SUT!D39</f>
        <v>0</v>
      </c>
      <c r="S39" s="167">
        <f t="shared" si="3"/>
        <v>0</v>
      </c>
      <c r="T39" s="8">
        <f>xTAX!AJ38</f>
        <v>0</v>
      </c>
      <c r="U39" s="217">
        <v>1</v>
      </c>
      <c r="V39" s="166" t="e">
        <f>U39*T39*SUM(SUT!C39:D39)</f>
        <v>#DIV/0!</v>
      </c>
      <c r="W39" s="167" t="e">
        <f t="shared" si="4"/>
        <v>#DIV/0!</v>
      </c>
      <c r="X39" s="8">
        <f>xTAX!AK38</f>
        <v>1.8719845142950145E-3</v>
      </c>
      <c r="Y39" s="217">
        <v>1</v>
      </c>
      <c r="Z39" s="166" t="e">
        <f>Y39*X39*SUM(SUT!C39:D39)</f>
        <v>#DIV/0!</v>
      </c>
      <c r="AA39" s="167" t="e">
        <f t="shared" si="5"/>
        <v>#DIV/0!</v>
      </c>
      <c r="AB39" s="8">
        <f>xTAX!AL38</f>
        <v>9.9510304342252925E-3</v>
      </c>
      <c r="AC39" s="217">
        <v>1</v>
      </c>
      <c r="AD39" s="166" t="e">
        <f>AC39*AB39*SUM(SUT!C39:D39)</f>
        <v>#DIV/0!</v>
      </c>
      <c r="AE39" s="167" t="e">
        <f t="shared" si="6"/>
        <v>#DIV/0!</v>
      </c>
      <c r="AF39" s="2"/>
    </row>
    <row r="40" spans="1:32" x14ac:dyDescent="0.75">
      <c r="A40" s="2"/>
      <c r="B40" s="29" t="s">
        <v>1611</v>
      </c>
      <c r="C40" s="18" t="s">
        <v>1565</v>
      </c>
      <c r="D40" s="160">
        <f>xTAX!AF39</f>
        <v>0</v>
      </c>
      <c r="E40" s="218">
        <v>1</v>
      </c>
      <c r="F40" s="170">
        <f>E40*D40*SUP!A40</f>
        <v>0</v>
      </c>
      <c r="G40" s="171" t="e">
        <f t="shared" si="0"/>
        <v>#DIV/0!</v>
      </c>
      <c r="H40" s="160">
        <f>xTAX!AG39</f>
        <v>1.8864956761698099E-2</v>
      </c>
      <c r="I40" s="218">
        <v>1</v>
      </c>
      <c r="J40" s="170">
        <f>I40*H40*SUT!D40</f>
        <v>0</v>
      </c>
      <c r="K40" s="171">
        <f t="shared" si="1"/>
        <v>0</v>
      </c>
      <c r="L40" s="160">
        <f>xTAX!AH39</f>
        <v>0</v>
      </c>
      <c r="M40" s="218">
        <v>1</v>
      </c>
      <c r="N40" s="170">
        <f>M40*L40*SUT!V40</f>
        <v>0</v>
      </c>
      <c r="O40" s="171">
        <f t="shared" si="2"/>
        <v>0</v>
      </c>
      <c r="P40" s="160">
        <f>xTAX!AI39</f>
        <v>0</v>
      </c>
      <c r="Q40" s="218">
        <v>1</v>
      </c>
      <c r="R40" s="170">
        <f>Q40*P40*SUT!D40</f>
        <v>0</v>
      </c>
      <c r="S40" s="171">
        <f t="shared" si="3"/>
        <v>0</v>
      </c>
      <c r="T40" s="160">
        <f>xTAX!AJ39</f>
        <v>0</v>
      </c>
      <c r="U40" s="218">
        <v>1</v>
      </c>
      <c r="V40" s="170" t="e">
        <f>U40*T40*SUM(SUT!C40:D40)</f>
        <v>#DIV/0!</v>
      </c>
      <c r="W40" s="171" t="e">
        <f t="shared" si="4"/>
        <v>#DIV/0!</v>
      </c>
      <c r="X40" s="160">
        <f>xTAX!AK39</f>
        <v>2.5505427908412239E-3</v>
      </c>
      <c r="Y40" s="218">
        <v>1</v>
      </c>
      <c r="Z40" s="170" t="e">
        <f>Y40*X40*SUM(SUT!C40:D40)</f>
        <v>#DIV/0!</v>
      </c>
      <c r="AA40" s="171" t="e">
        <f t="shared" si="5"/>
        <v>#DIV/0!</v>
      </c>
      <c r="AB40" s="160">
        <f>xTAX!AL39</f>
        <v>2.5819797645777319E-4</v>
      </c>
      <c r="AC40" s="218">
        <v>1</v>
      </c>
      <c r="AD40" s="170" t="e">
        <f>AC40*AB40*SUM(SUT!C40:D40)</f>
        <v>#DIV/0!</v>
      </c>
      <c r="AE40" s="171" t="e">
        <f t="shared" si="6"/>
        <v>#DIV/0!</v>
      </c>
      <c r="AF40" s="2"/>
    </row>
    <row r="41" spans="1:32" x14ac:dyDescent="0.75">
      <c r="A41" s="2"/>
      <c r="B41" s="29" t="s">
        <v>1612</v>
      </c>
      <c r="C41" s="9" t="s">
        <v>1566</v>
      </c>
      <c r="D41" s="8">
        <f>xTAX!AF40</f>
        <v>0</v>
      </c>
      <c r="E41" s="217">
        <v>1</v>
      </c>
      <c r="F41" s="166">
        <f>E41*D41*SUP!A41</f>
        <v>0</v>
      </c>
      <c r="G41" s="167" t="e">
        <f t="shared" si="0"/>
        <v>#DIV/0!</v>
      </c>
      <c r="H41" s="8">
        <f>xTAX!AG40</f>
        <v>0</v>
      </c>
      <c r="I41" s="217">
        <v>1</v>
      </c>
      <c r="J41" s="166">
        <f>I41*H41*SUT!D41</f>
        <v>0</v>
      </c>
      <c r="K41" s="167">
        <f t="shared" si="1"/>
        <v>0</v>
      </c>
      <c r="L41" s="8">
        <f>xTAX!AH40</f>
        <v>0</v>
      </c>
      <c r="M41" s="217">
        <v>1</v>
      </c>
      <c r="N41" s="166">
        <f>M41*L41*SUT!V41</f>
        <v>0</v>
      </c>
      <c r="O41" s="167">
        <f t="shared" si="2"/>
        <v>0</v>
      </c>
      <c r="P41" s="8">
        <f>xTAX!AI40</f>
        <v>0</v>
      </c>
      <c r="Q41" s="217">
        <v>1</v>
      </c>
      <c r="R41" s="166">
        <f>Q41*P41*SUT!D41</f>
        <v>0</v>
      </c>
      <c r="S41" s="167">
        <f t="shared" si="3"/>
        <v>0</v>
      </c>
      <c r="T41" s="8">
        <f>xTAX!AJ40</f>
        <v>0</v>
      </c>
      <c r="U41" s="217">
        <v>1</v>
      </c>
      <c r="V41" s="166" t="e">
        <f>U41*T41*SUM(SUT!C41:D41)</f>
        <v>#DIV/0!</v>
      </c>
      <c r="W41" s="167" t="e">
        <f t="shared" si="4"/>
        <v>#DIV/0!</v>
      </c>
      <c r="X41" s="8">
        <f>xTAX!AK40</f>
        <v>1.4175058301643746E-4</v>
      </c>
      <c r="Y41" s="217">
        <v>1</v>
      </c>
      <c r="Z41" s="166" t="e">
        <f>Y41*X41*SUM(SUT!C41:D41)</f>
        <v>#DIV/0!</v>
      </c>
      <c r="AA41" s="167" t="e">
        <f t="shared" si="5"/>
        <v>#DIV/0!</v>
      </c>
      <c r="AB41" s="8">
        <f>xTAX!AL40</f>
        <v>2.3355897779944807E-7</v>
      </c>
      <c r="AC41" s="217">
        <v>1</v>
      </c>
      <c r="AD41" s="166" t="e">
        <f>AC41*AB41*SUM(SUT!C41:D41)</f>
        <v>#DIV/0!</v>
      </c>
      <c r="AE41" s="167" t="e">
        <f t="shared" si="6"/>
        <v>#DIV/0!</v>
      </c>
      <c r="AF41" s="2"/>
    </row>
    <row r="42" spans="1:32" x14ac:dyDescent="0.75">
      <c r="A42" s="2"/>
      <c r="B42" s="29" t="s">
        <v>1613</v>
      </c>
      <c r="C42" s="9" t="s">
        <v>1567</v>
      </c>
      <c r="D42" s="8">
        <f>xTAX!AF41</f>
        <v>0</v>
      </c>
      <c r="E42" s="217">
        <v>1</v>
      </c>
      <c r="F42" s="166">
        <f>E42*D42*SUP!A42</f>
        <v>0</v>
      </c>
      <c r="G42" s="167" t="e">
        <f t="shared" si="0"/>
        <v>#DIV/0!</v>
      </c>
      <c r="H42" s="8">
        <f>xTAX!AG41</f>
        <v>0</v>
      </c>
      <c r="I42" s="217">
        <v>1</v>
      </c>
      <c r="J42" s="166">
        <f>I42*H42*SUT!D42</f>
        <v>0</v>
      </c>
      <c r="K42" s="167">
        <f t="shared" si="1"/>
        <v>0</v>
      </c>
      <c r="L42" s="8">
        <f>xTAX!AH41</f>
        <v>0</v>
      </c>
      <c r="M42" s="217">
        <v>1</v>
      </c>
      <c r="N42" s="166">
        <f>M42*L42*SUT!V42</f>
        <v>0</v>
      </c>
      <c r="O42" s="167">
        <f t="shared" si="2"/>
        <v>0</v>
      </c>
      <c r="P42" s="8">
        <f>xTAX!AI41</f>
        <v>0</v>
      </c>
      <c r="Q42" s="217">
        <v>1</v>
      </c>
      <c r="R42" s="166">
        <f>Q42*P42*SUT!D42</f>
        <v>0</v>
      </c>
      <c r="S42" s="167">
        <f t="shared" si="3"/>
        <v>0</v>
      </c>
      <c r="T42" s="8">
        <f>xTAX!AJ41</f>
        <v>0</v>
      </c>
      <c r="U42" s="217">
        <v>1</v>
      </c>
      <c r="V42" s="166" t="e">
        <f>U42*T42*SUM(SUT!C42:D42)</f>
        <v>#DIV/0!</v>
      </c>
      <c r="W42" s="167" t="e">
        <f t="shared" si="4"/>
        <v>#DIV/0!</v>
      </c>
      <c r="X42" s="8">
        <f>xTAX!AK41</f>
        <v>6.7651570256046546E-3</v>
      </c>
      <c r="Y42" s="217">
        <v>1</v>
      </c>
      <c r="Z42" s="166" t="e">
        <f>Y42*X42*SUM(SUT!C42:D42)</f>
        <v>#DIV/0!</v>
      </c>
      <c r="AA42" s="167" t="e">
        <f t="shared" si="5"/>
        <v>#DIV/0!</v>
      </c>
      <c r="AB42" s="8">
        <f>xTAX!AL41</f>
        <v>2.2949593802303155E-6</v>
      </c>
      <c r="AC42" s="217">
        <v>1</v>
      </c>
      <c r="AD42" s="166" t="e">
        <f>AC42*AB42*SUM(SUT!C42:D42)</f>
        <v>#DIV/0!</v>
      </c>
      <c r="AE42" s="167" t="e">
        <f t="shared" si="6"/>
        <v>#DIV/0!</v>
      </c>
      <c r="AF42" s="2"/>
    </row>
    <row r="43" spans="1:32" x14ac:dyDescent="0.75">
      <c r="A43" s="2"/>
      <c r="B43" s="29" t="s">
        <v>1614</v>
      </c>
      <c r="C43" s="18" t="s">
        <v>107</v>
      </c>
      <c r="D43" s="160">
        <f>xTAX!AF42</f>
        <v>0</v>
      </c>
      <c r="E43" s="218">
        <v>1</v>
      </c>
      <c r="F43" s="170">
        <f>E43*D43*SUP!A43</f>
        <v>0</v>
      </c>
      <c r="G43" s="171" t="e">
        <f t="shared" si="0"/>
        <v>#DIV/0!</v>
      </c>
      <c r="H43" s="160">
        <f>xTAX!AG42</f>
        <v>9.2801416864014006E-4</v>
      </c>
      <c r="I43" s="218">
        <v>1</v>
      </c>
      <c r="J43" s="170">
        <f>I43*H43*SUT!D43</f>
        <v>0</v>
      </c>
      <c r="K43" s="171">
        <f t="shared" si="1"/>
        <v>0</v>
      </c>
      <c r="L43" s="160">
        <f>xTAX!AH42</f>
        <v>0</v>
      </c>
      <c r="M43" s="218">
        <v>1</v>
      </c>
      <c r="N43" s="170">
        <f>M43*L43*SUT!V43</f>
        <v>0</v>
      </c>
      <c r="O43" s="171">
        <f t="shared" si="2"/>
        <v>0</v>
      </c>
      <c r="P43" s="160">
        <f>xTAX!AI42</f>
        <v>0</v>
      </c>
      <c r="Q43" s="218">
        <v>1</v>
      </c>
      <c r="R43" s="170">
        <f>Q43*P43*SUT!D43</f>
        <v>0</v>
      </c>
      <c r="S43" s="171">
        <f t="shared" si="3"/>
        <v>0</v>
      </c>
      <c r="T43" s="160">
        <f>xTAX!AJ42</f>
        <v>0</v>
      </c>
      <c r="U43" s="218">
        <v>1</v>
      </c>
      <c r="V43" s="170" t="e">
        <f>U43*T43*SUM(SUT!C43:D43)</f>
        <v>#DIV/0!</v>
      </c>
      <c r="W43" s="171" t="e">
        <f t="shared" si="4"/>
        <v>#DIV/0!</v>
      </c>
      <c r="X43" s="160">
        <f>xTAX!AK42</f>
        <v>7.0766188679113537E-3</v>
      </c>
      <c r="Y43" s="218">
        <v>1</v>
      </c>
      <c r="Z43" s="170" t="e">
        <f>Y43*X43*SUM(SUT!C43:D43)</f>
        <v>#DIV/0!</v>
      </c>
      <c r="AA43" s="171" t="e">
        <f t="shared" si="5"/>
        <v>#DIV/0!</v>
      </c>
      <c r="AB43" s="160">
        <f>xTAX!AL42</f>
        <v>8.1168135829029356E-4</v>
      </c>
      <c r="AC43" s="218">
        <v>1</v>
      </c>
      <c r="AD43" s="170" t="e">
        <f>AC43*AB43*SUM(SUT!C43:D43)</f>
        <v>#DIV/0!</v>
      </c>
      <c r="AE43" s="171" t="e">
        <f t="shared" si="6"/>
        <v>#DIV/0!</v>
      </c>
      <c r="AF43" s="2"/>
    </row>
    <row r="44" spans="1:32" x14ac:dyDescent="0.75">
      <c r="A44" s="2"/>
      <c r="B44" s="29" t="s">
        <v>1615</v>
      </c>
      <c r="C44" s="18" t="s">
        <v>111</v>
      </c>
      <c r="D44" s="160">
        <f>xTAX!AF43</f>
        <v>0</v>
      </c>
      <c r="E44" s="218">
        <v>1</v>
      </c>
      <c r="F44" s="170">
        <f>E44*D44*SUP!A44</f>
        <v>0</v>
      </c>
      <c r="G44" s="171" t="e">
        <f t="shared" si="0"/>
        <v>#DIV/0!</v>
      </c>
      <c r="H44" s="160">
        <f>xTAX!AG43</f>
        <v>5.1851301101075832E-3</v>
      </c>
      <c r="I44" s="218">
        <v>1</v>
      </c>
      <c r="J44" s="170">
        <f>I44*H44*SUT!D44</f>
        <v>0</v>
      </c>
      <c r="K44" s="171">
        <f t="shared" si="1"/>
        <v>0</v>
      </c>
      <c r="L44" s="160">
        <f>xTAX!AH43</f>
        <v>0</v>
      </c>
      <c r="M44" s="218">
        <v>1</v>
      </c>
      <c r="N44" s="170">
        <f>M44*L44*SUT!V44</f>
        <v>0</v>
      </c>
      <c r="O44" s="171">
        <f t="shared" si="2"/>
        <v>0</v>
      </c>
      <c r="P44" s="160">
        <f>xTAX!AI43</f>
        <v>0</v>
      </c>
      <c r="Q44" s="218">
        <v>1</v>
      </c>
      <c r="R44" s="170">
        <f>Q44*P44*SUT!D44</f>
        <v>0</v>
      </c>
      <c r="S44" s="171">
        <f t="shared" si="3"/>
        <v>0</v>
      </c>
      <c r="T44" s="160">
        <f>xTAX!AJ43</f>
        <v>0</v>
      </c>
      <c r="U44" s="218">
        <v>1</v>
      </c>
      <c r="V44" s="170" t="e">
        <f>U44*T44*SUM(SUT!C44:D44)</f>
        <v>#DIV/0!</v>
      </c>
      <c r="W44" s="171" t="e">
        <f t="shared" si="4"/>
        <v>#DIV/0!</v>
      </c>
      <c r="X44" s="160">
        <f>xTAX!AK43</f>
        <v>2.1382963818504645E-3</v>
      </c>
      <c r="Y44" s="218">
        <v>1</v>
      </c>
      <c r="Z44" s="170" t="e">
        <f>Y44*X44*SUM(SUT!C44:D44)</f>
        <v>#DIV/0!</v>
      </c>
      <c r="AA44" s="171" t="e">
        <f t="shared" si="5"/>
        <v>#DIV/0!</v>
      </c>
      <c r="AB44" s="160">
        <f>xTAX!AL43</f>
        <v>7.8350585679695653E-5</v>
      </c>
      <c r="AC44" s="218">
        <v>1</v>
      </c>
      <c r="AD44" s="170" t="e">
        <f>AC44*AB44*SUM(SUT!C44:D44)</f>
        <v>#DIV/0!</v>
      </c>
      <c r="AE44" s="171" t="e">
        <f t="shared" si="6"/>
        <v>#DIV/0!</v>
      </c>
      <c r="AF44" s="2"/>
    </row>
    <row r="45" spans="1:32" x14ac:dyDescent="0.75">
      <c r="A45" s="2"/>
      <c r="B45" s="29" t="s">
        <v>1490</v>
      </c>
      <c r="C45" s="9" t="s">
        <v>116</v>
      </c>
      <c r="D45" s="8">
        <f>xTAX!AF44</f>
        <v>0</v>
      </c>
      <c r="E45" s="217">
        <v>1</v>
      </c>
      <c r="F45" s="166">
        <f>E45*D45*SUP!A45</f>
        <v>0</v>
      </c>
      <c r="G45" s="167" t="e">
        <f t="shared" si="0"/>
        <v>#DIV/0!</v>
      </c>
      <c r="H45" s="8">
        <f>xTAX!AG44</f>
        <v>0</v>
      </c>
      <c r="I45" s="217">
        <v>1</v>
      </c>
      <c r="J45" s="166">
        <f>I45*H45*SUT!D45</f>
        <v>0</v>
      </c>
      <c r="K45" s="167">
        <f t="shared" si="1"/>
        <v>0</v>
      </c>
      <c r="L45" s="8">
        <f>xTAX!AH44</f>
        <v>0</v>
      </c>
      <c r="M45" s="217">
        <v>1</v>
      </c>
      <c r="N45" s="166">
        <f>M45*L45*SUT!V45</f>
        <v>0</v>
      </c>
      <c r="O45" s="167">
        <f t="shared" si="2"/>
        <v>0</v>
      </c>
      <c r="P45" s="8">
        <f>xTAX!AI44</f>
        <v>0</v>
      </c>
      <c r="Q45" s="217">
        <v>1</v>
      </c>
      <c r="R45" s="166">
        <f>Q45*P45*SUT!D45</f>
        <v>0</v>
      </c>
      <c r="S45" s="167">
        <f t="shared" si="3"/>
        <v>0</v>
      </c>
      <c r="T45" s="8">
        <f>xTAX!AJ44</f>
        <v>0</v>
      </c>
      <c r="U45" s="217">
        <v>1</v>
      </c>
      <c r="V45" s="166" t="e">
        <f>U45*T45*SUM(SUT!C45:D45)</f>
        <v>#DIV/0!</v>
      </c>
      <c r="W45" s="167" t="e">
        <f t="shared" si="4"/>
        <v>#DIV/0!</v>
      </c>
      <c r="X45" s="8">
        <f>xTAX!AK44</f>
        <v>0</v>
      </c>
      <c r="Y45" s="217">
        <v>1</v>
      </c>
      <c r="Z45" s="166" t="e">
        <f>Y45*X45*SUM(SUT!C45:D45)</f>
        <v>#DIV/0!</v>
      </c>
      <c r="AA45" s="167" t="e">
        <f t="shared" si="5"/>
        <v>#DIV/0!</v>
      </c>
      <c r="AB45" s="8">
        <f>xTAX!AL44</f>
        <v>1.5551548818251722E-2</v>
      </c>
      <c r="AC45" s="217">
        <v>1</v>
      </c>
      <c r="AD45" s="166" t="e">
        <f>AC45*AB45*SUM(SUT!C45:D45)</f>
        <v>#DIV/0!</v>
      </c>
      <c r="AE45" s="167" t="e">
        <f t="shared" si="6"/>
        <v>#DIV/0!</v>
      </c>
      <c r="AF45" s="2"/>
    </row>
    <row r="46" spans="1:32" x14ac:dyDescent="0.75">
      <c r="A46" s="2"/>
      <c r="B46" s="29" t="s">
        <v>1491</v>
      </c>
      <c r="C46" s="9" t="s">
        <v>1140</v>
      </c>
      <c r="D46" s="8">
        <f>xTAX!AF45</f>
        <v>0</v>
      </c>
      <c r="E46" s="217">
        <v>1</v>
      </c>
      <c r="F46" s="166">
        <f>E46*D46*SUP!A46</f>
        <v>0</v>
      </c>
      <c r="G46" s="167" t="e">
        <f t="shared" si="0"/>
        <v>#DIV/0!</v>
      </c>
      <c r="H46" s="8">
        <f>xTAX!AG45</f>
        <v>0</v>
      </c>
      <c r="I46" s="217">
        <v>1</v>
      </c>
      <c r="J46" s="166">
        <f>I46*H46*SUT!D46</f>
        <v>0</v>
      </c>
      <c r="K46" s="167">
        <f t="shared" si="1"/>
        <v>0</v>
      </c>
      <c r="L46" s="8">
        <f>xTAX!AH45</f>
        <v>0</v>
      </c>
      <c r="M46" s="217">
        <v>1</v>
      </c>
      <c r="N46" s="166">
        <f>M46*L46*SUT!V46</f>
        <v>0</v>
      </c>
      <c r="O46" s="167">
        <f t="shared" si="2"/>
        <v>0</v>
      </c>
      <c r="P46" s="8">
        <f>xTAX!AI45</f>
        <v>0</v>
      </c>
      <c r="Q46" s="217">
        <v>1</v>
      </c>
      <c r="R46" s="166">
        <f>Q46*P46*SUT!D46</f>
        <v>0</v>
      </c>
      <c r="S46" s="167">
        <f t="shared" si="3"/>
        <v>0</v>
      </c>
      <c r="T46" s="8">
        <f>xTAX!AJ45</f>
        <v>0</v>
      </c>
      <c r="U46" s="217">
        <v>1</v>
      </c>
      <c r="V46" s="166" t="e">
        <f>U46*T46*SUM(SUT!C46:D46)</f>
        <v>#DIV/0!</v>
      </c>
      <c r="W46" s="167" t="e">
        <f t="shared" si="4"/>
        <v>#DIV/0!</v>
      </c>
      <c r="X46" s="8">
        <f>xTAX!AK45</f>
        <v>1.6332462683793611E-2</v>
      </c>
      <c r="Y46" s="217">
        <v>1</v>
      </c>
      <c r="Z46" s="166" t="e">
        <f>Y46*X46*SUM(SUT!C46:D46)</f>
        <v>#DIV/0!</v>
      </c>
      <c r="AA46" s="167" t="e">
        <f t="shared" si="5"/>
        <v>#DIV/0!</v>
      </c>
      <c r="AB46" s="8">
        <f>xTAX!AL45</f>
        <v>1.409562324331046E-7</v>
      </c>
      <c r="AC46" s="217">
        <v>1</v>
      </c>
      <c r="AD46" s="166" t="e">
        <f>AC46*AB46*SUM(SUT!C46:D46)</f>
        <v>#DIV/0!</v>
      </c>
      <c r="AE46" s="167" t="e">
        <f t="shared" si="6"/>
        <v>#DIV/0!</v>
      </c>
      <c r="AF46" s="2"/>
    </row>
    <row r="47" spans="1:32" x14ac:dyDescent="0.75">
      <c r="A47" s="2"/>
      <c r="B47" s="29" t="s">
        <v>1492</v>
      </c>
      <c r="C47" s="18" t="s">
        <v>119</v>
      </c>
      <c r="D47" s="160">
        <f>xTAX!AF46</f>
        <v>0</v>
      </c>
      <c r="E47" s="218">
        <v>1</v>
      </c>
      <c r="F47" s="170">
        <f>E47*D47*SUP!A47</f>
        <v>0</v>
      </c>
      <c r="G47" s="171" t="e">
        <f t="shared" si="0"/>
        <v>#DIV/0!</v>
      </c>
      <c r="H47" s="160">
        <f>xTAX!AG46</f>
        <v>2.5165266789263452E-2</v>
      </c>
      <c r="I47" s="218">
        <v>1</v>
      </c>
      <c r="J47" s="170">
        <f>I47*H47*SUT!D47</f>
        <v>0</v>
      </c>
      <c r="K47" s="171">
        <f t="shared" si="1"/>
        <v>0</v>
      </c>
      <c r="L47" s="160">
        <f>xTAX!AH46</f>
        <v>0</v>
      </c>
      <c r="M47" s="218">
        <v>1</v>
      </c>
      <c r="N47" s="170">
        <f>M47*L47*SUT!V47</f>
        <v>0</v>
      </c>
      <c r="O47" s="171">
        <f t="shared" si="2"/>
        <v>0</v>
      </c>
      <c r="P47" s="160">
        <f>xTAX!AI46</f>
        <v>0</v>
      </c>
      <c r="Q47" s="218">
        <v>1</v>
      </c>
      <c r="R47" s="170">
        <f>Q47*P47*SUT!D47</f>
        <v>0</v>
      </c>
      <c r="S47" s="171">
        <f t="shared" si="3"/>
        <v>0</v>
      </c>
      <c r="T47" s="160">
        <f>xTAX!AJ46</f>
        <v>0</v>
      </c>
      <c r="U47" s="218">
        <v>1</v>
      </c>
      <c r="V47" s="170" t="e">
        <f>U47*T47*SUM(SUT!C47:D47)</f>
        <v>#DIV/0!</v>
      </c>
      <c r="W47" s="171" t="e">
        <f t="shared" si="4"/>
        <v>#DIV/0!</v>
      </c>
      <c r="X47" s="160">
        <f>xTAX!AK46</f>
        <v>2.402647469713793E-2</v>
      </c>
      <c r="Y47" s="218">
        <v>1</v>
      </c>
      <c r="Z47" s="170" t="e">
        <f>Y47*X47*SUM(SUT!C47:D47)</f>
        <v>#DIV/0!</v>
      </c>
      <c r="AA47" s="171" t="e">
        <f t="shared" si="5"/>
        <v>#DIV/0!</v>
      </c>
      <c r="AB47" s="160">
        <f>xTAX!AL46</f>
        <v>8.7895633168844664E-4</v>
      </c>
      <c r="AC47" s="218">
        <v>1</v>
      </c>
      <c r="AD47" s="170" t="e">
        <f>AC47*AB47*SUM(SUT!C47:D47)</f>
        <v>#DIV/0!</v>
      </c>
      <c r="AE47" s="171" t="e">
        <f t="shared" si="6"/>
        <v>#DIV/0!</v>
      </c>
      <c r="AF47" s="2"/>
    </row>
    <row r="48" spans="1:32" x14ac:dyDescent="0.75">
      <c r="A48" s="2"/>
      <c r="B48" s="29" t="s">
        <v>1493</v>
      </c>
      <c r="C48" s="9" t="s">
        <v>121</v>
      </c>
      <c r="D48" s="8">
        <f>xTAX!AF47</f>
        <v>0</v>
      </c>
      <c r="E48" s="217">
        <v>1</v>
      </c>
      <c r="F48" s="166">
        <f>E48*D48*SUP!A48</f>
        <v>0</v>
      </c>
      <c r="G48" s="167" t="e">
        <f t="shared" si="0"/>
        <v>#DIV/0!</v>
      </c>
      <c r="H48" s="8">
        <f>xTAX!AG47</f>
        <v>1.845247442062329E-2</v>
      </c>
      <c r="I48" s="217">
        <v>1</v>
      </c>
      <c r="J48" s="166">
        <f>I48*H48*SUT!D48</f>
        <v>0</v>
      </c>
      <c r="K48" s="167">
        <f t="shared" si="1"/>
        <v>0</v>
      </c>
      <c r="L48" s="8">
        <f>xTAX!AH47</f>
        <v>0</v>
      </c>
      <c r="M48" s="217">
        <v>1</v>
      </c>
      <c r="N48" s="166">
        <f>M48*L48*SUT!V48</f>
        <v>0</v>
      </c>
      <c r="O48" s="167">
        <f t="shared" si="2"/>
        <v>0</v>
      </c>
      <c r="P48" s="8">
        <f>xTAX!AI47</f>
        <v>0</v>
      </c>
      <c r="Q48" s="217">
        <v>1</v>
      </c>
      <c r="R48" s="166">
        <f>Q48*P48*SUT!D48</f>
        <v>0</v>
      </c>
      <c r="S48" s="167">
        <f t="shared" si="3"/>
        <v>0</v>
      </c>
      <c r="T48" s="8">
        <f>xTAX!AJ47</f>
        <v>0</v>
      </c>
      <c r="U48" s="217">
        <v>1</v>
      </c>
      <c r="V48" s="166" t="e">
        <f>U48*T48*SUM(SUT!C48:D48)</f>
        <v>#DIV/0!</v>
      </c>
      <c r="W48" s="167" t="e">
        <f t="shared" si="4"/>
        <v>#DIV/0!</v>
      </c>
      <c r="X48" s="8">
        <f>xTAX!AK47</f>
        <v>3.6241771788095346E-3</v>
      </c>
      <c r="Y48" s="217">
        <v>1</v>
      </c>
      <c r="Z48" s="166" t="e">
        <f>Y48*X48*SUM(SUT!C48:D48)</f>
        <v>#DIV/0!</v>
      </c>
      <c r="AA48" s="167" t="e">
        <f t="shared" si="5"/>
        <v>#DIV/0!</v>
      </c>
      <c r="AB48" s="8">
        <f>xTAX!AL47</f>
        <v>9.4705720161612157E-5</v>
      </c>
      <c r="AC48" s="217">
        <v>1</v>
      </c>
      <c r="AD48" s="166" t="e">
        <f>AC48*AB48*SUM(SUT!C48:D48)</f>
        <v>#DIV/0!</v>
      </c>
      <c r="AE48" s="167" t="e">
        <f t="shared" si="6"/>
        <v>#DIV/0!</v>
      </c>
      <c r="AF48" s="2"/>
    </row>
    <row r="49" spans="1:32" x14ac:dyDescent="0.75">
      <c r="A49" s="2"/>
      <c r="B49" s="29" t="s">
        <v>1494</v>
      </c>
      <c r="C49" s="9" t="s">
        <v>123</v>
      </c>
      <c r="D49" s="8">
        <f>xTAX!AF48</f>
        <v>0</v>
      </c>
      <c r="E49" s="217">
        <v>1</v>
      </c>
      <c r="F49" s="166">
        <f>E49*D49*SUP!A49</f>
        <v>0</v>
      </c>
      <c r="G49" s="167" t="e">
        <f t="shared" si="0"/>
        <v>#DIV/0!</v>
      </c>
      <c r="H49" s="8">
        <f>xTAX!AG48</f>
        <v>6.6140507199692611E-2</v>
      </c>
      <c r="I49" s="217">
        <v>1</v>
      </c>
      <c r="J49" s="166">
        <f>I49*H49*SUT!D49</f>
        <v>0</v>
      </c>
      <c r="K49" s="167">
        <f t="shared" si="1"/>
        <v>0</v>
      </c>
      <c r="L49" s="8">
        <f>xTAX!AH48</f>
        <v>0</v>
      </c>
      <c r="M49" s="217">
        <v>1</v>
      </c>
      <c r="N49" s="166">
        <f>M49*L49*SUT!V49</f>
        <v>0</v>
      </c>
      <c r="O49" s="167">
        <f t="shared" si="2"/>
        <v>0</v>
      </c>
      <c r="P49" s="8">
        <f>xTAX!AI48</f>
        <v>0</v>
      </c>
      <c r="Q49" s="217">
        <v>1</v>
      </c>
      <c r="R49" s="166">
        <f>Q49*P49*SUT!D49</f>
        <v>0</v>
      </c>
      <c r="S49" s="167">
        <f t="shared" si="3"/>
        <v>0</v>
      </c>
      <c r="T49" s="8">
        <f>xTAX!AJ48</f>
        <v>0</v>
      </c>
      <c r="U49" s="217">
        <v>1</v>
      </c>
      <c r="V49" s="166" t="e">
        <f>U49*T49*SUM(SUT!C49:D49)</f>
        <v>#DIV/0!</v>
      </c>
      <c r="W49" s="167" t="e">
        <f t="shared" si="4"/>
        <v>#DIV/0!</v>
      </c>
      <c r="X49" s="8">
        <f>xTAX!AK48</f>
        <v>9.1616083085017275E-3</v>
      </c>
      <c r="Y49" s="217">
        <v>1</v>
      </c>
      <c r="Z49" s="166" t="e">
        <f>Y49*X49*SUM(SUT!C49:D49)</f>
        <v>#DIV/0!</v>
      </c>
      <c r="AA49" s="167" t="e">
        <f t="shared" si="5"/>
        <v>#DIV/0!</v>
      </c>
      <c r="AB49" s="8">
        <f>xTAX!AL48</f>
        <v>1.4168470032828825E-2</v>
      </c>
      <c r="AC49" s="217">
        <v>1</v>
      </c>
      <c r="AD49" s="166" t="e">
        <f>AC49*AB49*SUM(SUT!C49:D49)</f>
        <v>#DIV/0!</v>
      </c>
      <c r="AE49" s="167" t="e">
        <f t="shared" si="6"/>
        <v>#DIV/0!</v>
      </c>
      <c r="AF49" s="2"/>
    </row>
    <row r="50" spans="1:32" x14ac:dyDescent="0.75">
      <c r="A50" s="2"/>
      <c r="B50" s="29" t="s">
        <v>1495</v>
      </c>
      <c r="C50" s="9" t="s">
        <v>127</v>
      </c>
      <c r="D50" s="8">
        <f>xTAX!AF49</f>
        <v>0</v>
      </c>
      <c r="E50" s="217">
        <v>1</v>
      </c>
      <c r="F50" s="166">
        <f>E50*D50*SUP!A50</f>
        <v>0</v>
      </c>
      <c r="G50" s="167" t="e">
        <f t="shared" si="0"/>
        <v>#DIV/0!</v>
      </c>
      <c r="H50" s="8">
        <f>xTAX!AG49</f>
        <v>4.8817183103189034E-2</v>
      </c>
      <c r="I50" s="217">
        <v>1</v>
      </c>
      <c r="J50" s="166">
        <f>I50*H50*SUT!D50</f>
        <v>0</v>
      </c>
      <c r="K50" s="167">
        <f t="shared" si="1"/>
        <v>0</v>
      </c>
      <c r="L50" s="8">
        <f>xTAX!AH49</f>
        <v>0</v>
      </c>
      <c r="M50" s="217">
        <v>1</v>
      </c>
      <c r="N50" s="166">
        <f>M50*L50*SUT!V50</f>
        <v>0</v>
      </c>
      <c r="O50" s="167">
        <f t="shared" si="2"/>
        <v>0</v>
      </c>
      <c r="P50" s="8">
        <f>xTAX!AI49</f>
        <v>0</v>
      </c>
      <c r="Q50" s="217">
        <v>1</v>
      </c>
      <c r="R50" s="166">
        <f>Q50*P50*SUT!D50</f>
        <v>0</v>
      </c>
      <c r="S50" s="167">
        <f t="shared" si="3"/>
        <v>0</v>
      </c>
      <c r="T50" s="8">
        <f>xTAX!AJ49</f>
        <v>0</v>
      </c>
      <c r="U50" s="217">
        <v>1</v>
      </c>
      <c r="V50" s="166" t="e">
        <f>U50*T50*SUM(SUT!C50:D50)</f>
        <v>#DIV/0!</v>
      </c>
      <c r="W50" s="167" t="e">
        <f t="shared" si="4"/>
        <v>#DIV/0!</v>
      </c>
      <c r="X50" s="8">
        <f>xTAX!AK49</f>
        <v>2.0552320778810071E-2</v>
      </c>
      <c r="Y50" s="217">
        <v>1</v>
      </c>
      <c r="Z50" s="166" t="e">
        <f>Y50*X50*SUM(SUT!C50:D50)</f>
        <v>#DIV/0!</v>
      </c>
      <c r="AA50" s="167" t="e">
        <f t="shared" si="5"/>
        <v>#DIV/0!</v>
      </c>
      <c r="AB50" s="8">
        <f>xTAX!AL49</f>
        <v>1.6385471746897587E-3</v>
      </c>
      <c r="AC50" s="217">
        <v>1</v>
      </c>
      <c r="AD50" s="166" t="e">
        <f>AC50*AB50*SUM(SUT!C50:D50)</f>
        <v>#DIV/0!</v>
      </c>
      <c r="AE50" s="167" t="e">
        <f t="shared" si="6"/>
        <v>#DIV/0!</v>
      </c>
      <c r="AF50" s="2"/>
    </row>
    <row r="51" spans="1:32" x14ac:dyDescent="0.75">
      <c r="A51" s="2"/>
      <c r="B51" s="29" t="s">
        <v>1496</v>
      </c>
      <c r="C51" s="9" t="s">
        <v>129</v>
      </c>
      <c r="D51" s="8">
        <f>xTAX!AF50</f>
        <v>0</v>
      </c>
      <c r="E51" s="217">
        <v>1</v>
      </c>
      <c r="F51" s="166">
        <f>E51*D51*SUP!A51</f>
        <v>0</v>
      </c>
      <c r="G51" s="167" t="e">
        <f t="shared" si="0"/>
        <v>#DIV/0!</v>
      </c>
      <c r="H51" s="8">
        <f>xTAX!AG50</f>
        <v>8.7640260914784718E-2</v>
      </c>
      <c r="I51" s="217">
        <v>1</v>
      </c>
      <c r="J51" s="166">
        <f>I51*H51*SUT!D51</f>
        <v>0</v>
      </c>
      <c r="K51" s="167">
        <f t="shared" si="1"/>
        <v>0</v>
      </c>
      <c r="L51" s="8">
        <f>xTAX!AH50</f>
        <v>0</v>
      </c>
      <c r="M51" s="217">
        <v>1</v>
      </c>
      <c r="N51" s="166">
        <f>M51*L51*SUT!V51</f>
        <v>0</v>
      </c>
      <c r="O51" s="167">
        <f t="shared" si="2"/>
        <v>0</v>
      </c>
      <c r="P51" s="8">
        <f>xTAX!AI50</f>
        <v>0</v>
      </c>
      <c r="Q51" s="217">
        <v>1</v>
      </c>
      <c r="R51" s="166">
        <f>Q51*P51*SUT!D51</f>
        <v>0</v>
      </c>
      <c r="S51" s="167">
        <f t="shared" si="3"/>
        <v>0</v>
      </c>
      <c r="T51" s="8">
        <f>xTAX!AJ50</f>
        <v>0</v>
      </c>
      <c r="U51" s="217">
        <v>1</v>
      </c>
      <c r="V51" s="166" t="e">
        <f>U51*T51*SUM(SUT!C51:D51)</f>
        <v>#DIV/0!</v>
      </c>
      <c r="W51" s="167" t="e">
        <f t="shared" si="4"/>
        <v>#DIV/0!</v>
      </c>
      <c r="X51" s="8">
        <f>xTAX!AK50</f>
        <v>9.7280056371169613E-2</v>
      </c>
      <c r="Y51" s="217">
        <v>1</v>
      </c>
      <c r="Z51" s="166" t="e">
        <f>Y51*X51*SUM(SUT!C51:D51)</f>
        <v>#DIV/0!</v>
      </c>
      <c r="AA51" s="167" t="e">
        <f t="shared" si="5"/>
        <v>#DIV/0!</v>
      </c>
      <c r="AB51" s="8">
        <f>xTAX!AL50</f>
        <v>9.9398468324595705E-3</v>
      </c>
      <c r="AC51" s="217">
        <v>1</v>
      </c>
      <c r="AD51" s="166" t="e">
        <f>AC51*AB51*SUM(SUT!C51:D51)</f>
        <v>#DIV/0!</v>
      </c>
      <c r="AE51" s="167" t="e">
        <f t="shared" si="6"/>
        <v>#DIV/0!</v>
      </c>
      <c r="AF51" s="2"/>
    </row>
    <row r="52" spans="1:32" x14ac:dyDescent="0.75">
      <c r="A52" s="2"/>
      <c r="B52" s="29" t="s">
        <v>1497</v>
      </c>
      <c r="C52" s="9" t="s">
        <v>125</v>
      </c>
      <c r="D52" s="8">
        <f>xTAX!AF51</f>
        <v>0</v>
      </c>
      <c r="E52" s="217">
        <v>1</v>
      </c>
      <c r="F52" s="166">
        <f>E52*D52*SUP!A52</f>
        <v>0</v>
      </c>
      <c r="G52" s="167" t="e">
        <f t="shared" si="0"/>
        <v>#DIV/0!</v>
      </c>
      <c r="H52" s="8">
        <f>xTAX!AG51</f>
        <v>8.4936724148867299E-2</v>
      </c>
      <c r="I52" s="217">
        <v>1</v>
      </c>
      <c r="J52" s="166">
        <f>I52*H52*SUT!D52</f>
        <v>0</v>
      </c>
      <c r="K52" s="167">
        <f t="shared" si="1"/>
        <v>0</v>
      </c>
      <c r="L52" s="8">
        <f>xTAX!AH51</f>
        <v>0</v>
      </c>
      <c r="M52" s="217">
        <v>1</v>
      </c>
      <c r="N52" s="166">
        <f>M52*L52*SUT!V52</f>
        <v>0</v>
      </c>
      <c r="O52" s="167">
        <f t="shared" si="2"/>
        <v>0</v>
      </c>
      <c r="P52" s="8">
        <f>xTAX!AI51</f>
        <v>9.1398495273037651E-3</v>
      </c>
      <c r="Q52" s="217">
        <v>1</v>
      </c>
      <c r="R52" s="166">
        <f>Q52*P52*SUT!D52</f>
        <v>0</v>
      </c>
      <c r="S52" s="167">
        <f t="shared" si="3"/>
        <v>0</v>
      </c>
      <c r="T52" s="8">
        <f>xTAX!AJ51</f>
        <v>0</v>
      </c>
      <c r="U52" s="217">
        <v>1</v>
      </c>
      <c r="V52" s="166" t="e">
        <f>U52*T52*SUM(SUT!C52:D52)</f>
        <v>#DIV/0!</v>
      </c>
      <c r="W52" s="167" t="e">
        <f t="shared" si="4"/>
        <v>#DIV/0!</v>
      </c>
      <c r="X52" s="8">
        <f>xTAX!AK51</f>
        <v>3.2199503891734385E-2</v>
      </c>
      <c r="Y52" s="217">
        <v>1</v>
      </c>
      <c r="Z52" s="166" t="e">
        <f>Y52*X52*SUM(SUT!C52:D52)</f>
        <v>#DIV/0!</v>
      </c>
      <c r="AA52" s="167" t="e">
        <f t="shared" si="5"/>
        <v>#DIV/0!</v>
      </c>
      <c r="AB52" s="8">
        <f>xTAX!AL51</f>
        <v>4.3576353111321967E-3</v>
      </c>
      <c r="AC52" s="217">
        <v>1</v>
      </c>
      <c r="AD52" s="166" t="e">
        <f>AC52*AB52*SUM(SUT!C52:D52)</f>
        <v>#DIV/0!</v>
      </c>
      <c r="AE52" s="167" t="e">
        <f t="shared" si="6"/>
        <v>#DIV/0!</v>
      </c>
      <c r="AF52" s="2"/>
    </row>
    <row r="53" spans="1:32" x14ac:dyDescent="0.75">
      <c r="A53" s="2"/>
      <c r="B53" s="29" t="s">
        <v>1498</v>
      </c>
      <c r="C53" s="9" t="s">
        <v>135</v>
      </c>
      <c r="D53" s="8">
        <f>xTAX!AF52</f>
        <v>0</v>
      </c>
      <c r="E53" s="217">
        <v>1</v>
      </c>
      <c r="F53" s="166">
        <f>E53*D53*SUP!A53</f>
        <v>0</v>
      </c>
      <c r="G53" s="167" t="e">
        <f t="shared" si="0"/>
        <v>#DIV/0!</v>
      </c>
      <c r="H53" s="8">
        <f>xTAX!AG52</f>
        <v>0.14169389402347979</v>
      </c>
      <c r="I53" s="217">
        <v>1</v>
      </c>
      <c r="J53" s="166">
        <f>I53*H53*SUT!D53</f>
        <v>0</v>
      </c>
      <c r="K53" s="167">
        <f t="shared" si="1"/>
        <v>0</v>
      </c>
      <c r="L53" s="8">
        <f>xTAX!AH52</f>
        <v>0</v>
      </c>
      <c r="M53" s="217">
        <v>1</v>
      </c>
      <c r="N53" s="166">
        <f>M53*L53*SUT!V53</f>
        <v>0</v>
      </c>
      <c r="O53" s="167">
        <f t="shared" si="2"/>
        <v>0</v>
      </c>
      <c r="P53" s="8">
        <f>xTAX!AI52</f>
        <v>0</v>
      </c>
      <c r="Q53" s="217">
        <v>1</v>
      </c>
      <c r="R53" s="166">
        <f>Q53*P53*SUT!D53</f>
        <v>0</v>
      </c>
      <c r="S53" s="167">
        <f t="shared" si="3"/>
        <v>0</v>
      </c>
      <c r="T53" s="8">
        <f>xTAX!AJ52</f>
        <v>0</v>
      </c>
      <c r="U53" s="217">
        <v>1</v>
      </c>
      <c r="V53" s="166" t="e">
        <f>U53*T53*SUM(SUT!C53:D53)</f>
        <v>#DIV/0!</v>
      </c>
      <c r="W53" s="167" t="e">
        <f t="shared" si="4"/>
        <v>#DIV/0!</v>
      </c>
      <c r="X53" s="8">
        <f>xTAX!AK52</f>
        <v>3.297343112263177E-2</v>
      </c>
      <c r="Y53" s="217">
        <v>1</v>
      </c>
      <c r="Z53" s="166" t="e">
        <f>Y53*X53*SUM(SUT!C53:D53)</f>
        <v>#DIV/0!</v>
      </c>
      <c r="AA53" s="167" t="e">
        <f t="shared" si="5"/>
        <v>#DIV/0!</v>
      </c>
      <c r="AB53" s="8">
        <f>xTAX!AL52</f>
        <v>1.1166022515427597E-3</v>
      </c>
      <c r="AC53" s="217">
        <v>1</v>
      </c>
      <c r="AD53" s="166" t="e">
        <f>AC53*AB53*SUM(SUT!C53:D53)</f>
        <v>#DIV/0!</v>
      </c>
      <c r="AE53" s="167" t="e">
        <f t="shared" si="6"/>
        <v>#DIV/0!</v>
      </c>
      <c r="AF53" s="2"/>
    </row>
    <row r="54" spans="1:32" x14ac:dyDescent="0.75">
      <c r="A54" s="2"/>
      <c r="B54" s="29" t="s">
        <v>1499</v>
      </c>
      <c r="C54" s="9" t="s">
        <v>1153</v>
      </c>
      <c r="D54" s="8">
        <f>xTAX!AF53</f>
        <v>0</v>
      </c>
      <c r="E54" s="217">
        <v>1</v>
      </c>
      <c r="F54" s="166">
        <f>E54*D54*SUP!A54</f>
        <v>0</v>
      </c>
      <c r="G54" s="167" t="e">
        <f t="shared" si="0"/>
        <v>#DIV/0!</v>
      </c>
      <c r="H54" s="8">
        <f>xTAX!AG53</f>
        <v>8.7566561313054098E-2</v>
      </c>
      <c r="I54" s="217">
        <v>1</v>
      </c>
      <c r="J54" s="166">
        <f>I54*H54*SUT!D54</f>
        <v>0</v>
      </c>
      <c r="K54" s="167">
        <f t="shared" si="1"/>
        <v>0</v>
      </c>
      <c r="L54" s="8">
        <f>xTAX!AH53</f>
        <v>0</v>
      </c>
      <c r="M54" s="217">
        <v>1</v>
      </c>
      <c r="N54" s="166">
        <f>M54*L54*SUT!V54</f>
        <v>0</v>
      </c>
      <c r="O54" s="167">
        <f t="shared" si="2"/>
        <v>0</v>
      </c>
      <c r="P54" s="8">
        <f>xTAX!AI53</f>
        <v>0</v>
      </c>
      <c r="Q54" s="217">
        <v>1</v>
      </c>
      <c r="R54" s="166">
        <f>Q54*P54*SUT!D54</f>
        <v>0</v>
      </c>
      <c r="S54" s="167">
        <f t="shared" si="3"/>
        <v>0</v>
      </c>
      <c r="T54" s="8">
        <f>xTAX!AJ53</f>
        <v>0</v>
      </c>
      <c r="U54" s="217">
        <v>1</v>
      </c>
      <c r="V54" s="166" t="e">
        <f>U54*T54*SUM(SUT!C54:D54)</f>
        <v>#DIV/0!</v>
      </c>
      <c r="W54" s="167" t="e">
        <f t="shared" si="4"/>
        <v>#DIV/0!</v>
      </c>
      <c r="X54" s="8">
        <f>xTAX!AK53</f>
        <v>2.9532604131779456E-2</v>
      </c>
      <c r="Y54" s="217">
        <v>1</v>
      </c>
      <c r="Z54" s="166" t="e">
        <f>Y54*X54*SUM(SUT!C54:D54)</f>
        <v>#DIV/0!</v>
      </c>
      <c r="AA54" s="167" t="e">
        <f t="shared" si="5"/>
        <v>#DIV/0!</v>
      </c>
      <c r="AB54" s="8">
        <f>xTAX!AL53</f>
        <v>7.991354297764002E-4</v>
      </c>
      <c r="AC54" s="217">
        <v>1</v>
      </c>
      <c r="AD54" s="166" t="e">
        <f>AC54*AB54*SUM(SUT!C54:D54)</f>
        <v>#DIV/0!</v>
      </c>
      <c r="AE54" s="167" t="e">
        <f t="shared" si="6"/>
        <v>#DIV/0!</v>
      </c>
      <c r="AF54" s="2"/>
    </row>
    <row r="55" spans="1:32" x14ac:dyDescent="0.75">
      <c r="A55" s="2"/>
      <c r="B55" s="29" t="s">
        <v>1500</v>
      </c>
      <c r="C55" s="9" t="s">
        <v>146</v>
      </c>
      <c r="D55" s="8">
        <f>xTAX!AF54</f>
        <v>0</v>
      </c>
      <c r="E55" s="217">
        <v>1</v>
      </c>
      <c r="F55" s="166">
        <f>E55*D55*SUP!A55</f>
        <v>0</v>
      </c>
      <c r="G55" s="167" t="e">
        <f t="shared" si="0"/>
        <v>#DIV/0!</v>
      </c>
      <c r="H55" s="8">
        <f>xTAX!AG54</f>
        <v>0</v>
      </c>
      <c r="I55" s="217">
        <v>1</v>
      </c>
      <c r="J55" s="166">
        <f>I55*H55*SUT!D55</f>
        <v>0</v>
      </c>
      <c r="K55" s="167">
        <f t="shared" si="1"/>
        <v>0</v>
      </c>
      <c r="L55" s="8">
        <f>xTAX!AH54</f>
        <v>0</v>
      </c>
      <c r="M55" s="217">
        <v>1</v>
      </c>
      <c r="N55" s="166">
        <f>M55*L55*SUT!V55</f>
        <v>0</v>
      </c>
      <c r="O55" s="167">
        <f t="shared" si="2"/>
        <v>0</v>
      </c>
      <c r="P55" s="8">
        <f>xTAX!AI54</f>
        <v>0</v>
      </c>
      <c r="Q55" s="217">
        <v>1</v>
      </c>
      <c r="R55" s="166">
        <f>Q55*P55*SUT!D55</f>
        <v>0</v>
      </c>
      <c r="S55" s="167">
        <f t="shared" si="3"/>
        <v>0</v>
      </c>
      <c r="T55" s="8">
        <f>xTAX!AJ54</f>
        <v>0</v>
      </c>
      <c r="U55" s="217">
        <v>1</v>
      </c>
      <c r="V55" s="166" t="e">
        <f>U55*T55*SUM(SUT!C55:D55)</f>
        <v>#DIV/0!</v>
      </c>
      <c r="W55" s="167" t="e">
        <f t="shared" si="4"/>
        <v>#DIV/0!</v>
      </c>
      <c r="X55" s="8">
        <f>xTAX!AK54</f>
        <v>4.7768412618829074E-2</v>
      </c>
      <c r="Y55" s="217">
        <v>1</v>
      </c>
      <c r="Z55" s="166" t="e">
        <f>Y55*X55*SUM(SUT!C55:D55)</f>
        <v>#DIV/0!</v>
      </c>
      <c r="AA55" s="167" t="e">
        <f t="shared" si="5"/>
        <v>#DIV/0!</v>
      </c>
      <c r="AB55" s="8">
        <f>xTAX!AL54</f>
        <v>0</v>
      </c>
      <c r="AC55" s="217">
        <v>1</v>
      </c>
      <c r="AD55" s="166" t="e">
        <f>AC55*AB55*SUM(SUT!C55:D55)</f>
        <v>#DIV/0!</v>
      </c>
      <c r="AE55" s="167" t="e">
        <f t="shared" si="6"/>
        <v>#DIV/0!</v>
      </c>
      <c r="AF55" s="2"/>
    </row>
    <row r="56" spans="1:32" x14ac:dyDescent="0.75">
      <c r="A56" s="2"/>
      <c r="B56" s="29" t="s">
        <v>1501</v>
      </c>
      <c r="C56" s="18" t="s">
        <v>143</v>
      </c>
      <c r="D56" s="160">
        <f>xTAX!AF55</f>
        <v>0</v>
      </c>
      <c r="E56" s="218">
        <v>1</v>
      </c>
      <c r="F56" s="170">
        <f>E56*D56*SUP!A56</f>
        <v>0</v>
      </c>
      <c r="G56" s="171" t="e">
        <f t="shared" si="0"/>
        <v>#DIV/0!</v>
      </c>
      <c r="H56" s="160">
        <f>xTAX!AG55</f>
        <v>8.3939258628738522E-2</v>
      </c>
      <c r="I56" s="218">
        <v>1</v>
      </c>
      <c r="J56" s="170">
        <f>I56*H56*SUT!D56</f>
        <v>0</v>
      </c>
      <c r="K56" s="171">
        <f t="shared" si="1"/>
        <v>0</v>
      </c>
      <c r="L56" s="160">
        <f>xTAX!AH55</f>
        <v>0</v>
      </c>
      <c r="M56" s="218">
        <v>1</v>
      </c>
      <c r="N56" s="170">
        <f>M56*L56*SUT!V56</f>
        <v>0</v>
      </c>
      <c r="O56" s="171">
        <f t="shared" si="2"/>
        <v>0</v>
      </c>
      <c r="P56" s="160">
        <f>xTAX!AI55</f>
        <v>0</v>
      </c>
      <c r="Q56" s="218">
        <v>1</v>
      </c>
      <c r="R56" s="170">
        <f>Q56*P56*SUT!D56</f>
        <v>0</v>
      </c>
      <c r="S56" s="171">
        <f t="shared" si="3"/>
        <v>0</v>
      </c>
      <c r="T56" s="160">
        <f>xTAX!AJ55</f>
        <v>0</v>
      </c>
      <c r="U56" s="218">
        <v>1</v>
      </c>
      <c r="V56" s="170" t="e">
        <f>U56*T56*SUM(SUT!C56:D56)</f>
        <v>#DIV/0!</v>
      </c>
      <c r="W56" s="171" t="e">
        <f t="shared" si="4"/>
        <v>#DIV/0!</v>
      </c>
      <c r="X56" s="160">
        <f>xTAX!AK55</f>
        <v>8.155524868819769E-2</v>
      </c>
      <c r="Y56" s="218">
        <v>1</v>
      </c>
      <c r="Z56" s="170" t="e">
        <f>Y56*X56*SUM(SUT!C56:D56)</f>
        <v>#DIV/0!</v>
      </c>
      <c r="AA56" s="171" t="e">
        <f t="shared" si="5"/>
        <v>#DIV/0!</v>
      </c>
      <c r="AB56" s="160">
        <f>xTAX!AL55</f>
        <v>8.0918520048749391E-3</v>
      </c>
      <c r="AC56" s="218">
        <v>1</v>
      </c>
      <c r="AD56" s="170" t="e">
        <f>AC56*AB56*SUM(SUT!C56:D56)</f>
        <v>#DIV/0!</v>
      </c>
      <c r="AE56" s="171" t="e">
        <f t="shared" si="6"/>
        <v>#DIV/0!</v>
      </c>
      <c r="AF56" s="2"/>
    </row>
    <row r="57" spans="1:32" x14ac:dyDescent="0.75">
      <c r="A57" s="2"/>
      <c r="B57" s="29" t="s">
        <v>1502</v>
      </c>
      <c r="C57" s="9" t="s">
        <v>1157</v>
      </c>
      <c r="D57" s="8">
        <f>xTAX!AF56</f>
        <v>0</v>
      </c>
      <c r="E57" s="217">
        <v>1</v>
      </c>
      <c r="F57" s="166">
        <f>E57*D57*SUP!A57</f>
        <v>0</v>
      </c>
      <c r="G57" s="167" t="e">
        <f t="shared" si="0"/>
        <v>#DIV/0!</v>
      </c>
      <c r="H57" s="8">
        <f>xTAX!AG56</f>
        <v>6.9934387311016977E-2</v>
      </c>
      <c r="I57" s="217">
        <v>1</v>
      </c>
      <c r="J57" s="166">
        <f>I57*H57*SUT!D57</f>
        <v>0</v>
      </c>
      <c r="K57" s="167">
        <f t="shared" si="1"/>
        <v>0</v>
      </c>
      <c r="L57" s="8">
        <f>xTAX!AH56</f>
        <v>0</v>
      </c>
      <c r="M57" s="217">
        <v>1</v>
      </c>
      <c r="N57" s="166">
        <f>M57*L57*SUT!V57</f>
        <v>0</v>
      </c>
      <c r="O57" s="167">
        <f t="shared" si="2"/>
        <v>0</v>
      </c>
      <c r="P57" s="8">
        <f>xTAX!AI56</f>
        <v>0.27473669738469808</v>
      </c>
      <c r="Q57" s="217">
        <v>1</v>
      </c>
      <c r="R57" s="166">
        <f>Q57*P57*SUT!D57</f>
        <v>0</v>
      </c>
      <c r="S57" s="167">
        <f t="shared" si="3"/>
        <v>0</v>
      </c>
      <c r="T57" s="8">
        <f>xTAX!AJ56</f>
        <v>0</v>
      </c>
      <c r="U57" s="217">
        <v>1</v>
      </c>
      <c r="V57" s="166" t="e">
        <f>U57*T57*SUM(SUT!C57:D57)</f>
        <v>#DIV/0!</v>
      </c>
      <c r="W57" s="167" t="e">
        <f t="shared" si="4"/>
        <v>#DIV/0!</v>
      </c>
      <c r="X57" s="8">
        <f>xTAX!AK56</f>
        <v>0.10854112089379805</v>
      </c>
      <c r="Y57" s="217">
        <v>1</v>
      </c>
      <c r="Z57" s="166" t="e">
        <f>Y57*X57*SUM(SUT!C57:D57)</f>
        <v>#DIV/0!</v>
      </c>
      <c r="AA57" s="167" t="e">
        <f t="shared" si="5"/>
        <v>#DIV/0!</v>
      </c>
      <c r="AB57" s="8">
        <f>xTAX!AL56</f>
        <v>0.18464599401593812</v>
      </c>
      <c r="AC57" s="217">
        <v>1</v>
      </c>
      <c r="AD57" s="166" t="e">
        <f>AC57*AB57*SUM(SUT!C57:D57)</f>
        <v>#DIV/0!</v>
      </c>
      <c r="AE57" s="167" t="e">
        <f t="shared" si="6"/>
        <v>#DIV/0!</v>
      </c>
      <c r="AF57" s="2"/>
    </row>
    <row r="58" spans="1:32" x14ac:dyDescent="0.75">
      <c r="A58" s="2"/>
      <c r="B58" s="29" t="s">
        <v>1503</v>
      </c>
      <c r="C58" s="9" t="s">
        <v>148</v>
      </c>
      <c r="D58" s="8">
        <f>xTAX!AF57</f>
        <v>0</v>
      </c>
      <c r="E58" s="217">
        <v>1</v>
      </c>
      <c r="F58" s="166">
        <f>E58*D58*SUP!A58</f>
        <v>0</v>
      </c>
      <c r="G58" s="167" t="e">
        <f t="shared" si="0"/>
        <v>#DIV/0!</v>
      </c>
      <c r="H58" s="8">
        <f>xTAX!AG57</f>
        <v>3.6926434860077691E-2</v>
      </c>
      <c r="I58" s="217">
        <v>1</v>
      </c>
      <c r="J58" s="166">
        <f>I58*H58*SUT!D58</f>
        <v>0</v>
      </c>
      <c r="K58" s="167">
        <f t="shared" si="1"/>
        <v>0</v>
      </c>
      <c r="L58" s="8">
        <f>xTAX!AH57</f>
        <v>0</v>
      </c>
      <c r="M58" s="217">
        <v>1</v>
      </c>
      <c r="N58" s="166">
        <f>M58*L58*SUT!V58</f>
        <v>0</v>
      </c>
      <c r="O58" s="167">
        <f t="shared" si="2"/>
        <v>0</v>
      </c>
      <c r="P58" s="8">
        <f>xTAX!AI57</f>
        <v>0.19011954906153922</v>
      </c>
      <c r="Q58" s="217">
        <v>1</v>
      </c>
      <c r="R58" s="166">
        <f>Q58*P58*SUT!D58</f>
        <v>0</v>
      </c>
      <c r="S58" s="167">
        <f t="shared" si="3"/>
        <v>0</v>
      </c>
      <c r="T58" s="8">
        <f>xTAX!AJ57</f>
        <v>0</v>
      </c>
      <c r="U58" s="217">
        <v>1</v>
      </c>
      <c r="V58" s="166" t="e">
        <f>U58*T58*SUM(SUT!C58:D58)</f>
        <v>#DIV/0!</v>
      </c>
      <c r="W58" s="167" t="e">
        <f t="shared" si="4"/>
        <v>#DIV/0!</v>
      </c>
      <c r="X58" s="8">
        <f>xTAX!AK57</f>
        <v>0.11472116027872256</v>
      </c>
      <c r="Y58" s="217">
        <v>1</v>
      </c>
      <c r="Z58" s="166" t="e">
        <f>Y58*X58*SUM(SUT!C58:D58)</f>
        <v>#DIV/0!</v>
      </c>
      <c r="AA58" s="167" t="e">
        <f t="shared" si="5"/>
        <v>#DIV/0!</v>
      </c>
      <c r="AB58" s="8">
        <f>xTAX!AL57</f>
        <v>0.13484478818154266</v>
      </c>
      <c r="AC58" s="217">
        <v>1</v>
      </c>
      <c r="AD58" s="166" t="e">
        <f>AC58*AB58*SUM(SUT!C58:D58)</f>
        <v>#DIV/0!</v>
      </c>
      <c r="AE58" s="167" t="e">
        <f t="shared" si="6"/>
        <v>#DIV/0!</v>
      </c>
      <c r="AF58" s="2"/>
    </row>
    <row r="59" spans="1:32" x14ac:dyDescent="0.75">
      <c r="A59" s="2"/>
      <c r="B59" s="29" t="s">
        <v>1504</v>
      </c>
      <c r="C59" s="9" t="s">
        <v>150</v>
      </c>
      <c r="D59" s="8">
        <f>xTAX!AF58</f>
        <v>0</v>
      </c>
      <c r="E59" s="217">
        <v>1</v>
      </c>
      <c r="F59" s="166">
        <f>E59*D59*SUP!A59</f>
        <v>0</v>
      </c>
      <c r="G59" s="167" t="e">
        <f t="shared" si="0"/>
        <v>#DIV/0!</v>
      </c>
      <c r="H59" s="8">
        <f>xTAX!AG58</f>
        <v>1.6066870394423941E-3</v>
      </c>
      <c r="I59" s="217">
        <v>1</v>
      </c>
      <c r="J59" s="166">
        <f>I59*H59*SUT!D59</f>
        <v>0</v>
      </c>
      <c r="K59" s="167">
        <f t="shared" si="1"/>
        <v>0</v>
      </c>
      <c r="L59" s="8">
        <f>xTAX!AH58</f>
        <v>0</v>
      </c>
      <c r="M59" s="217">
        <v>1</v>
      </c>
      <c r="N59" s="166">
        <f>M59*L59*SUT!V59</f>
        <v>0</v>
      </c>
      <c r="O59" s="167">
        <f t="shared" si="2"/>
        <v>0</v>
      </c>
      <c r="P59" s="8">
        <f>xTAX!AI58</f>
        <v>2.7383108612086273</v>
      </c>
      <c r="Q59" s="217">
        <v>1</v>
      </c>
      <c r="R59" s="166">
        <f>Q59*P59*SUT!D59</f>
        <v>0</v>
      </c>
      <c r="S59" s="167">
        <f t="shared" si="3"/>
        <v>0</v>
      </c>
      <c r="T59" s="8">
        <f>xTAX!AJ58</f>
        <v>0</v>
      </c>
      <c r="U59" s="217">
        <v>1</v>
      </c>
      <c r="V59" s="166" t="e">
        <f>U59*T59*SUM(SUT!C59:D59)</f>
        <v>#DIV/0!</v>
      </c>
      <c r="W59" s="167" t="e">
        <f t="shared" si="4"/>
        <v>#DIV/0!</v>
      </c>
      <c r="X59" s="8">
        <f>xTAX!AK58</f>
        <v>0.14213651780184805</v>
      </c>
      <c r="Y59" s="217">
        <v>1</v>
      </c>
      <c r="Z59" s="166" t="e">
        <f>Y59*X59*SUM(SUT!C59:D59)</f>
        <v>#DIV/0!</v>
      </c>
      <c r="AA59" s="167" t="e">
        <f t="shared" si="5"/>
        <v>#DIV/0!</v>
      </c>
      <c r="AB59" s="8">
        <f>xTAX!AL58</f>
        <v>0.13549892307647163</v>
      </c>
      <c r="AC59" s="217">
        <v>1</v>
      </c>
      <c r="AD59" s="166" t="e">
        <f>AC59*AB59*SUM(SUT!C59:D59)</f>
        <v>#DIV/0!</v>
      </c>
      <c r="AE59" s="167" t="e">
        <f t="shared" si="6"/>
        <v>#DIV/0!</v>
      </c>
      <c r="AF59" s="2"/>
    </row>
    <row r="60" spans="1:32" x14ac:dyDescent="0.75">
      <c r="A60" s="2"/>
      <c r="B60" s="29" t="s">
        <v>1505</v>
      </c>
      <c r="C60" s="9" t="s">
        <v>154</v>
      </c>
      <c r="D60" s="8">
        <f>xTAX!AF59</f>
        <v>0</v>
      </c>
      <c r="E60" s="217">
        <v>1</v>
      </c>
      <c r="F60" s="166">
        <f>E60*D60*SUP!A60</f>
        <v>0</v>
      </c>
      <c r="G60" s="167" t="e">
        <f t="shared" si="0"/>
        <v>#DIV/0!</v>
      </c>
      <c r="H60" s="8">
        <f>xTAX!AG59</f>
        <v>0.1640710255813472</v>
      </c>
      <c r="I60" s="217">
        <v>1</v>
      </c>
      <c r="J60" s="166">
        <f>I60*H60*SUT!D60</f>
        <v>0</v>
      </c>
      <c r="K60" s="167">
        <f t="shared" si="1"/>
        <v>0</v>
      </c>
      <c r="L60" s="8">
        <f>xTAX!AH59</f>
        <v>0</v>
      </c>
      <c r="M60" s="217">
        <v>1</v>
      </c>
      <c r="N60" s="166">
        <f>M60*L60*SUT!V60</f>
        <v>0</v>
      </c>
      <c r="O60" s="167">
        <f t="shared" si="2"/>
        <v>0</v>
      </c>
      <c r="P60" s="8">
        <f>xTAX!AI59</f>
        <v>0</v>
      </c>
      <c r="Q60" s="217">
        <v>1</v>
      </c>
      <c r="R60" s="166">
        <f>Q60*P60*SUT!D60</f>
        <v>0</v>
      </c>
      <c r="S60" s="167">
        <f t="shared" si="3"/>
        <v>0</v>
      </c>
      <c r="T60" s="8">
        <f>xTAX!AJ59</f>
        <v>0</v>
      </c>
      <c r="U60" s="217">
        <v>1</v>
      </c>
      <c r="V60" s="166" t="e">
        <f>U60*T60*SUM(SUT!C60:D60)</f>
        <v>#DIV/0!</v>
      </c>
      <c r="W60" s="167" t="e">
        <f t="shared" si="4"/>
        <v>#DIV/0!</v>
      </c>
      <c r="X60" s="8">
        <f>xTAX!AK59</f>
        <v>0.12120604422177637</v>
      </c>
      <c r="Y60" s="217">
        <v>1</v>
      </c>
      <c r="Z60" s="166" t="e">
        <f>Y60*X60*SUM(SUT!C60:D60)</f>
        <v>#DIV/0!</v>
      </c>
      <c r="AA60" s="167" t="e">
        <f t="shared" si="5"/>
        <v>#DIV/0!</v>
      </c>
      <c r="AB60" s="8">
        <f>xTAX!AL59</f>
        <v>6.8802167621070248E-3</v>
      </c>
      <c r="AC60" s="217">
        <v>1</v>
      </c>
      <c r="AD60" s="166" t="e">
        <f>AC60*AB60*SUM(SUT!C60:D60)</f>
        <v>#DIV/0!</v>
      </c>
      <c r="AE60" s="167" t="e">
        <f t="shared" si="6"/>
        <v>#DIV/0!</v>
      </c>
      <c r="AF60" s="2"/>
    </row>
    <row r="61" spans="1:32" x14ac:dyDescent="0.75">
      <c r="A61" s="2"/>
      <c r="B61" s="29" t="s">
        <v>1506</v>
      </c>
      <c r="C61" s="9" t="s">
        <v>161</v>
      </c>
      <c r="D61" s="8">
        <f>xTAX!AF60</f>
        <v>0</v>
      </c>
      <c r="E61" s="217">
        <v>1</v>
      </c>
      <c r="F61" s="166">
        <f>E61*D61*SUP!A61</f>
        <v>0</v>
      </c>
      <c r="G61" s="167" t="e">
        <f t="shared" si="0"/>
        <v>#DIV/0!</v>
      </c>
      <c r="H61" s="8">
        <f>xTAX!AG60</f>
        <v>6.0769907759624826E-2</v>
      </c>
      <c r="I61" s="217">
        <v>1</v>
      </c>
      <c r="J61" s="166">
        <f>I61*H61*SUT!D61</f>
        <v>0</v>
      </c>
      <c r="K61" s="167">
        <f t="shared" si="1"/>
        <v>0</v>
      </c>
      <c r="L61" s="8">
        <f>xTAX!AH60</f>
        <v>0</v>
      </c>
      <c r="M61" s="217">
        <v>1</v>
      </c>
      <c r="N61" s="166">
        <f>M61*L61*SUT!V61</f>
        <v>0</v>
      </c>
      <c r="O61" s="167">
        <f t="shared" si="2"/>
        <v>0</v>
      </c>
      <c r="P61" s="8">
        <f>xTAX!AI60</f>
        <v>0</v>
      </c>
      <c r="Q61" s="217">
        <v>1</v>
      </c>
      <c r="R61" s="166">
        <f>Q61*P61*SUT!D61</f>
        <v>0</v>
      </c>
      <c r="S61" s="167">
        <f t="shared" si="3"/>
        <v>0</v>
      </c>
      <c r="T61" s="8">
        <f>xTAX!AJ60</f>
        <v>0</v>
      </c>
      <c r="U61" s="217">
        <v>1</v>
      </c>
      <c r="V61" s="166" t="e">
        <f>U61*T61*SUM(SUT!C61:D61)</f>
        <v>#DIV/0!</v>
      </c>
      <c r="W61" s="167" t="e">
        <f t="shared" si="4"/>
        <v>#DIV/0!</v>
      </c>
      <c r="X61" s="8">
        <f>xTAX!AK60</f>
        <v>5.5625283235319796E-2</v>
      </c>
      <c r="Y61" s="217">
        <v>1</v>
      </c>
      <c r="Z61" s="166" t="e">
        <f>Y61*X61*SUM(SUT!C61:D61)</f>
        <v>#DIV/0!</v>
      </c>
      <c r="AA61" s="167" t="e">
        <f t="shared" si="5"/>
        <v>#DIV/0!</v>
      </c>
      <c r="AB61" s="8">
        <f>xTAX!AL60</f>
        <v>7.5586029834904854E-3</v>
      </c>
      <c r="AC61" s="217">
        <v>1</v>
      </c>
      <c r="AD61" s="166" t="e">
        <f>AC61*AB61*SUM(SUT!C61:D61)</f>
        <v>#DIV/0!</v>
      </c>
      <c r="AE61" s="167" t="e">
        <f t="shared" si="6"/>
        <v>#DIV/0!</v>
      </c>
      <c r="AF61" s="2"/>
    </row>
    <row r="62" spans="1:32" x14ac:dyDescent="0.75">
      <c r="A62" s="2"/>
      <c r="B62" s="29" t="s">
        <v>1507</v>
      </c>
      <c r="C62" s="9" t="s">
        <v>1163</v>
      </c>
      <c r="D62" s="8">
        <f>xTAX!AF61</f>
        <v>0</v>
      </c>
      <c r="E62" s="217">
        <v>1</v>
      </c>
      <c r="F62" s="166">
        <f>E62*D62*SUP!A62</f>
        <v>0</v>
      </c>
      <c r="G62" s="167" t="e">
        <f t="shared" si="0"/>
        <v>#DIV/0!</v>
      </c>
      <c r="H62" s="8">
        <f>xTAX!AG61</f>
        <v>6.6381343770099355E-2</v>
      </c>
      <c r="I62" s="217">
        <v>1</v>
      </c>
      <c r="J62" s="166">
        <f>I62*H62*SUT!D62</f>
        <v>0</v>
      </c>
      <c r="K62" s="167">
        <f t="shared" si="1"/>
        <v>0</v>
      </c>
      <c r="L62" s="8">
        <f>xTAX!AH61</f>
        <v>0</v>
      </c>
      <c r="M62" s="217">
        <v>1</v>
      </c>
      <c r="N62" s="166">
        <f>M62*L62*SUT!V62</f>
        <v>0</v>
      </c>
      <c r="O62" s="167">
        <f t="shared" si="2"/>
        <v>0</v>
      </c>
      <c r="P62" s="8">
        <f>xTAX!AI61</f>
        <v>0</v>
      </c>
      <c r="Q62" s="217">
        <v>1</v>
      </c>
      <c r="R62" s="166">
        <f>Q62*P62*SUT!D62</f>
        <v>0</v>
      </c>
      <c r="S62" s="167">
        <f t="shared" si="3"/>
        <v>0</v>
      </c>
      <c r="T62" s="8">
        <f>xTAX!AJ61</f>
        <v>0</v>
      </c>
      <c r="U62" s="217">
        <v>1</v>
      </c>
      <c r="V62" s="166" t="e">
        <f>U62*T62*SUM(SUT!C62:D62)</f>
        <v>#DIV/0!</v>
      </c>
      <c r="W62" s="167" t="e">
        <f t="shared" si="4"/>
        <v>#DIV/0!</v>
      </c>
      <c r="X62" s="8">
        <f>xTAX!AK61</f>
        <v>2.0689588657405777E-2</v>
      </c>
      <c r="Y62" s="217">
        <v>1</v>
      </c>
      <c r="Z62" s="166" t="e">
        <f>Y62*X62*SUM(SUT!C62:D62)</f>
        <v>#DIV/0!</v>
      </c>
      <c r="AA62" s="167" t="e">
        <f t="shared" si="5"/>
        <v>#DIV/0!</v>
      </c>
      <c r="AB62" s="8">
        <f>xTAX!AL61</f>
        <v>2.5796383266514069E-3</v>
      </c>
      <c r="AC62" s="217">
        <v>1</v>
      </c>
      <c r="AD62" s="166" t="e">
        <f>AC62*AB62*SUM(SUT!C62:D62)</f>
        <v>#DIV/0!</v>
      </c>
      <c r="AE62" s="167" t="e">
        <f t="shared" si="6"/>
        <v>#DIV/0!</v>
      </c>
      <c r="AF62" s="2"/>
    </row>
    <row r="63" spans="1:32" x14ac:dyDescent="0.75">
      <c r="A63" s="2"/>
      <c r="B63" s="29" t="s">
        <v>1508</v>
      </c>
      <c r="C63" s="9" t="s">
        <v>164</v>
      </c>
      <c r="D63" s="8">
        <f>xTAX!AF62</f>
        <v>0</v>
      </c>
      <c r="E63" s="217">
        <v>1</v>
      </c>
      <c r="F63" s="166">
        <f>E63*D63*SUP!A63</f>
        <v>0</v>
      </c>
      <c r="G63" s="167" t="e">
        <f t="shared" si="0"/>
        <v>#DIV/0!</v>
      </c>
      <c r="H63" s="8">
        <f>xTAX!AG62</f>
        <v>4.0971328770458238E-3</v>
      </c>
      <c r="I63" s="217">
        <v>1</v>
      </c>
      <c r="J63" s="166">
        <f>I63*H63*SUT!D63</f>
        <v>0</v>
      </c>
      <c r="K63" s="167">
        <f t="shared" si="1"/>
        <v>0</v>
      </c>
      <c r="L63" s="8">
        <f>xTAX!AH62</f>
        <v>0</v>
      </c>
      <c r="M63" s="217">
        <v>1</v>
      </c>
      <c r="N63" s="166">
        <f>M63*L63*SUT!V63</f>
        <v>0</v>
      </c>
      <c r="O63" s="167">
        <f t="shared" si="2"/>
        <v>0</v>
      </c>
      <c r="P63" s="8">
        <f>xTAX!AI62</f>
        <v>0.12450200639452612</v>
      </c>
      <c r="Q63" s="217">
        <v>1</v>
      </c>
      <c r="R63" s="166">
        <f>Q63*P63*SUT!D63</f>
        <v>0</v>
      </c>
      <c r="S63" s="167">
        <f t="shared" si="3"/>
        <v>0</v>
      </c>
      <c r="T63" s="8">
        <f>xTAX!AJ62</f>
        <v>0</v>
      </c>
      <c r="U63" s="217">
        <v>1</v>
      </c>
      <c r="V63" s="166" t="e">
        <f>U63*T63*SUM(SUT!C63:D63)</f>
        <v>#DIV/0!</v>
      </c>
      <c r="W63" s="167" t="e">
        <f t="shared" si="4"/>
        <v>#DIV/0!</v>
      </c>
      <c r="X63" s="8">
        <f>xTAX!AK62</f>
        <v>0</v>
      </c>
      <c r="Y63" s="217">
        <v>1</v>
      </c>
      <c r="Z63" s="166" t="e">
        <f>Y63*X63*SUM(SUT!C63:D63)</f>
        <v>#DIV/0!</v>
      </c>
      <c r="AA63" s="167" t="e">
        <f t="shared" si="5"/>
        <v>#DIV/0!</v>
      </c>
      <c r="AB63" s="8">
        <f>xTAX!AL62</f>
        <v>1.0534650232985129E-2</v>
      </c>
      <c r="AC63" s="217">
        <v>1</v>
      </c>
      <c r="AD63" s="166" t="e">
        <f>AC63*AB63*SUM(SUT!C63:D63)</f>
        <v>#DIV/0!</v>
      </c>
      <c r="AE63" s="167" t="e">
        <f t="shared" si="6"/>
        <v>#DIV/0!</v>
      </c>
      <c r="AF63" s="2"/>
    </row>
    <row r="64" spans="1:32" x14ac:dyDescent="0.75">
      <c r="A64" s="2"/>
      <c r="B64" s="29" t="s">
        <v>1509</v>
      </c>
      <c r="C64" s="9" t="s">
        <v>168</v>
      </c>
      <c r="D64" s="8">
        <f>xTAX!AF63</f>
        <v>0</v>
      </c>
      <c r="E64" s="217">
        <v>1</v>
      </c>
      <c r="F64" s="166">
        <f>E64*D64*SUP!A64</f>
        <v>0</v>
      </c>
      <c r="G64" s="167" t="e">
        <f t="shared" si="0"/>
        <v>#DIV/0!</v>
      </c>
      <c r="H64" s="8">
        <f>xTAX!AG63</f>
        <v>1.8830100151927359E-2</v>
      </c>
      <c r="I64" s="217">
        <v>1</v>
      </c>
      <c r="J64" s="166">
        <f>I64*H64*SUT!D64</f>
        <v>0</v>
      </c>
      <c r="K64" s="167">
        <f t="shared" si="1"/>
        <v>0</v>
      </c>
      <c r="L64" s="8">
        <f>xTAX!AH63</f>
        <v>0</v>
      </c>
      <c r="M64" s="217">
        <v>1</v>
      </c>
      <c r="N64" s="166">
        <f>M64*L64*SUT!V64</f>
        <v>0</v>
      </c>
      <c r="O64" s="167">
        <f t="shared" si="2"/>
        <v>0</v>
      </c>
      <c r="P64" s="8">
        <f>xTAX!AI63</f>
        <v>0</v>
      </c>
      <c r="Q64" s="217">
        <v>1</v>
      </c>
      <c r="R64" s="166">
        <f>Q64*P64*SUT!D64</f>
        <v>0</v>
      </c>
      <c r="S64" s="167">
        <f t="shared" si="3"/>
        <v>0</v>
      </c>
      <c r="T64" s="8">
        <f>xTAX!AJ63</f>
        <v>0</v>
      </c>
      <c r="U64" s="217">
        <v>1</v>
      </c>
      <c r="V64" s="166" t="e">
        <f>U64*T64*SUM(SUT!C64:D64)</f>
        <v>#DIV/0!</v>
      </c>
      <c r="W64" s="167" t="e">
        <f t="shared" si="4"/>
        <v>#DIV/0!</v>
      </c>
      <c r="X64" s="8">
        <f>xTAX!AK63</f>
        <v>5.7625567956044892E-2</v>
      </c>
      <c r="Y64" s="217">
        <v>1</v>
      </c>
      <c r="Z64" s="166" t="e">
        <f>Y64*X64*SUM(SUT!C64:D64)</f>
        <v>#DIV/0!</v>
      </c>
      <c r="AA64" s="167" t="e">
        <f t="shared" si="5"/>
        <v>#DIV/0!</v>
      </c>
      <c r="AB64" s="8">
        <f>xTAX!AL63</f>
        <v>1.0584394912520698E-2</v>
      </c>
      <c r="AC64" s="217">
        <v>1</v>
      </c>
      <c r="AD64" s="166" t="e">
        <f>AC64*AB64*SUM(SUT!C64:D64)</f>
        <v>#DIV/0!</v>
      </c>
      <c r="AE64" s="167" t="e">
        <f t="shared" si="6"/>
        <v>#DIV/0!</v>
      </c>
      <c r="AF64" s="2"/>
    </row>
    <row r="65" spans="1:32" x14ac:dyDescent="0.75">
      <c r="A65" s="2"/>
      <c r="B65" s="29" t="s">
        <v>1510</v>
      </c>
      <c r="C65" s="9" t="s">
        <v>1167</v>
      </c>
      <c r="D65" s="8">
        <f>xTAX!AF64</f>
        <v>0</v>
      </c>
      <c r="E65" s="217">
        <v>1</v>
      </c>
      <c r="F65" s="166">
        <f>E65*D65*SUP!A65</f>
        <v>0</v>
      </c>
      <c r="G65" s="167" t="e">
        <f t="shared" si="0"/>
        <v>#DIV/0!</v>
      </c>
      <c r="H65" s="8">
        <f>xTAX!AG64</f>
        <v>1.6727844340756106E-7</v>
      </c>
      <c r="I65" s="217">
        <v>1</v>
      </c>
      <c r="J65" s="166">
        <f>I65*H65*SUT!D65</f>
        <v>0</v>
      </c>
      <c r="K65" s="167">
        <f t="shared" si="1"/>
        <v>0</v>
      </c>
      <c r="L65" s="8">
        <f>xTAX!AH64</f>
        <v>0</v>
      </c>
      <c r="M65" s="217">
        <v>1</v>
      </c>
      <c r="N65" s="166">
        <f>M65*L65*SUT!V65</f>
        <v>0</v>
      </c>
      <c r="O65" s="167">
        <f t="shared" si="2"/>
        <v>0</v>
      </c>
      <c r="P65" s="8">
        <f>xTAX!AI64</f>
        <v>0</v>
      </c>
      <c r="Q65" s="217">
        <v>1</v>
      </c>
      <c r="R65" s="166">
        <f>Q65*P65*SUT!D65</f>
        <v>0</v>
      </c>
      <c r="S65" s="167">
        <f t="shared" si="3"/>
        <v>0</v>
      </c>
      <c r="T65" s="8">
        <f>xTAX!AJ64</f>
        <v>0</v>
      </c>
      <c r="U65" s="217">
        <v>1</v>
      </c>
      <c r="V65" s="166" t="e">
        <f>U65*T65*SUM(SUT!C65:D65)</f>
        <v>#DIV/0!</v>
      </c>
      <c r="W65" s="167" t="e">
        <f t="shared" si="4"/>
        <v>#DIV/0!</v>
      </c>
      <c r="X65" s="8">
        <f>xTAX!AK64</f>
        <v>1.7857668475996798E-2</v>
      </c>
      <c r="Y65" s="217">
        <v>1</v>
      </c>
      <c r="Z65" s="166" t="e">
        <f>Y65*X65*SUM(SUT!C65:D65)</f>
        <v>#DIV/0!</v>
      </c>
      <c r="AA65" s="167" t="e">
        <f t="shared" si="5"/>
        <v>#DIV/0!</v>
      </c>
      <c r="AB65" s="8">
        <f>xTAX!AL64</f>
        <v>1.4921451730081772E-2</v>
      </c>
      <c r="AC65" s="217">
        <v>1</v>
      </c>
      <c r="AD65" s="166" t="e">
        <f>AC65*AB65*SUM(SUT!C65:D65)</f>
        <v>#DIV/0!</v>
      </c>
      <c r="AE65" s="167" t="e">
        <f t="shared" si="6"/>
        <v>#DIV/0!</v>
      </c>
      <c r="AF65" s="2"/>
    </row>
    <row r="66" spans="1:32" x14ac:dyDescent="0.75">
      <c r="A66" s="2"/>
      <c r="B66" s="29" t="s">
        <v>1511</v>
      </c>
      <c r="C66" s="9" t="s">
        <v>1169</v>
      </c>
      <c r="D66" s="8">
        <f>xTAX!AF65</f>
        <v>0</v>
      </c>
      <c r="E66" s="217">
        <v>1</v>
      </c>
      <c r="F66" s="166">
        <f>E66*D66*SUP!A66</f>
        <v>0</v>
      </c>
      <c r="G66" s="167" t="e">
        <f t="shared" si="0"/>
        <v>#DIV/0!</v>
      </c>
      <c r="H66" s="8">
        <f>xTAX!AG65</f>
        <v>0.11686364348004015</v>
      </c>
      <c r="I66" s="217">
        <v>1</v>
      </c>
      <c r="J66" s="166">
        <f>I66*H66*SUT!D66</f>
        <v>0</v>
      </c>
      <c r="K66" s="167">
        <f t="shared" si="1"/>
        <v>0</v>
      </c>
      <c r="L66" s="8">
        <f>xTAX!AH65</f>
        <v>0</v>
      </c>
      <c r="M66" s="217">
        <v>1</v>
      </c>
      <c r="N66" s="166">
        <f>M66*L66*SUT!V66</f>
        <v>0</v>
      </c>
      <c r="O66" s="167">
        <f t="shared" si="2"/>
        <v>0</v>
      </c>
      <c r="P66" s="8">
        <f>xTAX!AI65</f>
        <v>0</v>
      </c>
      <c r="Q66" s="217">
        <v>1</v>
      </c>
      <c r="R66" s="166">
        <f>Q66*P66*SUT!D66</f>
        <v>0</v>
      </c>
      <c r="S66" s="167">
        <f t="shared" si="3"/>
        <v>0</v>
      </c>
      <c r="T66" s="8">
        <f>xTAX!AJ65</f>
        <v>0</v>
      </c>
      <c r="U66" s="217">
        <v>1</v>
      </c>
      <c r="V66" s="166" t="e">
        <f>U66*T66*SUM(SUT!C66:D66)</f>
        <v>#DIV/0!</v>
      </c>
      <c r="W66" s="167" t="e">
        <f t="shared" si="4"/>
        <v>#DIV/0!</v>
      </c>
      <c r="X66" s="8">
        <f>xTAX!AK65</f>
        <v>9.3632085096696432E-2</v>
      </c>
      <c r="Y66" s="217">
        <v>1</v>
      </c>
      <c r="Z66" s="166" t="e">
        <f>Y66*X66*SUM(SUT!C66:D66)</f>
        <v>#DIV/0!</v>
      </c>
      <c r="AA66" s="167" t="e">
        <f t="shared" si="5"/>
        <v>#DIV/0!</v>
      </c>
      <c r="AB66" s="8">
        <f>xTAX!AL65</f>
        <v>9.0377042718129894E-3</v>
      </c>
      <c r="AC66" s="217">
        <v>1</v>
      </c>
      <c r="AD66" s="166" t="e">
        <f>AC66*AB66*SUM(SUT!C66:D66)</f>
        <v>#DIV/0!</v>
      </c>
      <c r="AE66" s="167" t="e">
        <f t="shared" si="6"/>
        <v>#DIV/0!</v>
      </c>
      <c r="AF66" s="2"/>
    </row>
    <row r="67" spans="1:32" x14ac:dyDescent="0.75">
      <c r="A67" s="2"/>
      <c r="B67" s="29" t="s">
        <v>1512</v>
      </c>
      <c r="C67" s="9" t="s">
        <v>170</v>
      </c>
      <c r="D67" s="8">
        <f>xTAX!AF66</f>
        <v>0</v>
      </c>
      <c r="E67" s="217">
        <v>1</v>
      </c>
      <c r="F67" s="166">
        <f>E67*D67*SUP!A67</f>
        <v>0</v>
      </c>
      <c r="G67" s="167" t="e">
        <f t="shared" si="0"/>
        <v>#DIV/0!</v>
      </c>
      <c r="H67" s="8">
        <f>xTAX!AG66</f>
        <v>9.5359661110199154E-2</v>
      </c>
      <c r="I67" s="217">
        <v>1</v>
      </c>
      <c r="J67" s="166">
        <f>I67*H67*SUT!D67</f>
        <v>0</v>
      </c>
      <c r="K67" s="167">
        <f t="shared" si="1"/>
        <v>0</v>
      </c>
      <c r="L67" s="8">
        <f>xTAX!AH66</f>
        <v>0</v>
      </c>
      <c r="M67" s="217">
        <v>1</v>
      </c>
      <c r="N67" s="166">
        <f>M67*L67*SUT!V67</f>
        <v>0</v>
      </c>
      <c r="O67" s="167">
        <f t="shared" si="2"/>
        <v>0</v>
      </c>
      <c r="P67" s="8">
        <f>xTAX!AI66</f>
        <v>0</v>
      </c>
      <c r="Q67" s="217">
        <v>1</v>
      </c>
      <c r="R67" s="166">
        <f>Q67*P67*SUT!D67</f>
        <v>0</v>
      </c>
      <c r="S67" s="167">
        <f t="shared" si="3"/>
        <v>0</v>
      </c>
      <c r="T67" s="8">
        <f>xTAX!AJ66</f>
        <v>0</v>
      </c>
      <c r="U67" s="217">
        <v>1</v>
      </c>
      <c r="V67" s="166" t="e">
        <f>U67*T67*SUM(SUT!C67:D67)</f>
        <v>#DIV/0!</v>
      </c>
      <c r="W67" s="167" t="e">
        <f t="shared" si="4"/>
        <v>#DIV/0!</v>
      </c>
      <c r="X67" s="8">
        <f>xTAX!AK66</f>
        <v>7.3449723137300901E-2</v>
      </c>
      <c r="Y67" s="217">
        <v>1</v>
      </c>
      <c r="Z67" s="166" t="e">
        <f>Y67*X67*SUM(SUT!C67:D67)</f>
        <v>#DIV/0!</v>
      </c>
      <c r="AA67" s="167" t="e">
        <f t="shared" si="5"/>
        <v>#DIV/0!</v>
      </c>
      <c r="AB67" s="8">
        <f>xTAX!AL66</f>
        <v>1.1876402459358866E-2</v>
      </c>
      <c r="AC67" s="217">
        <v>1</v>
      </c>
      <c r="AD67" s="166" t="e">
        <f>AC67*AB67*SUM(SUT!C67:D67)</f>
        <v>#DIV/0!</v>
      </c>
      <c r="AE67" s="167" t="e">
        <f t="shared" si="6"/>
        <v>#DIV/0!</v>
      </c>
      <c r="AF67" s="2"/>
    </row>
    <row r="68" spans="1:32" x14ac:dyDescent="0.75">
      <c r="A68" s="2"/>
      <c r="B68" s="29" t="s">
        <v>1513</v>
      </c>
      <c r="C68" s="9" t="s">
        <v>1174</v>
      </c>
      <c r="D68" s="8">
        <f>xTAX!AF67</f>
        <v>0</v>
      </c>
      <c r="E68" s="217">
        <v>1</v>
      </c>
      <c r="F68" s="166">
        <f>E68*D68*SUP!A68</f>
        <v>0</v>
      </c>
      <c r="G68" s="167" t="e">
        <f t="shared" si="0"/>
        <v>#DIV/0!</v>
      </c>
      <c r="H68" s="8">
        <f>xTAX!AG67</f>
        <v>2.3191219515073677E-2</v>
      </c>
      <c r="I68" s="217">
        <v>1</v>
      </c>
      <c r="J68" s="166">
        <f>I68*H68*SUT!D68</f>
        <v>0</v>
      </c>
      <c r="K68" s="167">
        <f t="shared" si="1"/>
        <v>0</v>
      </c>
      <c r="L68" s="8">
        <f>xTAX!AH67</f>
        <v>0</v>
      </c>
      <c r="M68" s="217">
        <v>1</v>
      </c>
      <c r="N68" s="166">
        <f>M68*L68*SUT!V68</f>
        <v>0</v>
      </c>
      <c r="O68" s="167">
        <f t="shared" si="2"/>
        <v>0</v>
      </c>
      <c r="P68" s="8">
        <f>xTAX!AI67</f>
        <v>0</v>
      </c>
      <c r="Q68" s="217">
        <v>1</v>
      </c>
      <c r="R68" s="166">
        <f>Q68*P68*SUT!D68</f>
        <v>0</v>
      </c>
      <c r="S68" s="167">
        <f t="shared" si="3"/>
        <v>0</v>
      </c>
      <c r="T68" s="8">
        <f>xTAX!AJ67</f>
        <v>0</v>
      </c>
      <c r="U68" s="217">
        <v>1</v>
      </c>
      <c r="V68" s="166" t="e">
        <f>U68*T68*SUM(SUT!C68:D68)</f>
        <v>#DIV/0!</v>
      </c>
      <c r="W68" s="167" t="e">
        <f t="shared" si="4"/>
        <v>#DIV/0!</v>
      </c>
      <c r="X68" s="8">
        <f>xTAX!AK67</f>
        <v>0.109085855788942</v>
      </c>
      <c r="Y68" s="217">
        <v>1</v>
      </c>
      <c r="Z68" s="166" t="e">
        <f>Y68*X68*SUM(SUT!C68:D68)</f>
        <v>#DIV/0!</v>
      </c>
      <c r="AA68" s="167" t="e">
        <f t="shared" si="5"/>
        <v>#DIV/0!</v>
      </c>
      <c r="AB68" s="8">
        <f>xTAX!AL67</f>
        <v>6.1146823699523992E-3</v>
      </c>
      <c r="AC68" s="217">
        <v>1</v>
      </c>
      <c r="AD68" s="166" t="e">
        <f>AC68*AB68*SUM(SUT!C68:D68)</f>
        <v>#DIV/0!</v>
      </c>
      <c r="AE68" s="167" t="e">
        <f t="shared" si="6"/>
        <v>#DIV/0!</v>
      </c>
      <c r="AF68" s="2"/>
    </row>
    <row r="69" spans="1:32" x14ac:dyDescent="0.75">
      <c r="A69" s="2"/>
      <c r="B69" s="29" t="s">
        <v>1514</v>
      </c>
      <c r="C69" s="9" t="s">
        <v>1177</v>
      </c>
      <c r="D69" s="8">
        <f>xTAX!AF68</f>
        <v>0</v>
      </c>
      <c r="E69" s="217">
        <v>1</v>
      </c>
      <c r="F69" s="166">
        <f>E69*D69*SUP!A69</f>
        <v>0</v>
      </c>
      <c r="G69" s="167" t="e">
        <f t="shared" si="0"/>
        <v>#DIV/0!</v>
      </c>
      <c r="H69" s="8">
        <f>xTAX!AG68</f>
        <v>0.19842784152876577</v>
      </c>
      <c r="I69" s="217">
        <v>1</v>
      </c>
      <c r="J69" s="166">
        <f>I69*H69*SUT!D69</f>
        <v>0</v>
      </c>
      <c r="K69" s="167">
        <f t="shared" si="1"/>
        <v>0</v>
      </c>
      <c r="L69" s="8">
        <f>xTAX!AH68</f>
        <v>0</v>
      </c>
      <c r="M69" s="217">
        <v>1</v>
      </c>
      <c r="N69" s="166">
        <f>M69*L69*SUT!V69</f>
        <v>0</v>
      </c>
      <c r="O69" s="167">
        <f t="shared" si="2"/>
        <v>0</v>
      </c>
      <c r="P69" s="8">
        <f>xTAX!AI68</f>
        <v>0</v>
      </c>
      <c r="Q69" s="217">
        <v>1</v>
      </c>
      <c r="R69" s="166">
        <f>Q69*P69*SUT!D69</f>
        <v>0</v>
      </c>
      <c r="S69" s="167">
        <f t="shared" si="3"/>
        <v>0</v>
      </c>
      <c r="T69" s="8">
        <f>xTAX!AJ68</f>
        <v>0</v>
      </c>
      <c r="U69" s="217">
        <v>1</v>
      </c>
      <c r="V69" s="166" t="e">
        <f>U69*T69*SUM(SUT!C69:D69)</f>
        <v>#DIV/0!</v>
      </c>
      <c r="W69" s="167" t="e">
        <f t="shared" si="4"/>
        <v>#DIV/0!</v>
      </c>
      <c r="X69" s="8">
        <f>xTAX!AK68</f>
        <v>3.4992948663875909E-2</v>
      </c>
      <c r="Y69" s="217">
        <v>1</v>
      </c>
      <c r="Z69" s="166" t="e">
        <f>Y69*X69*SUM(SUT!C69:D69)</f>
        <v>#DIV/0!</v>
      </c>
      <c r="AA69" s="167" t="e">
        <f t="shared" si="5"/>
        <v>#DIV/0!</v>
      </c>
      <c r="AB69" s="8">
        <f>xTAX!AL68</f>
        <v>5.5013934859811844E-3</v>
      </c>
      <c r="AC69" s="217">
        <v>1</v>
      </c>
      <c r="AD69" s="166" t="e">
        <f>AC69*AB69*SUM(SUT!C69:D69)</f>
        <v>#DIV/0!</v>
      </c>
      <c r="AE69" s="167" t="e">
        <f t="shared" si="6"/>
        <v>#DIV/0!</v>
      </c>
      <c r="AF69" s="2"/>
    </row>
    <row r="70" spans="1:32" x14ac:dyDescent="0.75">
      <c r="A70" s="2"/>
      <c r="B70" s="29" t="s">
        <v>1515</v>
      </c>
      <c r="C70" s="9" t="s">
        <v>172</v>
      </c>
      <c r="D70" s="8">
        <f>xTAX!AF69</f>
        <v>0</v>
      </c>
      <c r="E70" s="217">
        <v>1</v>
      </c>
      <c r="F70" s="166">
        <f>E70*D70*SUP!A70</f>
        <v>0</v>
      </c>
      <c r="G70" s="167" t="e">
        <f t="shared" si="0"/>
        <v>#DIV/0!</v>
      </c>
      <c r="H70" s="8">
        <f>xTAX!AG69</f>
        <v>6.7617852600483128E-2</v>
      </c>
      <c r="I70" s="217">
        <v>1</v>
      </c>
      <c r="J70" s="166">
        <f>I70*H70*SUT!D70</f>
        <v>0</v>
      </c>
      <c r="K70" s="167">
        <f t="shared" si="1"/>
        <v>0</v>
      </c>
      <c r="L70" s="8">
        <f>xTAX!AH69</f>
        <v>0</v>
      </c>
      <c r="M70" s="217">
        <v>1</v>
      </c>
      <c r="N70" s="166">
        <f>M70*L70*SUT!V70</f>
        <v>0</v>
      </c>
      <c r="O70" s="167">
        <f t="shared" si="2"/>
        <v>0</v>
      </c>
      <c r="P70" s="8">
        <f>xTAX!AI69</f>
        <v>0</v>
      </c>
      <c r="Q70" s="217">
        <v>1</v>
      </c>
      <c r="R70" s="166">
        <f>Q70*P70*SUT!D70</f>
        <v>0</v>
      </c>
      <c r="S70" s="167">
        <f t="shared" si="3"/>
        <v>0</v>
      </c>
      <c r="T70" s="8">
        <f>xTAX!AJ69</f>
        <v>0</v>
      </c>
      <c r="U70" s="217">
        <v>1</v>
      </c>
      <c r="V70" s="166" t="e">
        <f>U70*T70*SUM(SUT!C70:D70)</f>
        <v>#DIV/0!</v>
      </c>
      <c r="W70" s="167" t="e">
        <f t="shared" si="4"/>
        <v>#DIV/0!</v>
      </c>
      <c r="X70" s="8">
        <f>xTAX!AK69</f>
        <v>6.402741896510647E-2</v>
      </c>
      <c r="Y70" s="217">
        <v>1</v>
      </c>
      <c r="Z70" s="166" t="e">
        <f>Y70*X70*SUM(SUT!C70:D70)</f>
        <v>#DIV/0!</v>
      </c>
      <c r="AA70" s="167" t="e">
        <f t="shared" si="5"/>
        <v>#DIV/0!</v>
      </c>
      <c r="AB70" s="8">
        <f>xTAX!AL69</f>
        <v>8.5225233738736583E-3</v>
      </c>
      <c r="AC70" s="217">
        <v>1</v>
      </c>
      <c r="AD70" s="166" t="e">
        <f>AC70*AB70*SUM(SUT!C70:D70)</f>
        <v>#DIV/0!</v>
      </c>
      <c r="AE70" s="167" t="e">
        <f t="shared" si="6"/>
        <v>#DIV/0!</v>
      </c>
      <c r="AF70" s="2"/>
    </row>
    <row r="71" spans="1:32" x14ac:dyDescent="0.75">
      <c r="A71" s="2"/>
      <c r="B71" s="29" t="s">
        <v>1516</v>
      </c>
      <c r="C71" s="9" t="s">
        <v>174</v>
      </c>
      <c r="D71" s="8">
        <f>xTAX!AF70</f>
        <v>0</v>
      </c>
      <c r="E71" s="217">
        <v>1</v>
      </c>
      <c r="F71" s="166">
        <f>E71*D71*SUP!A71</f>
        <v>0</v>
      </c>
      <c r="G71" s="167" t="e">
        <f t="shared" si="0"/>
        <v>#DIV/0!</v>
      </c>
      <c r="H71" s="8">
        <f>xTAX!AG70</f>
        <v>4.512710467747056E-2</v>
      </c>
      <c r="I71" s="217">
        <v>1</v>
      </c>
      <c r="J71" s="166">
        <f>I71*H71*SUT!D71</f>
        <v>0</v>
      </c>
      <c r="K71" s="167">
        <f t="shared" si="1"/>
        <v>0</v>
      </c>
      <c r="L71" s="8">
        <f>xTAX!AH70</f>
        <v>0</v>
      </c>
      <c r="M71" s="217">
        <v>1</v>
      </c>
      <c r="N71" s="166">
        <f>M71*L71*SUT!V71</f>
        <v>0</v>
      </c>
      <c r="O71" s="167">
        <f t="shared" si="2"/>
        <v>0</v>
      </c>
      <c r="P71" s="8">
        <f>xTAX!AI70</f>
        <v>0</v>
      </c>
      <c r="Q71" s="217">
        <v>1</v>
      </c>
      <c r="R71" s="166">
        <f>Q71*P71*SUT!D71</f>
        <v>0</v>
      </c>
      <c r="S71" s="167">
        <f t="shared" si="3"/>
        <v>0</v>
      </c>
      <c r="T71" s="8">
        <f>xTAX!AJ70</f>
        <v>0</v>
      </c>
      <c r="U71" s="217">
        <v>1</v>
      </c>
      <c r="V71" s="166" t="e">
        <f>U71*T71*SUM(SUT!C71:D71)</f>
        <v>#DIV/0!</v>
      </c>
      <c r="W71" s="167" t="e">
        <f t="shared" si="4"/>
        <v>#DIV/0!</v>
      </c>
      <c r="X71" s="8">
        <f>xTAX!AK70</f>
        <v>7.2399595475437242E-2</v>
      </c>
      <c r="Y71" s="217">
        <v>1</v>
      </c>
      <c r="Z71" s="166" t="e">
        <f>Y71*X71*SUM(SUT!C71:D71)</f>
        <v>#DIV/0!</v>
      </c>
      <c r="AA71" s="167" t="e">
        <f t="shared" si="5"/>
        <v>#DIV/0!</v>
      </c>
      <c r="AB71" s="8">
        <f>xTAX!AL70</f>
        <v>1.512443683075586E-2</v>
      </c>
      <c r="AC71" s="217">
        <v>1</v>
      </c>
      <c r="AD71" s="166" t="e">
        <f>AC71*AB71*SUM(SUT!C71:D71)</f>
        <v>#DIV/0!</v>
      </c>
      <c r="AE71" s="167" t="e">
        <f t="shared" si="6"/>
        <v>#DIV/0!</v>
      </c>
      <c r="AF71" s="2"/>
    </row>
    <row r="72" spans="1:32" x14ac:dyDescent="0.75">
      <c r="A72" s="2"/>
      <c r="B72" s="29" t="s">
        <v>1517</v>
      </c>
      <c r="C72" s="9" t="s">
        <v>177</v>
      </c>
      <c r="D72" s="8">
        <f>xTAX!AF71</f>
        <v>0</v>
      </c>
      <c r="E72" s="217">
        <v>1</v>
      </c>
      <c r="F72" s="166">
        <f>E72*D72*SUP!A72</f>
        <v>0</v>
      </c>
      <c r="G72" s="167" t="e">
        <f t="shared" si="0"/>
        <v>#DIV/0!</v>
      </c>
      <c r="H72" s="8">
        <f>xTAX!AG71</f>
        <v>0.13257305771452349</v>
      </c>
      <c r="I72" s="217">
        <v>1</v>
      </c>
      <c r="J72" s="166">
        <f>I72*H72*SUT!D72</f>
        <v>0</v>
      </c>
      <c r="K72" s="167">
        <f t="shared" si="1"/>
        <v>0</v>
      </c>
      <c r="L72" s="8">
        <f>xTAX!AH71</f>
        <v>0</v>
      </c>
      <c r="M72" s="217">
        <v>1</v>
      </c>
      <c r="N72" s="166">
        <f>M72*L72*SUT!V72</f>
        <v>0</v>
      </c>
      <c r="O72" s="167">
        <f t="shared" si="2"/>
        <v>0</v>
      </c>
      <c r="P72" s="8">
        <f>xTAX!AI71</f>
        <v>3.4319425176472705E-2</v>
      </c>
      <c r="Q72" s="217">
        <v>1</v>
      </c>
      <c r="R72" s="166">
        <f>Q72*P72*SUT!D72</f>
        <v>0</v>
      </c>
      <c r="S72" s="167">
        <f t="shared" si="3"/>
        <v>0</v>
      </c>
      <c r="T72" s="8">
        <f>xTAX!AJ71</f>
        <v>0</v>
      </c>
      <c r="U72" s="217">
        <v>1</v>
      </c>
      <c r="V72" s="166" t="e">
        <f>U72*T72*SUM(SUT!C72:D72)</f>
        <v>#DIV/0!</v>
      </c>
      <c r="W72" s="167" t="e">
        <f t="shared" si="4"/>
        <v>#DIV/0!</v>
      </c>
      <c r="X72" s="8">
        <f>xTAX!AK71</f>
        <v>0.1402898496932419</v>
      </c>
      <c r="Y72" s="217">
        <v>1</v>
      </c>
      <c r="Z72" s="166" t="e">
        <f>Y72*X72*SUM(SUT!C72:D72)</f>
        <v>#DIV/0!</v>
      </c>
      <c r="AA72" s="167" t="e">
        <f t="shared" si="5"/>
        <v>#DIV/0!</v>
      </c>
      <c r="AB72" s="8">
        <f>xTAX!AL71</f>
        <v>1.4199609302542254E-2</v>
      </c>
      <c r="AC72" s="217">
        <v>1</v>
      </c>
      <c r="AD72" s="166" t="e">
        <f>AC72*AB72*SUM(SUT!C72:D72)</f>
        <v>#DIV/0!</v>
      </c>
      <c r="AE72" s="167" t="e">
        <f t="shared" si="6"/>
        <v>#DIV/0!</v>
      </c>
      <c r="AF72" s="2"/>
    </row>
    <row r="73" spans="1:32" x14ac:dyDescent="0.75">
      <c r="A73" s="2"/>
      <c r="B73" s="29" t="s">
        <v>1518</v>
      </c>
      <c r="C73" s="9" t="s">
        <v>1184</v>
      </c>
      <c r="D73" s="8">
        <f>xTAX!AF72</f>
        <v>0</v>
      </c>
      <c r="E73" s="217">
        <v>1</v>
      </c>
      <c r="F73" s="166">
        <f>E73*D73*SUP!A73</f>
        <v>0</v>
      </c>
      <c r="G73" s="167" t="e">
        <f t="shared" ref="G73:G111" si="7">IF(F$4,F73/F$4*G$4,0)</f>
        <v>#DIV/0!</v>
      </c>
      <c r="H73" s="8">
        <f>xTAX!AG72</f>
        <v>0.16056853573941654</v>
      </c>
      <c r="I73" s="217">
        <v>1</v>
      </c>
      <c r="J73" s="166">
        <f>I73*H73*SUT!D73</f>
        <v>0</v>
      </c>
      <c r="K73" s="167">
        <f t="shared" ref="K73:K111" si="8">IF(J$4,J73/J$4*K$4,0)</f>
        <v>0</v>
      </c>
      <c r="L73" s="8">
        <f>xTAX!AH72</f>
        <v>0</v>
      </c>
      <c r="M73" s="217">
        <v>1</v>
      </c>
      <c r="N73" s="166">
        <f>M73*L73*SUT!V73</f>
        <v>0</v>
      </c>
      <c r="O73" s="167">
        <f t="shared" ref="O73:O111" si="9">IF(N$4,N73/N$4*O$4,0)</f>
        <v>0</v>
      </c>
      <c r="P73" s="8">
        <f>xTAX!AI72</f>
        <v>0</v>
      </c>
      <c r="Q73" s="217">
        <v>1</v>
      </c>
      <c r="R73" s="166">
        <f>Q73*P73*SUT!D73</f>
        <v>0</v>
      </c>
      <c r="S73" s="167">
        <f t="shared" ref="S73:S111" si="10">IF(R$4,R73/R$4*S$4,0)</f>
        <v>0</v>
      </c>
      <c r="T73" s="8">
        <f>xTAX!AJ72</f>
        <v>0</v>
      </c>
      <c r="U73" s="217">
        <v>1</v>
      </c>
      <c r="V73" s="166" t="e">
        <f>U73*T73*SUM(SUT!C73:D73)</f>
        <v>#DIV/0!</v>
      </c>
      <c r="W73" s="167" t="e">
        <f t="shared" ref="W73:W111" si="11">IF(V$4,V73/V$4*W$4,0)</f>
        <v>#DIV/0!</v>
      </c>
      <c r="X73" s="8">
        <f>xTAX!AK72</f>
        <v>6.4101234856166048E-2</v>
      </c>
      <c r="Y73" s="217">
        <v>1</v>
      </c>
      <c r="Z73" s="166" t="e">
        <f>Y73*X73*SUM(SUT!C73:D73)</f>
        <v>#DIV/0!</v>
      </c>
      <c r="AA73" s="167" t="e">
        <f t="shared" ref="AA73:AA111" si="12">IF(Z$4,Z73/Z$4*AA$4,0)</f>
        <v>#DIV/0!</v>
      </c>
      <c r="AB73" s="8">
        <f>xTAX!AL72</f>
        <v>4.1372137326396684E-3</v>
      </c>
      <c r="AC73" s="217">
        <v>1</v>
      </c>
      <c r="AD73" s="166" t="e">
        <f>AC73*AB73*SUM(SUT!C73:D73)</f>
        <v>#DIV/0!</v>
      </c>
      <c r="AE73" s="167" t="e">
        <f t="shared" ref="AE73:AE111" si="13">IF(AD$4,AD73/AD$4*AE$4,0)</f>
        <v>#DIV/0!</v>
      </c>
      <c r="AF73" s="2"/>
    </row>
    <row r="74" spans="1:32" x14ac:dyDescent="0.75">
      <c r="A74" s="2"/>
      <c r="B74" s="29" t="s">
        <v>1519</v>
      </c>
      <c r="C74" s="9" t="s">
        <v>179</v>
      </c>
      <c r="D74" s="8">
        <f>xTAX!AF73</f>
        <v>0</v>
      </c>
      <c r="E74" s="217">
        <v>1</v>
      </c>
      <c r="F74" s="166">
        <f>E74*D74*SUP!A74</f>
        <v>0</v>
      </c>
      <c r="G74" s="167" t="e">
        <f t="shared" si="7"/>
        <v>#DIV/0!</v>
      </c>
      <c r="H74" s="8">
        <f>xTAX!AG73</f>
        <v>4.1094483123058835E-2</v>
      </c>
      <c r="I74" s="217">
        <v>1</v>
      </c>
      <c r="J74" s="166">
        <f>I74*H74*SUT!D74</f>
        <v>0</v>
      </c>
      <c r="K74" s="167">
        <f t="shared" si="8"/>
        <v>0</v>
      </c>
      <c r="L74" s="8">
        <f>xTAX!AH73</f>
        <v>0</v>
      </c>
      <c r="M74" s="217">
        <v>1</v>
      </c>
      <c r="N74" s="166">
        <f>M74*L74*SUT!V74</f>
        <v>0</v>
      </c>
      <c r="O74" s="167">
        <f t="shared" si="9"/>
        <v>0</v>
      </c>
      <c r="P74" s="8">
        <f>xTAX!AI73</f>
        <v>0</v>
      </c>
      <c r="Q74" s="217">
        <v>1</v>
      </c>
      <c r="R74" s="166">
        <f>Q74*P74*SUT!D74</f>
        <v>0</v>
      </c>
      <c r="S74" s="167">
        <f t="shared" si="10"/>
        <v>0</v>
      </c>
      <c r="T74" s="8">
        <f>xTAX!AJ73</f>
        <v>0</v>
      </c>
      <c r="U74" s="217">
        <v>1</v>
      </c>
      <c r="V74" s="166" t="e">
        <f>U74*T74*SUM(SUT!C74:D74)</f>
        <v>#DIV/0!</v>
      </c>
      <c r="W74" s="167" t="e">
        <f t="shared" si="11"/>
        <v>#DIV/0!</v>
      </c>
      <c r="X74" s="8">
        <f>xTAX!AK73</f>
        <v>2.9900682019540038E-2</v>
      </c>
      <c r="Y74" s="217">
        <v>1</v>
      </c>
      <c r="Z74" s="166" t="e">
        <f>Y74*X74*SUM(SUT!C74:D74)</f>
        <v>#DIV/0!</v>
      </c>
      <c r="AA74" s="167" t="e">
        <f t="shared" si="12"/>
        <v>#DIV/0!</v>
      </c>
      <c r="AB74" s="8">
        <f>xTAX!AL73</f>
        <v>8.2197231543532454E-3</v>
      </c>
      <c r="AC74" s="217">
        <v>1</v>
      </c>
      <c r="AD74" s="166" t="e">
        <f>AC74*AB74*SUM(SUT!C74:D74)</f>
        <v>#DIV/0!</v>
      </c>
      <c r="AE74" s="167" t="e">
        <f t="shared" si="13"/>
        <v>#DIV/0!</v>
      </c>
      <c r="AF74" s="2"/>
    </row>
    <row r="75" spans="1:32" x14ac:dyDescent="0.75">
      <c r="A75" s="2"/>
      <c r="B75" s="29" t="s">
        <v>1520</v>
      </c>
      <c r="C75" s="18" t="s">
        <v>1187</v>
      </c>
      <c r="D75" s="160">
        <f>xTAX!AF74</f>
        <v>0</v>
      </c>
      <c r="E75" s="218">
        <v>1</v>
      </c>
      <c r="F75" s="170">
        <f>E75*D75*SUP!A75</f>
        <v>0</v>
      </c>
      <c r="G75" s="171" t="e">
        <f t="shared" si="7"/>
        <v>#DIV/0!</v>
      </c>
      <c r="H75" s="160">
        <f>xTAX!AG74</f>
        <v>0</v>
      </c>
      <c r="I75" s="218">
        <v>1</v>
      </c>
      <c r="J75" s="170">
        <f>I75*H75*SUT!D75</f>
        <v>0</v>
      </c>
      <c r="K75" s="171">
        <f t="shared" si="8"/>
        <v>0</v>
      </c>
      <c r="L75" s="160">
        <f>xTAX!AH74</f>
        <v>0</v>
      </c>
      <c r="M75" s="218">
        <v>1</v>
      </c>
      <c r="N75" s="170">
        <f>M75*L75*SUT!V75</f>
        <v>0</v>
      </c>
      <c r="O75" s="171">
        <f t="shared" si="9"/>
        <v>0</v>
      </c>
      <c r="P75" s="160">
        <f>xTAX!AI74</f>
        <v>0</v>
      </c>
      <c r="Q75" s="218">
        <v>1</v>
      </c>
      <c r="R75" s="170">
        <f>Q75*P75*SUT!D75</f>
        <v>0</v>
      </c>
      <c r="S75" s="171">
        <f t="shared" si="10"/>
        <v>0</v>
      </c>
      <c r="T75" s="160">
        <f>xTAX!AJ74</f>
        <v>0</v>
      </c>
      <c r="U75" s="218">
        <v>1</v>
      </c>
      <c r="V75" s="170" t="e">
        <f>U75*T75*SUM(SUT!C75:D75)</f>
        <v>#DIV/0!</v>
      </c>
      <c r="W75" s="171" t="e">
        <f t="shared" si="11"/>
        <v>#DIV/0!</v>
      </c>
      <c r="X75" s="160">
        <f>xTAX!AK74</f>
        <v>0</v>
      </c>
      <c r="Y75" s="218">
        <v>1</v>
      </c>
      <c r="Z75" s="170" t="e">
        <f>Y75*X75*SUM(SUT!C75:D75)</f>
        <v>#DIV/0!</v>
      </c>
      <c r="AA75" s="171" t="e">
        <f t="shared" si="12"/>
        <v>#DIV/0!</v>
      </c>
      <c r="AB75" s="160">
        <f>xTAX!AL74</f>
        <v>0</v>
      </c>
      <c r="AC75" s="218">
        <v>1</v>
      </c>
      <c r="AD75" s="170" t="e">
        <f>AC75*AB75*SUM(SUT!C75:D75)</f>
        <v>#DIV/0!</v>
      </c>
      <c r="AE75" s="171" t="e">
        <f t="shared" si="13"/>
        <v>#DIV/0!</v>
      </c>
      <c r="AF75" s="2"/>
    </row>
    <row r="76" spans="1:32" x14ac:dyDescent="0.75">
      <c r="A76" s="2"/>
      <c r="B76" s="29" t="s">
        <v>1521</v>
      </c>
      <c r="C76" s="9" t="s">
        <v>182</v>
      </c>
      <c r="D76" s="8">
        <f>xTAX!AF75</f>
        <v>0</v>
      </c>
      <c r="E76" s="217">
        <v>1</v>
      </c>
      <c r="F76" s="166">
        <f>E76*D76*SUP!A76</f>
        <v>0</v>
      </c>
      <c r="G76" s="167" t="e">
        <f t="shared" si="7"/>
        <v>#DIV/0!</v>
      </c>
      <c r="H76" s="8">
        <f>xTAX!AG75</f>
        <v>0</v>
      </c>
      <c r="I76" s="217">
        <v>1</v>
      </c>
      <c r="J76" s="166">
        <f>I76*H76*SUT!D76</f>
        <v>0</v>
      </c>
      <c r="K76" s="167">
        <f t="shared" si="8"/>
        <v>0</v>
      </c>
      <c r="L76" s="8">
        <f>xTAX!AH75</f>
        <v>0</v>
      </c>
      <c r="M76" s="217">
        <v>1</v>
      </c>
      <c r="N76" s="166">
        <f>M76*L76*SUT!V76</f>
        <v>0</v>
      </c>
      <c r="O76" s="167">
        <f t="shared" si="9"/>
        <v>0</v>
      </c>
      <c r="P76" s="8">
        <f>xTAX!AI75</f>
        <v>0</v>
      </c>
      <c r="Q76" s="217">
        <v>1</v>
      </c>
      <c r="R76" s="166">
        <f>Q76*P76*SUT!D76</f>
        <v>0</v>
      </c>
      <c r="S76" s="167">
        <f t="shared" si="10"/>
        <v>0</v>
      </c>
      <c r="T76" s="8">
        <f>xTAX!AJ75</f>
        <v>-0.11719005735495792</v>
      </c>
      <c r="U76" s="217">
        <v>1</v>
      </c>
      <c r="V76" s="166" t="e">
        <f>U76*T76*SUM(SUT!C76:D76)</f>
        <v>#DIV/0!</v>
      </c>
      <c r="W76" s="167" t="e">
        <f t="shared" si="11"/>
        <v>#DIV/0!</v>
      </c>
      <c r="X76" s="8">
        <f>xTAX!AK75</f>
        <v>8.9758337163853674E-2</v>
      </c>
      <c r="Y76" s="217">
        <v>1</v>
      </c>
      <c r="Z76" s="166" t="e">
        <f>Y76*X76*SUM(SUT!C76:D76)</f>
        <v>#DIV/0!</v>
      </c>
      <c r="AA76" s="167" t="e">
        <f t="shared" si="12"/>
        <v>#DIV/0!</v>
      </c>
      <c r="AB76" s="8">
        <f>xTAX!AL75</f>
        <v>2.7440760606809524E-4</v>
      </c>
      <c r="AC76" s="217">
        <v>1</v>
      </c>
      <c r="AD76" s="166" t="e">
        <f>AC76*AB76*SUM(SUT!C76:D76)</f>
        <v>#DIV/0!</v>
      </c>
      <c r="AE76" s="167" t="e">
        <f t="shared" si="13"/>
        <v>#DIV/0!</v>
      </c>
      <c r="AF76" s="2"/>
    </row>
    <row r="77" spans="1:32" x14ac:dyDescent="0.75">
      <c r="A77" s="2"/>
      <c r="B77" s="29" t="s">
        <v>1522</v>
      </c>
      <c r="C77" s="9" t="s">
        <v>184</v>
      </c>
      <c r="D77" s="8">
        <f>xTAX!AF76</f>
        <v>0</v>
      </c>
      <c r="E77" s="217">
        <v>1</v>
      </c>
      <c r="F77" s="166">
        <f>E77*D77*SUP!A77</f>
        <v>0</v>
      </c>
      <c r="G77" s="167" t="e">
        <f t="shared" si="7"/>
        <v>#DIV/0!</v>
      </c>
      <c r="H77" s="8">
        <f>xTAX!AG76</f>
        <v>0</v>
      </c>
      <c r="I77" s="217">
        <v>1</v>
      </c>
      <c r="J77" s="166">
        <f>I77*H77*SUT!D77</f>
        <v>0</v>
      </c>
      <c r="K77" s="167">
        <f t="shared" si="8"/>
        <v>0</v>
      </c>
      <c r="L77" s="8">
        <f>xTAX!AH76</f>
        <v>0</v>
      </c>
      <c r="M77" s="217">
        <v>1</v>
      </c>
      <c r="N77" s="166">
        <f>M77*L77*SUT!V77</f>
        <v>0</v>
      </c>
      <c r="O77" s="167">
        <f t="shared" si="9"/>
        <v>0</v>
      </c>
      <c r="P77" s="8">
        <f>xTAX!AI76</f>
        <v>0</v>
      </c>
      <c r="Q77" s="217">
        <v>1</v>
      </c>
      <c r="R77" s="166">
        <f>Q77*P77*SUT!D77</f>
        <v>0</v>
      </c>
      <c r="S77" s="167">
        <f t="shared" si="10"/>
        <v>0</v>
      </c>
      <c r="T77" s="8">
        <f>xTAX!AJ76</f>
        <v>-5.5441706786222199E-2</v>
      </c>
      <c r="U77" s="217">
        <v>1</v>
      </c>
      <c r="V77" s="166" t="e">
        <f>U77*T77*SUM(SUT!C77:D77)</f>
        <v>#DIV/0!</v>
      </c>
      <c r="W77" s="167" t="e">
        <f t="shared" si="11"/>
        <v>#DIV/0!</v>
      </c>
      <c r="X77" s="8">
        <f>xTAX!AK76</f>
        <v>1.1161455332462837E-2</v>
      </c>
      <c r="Y77" s="217">
        <v>1</v>
      </c>
      <c r="Z77" s="166" t="e">
        <f>Y77*X77*SUM(SUT!C77:D77)</f>
        <v>#DIV/0!</v>
      </c>
      <c r="AA77" s="167" t="e">
        <f t="shared" si="12"/>
        <v>#DIV/0!</v>
      </c>
      <c r="AB77" s="8">
        <f>xTAX!AL76</f>
        <v>0</v>
      </c>
      <c r="AC77" s="217">
        <v>1</v>
      </c>
      <c r="AD77" s="166" t="e">
        <f>AC77*AB77*SUM(SUT!C77:D77)</f>
        <v>#DIV/0!</v>
      </c>
      <c r="AE77" s="167" t="e">
        <f t="shared" si="13"/>
        <v>#DIV/0!</v>
      </c>
      <c r="AF77" s="2"/>
    </row>
    <row r="78" spans="1:32" x14ac:dyDescent="0.75">
      <c r="A78" s="2"/>
      <c r="B78" s="29" t="s">
        <v>1523</v>
      </c>
      <c r="C78" s="9" t="s">
        <v>1192</v>
      </c>
      <c r="D78" s="8">
        <f>xTAX!AF77</f>
        <v>0</v>
      </c>
      <c r="E78" s="217">
        <v>1</v>
      </c>
      <c r="F78" s="166">
        <f>E78*D78*SUP!A78</f>
        <v>0</v>
      </c>
      <c r="G78" s="167" t="e">
        <f t="shared" si="7"/>
        <v>#DIV/0!</v>
      </c>
      <c r="H78" s="8">
        <f>xTAX!AG77</f>
        <v>0</v>
      </c>
      <c r="I78" s="217">
        <v>1</v>
      </c>
      <c r="J78" s="166">
        <f>I78*H78*SUT!D78</f>
        <v>0</v>
      </c>
      <c r="K78" s="167">
        <f t="shared" si="8"/>
        <v>0</v>
      </c>
      <c r="L78" s="8">
        <f>xTAX!AH77</f>
        <v>0</v>
      </c>
      <c r="M78" s="217">
        <v>1</v>
      </c>
      <c r="N78" s="166">
        <f>M78*L78*SUT!V78</f>
        <v>0</v>
      </c>
      <c r="O78" s="167">
        <f t="shared" si="9"/>
        <v>0</v>
      </c>
      <c r="P78" s="8">
        <f>xTAX!AI77</f>
        <v>0</v>
      </c>
      <c r="Q78" s="217">
        <v>1</v>
      </c>
      <c r="R78" s="166">
        <f>Q78*P78*SUT!D78</f>
        <v>0</v>
      </c>
      <c r="S78" s="167">
        <f t="shared" si="10"/>
        <v>0</v>
      </c>
      <c r="T78" s="8">
        <f>xTAX!AJ77</f>
        <v>0</v>
      </c>
      <c r="U78" s="217">
        <v>1</v>
      </c>
      <c r="V78" s="166" t="e">
        <f>U78*T78*SUM(SUT!C78:D78)</f>
        <v>#DIV/0!</v>
      </c>
      <c r="W78" s="167" t="e">
        <f t="shared" si="11"/>
        <v>#DIV/0!</v>
      </c>
      <c r="X78" s="8">
        <f>xTAX!AK77</f>
        <v>0</v>
      </c>
      <c r="Y78" s="217">
        <v>1</v>
      </c>
      <c r="Z78" s="166" t="e">
        <f>Y78*X78*SUM(SUT!C78:D78)</f>
        <v>#DIV/0!</v>
      </c>
      <c r="AA78" s="167" t="e">
        <f t="shared" si="12"/>
        <v>#DIV/0!</v>
      </c>
      <c r="AB78" s="8">
        <f>xTAX!AL77</f>
        <v>0</v>
      </c>
      <c r="AC78" s="217">
        <v>1</v>
      </c>
      <c r="AD78" s="166" t="e">
        <f>AC78*AB78*SUM(SUT!C78:D78)</f>
        <v>#DIV/0!</v>
      </c>
      <c r="AE78" s="167" t="e">
        <f t="shared" si="13"/>
        <v>#DIV/0!</v>
      </c>
      <c r="AF78" s="2"/>
    </row>
    <row r="79" spans="1:32" x14ac:dyDescent="0.75">
      <c r="A79" s="2"/>
      <c r="B79" s="29" t="s">
        <v>1524</v>
      </c>
      <c r="C79" s="9" t="s">
        <v>186</v>
      </c>
      <c r="D79" s="8">
        <f>xTAX!AF78</f>
        <v>0</v>
      </c>
      <c r="E79" s="89">
        <v>1</v>
      </c>
      <c r="F79" s="166">
        <f>E79*D79*SUP!A79</f>
        <v>0</v>
      </c>
      <c r="G79" s="167" t="e">
        <f t="shared" si="7"/>
        <v>#DIV/0!</v>
      </c>
      <c r="H79" s="8">
        <f>xTAX!AG78</f>
        <v>0</v>
      </c>
      <c r="I79" s="89">
        <v>1</v>
      </c>
      <c r="J79" s="166">
        <f>I79*H79*SUT!D79</f>
        <v>0</v>
      </c>
      <c r="K79" s="167">
        <f t="shared" si="8"/>
        <v>0</v>
      </c>
      <c r="L79" s="8">
        <f>xTAX!AH78</f>
        <v>0</v>
      </c>
      <c r="M79" s="89">
        <v>1</v>
      </c>
      <c r="N79" s="166">
        <f>M79*L79*SUT!V79</f>
        <v>0</v>
      </c>
      <c r="O79" s="167">
        <f t="shared" si="9"/>
        <v>0</v>
      </c>
      <c r="P79" s="8">
        <f>xTAX!AI78</f>
        <v>0</v>
      </c>
      <c r="Q79" s="89">
        <v>1</v>
      </c>
      <c r="R79" s="166">
        <f>Q79*P79*SUT!D79</f>
        <v>0</v>
      </c>
      <c r="S79" s="167">
        <f t="shared" si="10"/>
        <v>0</v>
      </c>
      <c r="T79" s="8">
        <f>xTAX!AJ78</f>
        <v>0</v>
      </c>
      <c r="U79" s="89">
        <v>1</v>
      </c>
      <c r="V79" s="166" t="e">
        <f>U79*T79*SUM(SUT!C79:D79)</f>
        <v>#DIV/0!</v>
      </c>
      <c r="W79" s="167" t="e">
        <f t="shared" si="11"/>
        <v>#DIV/0!</v>
      </c>
      <c r="X79" s="8">
        <f>xTAX!AK78</f>
        <v>5.146172342180079E-2</v>
      </c>
      <c r="Y79" s="89">
        <v>1</v>
      </c>
      <c r="Z79" s="166" t="e">
        <f>Y79*X79*SUM(SUT!C79:D79)</f>
        <v>#DIV/0!</v>
      </c>
      <c r="AA79" s="167" t="e">
        <f t="shared" si="12"/>
        <v>#DIV/0!</v>
      </c>
      <c r="AB79" s="8">
        <f>xTAX!AL78</f>
        <v>0</v>
      </c>
      <c r="AC79" s="89">
        <v>1</v>
      </c>
      <c r="AD79" s="166" t="e">
        <f>AC79*AB79*SUM(SUT!C79:D79)</f>
        <v>#DIV/0!</v>
      </c>
      <c r="AE79" s="167" t="e">
        <f t="shared" si="13"/>
        <v>#DIV/0!</v>
      </c>
      <c r="AF79" s="2"/>
    </row>
    <row r="80" spans="1:32" x14ac:dyDescent="0.75">
      <c r="A80" s="2"/>
      <c r="B80" s="29" t="s">
        <v>1525</v>
      </c>
      <c r="C80" s="18" t="s">
        <v>1196</v>
      </c>
      <c r="D80" s="160">
        <f>xTAX!AF79</f>
        <v>0</v>
      </c>
      <c r="E80" s="152">
        <v>1</v>
      </c>
      <c r="F80" s="170">
        <f>E80*D80*SUP!A80</f>
        <v>0</v>
      </c>
      <c r="G80" s="171" t="e">
        <f t="shared" si="7"/>
        <v>#DIV/0!</v>
      </c>
      <c r="H80" s="160">
        <f>xTAX!AG79</f>
        <v>0</v>
      </c>
      <c r="I80" s="152">
        <v>1</v>
      </c>
      <c r="J80" s="170">
        <f>I80*H80*SUT!D80</f>
        <v>0</v>
      </c>
      <c r="K80" s="171">
        <f t="shared" si="8"/>
        <v>0</v>
      </c>
      <c r="L80" s="160">
        <f>xTAX!AH79</f>
        <v>0</v>
      </c>
      <c r="M80" s="152">
        <v>1</v>
      </c>
      <c r="N80" s="170">
        <f>M80*L80*SUT!V80</f>
        <v>0</v>
      </c>
      <c r="O80" s="171">
        <f t="shared" si="9"/>
        <v>0</v>
      </c>
      <c r="P80" s="160">
        <f>xTAX!AI79</f>
        <v>0</v>
      </c>
      <c r="Q80" s="152">
        <v>1</v>
      </c>
      <c r="R80" s="170">
        <f>Q80*P80*SUT!D80</f>
        <v>0</v>
      </c>
      <c r="S80" s="171">
        <f t="shared" si="10"/>
        <v>0</v>
      </c>
      <c r="T80" s="160">
        <f>xTAX!AJ79</f>
        <v>0</v>
      </c>
      <c r="U80" s="152">
        <v>1</v>
      </c>
      <c r="V80" s="170" t="e">
        <f>U80*T80*SUM(SUT!C80:D80)</f>
        <v>#DIV/0!</v>
      </c>
      <c r="W80" s="171" t="e">
        <f t="shared" si="11"/>
        <v>#DIV/0!</v>
      </c>
      <c r="X80" s="160">
        <f>xTAX!AK79</f>
        <v>0</v>
      </c>
      <c r="Y80" s="152">
        <v>1</v>
      </c>
      <c r="Z80" s="170" t="e">
        <f>Y80*X80*SUM(SUT!C80:D80)</f>
        <v>#DIV/0!</v>
      </c>
      <c r="AA80" s="171" t="e">
        <f t="shared" si="12"/>
        <v>#DIV/0!</v>
      </c>
      <c r="AB80" s="160">
        <f>xTAX!AL79</f>
        <v>0</v>
      </c>
      <c r="AC80" s="152">
        <v>1</v>
      </c>
      <c r="AD80" s="170" t="e">
        <f>AC80*AB80*SUM(SUT!C80:D80)</f>
        <v>#DIV/0!</v>
      </c>
      <c r="AE80" s="171" t="e">
        <f t="shared" si="13"/>
        <v>#DIV/0!</v>
      </c>
      <c r="AF80" s="2"/>
    </row>
    <row r="81" spans="1:32" x14ac:dyDescent="0.75">
      <c r="A81" s="2"/>
      <c r="B81" s="29" t="s">
        <v>1526</v>
      </c>
      <c r="C81" s="9" t="s">
        <v>1199</v>
      </c>
      <c r="D81" s="8">
        <f>xTAX!AF80</f>
        <v>0</v>
      </c>
      <c r="E81" s="89">
        <v>1</v>
      </c>
      <c r="F81" s="166">
        <f>E81*D81*SUP!A81</f>
        <v>0</v>
      </c>
      <c r="G81" s="167" t="e">
        <f t="shared" si="7"/>
        <v>#DIV/0!</v>
      </c>
      <c r="H81" s="8">
        <f>xTAX!AG80</f>
        <v>0</v>
      </c>
      <c r="I81" s="89">
        <v>1</v>
      </c>
      <c r="J81" s="166">
        <f>I81*H81*SUT!D81</f>
        <v>0</v>
      </c>
      <c r="K81" s="167">
        <f t="shared" si="8"/>
        <v>0</v>
      </c>
      <c r="L81" s="8">
        <f>xTAX!AH80</f>
        <v>0</v>
      </c>
      <c r="M81" s="89">
        <v>1</v>
      </c>
      <c r="N81" s="166">
        <f>M81*L81*SUT!V81</f>
        <v>0</v>
      </c>
      <c r="O81" s="167">
        <f t="shared" si="9"/>
        <v>0</v>
      </c>
      <c r="P81" s="8">
        <f>xTAX!AI80</f>
        <v>0</v>
      </c>
      <c r="Q81" s="89">
        <v>1</v>
      </c>
      <c r="R81" s="166">
        <f>Q81*P81*SUT!D81</f>
        <v>0</v>
      </c>
      <c r="S81" s="167">
        <f t="shared" si="10"/>
        <v>0</v>
      </c>
      <c r="T81" s="8">
        <f>xTAX!AJ80</f>
        <v>0</v>
      </c>
      <c r="U81" s="89">
        <v>1</v>
      </c>
      <c r="V81" s="166" t="e">
        <f>U81*T81*SUM(SUT!C81:D81)</f>
        <v>#DIV/0!</v>
      </c>
      <c r="W81" s="167" t="e">
        <f t="shared" si="11"/>
        <v>#DIV/0!</v>
      </c>
      <c r="X81" s="8">
        <f>xTAX!AK80</f>
        <v>6.4493279289061668E-3</v>
      </c>
      <c r="Y81" s="89">
        <v>1</v>
      </c>
      <c r="Z81" s="166" t="e">
        <f>Y81*X81*SUM(SUT!C81:D81)</f>
        <v>#DIV/0!</v>
      </c>
      <c r="AA81" s="167" t="e">
        <f t="shared" si="12"/>
        <v>#DIV/0!</v>
      </c>
      <c r="AB81" s="8">
        <f>xTAX!AL80</f>
        <v>0</v>
      </c>
      <c r="AC81" s="89">
        <v>1</v>
      </c>
      <c r="AD81" s="166" t="e">
        <f>AC81*AB81*SUM(SUT!C81:D81)</f>
        <v>#DIV/0!</v>
      </c>
      <c r="AE81" s="167" t="e">
        <f t="shared" si="13"/>
        <v>#DIV/0!</v>
      </c>
      <c r="AF81" s="2"/>
    </row>
    <row r="82" spans="1:32" x14ac:dyDescent="0.75">
      <c r="A82" s="2"/>
      <c r="B82" s="29" t="s">
        <v>1527</v>
      </c>
      <c r="C82" s="9" t="s">
        <v>1202</v>
      </c>
      <c r="D82" s="8">
        <f>xTAX!AF81</f>
        <v>0</v>
      </c>
      <c r="E82" s="89">
        <v>1</v>
      </c>
      <c r="F82" s="166">
        <f>E82*D82*SUP!A82</f>
        <v>0</v>
      </c>
      <c r="G82" s="167" t="e">
        <f t="shared" si="7"/>
        <v>#DIV/0!</v>
      </c>
      <c r="H82" s="8">
        <f>xTAX!AG81</f>
        <v>0</v>
      </c>
      <c r="I82" s="89">
        <v>1</v>
      </c>
      <c r="J82" s="166">
        <f>I82*H82*SUT!D82</f>
        <v>0</v>
      </c>
      <c r="K82" s="167">
        <f t="shared" si="8"/>
        <v>0</v>
      </c>
      <c r="L82" s="8">
        <f>xTAX!AH81</f>
        <v>0</v>
      </c>
      <c r="M82" s="89">
        <v>1</v>
      </c>
      <c r="N82" s="166">
        <f>M82*L82*SUT!V82</f>
        <v>0</v>
      </c>
      <c r="O82" s="167">
        <f t="shared" si="9"/>
        <v>0</v>
      </c>
      <c r="P82" s="8">
        <f>xTAX!AI81</f>
        <v>0</v>
      </c>
      <c r="Q82" s="89">
        <v>1</v>
      </c>
      <c r="R82" s="166">
        <f>Q82*P82*SUT!D82</f>
        <v>0</v>
      </c>
      <c r="S82" s="167">
        <f t="shared" si="10"/>
        <v>0</v>
      </c>
      <c r="T82" s="8">
        <f>xTAX!AJ81</f>
        <v>0</v>
      </c>
      <c r="U82" s="89">
        <v>1</v>
      </c>
      <c r="V82" s="166" t="e">
        <f>U82*T82*SUM(SUT!C82:D82)</f>
        <v>#DIV/0!</v>
      </c>
      <c r="W82" s="167" t="e">
        <f t="shared" si="11"/>
        <v>#DIV/0!</v>
      </c>
      <c r="X82" s="8">
        <f>xTAX!AK81</f>
        <v>0</v>
      </c>
      <c r="Y82" s="89">
        <v>1</v>
      </c>
      <c r="Z82" s="166" t="e">
        <f>Y82*X82*SUM(SUT!C82:D82)</f>
        <v>#DIV/0!</v>
      </c>
      <c r="AA82" s="167" t="e">
        <f t="shared" si="12"/>
        <v>#DIV/0!</v>
      </c>
      <c r="AB82" s="8">
        <f>xTAX!AL81</f>
        <v>0</v>
      </c>
      <c r="AC82" s="89">
        <v>1</v>
      </c>
      <c r="AD82" s="166" t="e">
        <f>AC82*AB82*SUM(SUT!C82:D82)</f>
        <v>#DIV/0!</v>
      </c>
      <c r="AE82" s="167" t="e">
        <f t="shared" si="13"/>
        <v>#DIV/0!</v>
      </c>
      <c r="AF82" s="2"/>
    </row>
    <row r="83" spans="1:32" x14ac:dyDescent="0.75">
      <c r="A83" s="2"/>
      <c r="B83" s="29" t="s">
        <v>1528</v>
      </c>
      <c r="C83" s="9" t="s">
        <v>1205</v>
      </c>
      <c r="D83" s="8">
        <f>xTAX!AF82</f>
        <v>0</v>
      </c>
      <c r="E83" s="89">
        <v>1</v>
      </c>
      <c r="F83" s="166">
        <f>E83*D83*SUP!A83</f>
        <v>0</v>
      </c>
      <c r="G83" s="167" t="e">
        <f t="shared" si="7"/>
        <v>#DIV/0!</v>
      </c>
      <c r="H83" s="8">
        <f>xTAX!AG82</f>
        <v>0</v>
      </c>
      <c r="I83" s="89">
        <v>1</v>
      </c>
      <c r="J83" s="166">
        <f>I83*H83*SUT!D83</f>
        <v>0</v>
      </c>
      <c r="K83" s="167">
        <f t="shared" si="8"/>
        <v>0</v>
      </c>
      <c r="L83" s="8">
        <f>xTAX!AH82</f>
        <v>0</v>
      </c>
      <c r="M83" s="89">
        <v>1</v>
      </c>
      <c r="N83" s="166">
        <f>M83*L83*SUT!V83</f>
        <v>0</v>
      </c>
      <c r="O83" s="167">
        <f t="shared" si="9"/>
        <v>0</v>
      </c>
      <c r="P83" s="8">
        <f>xTAX!AI82</f>
        <v>0</v>
      </c>
      <c r="Q83" s="89">
        <v>1</v>
      </c>
      <c r="R83" s="166">
        <f>Q83*P83*SUT!D83</f>
        <v>0</v>
      </c>
      <c r="S83" s="167">
        <f t="shared" si="10"/>
        <v>0</v>
      </c>
      <c r="T83" s="8">
        <f>xTAX!AJ82</f>
        <v>0</v>
      </c>
      <c r="U83" s="89">
        <v>1</v>
      </c>
      <c r="V83" s="166" t="e">
        <f>U83*T83*SUM(SUT!C83:D83)</f>
        <v>#DIV/0!</v>
      </c>
      <c r="W83" s="167" t="e">
        <f t="shared" si="11"/>
        <v>#DIV/0!</v>
      </c>
      <c r="X83" s="8">
        <f>xTAX!AK82</f>
        <v>0</v>
      </c>
      <c r="Y83" s="89">
        <v>1</v>
      </c>
      <c r="Z83" s="166" t="e">
        <f>Y83*X83*SUM(SUT!C83:D83)</f>
        <v>#DIV/0!</v>
      </c>
      <c r="AA83" s="167" t="e">
        <f t="shared" si="12"/>
        <v>#DIV/0!</v>
      </c>
      <c r="AB83" s="8">
        <f>xTAX!AL82</f>
        <v>0</v>
      </c>
      <c r="AC83" s="89">
        <v>1</v>
      </c>
      <c r="AD83" s="166" t="e">
        <f>AC83*AB83*SUM(SUT!C83:D83)</f>
        <v>#DIV/0!</v>
      </c>
      <c r="AE83" s="167" t="e">
        <f t="shared" si="13"/>
        <v>#DIV/0!</v>
      </c>
      <c r="AF83" s="2"/>
    </row>
    <row r="84" spans="1:32" x14ac:dyDescent="0.75">
      <c r="A84" s="2"/>
      <c r="B84" s="29" t="s">
        <v>1529</v>
      </c>
      <c r="C84" s="9" t="s">
        <v>1208</v>
      </c>
      <c r="D84" s="8">
        <f>xTAX!AF83</f>
        <v>0</v>
      </c>
      <c r="E84" s="89">
        <v>1</v>
      </c>
      <c r="F84" s="166">
        <f>E84*D84*SUP!A84</f>
        <v>0</v>
      </c>
      <c r="G84" s="167" t="e">
        <f t="shared" si="7"/>
        <v>#DIV/0!</v>
      </c>
      <c r="H84" s="8">
        <f>xTAX!AG83</f>
        <v>0</v>
      </c>
      <c r="I84" s="89">
        <v>1</v>
      </c>
      <c r="J84" s="166">
        <f>I84*H84*SUT!D84</f>
        <v>0</v>
      </c>
      <c r="K84" s="167">
        <f t="shared" si="8"/>
        <v>0</v>
      </c>
      <c r="L84" s="8">
        <f>xTAX!AH83</f>
        <v>0</v>
      </c>
      <c r="M84" s="89">
        <v>1</v>
      </c>
      <c r="N84" s="166">
        <f>M84*L84*SUT!V84</f>
        <v>0</v>
      </c>
      <c r="O84" s="167">
        <f t="shared" si="9"/>
        <v>0</v>
      </c>
      <c r="P84" s="8">
        <f>xTAX!AI83</f>
        <v>0</v>
      </c>
      <c r="Q84" s="89">
        <v>1</v>
      </c>
      <c r="R84" s="166">
        <f>Q84*P84*SUT!D84</f>
        <v>0</v>
      </c>
      <c r="S84" s="167">
        <f t="shared" si="10"/>
        <v>0</v>
      </c>
      <c r="T84" s="8">
        <f>xTAX!AJ83</f>
        <v>0</v>
      </c>
      <c r="U84" s="89">
        <v>1</v>
      </c>
      <c r="V84" s="166" t="e">
        <f>U84*T84*SUM(SUT!C84:D84)</f>
        <v>#DIV/0!</v>
      </c>
      <c r="W84" s="167" t="e">
        <f t="shared" si="11"/>
        <v>#DIV/0!</v>
      </c>
      <c r="X84" s="8">
        <f>xTAX!AK83</f>
        <v>0</v>
      </c>
      <c r="Y84" s="89">
        <v>1</v>
      </c>
      <c r="Z84" s="166" t="e">
        <f>Y84*X84*SUM(SUT!C84:D84)</f>
        <v>#DIV/0!</v>
      </c>
      <c r="AA84" s="167" t="e">
        <f t="shared" si="12"/>
        <v>#DIV/0!</v>
      </c>
      <c r="AB84" s="8">
        <f>xTAX!AL83</f>
        <v>0</v>
      </c>
      <c r="AC84" s="89">
        <v>1</v>
      </c>
      <c r="AD84" s="166" t="e">
        <f>AC84*AB84*SUM(SUT!C84:D84)</f>
        <v>#DIV/0!</v>
      </c>
      <c r="AE84" s="167" t="e">
        <f t="shared" si="13"/>
        <v>#DIV/0!</v>
      </c>
      <c r="AF84" s="2"/>
    </row>
    <row r="85" spans="1:32" x14ac:dyDescent="0.75">
      <c r="A85" s="2"/>
      <c r="B85" s="29" t="s">
        <v>1530</v>
      </c>
      <c r="C85" s="9" t="s">
        <v>1211</v>
      </c>
      <c r="D85" s="8">
        <f>xTAX!AF84</f>
        <v>0</v>
      </c>
      <c r="E85" s="89">
        <v>1</v>
      </c>
      <c r="F85" s="166">
        <f>E85*D85*SUP!A85</f>
        <v>0</v>
      </c>
      <c r="G85" s="167" t="e">
        <f t="shared" si="7"/>
        <v>#DIV/0!</v>
      </c>
      <c r="H85" s="8">
        <f>xTAX!AG84</f>
        <v>0</v>
      </c>
      <c r="I85" s="89">
        <v>1</v>
      </c>
      <c r="J85" s="166">
        <f>I85*H85*SUT!D85</f>
        <v>0</v>
      </c>
      <c r="K85" s="167">
        <f t="shared" si="8"/>
        <v>0</v>
      </c>
      <c r="L85" s="8">
        <f>xTAX!AH84</f>
        <v>0</v>
      </c>
      <c r="M85" s="89">
        <v>1</v>
      </c>
      <c r="N85" s="166">
        <f>M85*L85*SUT!V85</f>
        <v>0</v>
      </c>
      <c r="O85" s="167">
        <f t="shared" si="9"/>
        <v>0</v>
      </c>
      <c r="P85" s="8">
        <f>xTAX!AI84</f>
        <v>0</v>
      </c>
      <c r="Q85" s="89">
        <v>1</v>
      </c>
      <c r="R85" s="166">
        <f>Q85*P85*SUT!D85</f>
        <v>0</v>
      </c>
      <c r="S85" s="167">
        <f t="shared" si="10"/>
        <v>0</v>
      </c>
      <c r="T85" s="8">
        <f>xTAX!AJ84</f>
        <v>0</v>
      </c>
      <c r="U85" s="89">
        <v>1</v>
      </c>
      <c r="V85" s="166" t="e">
        <f>U85*T85*SUM(SUT!C85:D85)</f>
        <v>#DIV/0!</v>
      </c>
      <c r="W85" s="167" t="e">
        <f t="shared" si="11"/>
        <v>#DIV/0!</v>
      </c>
      <c r="X85" s="8">
        <f>xTAX!AK84</f>
        <v>7.1860577813575421E-3</v>
      </c>
      <c r="Y85" s="89">
        <v>1</v>
      </c>
      <c r="Z85" s="166" t="e">
        <f>Y85*X85*SUM(SUT!C85:D85)</f>
        <v>#DIV/0!</v>
      </c>
      <c r="AA85" s="167" t="e">
        <f t="shared" si="12"/>
        <v>#DIV/0!</v>
      </c>
      <c r="AB85" s="8">
        <f>xTAX!AL84</f>
        <v>7.941634977558587E-2</v>
      </c>
      <c r="AC85" s="89">
        <v>1</v>
      </c>
      <c r="AD85" s="166" t="e">
        <f>AC85*AB85*SUM(SUT!C85:D85)</f>
        <v>#DIV/0!</v>
      </c>
      <c r="AE85" s="167" t="e">
        <f t="shared" si="13"/>
        <v>#DIV/0!</v>
      </c>
      <c r="AF85" s="2"/>
    </row>
    <row r="86" spans="1:32" x14ac:dyDescent="0.75">
      <c r="A86" s="2"/>
      <c r="B86" s="29" t="s">
        <v>1531</v>
      </c>
      <c r="C86" s="9" t="s">
        <v>1214</v>
      </c>
      <c r="D86" s="8">
        <f>xTAX!AF85</f>
        <v>-0.46262722584005933</v>
      </c>
      <c r="E86" s="89">
        <v>1</v>
      </c>
      <c r="F86" s="166">
        <f>E86*D86*SUP!A86</f>
        <v>-147.49782990241238</v>
      </c>
      <c r="G86" s="167" t="e">
        <f t="shared" si="7"/>
        <v>#DIV/0!</v>
      </c>
      <c r="H86" s="8">
        <f>xTAX!AG85</f>
        <v>0</v>
      </c>
      <c r="I86" s="89">
        <v>1</v>
      </c>
      <c r="J86" s="166">
        <f>I86*H86*SUT!D86</f>
        <v>0</v>
      </c>
      <c r="K86" s="167">
        <f t="shared" si="8"/>
        <v>0</v>
      </c>
      <c r="L86" s="8">
        <f>xTAX!AH85</f>
        <v>0</v>
      </c>
      <c r="M86" s="89">
        <v>1</v>
      </c>
      <c r="N86" s="166">
        <f>M86*L86*SUT!V86</f>
        <v>0</v>
      </c>
      <c r="O86" s="167">
        <f t="shared" si="9"/>
        <v>0</v>
      </c>
      <c r="P86" s="8">
        <f>xTAX!AI85</f>
        <v>0</v>
      </c>
      <c r="Q86" s="89">
        <v>1</v>
      </c>
      <c r="R86" s="166">
        <f>Q86*P86*SUT!D86</f>
        <v>0</v>
      </c>
      <c r="S86" s="167">
        <f t="shared" si="10"/>
        <v>0</v>
      </c>
      <c r="T86" s="8">
        <f>xTAX!AJ85</f>
        <v>0</v>
      </c>
      <c r="U86" s="89">
        <v>1</v>
      </c>
      <c r="V86" s="166" t="e">
        <f>U86*T86*SUM(SUT!C86:D86)</f>
        <v>#DIV/0!</v>
      </c>
      <c r="W86" s="167" t="e">
        <f t="shared" si="11"/>
        <v>#DIV/0!</v>
      </c>
      <c r="X86" s="8">
        <f>xTAX!AK85</f>
        <v>5.4934140678410421E-3</v>
      </c>
      <c r="Y86" s="89">
        <v>1</v>
      </c>
      <c r="Z86" s="166" t="e">
        <f>Y86*X86*SUM(SUT!C86:D86)</f>
        <v>#DIV/0!</v>
      </c>
      <c r="AA86" s="167" t="e">
        <f t="shared" si="12"/>
        <v>#DIV/0!</v>
      </c>
      <c r="AB86" s="8">
        <f>xTAX!AL85</f>
        <v>0</v>
      </c>
      <c r="AC86" s="89">
        <v>1</v>
      </c>
      <c r="AD86" s="166" t="e">
        <f>AC86*AB86*SUM(SUT!C86:D86)</f>
        <v>#DIV/0!</v>
      </c>
      <c r="AE86" s="167" t="e">
        <f t="shared" si="13"/>
        <v>#DIV/0!</v>
      </c>
      <c r="AF86" s="2"/>
    </row>
    <row r="87" spans="1:32" x14ac:dyDescent="0.75">
      <c r="A87" s="2"/>
      <c r="B87" s="29" t="s">
        <v>1532</v>
      </c>
      <c r="C87" s="9" t="s">
        <v>1217</v>
      </c>
      <c r="D87" s="8">
        <f>xTAX!AF86</f>
        <v>0</v>
      </c>
      <c r="E87" s="89">
        <v>1</v>
      </c>
      <c r="F87" s="166">
        <f>E87*D87*SUP!A87</f>
        <v>0</v>
      </c>
      <c r="G87" s="167" t="e">
        <f t="shared" si="7"/>
        <v>#DIV/0!</v>
      </c>
      <c r="H87" s="8">
        <f>xTAX!AG86</f>
        <v>0</v>
      </c>
      <c r="I87" s="89">
        <v>1</v>
      </c>
      <c r="J87" s="166">
        <f>I87*H87*SUT!D87</f>
        <v>0</v>
      </c>
      <c r="K87" s="167">
        <f t="shared" si="8"/>
        <v>0</v>
      </c>
      <c r="L87" s="8">
        <f>xTAX!AH86</f>
        <v>0</v>
      </c>
      <c r="M87" s="89">
        <v>1</v>
      </c>
      <c r="N87" s="166">
        <f>M87*L87*SUT!V87</f>
        <v>0</v>
      </c>
      <c r="O87" s="167">
        <f t="shared" si="9"/>
        <v>0</v>
      </c>
      <c r="P87" s="8">
        <f>xTAX!AI86</f>
        <v>0</v>
      </c>
      <c r="Q87" s="89">
        <v>1</v>
      </c>
      <c r="R87" s="166">
        <f>Q87*P87*SUT!D87</f>
        <v>0</v>
      </c>
      <c r="S87" s="167">
        <f t="shared" si="10"/>
        <v>0</v>
      </c>
      <c r="T87" s="8">
        <f>xTAX!AJ86</f>
        <v>0</v>
      </c>
      <c r="U87" s="89">
        <v>1</v>
      </c>
      <c r="V87" s="166" t="e">
        <f>U87*T87*SUM(SUT!C87:D87)</f>
        <v>#DIV/0!</v>
      </c>
      <c r="W87" s="167" t="e">
        <f t="shared" si="11"/>
        <v>#DIV/0!</v>
      </c>
      <c r="X87" s="8">
        <f>xTAX!AK86</f>
        <v>1.5121436618309846E-2</v>
      </c>
      <c r="Y87" s="89">
        <v>1</v>
      </c>
      <c r="Z87" s="166" t="e">
        <f>Y87*X87*SUM(SUT!C87:D87)</f>
        <v>#DIV/0!</v>
      </c>
      <c r="AA87" s="167" t="e">
        <f t="shared" si="12"/>
        <v>#DIV/0!</v>
      </c>
      <c r="AB87" s="8">
        <f>xTAX!AL86</f>
        <v>0</v>
      </c>
      <c r="AC87" s="89">
        <v>1</v>
      </c>
      <c r="AD87" s="166" t="e">
        <f>AC87*AB87*SUM(SUT!C87:D87)</f>
        <v>#DIV/0!</v>
      </c>
      <c r="AE87" s="167" t="e">
        <f t="shared" si="13"/>
        <v>#DIV/0!</v>
      </c>
      <c r="AF87" s="2"/>
    </row>
    <row r="88" spans="1:32" x14ac:dyDescent="0.75">
      <c r="A88" s="2"/>
      <c r="B88" s="29" t="s">
        <v>1533</v>
      </c>
      <c r="C88" s="9" t="s">
        <v>1220</v>
      </c>
      <c r="D88" s="8">
        <f>xTAX!AF87</f>
        <v>0</v>
      </c>
      <c r="E88" s="89">
        <v>1</v>
      </c>
      <c r="F88" s="166">
        <f>E88*D88*SUP!A88</f>
        <v>0</v>
      </c>
      <c r="G88" s="167" t="e">
        <f t="shared" si="7"/>
        <v>#DIV/0!</v>
      </c>
      <c r="H88" s="8">
        <f>xTAX!AG87</f>
        <v>0</v>
      </c>
      <c r="I88" s="89">
        <v>1</v>
      </c>
      <c r="J88" s="166">
        <f>I88*H88*SUT!D88</f>
        <v>0</v>
      </c>
      <c r="K88" s="167">
        <f t="shared" si="8"/>
        <v>0</v>
      </c>
      <c r="L88" s="8">
        <f>xTAX!AH87</f>
        <v>0</v>
      </c>
      <c r="M88" s="89">
        <v>1</v>
      </c>
      <c r="N88" s="166">
        <f>M88*L88*SUT!V88</f>
        <v>0</v>
      </c>
      <c r="O88" s="167">
        <f t="shared" si="9"/>
        <v>0</v>
      </c>
      <c r="P88" s="8">
        <f>xTAX!AI87</f>
        <v>0</v>
      </c>
      <c r="Q88" s="89">
        <v>1</v>
      </c>
      <c r="R88" s="166">
        <f>Q88*P88*SUT!D88</f>
        <v>0</v>
      </c>
      <c r="S88" s="167">
        <f t="shared" si="10"/>
        <v>0</v>
      </c>
      <c r="T88" s="8">
        <f>xTAX!AJ87</f>
        <v>0</v>
      </c>
      <c r="U88" s="89">
        <v>1</v>
      </c>
      <c r="V88" s="166" t="e">
        <f>U88*T88*SUM(SUT!C88:D88)</f>
        <v>#DIV/0!</v>
      </c>
      <c r="W88" s="167" t="e">
        <f t="shared" si="11"/>
        <v>#DIV/0!</v>
      </c>
      <c r="X88" s="8">
        <f>xTAX!AK87</f>
        <v>0</v>
      </c>
      <c r="Y88" s="89">
        <v>1</v>
      </c>
      <c r="Z88" s="166" t="e">
        <f>Y88*X88*SUM(SUT!C88:D88)</f>
        <v>#DIV/0!</v>
      </c>
      <c r="AA88" s="167" t="e">
        <f t="shared" si="12"/>
        <v>#DIV/0!</v>
      </c>
      <c r="AB88" s="8">
        <f>xTAX!AL87</f>
        <v>0</v>
      </c>
      <c r="AC88" s="89">
        <v>1</v>
      </c>
      <c r="AD88" s="166" t="e">
        <f>AC88*AB88*SUM(SUT!C88:D88)</f>
        <v>#DIV/0!</v>
      </c>
      <c r="AE88" s="167" t="e">
        <f t="shared" si="13"/>
        <v>#DIV/0!</v>
      </c>
      <c r="AF88" s="2"/>
    </row>
    <row r="89" spans="1:32" x14ac:dyDescent="0.75">
      <c r="A89" s="2"/>
      <c r="B89" s="29" t="s">
        <v>1534</v>
      </c>
      <c r="C89" s="9" t="s">
        <v>189</v>
      </c>
      <c r="D89" s="8">
        <f>xTAX!AF88</f>
        <v>0</v>
      </c>
      <c r="E89" s="89">
        <v>1</v>
      </c>
      <c r="F89" s="166">
        <f>E89*D89*SUP!A89</f>
        <v>0</v>
      </c>
      <c r="G89" s="167" t="e">
        <f t="shared" si="7"/>
        <v>#DIV/0!</v>
      </c>
      <c r="H89" s="8">
        <f>xTAX!AG88</f>
        <v>0</v>
      </c>
      <c r="I89" s="89">
        <v>1</v>
      </c>
      <c r="J89" s="166">
        <f>I89*H89*SUT!D89</f>
        <v>0</v>
      </c>
      <c r="K89" s="167">
        <f t="shared" si="8"/>
        <v>0</v>
      </c>
      <c r="L89" s="8">
        <f>xTAX!AH88</f>
        <v>0</v>
      </c>
      <c r="M89" s="89">
        <v>1</v>
      </c>
      <c r="N89" s="166">
        <f>M89*L89*SUT!V89</f>
        <v>0</v>
      </c>
      <c r="O89" s="167">
        <f t="shared" si="9"/>
        <v>0</v>
      </c>
      <c r="P89" s="8">
        <f>xTAX!AI88</f>
        <v>0</v>
      </c>
      <c r="Q89" s="89">
        <v>1</v>
      </c>
      <c r="R89" s="166">
        <f>Q89*P89*SUT!D89</f>
        <v>0</v>
      </c>
      <c r="S89" s="167">
        <f t="shared" si="10"/>
        <v>0</v>
      </c>
      <c r="T89" s="8">
        <f>xTAX!AJ88</f>
        <v>-1.3429158734071515E-2</v>
      </c>
      <c r="U89" s="89">
        <v>1</v>
      </c>
      <c r="V89" s="166" t="e">
        <f>U89*T89*SUM(SUT!C89:D89)</f>
        <v>#DIV/0!</v>
      </c>
      <c r="W89" s="167" t="e">
        <f t="shared" si="11"/>
        <v>#DIV/0!</v>
      </c>
      <c r="X89" s="8">
        <f>xTAX!AK88</f>
        <v>2.0913963154409319E-2</v>
      </c>
      <c r="Y89" s="89">
        <v>1</v>
      </c>
      <c r="Z89" s="166" t="e">
        <f>Y89*X89*SUM(SUT!C89:D89)</f>
        <v>#DIV/0!</v>
      </c>
      <c r="AA89" s="167" t="e">
        <f t="shared" si="12"/>
        <v>#DIV/0!</v>
      </c>
      <c r="AB89" s="8">
        <f>xTAX!AL88</f>
        <v>0</v>
      </c>
      <c r="AC89" s="89">
        <v>1</v>
      </c>
      <c r="AD89" s="166" t="e">
        <f>AC89*AB89*SUM(SUT!C89:D89)</f>
        <v>#DIV/0!</v>
      </c>
      <c r="AE89" s="167" t="e">
        <f t="shared" si="13"/>
        <v>#DIV/0!</v>
      </c>
      <c r="AF89" s="2"/>
    </row>
    <row r="90" spans="1:32" x14ac:dyDescent="0.75">
      <c r="A90" s="2"/>
      <c r="B90" s="29" t="s">
        <v>1535</v>
      </c>
      <c r="C90" s="9" t="s">
        <v>1223</v>
      </c>
      <c r="D90" s="8">
        <f>xTAX!AF89</f>
        <v>0</v>
      </c>
      <c r="E90" s="89">
        <v>1</v>
      </c>
      <c r="F90" s="166" t="e">
        <f>E90*D90*SUP!A90</f>
        <v>#DIV/0!</v>
      </c>
      <c r="G90" s="167" t="e">
        <f t="shared" si="7"/>
        <v>#DIV/0!</v>
      </c>
      <c r="H90" s="8">
        <f>xTAX!AG89</f>
        <v>0</v>
      </c>
      <c r="I90" s="89">
        <v>1</v>
      </c>
      <c r="J90" s="166">
        <f>I90*H90*SUT!D90</f>
        <v>0</v>
      </c>
      <c r="K90" s="167">
        <f t="shared" si="8"/>
        <v>0</v>
      </c>
      <c r="L90" s="8">
        <f>xTAX!AH89</f>
        <v>0</v>
      </c>
      <c r="M90" s="89">
        <v>1</v>
      </c>
      <c r="N90" s="166">
        <f>M90*L90*SUT!V90</f>
        <v>0</v>
      </c>
      <c r="O90" s="167">
        <f t="shared" si="9"/>
        <v>0</v>
      </c>
      <c r="P90" s="8">
        <f>xTAX!AI89</f>
        <v>0</v>
      </c>
      <c r="Q90" s="89">
        <v>1</v>
      </c>
      <c r="R90" s="166">
        <f>Q90*P90*SUT!D90</f>
        <v>0</v>
      </c>
      <c r="S90" s="167">
        <f t="shared" si="10"/>
        <v>0</v>
      </c>
      <c r="T90" s="8">
        <f>xTAX!AJ89</f>
        <v>0</v>
      </c>
      <c r="U90" s="89">
        <v>1</v>
      </c>
      <c r="V90" s="166" t="e">
        <f>U90*T90*SUM(SUT!C90:D90)</f>
        <v>#DIV/0!</v>
      </c>
      <c r="W90" s="167" t="e">
        <f t="shared" si="11"/>
        <v>#DIV/0!</v>
      </c>
      <c r="X90" s="8">
        <f>xTAX!AK89</f>
        <v>7.0309928232057312E-2</v>
      </c>
      <c r="Y90" s="89">
        <v>1</v>
      </c>
      <c r="Z90" s="166" t="e">
        <f>Y90*X90*SUM(SUT!C90:D90)</f>
        <v>#DIV/0!</v>
      </c>
      <c r="AA90" s="167" t="e">
        <f t="shared" si="12"/>
        <v>#DIV/0!</v>
      </c>
      <c r="AB90" s="8">
        <f>xTAX!AL89</f>
        <v>3.1700071294076993E-3</v>
      </c>
      <c r="AC90" s="89">
        <v>1</v>
      </c>
      <c r="AD90" s="166" t="e">
        <f>AC90*AB90*SUM(SUT!C90:D90)</f>
        <v>#DIV/0!</v>
      </c>
      <c r="AE90" s="167" t="e">
        <f t="shared" si="13"/>
        <v>#DIV/0!</v>
      </c>
      <c r="AF90" s="2"/>
    </row>
    <row r="91" spans="1:32" x14ac:dyDescent="0.75">
      <c r="A91" s="2"/>
      <c r="B91" s="29" t="s">
        <v>1536</v>
      </c>
      <c r="C91" s="9" t="s">
        <v>194</v>
      </c>
      <c r="D91" s="8">
        <f>xTAX!AF90</f>
        <v>0</v>
      </c>
      <c r="E91" s="89">
        <v>1</v>
      </c>
      <c r="F91" s="166" t="e">
        <f>E91*D91*SUP!A91</f>
        <v>#DIV/0!</v>
      </c>
      <c r="G91" s="167" t="e">
        <f t="shared" si="7"/>
        <v>#DIV/0!</v>
      </c>
      <c r="H91" s="8">
        <f>xTAX!AG90</f>
        <v>0</v>
      </c>
      <c r="I91" s="89">
        <v>1</v>
      </c>
      <c r="J91" s="166">
        <f>I91*H91*SUT!D91</f>
        <v>0</v>
      </c>
      <c r="K91" s="167">
        <f t="shared" si="8"/>
        <v>0</v>
      </c>
      <c r="L91" s="8">
        <f>xTAX!AH90</f>
        <v>0</v>
      </c>
      <c r="M91" s="89">
        <v>1</v>
      </c>
      <c r="N91" s="166">
        <f>M91*L91*SUT!V91</f>
        <v>0</v>
      </c>
      <c r="O91" s="167">
        <f t="shared" si="9"/>
        <v>0</v>
      </c>
      <c r="P91" s="8">
        <f>xTAX!AI90</f>
        <v>0</v>
      </c>
      <c r="Q91" s="89">
        <v>1</v>
      </c>
      <c r="R91" s="166">
        <f>Q91*P91*SUT!D91</f>
        <v>0</v>
      </c>
      <c r="S91" s="167">
        <f t="shared" si="10"/>
        <v>0</v>
      </c>
      <c r="T91" s="8">
        <f>xTAX!AJ90</f>
        <v>0</v>
      </c>
      <c r="U91" s="89">
        <v>1</v>
      </c>
      <c r="V91" s="166" t="e">
        <f>U91*T91*SUM(SUT!C91:D91)</f>
        <v>#DIV/0!</v>
      </c>
      <c r="W91" s="167" t="e">
        <f t="shared" si="11"/>
        <v>#DIV/0!</v>
      </c>
      <c r="X91" s="8">
        <f>xTAX!AK90</f>
        <v>0.16251067308113587</v>
      </c>
      <c r="Y91" s="89">
        <v>1</v>
      </c>
      <c r="Z91" s="166" t="e">
        <f>Y91*X91*SUM(SUT!C91:D91)</f>
        <v>#DIV/0!</v>
      </c>
      <c r="AA91" s="167" t="e">
        <f t="shared" si="12"/>
        <v>#DIV/0!</v>
      </c>
      <c r="AB91" s="8">
        <f>xTAX!AL90</f>
        <v>7.1947466821302777E-2</v>
      </c>
      <c r="AC91" s="89">
        <v>1</v>
      </c>
      <c r="AD91" s="166" t="e">
        <f>AC91*AB91*SUM(SUT!C91:D91)</f>
        <v>#DIV/0!</v>
      </c>
      <c r="AE91" s="167" t="e">
        <f t="shared" si="13"/>
        <v>#DIV/0!</v>
      </c>
      <c r="AF91" s="2"/>
    </row>
    <row r="92" spans="1:32" x14ac:dyDescent="0.75">
      <c r="A92" s="2"/>
      <c r="B92" s="29" t="s">
        <v>1537</v>
      </c>
      <c r="C92" s="18" t="s">
        <v>1227</v>
      </c>
      <c r="D92" s="160">
        <f>xTAX!AF91</f>
        <v>0</v>
      </c>
      <c r="E92" s="152">
        <v>1</v>
      </c>
      <c r="F92" s="170" t="e">
        <f>E92*D92*SUP!A92</f>
        <v>#DIV/0!</v>
      </c>
      <c r="G92" s="171" t="e">
        <f t="shared" si="7"/>
        <v>#DIV/0!</v>
      </c>
      <c r="H92" s="160">
        <f>xTAX!AG91</f>
        <v>0</v>
      </c>
      <c r="I92" s="152">
        <v>1</v>
      </c>
      <c r="J92" s="170">
        <f>I92*H92*SUT!D92</f>
        <v>0</v>
      </c>
      <c r="K92" s="171">
        <f t="shared" si="8"/>
        <v>0</v>
      </c>
      <c r="L92" s="160">
        <f>xTAX!AH91</f>
        <v>0</v>
      </c>
      <c r="M92" s="152">
        <v>1</v>
      </c>
      <c r="N92" s="170">
        <f>M92*L92*SUT!V92</f>
        <v>0</v>
      </c>
      <c r="O92" s="171">
        <f t="shared" si="9"/>
        <v>0</v>
      </c>
      <c r="P92" s="160">
        <f>xTAX!AI91</f>
        <v>0</v>
      </c>
      <c r="Q92" s="152">
        <v>1</v>
      </c>
      <c r="R92" s="170">
        <f>Q92*P92*SUT!D92</f>
        <v>0</v>
      </c>
      <c r="S92" s="171">
        <f t="shared" si="10"/>
        <v>0</v>
      </c>
      <c r="T92" s="160">
        <f>xTAX!AJ91</f>
        <v>0</v>
      </c>
      <c r="U92" s="152">
        <v>1</v>
      </c>
      <c r="V92" s="170" t="e">
        <f>U92*T92*SUM(SUT!C92:D92)</f>
        <v>#DIV/0!</v>
      </c>
      <c r="W92" s="171" t="e">
        <f t="shared" si="11"/>
        <v>#DIV/0!</v>
      </c>
      <c r="X92" s="160">
        <f>xTAX!AK91</f>
        <v>7.8812840046106863E-2</v>
      </c>
      <c r="Y92" s="152">
        <v>1</v>
      </c>
      <c r="Z92" s="170" t="e">
        <f>Y92*X92*SUM(SUT!C92:D92)</f>
        <v>#DIV/0!</v>
      </c>
      <c r="AA92" s="171" t="e">
        <f t="shared" si="12"/>
        <v>#DIV/0!</v>
      </c>
      <c r="AB92" s="160">
        <f>xTAX!AL91</f>
        <v>0</v>
      </c>
      <c r="AC92" s="152">
        <v>1</v>
      </c>
      <c r="AD92" s="170" t="e">
        <f>AC92*AB92*SUM(SUT!C92:D92)</f>
        <v>#DIV/0!</v>
      </c>
      <c r="AE92" s="171" t="e">
        <f t="shared" si="13"/>
        <v>#DIV/0!</v>
      </c>
      <c r="AF92" s="2"/>
    </row>
    <row r="93" spans="1:32" x14ac:dyDescent="0.75">
      <c r="A93" s="2"/>
      <c r="B93" s="29" t="s">
        <v>1538</v>
      </c>
      <c r="C93" s="9" t="s">
        <v>1230</v>
      </c>
      <c r="D93" s="8">
        <f>xTAX!AF92</f>
        <v>0</v>
      </c>
      <c r="E93" s="89">
        <v>1</v>
      </c>
      <c r="F93" s="166" t="e">
        <f>E93*D93*SUP!A93</f>
        <v>#DIV/0!</v>
      </c>
      <c r="G93" s="167" t="e">
        <f t="shared" si="7"/>
        <v>#DIV/0!</v>
      </c>
      <c r="H93" s="8">
        <f>xTAX!AG92</f>
        <v>0</v>
      </c>
      <c r="I93" s="89">
        <v>1</v>
      </c>
      <c r="J93" s="166">
        <f>I93*H93*SUT!D93</f>
        <v>0</v>
      </c>
      <c r="K93" s="167">
        <f t="shared" si="8"/>
        <v>0</v>
      </c>
      <c r="L93" s="8">
        <f>xTAX!AH92</f>
        <v>0</v>
      </c>
      <c r="M93" s="89">
        <v>1</v>
      </c>
      <c r="N93" s="166">
        <f>M93*L93*SUT!V93</f>
        <v>0</v>
      </c>
      <c r="O93" s="167">
        <f t="shared" si="9"/>
        <v>0</v>
      </c>
      <c r="P93" s="8">
        <f>xTAX!AI92</f>
        <v>0</v>
      </c>
      <c r="Q93" s="89">
        <v>1</v>
      </c>
      <c r="R93" s="166">
        <f>Q93*P93*SUT!D93</f>
        <v>0</v>
      </c>
      <c r="S93" s="167">
        <f t="shared" si="10"/>
        <v>0</v>
      </c>
      <c r="T93" s="8">
        <f>xTAX!AJ92</f>
        <v>0</v>
      </c>
      <c r="U93" s="89">
        <v>1</v>
      </c>
      <c r="V93" s="166" t="e">
        <f>U93*T93*SUM(SUT!C93:D93)</f>
        <v>#DIV/0!</v>
      </c>
      <c r="W93" s="167" t="e">
        <f t="shared" si="11"/>
        <v>#DIV/0!</v>
      </c>
      <c r="X93" s="8">
        <f>xTAX!AK92</f>
        <v>0</v>
      </c>
      <c r="Y93" s="89">
        <v>1</v>
      </c>
      <c r="Z93" s="166" t="e">
        <f>Y93*X93*SUM(SUT!C93:D93)</f>
        <v>#DIV/0!</v>
      </c>
      <c r="AA93" s="167" t="e">
        <f t="shared" si="12"/>
        <v>#DIV/0!</v>
      </c>
      <c r="AB93" s="8">
        <f>xTAX!AL92</f>
        <v>0</v>
      </c>
      <c r="AC93" s="89">
        <v>1</v>
      </c>
      <c r="AD93" s="166" t="e">
        <f>AC93*AB93*SUM(SUT!C93:D93)</f>
        <v>#DIV/0!</v>
      </c>
      <c r="AE93" s="167" t="e">
        <f t="shared" si="13"/>
        <v>#DIV/0!</v>
      </c>
      <c r="AF93" s="2"/>
    </row>
    <row r="94" spans="1:32" x14ac:dyDescent="0.75">
      <c r="A94" s="2"/>
      <c r="B94" s="29" t="s">
        <v>1539</v>
      </c>
      <c r="C94" s="9" t="s">
        <v>1233</v>
      </c>
      <c r="D94" s="8">
        <f>xTAX!AF93</f>
        <v>0</v>
      </c>
      <c r="E94" s="89">
        <v>1</v>
      </c>
      <c r="F94" s="166" t="e">
        <f>E94*D94*SUP!A94</f>
        <v>#DIV/0!</v>
      </c>
      <c r="G94" s="167" t="e">
        <f t="shared" si="7"/>
        <v>#DIV/0!</v>
      </c>
      <c r="H94" s="8">
        <f>xTAX!AG93</f>
        <v>0</v>
      </c>
      <c r="I94" s="89">
        <v>1</v>
      </c>
      <c r="J94" s="166">
        <f>I94*H94*SUT!D94</f>
        <v>0</v>
      </c>
      <c r="K94" s="167">
        <f t="shared" si="8"/>
        <v>0</v>
      </c>
      <c r="L94" s="8">
        <f>xTAX!AH93</f>
        <v>0</v>
      </c>
      <c r="M94" s="89">
        <v>1</v>
      </c>
      <c r="N94" s="166">
        <f>M94*L94*SUT!V94</f>
        <v>0</v>
      </c>
      <c r="O94" s="167">
        <f t="shared" si="9"/>
        <v>0</v>
      </c>
      <c r="P94" s="8">
        <f>xTAX!AI93</f>
        <v>0</v>
      </c>
      <c r="Q94" s="89">
        <v>1</v>
      </c>
      <c r="R94" s="166">
        <f>Q94*P94*SUT!D94</f>
        <v>0</v>
      </c>
      <c r="S94" s="167">
        <f t="shared" si="10"/>
        <v>0</v>
      </c>
      <c r="T94" s="8">
        <f>xTAX!AJ93</f>
        <v>0</v>
      </c>
      <c r="U94" s="89">
        <v>1</v>
      </c>
      <c r="V94" s="166" t="e">
        <f>U94*T94*SUM(SUT!C94:D94)</f>
        <v>#DIV/0!</v>
      </c>
      <c r="W94" s="167" t="e">
        <f t="shared" si="11"/>
        <v>#DIV/0!</v>
      </c>
      <c r="X94" s="8">
        <f>xTAX!AK93</f>
        <v>0.11291457205614132</v>
      </c>
      <c r="Y94" s="89">
        <v>1</v>
      </c>
      <c r="Z94" s="166" t="e">
        <f>Y94*X94*SUM(SUT!C94:D94)</f>
        <v>#DIV/0!</v>
      </c>
      <c r="AA94" s="167" t="e">
        <f t="shared" si="12"/>
        <v>#DIV/0!</v>
      </c>
      <c r="AB94" s="8">
        <f>xTAX!AL93</f>
        <v>0</v>
      </c>
      <c r="AC94" s="89">
        <v>1</v>
      </c>
      <c r="AD94" s="166" t="e">
        <f>AC94*AB94*SUM(SUT!C94:D94)</f>
        <v>#DIV/0!</v>
      </c>
      <c r="AE94" s="167" t="e">
        <f t="shared" si="13"/>
        <v>#DIV/0!</v>
      </c>
      <c r="AF94" s="2"/>
    </row>
    <row r="95" spans="1:32" x14ac:dyDescent="0.75">
      <c r="A95" s="2"/>
      <c r="B95" s="29" t="s">
        <v>1540</v>
      </c>
      <c r="C95" s="9" t="s">
        <v>1236</v>
      </c>
      <c r="D95" s="8">
        <f>xTAX!AF94</f>
        <v>0</v>
      </c>
      <c r="E95" s="89">
        <v>1</v>
      </c>
      <c r="F95" s="166" t="e">
        <f>E95*D95*SUP!A95</f>
        <v>#DIV/0!</v>
      </c>
      <c r="G95" s="167" t="e">
        <f t="shared" si="7"/>
        <v>#DIV/0!</v>
      </c>
      <c r="H95" s="8">
        <f>xTAX!AG94</f>
        <v>0</v>
      </c>
      <c r="I95" s="89">
        <v>1</v>
      </c>
      <c r="J95" s="166">
        <f>I95*H95*SUT!D95</f>
        <v>0</v>
      </c>
      <c r="K95" s="167">
        <f t="shared" si="8"/>
        <v>0</v>
      </c>
      <c r="L95" s="8">
        <f>xTAX!AH94</f>
        <v>0</v>
      </c>
      <c r="M95" s="89">
        <v>1</v>
      </c>
      <c r="N95" s="166">
        <f>M95*L95*SUT!V95</f>
        <v>0</v>
      </c>
      <c r="O95" s="167">
        <f t="shared" si="9"/>
        <v>0</v>
      </c>
      <c r="P95" s="8">
        <f>xTAX!AI94</f>
        <v>0</v>
      </c>
      <c r="Q95" s="89">
        <v>1</v>
      </c>
      <c r="R95" s="166">
        <f>Q95*P95*SUT!D95</f>
        <v>0</v>
      </c>
      <c r="S95" s="167">
        <f t="shared" si="10"/>
        <v>0</v>
      </c>
      <c r="T95" s="8">
        <f>xTAX!AJ94</f>
        <v>0</v>
      </c>
      <c r="U95" s="89">
        <v>1</v>
      </c>
      <c r="V95" s="166" t="e">
        <f>U95*T95*SUM(SUT!C95:D95)</f>
        <v>#DIV/0!</v>
      </c>
      <c r="W95" s="167" t="e">
        <f t="shared" si="11"/>
        <v>#DIV/0!</v>
      </c>
      <c r="X95" s="8">
        <f>xTAX!AK94</f>
        <v>3.3256697235014773E-2</v>
      </c>
      <c r="Y95" s="89">
        <v>1</v>
      </c>
      <c r="Z95" s="166" t="e">
        <f>Y95*X95*SUM(SUT!C95:D95)</f>
        <v>#DIV/0!</v>
      </c>
      <c r="AA95" s="167" t="e">
        <f t="shared" si="12"/>
        <v>#DIV/0!</v>
      </c>
      <c r="AB95" s="8">
        <f>xTAX!AL94</f>
        <v>0</v>
      </c>
      <c r="AC95" s="89">
        <v>1</v>
      </c>
      <c r="AD95" s="166" t="e">
        <f>AC95*AB95*SUM(SUT!C95:D95)</f>
        <v>#DIV/0!</v>
      </c>
      <c r="AE95" s="167" t="e">
        <f t="shared" si="13"/>
        <v>#DIV/0!</v>
      </c>
      <c r="AF95" s="2"/>
    </row>
    <row r="96" spans="1:32" x14ac:dyDescent="0.75">
      <c r="A96" s="2"/>
      <c r="B96" s="29" t="s">
        <v>1541</v>
      </c>
      <c r="C96" s="9" t="s">
        <v>1239</v>
      </c>
      <c r="D96" s="8">
        <f>xTAX!AF95</f>
        <v>0</v>
      </c>
      <c r="E96" s="89">
        <v>1</v>
      </c>
      <c r="F96" s="166" t="e">
        <f>E96*D96*SUP!A96</f>
        <v>#DIV/0!</v>
      </c>
      <c r="G96" s="167" t="e">
        <f t="shared" si="7"/>
        <v>#DIV/0!</v>
      </c>
      <c r="H96" s="8">
        <f>xTAX!AG95</f>
        <v>0</v>
      </c>
      <c r="I96" s="89">
        <v>1</v>
      </c>
      <c r="J96" s="166">
        <f>I96*H96*SUT!D96</f>
        <v>0</v>
      </c>
      <c r="K96" s="167">
        <f t="shared" si="8"/>
        <v>0</v>
      </c>
      <c r="L96" s="8">
        <f>xTAX!AH95</f>
        <v>0</v>
      </c>
      <c r="M96" s="89">
        <v>1</v>
      </c>
      <c r="N96" s="166">
        <f>M96*L96*SUT!V96</f>
        <v>0</v>
      </c>
      <c r="O96" s="167">
        <f t="shared" si="9"/>
        <v>0</v>
      </c>
      <c r="P96" s="8">
        <f>xTAX!AI95</f>
        <v>0</v>
      </c>
      <c r="Q96" s="89">
        <v>1</v>
      </c>
      <c r="R96" s="166">
        <f>Q96*P96*SUT!D96</f>
        <v>0</v>
      </c>
      <c r="S96" s="167">
        <f t="shared" si="10"/>
        <v>0</v>
      </c>
      <c r="T96" s="8">
        <f>xTAX!AJ95</f>
        <v>0</v>
      </c>
      <c r="U96" s="89">
        <v>1</v>
      </c>
      <c r="V96" s="166" t="e">
        <f>U96*T96*SUM(SUT!C96:D96)</f>
        <v>#DIV/0!</v>
      </c>
      <c r="W96" s="167" t="e">
        <f t="shared" si="11"/>
        <v>#DIV/0!</v>
      </c>
      <c r="X96" s="8">
        <f>xTAX!AK95</f>
        <v>0</v>
      </c>
      <c r="Y96" s="89">
        <v>1</v>
      </c>
      <c r="Z96" s="166" t="e">
        <f>Y96*X96*SUM(SUT!C96:D96)</f>
        <v>#DIV/0!</v>
      </c>
      <c r="AA96" s="167" t="e">
        <f t="shared" si="12"/>
        <v>#DIV/0!</v>
      </c>
      <c r="AB96" s="8">
        <f>xTAX!AL95</f>
        <v>0</v>
      </c>
      <c r="AC96" s="89">
        <v>1</v>
      </c>
      <c r="AD96" s="166" t="e">
        <f>AC96*AB96*SUM(SUT!C96:D96)</f>
        <v>#DIV/0!</v>
      </c>
      <c r="AE96" s="167" t="e">
        <f t="shared" si="13"/>
        <v>#DIV/0!</v>
      </c>
      <c r="AF96" s="2"/>
    </row>
    <row r="97" spans="1:32" x14ac:dyDescent="0.75">
      <c r="A97" s="2"/>
      <c r="B97" s="29" t="s">
        <v>1542</v>
      </c>
      <c r="C97" s="9" t="s">
        <v>196</v>
      </c>
      <c r="D97" s="8">
        <f>xTAX!AF96</f>
        <v>0</v>
      </c>
      <c r="E97" s="89">
        <v>1</v>
      </c>
      <c r="F97" s="166" t="e">
        <f>E97*D97*SUP!A97</f>
        <v>#DIV/0!</v>
      </c>
      <c r="G97" s="167" t="e">
        <f t="shared" si="7"/>
        <v>#DIV/0!</v>
      </c>
      <c r="H97" s="8">
        <f>xTAX!AG96</f>
        <v>0</v>
      </c>
      <c r="I97" s="89">
        <v>1</v>
      </c>
      <c r="J97" s="166">
        <f>I97*H97*SUT!D97</f>
        <v>0</v>
      </c>
      <c r="K97" s="167">
        <f t="shared" si="8"/>
        <v>0</v>
      </c>
      <c r="L97" s="8">
        <f>xTAX!AH96</f>
        <v>0</v>
      </c>
      <c r="M97" s="89">
        <v>1</v>
      </c>
      <c r="N97" s="166">
        <f>M97*L97*SUT!V97</f>
        <v>0</v>
      </c>
      <c r="O97" s="167">
        <f t="shared" si="9"/>
        <v>0</v>
      </c>
      <c r="P97" s="8">
        <f>xTAX!AI96</f>
        <v>0</v>
      </c>
      <c r="Q97" s="89">
        <v>1</v>
      </c>
      <c r="R97" s="166">
        <f>Q97*P97*SUT!D97</f>
        <v>0</v>
      </c>
      <c r="S97" s="167">
        <f t="shared" si="10"/>
        <v>0</v>
      </c>
      <c r="T97" s="8">
        <f>xTAX!AJ96</f>
        <v>0</v>
      </c>
      <c r="U97" s="89">
        <v>1</v>
      </c>
      <c r="V97" s="166" t="e">
        <f>U97*T97*SUM(SUT!C97:D97)</f>
        <v>#DIV/0!</v>
      </c>
      <c r="W97" s="167" t="e">
        <f t="shared" si="11"/>
        <v>#DIV/0!</v>
      </c>
      <c r="X97" s="8">
        <f>xTAX!AK96</f>
        <v>1.8231102661177848E-2</v>
      </c>
      <c r="Y97" s="89">
        <v>1</v>
      </c>
      <c r="Z97" s="166" t="e">
        <f>Y97*X97*SUM(SUT!C97:D97)</f>
        <v>#DIV/0!</v>
      </c>
      <c r="AA97" s="167" t="e">
        <f t="shared" si="12"/>
        <v>#DIV/0!</v>
      </c>
      <c r="AB97" s="8">
        <f>xTAX!AL96</f>
        <v>0</v>
      </c>
      <c r="AC97" s="89">
        <v>1</v>
      </c>
      <c r="AD97" s="166" t="e">
        <f>AC97*AB97*SUM(SUT!C97:D97)</f>
        <v>#DIV/0!</v>
      </c>
      <c r="AE97" s="167" t="e">
        <f t="shared" si="13"/>
        <v>#DIV/0!</v>
      </c>
      <c r="AF97" s="2"/>
    </row>
    <row r="98" spans="1:32" x14ac:dyDescent="0.75">
      <c r="A98" s="2"/>
      <c r="B98" s="29" t="s">
        <v>1543</v>
      </c>
      <c r="C98" s="9" t="s">
        <v>1243</v>
      </c>
      <c r="D98" s="8">
        <f>xTAX!AF97</f>
        <v>0</v>
      </c>
      <c r="E98" s="89">
        <v>1</v>
      </c>
      <c r="F98" s="166" t="e">
        <f>E98*D98*SUP!A98</f>
        <v>#DIV/0!</v>
      </c>
      <c r="G98" s="167" t="e">
        <f t="shared" si="7"/>
        <v>#DIV/0!</v>
      </c>
      <c r="H98" s="8">
        <f>xTAX!AG97</f>
        <v>0</v>
      </c>
      <c r="I98" s="89">
        <v>1</v>
      </c>
      <c r="J98" s="166">
        <f>I98*H98*SUT!D98</f>
        <v>0</v>
      </c>
      <c r="K98" s="167">
        <f t="shared" si="8"/>
        <v>0</v>
      </c>
      <c r="L98" s="8">
        <f>xTAX!AH97</f>
        <v>0</v>
      </c>
      <c r="M98" s="89">
        <v>1</v>
      </c>
      <c r="N98" s="166">
        <f>M98*L98*SUT!V98</f>
        <v>0</v>
      </c>
      <c r="O98" s="167">
        <f t="shared" si="9"/>
        <v>0</v>
      </c>
      <c r="P98" s="8">
        <f>xTAX!AI97</f>
        <v>0</v>
      </c>
      <c r="Q98" s="89">
        <v>1</v>
      </c>
      <c r="R98" s="166">
        <f>Q98*P98*SUT!D98</f>
        <v>0</v>
      </c>
      <c r="S98" s="167">
        <f t="shared" si="10"/>
        <v>0</v>
      </c>
      <c r="T98" s="8">
        <f>xTAX!AJ97</f>
        <v>0</v>
      </c>
      <c r="U98" s="89">
        <v>1</v>
      </c>
      <c r="V98" s="166" t="e">
        <f>U98*T98*SUM(SUT!C98:D98)</f>
        <v>#DIV/0!</v>
      </c>
      <c r="W98" s="167" t="e">
        <f t="shared" si="11"/>
        <v>#DIV/0!</v>
      </c>
      <c r="X98" s="8">
        <f>xTAX!AK97</f>
        <v>2.9488078484998105E-2</v>
      </c>
      <c r="Y98" s="89">
        <v>1</v>
      </c>
      <c r="Z98" s="166" t="e">
        <f>Y98*X98*SUM(SUT!C98:D98)</f>
        <v>#DIV/0!</v>
      </c>
      <c r="AA98" s="167" t="e">
        <f t="shared" si="12"/>
        <v>#DIV/0!</v>
      </c>
      <c r="AB98" s="8">
        <f>xTAX!AL97</f>
        <v>0</v>
      </c>
      <c r="AC98" s="89">
        <v>1</v>
      </c>
      <c r="AD98" s="166" t="e">
        <f>AC98*AB98*SUM(SUT!C98:D98)</f>
        <v>#DIV/0!</v>
      </c>
      <c r="AE98" s="167" t="e">
        <f t="shared" si="13"/>
        <v>#DIV/0!</v>
      </c>
      <c r="AF98" s="2"/>
    </row>
    <row r="99" spans="1:32" x14ac:dyDescent="0.75">
      <c r="A99" s="2"/>
      <c r="B99" s="29" t="s">
        <v>1544</v>
      </c>
      <c r="C99" s="9" t="s">
        <v>1246</v>
      </c>
      <c r="D99" s="8">
        <f>xTAX!AF98</f>
        <v>0</v>
      </c>
      <c r="E99" s="89">
        <v>1</v>
      </c>
      <c r="F99" s="166" t="e">
        <f>E99*D99*SUP!A99</f>
        <v>#DIV/0!</v>
      </c>
      <c r="G99" s="167" t="e">
        <f t="shared" si="7"/>
        <v>#DIV/0!</v>
      </c>
      <c r="H99" s="8">
        <f>xTAX!AG98</f>
        <v>0</v>
      </c>
      <c r="I99" s="89">
        <v>1</v>
      </c>
      <c r="J99" s="166">
        <f>I99*H99*SUT!D99</f>
        <v>0</v>
      </c>
      <c r="K99" s="167">
        <f t="shared" si="8"/>
        <v>0</v>
      </c>
      <c r="L99" s="8">
        <f>xTAX!AH98</f>
        <v>0</v>
      </c>
      <c r="M99" s="89">
        <v>1</v>
      </c>
      <c r="N99" s="166">
        <f>M99*L99*SUT!V99</f>
        <v>0</v>
      </c>
      <c r="O99" s="167">
        <f t="shared" si="9"/>
        <v>0</v>
      </c>
      <c r="P99" s="8">
        <f>xTAX!AI98</f>
        <v>0</v>
      </c>
      <c r="Q99" s="89">
        <v>1</v>
      </c>
      <c r="R99" s="166">
        <f>Q99*P99*SUT!D99</f>
        <v>0</v>
      </c>
      <c r="S99" s="167">
        <f t="shared" si="10"/>
        <v>0</v>
      </c>
      <c r="T99" s="8">
        <f>xTAX!AJ98</f>
        <v>0</v>
      </c>
      <c r="U99" s="89">
        <v>1</v>
      </c>
      <c r="V99" s="166" t="e">
        <f>U99*T99*SUM(SUT!C99:D99)</f>
        <v>#DIV/0!</v>
      </c>
      <c r="W99" s="167" t="e">
        <f t="shared" si="11"/>
        <v>#DIV/0!</v>
      </c>
      <c r="X99" s="8">
        <f>xTAX!AK98</f>
        <v>6.695015721173557E-2</v>
      </c>
      <c r="Y99" s="89">
        <v>1</v>
      </c>
      <c r="Z99" s="166" t="e">
        <f>Y99*X99*SUM(SUT!C99:D99)</f>
        <v>#DIV/0!</v>
      </c>
      <c r="AA99" s="167" t="e">
        <f t="shared" si="12"/>
        <v>#DIV/0!</v>
      </c>
      <c r="AB99" s="8">
        <f>xTAX!AL98</f>
        <v>3.5801333606058242E-8</v>
      </c>
      <c r="AC99" s="89">
        <v>1</v>
      </c>
      <c r="AD99" s="166" t="e">
        <f>AC99*AB99*SUM(SUT!C99:D99)</f>
        <v>#DIV/0!</v>
      </c>
      <c r="AE99" s="167" t="e">
        <f t="shared" si="13"/>
        <v>#DIV/0!</v>
      </c>
      <c r="AF99" s="2"/>
    </row>
    <row r="100" spans="1:32" x14ac:dyDescent="0.75">
      <c r="A100" s="2"/>
      <c r="B100" s="29" t="s">
        <v>1545</v>
      </c>
      <c r="C100" s="9" t="s">
        <v>1249</v>
      </c>
      <c r="D100" s="8">
        <f>xTAX!AF99</f>
        <v>0</v>
      </c>
      <c r="E100" s="89">
        <v>1</v>
      </c>
      <c r="F100" s="166" t="e">
        <f>E100*D100*SUP!A100</f>
        <v>#DIV/0!</v>
      </c>
      <c r="G100" s="167" t="e">
        <f t="shared" si="7"/>
        <v>#DIV/0!</v>
      </c>
      <c r="H100" s="8">
        <f>xTAX!AG99</f>
        <v>3.9977376972039942E-5</v>
      </c>
      <c r="I100" s="89">
        <v>1</v>
      </c>
      <c r="J100" s="166">
        <f>I100*H100*SUT!D100</f>
        <v>0</v>
      </c>
      <c r="K100" s="167">
        <f t="shared" si="8"/>
        <v>0</v>
      </c>
      <c r="L100" s="8">
        <f>xTAX!AH99</f>
        <v>0</v>
      </c>
      <c r="M100" s="89">
        <v>1</v>
      </c>
      <c r="N100" s="166">
        <f>M100*L100*SUT!V100</f>
        <v>0</v>
      </c>
      <c r="O100" s="167">
        <f t="shared" si="9"/>
        <v>0</v>
      </c>
      <c r="P100" s="8">
        <f>xTAX!AI99</f>
        <v>0</v>
      </c>
      <c r="Q100" s="89">
        <v>1</v>
      </c>
      <c r="R100" s="166">
        <f>Q100*P100*SUT!D100</f>
        <v>0</v>
      </c>
      <c r="S100" s="167">
        <f t="shared" si="10"/>
        <v>0</v>
      </c>
      <c r="T100" s="8">
        <f>xTAX!AJ99</f>
        <v>0</v>
      </c>
      <c r="U100" s="89">
        <v>1</v>
      </c>
      <c r="V100" s="166" t="e">
        <f>U100*T100*SUM(SUT!C100:D100)</f>
        <v>#DIV/0!</v>
      </c>
      <c r="W100" s="167" t="e">
        <f t="shared" si="11"/>
        <v>#DIV/0!</v>
      </c>
      <c r="X100" s="8">
        <f>xTAX!AK99</f>
        <v>8.6967381137565275E-3</v>
      </c>
      <c r="Y100" s="89">
        <v>1</v>
      </c>
      <c r="Z100" s="166" t="e">
        <f>Y100*X100*SUM(SUT!C100:D100)</f>
        <v>#DIV/0!</v>
      </c>
      <c r="AA100" s="167" t="e">
        <f t="shared" si="12"/>
        <v>#DIV/0!</v>
      </c>
      <c r="AB100" s="8">
        <f>xTAX!AL99</f>
        <v>0.40227285260278406</v>
      </c>
      <c r="AC100" s="89">
        <v>1</v>
      </c>
      <c r="AD100" s="166" t="e">
        <f>AC100*AB100*SUM(SUT!C100:D100)</f>
        <v>#DIV/0!</v>
      </c>
      <c r="AE100" s="167" t="e">
        <f t="shared" si="13"/>
        <v>#DIV/0!</v>
      </c>
      <c r="AF100" s="2"/>
    </row>
    <row r="101" spans="1:32" x14ac:dyDescent="0.75">
      <c r="A101" s="2"/>
      <c r="B101" s="29" t="s">
        <v>1546</v>
      </c>
      <c r="C101" s="9" t="s">
        <v>1252</v>
      </c>
      <c r="D101" s="8">
        <f>xTAX!AF100</f>
        <v>0</v>
      </c>
      <c r="E101" s="89">
        <v>1</v>
      </c>
      <c r="F101" s="166" t="e">
        <f>E101*D101*SUP!A101</f>
        <v>#DIV/0!</v>
      </c>
      <c r="G101" s="167" t="e">
        <f t="shared" si="7"/>
        <v>#DIV/0!</v>
      </c>
      <c r="H101" s="8">
        <f>xTAX!AG100</f>
        <v>0</v>
      </c>
      <c r="I101" s="89">
        <v>1</v>
      </c>
      <c r="J101" s="166">
        <f>I101*H101*SUT!D101</f>
        <v>0</v>
      </c>
      <c r="K101" s="167">
        <f t="shared" si="8"/>
        <v>0</v>
      </c>
      <c r="L101" s="8">
        <f>xTAX!AH100</f>
        <v>0</v>
      </c>
      <c r="M101" s="89">
        <v>1</v>
      </c>
      <c r="N101" s="166">
        <f>M101*L101*SUT!V101</f>
        <v>0</v>
      </c>
      <c r="O101" s="167">
        <f t="shared" si="9"/>
        <v>0</v>
      </c>
      <c r="P101" s="8">
        <f>xTAX!AI100</f>
        <v>0</v>
      </c>
      <c r="Q101" s="89">
        <v>1</v>
      </c>
      <c r="R101" s="166">
        <f>Q101*P101*SUT!D101</f>
        <v>0</v>
      </c>
      <c r="S101" s="167">
        <f t="shared" si="10"/>
        <v>0</v>
      </c>
      <c r="T101" s="8">
        <f>xTAX!AJ100</f>
        <v>0</v>
      </c>
      <c r="U101" s="89">
        <v>1</v>
      </c>
      <c r="V101" s="166" t="e">
        <f>U101*T101*SUM(SUT!C101:D101)</f>
        <v>#DIV/0!</v>
      </c>
      <c r="W101" s="167" t="e">
        <f t="shared" si="11"/>
        <v>#DIV/0!</v>
      </c>
      <c r="X101" s="8">
        <f>xTAX!AK100</f>
        <v>2.1238796851018465E-2</v>
      </c>
      <c r="Y101" s="89">
        <v>1</v>
      </c>
      <c r="Z101" s="166" t="e">
        <f>Y101*X101*SUM(SUT!C101:D101)</f>
        <v>#DIV/0!</v>
      </c>
      <c r="AA101" s="167" t="e">
        <f t="shared" si="12"/>
        <v>#DIV/0!</v>
      </c>
      <c r="AB101" s="8">
        <f>xTAX!AL100</f>
        <v>0</v>
      </c>
      <c r="AC101" s="89">
        <v>1</v>
      </c>
      <c r="AD101" s="166" t="e">
        <f>AC101*AB101*SUM(SUT!C101:D101)</f>
        <v>#DIV/0!</v>
      </c>
      <c r="AE101" s="167" t="e">
        <f t="shared" si="13"/>
        <v>#DIV/0!</v>
      </c>
      <c r="AF101" s="2"/>
    </row>
    <row r="102" spans="1:32" x14ac:dyDescent="0.75">
      <c r="A102" s="2"/>
      <c r="B102" s="29" t="s">
        <v>1547</v>
      </c>
      <c r="C102" s="18" t="s">
        <v>1255</v>
      </c>
      <c r="D102" s="160">
        <f>xTAX!AF101</f>
        <v>0</v>
      </c>
      <c r="E102" s="152">
        <v>1</v>
      </c>
      <c r="F102" s="170" t="e">
        <f>E102*D102*SUP!A102</f>
        <v>#DIV/0!</v>
      </c>
      <c r="G102" s="171" t="e">
        <f t="shared" si="7"/>
        <v>#DIV/0!</v>
      </c>
      <c r="H102" s="160">
        <f>xTAX!AG101</f>
        <v>0</v>
      </c>
      <c r="I102" s="152">
        <v>1</v>
      </c>
      <c r="J102" s="170">
        <f>I102*H102*SUT!D102</f>
        <v>0</v>
      </c>
      <c r="K102" s="171">
        <f t="shared" si="8"/>
        <v>0</v>
      </c>
      <c r="L102" s="160">
        <f>xTAX!AH101</f>
        <v>0</v>
      </c>
      <c r="M102" s="152">
        <v>1</v>
      </c>
      <c r="N102" s="170">
        <f>M102*L102*SUT!V102</f>
        <v>0</v>
      </c>
      <c r="O102" s="171">
        <f t="shared" si="9"/>
        <v>0</v>
      </c>
      <c r="P102" s="160">
        <f>xTAX!AI101</f>
        <v>0</v>
      </c>
      <c r="Q102" s="152">
        <v>1</v>
      </c>
      <c r="R102" s="170">
        <f>Q102*P102*SUT!D102</f>
        <v>0</v>
      </c>
      <c r="S102" s="171">
        <f t="shared" si="10"/>
        <v>0</v>
      </c>
      <c r="T102" s="160">
        <f>xTAX!AJ101</f>
        <v>0</v>
      </c>
      <c r="U102" s="152">
        <v>1</v>
      </c>
      <c r="V102" s="170" t="e">
        <f>U102*T102*SUM(SUT!C102:D102)</f>
        <v>#DIV/0!</v>
      </c>
      <c r="W102" s="171" t="e">
        <f t="shared" si="11"/>
        <v>#DIV/0!</v>
      </c>
      <c r="X102" s="160">
        <f>xTAX!AK101</f>
        <v>2.2616729921951715E-2</v>
      </c>
      <c r="Y102" s="152">
        <v>1</v>
      </c>
      <c r="Z102" s="170" t="e">
        <f>Y102*X102*SUM(SUT!C102:D102)</f>
        <v>#DIV/0!</v>
      </c>
      <c r="AA102" s="171" t="e">
        <f t="shared" si="12"/>
        <v>#DIV/0!</v>
      </c>
      <c r="AB102" s="160">
        <f>xTAX!AL101</f>
        <v>0</v>
      </c>
      <c r="AC102" s="152">
        <v>1</v>
      </c>
      <c r="AD102" s="170" t="e">
        <f>AC102*AB102*SUM(SUT!C102:D102)</f>
        <v>#DIV/0!</v>
      </c>
      <c r="AE102" s="171" t="e">
        <f t="shared" si="13"/>
        <v>#DIV/0!</v>
      </c>
      <c r="AF102" s="2"/>
    </row>
    <row r="103" spans="1:32" x14ac:dyDescent="0.75">
      <c r="A103" s="2"/>
      <c r="B103" s="29" t="s">
        <v>1548</v>
      </c>
      <c r="C103" s="9" t="s">
        <v>198</v>
      </c>
      <c r="D103" s="8">
        <f>xTAX!AF102</f>
        <v>0</v>
      </c>
      <c r="E103" s="89">
        <v>1</v>
      </c>
      <c r="F103" s="166">
        <f>E103*D103*SUP!A103</f>
        <v>0</v>
      </c>
      <c r="G103" s="167" t="e">
        <f t="shared" si="7"/>
        <v>#DIV/0!</v>
      </c>
      <c r="H103" s="8">
        <f>xTAX!AG102</f>
        <v>0</v>
      </c>
      <c r="I103" s="89">
        <v>1</v>
      </c>
      <c r="J103" s="166">
        <f>I103*H103*SUT!D103</f>
        <v>0</v>
      </c>
      <c r="K103" s="167">
        <f t="shared" si="8"/>
        <v>0</v>
      </c>
      <c r="L103" s="8">
        <f>xTAX!AH102</f>
        <v>0</v>
      </c>
      <c r="M103" s="89">
        <v>1</v>
      </c>
      <c r="N103" s="166">
        <f>M103*L103*SUT!V103</f>
        <v>0</v>
      </c>
      <c r="O103" s="167">
        <f t="shared" si="9"/>
        <v>0</v>
      </c>
      <c r="P103" s="8">
        <f>xTAX!AI102</f>
        <v>0</v>
      </c>
      <c r="Q103" s="89">
        <v>1</v>
      </c>
      <c r="R103" s="166">
        <f>Q103*P103*SUT!D103</f>
        <v>0</v>
      </c>
      <c r="S103" s="167">
        <f t="shared" si="10"/>
        <v>0</v>
      </c>
      <c r="T103" s="8">
        <f>xTAX!AJ102</f>
        <v>0</v>
      </c>
      <c r="U103" s="89">
        <v>1</v>
      </c>
      <c r="V103" s="166" t="e">
        <f>U103*T103*SUM(SUT!C103:D103)</f>
        <v>#DIV/0!</v>
      </c>
      <c r="W103" s="167" t="e">
        <f t="shared" si="11"/>
        <v>#DIV/0!</v>
      </c>
      <c r="X103" s="8">
        <f>xTAX!AK102</f>
        <v>0</v>
      </c>
      <c r="Y103" s="89">
        <v>1</v>
      </c>
      <c r="Z103" s="166" t="e">
        <f>Y103*X103*SUM(SUT!C103:D103)</f>
        <v>#DIV/0!</v>
      </c>
      <c r="AA103" s="167" t="e">
        <f t="shared" si="12"/>
        <v>#DIV/0!</v>
      </c>
      <c r="AB103" s="8">
        <f>xTAX!AL102</f>
        <v>0</v>
      </c>
      <c r="AC103" s="89">
        <v>1</v>
      </c>
      <c r="AD103" s="166" t="e">
        <f>AC103*AB103*SUM(SUT!C103:D103)</f>
        <v>#DIV/0!</v>
      </c>
      <c r="AE103" s="167" t="e">
        <f t="shared" si="13"/>
        <v>#DIV/0!</v>
      </c>
      <c r="AF103" s="2"/>
    </row>
    <row r="104" spans="1:32" x14ac:dyDescent="0.75">
      <c r="A104" s="2"/>
      <c r="B104" s="29" t="s">
        <v>1549</v>
      </c>
      <c r="C104" s="9" t="s">
        <v>200</v>
      </c>
      <c r="D104" s="8">
        <f>xTAX!AF103</f>
        <v>0</v>
      </c>
      <c r="E104" s="89">
        <v>1</v>
      </c>
      <c r="F104" s="166">
        <f>E104*D104*SUP!A104</f>
        <v>0</v>
      </c>
      <c r="G104" s="167" t="e">
        <f t="shared" si="7"/>
        <v>#DIV/0!</v>
      </c>
      <c r="H104" s="8">
        <f>xTAX!AG103</f>
        <v>0</v>
      </c>
      <c r="I104" s="89">
        <v>1</v>
      </c>
      <c r="J104" s="166">
        <f>I104*H104*SUT!D104</f>
        <v>0</v>
      </c>
      <c r="K104" s="167">
        <f t="shared" si="8"/>
        <v>0</v>
      </c>
      <c r="L104" s="8">
        <f>xTAX!AH103</f>
        <v>0</v>
      </c>
      <c r="M104" s="89">
        <v>1</v>
      </c>
      <c r="N104" s="166">
        <f>M104*L104*SUT!V104</f>
        <v>0</v>
      </c>
      <c r="O104" s="167">
        <f t="shared" si="9"/>
        <v>0</v>
      </c>
      <c r="P104" s="8">
        <f>xTAX!AI103</f>
        <v>0</v>
      </c>
      <c r="Q104" s="89">
        <v>1</v>
      </c>
      <c r="R104" s="166">
        <f>Q104*P104*SUT!D104</f>
        <v>0</v>
      </c>
      <c r="S104" s="167">
        <f t="shared" si="10"/>
        <v>0</v>
      </c>
      <c r="T104" s="8">
        <f>xTAX!AJ103</f>
        <v>0</v>
      </c>
      <c r="U104" s="89">
        <v>1</v>
      </c>
      <c r="V104" s="166" t="e">
        <f>U104*T104*SUM(SUT!C104:D104)</f>
        <v>#DIV/0!</v>
      </c>
      <c r="W104" s="167" t="e">
        <f t="shared" si="11"/>
        <v>#DIV/0!</v>
      </c>
      <c r="X104" s="8">
        <f>xTAX!AK103</f>
        <v>8.9525806640982286E-4</v>
      </c>
      <c r="Y104" s="89">
        <v>1</v>
      </c>
      <c r="Z104" s="166" t="e">
        <f>Y104*X104*SUM(SUT!C104:D104)</f>
        <v>#DIV/0!</v>
      </c>
      <c r="AA104" s="167" t="e">
        <f t="shared" si="12"/>
        <v>#DIV/0!</v>
      </c>
      <c r="AB104" s="8">
        <f>xTAX!AL103</f>
        <v>0</v>
      </c>
      <c r="AC104" s="89">
        <v>1</v>
      </c>
      <c r="AD104" s="166" t="e">
        <f>AC104*AB104*SUM(SUT!C104:D104)</f>
        <v>#DIV/0!</v>
      </c>
      <c r="AE104" s="167" t="e">
        <f t="shared" si="13"/>
        <v>#DIV/0!</v>
      </c>
      <c r="AF104" s="2"/>
    </row>
    <row r="105" spans="1:32" x14ac:dyDescent="0.75">
      <c r="A105" s="2"/>
      <c r="B105" s="29" t="s">
        <v>1550</v>
      </c>
      <c r="C105" s="9" t="s">
        <v>203</v>
      </c>
      <c r="D105" s="8">
        <f>xTAX!AF104</f>
        <v>0</v>
      </c>
      <c r="E105" s="89">
        <v>1</v>
      </c>
      <c r="F105" s="166" t="e">
        <f>E105*D105*SUP!A105</f>
        <v>#DIV/0!</v>
      </c>
      <c r="G105" s="167" t="e">
        <f t="shared" si="7"/>
        <v>#DIV/0!</v>
      </c>
      <c r="H105" s="8">
        <f>xTAX!AG104</f>
        <v>0</v>
      </c>
      <c r="I105" s="89">
        <v>1</v>
      </c>
      <c r="J105" s="166">
        <f>I105*H105*SUT!D105</f>
        <v>0</v>
      </c>
      <c r="K105" s="167">
        <f t="shared" si="8"/>
        <v>0</v>
      </c>
      <c r="L105" s="8">
        <f>xTAX!AH104</f>
        <v>0</v>
      </c>
      <c r="M105" s="89">
        <v>1</v>
      </c>
      <c r="N105" s="166">
        <f>M105*L105*SUT!V105</f>
        <v>0</v>
      </c>
      <c r="O105" s="167">
        <f t="shared" si="9"/>
        <v>0</v>
      </c>
      <c r="P105" s="8">
        <f>xTAX!AI104</f>
        <v>0</v>
      </c>
      <c r="Q105" s="89">
        <v>1</v>
      </c>
      <c r="R105" s="166">
        <f>Q105*P105*SUT!D105</f>
        <v>0</v>
      </c>
      <c r="S105" s="167">
        <f t="shared" si="10"/>
        <v>0</v>
      </c>
      <c r="T105" s="8">
        <f>xTAX!AJ104</f>
        <v>0</v>
      </c>
      <c r="U105" s="89">
        <v>1</v>
      </c>
      <c r="V105" s="166" t="e">
        <f>U105*T105*SUM(SUT!C105:D105)</f>
        <v>#DIV/0!</v>
      </c>
      <c r="W105" s="167" t="e">
        <f t="shared" si="11"/>
        <v>#DIV/0!</v>
      </c>
      <c r="X105" s="8">
        <f>xTAX!AK104</f>
        <v>2.428754875484624E-3</v>
      </c>
      <c r="Y105" s="89">
        <v>1</v>
      </c>
      <c r="Z105" s="166" t="e">
        <f>Y105*X105*SUM(SUT!C105:D105)</f>
        <v>#DIV/0!</v>
      </c>
      <c r="AA105" s="167" t="e">
        <f t="shared" si="12"/>
        <v>#DIV/0!</v>
      </c>
      <c r="AB105" s="8">
        <f>xTAX!AL104</f>
        <v>0</v>
      </c>
      <c r="AC105" s="89">
        <v>1</v>
      </c>
      <c r="AD105" s="166" t="e">
        <f>AC105*AB105*SUM(SUT!C105:D105)</f>
        <v>#DIV/0!</v>
      </c>
      <c r="AE105" s="167" t="e">
        <f t="shared" si="13"/>
        <v>#DIV/0!</v>
      </c>
      <c r="AF105" s="2"/>
    </row>
    <row r="106" spans="1:32" x14ac:dyDescent="0.75">
      <c r="A106" s="2"/>
      <c r="B106" s="29" t="s">
        <v>1551</v>
      </c>
      <c r="C106" s="9" t="s">
        <v>1260</v>
      </c>
      <c r="D106" s="8">
        <f>xTAX!AF105</f>
        <v>0</v>
      </c>
      <c r="E106" s="89">
        <v>1</v>
      </c>
      <c r="F106" s="166" t="e">
        <f>E106*D106*SUP!A106</f>
        <v>#DIV/0!</v>
      </c>
      <c r="G106" s="167" t="e">
        <f t="shared" si="7"/>
        <v>#DIV/0!</v>
      </c>
      <c r="H106" s="8">
        <f>xTAX!AG105</f>
        <v>0</v>
      </c>
      <c r="I106" s="89">
        <v>1</v>
      </c>
      <c r="J106" s="166">
        <f>I106*H106*SUT!D106</f>
        <v>0</v>
      </c>
      <c r="K106" s="167">
        <f t="shared" si="8"/>
        <v>0</v>
      </c>
      <c r="L106" s="8">
        <f>xTAX!AH105</f>
        <v>0</v>
      </c>
      <c r="M106" s="89">
        <v>1</v>
      </c>
      <c r="N106" s="166">
        <f>M106*L106*SUT!V106</f>
        <v>0</v>
      </c>
      <c r="O106" s="167">
        <f t="shared" si="9"/>
        <v>0</v>
      </c>
      <c r="P106" s="8">
        <f>xTAX!AI105</f>
        <v>0</v>
      </c>
      <c r="Q106" s="89">
        <v>1</v>
      </c>
      <c r="R106" s="166">
        <f>Q106*P106*SUT!D106</f>
        <v>0</v>
      </c>
      <c r="S106" s="167">
        <f t="shared" si="10"/>
        <v>0</v>
      </c>
      <c r="T106" s="8">
        <f>xTAX!AJ105</f>
        <v>0</v>
      </c>
      <c r="U106" s="89">
        <v>1</v>
      </c>
      <c r="V106" s="166" t="e">
        <f>U106*T106*SUM(SUT!C106:D106)</f>
        <v>#DIV/0!</v>
      </c>
      <c r="W106" s="167" t="e">
        <f t="shared" si="11"/>
        <v>#DIV/0!</v>
      </c>
      <c r="X106" s="8">
        <f>xTAX!AK105</f>
        <v>2.7212050813081481E-3</v>
      </c>
      <c r="Y106" s="89">
        <v>1</v>
      </c>
      <c r="Z106" s="166" t="e">
        <f>Y106*X106*SUM(SUT!C106:D106)</f>
        <v>#DIV/0!</v>
      </c>
      <c r="AA106" s="167" t="e">
        <f t="shared" si="12"/>
        <v>#DIV/0!</v>
      </c>
      <c r="AB106" s="8">
        <f>xTAX!AL105</f>
        <v>0</v>
      </c>
      <c r="AC106" s="89">
        <v>1</v>
      </c>
      <c r="AD106" s="166" t="e">
        <f>AC106*AB106*SUM(SUT!C106:D106)</f>
        <v>#DIV/0!</v>
      </c>
      <c r="AE106" s="167" t="e">
        <f t="shared" si="13"/>
        <v>#DIV/0!</v>
      </c>
      <c r="AF106" s="2"/>
    </row>
    <row r="107" spans="1:32" x14ac:dyDescent="0.75">
      <c r="A107" s="2"/>
      <c r="B107" s="29" t="s">
        <v>1552</v>
      </c>
      <c r="C107" s="9" t="s">
        <v>1263</v>
      </c>
      <c r="D107" s="8">
        <f>xTAX!AF106</f>
        <v>0</v>
      </c>
      <c r="E107" s="89">
        <v>1</v>
      </c>
      <c r="F107" s="166" t="e">
        <f>E107*D107*SUP!A107</f>
        <v>#DIV/0!</v>
      </c>
      <c r="G107" s="167" t="e">
        <f t="shared" si="7"/>
        <v>#DIV/0!</v>
      </c>
      <c r="H107" s="8">
        <f>xTAX!AG106</f>
        <v>0</v>
      </c>
      <c r="I107" s="89">
        <v>1</v>
      </c>
      <c r="J107" s="166">
        <f>I107*H107*SUT!D107</f>
        <v>0</v>
      </c>
      <c r="K107" s="167">
        <f t="shared" si="8"/>
        <v>0</v>
      </c>
      <c r="L107" s="8">
        <f>xTAX!AH106</f>
        <v>0</v>
      </c>
      <c r="M107" s="89">
        <v>1</v>
      </c>
      <c r="N107" s="166">
        <f>M107*L107*SUT!V107</f>
        <v>0</v>
      </c>
      <c r="O107" s="167">
        <f t="shared" si="9"/>
        <v>0</v>
      </c>
      <c r="P107" s="8">
        <f>xTAX!AI106</f>
        <v>0</v>
      </c>
      <c r="Q107" s="89">
        <v>1</v>
      </c>
      <c r="R107" s="166">
        <f>Q107*P107*SUT!D107</f>
        <v>0</v>
      </c>
      <c r="S107" s="167">
        <f t="shared" si="10"/>
        <v>0</v>
      </c>
      <c r="T107" s="8">
        <f>xTAX!AJ106</f>
        <v>0</v>
      </c>
      <c r="U107" s="89">
        <v>1</v>
      </c>
      <c r="V107" s="166" t="e">
        <f>U107*T107*SUM(SUT!C107:D107)</f>
        <v>#DIV/0!</v>
      </c>
      <c r="W107" s="167" t="e">
        <f t="shared" si="11"/>
        <v>#DIV/0!</v>
      </c>
      <c r="X107" s="8">
        <f>xTAX!AK106</f>
        <v>1.2755230116045339E-2</v>
      </c>
      <c r="Y107" s="89">
        <v>1</v>
      </c>
      <c r="Z107" s="166" t="e">
        <f>Y107*X107*SUM(SUT!C107:D107)</f>
        <v>#DIV/0!</v>
      </c>
      <c r="AA107" s="167" t="e">
        <f t="shared" si="12"/>
        <v>#DIV/0!</v>
      </c>
      <c r="AB107" s="8">
        <f>xTAX!AL106</f>
        <v>0</v>
      </c>
      <c r="AC107" s="89">
        <v>1</v>
      </c>
      <c r="AD107" s="166" t="e">
        <f>AC107*AB107*SUM(SUT!C107:D107)</f>
        <v>#DIV/0!</v>
      </c>
      <c r="AE107" s="167" t="e">
        <f t="shared" si="13"/>
        <v>#DIV/0!</v>
      </c>
      <c r="AF107" s="2"/>
    </row>
    <row r="108" spans="1:32" x14ac:dyDescent="0.75">
      <c r="A108" s="2"/>
      <c r="B108" s="29" t="s">
        <v>1553</v>
      </c>
      <c r="C108" s="9" t="s">
        <v>1266</v>
      </c>
      <c r="D108" s="8">
        <f>xTAX!AF107</f>
        <v>0</v>
      </c>
      <c r="E108" s="89">
        <v>1</v>
      </c>
      <c r="F108" s="166" t="e">
        <f>E108*D108*SUP!A108</f>
        <v>#DIV/0!</v>
      </c>
      <c r="G108" s="167" t="e">
        <f t="shared" si="7"/>
        <v>#DIV/0!</v>
      </c>
      <c r="H108" s="8">
        <f>xTAX!AG107</f>
        <v>5.1346703886192092E-2</v>
      </c>
      <c r="I108" s="89">
        <v>1</v>
      </c>
      <c r="J108" s="166">
        <f>I108*H108*SUT!D108</f>
        <v>0</v>
      </c>
      <c r="K108" s="167">
        <f t="shared" si="8"/>
        <v>0</v>
      </c>
      <c r="L108" s="8">
        <f>xTAX!AH107</f>
        <v>0</v>
      </c>
      <c r="M108" s="89">
        <v>1</v>
      </c>
      <c r="N108" s="166">
        <f>M108*L108*SUT!V108</f>
        <v>0</v>
      </c>
      <c r="O108" s="167">
        <f t="shared" si="9"/>
        <v>0</v>
      </c>
      <c r="P108" s="8">
        <f>xTAX!AI107</f>
        <v>0</v>
      </c>
      <c r="Q108" s="89">
        <v>1</v>
      </c>
      <c r="R108" s="166">
        <f>Q108*P108*SUT!D108</f>
        <v>0</v>
      </c>
      <c r="S108" s="167">
        <f t="shared" si="10"/>
        <v>0</v>
      </c>
      <c r="T108" s="8">
        <f>xTAX!AJ107</f>
        <v>0</v>
      </c>
      <c r="U108" s="89">
        <v>1</v>
      </c>
      <c r="V108" s="166" t="e">
        <f>U108*T108*SUM(SUT!C108:D108)</f>
        <v>#DIV/0!</v>
      </c>
      <c r="W108" s="167" t="e">
        <f t="shared" si="11"/>
        <v>#DIV/0!</v>
      </c>
      <c r="X108" s="8">
        <f>xTAX!AK107</f>
        <v>6.2174200856000512E-2</v>
      </c>
      <c r="Y108" s="89">
        <v>1</v>
      </c>
      <c r="Z108" s="166" t="e">
        <f>Y108*X108*SUM(SUT!C108:D108)</f>
        <v>#DIV/0!</v>
      </c>
      <c r="AA108" s="167" t="e">
        <f t="shared" si="12"/>
        <v>#DIV/0!</v>
      </c>
      <c r="AB108" s="8">
        <f>xTAX!AL107</f>
        <v>2.4721810007342903E-5</v>
      </c>
      <c r="AC108" s="89">
        <v>1</v>
      </c>
      <c r="AD108" s="166" t="e">
        <f>AC108*AB108*SUM(SUT!C108:D108)</f>
        <v>#DIV/0!</v>
      </c>
      <c r="AE108" s="167" t="e">
        <f t="shared" si="13"/>
        <v>#DIV/0!</v>
      </c>
      <c r="AF108" s="2"/>
    </row>
    <row r="109" spans="1:32" x14ac:dyDescent="0.75">
      <c r="A109" s="2"/>
      <c r="B109" s="29" t="s">
        <v>1554</v>
      </c>
      <c r="C109" s="9" t="s">
        <v>205</v>
      </c>
      <c r="D109" s="8">
        <f>xTAX!AF108</f>
        <v>0</v>
      </c>
      <c r="E109" s="89">
        <v>1</v>
      </c>
      <c r="F109" s="166" t="e">
        <f>E109*D109*SUP!A109</f>
        <v>#DIV/0!</v>
      </c>
      <c r="G109" s="167" t="e">
        <f t="shared" si="7"/>
        <v>#DIV/0!</v>
      </c>
      <c r="H109" s="8">
        <f>xTAX!AG108</f>
        <v>1.2131220043652745E-3</v>
      </c>
      <c r="I109" s="89">
        <v>1</v>
      </c>
      <c r="J109" s="166">
        <f>I109*H109*SUT!D109</f>
        <v>0</v>
      </c>
      <c r="K109" s="167">
        <f t="shared" si="8"/>
        <v>0</v>
      </c>
      <c r="L109" s="8">
        <f>xTAX!AH108</f>
        <v>0</v>
      </c>
      <c r="M109" s="89">
        <v>1</v>
      </c>
      <c r="N109" s="166">
        <f>M109*L109*SUT!V109</f>
        <v>0</v>
      </c>
      <c r="O109" s="167">
        <f t="shared" si="9"/>
        <v>0</v>
      </c>
      <c r="P109" s="8">
        <f>xTAX!AI108</f>
        <v>0</v>
      </c>
      <c r="Q109" s="89">
        <v>1</v>
      </c>
      <c r="R109" s="166">
        <f>Q109*P109*SUT!D109</f>
        <v>0</v>
      </c>
      <c r="S109" s="167">
        <f t="shared" si="10"/>
        <v>0</v>
      </c>
      <c r="T109" s="8">
        <f>xTAX!AJ108</f>
        <v>0</v>
      </c>
      <c r="U109" s="89">
        <v>1</v>
      </c>
      <c r="V109" s="166" t="e">
        <f>U109*T109*SUM(SUT!C109:D109)</f>
        <v>#DIV/0!</v>
      </c>
      <c r="W109" s="167" t="e">
        <f t="shared" si="11"/>
        <v>#DIV/0!</v>
      </c>
      <c r="X109" s="8">
        <f>xTAX!AK108</f>
        <v>3.3543897002380439E-2</v>
      </c>
      <c r="Y109" s="89">
        <v>1</v>
      </c>
      <c r="Z109" s="166" t="e">
        <f>Y109*X109*SUM(SUT!C109:D109)</f>
        <v>#DIV/0!</v>
      </c>
      <c r="AA109" s="167" t="e">
        <f t="shared" si="12"/>
        <v>#DIV/0!</v>
      </c>
      <c r="AB109" s="8">
        <f>xTAX!AL108</f>
        <v>6.3028767764432931E-8</v>
      </c>
      <c r="AC109" s="89">
        <v>1</v>
      </c>
      <c r="AD109" s="166" t="e">
        <f>AC109*AB109*SUM(SUT!C109:D109)</f>
        <v>#DIV/0!</v>
      </c>
      <c r="AE109" s="167" t="e">
        <f t="shared" si="13"/>
        <v>#DIV/0!</v>
      </c>
      <c r="AF109" s="2"/>
    </row>
    <row r="110" spans="1:32" x14ac:dyDescent="0.75">
      <c r="A110" s="2"/>
      <c r="B110" s="29" t="s">
        <v>1555</v>
      </c>
      <c r="C110" s="9" t="s">
        <v>1270</v>
      </c>
      <c r="D110" s="8">
        <f>xTAX!AF109</f>
        <v>0</v>
      </c>
      <c r="E110" s="89">
        <v>1</v>
      </c>
      <c r="F110" s="166" t="e">
        <f>E110*D110*SUP!A110</f>
        <v>#DIV/0!</v>
      </c>
      <c r="G110" s="167" t="e">
        <f t="shared" si="7"/>
        <v>#DIV/0!</v>
      </c>
      <c r="H110" s="8">
        <f>xTAX!AG109</f>
        <v>0</v>
      </c>
      <c r="I110" s="89">
        <v>1</v>
      </c>
      <c r="J110" s="166">
        <f>I110*H110*SUT!D110</f>
        <v>0</v>
      </c>
      <c r="K110" s="167">
        <f t="shared" si="8"/>
        <v>0</v>
      </c>
      <c r="L110" s="8">
        <f>xTAX!AH109</f>
        <v>0</v>
      </c>
      <c r="M110" s="89">
        <v>1</v>
      </c>
      <c r="N110" s="166">
        <f>M110*L110*SUT!V110</f>
        <v>0</v>
      </c>
      <c r="O110" s="167">
        <f t="shared" si="9"/>
        <v>0</v>
      </c>
      <c r="P110" s="8">
        <f>xTAX!AI109</f>
        <v>0</v>
      </c>
      <c r="Q110" s="89">
        <v>1</v>
      </c>
      <c r="R110" s="166">
        <f>Q110*P110*SUT!D110</f>
        <v>0</v>
      </c>
      <c r="S110" s="167">
        <f t="shared" si="10"/>
        <v>0</v>
      </c>
      <c r="T110" s="8">
        <f>xTAX!AJ109</f>
        <v>0</v>
      </c>
      <c r="U110" s="89">
        <v>1</v>
      </c>
      <c r="V110" s="166" t="e">
        <f>U110*T110*SUM(SUT!C110:D110)</f>
        <v>#DIV/0!</v>
      </c>
      <c r="W110" s="167" t="e">
        <f t="shared" si="11"/>
        <v>#DIV/0!</v>
      </c>
      <c r="X110" s="8">
        <f>xTAX!AK109</f>
        <v>0</v>
      </c>
      <c r="Y110" s="89">
        <v>1</v>
      </c>
      <c r="Z110" s="166" t="e">
        <f>Y110*X110*SUM(SUT!C110:D110)</f>
        <v>#DIV/0!</v>
      </c>
      <c r="AA110" s="167" t="e">
        <f t="shared" si="12"/>
        <v>#DIV/0!</v>
      </c>
      <c r="AB110" s="8">
        <f>xTAX!AL109</f>
        <v>0</v>
      </c>
      <c r="AC110" s="89">
        <v>1</v>
      </c>
      <c r="AD110" s="166" t="e">
        <f>AC110*AB110*SUM(SUT!C110:D110)</f>
        <v>#DIV/0!</v>
      </c>
      <c r="AE110" s="167" t="e">
        <f t="shared" si="13"/>
        <v>#DIV/0!</v>
      </c>
      <c r="AF110" s="2"/>
    </row>
    <row r="111" spans="1:32" x14ac:dyDescent="0.75">
      <c r="A111" s="2"/>
      <c r="B111" s="29" t="s">
        <v>1616</v>
      </c>
      <c r="C111" s="9" t="s">
        <v>1619</v>
      </c>
      <c r="D111" s="8">
        <f>xTAX!AF110</f>
        <v>0</v>
      </c>
      <c r="E111" s="89">
        <v>1</v>
      </c>
      <c r="F111" s="166" t="e">
        <f>E111*D111*SUP!A111</f>
        <v>#DIV/0!</v>
      </c>
      <c r="G111" s="167" t="e">
        <f t="shared" si="7"/>
        <v>#DIV/0!</v>
      </c>
      <c r="H111" s="8">
        <f>xTAX!AG110</f>
        <v>0</v>
      </c>
      <c r="I111" s="89">
        <v>1</v>
      </c>
      <c r="J111" s="166">
        <f>I111*H111*SUT!D111</f>
        <v>0</v>
      </c>
      <c r="K111" s="167">
        <f t="shared" si="8"/>
        <v>0</v>
      </c>
      <c r="L111" s="8">
        <f>xTAX!AH110</f>
        <v>0</v>
      </c>
      <c r="M111" s="89">
        <v>1</v>
      </c>
      <c r="N111" s="166">
        <f>M111*L111*SUT!V111</f>
        <v>0</v>
      </c>
      <c r="O111" s="167">
        <f t="shared" si="9"/>
        <v>0</v>
      </c>
      <c r="P111" s="8">
        <f>xTAX!AI110</f>
        <v>0</v>
      </c>
      <c r="Q111" s="89">
        <v>1</v>
      </c>
      <c r="R111" s="166">
        <f>Q111*P111*SUT!D111</f>
        <v>0</v>
      </c>
      <c r="S111" s="167">
        <f t="shared" si="10"/>
        <v>0</v>
      </c>
      <c r="T111" s="8">
        <f>xTAX!AJ110</f>
        <v>0</v>
      </c>
      <c r="U111" s="89">
        <v>1</v>
      </c>
      <c r="V111" s="166" t="e">
        <f>U111*T111*SUM(SUT!C111:D111)</f>
        <v>#DIV/0!</v>
      </c>
      <c r="W111" s="167" t="e">
        <f t="shared" si="11"/>
        <v>#DIV/0!</v>
      </c>
      <c r="X111" s="8">
        <f>xTAX!AK110</f>
        <v>0</v>
      </c>
      <c r="Y111" s="89">
        <v>1</v>
      </c>
      <c r="Z111" s="166" t="e">
        <f>Y111*X111*SUM(SUT!C111:D111)</f>
        <v>#DIV/0!</v>
      </c>
      <c r="AA111" s="167" t="e">
        <f t="shared" si="12"/>
        <v>#DIV/0!</v>
      </c>
      <c r="AB111" s="8">
        <f>xTAX!AL110</f>
        <v>0</v>
      </c>
      <c r="AC111" s="89">
        <v>1</v>
      </c>
      <c r="AD111" s="166" t="e">
        <f>AC111*AB111*SUM(SUT!C111:D111)</f>
        <v>#DIV/0!</v>
      </c>
      <c r="AE111" s="167" t="e">
        <f t="shared" si="13"/>
        <v>#DIV/0!</v>
      </c>
      <c r="AF111" s="2"/>
    </row>
    <row r="112" spans="1:32" x14ac:dyDescent="0.75">
      <c r="A112" s="2"/>
      <c r="B112" s="29"/>
      <c r="C112" s="9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</sheetData>
  <conditionalFormatting sqref="C8:C112">
    <cfRule type="cellIs" dxfId="69" priority="124" operator="lessThan">
      <formula>0</formula>
    </cfRule>
  </conditionalFormatting>
  <conditionalFormatting sqref="D86">
    <cfRule type="cellIs" dxfId="68" priority="1" operator="lessThan">
      <formula>0</formula>
    </cfRule>
  </conditionalFormatting>
  <conditionalFormatting sqref="E8:E111">
    <cfRule type="cellIs" dxfId="67" priority="16" operator="equal">
      <formula>1</formula>
    </cfRule>
    <cfRule type="cellIs" dxfId="66" priority="17" operator="greaterThan">
      <formula>1</formula>
    </cfRule>
    <cfRule type="cellIs" dxfId="65" priority="18" operator="lessThan">
      <formula>1</formula>
    </cfRule>
  </conditionalFormatting>
  <conditionalFormatting sqref="F86:H86">
    <cfRule type="cellIs" dxfId="64" priority="2" operator="lessThan">
      <formula>0</formula>
    </cfRule>
  </conditionalFormatting>
  <conditionalFormatting sqref="I8:I111">
    <cfRule type="cellIs" dxfId="63" priority="23" operator="greaterThan">
      <formula>1</formula>
    </cfRule>
    <cfRule type="cellIs" dxfId="62" priority="24" operator="lessThan">
      <formula>1</formula>
    </cfRule>
  </conditionalFormatting>
  <conditionalFormatting sqref="I8:I112">
    <cfRule type="cellIs" dxfId="61" priority="22" operator="equal">
      <formula>1</formula>
    </cfRule>
  </conditionalFormatting>
  <conditionalFormatting sqref="J86:L86">
    <cfRule type="cellIs" dxfId="60" priority="3" operator="lessThan">
      <formula>0</formula>
    </cfRule>
  </conditionalFormatting>
  <conditionalFormatting sqref="M8:M111">
    <cfRule type="cellIs" dxfId="59" priority="91" operator="equal">
      <formula>1</formula>
    </cfRule>
    <cfRule type="cellIs" dxfId="58" priority="92" operator="greaterThan">
      <formula>1</formula>
    </cfRule>
    <cfRule type="cellIs" dxfId="57" priority="93" operator="lessThan">
      <formula>1</formula>
    </cfRule>
  </conditionalFormatting>
  <conditionalFormatting sqref="N86:P86">
    <cfRule type="cellIs" dxfId="56" priority="4" operator="lessThan">
      <formula>0</formula>
    </cfRule>
  </conditionalFormatting>
  <conditionalFormatting sqref="Q8:Q111">
    <cfRule type="cellIs" dxfId="55" priority="46" operator="equal">
      <formula>1</formula>
    </cfRule>
    <cfRule type="cellIs" dxfId="54" priority="47" operator="greaterThan">
      <formula>1</formula>
    </cfRule>
    <cfRule type="cellIs" dxfId="53" priority="48" operator="lessThan">
      <formula>1</formula>
    </cfRule>
  </conditionalFormatting>
  <conditionalFormatting sqref="R86:T86">
    <cfRule type="cellIs" dxfId="52" priority="5" operator="lessThan">
      <formula>0</formula>
    </cfRule>
  </conditionalFormatting>
  <conditionalFormatting sqref="U8:U111">
    <cfRule type="cellIs" dxfId="51" priority="40" operator="equal">
      <formula>1</formula>
    </cfRule>
    <cfRule type="cellIs" dxfId="50" priority="41" operator="greaterThan">
      <formula>1</formula>
    </cfRule>
    <cfRule type="cellIs" dxfId="49" priority="42" operator="lessThan">
      <formula>1</formula>
    </cfRule>
  </conditionalFormatting>
  <conditionalFormatting sqref="V86:X86">
    <cfRule type="cellIs" dxfId="48" priority="6" operator="lessThan">
      <formula>0</formula>
    </cfRule>
  </conditionalFormatting>
  <conditionalFormatting sqref="Y8:Y111">
    <cfRule type="cellIs" dxfId="47" priority="34" operator="equal">
      <formula>1</formula>
    </cfRule>
    <cfRule type="cellIs" dxfId="46" priority="35" operator="greaterThan">
      <formula>1</formula>
    </cfRule>
    <cfRule type="cellIs" dxfId="45" priority="36" operator="lessThan">
      <formula>1</formula>
    </cfRule>
  </conditionalFormatting>
  <conditionalFormatting sqref="Z86:AB86">
    <cfRule type="cellIs" dxfId="44" priority="9" operator="lessThan">
      <formula>0</formula>
    </cfRule>
  </conditionalFormatting>
  <conditionalFormatting sqref="AC8:AC111">
    <cfRule type="cellIs" dxfId="43" priority="28" operator="equal">
      <formula>1</formula>
    </cfRule>
    <cfRule type="cellIs" dxfId="42" priority="29" operator="greaterThan">
      <formula>1</formula>
    </cfRule>
    <cfRule type="cellIs" dxfId="41" priority="30" operator="lessThan">
      <formula>1</formula>
    </cfRule>
  </conditionalFormatting>
  <conditionalFormatting sqref="AD86:AE86">
    <cfRule type="cellIs" dxfId="40" priority="8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242D-348D-4E43-B474-42B64F5013C9}">
  <sheetPr>
    <tabColor rgb="FF820000"/>
  </sheetPr>
  <dimension ref="A1:AK111"/>
  <sheetViews>
    <sheetView showZeros="0" zoomScale="85" zoomScaleNormal="85" workbookViewId="0">
      <pane xSplit="3" ySplit="6" topLeftCell="D7" activePane="bottomRight" state="frozen"/>
      <selection activeCell="C17" sqref="C17"/>
      <selection pane="topRight" activeCell="C17" sqref="C17"/>
      <selection pane="bottomLeft" activeCell="C17" sqref="C17"/>
      <selection pane="bottomRight" activeCell="Y7" sqref="Y7"/>
    </sheetView>
  </sheetViews>
  <sheetFormatPr defaultColWidth="0" defaultRowHeight="14.75" zeroHeight="1" x14ac:dyDescent="0.75"/>
  <cols>
    <col min="1" max="1" width="2.26953125" customWidth="1"/>
    <col min="2" max="23" width="8.76953125" customWidth="1"/>
    <col min="24" max="24" width="2.26953125" customWidth="1"/>
    <col min="25" max="25" width="8.76953125" customWidth="1"/>
    <col min="26" max="26" width="9.1328125" hidden="1" customWidth="1"/>
    <col min="27" max="37" width="0" hidden="1" customWidth="1"/>
    <col min="38" max="16384" width="9.1328125" hidden="1"/>
  </cols>
  <sheetData>
    <row r="1" spans="1:25" ht="18.5" x14ac:dyDescent="0.9">
      <c r="A1" s="1" t="s">
        <v>1112</v>
      </c>
      <c r="B1" s="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75">
      <c r="A2" s="3" t="s">
        <v>285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75">
      <c r="A3" s="3"/>
      <c r="B3" s="2"/>
      <c r="C3" s="116" t="s">
        <v>1115</v>
      </c>
      <c r="D3" s="76" t="s">
        <v>297</v>
      </c>
      <c r="E3" s="76"/>
      <c r="F3" s="76"/>
      <c r="G3" s="119" t="e">
        <f>MAC!I9</f>
        <v>#DIV/0!</v>
      </c>
      <c r="H3" s="77" t="s">
        <v>1113</v>
      </c>
      <c r="I3" s="76"/>
      <c r="J3" s="76"/>
      <c r="K3" s="90">
        <f>MAC!J9</f>
        <v>0</v>
      </c>
      <c r="L3" s="77" t="s">
        <v>1689</v>
      </c>
      <c r="M3" s="76"/>
      <c r="N3" s="76"/>
      <c r="O3" s="90">
        <f>wMAC!U6</f>
        <v>-1998.9008770565545</v>
      </c>
      <c r="P3" s="77" t="s">
        <v>1690</v>
      </c>
      <c r="Q3" s="76"/>
      <c r="R3" s="76"/>
      <c r="S3" s="90">
        <f>wMAC!V6</f>
        <v>1998.9008770565545</v>
      </c>
      <c r="T3" s="77" t="s">
        <v>1114</v>
      </c>
      <c r="U3" s="76"/>
      <c r="V3" s="76"/>
      <c r="W3" s="90">
        <f>MAC!V9</f>
        <v>0</v>
      </c>
      <c r="X3" s="2"/>
      <c r="Y3" s="2"/>
    </row>
    <row r="4" spans="1:25" x14ac:dyDescent="0.75">
      <c r="A4" s="3"/>
      <c r="B4" s="2"/>
      <c r="C4" s="42" t="s">
        <v>83</v>
      </c>
      <c r="D4" s="7">
        <f>SUM(D7:D110)</f>
        <v>5713.1584545517653</v>
      </c>
      <c r="E4" s="7"/>
      <c r="F4" s="7">
        <f>SUM(F7:F110)</f>
        <v>5713.1584545517653</v>
      </c>
      <c r="G4" s="7" t="e">
        <f>SUM(G7:G110)</f>
        <v>#DIV/0!</v>
      </c>
      <c r="H4" s="23">
        <f>SUM(H7:H110)</f>
        <v>1154.7107915740937</v>
      </c>
      <c r="I4" s="7"/>
      <c r="J4" s="7">
        <f>SUM(J7:J110)</f>
        <v>1154.7107915740937</v>
      </c>
      <c r="K4" s="7">
        <f>SUM(K7:K110)</f>
        <v>0</v>
      </c>
      <c r="L4" s="23">
        <f>SUM(L7:L110)</f>
        <v>1740.5818210461166</v>
      </c>
      <c r="M4" s="7"/>
      <c r="N4" s="7">
        <f>SUM(N7:N110)</f>
        <v>1740.5818210461166</v>
      </c>
      <c r="O4" s="7">
        <f>SUM(O7:O110)</f>
        <v>-1998.9008770565545</v>
      </c>
      <c r="P4" s="23">
        <f>SUM(P7:P110)</f>
        <v>1740.5818210461166</v>
      </c>
      <c r="Q4" s="7"/>
      <c r="R4" s="7">
        <f>SUM(R7:R110)</f>
        <v>1740.5818210461166</v>
      </c>
      <c r="S4" s="7">
        <f>SUM(S7:S110)</f>
        <v>1998.9008770565545</v>
      </c>
      <c r="T4" s="23">
        <f>SUM(T7:T110)</f>
        <v>56.680488231541936</v>
      </c>
      <c r="U4" s="7"/>
      <c r="V4" s="7">
        <f>SUM(V7:V110)</f>
        <v>56.680488231541936</v>
      </c>
      <c r="W4" s="7">
        <f>SUM(W7:W110)</f>
        <v>0</v>
      </c>
      <c r="X4" s="2"/>
      <c r="Y4" s="2"/>
    </row>
    <row r="5" spans="1:25" x14ac:dyDescent="0.75">
      <c r="A5" s="3"/>
      <c r="B5" s="2"/>
      <c r="C5" s="2"/>
      <c r="D5" s="42" t="s">
        <v>767</v>
      </c>
      <c r="E5" s="42" t="s">
        <v>768</v>
      </c>
      <c r="F5" s="42" t="s">
        <v>1116</v>
      </c>
      <c r="G5" s="42" t="s">
        <v>758</v>
      </c>
      <c r="H5" s="88" t="s">
        <v>767</v>
      </c>
      <c r="I5" s="42" t="s">
        <v>768</v>
      </c>
      <c r="J5" s="42" t="s">
        <v>1116</v>
      </c>
      <c r="K5" s="42" t="s">
        <v>758</v>
      </c>
      <c r="L5" s="88" t="s">
        <v>767</v>
      </c>
      <c r="M5" s="42" t="s">
        <v>768</v>
      </c>
      <c r="N5" s="42" t="s">
        <v>1116</v>
      </c>
      <c r="O5" s="42" t="s">
        <v>758</v>
      </c>
      <c r="P5" s="88" t="s">
        <v>767</v>
      </c>
      <c r="Q5" s="42" t="s">
        <v>768</v>
      </c>
      <c r="R5" s="42" t="s">
        <v>1116</v>
      </c>
      <c r="S5" s="42" t="s">
        <v>758</v>
      </c>
      <c r="T5" s="88" t="s">
        <v>767</v>
      </c>
      <c r="U5" s="42" t="s">
        <v>768</v>
      </c>
      <c r="V5" s="42" t="s">
        <v>1116</v>
      </c>
      <c r="W5" s="42" t="s">
        <v>758</v>
      </c>
      <c r="X5" s="2"/>
      <c r="Y5" s="2"/>
    </row>
    <row r="6" spans="1:25" x14ac:dyDescent="0.75">
      <c r="A6" s="3"/>
      <c r="B6" s="2"/>
      <c r="C6" s="2"/>
      <c r="D6" s="42" t="s">
        <v>1099</v>
      </c>
      <c r="E6" s="42" t="s">
        <v>774</v>
      </c>
      <c r="F6" s="42" t="s">
        <v>1117</v>
      </c>
      <c r="G6" s="42" t="s">
        <v>1099</v>
      </c>
      <c r="H6" s="88" t="s">
        <v>1099</v>
      </c>
      <c r="I6" s="42" t="s">
        <v>774</v>
      </c>
      <c r="J6" s="42" t="s">
        <v>1117</v>
      </c>
      <c r="K6" s="42" t="s">
        <v>1099</v>
      </c>
      <c r="L6" s="88" t="s">
        <v>1099</v>
      </c>
      <c r="M6" s="42" t="s">
        <v>774</v>
      </c>
      <c r="N6" s="42" t="s">
        <v>1117</v>
      </c>
      <c r="O6" s="42" t="s">
        <v>1099</v>
      </c>
      <c r="P6" s="88" t="s">
        <v>1099</v>
      </c>
      <c r="Q6" s="42" t="s">
        <v>774</v>
      </c>
      <c r="R6" s="42" t="s">
        <v>1117</v>
      </c>
      <c r="S6" s="42" t="s">
        <v>1099</v>
      </c>
      <c r="T6" s="88" t="s">
        <v>1099</v>
      </c>
      <c r="U6" s="42" t="s">
        <v>774</v>
      </c>
      <c r="V6" s="42" t="s">
        <v>1117</v>
      </c>
      <c r="W6" s="42" t="s">
        <v>1099</v>
      </c>
      <c r="X6" s="2"/>
      <c r="Y6" s="2"/>
    </row>
    <row r="7" spans="1:25" x14ac:dyDescent="0.75">
      <c r="A7" s="3"/>
      <c r="B7" s="29" t="s">
        <v>1579</v>
      </c>
      <c r="C7" s="9" t="s">
        <v>12</v>
      </c>
      <c r="D7" s="7">
        <f>xNA!N7</f>
        <v>5.6315802121460514</v>
      </c>
      <c r="E7" s="89">
        <v>1</v>
      </c>
      <c r="F7" s="7">
        <f>D7*E7</f>
        <v>5.6315802121460514</v>
      </c>
      <c r="G7" s="7" t="e">
        <f>F7/F$4*G$3</f>
        <v>#DIV/0!</v>
      </c>
      <c r="H7" s="23">
        <f>xNA!O7</f>
        <v>0</v>
      </c>
      <c r="I7" s="89">
        <v>1</v>
      </c>
      <c r="J7" s="7">
        <f>I7*H7</f>
        <v>0</v>
      </c>
      <c r="K7" s="7">
        <f>J7/J$4*K$3</f>
        <v>0</v>
      </c>
      <c r="L7" s="23">
        <f>xNA!P7</f>
        <v>0</v>
      </c>
      <c r="M7" s="89">
        <v>1</v>
      </c>
      <c r="N7" s="7">
        <f>M7*L7</f>
        <v>0</v>
      </c>
      <c r="O7" s="7">
        <f>N7/N$4*O$3</f>
        <v>0</v>
      </c>
      <c r="P7" s="23">
        <f>xNA!P7</f>
        <v>0</v>
      </c>
      <c r="Q7" s="89">
        <v>1</v>
      </c>
      <c r="R7" s="7">
        <f>Q7*P7</f>
        <v>0</v>
      </c>
      <c r="S7" s="7">
        <f>R7/R$4*S$3</f>
        <v>0</v>
      </c>
      <c r="T7" s="23">
        <f>xNA!R7</f>
        <v>0.16557444963071902</v>
      </c>
      <c r="U7" s="89">
        <v>1</v>
      </c>
      <c r="V7" s="7">
        <f>U7*T7</f>
        <v>0.16557444963071902</v>
      </c>
      <c r="W7" s="7">
        <f>IF(V$4,V7/V$4*W$3,0)</f>
        <v>0</v>
      </c>
      <c r="X7" s="2"/>
      <c r="Y7" s="2"/>
    </row>
    <row r="8" spans="1:25" x14ac:dyDescent="0.75">
      <c r="A8" s="3"/>
      <c r="B8" s="29" t="s">
        <v>1580</v>
      </c>
      <c r="C8" s="9" t="s">
        <v>7</v>
      </c>
      <c r="D8" s="7">
        <f>xNA!N8</f>
        <v>42.008099688398431</v>
      </c>
      <c r="E8" s="89">
        <v>1</v>
      </c>
      <c r="F8" s="7">
        <f t="shared" ref="F8:F71" si="0">D8*E8</f>
        <v>42.008099688398431</v>
      </c>
      <c r="G8" s="7" t="e">
        <f t="shared" ref="G8:G71" si="1">F8/F$4*G$3</f>
        <v>#DIV/0!</v>
      </c>
      <c r="H8" s="23">
        <f>xNA!O8</f>
        <v>0</v>
      </c>
      <c r="I8" s="89">
        <v>1</v>
      </c>
      <c r="J8" s="7">
        <f t="shared" ref="J8:J72" si="2">I8*H8</f>
        <v>0</v>
      </c>
      <c r="K8" s="7">
        <f t="shared" ref="K8:K71" si="3">J8/J$4*K$3</f>
        <v>0</v>
      </c>
      <c r="L8" s="23">
        <f>xNA!P8</f>
        <v>0</v>
      </c>
      <c r="M8" s="89">
        <v>1</v>
      </c>
      <c r="N8" s="7">
        <f t="shared" ref="N8:N71" si="4">M8*L8</f>
        <v>0</v>
      </c>
      <c r="O8" s="7">
        <f t="shared" ref="O8:O71" si="5">N8/N$4*O$3</f>
        <v>0</v>
      </c>
      <c r="P8" s="23">
        <f>xNA!P8</f>
        <v>0</v>
      </c>
      <c r="Q8" s="89">
        <v>1</v>
      </c>
      <c r="R8" s="7">
        <f t="shared" ref="R8:R71" si="6">Q8*P8</f>
        <v>0</v>
      </c>
      <c r="S8" s="7">
        <f t="shared" ref="S8:S71" si="7">R8/R$4*S$3</f>
        <v>0</v>
      </c>
      <c r="T8" s="23">
        <f>xNA!R8</f>
        <v>3.523799086802089</v>
      </c>
      <c r="U8" s="89">
        <v>1</v>
      </c>
      <c r="V8" s="7">
        <f t="shared" ref="V8:V72" si="8">U8*T8</f>
        <v>3.523799086802089</v>
      </c>
      <c r="W8" s="7">
        <f t="shared" ref="W8:W72" si="9">IF(V$4,V8/V$4*W$3,0)</f>
        <v>0</v>
      </c>
      <c r="X8" s="2"/>
      <c r="Y8" s="2"/>
    </row>
    <row r="9" spans="1:25" x14ac:dyDescent="0.75">
      <c r="A9" s="3"/>
      <c r="B9" s="29" t="s">
        <v>1581</v>
      </c>
      <c r="C9" s="9" t="s">
        <v>17</v>
      </c>
      <c r="D9" s="7">
        <f>xNA!N9</f>
        <v>0.73246533388309765</v>
      </c>
      <c r="E9" s="89">
        <v>1</v>
      </c>
      <c r="F9" s="7">
        <f t="shared" si="0"/>
        <v>0.73246533388309765</v>
      </c>
      <c r="G9" s="7" t="e">
        <f t="shared" si="1"/>
        <v>#DIV/0!</v>
      </c>
      <c r="H9" s="23">
        <f>xNA!O9</f>
        <v>0</v>
      </c>
      <c r="I9" s="89">
        <v>1</v>
      </c>
      <c r="J9" s="7">
        <f t="shared" si="2"/>
        <v>0</v>
      </c>
      <c r="K9" s="7">
        <f t="shared" si="3"/>
        <v>0</v>
      </c>
      <c r="L9" s="23">
        <f>xNA!P9</f>
        <v>0</v>
      </c>
      <c r="M9" s="89">
        <v>1</v>
      </c>
      <c r="N9" s="7">
        <f t="shared" si="4"/>
        <v>0</v>
      </c>
      <c r="O9" s="7">
        <f t="shared" si="5"/>
        <v>0</v>
      </c>
      <c r="P9" s="23">
        <f>xNA!P9</f>
        <v>0</v>
      </c>
      <c r="Q9" s="89">
        <v>1</v>
      </c>
      <c r="R9" s="7">
        <f t="shared" si="6"/>
        <v>0</v>
      </c>
      <c r="S9" s="7">
        <f t="shared" si="7"/>
        <v>0</v>
      </c>
      <c r="T9" s="23">
        <f>xNA!R9</f>
        <v>3.1547410879728077</v>
      </c>
      <c r="U9" s="89">
        <v>1</v>
      </c>
      <c r="V9" s="7">
        <f t="shared" si="8"/>
        <v>3.1547410879728077</v>
      </c>
      <c r="W9" s="7">
        <f t="shared" si="9"/>
        <v>0</v>
      </c>
      <c r="X9" s="2"/>
      <c r="Y9" s="2"/>
    </row>
    <row r="10" spans="1:25" x14ac:dyDescent="0.75">
      <c r="A10" s="3"/>
      <c r="B10" s="29" t="s">
        <v>1582</v>
      </c>
      <c r="C10" s="9" t="s">
        <v>14</v>
      </c>
      <c r="D10" s="7">
        <f>xNA!N10</f>
        <v>73.930778544739596</v>
      </c>
      <c r="E10" s="89">
        <v>1</v>
      </c>
      <c r="F10" s="7">
        <f t="shared" si="0"/>
        <v>73.930778544739596</v>
      </c>
      <c r="G10" s="7" t="e">
        <f t="shared" si="1"/>
        <v>#DIV/0!</v>
      </c>
      <c r="H10" s="23">
        <f>xNA!O10</f>
        <v>0</v>
      </c>
      <c r="I10" s="89">
        <v>1</v>
      </c>
      <c r="J10" s="7">
        <f t="shared" si="2"/>
        <v>0</v>
      </c>
      <c r="K10" s="7">
        <f t="shared" si="3"/>
        <v>0</v>
      </c>
      <c r="L10" s="23">
        <f>xNA!P10</f>
        <v>0</v>
      </c>
      <c r="M10" s="89">
        <v>1</v>
      </c>
      <c r="N10" s="7">
        <f t="shared" si="4"/>
        <v>0</v>
      </c>
      <c r="O10" s="7">
        <f t="shared" si="5"/>
        <v>0</v>
      </c>
      <c r="P10" s="23">
        <f>xNA!P10</f>
        <v>0</v>
      </c>
      <c r="Q10" s="89">
        <v>1</v>
      </c>
      <c r="R10" s="7">
        <f t="shared" si="6"/>
        <v>0</v>
      </c>
      <c r="S10" s="7">
        <f t="shared" si="7"/>
        <v>0</v>
      </c>
      <c r="T10" s="23">
        <f>xNA!R10</f>
        <v>-1.260808611402771</v>
      </c>
      <c r="U10" s="89">
        <v>1</v>
      </c>
      <c r="V10" s="7">
        <f t="shared" si="8"/>
        <v>-1.260808611402771</v>
      </c>
      <c r="W10" s="7">
        <f t="shared" si="9"/>
        <v>0</v>
      </c>
      <c r="X10" s="2"/>
      <c r="Y10" s="2"/>
    </row>
    <row r="11" spans="1:25" x14ac:dyDescent="0.75">
      <c r="A11" s="3"/>
      <c r="B11" s="29" t="s">
        <v>1583</v>
      </c>
      <c r="C11" s="9" t="s">
        <v>20</v>
      </c>
      <c r="D11" s="7">
        <f>xNA!N11</f>
        <v>0.10852579550506036</v>
      </c>
      <c r="E11" s="89">
        <v>1</v>
      </c>
      <c r="F11" s="7">
        <f t="shared" si="0"/>
        <v>0.10852579550506036</v>
      </c>
      <c r="G11" s="7" t="e">
        <f t="shared" si="1"/>
        <v>#DIV/0!</v>
      </c>
      <c r="H11" s="23">
        <f>xNA!O11</f>
        <v>0</v>
      </c>
      <c r="I11" s="89">
        <v>1</v>
      </c>
      <c r="J11" s="7">
        <f t="shared" si="2"/>
        <v>0</v>
      </c>
      <c r="K11" s="7">
        <f t="shared" si="3"/>
        <v>0</v>
      </c>
      <c r="L11" s="23">
        <f>xNA!P11</f>
        <v>0</v>
      </c>
      <c r="M11" s="89">
        <v>1</v>
      </c>
      <c r="N11" s="7">
        <f t="shared" si="4"/>
        <v>0</v>
      </c>
      <c r="O11" s="7">
        <f t="shared" si="5"/>
        <v>0</v>
      </c>
      <c r="P11" s="23">
        <f>xNA!P11</f>
        <v>0</v>
      </c>
      <c r="Q11" s="89">
        <v>1</v>
      </c>
      <c r="R11" s="7">
        <f t="shared" si="6"/>
        <v>0</v>
      </c>
      <c r="S11" s="7">
        <f t="shared" si="7"/>
        <v>0</v>
      </c>
      <c r="T11" s="23">
        <f>xNA!R11</f>
        <v>6.3324694159173711E-3</v>
      </c>
      <c r="U11" s="89">
        <v>1</v>
      </c>
      <c r="V11" s="7">
        <f t="shared" si="8"/>
        <v>6.3324694159173711E-3</v>
      </c>
      <c r="W11" s="7">
        <f t="shared" si="9"/>
        <v>0</v>
      </c>
      <c r="X11" s="2"/>
      <c r="Y11" s="2"/>
    </row>
    <row r="12" spans="1:25" x14ac:dyDescent="0.75">
      <c r="A12" s="3"/>
      <c r="B12" s="29" t="s">
        <v>1584</v>
      </c>
      <c r="C12" s="9" t="s">
        <v>34</v>
      </c>
      <c r="D12" s="7">
        <f>xNA!N12</f>
        <v>178.83363630516826</v>
      </c>
      <c r="E12" s="89">
        <v>1</v>
      </c>
      <c r="F12" s="7">
        <f t="shared" si="0"/>
        <v>178.83363630516826</v>
      </c>
      <c r="G12" s="7" t="e">
        <f t="shared" si="1"/>
        <v>#DIV/0!</v>
      </c>
      <c r="H12" s="23">
        <f>xNA!O12</f>
        <v>0</v>
      </c>
      <c r="I12" s="89">
        <v>1</v>
      </c>
      <c r="J12" s="7">
        <f t="shared" si="2"/>
        <v>0</v>
      </c>
      <c r="K12" s="7">
        <f t="shared" si="3"/>
        <v>0</v>
      </c>
      <c r="L12" s="23">
        <f>xNA!P12</f>
        <v>0</v>
      </c>
      <c r="M12" s="89">
        <v>1</v>
      </c>
      <c r="N12" s="7">
        <f t="shared" si="4"/>
        <v>0</v>
      </c>
      <c r="O12" s="7">
        <f t="shared" si="5"/>
        <v>0</v>
      </c>
      <c r="P12" s="23">
        <f>xNA!P12</f>
        <v>0</v>
      </c>
      <c r="Q12" s="89">
        <v>1</v>
      </c>
      <c r="R12" s="7">
        <f t="shared" si="6"/>
        <v>0</v>
      </c>
      <c r="S12" s="7">
        <f t="shared" si="7"/>
        <v>0</v>
      </c>
      <c r="T12" s="23">
        <f>xNA!R12</f>
        <v>-3.6884979141829054E-2</v>
      </c>
      <c r="U12" s="89">
        <v>1</v>
      </c>
      <c r="V12" s="7">
        <f t="shared" si="8"/>
        <v>-3.6884979141829054E-2</v>
      </c>
      <c r="W12" s="7">
        <f t="shared" si="9"/>
        <v>0</v>
      </c>
      <c r="X12" s="2"/>
      <c r="Y12" s="2"/>
    </row>
    <row r="13" spans="1:25" x14ac:dyDescent="0.75">
      <c r="A13" s="3"/>
      <c r="B13" s="29" t="s">
        <v>1585</v>
      </c>
      <c r="C13" s="9" t="s">
        <v>37</v>
      </c>
      <c r="D13" s="7">
        <f>xNA!N13</f>
        <v>155.63862363582047</v>
      </c>
      <c r="E13" s="89">
        <v>1</v>
      </c>
      <c r="F13" s="7">
        <f t="shared" si="0"/>
        <v>155.63862363582047</v>
      </c>
      <c r="G13" s="7" t="e">
        <f t="shared" si="1"/>
        <v>#DIV/0!</v>
      </c>
      <c r="H13" s="23">
        <f>xNA!O13</f>
        <v>0</v>
      </c>
      <c r="I13" s="89">
        <v>1</v>
      </c>
      <c r="J13" s="7">
        <f t="shared" si="2"/>
        <v>0</v>
      </c>
      <c r="K13" s="7">
        <f t="shared" si="3"/>
        <v>0</v>
      </c>
      <c r="L13" s="23">
        <f>xNA!P13</f>
        <v>0</v>
      </c>
      <c r="M13" s="89">
        <v>1</v>
      </c>
      <c r="N13" s="7">
        <f t="shared" si="4"/>
        <v>0</v>
      </c>
      <c r="O13" s="7">
        <f t="shared" si="5"/>
        <v>0</v>
      </c>
      <c r="P13" s="23">
        <f>xNA!P13</f>
        <v>0</v>
      </c>
      <c r="Q13" s="89">
        <v>1</v>
      </c>
      <c r="R13" s="7">
        <f t="shared" si="6"/>
        <v>0</v>
      </c>
      <c r="S13" s="7">
        <f t="shared" si="7"/>
        <v>0</v>
      </c>
      <c r="T13" s="23">
        <f>xNA!R13</f>
        <v>1.2416058348525718E-2</v>
      </c>
      <c r="U13" s="89">
        <v>1</v>
      </c>
      <c r="V13" s="7">
        <f t="shared" si="8"/>
        <v>1.2416058348525718E-2</v>
      </c>
      <c r="W13" s="7">
        <f t="shared" si="9"/>
        <v>0</v>
      </c>
      <c r="X13" s="2"/>
      <c r="Y13" s="2"/>
    </row>
    <row r="14" spans="1:25" x14ac:dyDescent="0.75">
      <c r="A14" s="3"/>
      <c r="B14" s="29" t="s">
        <v>1586</v>
      </c>
      <c r="C14" s="9" t="s">
        <v>31</v>
      </c>
      <c r="D14" s="7">
        <f>xNA!N14</f>
        <v>64.196250366684083</v>
      </c>
      <c r="E14" s="89">
        <v>1</v>
      </c>
      <c r="F14" s="7">
        <f t="shared" si="0"/>
        <v>64.196250366684083</v>
      </c>
      <c r="G14" s="7" t="e">
        <f t="shared" si="1"/>
        <v>#DIV/0!</v>
      </c>
      <c r="H14" s="23">
        <f>xNA!O14</f>
        <v>0</v>
      </c>
      <c r="I14" s="89">
        <v>1</v>
      </c>
      <c r="J14" s="7">
        <f t="shared" si="2"/>
        <v>0</v>
      </c>
      <c r="K14" s="7">
        <f t="shared" si="3"/>
        <v>0</v>
      </c>
      <c r="L14" s="23">
        <f>xNA!P14</f>
        <v>0</v>
      </c>
      <c r="M14" s="89">
        <v>1</v>
      </c>
      <c r="N14" s="7">
        <f t="shared" si="4"/>
        <v>0</v>
      </c>
      <c r="O14" s="7">
        <f t="shared" si="5"/>
        <v>0</v>
      </c>
      <c r="P14" s="23">
        <f>xNA!P14</f>
        <v>0</v>
      </c>
      <c r="Q14" s="89">
        <v>1</v>
      </c>
      <c r="R14" s="7">
        <f t="shared" si="6"/>
        <v>0</v>
      </c>
      <c r="S14" s="7">
        <f t="shared" si="7"/>
        <v>0</v>
      </c>
      <c r="T14" s="23">
        <f>xNA!R14</f>
        <v>-1.6354954393212253E-3</v>
      </c>
      <c r="U14" s="89">
        <v>1</v>
      </c>
      <c r="V14" s="7">
        <f t="shared" si="8"/>
        <v>-1.6354954393212253E-3</v>
      </c>
      <c r="W14" s="7">
        <f t="shared" si="9"/>
        <v>0</v>
      </c>
      <c r="X14" s="2"/>
      <c r="Y14" s="2"/>
    </row>
    <row r="15" spans="1:25" x14ac:dyDescent="0.75">
      <c r="A15" s="3"/>
      <c r="B15" s="29" t="s">
        <v>1587</v>
      </c>
      <c r="C15" s="9" t="s">
        <v>40</v>
      </c>
      <c r="D15" s="7">
        <f>xNA!N15</f>
        <v>21.979288992358914</v>
      </c>
      <c r="E15" s="89">
        <v>1</v>
      </c>
      <c r="F15" s="7">
        <f t="shared" si="0"/>
        <v>21.979288992358914</v>
      </c>
      <c r="G15" s="7" t="e">
        <f t="shared" si="1"/>
        <v>#DIV/0!</v>
      </c>
      <c r="H15" s="23">
        <f>xNA!O15</f>
        <v>0</v>
      </c>
      <c r="I15" s="89">
        <v>1</v>
      </c>
      <c r="J15" s="7">
        <f t="shared" si="2"/>
        <v>0</v>
      </c>
      <c r="K15" s="7">
        <f t="shared" si="3"/>
        <v>0</v>
      </c>
      <c r="L15" s="23">
        <f>xNA!P15</f>
        <v>0</v>
      </c>
      <c r="M15" s="89">
        <v>1</v>
      </c>
      <c r="N15" s="7">
        <f t="shared" si="4"/>
        <v>0</v>
      </c>
      <c r="O15" s="7">
        <f t="shared" si="5"/>
        <v>0</v>
      </c>
      <c r="P15" s="23">
        <f>xNA!P15</f>
        <v>0</v>
      </c>
      <c r="Q15" s="89">
        <v>1</v>
      </c>
      <c r="R15" s="7">
        <f t="shared" si="6"/>
        <v>0</v>
      </c>
      <c r="S15" s="7">
        <f t="shared" si="7"/>
        <v>0</v>
      </c>
      <c r="T15" s="23">
        <f>xNA!R15</f>
        <v>0</v>
      </c>
      <c r="U15" s="89">
        <v>1</v>
      </c>
      <c r="V15" s="7">
        <f t="shared" si="8"/>
        <v>0</v>
      </c>
      <c r="W15" s="7">
        <f t="shared" si="9"/>
        <v>0</v>
      </c>
      <c r="X15" s="2"/>
      <c r="Y15" s="34"/>
    </row>
    <row r="16" spans="1:25" x14ac:dyDescent="0.75">
      <c r="A16" s="3"/>
      <c r="B16" s="29" t="s">
        <v>1588</v>
      </c>
      <c r="C16" s="9" t="s">
        <v>1557</v>
      </c>
      <c r="D16" s="7">
        <f>xNA!N16</f>
        <v>220.82577533637124</v>
      </c>
      <c r="E16" s="89">
        <v>1</v>
      </c>
      <c r="F16" s="7">
        <f t="shared" si="0"/>
        <v>220.82577533637124</v>
      </c>
      <c r="G16" s="7" t="e">
        <f t="shared" si="1"/>
        <v>#DIV/0!</v>
      </c>
      <c r="H16" s="23">
        <f>xNA!O16</f>
        <v>0</v>
      </c>
      <c r="I16" s="89">
        <v>1</v>
      </c>
      <c r="J16" s="7">
        <f t="shared" si="2"/>
        <v>0</v>
      </c>
      <c r="K16" s="7">
        <f t="shared" si="3"/>
        <v>0</v>
      </c>
      <c r="L16" s="23">
        <f>xNA!P16</f>
        <v>0</v>
      </c>
      <c r="M16" s="89">
        <v>1</v>
      </c>
      <c r="N16" s="7">
        <f t="shared" si="4"/>
        <v>0</v>
      </c>
      <c r="O16" s="7">
        <f t="shared" si="5"/>
        <v>0</v>
      </c>
      <c r="P16" s="23">
        <f>xNA!P16</f>
        <v>0</v>
      </c>
      <c r="Q16" s="89">
        <v>1</v>
      </c>
      <c r="R16" s="7">
        <f t="shared" si="6"/>
        <v>0</v>
      </c>
      <c r="S16" s="7">
        <f t="shared" si="7"/>
        <v>0</v>
      </c>
      <c r="T16" s="23">
        <f>xNA!R16</f>
        <v>-0.58992580601288158</v>
      </c>
      <c r="U16" s="89">
        <v>1</v>
      </c>
      <c r="V16" s="7">
        <f t="shared" si="8"/>
        <v>-0.58992580601288158</v>
      </c>
      <c r="W16" s="7">
        <f t="shared" si="9"/>
        <v>0</v>
      </c>
      <c r="X16" s="2"/>
      <c r="Y16" s="34"/>
    </row>
    <row r="17" spans="1:25" x14ac:dyDescent="0.75">
      <c r="A17" s="3"/>
      <c r="B17" s="29" t="s">
        <v>1589</v>
      </c>
      <c r="C17" s="9" t="s">
        <v>1558</v>
      </c>
      <c r="D17" s="7">
        <f>xNA!N17</f>
        <v>18.015888493982494</v>
      </c>
      <c r="E17" s="89">
        <v>1</v>
      </c>
      <c r="F17" s="7">
        <f t="shared" si="0"/>
        <v>18.015888493982494</v>
      </c>
      <c r="G17" s="7" t="e">
        <f t="shared" si="1"/>
        <v>#DIV/0!</v>
      </c>
      <c r="H17" s="23">
        <f>xNA!O17</f>
        <v>0</v>
      </c>
      <c r="I17" s="89">
        <v>1</v>
      </c>
      <c r="J17" s="7">
        <f t="shared" si="2"/>
        <v>0</v>
      </c>
      <c r="K17" s="7">
        <f t="shared" si="3"/>
        <v>0</v>
      </c>
      <c r="L17" s="23">
        <f>xNA!P17</f>
        <v>0</v>
      </c>
      <c r="M17" s="89">
        <v>1</v>
      </c>
      <c r="N17" s="7">
        <f t="shared" si="4"/>
        <v>0</v>
      </c>
      <c r="O17" s="7">
        <f t="shared" si="5"/>
        <v>0</v>
      </c>
      <c r="P17" s="23">
        <f>xNA!P17</f>
        <v>0</v>
      </c>
      <c r="Q17" s="89">
        <v>1</v>
      </c>
      <c r="R17" s="7">
        <f t="shared" si="6"/>
        <v>0</v>
      </c>
      <c r="S17" s="7">
        <f t="shared" si="7"/>
        <v>0</v>
      </c>
      <c r="T17" s="23">
        <f>xNA!R17</f>
        <v>-9.5660524940074086E-4</v>
      </c>
      <c r="U17" s="89">
        <v>1</v>
      </c>
      <c r="V17" s="7">
        <f t="shared" si="8"/>
        <v>-9.5660524940074086E-4</v>
      </c>
      <c r="W17" s="7">
        <f t="shared" si="9"/>
        <v>0</v>
      </c>
      <c r="X17" s="2"/>
      <c r="Y17" s="34"/>
    </row>
    <row r="18" spans="1:25" x14ac:dyDescent="0.75">
      <c r="A18" s="3"/>
      <c r="B18" s="29" t="s">
        <v>1590</v>
      </c>
      <c r="C18" s="9" t="s">
        <v>48</v>
      </c>
      <c r="D18" s="7">
        <f>xNA!N18</f>
        <v>152.96777293620661</v>
      </c>
      <c r="E18" s="89">
        <v>1</v>
      </c>
      <c r="F18" s="7">
        <f t="shared" si="0"/>
        <v>152.96777293620661</v>
      </c>
      <c r="G18" s="7" t="e">
        <f t="shared" si="1"/>
        <v>#DIV/0!</v>
      </c>
      <c r="H18" s="23">
        <f>xNA!O18</f>
        <v>0</v>
      </c>
      <c r="I18" s="89">
        <v>1</v>
      </c>
      <c r="J18" s="7">
        <f t="shared" si="2"/>
        <v>0</v>
      </c>
      <c r="K18" s="7">
        <f t="shared" si="3"/>
        <v>0</v>
      </c>
      <c r="L18" s="23">
        <f>xNA!P18</f>
        <v>0</v>
      </c>
      <c r="M18" s="89">
        <v>1</v>
      </c>
      <c r="N18" s="7">
        <f t="shared" si="4"/>
        <v>0</v>
      </c>
      <c r="O18" s="7">
        <f t="shared" si="5"/>
        <v>0</v>
      </c>
      <c r="P18" s="23">
        <f>xNA!P18</f>
        <v>0</v>
      </c>
      <c r="Q18" s="89">
        <v>1</v>
      </c>
      <c r="R18" s="7">
        <f t="shared" si="6"/>
        <v>0</v>
      </c>
      <c r="S18" s="7">
        <f t="shared" si="7"/>
        <v>0</v>
      </c>
      <c r="T18" s="23">
        <f>xNA!R18</f>
        <v>-5.5468251149453932E-2</v>
      </c>
      <c r="U18" s="89">
        <v>1</v>
      </c>
      <c r="V18" s="7">
        <f t="shared" si="8"/>
        <v>-5.5468251149453932E-2</v>
      </c>
      <c r="W18" s="7">
        <f t="shared" si="9"/>
        <v>0</v>
      </c>
      <c r="X18" s="2"/>
      <c r="Y18" s="34"/>
    </row>
    <row r="19" spans="1:25" x14ac:dyDescent="0.75">
      <c r="A19" s="3"/>
      <c r="B19" s="29" t="s">
        <v>1591</v>
      </c>
      <c r="C19" s="9" t="s">
        <v>1559</v>
      </c>
      <c r="D19" s="7">
        <f>xNA!N19</f>
        <v>6.3275053618774653</v>
      </c>
      <c r="E19" s="89">
        <v>1</v>
      </c>
      <c r="F19" s="7">
        <f t="shared" si="0"/>
        <v>6.3275053618774653</v>
      </c>
      <c r="G19" s="7" t="e">
        <f t="shared" si="1"/>
        <v>#DIV/0!</v>
      </c>
      <c r="H19" s="23">
        <f>xNA!O19</f>
        <v>0</v>
      </c>
      <c r="I19" s="89">
        <v>1</v>
      </c>
      <c r="J19" s="7">
        <f t="shared" si="2"/>
        <v>0</v>
      </c>
      <c r="K19" s="7">
        <f t="shared" si="3"/>
        <v>0</v>
      </c>
      <c r="L19" s="23">
        <f>xNA!P19</f>
        <v>0</v>
      </c>
      <c r="M19" s="89">
        <v>1</v>
      </c>
      <c r="N19" s="7">
        <f t="shared" si="4"/>
        <v>0</v>
      </c>
      <c r="O19" s="7">
        <f t="shared" si="5"/>
        <v>0</v>
      </c>
      <c r="P19" s="23">
        <f>xNA!P19</f>
        <v>0</v>
      </c>
      <c r="Q19" s="89">
        <v>1</v>
      </c>
      <c r="R19" s="7">
        <f t="shared" si="6"/>
        <v>0</v>
      </c>
      <c r="S19" s="7">
        <f t="shared" si="7"/>
        <v>0</v>
      </c>
      <c r="T19" s="23">
        <f>xNA!R19</f>
        <v>5.1974728412135969</v>
      </c>
      <c r="U19" s="89">
        <v>1</v>
      </c>
      <c r="V19" s="7">
        <f t="shared" si="8"/>
        <v>5.1974728412135969</v>
      </c>
      <c r="W19" s="7">
        <f t="shared" si="9"/>
        <v>0</v>
      </c>
      <c r="X19" s="2"/>
      <c r="Y19" s="34"/>
    </row>
    <row r="20" spans="1:25" x14ac:dyDescent="0.75">
      <c r="A20" s="3"/>
      <c r="B20" s="29" t="s">
        <v>1592</v>
      </c>
      <c r="C20" s="9" t="s">
        <v>1560</v>
      </c>
      <c r="D20" s="7">
        <f>xNA!N20</f>
        <v>154.22858635727889</v>
      </c>
      <c r="E20" s="89">
        <v>1</v>
      </c>
      <c r="F20" s="7">
        <f t="shared" si="0"/>
        <v>154.22858635727889</v>
      </c>
      <c r="G20" s="7" t="e">
        <f t="shared" si="1"/>
        <v>#DIV/0!</v>
      </c>
      <c r="H20" s="23">
        <f>xNA!O20</f>
        <v>0</v>
      </c>
      <c r="I20" s="89">
        <v>1</v>
      </c>
      <c r="J20" s="7">
        <f t="shared" si="2"/>
        <v>0</v>
      </c>
      <c r="K20" s="7">
        <f t="shared" si="3"/>
        <v>0</v>
      </c>
      <c r="L20" s="23">
        <f>xNA!P20</f>
        <v>0</v>
      </c>
      <c r="M20" s="89">
        <v>1</v>
      </c>
      <c r="N20" s="7">
        <f t="shared" si="4"/>
        <v>0</v>
      </c>
      <c r="O20" s="7">
        <f t="shared" si="5"/>
        <v>0</v>
      </c>
      <c r="P20" s="23">
        <f>xNA!P20</f>
        <v>0</v>
      </c>
      <c r="Q20" s="89">
        <v>1</v>
      </c>
      <c r="R20" s="7">
        <f t="shared" si="6"/>
        <v>0</v>
      </c>
      <c r="S20" s="7">
        <f t="shared" si="7"/>
        <v>0</v>
      </c>
      <c r="T20" s="23">
        <f>xNA!R20</f>
        <v>0</v>
      </c>
      <c r="U20" s="89">
        <v>1</v>
      </c>
      <c r="V20" s="7">
        <f t="shared" si="8"/>
        <v>0</v>
      </c>
      <c r="W20" s="7">
        <f t="shared" si="9"/>
        <v>0</v>
      </c>
      <c r="X20" s="2"/>
      <c r="Y20" s="34"/>
    </row>
    <row r="21" spans="1:25" x14ac:dyDescent="0.75">
      <c r="A21" s="3"/>
      <c r="B21" s="29" t="s">
        <v>1593</v>
      </c>
      <c r="C21" s="9" t="s">
        <v>1561</v>
      </c>
      <c r="D21" s="7">
        <f>xNA!N21</f>
        <v>30.64672383338284</v>
      </c>
      <c r="E21" s="89">
        <v>1</v>
      </c>
      <c r="F21" s="7">
        <f t="shared" si="0"/>
        <v>30.64672383338284</v>
      </c>
      <c r="G21" s="7" t="e">
        <f t="shared" si="1"/>
        <v>#DIV/0!</v>
      </c>
      <c r="H21" s="23">
        <f>xNA!O21</f>
        <v>0</v>
      </c>
      <c r="I21" s="89">
        <v>1</v>
      </c>
      <c r="J21" s="7">
        <f t="shared" si="2"/>
        <v>0</v>
      </c>
      <c r="K21" s="7">
        <f t="shared" si="3"/>
        <v>0</v>
      </c>
      <c r="L21" s="23">
        <f>xNA!P21</f>
        <v>0</v>
      </c>
      <c r="M21" s="89">
        <v>1</v>
      </c>
      <c r="N21" s="7">
        <f t="shared" si="4"/>
        <v>0</v>
      </c>
      <c r="O21" s="7">
        <f t="shared" si="5"/>
        <v>0</v>
      </c>
      <c r="P21" s="23">
        <f>xNA!P21</f>
        <v>0</v>
      </c>
      <c r="Q21" s="89">
        <v>1</v>
      </c>
      <c r="R21" s="7">
        <f t="shared" si="6"/>
        <v>0</v>
      </c>
      <c r="S21" s="7">
        <f t="shared" si="7"/>
        <v>0</v>
      </c>
      <c r="T21" s="23">
        <f>xNA!R21</f>
        <v>-2.4644970905140636E-3</v>
      </c>
      <c r="U21" s="89">
        <v>1</v>
      </c>
      <c r="V21" s="7">
        <f t="shared" si="8"/>
        <v>-2.4644970905140636E-3</v>
      </c>
      <c r="W21" s="7">
        <f t="shared" si="9"/>
        <v>0</v>
      </c>
      <c r="X21" s="2"/>
      <c r="Y21" s="34"/>
    </row>
    <row r="22" spans="1:25" x14ac:dyDescent="0.75">
      <c r="A22" s="3"/>
      <c r="B22" s="29" t="s">
        <v>1594</v>
      </c>
      <c r="C22" s="9" t="s">
        <v>66</v>
      </c>
      <c r="D22" s="7">
        <f>xNA!N22</f>
        <v>34.030398586455341</v>
      </c>
      <c r="E22" s="89">
        <v>1</v>
      </c>
      <c r="F22" s="7">
        <f t="shared" si="0"/>
        <v>34.030398586455341</v>
      </c>
      <c r="G22" s="7" t="e">
        <f t="shared" si="1"/>
        <v>#DIV/0!</v>
      </c>
      <c r="H22" s="23">
        <f>xNA!O22</f>
        <v>0</v>
      </c>
      <c r="I22" s="89">
        <v>1</v>
      </c>
      <c r="J22" s="7">
        <f t="shared" si="2"/>
        <v>0</v>
      </c>
      <c r="K22" s="7">
        <f t="shared" si="3"/>
        <v>0</v>
      </c>
      <c r="L22" s="23">
        <f>xNA!P22</f>
        <v>0</v>
      </c>
      <c r="M22" s="89">
        <v>1</v>
      </c>
      <c r="N22" s="7">
        <f t="shared" si="4"/>
        <v>0</v>
      </c>
      <c r="O22" s="7">
        <f t="shared" si="5"/>
        <v>0</v>
      </c>
      <c r="P22" s="23">
        <f>xNA!P22</f>
        <v>0</v>
      </c>
      <c r="Q22" s="89">
        <v>1</v>
      </c>
      <c r="R22" s="7">
        <f t="shared" si="6"/>
        <v>0</v>
      </c>
      <c r="S22" s="7">
        <f t="shared" si="7"/>
        <v>0</v>
      </c>
      <c r="T22" s="23">
        <f>xNA!R22</f>
        <v>2.00217110322185E-2</v>
      </c>
      <c r="U22" s="89">
        <v>1</v>
      </c>
      <c r="V22" s="7">
        <f t="shared" si="8"/>
        <v>2.00217110322185E-2</v>
      </c>
      <c r="W22" s="7">
        <f t="shared" si="9"/>
        <v>0</v>
      </c>
      <c r="X22" s="2"/>
      <c r="Y22" s="34"/>
    </row>
    <row r="23" spans="1:25" x14ac:dyDescent="0.75">
      <c r="A23" s="3"/>
      <c r="B23" s="29" t="s">
        <v>1595</v>
      </c>
      <c r="C23" s="9" t="s">
        <v>24</v>
      </c>
      <c r="D23" s="7">
        <f>xNA!N23</f>
        <v>1.3874773849671449</v>
      </c>
      <c r="E23" s="89">
        <v>1</v>
      </c>
      <c r="F23" s="7">
        <f t="shared" si="0"/>
        <v>1.3874773849671449</v>
      </c>
      <c r="G23" s="7" t="e">
        <f t="shared" si="1"/>
        <v>#DIV/0!</v>
      </c>
      <c r="H23" s="23">
        <f>xNA!O23</f>
        <v>0</v>
      </c>
      <c r="I23" s="89">
        <v>1</v>
      </c>
      <c r="J23" s="7">
        <f t="shared" si="2"/>
        <v>0</v>
      </c>
      <c r="K23" s="7">
        <f t="shared" si="3"/>
        <v>0</v>
      </c>
      <c r="L23" s="23">
        <f>xNA!P23</f>
        <v>0</v>
      </c>
      <c r="M23" s="89">
        <v>1</v>
      </c>
      <c r="N23" s="7">
        <f t="shared" si="4"/>
        <v>0</v>
      </c>
      <c r="O23" s="7">
        <f t="shared" si="5"/>
        <v>0</v>
      </c>
      <c r="P23" s="23">
        <f>xNA!P23</f>
        <v>0</v>
      </c>
      <c r="Q23" s="89">
        <v>1</v>
      </c>
      <c r="R23" s="7">
        <f t="shared" si="6"/>
        <v>0</v>
      </c>
      <c r="S23" s="7">
        <f t="shared" si="7"/>
        <v>0</v>
      </c>
      <c r="T23" s="23">
        <f>xNA!R23</f>
        <v>-0.40260462589535795</v>
      </c>
      <c r="U23" s="89">
        <v>1</v>
      </c>
      <c r="V23" s="7">
        <f t="shared" si="8"/>
        <v>-0.40260462589535795</v>
      </c>
      <c r="W23" s="7">
        <f t="shared" si="9"/>
        <v>0</v>
      </c>
      <c r="X23" s="2"/>
      <c r="Y23" s="34"/>
    </row>
    <row r="24" spans="1:25" x14ac:dyDescent="0.75">
      <c r="A24" s="3"/>
      <c r="B24" s="29" t="s">
        <v>1596</v>
      </c>
      <c r="C24" s="9" t="s">
        <v>1562</v>
      </c>
      <c r="D24" s="7">
        <f>xNA!N24</f>
        <v>0.92301132294211385</v>
      </c>
      <c r="E24" s="89">
        <v>1</v>
      </c>
      <c r="F24" s="7">
        <f t="shared" si="0"/>
        <v>0.92301132294211385</v>
      </c>
      <c r="G24" s="7" t="e">
        <f t="shared" si="1"/>
        <v>#DIV/0!</v>
      </c>
      <c r="H24" s="23">
        <f>xNA!O24</f>
        <v>0</v>
      </c>
      <c r="I24" s="89">
        <v>1</v>
      </c>
      <c r="J24" s="7">
        <f t="shared" si="2"/>
        <v>0</v>
      </c>
      <c r="K24" s="7">
        <f t="shared" si="3"/>
        <v>0</v>
      </c>
      <c r="L24" s="23">
        <f>xNA!P24</f>
        <v>0</v>
      </c>
      <c r="M24" s="89">
        <v>1</v>
      </c>
      <c r="N24" s="7">
        <f t="shared" si="4"/>
        <v>0</v>
      </c>
      <c r="O24" s="7">
        <f t="shared" si="5"/>
        <v>0</v>
      </c>
      <c r="P24" s="23">
        <f>xNA!P24</f>
        <v>0</v>
      </c>
      <c r="Q24" s="89">
        <v>1</v>
      </c>
      <c r="R24" s="7">
        <f t="shared" si="6"/>
        <v>0</v>
      </c>
      <c r="S24" s="7">
        <f t="shared" si="7"/>
        <v>0</v>
      </c>
      <c r="T24" s="23">
        <f>xNA!R24</f>
        <v>0.11518640175001695</v>
      </c>
      <c r="U24" s="89">
        <v>1</v>
      </c>
      <c r="V24" s="7">
        <f t="shared" si="8"/>
        <v>0.11518640175001695</v>
      </c>
      <c r="W24" s="7">
        <f t="shared" si="9"/>
        <v>0</v>
      </c>
      <c r="X24" s="2"/>
      <c r="Y24" s="34"/>
    </row>
    <row r="25" spans="1:25" x14ac:dyDescent="0.75">
      <c r="A25" s="3"/>
      <c r="B25" s="29" t="s">
        <v>1597</v>
      </c>
      <c r="C25" s="18" t="s">
        <v>27</v>
      </c>
      <c r="D25" s="27">
        <f>xNA!N25</f>
        <v>0</v>
      </c>
      <c r="E25" s="152">
        <v>1</v>
      </c>
      <c r="F25" s="27">
        <f t="shared" si="0"/>
        <v>0</v>
      </c>
      <c r="G25" s="27" t="e">
        <f t="shared" si="1"/>
        <v>#DIV/0!</v>
      </c>
      <c r="H25" s="216">
        <f>xNA!O25</f>
        <v>0</v>
      </c>
      <c r="I25" s="152">
        <v>1</v>
      </c>
      <c r="J25" s="27">
        <f t="shared" si="2"/>
        <v>0</v>
      </c>
      <c r="K25" s="27">
        <f t="shared" si="3"/>
        <v>0</v>
      </c>
      <c r="L25" s="216">
        <f>xNA!P25</f>
        <v>0</v>
      </c>
      <c r="M25" s="152">
        <v>1</v>
      </c>
      <c r="N25" s="27">
        <f t="shared" si="4"/>
        <v>0</v>
      </c>
      <c r="O25" s="27">
        <f t="shared" si="5"/>
        <v>0</v>
      </c>
      <c r="P25" s="216">
        <f>xNA!P25</f>
        <v>0</v>
      </c>
      <c r="Q25" s="152">
        <v>1</v>
      </c>
      <c r="R25" s="27">
        <f t="shared" si="6"/>
        <v>0</v>
      </c>
      <c r="S25" s="27">
        <f t="shared" si="7"/>
        <v>0</v>
      </c>
      <c r="T25" s="216">
        <f>xNA!R25</f>
        <v>3.1601273603151375E-2</v>
      </c>
      <c r="U25" s="152">
        <v>1</v>
      </c>
      <c r="V25" s="27">
        <f t="shared" si="8"/>
        <v>3.1601273603151375E-2</v>
      </c>
      <c r="W25" s="27">
        <f t="shared" si="9"/>
        <v>0</v>
      </c>
      <c r="X25" s="2"/>
      <c r="Y25" s="34"/>
    </row>
    <row r="26" spans="1:25" x14ac:dyDescent="0.75">
      <c r="A26" s="3"/>
      <c r="B26" s="29" t="s">
        <v>1598</v>
      </c>
      <c r="C26" s="9" t="s">
        <v>75</v>
      </c>
      <c r="D26" s="7">
        <f>xNA!N26</f>
        <v>0</v>
      </c>
      <c r="E26" s="89">
        <v>1</v>
      </c>
      <c r="F26" s="7">
        <f t="shared" si="0"/>
        <v>0</v>
      </c>
      <c r="G26" s="7" t="e">
        <f t="shared" si="1"/>
        <v>#DIV/0!</v>
      </c>
      <c r="H26" s="23">
        <f>xNA!O26</f>
        <v>0</v>
      </c>
      <c r="I26" s="89">
        <v>1</v>
      </c>
      <c r="J26" s="7">
        <f t="shared" si="2"/>
        <v>0</v>
      </c>
      <c r="K26" s="7">
        <f t="shared" si="3"/>
        <v>0</v>
      </c>
      <c r="L26" s="23">
        <f>xNA!P26</f>
        <v>0</v>
      </c>
      <c r="M26" s="89">
        <v>1</v>
      </c>
      <c r="N26" s="7">
        <f t="shared" si="4"/>
        <v>0</v>
      </c>
      <c r="O26" s="7">
        <f t="shared" si="5"/>
        <v>0</v>
      </c>
      <c r="P26" s="23">
        <f>xNA!P26</f>
        <v>0</v>
      </c>
      <c r="Q26" s="89">
        <v>1</v>
      </c>
      <c r="R26" s="7">
        <f t="shared" si="6"/>
        <v>0</v>
      </c>
      <c r="S26" s="7">
        <f t="shared" si="7"/>
        <v>0</v>
      </c>
      <c r="T26" s="23">
        <f>xNA!R26</f>
        <v>17.755354684798412</v>
      </c>
      <c r="U26" s="89">
        <v>1</v>
      </c>
      <c r="V26" s="7">
        <f t="shared" si="8"/>
        <v>17.755354684798412</v>
      </c>
      <c r="W26" s="7">
        <f t="shared" si="9"/>
        <v>0</v>
      </c>
      <c r="X26" s="2"/>
      <c r="Y26" s="34"/>
    </row>
    <row r="27" spans="1:25" x14ac:dyDescent="0.75">
      <c r="A27" s="3"/>
      <c r="B27" s="29" t="s">
        <v>1599</v>
      </c>
      <c r="C27" s="9" t="s">
        <v>70</v>
      </c>
      <c r="D27" s="7">
        <f>xNA!N27</f>
        <v>4.001776687800884E-14</v>
      </c>
      <c r="E27" s="89">
        <v>1</v>
      </c>
      <c r="F27" s="7">
        <f t="shared" si="0"/>
        <v>4.001776687800884E-14</v>
      </c>
      <c r="G27" s="7" t="e">
        <f t="shared" si="1"/>
        <v>#DIV/0!</v>
      </c>
      <c r="H27" s="23">
        <f>xNA!O27</f>
        <v>0</v>
      </c>
      <c r="I27" s="89">
        <v>1</v>
      </c>
      <c r="J27" s="7">
        <f t="shared" si="2"/>
        <v>0</v>
      </c>
      <c r="K27" s="7">
        <f t="shared" si="3"/>
        <v>0</v>
      </c>
      <c r="L27" s="23">
        <f>xNA!P27</f>
        <v>0</v>
      </c>
      <c r="M27" s="89">
        <v>1</v>
      </c>
      <c r="N27" s="7">
        <f t="shared" si="4"/>
        <v>0</v>
      </c>
      <c r="O27" s="7">
        <f t="shared" si="5"/>
        <v>0</v>
      </c>
      <c r="P27" s="23">
        <f>xNA!P27</f>
        <v>0</v>
      </c>
      <c r="Q27" s="89">
        <v>1</v>
      </c>
      <c r="R27" s="7">
        <f t="shared" si="6"/>
        <v>0</v>
      </c>
      <c r="S27" s="7">
        <f t="shared" si="7"/>
        <v>0</v>
      </c>
      <c r="T27" s="23">
        <f>xNA!R27</f>
        <v>1.5858632004509445</v>
      </c>
      <c r="U27" s="89">
        <v>1</v>
      </c>
      <c r="V27" s="7">
        <f t="shared" si="8"/>
        <v>1.5858632004509445</v>
      </c>
      <c r="W27" s="7">
        <f t="shared" si="9"/>
        <v>0</v>
      </c>
      <c r="X27" s="2"/>
      <c r="Y27" s="34"/>
    </row>
    <row r="28" spans="1:25" x14ac:dyDescent="0.75">
      <c r="A28" s="3"/>
      <c r="B28" s="29" t="s">
        <v>1600</v>
      </c>
      <c r="C28" s="9" t="s">
        <v>57</v>
      </c>
      <c r="D28" s="7">
        <f>xNA!N28</f>
        <v>4.6382724661393606</v>
      </c>
      <c r="E28" s="89">
        <v>1</v>
      </c>
      <c r="F28" s="7">
        <f t="shared" si="0"/>
        <v>4.6382724661393606</v>
      </c>
      <c r="G28" s="7" t="e">
        <f t="shared" si="1"/>
        <v>#DIV/0!</v>
      </c>
      <c r="H28" s="23">
        <f>xNA!O28</f>
        <v>0</v>
      </c>
      <c r="I28" s="89">
        <v>1</v>
      </c>
      <c r="J28" s="7">
        <f t="shared" si="2"/>
        <v>0</v>
      </c>
      <c r="K28" s="7">
        <f t="shared" si="3"/>
        <v>0</v>
      </c>
      <c r="L28" s="23">
        <f>xNA!P28</f>
        <v>0</v>
      </c>
      <c r="M28" s="89">
        <v>1</v>
      </c>
      <c r="N28" s="7">
        <f t="shared" si="4"/>
        <v>0</v>
      </c>
      <c r="O28" s="7">
        <f t="shared" si="5"/>
        <v>0</v>
      </c>
      <c r="P28" s="23">
        <f>xNA!P28</f>
        <v>0</v>
      </c>
      <c r="Q28" s="89">
        <v>1</v>
      </c>
      <c r="R28" s="7">
        <f t="shared" si="6"/>
        <v>0</v>
      </c>
      <c r="S28" s="7">
        <f t="shared" si="7"/>
        <v>0</v>
      </c>
      <c r="T28" s="23">
        <f>xNA!R28</f>
        <v>-3.2371679924008565E-2</v>
      </c>
      <c r="U28" s="89">
        <v>1</v>
      </c>
      <c r="V28" s="7">
        <f t="shared" si="8"/>
        <v>-3.2371679924008565E-2</v>
      </c>
      <c r="W28" s="7">
        <f t="shared" si="9"/>
        <v>0</v>
      </c>
      <c r="X28" s="2"/>
      <c r="Y28" s="2"/>
    </row>
    <row r="29" spans="1:25" x14ac:dyDescent="0.75">
      <c r="A29" s="3"/>
      <c r="B29" s="29" t="s">
        <v>1601</v>
      </c>
      <c r="C29" s="9" t="s">
        <v>53</v>
      </c>
      <c r="D29" s="7">
        <f>xNA!N29</f>
        <v>4.801554811289094</v>
      </c>
      <c r="E29" s="89">
        <v>1</v>
      </c>
      <c r="F29" s="7">
        <f t="shared" si="0"/>
        <v>4.801554811289094</v>
      </c>
      <c r="G29" s="7" t="e">
        <f t="shared" si="1"/>
        <v>#DIV/0!</v>
      </c>
      <c r="H29" s="23">
        <f>xNA!O29</f>
        <v>0</v>
      </c>
      <c r="I29" s="89">
        <v>1</v>
      </c>
      <c r="J29" s="7">
        <f t="shared" si="2"/>
        <v>0</v>
      </c>
      <c r="K29" s="7">
        <f t="shared" si="3"/>
        <v>0</v>
      </c>
      <c r="L29" s="23">
        <f>xNA!P29</f>
        <v>0</v>
      </c>
      <c r="M29" s="89">
        <v>1</v>
      </c>
      <c r="N29" s="7">
        <f t="shared" si="4"/>
        <v>0</v>
      </c>
      <c r="O29" s="7">
        <f t="shared" si="5"/>
        <v>0</v>
      </c>
      <c r="P29" s="23">
        <f>xNA!P29</f>
        <v>0</v>
      </c>
      <c r="Q29" s="89">
        <v>1</v>
      </c>
      <c r="R29" s="7">
        <f t="shared" si="6"/>
        <v>0</v>
      </c>
      <c r="S29" s="7">
        <f t="shared" si="7"/>
        <v>0</v>
      </c>
      <c r="T29" s="23">
        <f>xNA!R29</f>
        <v>0</v>
      </c>
      <c r="U29" s="89">
        <v>1</v>
      </c>
      <c r="V29" s="7">
        <f t="shared" si="8"/>
        <v>0</v>
      </c>
      <c r="W29" s="7">
        <f t="shared" si="9"/>
        <v>0</v>
      </c>
      <c r="X29" s="2"/>
      <c r="Y29" s="2"/>
    </row>
    <row r="30" spans="1:25" x14ac:dyDescent="0.75">
      <c r="A30" s="3"/>
      <c r="B30" s="29" t="s">
        <v>1602</v>
      </c>
      <c r="C30" s="9" t="s">
        <v>1563</v>
      </c>
      <c r="D30" s="7">
        <f>xNA!N30</f>
        <v>0</v>
      </c>
      <c r="E30" s="89">
        <v>1</v>
      </c>
      <c r="F30" s="7">
        <f t="shared" si="0"/>
        <v>0</v>
      </c>
      <c r="G30" s="7" t="e">
        <f t="shared" si="1"/>
        <v>#DIV/0!</v>
      </c>
      <c r="H30" s="23">
        <f>xNA!O30</f>
        <v>0</v>
      </c>
      <c r="I30" s="89">
        <v>1</v>
      </c>
      <c r="J30" s="7">
        <f t="shared" si="2"/>
        <v>0</v>
      </c>
      <c r="K30" s="7">
        <f t="shared" si="3"/>
        <v>0</v>
      </c>
      <c r="L30" s="23">
        <f>xNA!P30</f>
        <v>0</v>
      </c>
      <c r="M30" s="89">
        <v>1</v>
      </c>
      <c r="N30" s="7">
        <f t="shared" si="4"/>
        <v>0</v>
      </c>
      <c r="O30" s="7">
        <f t="shared" si="5"/>
        <v>0</v>
      </c>
      <c r="P30" s="23">
        <f>xNA!P30</f>
        <v>0</v>
      </c>
      <c r="Q30" s="89">
        <v>1</v>
      </c>
      <c r="R30" s="7">
        <f t="shared" si="6"/>
        <v>0</v>
      </c>
      <c r="S30" s="7">
        <f t="shared" si="7"/>
        <v>0</v>
      </c>
      <c r="T30" s="23">
        <f>xNA!R30</f>
        <v>0</v>
      </c>
      <c r="U30" s="89">
        <v>1</v>
      </c>
      <c r="V30" s="7">
        <f t="shared" si="8"/>
        <v>0</v>
      </c>
      <c r="W30" s="7">
        <f t="shared" si="9"/>
        <v>0</v>
      </c>
      <c r="X30" s="2"/>
      <c r="Y30" s="2"/>
    </row>
    <row r="31" spans="1:25" x14ac:dyDescent="0.75">
      <c r="A31" s="3"/>
      <c r="B31" s="29" t="s">
        <v>1603</v>
      </c>
      <c r="C31" s="18" t="s">
        <v>86</v>
      </c>
      <c r="D31" s="27">
        <f>xNA!N31</f>
        <v>1.9545963422609209</v>
      </c>
      <c r="E31" s="152">
        <v>1</v>
      </c>
      <c r="F31" s="27">
        <f t="shared" si="0"/>
        <v>1.9545963422609209</v>
      </c>
      <c r="G31" s="27" t="e">
        <f t="shared" si="1"/>
        <v>#DIV/0!</v>
      </c>
      <c r="H31" s="216">
        <f>xNA!O31</f>
        <v>0</v>
      </c>
      <c r="I31" s="152">
        <v>1</v>
      </c>
      <c r="J31" s="27">
        <f t="shared" si="2"/>
        <v>0</v>
      </c>
      <c r="K31" s="27">
        <f t="shared" si="3"/>
        <v>0</v>
      </c>
      <c r="L31" s="216">
        <f>xNA!P31</f>
        <v>0</v>
      </c>
      <c r="M31" s="152">
        <v>1</v>
      </c>
      <c r="N31" s="27">
        <f t="shared" si="4"/>
        <v>0</v>
      </c>
      <c r="O31" s="27">
        <f t="shared" si="5"/>
        <v>0</v>
      </c>
      <c r="P31" s="216">
        <f>xNA!P31</f>
        <v>0</v>
      </c>
      <c r="Q31" s="152">
        <v>1</v>
      </c>
      <c r="R31" s="27">
        <f t="shared" si="6"/>
        <v>0</v>
      </c>
      <c r="S31" s="27">
        <f t="shared" si="7"/>
        <v>0</v>
      </c>
      <c r="T31" s="216">
        <f>xNA!R31</f>
        <v>3.7597216999991652</v>
      </c>
      <c r="U31" s="152">
        <v>1</v>
      </c>
      <c r="V31" s="27">
        <f t="shared" si="8"/>
        <v>3.7597216999991652</v>
      </c>
      <c r="W31" s="27">
        <f t="shared" si="9"/>
        <v>0</v>
      </c>
      <c r="X31" s="2"/>
      <c r="Y31" s="2"/>
    </row>
    <row r="32" spans="1:25" x14ac:dyDescent="0.75">
      <c r="A32" s="3"/>
      <c r="B32" s="29" t="s">
        <v>1604</v>
      </c>
      <c r="C32" s="9" t="s">
        <v>89</v>
      </c>
      <c r="D32" s="7">
        <f>xNA!N32</f>
        <v>0</v>
      </c>
      <c r="E32" s="89">
        <v>1</v>
      </c>
      <c r="F32" s="7">
        <f t="shared" si="0"/>
        <v>0</v>
      </c>
      <c r="G32" s="7" t="e">
        <f t="shared" si="1"/>
        <v>#DIV/0!</v>
      </c>
      <c r="H32" s="23">
        <f>xNA!O32</f>
        <v>0</v>
      </c>
      <c r="I32" s="89">
        <v>1</v>
      </c>
      <c r="J32" s="7">
        <f t="shared" si="2"/>
        <v>0</v>
      </c>
      <c r="K32" s="7">
        <f t="shared" si="3"/>
        <v>0</v>
      </c>
      <c r="L32" s="23">
        <f>xNA!P32</f>
        <v>27.118700489964862</v>
      </c>
      <c r="M32" s="89">
        <v>1</v>
      </c>
      <c r="N32" s="7">
        <f t="shared" si="4"/>
        <v>27.118700489964862</v>
      </c>
      <c r="O32" s="7">
        <f t="shared" si="5"/>
        <v>-31.143376047352472</v>
      </c>
      <c r="P32" s="23">
        <f>xNA!P32</f>
        <v>27.118700489964862</v>
      </c>
      <c r="Q32" s="89">
        <v>1</v>
      </c>
      <c r="R32" s="7">
        <f t="shared" si="6"/>
        <v>27.118700489964862</v>
      </c>
      <c r="S32" s="7">
        <f t="shared" si="7"/>
        <v>31.143376047352472</v>
      </c>
      <c r="T32" s="23">
        <f>xNA!R32</f>
        <v>0</v>
      </c>
      <c r="U32" s="89">
        <v>1</v>
      </c>
      <c r="V32" s="7">
        <f t="shared" si="8"/>
        <v>0</v>
      </c>
      <c r="W32" s="7">
        <f t="shared" si="9"/>
        <v>0</v>
      </c>
      <c r="X32" s="2"/>
      <c r="Y32" s="2"/>
    </row>
    <row r="33" spans="1:25" x14ac:dyDescent="0.75">
      <c r="A33" s="3"/>
      <c r="B33" s="29" t="s">
        <v>1605</v>
      </c>
      <c r="C33" s="9" t="s">
        <v>101</v>
      </c>
      <c r="D33" s="7">
        <f>xNA!N33</f>
        <v>0.10471320394792534</v>
      </c>
      <c r="E33" s="89">
        <v>1</v>
      </c>
      <c r="F33" s="7">
        <f t="shared" si="0"/>
        <v>0.10471320394792534</v>
      </c>
      <c r="G33" s="7" t="e">
        <f t="shared" si="1"/>
        <v>#DIV/0!</v>
      </c>
      <c r="H33" s="23">
        <f>xNA!O33</f>
        <v>0</v>
      </c>
      <c r="I33" s="89">
        <v>1</v>
      </c>
      <c r="J33" s="7">
        <f t="shared" si="2"/>
        <v>0</v>
      </c>
      <c r="K33" s="7">
        <f t="shared" si="3"/>
        <v>0</v>
      </c>
      <c r="L33" s="23">
        <f>xNA!P33</f>
        <v>21.088646344376961</v>
      </c>
      <c r="M33" s="89">
        <v>1</v>
      </c>
      <c r="N33" s="7">
        <f t="shared" si="4"/>
        <v>21.088646344376961</v>
      </c>
      <c r="O33" s="7">
        <f t="shared" si="5"/>
        <v>-24.218403963552451</v>
      </c>
      <c r="P33" s="23">
        <f>xNA!P33</f>
        <v>21.088646344376961</v>
      </c>
      <c r="Q33" s="89">
        <v>1</v>
      </c>
      <c r="R33" s="7">
        <f t="shared" si="6"/>
        <v>21.088646344376961</v>
      </c>
      <c r="S33" s="7">
        <f t="shared" si="7"/>
        <v>24.218403963552451</v>
      </c>
      <c r="T33" s="23">
        <f>xNA!R33</f>
        <v>0</v>
      </c>
      <c r="U33" s="89">
        <v>1</v>
      </c>
      <c r="V33" s="7">
        <f t="shared" si="8"/>
        <v>0</v>
      </c>
      <c r="W33" s="7">
        <f t="shared" si="9"/>
        <v>0</v>
      </c>
      <c r="X33" s="2"/>
      <c r="Y33" s="2"/>
    </row>
    <row r="34" spans="1:25" x14ac:dyDescent="0.75">
      <c r="A34" s="3"/>
      <c r="B34" s="29" t="s">
        <v>1606</v>
      </c>
      <c r="C34" s="9" t="s">
        <v>95</v>
      </c>
      <c r="D34" s="7">
        <f>xNA!N34</f>
        <v>0.14318711497603448</v>
      </c>
      <c r="E34" s="89">
        <v>1</v>
      </c>
      <c r="F34" s="7">
        <f t="shared" si="0"/>
        <v>0.14318711497603448</v>
      </c>
      <c r="G34" s="7" t="e">
        <f t="shared" si="1"/>
        <v>#DIV/0!</v>
      </c>
      <c r="H34" s="23">
        <f>xNA!O34</f>
        <v>0</v>
      </c>
      <c r="I34" s="89">
        <v>1</v>
      </c>
      <c r="J34" s="7">
        <f t="shared" si="2"/>
        <v>0</v>
      </c>
      <c r="K34" s="7">
        <f t="shared" si="3"/>
        <v>0</v>
      </c>
      <c r="L34" s="23">
        <f>xNA!P34</f>
        <v>0</v>
      </c>
      <c r="M34" s="89">
        <v>1</v>
      </c>
      <c r="N34" s="7">
        <f t="shared" si="4"/>
        <v>0</v>
      </c>
      <c r="O34" s="7">
        <f t="shared" si="5"/>
        <v>0</v>
      </c>
      <c r="P34" s="23">
        <f>xNA!P34</f>
        <v>0</v>
      </c>
      <c r="Q34" s="89">
        <v>1</v>
      </c>
      <c r="R34" s="7">
        <f t="shared" si="6"/>
        <v>0</v>
      </c>
      <c r="S34" s="7">
        <f t="shared" si="7"/>
        <v>0</v>
      </c>
      <c r="T34" s="23">
        <f>xNA!R34</f>
        <v>-3.0795683896443739E-2</v>
      </c>
      <c r="U34" s="89">
        <v>1</v>
      </c>
      <c r="V34" s="7">
        <f t="shared" si="8"/>
        <v>-3.0795683896443739E-2</v>
      </c>
      <c r="W34" s="7">
        <f t="shared" si="9"/>
        <v>0</v>
      </c>
      <c r="X34" s="2"/>
      <c r="Y34" s="2"/>
    </row>
    <row r="35" spans="1:25" x14ac:dyDescent="0.75">
      <c r="A35" s="3"/>
      <c r="B35" s="29" t="s">
        <v>1607</v>
      </c>
      <c r="C35" s="9" t="s">
        <v>104</v>
      </c>
      <c r="D35" s="7">
        <f>xNA!N35</f>
        <v>7.7893372075945391E-2</v>
      </c>
      <c r="E35" s="89">
        <v>1</v>
      </c>
      <c r="F35" s="7">
        <f t="shared" si="0"/>
        <v>7.7893372075945391E-2</v>
      </c>
      <c r="G35" s="7" t="e">
        <f t="shared" si="1"/>
        <v>#DIV/0!</v>
      </c>
      <c r="H35" s="23">
        <f>xNA!O35</f>
        <v>0</v>
      </c>
      <c r="I35" s="89">
        <v>1</v>
      </c>
      <c r="J35" s="7">
        <f t="shared" si="2"/>
        <v>0</v>
      </c>
      <c r="K35" s="7">
        <f t="shared" si="3"/>
        <v>0</v>
      </c>
      <c r="L35" s="23">
        <f>xNA!P35</f>
        <v>0</v>
      </c>
      <c r="M35" s="89">
        <v>1</v>
      </c>
      <c r="N35" s="7">
        <f t="shared" si="4"/>
        <v>0</v>
      </c>
      <c r="O35" s="7">
        <f t="shared" si="5"/>
        <v>0</v>
      </c>
      <c r="P35" s="23">
        <f>xNA!P35</f>
        <v>0</v>
      </c>
      <c r="Q35" s="89">
        <v>1</v>
      </c>
      <c r="R35" s="7">
        <f t="shared" si="6"/>
        <v>0</v>
      </c>
      <c r="S35" s="7">
        <f t="shared" si="7"/>
        <v>0</v>
      </c>
      <c r="T35" s="23">
        <f>xNA!R35</f>
        <v>0</v>
      </c>
      <c r="U35" s="89">
        <v>1</v>
      </c>
      <c r="V35" s="7">
        <f t="shared" si="8"/>
        <v>0</v>
      </c>
      <c r="W35" s="7">
        <f t="shared" si="9"/>
        <v>0</v>
      </c>
      <c r="X35" s="2"/>
      <c r="Y35" s="2"/>
    </row>
    <row r="36" spans="1:25" x14ac:dyDescent="0.75">
      <c r="A36" s="3"/>
      <c r="B36" s="29" t="s">
        <v>1608</v>
      </c>
      <c r="C36" s="9" t="s">
        <v>92</v>
      </c>
      <c r="D36" s="7">
        <f>xNA!N36</f>
        <v>34.29692800734189</v>
      </c>
      <c r="E36" s="89">
        <v>1</v>
      </c>
      <c r="F36" s="7">
        <f t="shared" si="0"/>
        <v>34.29692800734189</v>
      </c>
      <c r="G36" s="7" t="e">
        <f t="shared" si="1"/>
        <v>#DIV/0!</v>
      </c>
      <c r="H36" s="23">
        <f>xNA!O36</f>
        <v>0</v>
      </c>
      <c r="I36" s="89">
        <v>1</v>
      </c>
      <c r="J36" s="7">
        <f t="shared" si="2"/>
        <v>0</v>
      </c>
      <c r="K36" s="7">
        <f t="shared" si="3"/>
        <v>0</v>
      </c>
      <c r="L36" s="23">
        <f>xNA!P36</f>
        <v>0</v>
      </c>
      <c r="M36" s="89">
        <v>1</v>
      </c>
      <c r="N36" s="7">
        <f t="shared" si="4"/>
        <v>0</v>
      </c>
      <c r="O36" s="7">
        <f t="shared" si="5"/>
        <v>0</v>
      </c>
      <c r="P36" s="23">
        <f>xNA!P36</f>
        <v>0</v>
      </c>
      <c r="Q36" s="89">
        <v>1</v>
      </c>
      <c r="R36" s="7">
        <f t="shared" si="6"/>
        <v>0</v>
      </c>
      <c r="S36" s="7">
        <f t="shared" si="7"/>
        <v>0</v>
      </c>
      <c r="T36" s="23">
        <f>xNA!R36</f>
        <v>0</v>
      </c>
      <c r="U36" s="89">
        <v>1</v>
      </c>
      <c r="V36" s="7">
        <f t="shared" si="8"/>
        <v>0</v>
      </c>
      <c r="W36" s="7">
        <f t="shared" si="9"/>
        <v>0</v>
      </c>
      <c r="X36" s="2"/>
      <c r="Y36" s="2"/>
    </row>
    <row r="37" spans="1:25" x14ac:dyDescent="0.75">
      <c r="A37" s="3"/>
      <c r="B37" s="29" t="s">
        <v>1609</v>
      </c>
      <c r="C37" s="9" t="s">
        <v>98</v>
      </c>
      <c r="D37" s="7">
        <f>xNA!N37</f>
        <v>4.048346886267594</v>
      </c>
      <c r="E37" s="89">
        <v>1</v>
      </c>
      <c r="F37" s="7">
        <f t="shared" si="0"/>
        <v>4.048346886267594</v>
      </c>
      <c r="G37" s="7" t="e">
        <f t="shared" si="1"/>
        <v>#DIV/0!</v>
      </c>
      <c r="H37" s="23">
        <f>xNA!O37</f>
        <v>0</v>
      </c>
      <c r="I37" s="89">
        <v>1</v>
      </c>
      <c r="J37" s="7">
        <f t="shared" si="2"/>
        <v>0</v>
      </c>
      <c r="K37" s="7">
        <f t="shared" si="3"/>
        <v>0</v>
      </c>
      <c r="L37" s="23">
        <f>xNA!P37</f>
        <v>0</v>
      </c>
      <c r="M37" s="89">
        <v>1</v>
      </c>
      <c r="N37" s="7">
        <f t="shared" si="4"/>
        <v>0</v>
      </c>
      <c r="O37" s="7">
        <f t="shared" si="5"/>
        <v>0</v>
      </c>
      <c r="P37" s="23">
        <f>xNA!P37</f>
        <v>0</v>
      </c>
      <c r="Q37" s="89">
        <v>1</v>
      </c>
      <c r="R37" s="7">
        <f t="shared" si="6"/>
        <v>0</v>
      </c>
      <c r="S37" s="7">
        <f t="shared" si="7"/>
        <v>0</v>
      </c>
      <c r="T37" s="23">
        <f>xNA!R37</f>
        <v>7.778071779993804E-3</v>
      </c>
      <c r="U37" s="89">
        <v>1</v>
      </c>
      <c r="V37" s="7">
        <f t="shared" si="8"/>
        <v>7.778071779993804E-3</v>
      </c>
      <c r="W37" s="7">
        <f t="shared" si="9"/>
        <v>0</v>
      </c>
      <c r="X37" s="2"/>
      <c r="Y37" s="2"/>
    </row>
    <row r="38" spans="1:25" x14ac:dyDescent="0.75">
      <c r="A38" s="3"/>
      <c r="B38" s="29" t="s">
        <v>1610</v>
      </c>
      <c r="C38" s="9" t="s">
        <v>1564</v>
      </c>
      <c r="D38" s="7">
        <f>xNA!N38</f>
        <v>1.3373136177610985</v>
      </c>
      <c r="E38" s="89">
        <v>1</v>
      </c>
      <c r="F38" s="7">
        <f t="shared" si="0"/>
        <v>1.3373136177610985</v>
      </c>
      <c r="G38" s="7" t="e">
        <f t="shared" si="1"/>
        <v>#DIV/0!</v>
      </c>
      <c r="H38" s="23">
        <f>xNA!O38</f>
        <v>0</v>
      </c>
      <c r="I38" s="89">
        <v>1</v>
      </c>
      <c r="J38" s="7">
        <f t="shared" si="2"/>
        <v>0</v>
      </c>
      <c r="K38" s="7">
        <f t="shared" si="3"/>
        <v>0</v>
      </c>
      <c r="L38" s="23">
        <f>xNA!P38</f>
        <v>0</v>
      </c>
      <c r="M38" s="89">
        <v>1</v>
      </c>
      <c r="N38" s="7">
        <f t="shared" si="4"/>
        <v>0</v>
      </c>
      <c r="O38" s="7">
        <f t="shared" si="5"/>
        <v>0</v>
      </c>
      <c r="P38" s="23">
        <f>xNA!P38</f>
        <v>0</v>
      </c>
      <c r="Q38" s="89">
        <v>1</v>
      </c>
      <c r="R38" s="7">
        <f t="shared" si="6"/>
        <v>0</v>
      </c>
      <c r="S38" s="7">
        <f t="shared" si="7"/>
        <v>0</v>
      </c>
      <c r="T38" s="23">
        <f>xNA!R38</f>
        <v>4.7505721495177483E-2</v>
      </c>
      <c r="U38" s="89">
        <v>1</v>
      </c>
      <c r="V38" s="7">
        <f t="shared" si="8"/>
        <v>4.7505721495177483E-2</v>
      </c>
      <c r="W38" s="7">
        <f t="shared" si="9"/>
        <v>0</v>
      </c>
      <c r="X38" s="2"/>
      <c r="Y38" s="2"/>
    </row>
    <row r="39" spans="1:25" x14ac:dyDescent="0.75">
      <c r="A39" s="3"/>
      <c r="B39" s="29" t="s">
        <v>1611</v>
      </c>
      <c r="C39" s="18" t="s">
        <v>1565</v>
      </c>
      <c r="D39" s="27">
        <f>xNA!N39</f>
        <v>0</v>
      </c>
      <c r="E39" s="152">
        <v>1</v>
      </c>
      <c r="F39" s="27">
        <f t="shared" si="0"/>
        <v>0</v>
      </c>
      <c r="G39" s="27" t="e">
        <f t="shared" si="1"/>
        <v>#DIV/0!</v>
      </c>
      <c r="H39" s="216">
        <f>xNA!O39</f>
        <v>0</v>
      </c>
      <c r="I39" s="152">
        <v>1</v>
      </c>
      <c r="J39" s="27">
        <f t="shared" si="2"/>
        <v>0</v>
      </c>
      <c r="K39" s="27">
        <f t="shared" si="3"/>
        <v>0</v>
      </c>
      <c r="L39" s="216">
        <f>xNA!P39</f>
        <v>0</v>
      </c>
      <c r="M39" s="152">
        <v>1</v>
      </c>
      <c r="N39" s="27">
        <f t="shared" si="4"/>
        <v>0</v>
      </c>
      <c r="O39" s="27">
        <f t="shared" si="5"/>
        <v>0</v>
      </c>
      <c r="P39" s="216">
        <f>xNA!P39</f>
        <v>0</v>
      </c>
      <c r="Q39" s="152">
        <v>1</v>
      </c>
      <c r="R39" s="27">
        <f t="shared" si="6"/>
        <v>0</v>
      </c>
      <c r="S39" s="27">
        <f t="shared" si="7"/>
        <v>0</v>
      </c>
      <c r="T39" s="216">
        <f>xNA!R39</f>
        <v>0</v>
      </c>
      <c r="U39" s="152">
        <v>1</v>
      </c>
      <c r="V39" s="27">
        <f t="shared" si="8"/>
        <v>0</v>
      </c>
      <c r="W39" s="27">
        <f t="shared" si="9"/>
        <v>0</v>
      </c>
      <c r="X39" s="2"/>
      <c r="Y39" s="2"/>
    </row>
    <row r="40" spans="1:25" x14ac:dyDescent="0.75">
      <c r="A40" s="3"/>
      <c r="B40" s="29" t="s">
        <v>1612</v>
      </c>
      <c r="C40" s="9" t="s">
        <v>1566</v>
      </c>
      <c r="D40" s="7">
        <f>xNA!N40</f>
        <v>305.10010751850064</v>
      </c>
      <c r="E40" s="89">
        <v>1</v>
      </c>
      <c r="F40" s="7">
        <f t="shared" si="0"/>
        <v>305.10010751850064</v>
      </c>
      <c r="G40" s="7" t="e">
        <f t="shared" si="1"/>
        <v>#DIV/0!</v>
      </c>
      <c r="H40" s="23">
        <f>xNA!O40</f>
        <v>0</v>
      </c>
      <c r="I40" s="89">
        <v>1</v>
      </c>
      <c r="J40" s="7">
        <f t="shared" si="2"/>
        <v>0</v>
      </c>
      <c r="K40" s="7">
        <f t="shared" si="3"/>
        <v>0</v>
      </c>
      <c r="L40" s="23">
        <f>xNA!P40</f>
        <v>0</v>
      </c>
      <c r="M40" s="89">
        <v>1</v>
      </c>
      <c r="N40" s="7">
        <f t="shared" si="4"/>
        <v>0</v>
      </c>
      <c r="O40" s="7">
        <f t="shared" si="5"/>
        <v>0</v>
      </c>
      <c r="P40" s="23">
        <f>xNA!P40</f>
        <v>0</v>
      </c>
      <c r="Q40" s="89">
        <v>1</v>
      </c>
      <c r="R40" s="7">
        <f t="shared" si="6"/>
        <v>0</v>
      </c>
      <c r="S40" s="7">
        <f t="shared" si="7"/>
        <v>0</v>
      </c>
      <c r="T40" s="23">
        <f>xNA!R40</f>
        <v>-2.1453255745404299E-4</v>
      </c>
      <c r="U40" s="89">
        <v>1</v>
      </c>
      <c r="V40" s="7">
        <f t="shared" si="8"/>
        <v>-2.1453255745404299E-4</v>
      </c>
      <c r="W40" s="7">
        <f t="shared" si="9"/>
        <v>0</v>
      </c>
      <c r="X40" s="2"/>
      <c r="Y40" s="2"/>
    </row>
    <row r="41" spans="1:25" x14ac:dyDescent="0.75">
      <c r="A41" s="3"/>
      <c r="B41" s="29" t="s">
        <v>1613</v>
      </c>
      <c r="C41" s="9" t="s">
        <v>1567</v>
      </c>
      <c r="D41" s="7">
        <f>xNA!N41</f>
        <v>53.544667041193719</v>
      </c>
      <c r="E41" s="89">
        <v>1</v>
      </c>
      <c r="F41" s="7">
        <f t="shared" si="0"/>
        <v>53.544667041193719</v>
      </c>
      <c r="G41" s="7" t="e">
        <f t="shared" si="1"/>
        <v>#DIV/0!</v>
      </c>
      <c r="H41" s="23">
        <f>xNA!O41</f>
        <v>0</v>
      </c>
      <c r="I41" s="89">
        <v>1</v>
      </c>
      <c r="J41" s="7">
        <f t="shared" si="2"/>
        <v>0</v>
      </c>
      <c r="K41" s="7">
        <f t="shared" si="3"/>
        <v>0</v>
      </c>
      <c r="L41" s="23">
        <f>xNA!P41</f>
        <v>0</v>
      </c>
      <c r="M41" s="89">
        <v>1</v>
      </c>
      <c r="N41" s="7">
        <f t="shared" si="4"/>
        <v>0</v>
      </c>
      <c r="O41" s="7">
        <f t="shared" si="5"/>
        <v>0</v>
      </c>
      <c r="P41" s="23">
        <f>xNA!P41</f>
        <v>0</v>
      </c>
      <c r="Q41" s="89">
        <v>1</v>
      </c>
      <c r="R41" s="7">
        <f t="shared" si="6"/>
        <v>0</v>
      </c>
      <c r="S41" s="7">
        <f t="shared" si="7"/>
        <v>0</v>
      </c>
      <c r="T41" s="23">
        <f>xNA!R41</f>
        <v>-6.0105328315910084E-5</v>
      </c>
      <c r="U41" s="89">
        <v>1</v>
      </c>
      <c r="V41" s="7">
        <f t="shared" si="8"/>
        <v>-6.0105328315910084E-5</v>
      </c>
      <c r="W41" s="7">
        <f t="shared" si="9"/>
        <v>0</v>
      </c>
      <c r="X41" s="2"/>
      <c r="Y41" s="2"/>
    </row>
    <row r="42" spans="1:25" x14ac:dyDescent="0.75">
      <c r="A42" s="3"/>
      <c r="B42" s="29" t="s">
        <v>1614</v>
      </c>
      <c r="C42" s="18" t="s">
        <v>107</v>
      </c>
      <c r="D42" s="27">
        <f>xNA!N42</f>
        <v>0</v>
      </c>
      <c r="E42" s="152">
        <v>1</v>
      </c>
      <c r="F42" s="27">
        <f t="shared" si="0"/>
        <v>0</v>
      </c>
      <c r="G42" s="27" t="e">
        <f t="shared" si="1"/>
        <v>#DIV/0!</v>
      </c>
      <c r="H42" s="216">
        <f>xNA!O42</f>
        <v>0</v>
      </c>
      <c r="I42" s="152">
        <v>1</v>
      </c>
      <c r="J42" s="27">
        <f t="shared" si="2"/>
        <v>0</v>
      </c>
      <c r="K42" s="27">
        <f t="shared" si="3"/>
        <v>0</v>
      </c>
      <c r="L42" s="216">
        <f>xNA!P42</f>
        <v>2.7329998822622628</v>
      </c>
      <c r="M42" s="152">
        <v>1</v>
      </c>
      <c r="N42" s="27">
        <f t="shared" si="4"/>
        <v>2.7329998822622628</v>
      </c>
      <c r="O42" s="27">
        <f t="shared" si="5"/>
        <v>-3.1386033081548281</v>
      </c>
      <c r="P42" s="216">
        <f>xNA!P42</f>
        <v>2.7329998822622628</v>
      </c>
      <c r="Q42" s="152">
        <v>1</v>
      </c>
      <c r="R42" s="27">
        <f t="shared" si="6"/>
        <v>2.7329998822622628</v>
      </c>
      <c r="S42" s="27">
        <f t="shared" si="7"/>
        <v>3.1386033081548281</v>
      </c>
      <c r="T42" s="216">
        <f>xNA!R42</f>
        <v>0</v>
      </c>
      <c r="U42" s="152">
        <v>1</v>
      </c>
      <c r="V42" s="27">
        <f t="shared" si="8"/>
        <v>0</v>
      </c>
      <c r="W42" s="27">
        <f t="shared" si="9"/>
        <v>0</v>
      </c>
      <c r="X42" s="2"/>
      <c r="Y42" s="2"/>
    </row>
    <row r="43" spans="1:25" x14ac:dyDescent="0.75">
      <c r="A43" s="3"/>
      <c r="B43" s="29" t="s">
        <v>1615</v>
      </c>
      <c r="C43" s="18" t="s">
        <v>111</v>
      </c>
      <c r="D43" s="27">
        <f>xNA!N43</f>
        <v>31.352082624891448</v>
      </c>
      <c r="E43" s="152">
        <v>1</v>
      </c>
      <c r="F43" s="27">
        <f t="shared" si="0"/>
        <v>31.352082624891448</v>
      </c>
      <c r="G43" s="27" t="e">
        <f t="shared" si="1"/>
        <v>#DIV/0!</v>
      </c>
      <c r="H43" s="216">
        <f>xNA!O43</f>
        <v>0</v>
      </c>
      <c r="I43" s="152">
        <v>1</v>
      </c>
      <c r="J43" s="27">
        <f t="shared" si="2"/>
        <v>0</v>
      </c>
      <c r="K43" s="27">
        <f t="shared" si="3"/>
        <v>0</v>
      </c>
      <c r="L43" s="216">
        <f>xNA!P43</f>
        <v>0</v>
      </c>
      <c r="M43" s="152">
        <v>1</v>
      </c>
      <c r="N43" s="27">
        <f t="shared" si="4"/>
        <v>0</v>
      </c>
      <c r="O43" s="27">
        <f t="shared" si="5"/>
        <v>0</v>
      </c>
      <c r="P43" s="216">
        <f>xNA!P43</f>
        <v>0</v>
      </c>
      <c r="Q43" s="152">
        <v>1</v>
      </c>
      <c r="R43" s="27">
        <f t="shared" si="6"/>
        <v>0</v>
      </c>
      <c r="S43" s="27">
        <f t="shared" si="7"/>
        <v>0</v>
      </c>
      <c r="T43" s="216">
        <f>xNA!R43</f>
        <v>-3.1853117641217066E-2</v>
      </c>
      <c r="U43" s="152">
        <v>1</v>
      </c>
      <c r="V43" s="27">
        <f t="shared" si="8"/>
        <v>-3.1853117641217066E-2</v>
      </c>
      <c r="W43" s="27">
        <f t="shared" si="9"/>
        <v>0</v>
      </c>
      <c r="X43" s="2"/>
      <c r="Y43" s="2"/>
    </row>
    <row r="44" spans="1:25" x14ac:dyDescent="0.75">
      <c r="A44" s="3"/>
      <c r="B44" s="29" t="s">
        <v>1490</v>
      </c>
      <c r="C44" s="9" t="s">
        <v>116</v>
      </c>
      <c r="D44" s="7">
        <f>xNA!N44</f>
        <v>0</v>
      </c>
      <c r="E44" s="89">
        <v>1</v>
      </c>
      <c r="F44" s="7">
        <f t="shared" si="0"/>
        <v>0</v>
      </c>
      <c r="G44" s="7" t="e">
        <f t="shared" si="1"/>
        <v>#DIV/0!</v>
      </c>
      <c r="H44" s="23">
        <f>xNA!O44</f>
        <v>0</v>
      </c>
      <c r="I44" s="89">
        <v>1</v>
      </c>
      <c r="J44" s="7">
        <f t="shared" si="2"/>
        <v>0</v>
      </c>
      <c r="K44" s="7">
        <f t="shared" si="3"/>
        <v>0</v>
      </c>
      <c r="L44" s="23">
        <f>xNA!P44</f>
        <v>0</v>
      </c>
      <c r="M44" s="89">
        <v>1</v>
      </c>
      <c r="N44" s="7">
        <f t="shared" si="4"/>
        <v>0</v>
      </c>
      <c r="O44" s="7">
        <f t="shared" si="5"/>
        <v>0</v>
      </c>
      <c r="P44" s="23">
        <f>xNA!P44</f>
        <v>0</v>
      </c>
      <c r="Q44" s="89">
        <v>1</v>
      </c>
      <c r="R44" s="7">
        <f t="shared" si="6"/>
        <v>0</v>
      </c>
      <c r="S44" s="7">
        <f t="shared" si="7"/>
        <v>0</v>
      </c>
      <c r="T44" s="23">
        <f>xNA!R44</f>
        <v>0.19006580120331951</v>
      </c>
      <c r="U44" s="89">
        <v>1</v>
      </c>
      <c r="V44" s="7">
        <f t="shared" si="8"/>
        <v>0.19006580120331951</v>
      </c>
      <c r="W44" s="7">
        <f t="shared" si="9"/>
        <v>0</v>
      </c>
      <c r="X44" s="2"/>
      <c r="Y44" s="2"/>
    </row>
    <row r="45" spans="1:25" x14ac:dyDescent="0.75">
      <c r="A45" s="3"/>
      <c r="B45" s="29" t="s">
        <v>1491</v>
      </c>
      <c r="C45" s="9" t="s">
        <v>1140</v>
      </c>
      <c r="D45" s="7">
        <f>xNA!N45</f>
        <v>1.3096723705530166E-13</v>
      </c>
      <c r="E45" s="89">
        <v>1</v>
      </c>
      <c r="F45" s="7">
        <f t="shared" si="0"/>
        <v>1.3096723705530166E-13</v>
      </c>
      <c r="G45" s="7" t="e">
        <f t="shared" si="1"/>
        <v>#DIV/0!</v>
      </c>
      <c r="H45" s="23">
        <f>xNA!O45</f>
        <v>0</v>
      </c>
      <c r="I45" s="89">
        <v>1</v>
      </c>
      <c r="J45" s="7">
        <f t="shared" si="2"/>
        <v>0</v>
      </c>
      <c r="K45" s="7">
        <f t="shared" si="3"/>
        <v>0</v>
      </c>
      <c r="L45" s="23">
        <f>xNA!P45</f>
        <v>0</v>
      </c>
      <c r="M45" s="89">
        <v>1</v>
      </c>
      <c r="N45" s="7">
        <f t="shared" si="4"/>
        <v>0</v>
      </c>
      <c r="O45" s="7">
        <f t="shared" si="5"/>
        <v>0</v>
      </c>
      <c r="P45" s="23">
        <f>xNA!P45</f>
        <v>0</v>
      </c>
      <c r="Q45" s="89">
        <v>1</v>
      </c>
      <c r="R45" s="7">
        <f t="shared" si="6"/>
        <v>0</v>
      </c>
      <c r="S45" s="7">
        <f t="shared" si="7"/>
        <v>0</v>
      </c>
      <c r="T45" s="23">
        <f>xNA!R45</f>
        <v>0</v>
      </c>
      <c r="U45" s="89">
        <v>1</v>
      </c>
      <c r="V45" s="7">
        <f t="shared" si="8"/>
        <v>0</v>
      </c>
      <c r="W45" s="7">
        <f t="shared" si="9"/>
        <v>0</v>
      </c>
      <c r="X45" s="2"/>
      <c r="Y45" s="2"/>
    </row>
    <row r="46" spans="1:25" x14ac:dyDescent="0.75">
      <c r="A46" s="3"/>
      <c r="B46" s="29" t="s">
        <v>1492</v>
      </c>
      <c r="C46" s="18" t="s">
        <v>119</v>
      </c>
      <c r="D46" s="27">
        <f>xNA!N46</f>
        <v>0</v>
      </c>
      <c r="E46" s="152">
        <v>1</v>
      </c>
      <c r="F46" s="27">
        <f t="shared" si="0"/>
        <v>0</v>
      </c>
      <c r="G46" s="27" t="e">
        <f t="shared" si="1"/>
        <v>#DIV/0!</v>
      </c>
      <c r="H46" s="216">
        <f>xNA!O46</f>
        <v>0</v>
      </c>
      <c r="I46" s="152">
        <v>1</v>
      </c>
      <c r="J46" s="27">
        <f t="shared" si="2"/>
        <v>0</v>
      </c>
      <c r="K46" s="27">
        <f t="shared" si="3"/>
        <v>0</v>
      </c>
      <c r="L46" s="216">
        <f>xNA!P46</f>
        <v>0</v>
      </c>
      <c r="M46" s="152">
        <v>1</v>
      </c>
      <c r="N46" s="27">
        <f t="shared" si="4"/>
        <v>0</v>
      </c>
      <c r="O46" s="27">
        <f t="shared" si="5"/>
        <v>0</v>
      </c>
      <c r="P46" s="216">
        <f>xNA!P46</f>
        <v>0</v>
      </c>
      <c r="Q46" s="152">
        <v>1</v>
      </c>
      <c r="R46" s="27">
        <f t="shared" si="6"/>
        <v>0</v>
      </c>
      <c r="S46" s="27">
        <f t="shared" si="7"/>
        <v>0</v>
      </c>
      <c r="T46" s="216">
        <f>xNA!R46</f>
        <v>-0.36837575283287471</v>
      </c>
      <c r="U46" s="152">
        <v>1</v>
      </c>
      <c r="V46" s="27">
        <f t="shared" si="8"/>
        <v>-0.36837575283287471</v>
      </c>
      <c r="W46" s="27">
        <f t="shared" si="9"/>
        <v>0</v>
      </c>
      <c r="X46" s="2"/>
      <c r="Y46" s="2"/>
    </row>
    <row r="47" spans="1:25" x14ac:dyDescent="0.75">
      <c r="A47" s="3"/>
      <c r="B47" s="29" t="s">
        <v>1493</v>
      </c>
      <c r="C47" s="9" t="s">
        <v>121</v>
      </c>
      <c r="D47" s="7">
        <f>xNA!N47</f>
        <v>80.248726388330311</v>
      </c>
      <c r="E47" s="89">
        <v>1</v>
      </c>
      <c r="F47" s="7">
        <f t="shared" si="0"/>
        <v>80.248726388330311</v>
      </c>
      <c r="G47" s="7" t="e">
        <f t="shared" si="1"/>
        <v>#DIV/0!</v>
      </c>
      <c r="H47" s="23">
        <f>xNA!O47</f>
        <v>0</v>
      </c>
      <c r="I47" s="89">
        <v>1</v>
      </c>
      <c r="J47" s="7">
        <f t="shared" si="2"/>
        <v>0</v>
      </c>
      <c r="K47" s="7">
        <f t="shared" si="3"/>
        <v>0</v>
      </c>
      <c r="L47" s="23">
        <f>xNA!P47</f>
        <v>0</v>
      </c>
      <c r="M47" s="89">
        <v>1</v>
      </c>
      <c r="N47" s="7">
        <f t="shared" si="4"/>
        <v>0</v>
      </c>
      <c r="O47" s="7">
        <f t="shared" si="5"/>
        <v>0</v>
      </c>
      <c r="P47" s="23">
        <f>xNA!P47</f>
        <v>0</v>
      </c>
      <c r="Q47" s="89">
        <v>1</v>
      </c>
      <c r="R47" s="7">
        <f t="shared" si="6"/>
        <v>0</v>
      </c>
      <c r="S47" s="7">
        <f t="shared" si="7"/>
        <v>0</v>
      </c>
      <c r="T47" s="23">
        <f>xNA!R47</f>
        <v>1.305702310160777E-2</v>
      </c>
      <c r="U47" s="89">
        <v>1</v>
      </c>
      <c r="V47" s="7">
        <f t="shared" si="8"/>
        <v>1.305702310160777E-2</v>
      </c>
      <c r="W47" s="7">
        <f t="shared" si="9"/>
        <v>0</v>
      </c>
      <c r="X47" s="2"/>
      <c r="Y47" s="2"/>
    </row>
    <row r="48" spans="1:25" x14ac:dyDescent="0.75">
      <c r="A48" s="3"/>
      <c r="B48" s="29" t="s">
        <v>1494</v>
      </c>
      <c r="C48" s="9" t="s">
        <v>123</v>
      </c>
      <c r="D48" s="7">
        <f>xNA!N48</f>
        <v>10.544720747336886</v>
      </c>
      <c r="E48" s="89">
        <v>1</v>
      </c>
      <c r="F48" s="7">
        <f t="shared" si="0"/>
        <v>10.544720747336886</v>
      </c>
      <c r="G48" s="7" t="e">
        <f t="shared" si="1"/>
        <v>#DIV/0!</v>
      </c>
      <c r="H48" s="23">
        <f>xNA!O48</f>
        <v>0</v>
      </c>
      <c r="I48" s="89">
        <v>1</v>
      </c>
      <c r="J48" s="7">
        <f t="shared" si="2"/>
        <v>0</v>
      </c>
      <c r="K48" s="7">
        <f t="shared" si="3"/>
        <v>0</v>
      </c>
      <c r="L48" s="23">
        <f>xNA!P48</f>
        <v>0</v>
      </c>
      <c r="M48" s="89">
        <v>1</v>
      </c>
      <c r="N48" s="7">
        <f t="shared" si="4"/>
        <v>0</v>
      </c>
      <c r="O48" s="7">
        <f t="shared" si="5"/>
        <v>0</v>
      </c>
      <c r="P48" s="23">
        <f>xNA!P48</f>
        <v>0</v>
      </c>
      <c r="Q48" s="89">
        <v>1</v>
      </c>
      <c r="R48" s="7">
        <f t="shared" si="6"/>
        <v>0</v>
      </c>
      <c r="S48" s="7">
        <f t="shared" si="7"/>
        <v>0</v>
      </c>
      <c r="T48" s="23">
        <f>xNA!R48</f>
        <v>-0.18039827977668951</v>
      </c>
      <c r="U48" s="89">
        <v>1</v>
      </c>
      <c r="V48" s="7">
        <f t="shared" si="8"/>
        <v>-0.18039827977668951</v>
      </c>
      <c r="W48" s="7">
        <f t="shared" si="9"/>
        <v>0</v>
      </c>
      <c r="X48" s="2"/>
      <c r="Y48" s="2"/>
    </row>
    <row r="49" spans="1:25" x14ac:dyDescent="0.75">
      <c r="A49" s="3"/>
      <c r="B49" s="29" t="s">
        <v>1495</v>
      </c>
      <c r="C49" s="9" t="s">
        <v>127</v>
      </c>
      <c r="D49" s="7">
        <f>xNA!N49</f>
        <v>23.770782858114167</v>
      </c>
      <c r="E49" s="89">
        <v>1</v>
      </c>
      <c r="F49" s="7">
        <f t="shared" si="0"/>
        <v>23.770782858114167</v>
      </c>
      <c r="G49" s="7" t="e">
        <f t="shared" si="1"/>
        <v>#DIV/0!</v>
      </c>
      <c r="H49" s="23">
        <f>xNA!O49</f>
        <v>0</v>
      </c>
      <c r="I49" s="89">
        <v>1</v>
      </c>
      <c r="J49" s="7">
        <f t="shared" si="2"/>
        <v>0</v>
      </c>
      <c r="K49" s="7">
        <f t="shared" si="3"/>
        <v>0</v>
      </c>
      <c r="L49" s="23">
        <f>xNA!P49</f>
        <v>0</v>
      </c>
      <c r="M49" s="89">
        <v>1</v>
      </c>
      <c r="N49" s="7">
        <f t="shared" si="4"/>
        <v>0</v>
      </c>
      <c r="O49" s="7">
        <f t="shared" si="5"/>
        <v>0</v>
      </c>
      <c r="P49" s="23">
        <f>xNA!P49</f>
        <v>0</v>
      </c>
      <c r="Q49" s="89">
        <v>1</v>
      </c>
      <c r="R49" s="7">
        <f t="shared" si="6"/>
        <v>0</v>
      </c>
      <c r="S49" s="7">
        <f t="shared" si="7"/>
        <v>0</v>
      </c>
      <c r="T49" s="23">
        <f>xNA!R49</f>
        <v>0.12565310875259561</v>
      </c>
      <c r="U49" s="89">
        <v>1</v>
      </c>
      <c r="V49" s="7">
        <f t="shared" si="8"/>
        <v>0.12565310875259561</v>
      </c>
      <c r="W49" s="7">
        <f t="shared" si="9"/>
        <v>0</v>
      </c>
      <c r="X49" s="2"/>
      <c r="Y49" s="2"/>
    </row>
    <row r="50" spans="1:25" x14ac:dyDescent="0.75">
      <c r="A50" s="3"/>
      <c r="B50" s="29" t="s">
        <v>1496</v>
      </c>
      <c r="C50" s="9" t="s">
        <v>129</v>
      </c>
      <c r="D50" s="7">
        <f>xNA!N50</f>
        <v>78.378673957803969</v>
      </c>
      <c r="E50" s="89">
        <v>1</v>
      </c>
      <c r="F50" s="7">
        <f t="shared" si="0"/>
        <v>78.378673957803969</v>
      </c>
      <c r="G50" s="7" t="e">
        <f t="shared" si="1"/>
        <v>#DIV/0!</v>
      </c>
      <c r="H50" s="23">
        <f>xNA!O50</f>
        <v>0</v>
      </c>
      <c r="I50" s="89">
        <v>1</v>
      </c>
      <c r="J50" s="7">
        <f t="shared" si="2"/>
        <v>0</v>
      </c>
      <c r="K50" s="7">
        <f t="shared" si="3"/>
        <v>0</v>
      </c>
      <c r="L50" s="23">
        <f>xNA!P50</f>
        <v>0</v>
      </c>
      <c r="M50" s="89">
        <v>1</v>
      </c>
      <c r="N50" s="7">
        <f t="shared" si="4"/>
        <v>0</v>
      </c>
      <c r="O50" s="7">
        <f t="shared" si="5"/>
        <v>0</v>
      </c>
      <c r="P50" s="23">
        <f>xNA!P50</f>
        <v>0</v>
      </c>
      <c r="Q50" s="89">
        <v>1</v>
      </c>
      <c r="R50" s="7">
        <f t="shared" si="6"/>
        <v>0</v>
      </c>
      <c r="S50" s="7">
        <f t="shared" si="7"/>
        <v>0</v>
      </c>
      <c r="T50" s="23">
        <f>xNA!R50</f>
        <v>-0.97568282879036539</v>
      </c>
      <c r="U50" s="89">
        <v>1</v>
      </c>
      <c r="V50" s="7">
        <f t="shared" si="8"/>
        <v>-0.97568282879036539</v>
      </c>
      <c r="W50" s="7">
        <f t="shared" si="9"/>
        <v>0</v>
      </c>
      <c r="X50" s="2"/>
      <c r="Y50" s="2"/>
    </row>
    <row r="51" spans="1:25" x14ac:dyDescent="0.75">
      <c r="A51" s="3"/>
      <c r="B51" s="29" t="s">
        <v>1497</v>
      </c>
      <c r="C51" s="9" t="s">
        <v>125</v>
      </c>
      <c r="D51" s="7">
        <f>xNA!N51</f>
        <v>13.995770914562518</v>
      </c>
      <c r="E51" s="89">
        <v>1</v>
      </c>
      <c r="F51" s="7">
        <f t="shared" si="0"/>
        <v>13.995770914562518</v>
      </c>
      <c r="G51" s="7" t="e">
        <f t="shared" si="1"/>
        <v>#DIV/0!</v>
      </c>
      <c r="H51" s="23">
        <f>xNA!O51</f>
        <v>0</v>
      </c>
      <c r="I51" s="89">
        <v>1</v>
      </c>
      <c r="J51" s="7">
        <f t="shared" si="2"/>
        <v>0</v>
      </c>
      <c r="K51" s="7">
        <f t="shared" si="3"/>
        <v>0</v>
      </c>
      <c r="L51" s="23">
        <f>xNA!P51</f>
        <v>0</v>
      </c>
      <c r="M51" s="89">
        <v>1</v>
      </c>
      <c r="N51" s="7">
        <f t="shared" si="4"/>
        <v>0</v>
      </c>
      <c r="O51" s="7">
        <f t="shared" si="5"/>
        <v>0</v>
      </c>
      <c r="P51" s="23">
        <f>xNA!P51</f>
        <v>0</v>
      </c>
      <c r="Q51" s="89">
        <v>1</v>
      </c>
      <c r="R51" s="7">
        <f t="shared" si="6"/>
        <v>0</v>
      </c>
      <c r="S51" s="7">
        <f t="shared" si="7"/>
        <v>0</v>
      </c>
      <c r="T51" s="23">
        <f>xNA!R51</f>
        <v>-0.23061128765270891</v>
      </c>
      <c r="U51" s="89">
        <v>1</v>
      </c>
      <c r="V51" s="7">
        <f t="shared" si="8"/>
        <v>-0.23061128765270891</v>
      </c>
      <c r="W51" s="7">
        <f t="shared" si="9"/>
        <v>0</v>
      </c>
      <c r="X51" s="2"/>
      <c r="Y51" s="2"/>
    </row>
    <row r="52" spans="1:25" x14ac:dyDescent="0.75">
      <c r="A52" s="3"/>
      <c r="B52" s="29" t="s">
        <v>1498</v>
      </c>
      <c r="C52" s="9" t="s">
        <v>135</v>
      </c>
      <c r="D52" s="7">
        <f>xNA!N52</f>
        <v>357.13796308992494</v>
      </c>
      <c r="E52" s="89">
        <v>1</v>
      </c>
      <c r="F52" s="7">
        <f t="shared" si="0"/>
        <v>357.13796308992494</v>
      </c>
      <c r="G52" s="7" t="e">
        <f t="shared" si="1"/>
        <v>#DIV/0!</v>
      </c>
      <c r="H52" s="23">
        <f>xNA!O52</f>
        <v>0</v>
      </c>
      <c r="I52" s="89">
        <v>1</v>
      </c>
      <c r="J52" s="7">
        <f t="shared" si="2"/>
        <v>0</v>
      </c>
      <c r="K52" s="7">
        <f t="shared" si="3"/>
        <v>0</v>
      </c>
      <c r="L52" s="23">
        <f>xNA!P52</f>
        <v>0</v>
      </c>
      <c r="M52" s="89">
        <v>1</v>
      </c>
      <c r="N52" s="7">
        <f t="shared" si="4"/>
        <v>0</v>
      </c>
      <c r="O52" s="7">
        <f t="shared" si="5"/>
        <v>0</v>
      </c>
      <c r="P52" s="23">
        <f>xNA!P52</f>
        <v>0</v>
      </c>
      <c r="Q52" s="89">
        <v>1</v>
      </c>
      <c r="R52" s="7">
        <f t="shared" si="6"/>
        <v>0</v>
      </c>
      <c r="S52" s="7">
        <f t="shared" si="7"/>
        <v>0</v>
      </c>
      <c r="T52" s="23">
        <f>xNA!R52</f>
        <v>3.9840999094646898</v>
      </c>
      <c r="U52" s="89">
        <v>1</v>
      </c>
      <c r="V52" s="7">
        <f t="shared" si="8"/>
        <v>3.9840999094646898</v>
      </c>
      <c r="W52" s="7">
        <f t="shared" si="9"/>
        <v>0</v>
      </c>
      <c r="X52" s="2"/>
      <c r="Y52" s="2"/>
    </row>
    <row r="53" spans="1:25" x14ac:dyDescent="0.75">
      <c r="A53" s="3"/>
      <c r="B53" s="29" t="s">
        <v>1499</v>
      </c>
      <c r="C53" s="9" t="s">
        <v>1153</v>
      </c>
      <c r="D53" s="7">
        <f>xNA!N53</f>
        <v>70.193538407861922</v>
      </c>
      <c r="E53" s="89">
        <v>1</v>
      </c>
      <c r="F53" s="7">
        <f t="shared" si="0"/>
        <v>70.193538407861922</v>
      </c>
      <c r="G53" s="7" t="e">
        <f t="shared" si="1"/>
        <v>#DIV/0!</v>
      </c>
      <c r="H53" s="23">
        <f>xNA!O53</f>
        <v>0</v>
      </c>
      <c r="I53" s="89">
        <v>1</v>
      </c>
      <c r="J53" s="7">
        <f t="shared" si="2"/>
        <v>0</v>
      </c>
      <c r="K53" s="7">
        <f t="shared" si="3"/>
        <v>0</v>
      </c>
      <c r="L53" s="23">
        <f>xNA!P53</f>
        <v>0</v>
      </c>
      <c r="M53" s="89">
        <v>1</v>
      </c>
      <c r="N53" s="7">
        <f t="shared" si="4"/>
        <v>0</v>
      </c>
      <c r="O53" s="7">
        <f t="shared" si="5"/>
        <v>0</v>
      </c>
      <c r="P53" s="23">
        <f>xNA!P53</f>
        <v>0</v>
      </c>
      <c r="Q53" s="89">
        <v>1</v>
      </c>
      <c r="R53" s="7">
        <f t="shared" si="6"/>
        <v>0</v>
      </c>
      <c r="S53" s="7">
        <f t="shared" si="7"/>
        <v>0</v>
      </c>
      <c r="T53" s="23">
        <f>xNA!R53</f>
        <v>5.3671153771452422E-2</v>
      </c>
      <c r="U53" s="89">
        <v>1</v>
      </c>
      <c r="V53" s="7">
        <f t="shared" si="8"/>
        <v>5.3671153771452422E-2</v>
      </c>
      <c r="W53" s="7">
        <f t="shared" si="9"/>
        <v>0</v>
      </c>
      <c r="X53" s="2"/>
      <c r="Y53" s="2"/>
    </row>
    <row r="54" spans="1:25" x14ac:dyDescent="0.75">
      <c r="A54" s="3"/>
      <c r="B54" s="29" t="s">
        <v>1500</v>
      </c>
      <c r="C54" s="9" t="s">
        <v>146</v>
      </c>
      <c r="D54" s="7">
        <f>xNA!N54</f>
        <v>0</v>
      </c>
      <c r="E54" s="89">
        <v>1</v>
      </c>
      <c r="F54" s="7">
        <f t="shared" si="0"/>
        <v>0</v>
      </c>
      <c r="G54" s="7" t="e">
        <f t="shared" si="1"/>
        <v>#DIV/0!</v>
      </c>
      <c r="H54" s="23">
        <f>xNA!O54</f>
        <v>0</v>
      </c>
      <c r="I54" s="89">
        <v>1</v>
      </c>
      <c r="J54" s="7">
        <f t="shared" si="2"/>
        <v>0</v>
      </c>
      <c r="K54" s="7">
        <f t="shared" si="3"/>
        <v>0</v>
      </c>
      <c r="L54" s="23">
        <f>xNA!P54</f>
        <v>0</v>
      </c>
      <c r="M54" s="89">
        <v>1</v>
      </c>
      <c r="N54" s="7">
        <f t="shared" si="4"/>
        <v>0</v>
      </c>
      <c r="O54" s="7">
        <f t="shared" si="5"/>
        <v>0</v>
      </c>
      <c r="P54" s="23">
        <f>xNA!P54</f>
        <v>0</v>
      </c>
      <c r="Q54" s="89">
        <v>1</v>
      </c>
      <c r="R54" s="7">
        <f t="shared" si="6"/>
        <v>0</v>
      </c>
      <c r="S54" s="7">
        <f t="shared" si="7"/>
        <v>0</v>
      </c>
      <c r="T54" s="23">
        <f>xNA!R54</f>
        <v>-2.0008883439004421E-13</v>
      </c>
      <c r="U54" s="89">
        <v>1</v>
      </c>
      <c r="V54" s="7">
        <f t="shared" si="8"/>
        <v>-2.0008883439004421E-13</v>
      </c>
      <c r="W54" s="7">
        <f t="shared" si="9"/>
        <v>0</v>
      </c>
      <c r="X54" s="2"/>
      <c r="Y54" s="2"/>
    </row>
    <row r="55" spans="1:25" x14ac:dyDescent="0.75">
      <c r="A55" s="3"/>
      <c r="B55" s="29" t="s">
        <v>1501</v>
      </c>
      <c r="C55" s="18" t="s">
        <v>143</v>
      </c>
      <c r="D55" s="27">
        <f>xNA!N55</f>
        <v>124.20120738175655</v>
      </c>
      <c r="E55" s="152">
        <v>1</v>
      </c>
      <c r="F55" s="27">
        <f t="shared" si="0"/>
        <v>124.20120738175655</v>
      </c>
      <c r="G55" s="27" t="e">
        <f t="shared" si="1"/>
        <v>#DIV/0!</v>
      </c>
      <c r="H55" s="216">
        <f>xNA!O55</f>
        <v>0</v>
      </c>
      <c r="I55" s="152">
        <v>1</v>
      </c>
      <c r="J55" s="27">
        <f t="shared" si="2"/>
        <v>0</v>
      </c>
      <c r="K55" s="27">
        <f t="shared" si="3"/>
        <v>0</v>
      </c>
      <c r="L55" s="216">
        <f>xNA!P55</f>
        <v>0</v>
      </c>
      <c r="M55" s="152">
        <v>1</v>
      </c>
      <c r="N55" s="27">
        <f t="shared" si="4"/>
        <v>0</v>
      </c>
      <c r="O55" s="27">
        <f t="shared" si="5"/>
        <v>0</v>
      </c>
      <c r="P55" s="216">
        <f>xNA!P55</f>
        <v>0</v>
      </c>
      <c r="Q55" s="152">
        <v>1</v>
      </c>
      <c r="R55" s="27">
        <f t="shared" si="6"/>
        <v>0</v>
      </c>
      <c r="S55" s="27">
        <f t="shared" si="7"/>
        <v>0</v>
      </c>
      <c r="T55" s="216">
        <f>xNA!R55</f>
        <v>7.280347707538974</v>
      </c>
      <c r="U55" s="152">
        <v>1</v>
      </c>
      <c r="V55" s="27">
        <f t="shared" si="8"/>
        <v>7.280347707538974</v>
      </c>
      <c r="W55" s="27">
        <f t="shared" si="9"/>
        <v>0</v>
      </c>
      <c r="X55" s="2"/>
      <c r="Y55" s="2"/>
    </row>
    <row r="56" spans="1:25" x14ac:dyDescent="0.75">
      <c r="A56" s="3"/>
      <c r="B56" s="29" t="s">
        <v>1502</v>
      </c>
      <c r="C56" s="9" t="s">
        <v>1157</v>
      </c>
      <c r="D56" s="7">
        <f>xNA!N56</f>
        <v>277.27478528525995</v>
      </c>
      <c r="E56" s="89">
        <v>1</v>
      </c>
      <c r="F56" s="7">
        <f t="shared" si="0"/>
        <v>277.27478528525995</v>
      </c>
      <c r="G56" s="7" t="e">
        <f t="shared" si="1"/>
        <v>#DIV/0!</v>
      </c>
      <c r="H56" s="23">
        <f>xNA!O56</f>
        <v>0</v>
      </c>
      <c r="I56" s="89">
        <v>1</v>
      </c>
      <c r="J56" s="7">
        <f t="shared" si="2"/>
        <v>0</v>
      </c>
      <c r="K56" s="7">
        <f t="shared" si="3"/>
        <v>0</v>
      </c>
      <c r="L56" s="23">
        <f>xNA!P56</f>
        <v>0</v>
      </c>
      <c r="M56" s="89">
        <v>1</v>
      </c>
      <c r="N56" s="7">
        <f t="shared" si="4"/>
        <v>0</v>
      </c>
      <c r="O56" s="7">
        <f t="shared" si="5"/>
        <v>0</v>
      </c>
      <c r="P56" s="23">
        <f>xNA!P56</f>
        <v>0</v>
      </c>
      <c r="Q56" s="89">
        <v>1</v>
      </c>
      <c r="R56" s="7">
        <f t="shared" si="6"/>
        <v>0</v>
      </c>
      <c r="S56" s="7">
        <f t="shared" si="7"/>
        <v>0</v>
      </c>
      <c r="T56" s="23">
        <f>xNA!R56</f>
        <v>8.475149443355702E-2</v>
      </c>
      <c r="U56" s="89">
        <v>1</v>
      </c>
      <c r="V56" s="7">
        <f t="shared" si="8"/>
        <v>8.475149443355702E-2</v>
      </c>
      <c r="W56" s="7">
        <f t="shared" si="9"/>
        <v>0</v>
      </c>
      <c r="X56" s="2"/>
      <c r="Y56" s="2"/>
    </row>
    <row r="57" spans="1:25" x14ac:dyDescent="0.75">
      <c r="A57" s="3"/>
      <c r="B57" s="29" t="s">
        <v>1503</v>
      </c>
      <c r="C57" s="9" t="s">
        <v>148</v>
      </c>
      <c r="D57" s="7">
        <f>xNA!N57</f>
        <v>44.572921158267803</v>
      </c>
      <c r="E57" s="89">
        <v>1</v>
      </c>
      <c r="F57" s="7">
        <f t="shared" si="0"/>
        <v>44.572921158267803</v>
      </c>
      <c r="G57" s="7" t="e">
        <f t="shared" si="1"/>
        <v>#DIV/0!</v>
      </c>
      <c r="H57" s="23">
        <f>xNA!O57</f>
        <v>0</v>
      </c>
      <c r="I57" s="89">
        <v>1</v>
      </c>
      <c r="J57" s="7">
        <f t="shared" si="2"/>
        <v>0</v>
      </c>
      <c r="K57" s="7">
        <f t="shared" si="3"/>
        <v>0</v>
      </c>
      <c r="L57" s="23">
        <f>xNA!P57</f>
        <v>0</v>
      </c>
      <c r="M57" s="89">
        <v>1</v>
      </c>
      <c r="N57" s="7">
        <f t="shared" si="4"/>
        <v>0</v>
      </c>
      <c r="O57" s="7">
        <f t="shared" si="5"/>
        <v>0</v>
      </c>
      <c r="P57" s="23">
        <f>xNA!P57</f>
        <v>0</v>
      </c>
      <c r="Q57" s="89">
        <v>1</v>
      </c>
      <c r="R57" s="7">
        <f t="shared" si="6"/>
        <v>0</v>
      </c>
      <c r="S57" s="7">
        <f t="shared" si="7"/>
        <v>0</v>
      </c>
      <c r="T57" s="23">
        <f>xNA!R57</f>
        <v>0.19620840619004887</v>
      </c>
      <c r="U57" s="89">
        <v>1</v>
      </c>
      <c r="V57" s="7">
        <f t="shared" si="8"/>
        <v>0.19620840619004887</v>
      </c>
      <c r="W57" s="7">
        <f t="shared" si="9"/>
        <v>0</v>
      </c>
      <c r="X57" s="2"/>
      <c r="Y57" s="2"/>
    </row>
    <row r="58" spans="1:25" x14ac:dyDescent="0.75">
      <c r="A58" s="3"/>
      <c r="B58" s="29" t="s">
        <v>1504</v>
      </c>
      <c r="C58" s="9" t="s">
        <v>150</v>
      </c>
      <c r="D58" s="7">
        <f>xNA!N58</f>
        <v>20.7862461995933</v>
      </c>
      <c r="E58" s="89">
        <v>1</v>
      </c>
      <c r="F58" s="7">
        <f t="shared" si="0"/>
        <v>20.7862461995933</v>
      </c>
      <c r="G58" s="7" t="e">
        <f t="shared" si="1"/>
        <v>#DIV/0!</v>
      </c>
      <c r="H58" s="23">
        <f>xNA!O58</f>
        <v>0</v>
      </c>
      <c r="I58" s="89">
        <v>1</v>
      </c>
      <c r="J58" s="7">
        <f t="shared" si="2"/>
        <v>0</v>
      </c>
      <c r="K58" s="7">
        <f t="shared" si="3"/>
        <v>0</v>
      </c>
      <c r="L58" s="23">
        <f>xNA!P58</f>
        <v>0</v>
      </c>
      <c r="M58" s="89">
        <v>1</v>
      </c>
      <c r="N58" s="7">
        <f t="shared" si="4"/>
        <v>0</v>
      </c>
      <c r="O58" s="7">
        <f t="shared" si="5"/>
        <v>0</v>
      </c>
      <c r="P58" s="23">
        <f>xNA!P58</f>
        <v>0</v>
      </c>
      <c r="Q58" s="89">
        <v>1</v>
      </c>
      <c r="R58" s="7">
        <f t="shared" si="6"/>
        <v>0</v>
      </c>
      <c r="S58" s="7">
        <f t="shared" si="7"/>
        <v>0</v>
      </c>
      <c r="T58" s="23">
        <f>xNA!R58</f>
        <v>0.44694106535222372</v>
      </c>
      <c r="U58" s="89">
        <v>1</v>
      </c>
      <c r="V58" s="7">
        <f t="shared" si="8"/>
        <v>0.44694106535222372</v>
      </c>
      <c r="W58" s="7">
        <f t="shared" si="9"/>
        <v>0</v>
      </c>
      <c r="X58" s="2"/>
      <c r="Y58" s="2"/>
    </row>
    <row r="59" spans="1:25" x14ac:dyDescent="0.75">
      <c r="A59" s="3"/>
      <c r="B59" s="29" t="s">
        <v>1505</v>
      </c>
      <c r="C59" s="9" t="s">
        <v>154</v>
      </c>
      <c r="D59" s="7">
        <f>xNA!N59</f>
        <v>276.59105550070899</v>
      </c>
      <c r="E59" s="89">
        <v>1</v>
      </c>
      <c r="F59" s="7">
        <f t="shared" si="0"/>
        <v>276.59105550070899</v>
      </c>
      <c r="G59" s="7" t="e">
        <f t="shared" si="1"/>
        <v>#DIV/0!</v>
      </c>
      <c r="H59" s="23">
        <f>xNA!O59</f>
        <v>0</v>
      </c>
      <c r="I59" s="89">
        <v>1</v>
      </c>
      <c r="J59" s="7">
        <f t="shared" si="2"/>
        <v>0</v>
      </c>
      <c r="K59" s="7">
        <f t="shared" si="3"/>
        <v>0</v>
      </c>
      <c r="L59" s="23">
        <f>xNA!P59</f>
        <v>0</v>
      </c>
      <c r="M59" s="89">
        <v>1</v>
      </c>
      <c r="N59" s="7">
        <f t="shared" si="4"/>
        <v>0</v>
      </c>
      <c r="O59" s="7">
        <f t="shared" si="5"/>
        <v>0</v>
      </c>
      <c r="P59" s="23">
        <f>xNA!P59</f>
        <v>0</v>
      </c>
      <c r="Q59" s="89">
        <v>1</v>
      </c>
      <c r="R59" s="7">
        <f t="shared" si="6"/>
        <v>0</v>
      </c>
      <c r="S59" s="7">
        <f t="shared" si="7"/>
        <v>0</v>
      </c>
      <c r="T59" s="23">
        <f>xNA!R59</f>
        <v>-1.2069991958018516</v>
      </c>
      <c r="U59" s="89">
        <v>1</v>
      </c>
      <c r="V59" s="7">
        <f t="shared" si="8"/>
        <v>-1.2069991958018516</v>
      </c>
      <c r="W59" s="7">
        <f t="shared" si="9"/>
        <v>0</v>
      </c>
      <c r="X59" s="2"/>
      <c r="Y59" s="2"/>
    </row>
    <row r="60" spans="1:25" x14ac:dyDescent="0.75">
      <c r="A60" s="3"/>
      <c r="B60" s="29" t="s">
        <v>1506</v>
      </c>
      <c r="C60" s="9" t="s">
        <v>161</v>
      </c>
      <c r="D60" s="7">
        <f>xNA!N60</f>
        <v>22.650407189196404</v>
      </c>
      <c r="E60" s="89">
        <v>1</v>
      </c>
      <c r="F60" s="7">
        <f t="shared" si="0"/>
        <v>22.650407189196404</v>
      </c>
      <c r="G60" s="7" t="e">
        <f t="shared" si="1"/>
        <v>#DIV/0!</v>
      </c>
      <c r="H60" s="23">
        <f>xNA!O60</f>
        <v>0</v>
      </c>
      <c r="I60" s="89">
        <v>1</v>
      </c>
      <c r="J60" s="7">
        <f t="shared" si="2"/>
        <v>0</v>
      </c>
      <c r="K60" s="7">
        <f t="shared" si="3"/>
        <v>0</v>
      </c>
      <c r="L60" s="23">
        <f>xNA!P60</f>
        <v>0</v>
      </c>
      <c r="M60" s="89">
        <v>1</v>
      </c>
      <c r="N60" s="7">
        <f t="shared" si="4"/>
        <v>0</v>
      </c>
      <c r="O60" s="7">
        <f t="shared" si="5"/>
        <v>0</v>
      </c>
      <c r="P60" s="23">
        <f>xNA!P60</f>
        <v>0</v>
      </c>
      <c r="Q60" s="89">
        <v>1</v>
      </c>
      <c r="R60" s="7">
        <f t="shared" si="6"/>
        <v>0</v>
      </c>
      <c r="S60" s="7">
        <f t="shared" si="7"/>
        <v>0</v>
      </c>
      <c r="T60" s="23">
        <f>xNA!R60</f>
        <v>0.19918543846509046</v>
      </c>
      <c r="U60" s="89">
        <v>1</v>
      </c>
      <c r="V60" s="7">
        <f t="shared" si="8"/>
        <v>0.19918543846509046</v>
      </c>
      <c r="W60" s="7">
        <f t="shared" si="9"/>
        <v>0</v>
      </c>
      <c r="X60" s="2"/>
      <c r="Y60" s="2"/>
    </row>
    <row r="61" spans="1:25" x14ac:dyDescent="0.75">
      <c r="A61" s="3"/>
      <c r="B61" s="29" t="s">
        <v>1507</v>
      </c>
      <c r="C61" s="9" t="s">
        <v>1163</v>
      </c>
      <c r="D61" s="7">
        <f>xNA!N61</f>
        <v>3.7195351811176587</v>
      </c>
      <c r="E61" s="89">
        <v>1</v>
      </c>
      <c r="F61" s="7">
        <f t="shared" si="0"/>
        <v>3.7195351811176587</v>
      </c>
      <c r="G61" s="7" t="e">
        <f t="shared" si="1"/>
        <v>#DIV/0!</v>
      </c>
      <c r="H61" s="23">
        <f>xNA!O61</f>
        <v>0</v>
      </c>
      <c r="I61" s="89">
        <v>1</v>
      </c>
      <c r="J61" s="7">
        <f t="shared" si="2"/>
        <v>0</v>
      </c>
      <c r="K61" s="7">
        <f t="shared" si="3"/>
        <v>0</v>
      </c>
      <c r="L61" s="23">
        <f>xNA!P61</f>
        <v>0</v>
      </c>
      <c r="M61" s="89">
        <v>1</v>
      </c>
      <c r="N61" s="7">
        <f t="shared" si="4"/>
        <v>0</v>
      </c>
      <c r="O61" s="7">
        <f t="shared" si="5"/>
        <v>0</v>
      </c>
      <c r="P61" s="23">
        <f>xNA!P61</f>
        <v>0</v>
      </c>
      <c r="Q61" s="89">
        <v>1</v>
      </c>
      <c r="R61" s="7">
        <f t="shared" si="6"/>
        <v>0</v>
      </c>
      <c r="S61" s="7">
        <f t="shared" si="7"/>
        <v>0</v>
      </c>
      <c r="T61" s="23">
        <f>xNA!R61</f>
        <v>0.21511004087880897</v>
      </c>
      <c r="U61" s="89">
        <v>1</v>
      </c>
      <c r="V61" s="7">
        <f t="shared" si="8"/>
        <v>0.21511004087880897</v>
      </c>
      <c r="W61" s="7">
        <f t="shared" si="9"/>
        <v>0</v>
      </c>
      <c r="X61" s="2"/>
      <c r="Y61" s="2"/>
    </row>
    <row r="62" spans="1:25" x14ac:dyDescent="0.75">
      <c r="A62" s="3"/>
      <c r="B62" s="29" t="s">
        <v>1508</v>
      </c>
      <c r="C62" s="9" t="s">
        <v>164</v>
      </c>
      <c r="D62" s="7">
        <f>xNA!N62</f>
        <v>70.647755744079575</v>
      </c>
      <c r="E62" s="89">
        <v>1</v>
      </c>
      <c r="F62" s="7">
        <f t="shared" si="0"/>
        <v>70.647755744079575</v>
      </c>
      <c r="G62" s="7" t="e">
        <f t="shared" si="1"/>
        <v>#DIV/0!</v>
      </c>
      <c r="H62" s="23">
        <f>xNA!O62</f>
        <v>0</v>
      </c>
      <c r="I62" s="89">
        <v>1</v>
      </c>
      <c r="J62" s="7">
        <f t="shared" si="2"/>
        <v>0</v>
      </c>
      <c r="K62" s="7">
        <f t="shared" si="3"/>
        <v>0</v>
      </c>
      <c r="L62" s="23">
        <f>xNA!P62</f>
        <v>0</v>
      </c>
      <c r="M62" s="89">
        <v>1</v>
      </c>
      <c r="N62" s="7">
        <f t="shared" si="4"/>
        <v>0</v>
      </c>
      <c r="O62" s="7">
        <f t="shared" si="5"/>
        <v>0</v>
      </c>
      <c r="P62" s="23">
        <f>xNA!P62</f>
        <v>0</v>
      </c>
      <c r="Q62" s="89">
        <v>1</v>
      </c>
      <c r="R62" s="7">
        <f t="shared" si="6"/>
        <v>0</v>
      </c>
      <c r="S62" s="7">
        <f t="shared" si="7"/>
        <v>0</v>
      </c>
      <c r="T62" s="23">
        <f>xNA!R62</f>
        <v>10.40233195769788</v>
      </c>
      <c r="U62" s="89">
        <v>1</v>
      </c>
      <c r="V62" s="7">
        <f t="shared" si="8"/>
        <v>10.40233195769788</v>
      </c>
      <c r="W62" s="7">
        <f t="shared" si="9"/>
        <v>0</v>
      </c>
      <c r="X62" s="2"/>
      <c r="Y62" s="2"/>
    </row>
    <row r="63" spans="1:25" x14ac:dyDescent="0.75">
      <c r="A63" s="3"/>
      <c r="B63" s="29" t="s">
        <v>1509</v>
      </c>
      <c r="C63" s="9" t="s">
        <v>168</v>
      </c>
      <c r="D63" s="7">
        <f>xNA!N63</f>
        <v>131.58165794087918</v>
      </c>
      <c r="E63" s="89">
        <v>1</v>
      </c>
      <c r="F63" s="7">
        <f t="shared" si="0"/>
        <v>131.58165794087918</v>
      </c>
      <c r="G63" s="7" t="e">
        <f t="shared" si="1"/>
        <v>#DIV/0!</v>
      </c>
      <c r="H63" s="23">
        <f>xNA!O63</f>
        <v>0</v>
      </c>
      <c r="I63" s="89">
        <v>1</v>
      </c>
      <c r="J63" s="7">
        <f t="shared" si="2"/>
        <v>0</v>
      </c>
      <c r="K63" s="7">
        <f t="shared" si="3"/>
        <v>0</v>
      </c>
      <c r="L63" s="23">
        <f>xNA!P63</f>
        <v>0</v>
      </c>
      <c r="M63" s="89">
        <v>1</v>
      </c>
      <c r="N63" s="7">
        <f t="shared" si="4"/>
        <v>0</v>
      </c>
      <c r="O63" s="7">
        <f t="shared" si="5"/>
        <v>0</v>
      </c>
      <c r="P63" s="23">
        <f>xNA!P63</f>
        <v>0</v>
      </c>
      <c r="Q63" s="89">
        <v>1</v>
      </c>
      <c r="R63" s="7">
        <f t="shared" si="6"/>
        <v>0</v>
      </c>
      <c r="S63" s="7">
        <f t="shared" si="7"/>
        <v>0</v>
      </c>
      <c r="T63" s="23">
        <f>xNA!R63</f>
        <v>6.1768111203253593</v>
      </c>
      <c r="U63" s="89">
        <v>1</v>
      </c>
      <c r="V63" s="7">
        <f t="shared" si="8"/>
        <v>6.1768111203253593</v>
      </c>
      <c r="W63" s="7">
        <f t="shared" si="9"/>
        <v>0</v>
      </c>
      <c r="X63" s="2"/>
      <c r="Y63" s="2"/>
    </row>
    <row r="64" spans="1:25" x14ac:dyDescent="0.75">
      <c r="A64" s="3"/>
      <c r="B64" s="29" t="s">
        <v>1510</v>
      </c>
      <c r="C64" s="9" t="s">
        <v>1167</v>
      </c>
      <c r="D64" s="7">
        <f>xNA!N64</f>
        <v>56.957083306329132</v>
      </c>
      <c r="E64" s="89">
        <v>1</v>
      </c>
      <c r="F64" s="7">
        <f t="shared" si="0"/>
        <v>56.957083306329132</v>
      </c>
      <c r="G64" s="7" t="e">
        <f t="shared" si="1"/>
        <v>#DIV/0!</v>
      </c>
      <c r="H64" s="23">
        <f>xNA!O64</f>
        <v>0</v>
      </c>
      <c r="I64" s="89">
        <v>1</v>
      </c>
      <c r="J64" s="7">
        <f t="shared" si="2"/>
        <v>0</v>
      </c>
      <c r="K64" s="7">
        <f t="shared" si="3"/>
        <v>0</v>
      </c>
      <c r="L64" s="23">
        <f>xNA!P64</f>
        <v>0</v>
      </c>
      <c r="M64" s="89">
        <v>1</v>
      </c>
      <c r="N64" s="7">
        <f t="shared" si="4"/>
        <v>0</v>
      </c>
      <c r="O64" s="7">
        <f t="shared" si="5"/>
        <v>0</v>
      </c>
      <c r="P64" s="23">
        <f>xNA!P64</f>
        <v>0</v>
      </c>
      <c r="Q64" s="89">
        <v>1</v>
      </c>
      <c r="R64" s="7">
        <f t="shared" si="6"/>
        <v>0</v>
      </c>
      <c r="S64" s="7">
        <f t="shared" si="7"/>
        <v>0</v>
      </c>
      <c r="T64" s="23">
        <f>xNA!R64</f>
        <v>2.2114650250668837</v>
      </c>
      <c r="U64" s="89">
        <v>1</v>
      </c>
      <c r="V64" s="7">
        <f t="shared" si="8"/>
        <v>2.2114650250668837</v>
      </c>
      <c r="W64" s="7">
        <f t="shared" si="9"/>
        <v>0</v>
      </c>
      <c r="X64" s="2"/>
      <c r="Y64" s="2"/>
    </row>
    <row r="65" spans="1:25" x14ac:dyDescent="0.75">
      <c r="A65" s="3"/>
      <c r="B65" s="29" t="s">
        <v>1511</v>
      </c>
      <c r="C65" s="9" t="s">
        <v>1169</v>
      </c>
      <c r="D65" s="7">
        <f>xNA!N65</f>
        <v>0</v>
      </c>
      <c r="E65" s="89">
        <v>1</v>
      </c>
      <c r="F65" s="7">
        <f t="shared" si="0"/>
        <v>0</v>
      </c>
      <c r="G65" s="7" t="e">
        <f t="shared" si="1"/>
        <v>#DIV/0!</v>
      </c>
      <c r="H65" s="23">
        <f>xNA!O65</f>
        <v>0</v>
      </c>
      <c r="I65" s="89">
        <v>1</v>
      </c>
      <c r="J65" s="7">
        <f t="shared" si="2"/>
        <v>0</v>
      </c>
      <c r="K65" s="7">
        <f t="shared" si="3"/>
        <v>0</v>
      </c>
      <c r="L65" s="23">
        <f>xNA!P65</f>
        <v>0</v>
      </c>
      <c r="M65" s="89">
        <v>1</v>
      </c>
      <c r="N65" s="7">
        <f t="shared" si="4"/>
        <v>0</v>
      </c>
      <c r="O65" s="7">
        <f t="shared" si="5"/>
        <v>0</v>
      </c>
      <c r="P65" s="23">
        <f>xNA!P65</f>
        <v>0</v>
      </c>
      <c r="Q65" s="89">
        <v>1</v>
      </c>
      <c r="R65" s="7">
        <f t="shared" si="6"/>
        <v>0</v>
      </c>
      <c r="S65" s="7">
        <f t="shared" si="7"/>
        <v>0</v>
      </c>
      <c r="T65" s="23">
        <f>xNA!R65</f>
        <v>-1.4107809942789244</v>
      </c>
      <c r="U65" s="89">
        <v>1</v>
      </c>
      <c r="V65" s="7">
        <f t="shared" si="8"/>
        <v>-1.4107809942789244</v>
      </c>
      <c r="W65" s="7">
        <f t="shared" si="9"/>
        <v>0</v>
      </c>
      <c r="X65" s="2"/>
      <c r="Y65" s="2"/>
    </row>
    <row r="66" spans="1:25" x14ac:dyDescent="0.75">
      <c r="A66" s="3"/>
      <c r="B66" s="29" t="s">
        <v>1512</v>
      </c>
      <c r="C66" s="9" t="s">
        <v>170</v>
      </c>
      <c r="D66" s="7">
        <f>xNA!N66</f>
        <v>3.2315260119708631</v>
      </c>
      <c r="E66" s="89">
        <v>1</v>
      </c>
      <c r="F66" s="7">
        <f t="shared" si="0"/>
        <v>3.2315260119708631</v>
      </c>
      <c r="G66" s="7" t="e">
        <f t="shared" si="1"/>
        <v>#DIV/0!</v>
      </c>
      <c r="H66" s="23">
        <f>xNA!O66</f>
        <v>0</v>
      </c>
      <c r="I66" s="89">
        <v>1</v>
      </c>
      <c r="J66" s="7">
        <f t="shared" si="2"/>
        <v>0</v>
      </c>
      <c r="K66" s="7">
        <f t="shared" si="3"/>
        <v>0</v>
      </c>
      <c r="L66" s="23">
        <f>xNA!P66</f>
        <v>0</v>
      </c>
      <c r="M66" s="89">
        <v>1</v>
      </c>
      <c r="N66" s="7">
        <f t="shared" si="4"/>
        <v>0</v>
      </c>
      <c r="O66" s="7">
        <f t="shared" si="5"/>
        <v>0</v>
      </c>
      <c r="P66" s="23">
        <f>xNA!P66</f>
        <v>0</v>
      </c>
      <c r="Q66" s="89">
        <v>1</v>
      </c>
      <c r="R66" s="7">
        <f t="shared" si="6"/>
        <v>0</v>
      </c>
      <c r="S66" s="7">
        <f t="shared" si="7"/>
        <v>0</v>
      </c>
      <c r="T66" s="23">
        <f>xNA!R66</f>
        <v>4.4956220989610873</v>
      </c>
      <c r="U66" s="89">
        <v>1</v>
      </c>
      <c r="V66" s="7">
        <f t="shared" si="8"/>
        <v>4.4956220989610873</v>
      </c>
      <c r="W66" s="7">
        <f t="shared" si="9"/>
        <v>0</v>
      </c>
      <c r="X66" s="2"/>
      <c r="Y66" s="2"/>
    </row>
    <row r="67" spans="1:25" x14ac:dyDescent="0.75">
      <c r="A67" s="3"/>
      <c r="B67" s="29" t="s">
        <v>1513</v>
      </c>
      <c r="C67" s="9" t="s">
        <v>1174</v>
      </c>
      <c r="D67" s="7">
        <f>xNA!N67</f>
        <v>0</v>
      </c>
      <c r="E67" s="89">
        <v>1</v>
      </c>
      <c r="F67" s="7">
        <f t="shared" si="0"/>
        <v>0</v>
      </c>
      <c r="G67" s="7" t="e">
        <f t="shared" si="1"/>
        <v>#DIV/0!</v>
      </c>
      <c r="H67" s="23">
        <f>xNA!O67</f>
        <v>0</v>
      </c>
      <c r="I67" s="89">
        <v>1</v>
      </c>
      <c r="J67" s="7">
        <f t="shared" si="2"/>
        <v>0</v>
      </c>
      <c r="K67" s="7">
        <f t="shared" si="3"/>
        <v>0</v>
      </c>
      <c r="L67" s="23">
        <f>xNA!P67</f>
        <v>0</v>
      </c>
      <c r="M67" s="89">
        <v>1</v>
      </c>
      <c r="N67" s="7">
        <f t="shared" si="4"/>
        <v>0</v>
      </c>
      <c r="O67" s="7">
        <f t="shared" si="5"/>
        <v>0</v>
      </c>
      <c r="P67" s="23">
        <f>xNA!P67</f>
        <v>0</v>
      </c>
      <c r="Q67" s="89">
        <v>1</v>
      </c>
      <c r="R67" s="7">
        <f t="shared" si="6"/>
        <v>0</v>
      </c>
      <c r="S67" s="7">
        <f t="shared" si="7"/>
        <v>0</v>
      </c>
      <c r="T67" s="23">
        <f>xNA!R67</f>
        <v>-4.3562136948944037</v>
      </c>
      <c r="U67" s="89">
        <v>1</v>
      </c>
      <c r="V67" s="7">
        <f t="shared" si="8"/>
        <v>-4.3562136948944037</v>
      </c>
      <c r="W67" s="7">
        <f t="shared" si="9"/>
        <v>0</v>
      </c>
      <c r="X67" s="2"/>
      <c r="Y67" s="2"/>
    </row>
    <row r="68" spans="1:25" x14ac:dyDescent="0.75">
      <c r="A68" s="3"/>
      <c r="B68" s="29" t="s">
        <v>1514</v>
      </c>
      <c r="C68" s="9" t="s">
        <v>1177</v>
      </c>
      <c r="D68" s="7">
        <f>xNA!N68</f>
        <v>0</v>
      </c>
      <c r="E68" s="89">
        <v>1</v>
      </c>
      <c r="F68" s="7">
        <f t="shared" si="0"/>
        <v>0</v>
      </c>
      <c r="G68" s="7" t="e">
        <f t="shared" si="1"/>
        <v>#DIV/0!</v>
      </c>
      <c r="H68" s="23">
        <f>xNA!O68</f>
        <v>0</v>
      </c>
      <c r="I68" s="89">
        <v>1</v>
      </c>
      <c r="J68" s="7">
        <f t="shared" si="2"/>
        <v>0</v>
      </c>
      <c r="K68" s="7">
        <f t="shared" si="3"/>
        <v>0</v>
      </c>
      <c r="L68" s="23">
        <f>xNA!P68</f>
        <v>0</v>
      </c>
      <c r="M68" s="89">
        <v>1</v>
      </c>
      <c r="N68" s="7">
        <f t="shared" si="4"/>
        <v>0</v>
      </c>
      <c r="O68" s="7">
        <f t="shared" si="5"/>
        <v>0</v>
      </c>
      <c r="P68" s="23">
        <f>xNA!P68</f>
        <v>0</v>
      </c>
      <c r="Q68" s="89">
        <v>1</v>
      </c>
      <c r="R68" s="7">
        <f t="shared" si="6"/>
        <v>0</v>
      </c>
      <c r="S68" s="7">
        <f t="shared" si="7"/>
        <v>0</v>
      </c>
      <c r="T68" s="23">
        <f>xNA!R68</f>
        <v>-2.5578337615692668</v>
      </c>
      <c r="U68" s="89">
        <v>1</v>
      </c>
      <c r="V68" s="7">
        <f t="shared" si="8"/>
        <v>-2.5578337615692668</v>
      </c>
      <c r="W68" s="7">
        <f t="shared" si="9"/>
        <v>0</v>
      </c>
      <c r="X68" s="2"/>
      <c r="Y68" s="2"/>
    </row>
    <row r="69" spans="1:25" x14ac:dyDescent="0.75">
      <c r="A69" s="3"/>
      <c r="B69" s="29" t="s">
        <v>1515</v>
      </c>
      <c r="C69" s="9" t="s">
        <v>172</v>
      </c>
      <c r="D69" s="7">
        <f>xNA!N69</f>
        <v>4.3543788744067164</v>
      </c>
      <c r="E69" s="89">
        <v>1</v>
      </c>
      <c r="F69" s="7">
        <f t="shared" si="0"/>
        <v>4.3543788744067164</v>
      </c>
      <c r="G69" s="7" t="e">
        <f t="shared" si="1"/>
        <v>#DIV/0!</v>
      </c>
      <c r="H69" s="23">
        <f>xNA!O69</f>
        <v>0</v>
      </c>
      <c r="I69" s="89">
        <v>1</v>
      </c>
      <c r="J69" s="7">
        <f t="shared" si="2"/>
        <v>0</v>
      </c>
      <c r="K69" s="7">
        <f t="shared" si="3"/>
        <v>0</v>
      </c>
      <c r="L69" s="23">
        <f>xNA!P69</f>
        <v>0</v>
      </c>
      <c r="M69" s="89">
        <v>1</v>
      </c>
      <c r="N69" s="7">
        <f t="shared" si="4"/>
        <v>0</v>
      </c>
      <c r="O69" s="7">
        <f t="shared" si="5"/>
        <v>0</v>
      </c>
      <c r="P69" s="23">
        <f>xNA!P69</f>
        <v>0</v>
      </c>
      <c r="Q69" s="89">
        <v>1</v>
      </c>
      <c r="R69" s="7">
        <f t="shared" si="6"/>
        <v>0</v>
      </c>
      <c r="S69" s="7">
        <f t="shared" si="7"/>
        <v>0</v>
      </c>
      <c r="T69" s="23">
        <f>xNA!R69</f>
        <v>-1.0452620916281279</v>
      </c>
      <c r="U69" s="89">
        <v>1</v>
      </c>
      <c r="V69" s="7">
        <f t="shared" si="8"/>
        <v>-1.0452620916281279</v>
      </c>
      <c r="W69" s="7">
        <f t="shared" si="9"/>
        <v>0</v>
      </c>
      <c r="X69" s="2"/>
      <c r="Y69" s="2"/>
    </row>
    <row r="70" spans="1:25" x14ac:dyDescent="0.75">
      <c r="A70" s="3"/>
      <c r="B70" s="29" t="s">
        <v>1516</v>
      </c>
      <c r="C70" s="9" t="s">
        <v>174</v>
      </c>
      <c r="D70" s="7">
        <f>xNA!N70</f>
        <v>57.045934365483539</v>
      </c>
      <c r="E70" s="89">
        <v>1</v>
      </c>
      <c r="F70" s="7">
        <f t="shared" si="0"/>
        <v>57.045934365483539</v>
      </c>
      <c r="G70" s="7" t="e">
        <f t="shared" si="1"/>
        <v>#DIV/0!</v>
      </c>
      <c r="H70" s="23">
        <f>xNA!O70</f>
        <v>0</v>
      </c>
      <c r="I70" s="89">
        <v>1</v>
      </c>
      <c r="J70" s="7">
        <f t="shared" si="2"/>
        <v>0</v>
      </c>
      <c r="K70" s="7">
        <f t="shared" si="3"/>
        <v>0</v>
      </c>
      <c r="L70" s="23">
        <f>xNA!P70</f>
        <v>390.10761904175496</v>
      </c>
      <c r="M70" s="89">
        <v>1</v>
      </c>
      <c r="N70" s="7">
        <f t="shared" si="4"/>
        <v>390.10761904175496</v>
      </c>
      <c r="O70" s="7">
        <f t="shared" si="5"/>
        <v>-448.00333567791972</v>
      </c>
      <c r="P70" s="23">
        <f>xNA!P70</f>
        <v>390.10761904175496</v>
      </c>
      <c r="Q70" s="89">
        <v>1</v>
      </c>
      <c r="R70" s="7">
        <f t="shared" si="6"/>
        <v>390.10761904175496</v>
      </c>
      <c r="S70" s="7">
        <f t="shared" si="7"/>
        <v>448.00333567791972</v>
      </c>
      <c r="T70" s="23">
        <f>xNA!R70</f>
        <v>0</v>
      </c>
      <c r="U70" s="89">
        <v>1</v>
      </c>
      <c r="V70" s="7">
        <f t="shared" si="8"/>
        <v>0</v>
      </c>
      <c r="W70" s="7">
        <f t="shared" si="9"/>
        <v>0</v>
      </c>
      <c r="X70" s="2"/>
      <c r="Y70" s="2"/>
    </row>
    <row r="71" spans="1:25" x14ac:dyDescent="0.75">
      <c r="A71" s="3"/>
      <c r="B71" s="29" t="s">
        <v>1517</v>
      </c>
      <c r="C71" s="9" t="s">
        <v>177</v>
      </c>
      <c r="D71" s="7">
        <f>xNA!N71</f>
        <v>107.89675084931518</v>
      </c>
      <c r="E71" s="89">
        <v>1</v>
      </c>
      <c r="F71" s="7">
        <f t="shared" si="0"/>
        <v>107.89675084931518</v>
      </c>
      <c r="G71" s="7" t="e">
        <f t="shared" si="1"/>
        <v>#DIV/0!</v>
      </c>
      <c r="H71" s="23">
        <f>xNA!O71</f>
        <v>0</v>
      </c>
      <c r="I71" s="89">
        <v>1</v>
      </c>
      <c r="J71" s="7">
        <f t="shared" si="2"/>
        <v>0</v>
      </c>
      <c r="K71" s="7">
        <f t="shared" si="3"/>
        <v>0</v>
      </c>
      <c r="L71" s="23">
        <f>xNA!P71</f>
        <v>88.215031274002456</v>
      </c>
      <c r="M71" s="89">
        <v>1</v>
      </c>
      <c r="N71" s="7">
        <f t="shared" si="4"/>
        <v>88.215031274002456</v>
      </c>
      <c r="O71" s="7">
        <f t="shared" si="5"/>
        <v>-101.30698899129945</v>
      </c>
      <c r="P71" s="23">
        <f>xNA!P71</f>
        <v>88.215031274002456</v>
      </c>
      <c r="Q71" s="89">
        <v>1</v>
      </c>
      <c r="R71" s="7">
        <f t="shared" si="6"/>
        <v>88.215031274002456</v>
      </c>
      <c r="S71" s="7">
        <f t="shared" si="7"/>
        <v>101.30698899129945</v>
      </c>
      <c r="T71" s="23">
        <f>xNA!R71</f>
        <v>0</v>
      </c>
      <c r="U71" s="89">
        <v>1</v>
      </c>
      <c r="V71" s="7">
        <f t="shared" si="8"/>
        <v>0</v>
      </c>
      <c r="W71" s="7">
        <f t="shared" si="9"/>
        <v>0</v>
      </c>
      <c r="X71" s="2"/>
      <c r="Y71" s="2"/>
    </row>
    <row r="72" spans="1:25" x14ac:dyDescent="0.75">
      <c r="A72" s="3"/>
      <c r="B72" s="29" t="s">
        <v>1518</v>
      </c>
      <c r="C72" s="9" t="s">
        <v>1184</v>
      </c>
      <c r="D72" s="7">
        <f>xNA!N72</f>
        <v>17.897979820757435</v>
      </c>
      <c r="E72" s="89">
        <v>1</v>
      </c>
      <c r="F72" s="7">
        <f t="shared" ref="F72:F92" si="10">D72*E72</f>
        <v>17.897979820757435</v>
      </c>
      <c r="G72" s="7" t="e">
        <f t="shared" ref="G72:G92" si="11">F72/F$4*G$3</f>
        <v>#DIV/0!</v>
      </c>
      <c r="H72" s="23">
        <f>xNA!O72</f>
        <v>0</v>
      </c>
      <c r="I72" s="89">
        <v>1</v>
      </c>
      <c r="J72" s="7">
        <f t="shared" si="2"/>
        <v>0</v>
      </c>
      <c r="K72" s="7">
        <f t="shared" ref="K72:K92" si="12">J72/J$4*K$3</f>
        <v>0</v>
      </c>
      <c r="L72" s="23">
        <f>xNA!P72</f>
        <v>26.883874625744284</v>
      </c>
      <c r="M72" s="89">
        <v>1</v>
      </c>
      <c r="N72" s="7">
        <f t="shared" ref="N72:N92" si="13">M72*L72</f>
        <v>26.883874625744284</v>
      </c>
      <c r="O72" s="7">
        <f t="shared" ref="O72:O92" si="14">N72/N$4*O$3</f>
        <v>-30.873699769989098</v>
      </c>
      <c r="P72" s="23">
        <f>xNA!P72</f>
        <v>26.883874625744284</v>
      </c>
      <c r="Q72" s="89">
        <v>1</v>
      </c>
      <c r="R72" s="7">
        <f t="shared" ref="R72:R110" si="15">Q72*P72</f>
        <v>26.883874625744284</v>
      </c>
      <c r="S72" s="7">
        <f t="shared" ref="S72:S110" si="16">R72/R$4*S$3</f>
        <v>30.873699769989098</v>
      </c>
      <c r="T72" s="23">
        <f>xNA!R72</f>
        <v>0</v>
      </c>
      <c r="U72" s="89">
        <v>1</v>
      </c>
      <c r="V72" s="7">
        <f t="shared" si="8"/>
        <v>0</v>
      </c>
      <c r="W72" s="7">
        <f t="shared" si="9"/>
        <v>0</v>
      </c>
      <c r="X72" s="2"/>
      <c r="Y72" s="2"/>
    </row>
    <row r="73" spans="1:25" x14ac:dyDescent="0.75">
      <c r="A73" s="3"/>
      <c r="B73" s="29" t="s">
        <v>1519</v>
      </c>
      <c r="C73" s="9" t="s">
        <v>179</v>
      </c>
      <c r="D73" s="7">
        <f>xNA!N73</f>
        <v>47.927441404370093</v>
      </c>
      <c r="E73" s="89">
        <v>1</v>
      </c>
      <c r="F73" s="7">
        <f t="shared" si="10"/>
        <v>47.927441404370093</v>
      </c>
      <c r="G73" s="7" t="e">
        <f t="shared" si="11"/>
        <v>#DIV/0!</v>
      </c>
      <c r="H73" s="23">
        <f>xNA!O73</f>
        <v>0</v>
      </c>
      <c r="I73" s="89">
        <v>1</v>
      </c>
      <c r="J73" s="7">
        <f t="shared" ref="J73:J92" si="17">I73*H73</f>
        <v>0</v>
      </c>
      <c r="K73" s="7">
        <f t="shared" si="12"/>
        <v>0</v>
      </c>
      <c r="L73" s="23">
        <f>xNA!P73</f>
        <v>31.562144443082524</v>
      </c>
      <c r="M73" s="89">
        <v>1</v>
      </c>
      <c r="N73" s="7">
        <f t="shared" si="13"/>
        <v>31.562144443082524</v>
      </c>
      <c r="O73" s="7">
        <f t="shared" si="14"/>
        <v>-36.246269750850026</v>
      </c>
      <c r="P73" s="23">
        <f>xNA!P73</f>
        <v>31.562144443082524</v>
      </c>
      <c r="Q73" s="89">
        <v>1</v>
      </c>
      <c r="R73" s="7">
        <f t="shared" si="15"/>
        <v>31.562144443082524</v>
      </c>
      <c r="S73" s="7">
        <f t="shared" si="16"/>
        <v>36.246269750850026</v>
      </c>
      <c r="T73" s="23">
        <f>xNA!R73</f>
        <v>0</v>
      </c>
      <c r="U73" s="89">
        <v>1</v>
      </c>
      <c r="V73" s="7">
        <f t="shared" ref="V73:V92" si="18">U73*T73</f>
        <v>0</v>
      </c>
      <c r="W73" s="7">
        <f t="shared" ref="W73:W92" si="19">IF(V$4,V73/V$4*W$3,0)</f>
        <v>0</v>
      </c>
      <c r="X73" s="2"/>
      <c r="Y73" s="2"/>
    </row>
    <row r="74" spans="1:25" x14ac:dyDescent="0.75">
      <c r="A74" s="3"/>
      <c r="B74" s="29" t="s">
        <v>1520</v>
      </c>
      <c r="C74" s="18" t="s">
        <v>1187</v>
      </c>
      <c r="D74" s="27">
        <f>xNA!N74</f>
        <v>0</v>
      </c>
      <c r="E74" s="152">
        <v>1</v>
      </c>
      <c r="F74" s="27">
        <f t="shared" si="10"/>
        <v>0</v>
      </c>
      <c r="G74" s="27" t="e">
        <f t="shared" si="11"/>
        <v>#DIV/0!</v>
      </c>
      <c r="H74" s="216">
        <f>xNA!O74</f>
        <v>0</v>
      </c>
      <c r="I74" s="152">
        <v>1</v>
      </c>
      <c r="J74" s="27">
        <f t="shared" si="17"/>
        <v>0</v>
      </c>
      <c r="K74" s="27">
        <f t="shared" si="12"/>
        <v>0</v>
      </c>
      <c r="L74" s="216">
        <f>xNA!P74</f>
        <v>10.236678118509499</v>
      </c>
      <c r="M74" s="152">
        <v>1</v>
      </c>
      <c r="N74" s="27">
        <f t="shared" si="13"/>
        <v>10.236678118509499</v>
      </c>
      <c r="O74" s="27">
        <f t="shared" si="14"/>
        <v>-11.755899447999655</v>
      </c>
      <c r="P74" s="216">
        <f>xNA!P74</f>
        <v>10.236678118509499</v>
      </c>
      <c r="Q74" s="152">
        <v>1</v>
      </c>
      <c r="R74" s="27">
        <f t="shared" si="15"/>
        <v>10.236678118509499</v>
      </c>
      <c r="S74" s="27">
        <f t="shared" si="16"/>
        <v>11.755899447999655</v>
      </c>
      <c r="T74" s="216">
        <f>xNA!R74</f>
        <v>0</v>
      </c>
      <c r="U74" s="152">
        <v>1</v>
      </c>
      <c r="V74" s="27">
        <f t="shared" si="18"/>
        <v>0</v>
      </c>
      <c r="W74" s="27">
        <f t="shared" si="19"/>
        <v>0</v>
      </c>
      <c r="X74" s="2"/>
      <c r="Y74" s="2"/>
    </row>
    <row r="75" spans="1:25" x14ac:dyDescent="0.75">
      <c r="A75" s="3"/>
      <c r="B75" s="29" t="s">
        <v>1521</v>
      </c>
      <c r="C75" s="9" t="s">
        <v>182</v>
      </c>
      <c r="D75" s="7">
        <f>xNA!N75</f>
        <v>22.169753301253365</v>
      </c>
      <c r="E75" s="89">
        <v>1</v>
      </c>
      <c r="F75" s="7">
        <f t="shared" si="10"/>
        <v>22.169753301253365</v>
      </c>
      <c r="G75" s="7" t="e">
        <f t="shared" si="11"/>
        <v>#DIV/0!</v>
      </c>
      <c r="H75" s="23">
        <f>xNA!O75</f>
        <v>0</v>
      </c>
      <c r="I75" s="89">
        <v>1</v>
      </c>
      <c r="J75" s="7">
        <f t="shared" si="17"/>
        <v>0</v>
      </c>
      <c r="K75" s="7">
        <f t="shared" si="12"/>
        <v>0</v>
      </c>
      <c r="L75" s="23">
        <f>xNA!P75</f>
        <v>0</v>
      </c>
      <c r="M75" s="89">
        <v>1</v>
      </c>
      <c r="N75" s="7">
        <f t="shared" si="13"/>
        <v>0</v>
      </c>
      <c r="O75" s="7">
        <f t="shared" si="14"/>
        <v>0</v>
      </c>
      <c r="P75" s="23">
        <f>xNA!P75</f>
        <v>0</v>
      </c>
      <c r="Q75" s="89">
        <v>1</v>
      </c>
      <c r="R75" s="7">
        <f t="shared" si="15"/>
        <v>0</v>
      </c>
      <c r="S75" s="7">
        <f t="shared" si="16"/>
        <v>0</v>
      </c>
      <c r="T75" s="23">
        <f>xNA!R75</f>
        <v>0</v>
      </c>
      <c r="U75" s="89">
        <v>1</v>
      </c>
      <c r="V75" s="7">
        <f t="shared" si="18"/>
        <v>0</v>
      </c>
      <c r="W75" s="7">
        <f t="shared" si="19"/>
        <v>0</v>
      </c>
      <c r="X75" s="2"/>
      <c r="Y75" s="2"/>
    </row>
    <row r="76" spans="1:25" x14ac:dyDescent="0.75">
      <c r="A76" s="3"/>
      <c r="B76" s="29" t="s">
        <v>1522</v>
      </c>
      <c r="C76" s="9" t="s">
        <v>184</v>
      </c>
      <c r="D76" s="7">
        <f>xNA!N76</f>
        <v>21.132162035167159</v>
      </c>
      <c r="E76" s="89">
        <v>1</v>
      </c>
      <c r="F76" s="7">
        <f t="shared" si="10"/>
        <v>21.132162035167159</v>
      </c>
      <c r="G76" s="7" t="e">
        <f t="shared" si="11"/>
        <v>#DIV/0!</v>
      </c>
      <c r="H76" s="23">
        <f>xNA!O76</f>
        <v>0</v>
      </c>
      <c r="I76" s="89">
        <v>1</v>
      </c>
      <c r="J76" s="7">
        <f t="shared" si="17"/>
        <v>0</v>
      </c>
      <c r="K76" s="7">
        <f t="shared" si="12"/>
        <v>0</v>
      </c>
      <c r="L76" s="23">
        <f>xNA!P76</f>
        <v>0</v>
      </c>
      <c r="M76" s="89">
        <v>1</v>
      </c>
      <c r="N76" s="7">
        <f t="shared" si="13"/>
        <v>0</v>
      </c>
      <c r="O76" s="7">
        <f t="shared" si="14"/>
        <v>0</v>
      </c>
      <c r="P76" s="23">
        <f>xNA!P76</f>
        <v>0</v>
      </c>
      <c r="Q76" s="89">
        <v>1</v>
      </c>
      <c r="R76" s="7">
        <f t="shared" si="15"/>
        <v>0</v>
      </c>
      <c r="S76" s="7">
        <f t="shared" si="16"/>
        <v>0</v>
      </c>
      <c r="T76" s="23">
        <f>xNA!R76</f>
        <v>0</v>
      </c>
      <c r="U76" s="89">
        <v>1</v>
      </c>
      <c r="V76" s="7">
        <f t="shared" si="18"/>
        <v>0</v>
      </c>
      <c r="W76" s="7">
        <f t="shared" si="19"/>
        <v>0</v>
      </c>
      <c r="X76" s="2"/>
      <c r="Y76" s="2"/>
    </row>
    <row r="77" spans="1:25" x14ac:dyDescent="0.75">
      <c r="A77" s="3"/>
      <c r="B77" s="29" t="s">
        <v>1523</v>
      </c>
      <c r="C77" s="9" t="s">
        <v>1192</v>
      </c>
      <c r="D77" s="7">
        <f>xNA!N77</f>
        <v>3.7663146475521061</v>
      </c>
      <c r="E77" s="89">
        <v>1</v>
      </c>
      <c r="F77" s="7">
        <f t="shared" si="10"/>
        <v>3.7663146475521061</v>
      </c>
      <c r="G77" s="7" t="e">
        <f t="shared" si="11"/>
        <v>#DIV/0!</v>
      </c>
      <c r="H77" s="23">
        <f>xNA!O77</f>
        <v>0</v>
      </c>
      <c r="I77" s="89">
        <v>1</v>
      </c>
      <c r="J77" s="7">
        <f t="shared" si="17"/>
        <v>0</v>
      </c>
      <c r="K77" s="7">
        <f t="shared" si="12"/>
        <v>0</v>
      </c>
      <c r="L77" s="23">
        <f>xNA!P77</f>
        <v>0</v>
      </c>
      <c r="M77" s="89">
        <v>1</v>
      </c>
      <c r="N77" s="7">
        <f t="shared" si="13"/>
        <v>0</v>
      </c>
      <c r="O77" s="7">
        <f t="shared" si="14"/>
        <v>0</v>
      </c>
      <c r="P77" s="23">
        <f>xNA!P77</f>
        <v>0</v>
      </c>
      <c r="Q77" s="89">
        <v>1</v>
      </c>
      <c r="R77" s="7">
        <f t="shared" si="15"/>
        <v>0</v>
      </c>
      <c r="S77" s="7">
        <f t="shared" si="16"/>
        <v>0</v>
      </c>
      <c r="T77" s="23">
        <f>xNA!R77</f>
        <v>0</v>
      </c>
      <c r="U77" s="89">
        <v>1</v>
      </c>
      <c r="V77" s="7">
        <f t="shared" si="18"/>
        <v>0</v>
      </c>
      <c r="W77" s="7">
        <f t="shared" si="19"/>
        <v>0</v>
      </c>
      <c r="X77" s="2"/>
      <c r="Y77" s="2"/>
    </row>
    <row r="78" spans="1:25" x14ac:dyDescent="0.75">
      <c r="A78" s="3"/>
      <c r="B78" s="29" t="s">
        <v>1524</v>
      </c>
      <c r="C78" s="9" t="s">
        <v>186</v>
      </c>
      <c r="D78" s="7">
        <f>xNA!N78</f>
        <v>63.314177041335228</v>
      </c>
      <c r="E78" s="89">
        <v>1</v>
      </c>
      <c r="F78" s="7">
        <f t="shared" si="10"/>
        <v>63.314177041335228</v>
      </c>
      <c r="G78" s="7" t="e">
        <f t="shared" si="11"/>
        <v>#DIV/0!</v>
      </c>
      <c r="H78" s="23">
        <f>xNA!O78</f>
        <v>0</v>
      </c>
      <c r="I78" s="89">
        <v>1</v>
      </c>
      <c r="J78" s="7">
        <f t="shared" si="17"/>
        <v>0</v>
      </c>
      <c r="K78" s="7">
        <f t="shared" si="12"/>
        <v>0</v>
      </c>
      <c r="L78" s="23">
        <f>xNA!P78</f>
        <v>1142.5116675814218</v>
      </c>
      <c r="M78" s="89">
        <v>1</v>
      </c>
      <c r="N78" s="7">
        <f t="shared" si="13"/>
        <v>1142.5116675814218</v>
      </c>
      <c r="O78" s="7">
        <f t="shared" si="14"/>
        <v>-1312.0713699073744</v>
      </c>
      <c r="P78" s="23">
        <f>xNA!P78</f>
        <v>1142.5116675814218</v>
      </c>
      <c r="Q78" s="89">
        <v>1</v>
      </c>
      <c r="R78" s="7">
        <f t="shared" si="15"/>
        <v>1142.5116675814218</v>
      </c>
      <c r="S78" s="7">
        <f t="shared" si="16"/>
        <v>1312.0713699073744</v>
      </c>
      <c r="T78" s="23">
        <f>xNA!R78</f>
        <v>0</v>
      </c>
      <c r="U78" s="89">
        <v>1</v>
      </c>
      <c r="V78" s="7">
        <f t="shared" si="18"/>
        <v>0</v>
      </c>
      <c r="W78" s="7">
        <f t="shared" si="19"/>
        <v>0</v>
      </c>
      <c r="X78" s="2"/>
      <c r="Y78" s="2"/>
    </row>
    <row r="79" spans="1:25" x14ac:dyDescent="0.75">
      <c r="A79" s="3"/>
      <c r="B79" s="29" t="s">
        <v>1525</v>
      </c>
      <c r="C79" s="18" t="s">
        <v>1196</v>
      </c>
      <c r="D79" s="27">
        <f>xNA!N79</f>
        <v>0</v>
      </c>
      <c r="E79" s="152">
        <v>1</v>
      </c>
      <c r="F79" s="27">
        <f t="shared" si="10"/>
        <v>0</v>
      </c>
      <c r="G79" s="27" t="e">
        <f t="shared" si="11"/>
        <v>#DIV/0!</v>
      </c>
      <c r="H79" s="216">
        <f>xNA!O79</f>
        <v>0</v>
      </c>
      <c r="I79" s="152">
        <v>1</v>
      </c>
      <c r="J79" s="27">
        <f t="shared" si="17"/>
        <v>0</v>
      </c>
      <c r="K79" s="27">
        <f t="shared" si="12"/>
        <v>0</v>
      </c>
      <c r="L79" s="216">
        <f>xNA!P79</f>
        <v>0</v>
      </c>
      <c r="M79" s="152">
        <v>1</v>
      </c>
      <c r="N79" s="27">
        <f t="shared" si="13"/>
        <v>0</v>
      </c>
      <c r="O79" s="27">
        <f t="shared" si="14"/>
        <v>0</v>
      </c>
      <c r="P79" s="216">
        <f>xNA!P79</f>
        <v>0</v>
      </c>
      <c r="Q79" s="152">
        <v>1</v>
      </c>
      <c r="R79" s="27">
        <f t="shared" si="15"/>
        <v>0</v>
      </c>
      <c r="S79" s="27">
        <f t="shared" si="16"/>
        <v>0</v>
      </c>
      <c r="T79" s="216">
        <f>xNA!R79</f>
        <v>0</v>
      </c>
      <c r="U79" s="152">
        <v>1</v>
      </c>
      <c r="V79" s="27">
        <f t="shared" si="18"/>
        <v>0</v>
      </c>
      <c r="W79" s="27">
        <f t="shared" si="19"/>
        <v>0</v>
      </c>
      <c r="X79" s="2"/>
      <c r="Y79" s="2"/>
    </row>
    <row r="80" spans="1:25" x14ac:dyDescent="0.75">
      <c r="A80" s="3"/>
      <c r="B80" s="29" t="s">
        <v>1526</v>
      </c>
      <c r="C80" s="9" t="s">
        <v>1199</v>
      </c>
      <c r="D80" s="7">
        <f>xNA!N80</f>
        <v>8.1779176685049251</v>
      </c>
      <c r="E80" s="89">
        <v>1</v>
      </c>
      <c r="F80" s="7">
        <f t="shared" si="10"/>
        <v>8.1779176685049251</v>
      </c>
      <c r="G80" s="7" t="e">
        <f t="shared" si="11"/>
        <v>#DIV/0!</v>
      </c>
      <c r="H80" s="23">
        <f>xNA!O80</f>
        <v>0</v>
      </c>
      <c r="I80" s="89">
        <v>1</v>
      </c>
      <c r="J80" s="7">
        <f t="shared" si="17"/>
        <v>0</v>
      </c>
      <c r="K80" s="7">
        <f t="shared" si="12"/>
        <v>0</v>
      </c>
      <c r="L80" s="23">
        <f>xNA!P80</f>
        <v>0</v>
      </c>
      <c r="M80" s="89">
        <v>1</v>
      </c>
      <c r="N80" s="7">
        <f t="shared" si="13"/>
        <v>0</v>
      </c>
      <c r="O80" s="7">
        <f t="shared" si="14"/>
        <v>0</v>
      </c>
      <c r="P80" s="23">
        <f>xNA!P80</f>
        <v>0</v>
      </c>
      <c r="Q80" s="89">
        <v>1</v>
      </c>
      <c r="R80" s="7">
        <f t="shared" si="15"/>
        <v>0</v>
      </c>
      <c r="S80" s="7">
        <f t="shared" si="16"/>
        <v>0</v>
      </c>
      <c r="T80" s="23">
        <f>xNA!R80</f>
        <v>0</v>
      </c>
      <c r="U80" s="89">
        <v>1</v>
      </c>
      <c r="V80" s="7">
        <f t="shared" si="18"/>
        <v>0</v>
      </c>
      <c r="W80" s="7">
        <f t="shared" si="19"/>
        <v>0</v>
      </c>
      <c r="X80" s="2"/>
      <c r="Y80" s="2"/>
    </row>
    <row r="81" spans="1:25" x14ac:dyDescent="0.75">
      <c r="A81" s="3"/>
      <c r="B81" s="29" t="s">
        <v>1527</v>
      </c>
      <c r="C81" s="9" t="s">
        <v>1202</v>
      </c>
      <c r="D81" s="7">
        <f>xNA!N81</f>
        <v>5.2568793762475248E-13</v>
      </c>
      <c r="E81" s="89">
        <v>1</v>
      </c>
      <c r="F81" s="7">
        <f t="shared" si="10"/>
        <v>5.2568793762475248E-13</v>
      </c>
      <c r="G81" s="7" t="e">
        <f t="shared" si="11"/>
        <v>#DIV/0!</v>
      </c>
      <c r="H81" s="23">
        <f>xNA!O81</f>
        <v>0</v>
      </c>
      <c r="I81" s="89">
        <v>1</v>
      </c>
      <c r="J81" s="7">
        <f t="shared" si="17"/>
        <v>0</v>
      </c>
      <c r="K81" s="7">
        <f t="shared" si="12"/>
        <v>0</v>
      </c>
      <c r="L81" s="23">
        <f>xNA!P81</f>
        <v>0</v>
      </c>
      <c r="M81" s="89">
        <v>1</v>
      </c>
      <c r="N81" s="7">
        <f t="shared" si="13"/>
        <v>0</v>
      </c>
      <c r="O81" s="7">
        <f t="shared" si="14"/>
        <v>0</v>
      </c>
      <c r="P81" s="23">
        <f>xNA!P81</f>
        <v>0</v>
      </c>
      <c r="Q81" s="89">
        <v>1</v>
      </c>
      <c r="R81" s="7">
        <f t="shared" si="15"/>
        <v>0</v>
      </c>
      <c r="S81" s="7">
        <f t="shared" si="16"/>
        <v>0</v>
      </c>
      <c r="T81" s="23">
        <f>xNA!R81</f>
        <v>0</v>
      </c>
      <c r="U81" s="89">
        <v>1</v>
      </c>
      <c r="V81" s="7">
        <f t="shared" si="18"/>
        <v>0</v>
      </c>
      <c r="W81" s="7">
        <f t="shared" si="19"/>
        <v>0</v>
      </c>
      <c r="X81" s="2"/>
      <c r="Y81" s="2"/>
    </row>
    <row r="82" spans="1:25" x14ac:dyDescent="0.75">
      <c r="A82" s="3"/>
      <c r="B82" s="29" t="s">
        <v>1528</v>
      </c>
      <c r="C82" s="9" t="s">
        <v>1205</v>
      </c>
      <c r="D82" s="7">
        <f>xNA!N82</f>
        <v>0</v>
      </c>
      <c r="E82" s="89">
        <v>1</v>
      </c>
      <c r="F82" s="7">
        <f t="shared" si="10"/>
        <v>0</v>
      </c>
      <c r="G82" s="7" t="e">
        <f t="shared" si="11"/>
        <v>#DIV/0!</v>
      </c>
      <c r="H82" s="23">
        <f>xNA!O82</f>
        <v>0</v>
      </c>
      <c r="I82" s="89">
        <v>1</v>
      </c>
      <c r="J82" s="7">
        <f t="shared" si="17"/>
        <v>0</v>
      </c>
      <c r="K82" s="7">
        <f t="shared" si="12"/>
        <v>0</v>
      </c>
      <c r="L82" s="23">
        <f>xNA!P82</f>
        <v>0</v>
      </c>
      <c r="M82" s="89">
        <v>1</v>
      </c>
      <c r="N82" s="7">
        <f t="shared" si="13"/>
        <v>0</v>
      </c>
      <c r="O82" s="7">
        <f t="shared" si="14"/>
        <v>0</v>
      </c>
      <c r="P82" s="23">
        <f>xNA!P82</f>
        <v>0</v>
      </c>
      <c r="Q82" s="89">
        <v>1</v>
      </c>
      <c r="R82" s="7">
        <f t="shared" si="15"/>
        <v>0</v>
      </c>
      <c r="S82" s="7">
        <f t="shared" si="16"/>
        <v>0</v>
      </c>
      <c r="T82" s="23">
        <f>xNA!R82</f>
        <v>0</v>
      </c>
      <c r="U82" s="89">
        <v>1</v>
      </c>
      <c r="V82" s="7">
        <f t="shared" si="18"/>
        <v>0</v>
      </c>
      <c r="W82" s="7">
        <f t="shared" si="19"/>
        <v>0</v>
      </c>
      <c r="X82" s="2"/>
      <c r="Y82" s="2"/>
    </row>
    <row r="83" spans="1:25" x14ac:dyDescent="0.75">
      <c r="A83" s="3"/>
      <c r="B83" s="29" t="s">
        <v>1529</v>
      </c>
      <c r="C83" s="9" t="s">
        <v>1208</v>
      </c>
      <c r="D83" s="7">
        <f>xNA!N83</f>
        <v>0</v>
      </c>
      <c r="E83" s="89">
        <v>1</v>
      </c>
      <c r="F83" s="7">
        <f t="shared" si="10"/>
        <v>0</v>
      </c>
      <c r="G83" s="7" t="e">
        <f t="shared" si="11"/>
        <v>#DIV/0!</v>
      </c>
      <c r="H83" s="23">
        <f>xNA!O83</f>
        <v>0</v>
      </c>
      <c r="I83" s="89">
        <v>1</v>
      </c>
      <c r="J83" s="7">
        <f t="shared" si="17"/>
        <v>0</v>
      </c>
      <c r="K83" s="7">
        <f t="shared" si="12"/>
        <v>0</v>
      </c>
      <c r="L83" s="23">
        <f>xNA!P83</f>
        <v>0</v>
      </c>
      <c r="M83" s="89">
        <v>1</v>
      </c>
      <c r="N83" s="7">
        <f t="shared" si="13"/>
        <v>0</v>
      </c>
      <c r="O83" s="7">
        <f t="shared" si="14"/>
        <v>0</v>
      </c>
      <c r="P83" s="23">
        <f>xNA!P83</f>
        <v>0</v>
      </c>
      <c r="Q83" s="89">
        <v>1</v>
      </c>
      <c r="R83" s="7">
        <f t="shared" si="15"/>
        <v>0</v>
      </c>
      <c r="S83" s="7">
        <f t="shared" si="16"/>
        <v>0</v>
      </c>
      <c r="T83" s="23">
        <f>xNA!R83</f>
        <v>0</v>
      </c>
      <c r="U83" s="89">
        <v>1</v>
      </c>
      <c r="V83" s="7">
        <f t="shared" si="18"/>
        <v>0</v>
      </c>
      <c r="W83" s="7">
        <f t="shared" si="19"/>
        <v>0</v>
      </c>
      <c r="X83" s="2"/>
      <c r="Y83" s="2"/>
    </row>
    <row r="84" spans="1:25" x14ac:dyDescent="0.75">
      <c r="A84" s="3"/>
      <c r="B84" s="29" t="s">
        <v>1530</v>
      </c>
      <c r="C84" s="9" t="s">
        <v>1211</v>
      </c>
      <c r="D84" s="7">
        <f>xNA!N84</f>
        <v>267.16062988794408</v>
      </c>
      <c r="E84" s="89">
        <v>1</v>
      </c>
      <c r="F84" s="7">
        <f t="shared" si="10"/>
        <v>267.16062988794408</v>
      </c>
      <c r="G84" s="7" t="e">
        <f t="shared" si="11"/>
        <v>#DIV/0!</v>
      </c>
      <c r="H84" s="23">
        <f>xNA!O84</f>
        <v>0</v>
      </c>
      <c r="I84" s="89">
        <v>1</v>
      </c>
      <c r="J84" s="7">
        <f t="shared" si="17"/>
        <v>0</v>
      </c>
      <c r="K84" s="7">
        <f t="shared" si="12"/>
        <v>0</v>
      </c>
      <c r="L84" s="23">
        <f>xNA!P84</f>
        <v>0</v>
      </c>
      <c r="M84" s="89">
        <v>1</v>
      </c>
      <c r="N84" s="7">
        <f t="shared" si="13"/>
        <v>0</v>
      </c>
      <c r="O84" s="7">
        <f t="shared" si="14"/>
        <v>0</v>
      </c>
      <c r="P84" s="23">
        <f>xNA!P84</f>
        <v>0</v>
      </c>
      <c r="Q84" s="89">
        <v>1</v>
      </c>
      <c r="R84" s="7">
        <f t="shared" si="15"/>
        <v>0</v>
      </c>
      <c r="S84" s="7">
        <f t="shared" si="16"/>
        <v>0</v>
      </c>
      <c r="T84" s="23">
        <f>xNA!R84</f>
        <v>0</v>
      </c>
      <c r="U84" s="89">
        <v>1</v>
      </c>
      <c r="V84" s="7">
        <f t="shared" si="18"/>
        <v>0</v>
      </c>
      <c r="W84" s="7">
        <f t="shared" si="19"/>
        <v>0</v>
      </c>
      <c r="X84" s="2"/>
      <c r="Y84" s="2"/>
    </row>
    <row r="85" spans="1:25" x14ac:dyDescent="0.75">
      <c r="A85" s="3"/>
      <c r="B85" s="29" t="s">
        <v>1531</v>
      </c>
      <c r="C85" s="9" t="s">
        <v>1214</v>
      </c>
      <c r="D85" s="7">
        <f>xNA!N85</f>
        <v>11.910008956670969</v>
      </c>
      <c r="E85" s="89">
        <v>1</v>
      </c>
      <c r="F85" s="7">
        <f t="shared" si="10"/>
        <v>11.910008956670969</v>
      </c>
      <c r="G85" s="7" t="e">
        <f t="shared" si="11"/>
        <v>#DIV/0!</v>
      </c>
      <c r="H85" s="23">
        <f>xNA!O85</f>
        <v>0</v>
      </c>
      <c r="I85" s="89">
        <v>1</v>
      </c>
      <c r="J85" s="7">
        <f t="shared" si="17"/>
        <v>0</v>
      </c>
      <c r="K85" s="7">
        <f t="shared" si="12"/>
        <v>0</v>
      </c>
      <c r="L85" s="23">
        <f>xNA!P85</f>
        <v>0</v>
      </c>
      <c r="M85" s="89">
        <v>1</v>
      </c>
      <c r="N85" s="7">
        <f t="shared" si="13"/>
        <v>0</v>
      </c>
      <c r="O85" s="7">
        <f t="shared" si="14"/>
        <v>0</v>
      </c>
      <c r="P85" s="23">
        <f>xNA!P85</f>
        <v>0</v>
      </c>
      <c r="Q85" s="89">
        <v>1</v>
      </c>
      <c r="R85" s="7">
        <f t="shared" si="15"/>
        <v>0</v>
      </c>
      <c r="S85" s="7">
        <f t="shared" si="16"/>
        <v>0</v>
      </c>
      <c r="T85" s="23">
        <f>xNA!R85</f>
        <v>0</v>
      </c>
      <c r="U85" s="89">
        <v>1</v>
      </c>
      <c r="V85" s="7">
        <f t="shared" si="18"/>
        <v>0</v>
      </c>
      <c r="W85" s="7">
        <f t="shared" si="19"/>
        <v>0</v>
      </c>
      <c r="X85" s="2"/>
      <c r="Y85" s="2"/>
    </row>
    <row r="86" spans="1:25" x14ac:dyDescent="0.75">
      <c r="A86" s="3"/>
      <c r="B86" s="29" t="s">
        <v>1532</v>
      </c>
      <c r="C86" s="9" t="s">
        <v>1217</v>
      </c>
      <c r="D86" s="7">
        <f>xNA!N86</f>
        <v>2.6155556098899955</v>
      </c>
      <c r="E86" s="89">
        <v>1</v>
      </c>
      <c r="F86" s="7">
        <f t="shared" si="10"/>
        <v>2.6155556098899955</v>
      </c>
      <c r="G86" s="7" t="e">
        <f t="shared" si="11"/>
        <v>#DIV/0!</v>
      </c>
      <c r="H86" s="23">
        <f>xNA!O86</f>
        <v>0</v>
      </c>
      <c r="I86" s="89">
        <v>1</v>
      </c>
      <c r="J86" s="7">
        <f t="shared" si="17"/>
        <v>0</v>
      </c>
      <c r="K86" s="7">
        <f t="shared" si="12"/>
        <v>0</v>
      </c>
      <c r="L86" s="23">
        <f>xNA!P86</f>
        <v>0</v>
      </c>
      <c r="M86" s="89">
        <v>1</v>
      </c>
      <c r="N86" s="7">
        <f t="shared" si="13"/>
        <v>0</v>
      </c>
      <c r="O86" s="7">
        <f t="shared" si="14"/>
        <v>0</v>
      </c>
      <c r="P86" s="23">
        <f>xNA!P86</f>
        <v>0</v>
      </c>
      <c r="Q86" s="89">
        <v>1</v>
      </c>
      <c r="R86" s="7">
        <f t="shared" si="15"/>
        <v>0</v>
      </c>
      <c r="S86" s="7">
        <f t="shared" si="16"/>
        <v>0</v>
      </c>
      <c r="T86" s="23">
        <f>xNA!R86</f>
        <v>0</v>
      </c>
      <c r="U86" s="89">
        <v>1</v>
      </c>
      <c r="V86" s="7">
        <f t="shared" si="18"/>
        <v>0</v>
      </c>
      <c r="W86" s="7">
        <f t="shared" si="19"/>
        <v>0</v>
      </c>
      <c r="X86" s="2"/>
      <c r="Y86" s="2"/>
    </row>
    <row r="87" spans="1:25" x14ac:dyDescent="0.75">
      <c r="A87" s="3"/>
      <c r="B87" s="29" t="s">
        <v>1533</v>
      </c>
      <c r="C87" s="9" t="s">
        <v>1220</v>
      </c>
      <c r="D87" s="7">
        <f>xNA!N87</f>
        <v>1.0905311733510921</v>
      </c>
      <c r="E87" s="89">
        <v>1</v>
      </c>
      <c r="F87" s="7">
        <f t="shared" si="10"/>
        <v>1.0905311733510921</v>
      </c>
      <c r="G87" s="7" t="e">
        <f t="shared" si="11"/>
        <v>#DIV/0!</v>
      </c>
      <c r="H87" s="23">
        <f>xNA!O87</f>
        <v>0</v>
      </c>
      <c r="I87" s="89">
        <v>1</v>
      </c>
      <c r="J87" s="7">
        <f t="shared" si="17"/>
        <v>0</v>
      </c>
      <c r="K87" s="7">
        <f t="shared" si="12"/>
        <v>0</v>
      </c>
      <c r="L87" s="23">
        <f>xNA!P87</f>
        <v>0</v>
      </c>
      <c r="M87" s="89">
        <v>1</v>
      </c>
      <c r="N87" s="7">
        <f t="shared" si="13"/>
        <v>0</v>
      </c>
      <c r="O87" s="7">
        <f t="shared" si="14"/>
        <v>0</v>
      </c>
      <c r="P87" s="23">
        <f>xNA!P87</f>
        <v>0</v>
      </c>
      <c r="Q87" s="89">
        <v>1</v>
      </c>
      <c r="R87" s="7">
        <f t="shared" si="15"/>
        <v>0</v>
      </c>
      <c r="S87" s="7">
        <f t="shared" si="16"/>
        <v>0</v>
      </c>
      <c r="T87" s="23">
        <f>xNA!R87</f>
        <v>0</v>
      </c>
      <c r="U87" s="89">
        <v>1</v>
      </c>
      <c r="V87" s="7">
        <f t="shared" si="18"/>
        <v>0</v>
      </c>
      <c r="W87" s="7">
        <f t="shared" si="19"/>
        <v>0</v>
      </c>
      <c r="X87" s="2"/>
      <c r="Y87" s="2"/>
    </row>
    <row r="88" spans="1:25" x14ac:dyDescent="0.75">
      <c r="A88" s="3"/>
      <c r="B88" s="29" t="s">
        <v>1534</v>
      </c>
      <c r="C88" s="9" t="s">
        <v>189</v>
      </c>
      <c r="D88" s="7">
        <f>xNA!N88</f>
        <v>355.1362906890709</v>
      </c>
      <c r="E88" s="89">
        <v>1</v>
      </c>
      <c r="F88" s="7">
        <f t="shared" si="10"/>
        <v>355.1362906890709</v>
      </c>
      <c r="G88" s="7" t="e">
        <f t="shared" si="11"/>
        <v>#DIV/0!</v>
      </c>
      <c r="H88" s="23">
        <f>xNA!O88</f>
        <v>0</v>
      </c>
      <c r="I88" s="89">
        <v>1</v>
      </c>
      <c r="J88" s="7">
        <f t="shared" si="17"/>
        <v>0</v>
      </c>
      <c r="K88" s="7">
        <f t="shared" si="12"/>
        <v>0</v>
      </c>
      <c r="L88" s="23">
        <f>xNA!P88</f>
        <v>0</v>
      </c>
      <c r="M88" s="89">
        <v>1</v>
      </c>
      <c r="N88" s="7">
        <f t="shared" si="13"/>
        <v>0</v>
      </c>
      <c r="O88" s="7">
        <f t="shared" si="14"/>
        <v>0</v>
      </c>
      <c r="P88" s="23">
        <f>xNA!P88</f>
        <v>0</v>
      </c>
      <c r="Q88" s="89">
        <v>1</v>
      </c>
      <c r="R88" s="7">
        <f t="shared" si="15"/>
        <v>0</v>
      </c>
      <c r="S88" s="7">
        <f t="shared" si="16"/>
        <v>0</v>
      </c>
      <c r="T88" s="23">
        <f>xNA!R88</f>
        <v>0</v>
      </c>
      <c r="U88" s="89">
        <v>1</v>
      </c>
      <c r="V88" s="7">
        <f t="shared" si="18"/>
        <v>0</v>
      </c>
      <c r="W88" s="7">
        <f t="shared" si="19"/>
        <v>0</v>
      </c>
      <c r="X88" s="2"/>
      <c r="Y88" s="2"/>
    </row>
    <row r="89" spans="1:25" x14ac:dyDescent="0.75">
      <c r="A89" s="3"/>
      <c r="B89" s="29" t="s">
        <v>1535</v>
      </c>
      <c r="C89" s="9" t="s">
        <v>1223</v>
      </c>
      <c r="D89" s="7">
        <f>xNA!N89</f>
        <v>16.08914269432983</v>
      </c>
      <c r="E89" s="89">
        <v>1</v>
      </c>
      <c r="F89" s="7">
        <f t="shared" si="10"/>
        <v>16.08914269432983</v>
      </c>
      <c r="G89" s="7" t="e">
        <f t="shared" si="11"/>
        <v>#DIV/0!</v>
      </c>
      <c r="H89" s="23">
        <f>xNA!O89</f>
        <v>0</v>
      </c>
      <c r="I89" s="89">
        <v>1</v>
      </c>
      <c r="J89" s="7">
        <f t="shared" si="17"/>
        <v>0</v>
      </c>
      <c r="K89" s="7">
        <f t="shared" si="12"/>
        <v>0</v>
      </c>
      <c r="L89" s="23">
        <f>xNA!P89</f>
        <v>0</v>
      </c>
      <c r="M89" s="89">
        <v>1</v>
      </c>
      <c r="N89" s="7">
        <f t="shared" si="13"/>
        <v>0</v>
      </c>
      <c r="O89" s="7">
        <f t="shared" si="14"/>
        <v>0</v>
      </c>
      <c r="P89" s="23">
        <f>xNA!P89</f>
        <v>0</v>
      </c>
      <c r="Q89" s="89">
        <v>1</v>
      </c>
      <c r="R89" s="7">
        <f t="shared" si="15"/>
        <v>0</v>
      </c>
      <c r="S89" s="7">
        <f t="shared" si="16"/>
        <v>0</v>
      </c>
      <c r="T89" s="23">
        <f>xNA!R89</f>
        <v>0</v>
      </c>
      <c r="U89" s="89">
        <v>1</v>
      </c>
      <c r="V89" s="7">
        <f t="shared" si="18"/>
        <v>0</v>
      </c>
      <c r="W89" s="7">
        <f t="shared" si="19"/>
        <v>0</v>
      </c>
      <c r="X89" s="2"/>
      <c r="Y89" s="2"/>
    </row>
    <row r="90" spans="1:25" x14ac:dyDescent="0.75">
      <c r="A90" s="3"/>
      <c r="B90" s="29" t="s">
        <v>1536</v>
      </c>
      <c r="C90" s="9" t="s">
        <v>194</v>
      </c>
      <c r="D90" s="7">
        <f>xNA!N90</f>
        <v>105.9884929716121</v>
      </c>
      <c r="E90" s="89">
        <v>1</v>
      </c>
      <c r="F90" s="7">
        <f t="shared" si="10"/>
        <v>105.9884929716121</v>
      </c>
      <c r="G90" s="7" t="e">
        <f t="shared" si="11"/>
        <v>#DIV/0!</v>
      </c>
      <c r="H90" s="23">
        <f>xNA!O90</f>
        <v>0</v>
      </c>
      <c r="I90" s="89">
        <v>1</v>
      </c>
      <c r="J90" s="7">
        <f t="shared" si="17"/>
        <v>0</v>
      </c>
      <c r="K90" s="7">
        <f t="shared" si="12"/>
        <v>0</v>
      </c>
      <c r="L90" s="23">
        <f>xNA!P90</f>
        <v>0</v>
      </c>
      <c r="M90" s="89">
        <v>1</v>
      </c>
      <c r="N90" s="7">
        <f t="shared" si="13"/>
        <v>0</v>
      </c>
      <c r="O90" s="7">
        <f t="shared" si="14"/>
        <v>0</v>
      </c>
      <c r="P90" s="23">
        <f>xNA!P90</f>
        <v>0</v>
      </c>
      <c r="Q90" s="89">
        <v>1</v>
      </c>
      <c r="R90" s="7">
        <f t="shared" si="15"/>
        <v>0</v>
      </c>
      <c r="S90" s="7">
        <f t="shared" si="16"/>
        <v>0</v>
      </c>
      <c r="T90" s="23">
        <f>xNA!R90</f>
        <v>0</v>
      </c>
      <c r="U90" s="89">
        <v>1</v>
      </c>
      <c r="V90" s="7">
        <f t="shared" si="18"/>
        <v>0</v>
      </c>
      <c r="W90" s="7">
        <f t="shared" si="19"/>
        <v>0</v>
      </c>
      <c r="X90" s="2"/>
      <c r="Y90" s="2"/>
    </row>
    <row r="91" spans="1:25" x14ac:dyDescent="0.75">
      <c r="A91" s="3"/>
      <c r="B91" s="29" t="s">
        <v>1537</v>
      </c>
      <c r="C91" s="18" t="s">
        <v>1227</v>
      </c>
      <c r="D91" s="27">
        <f>xNA!N91</f>
        <v>0</v>
      </c>
      <c r="E91" s="152">
        <v>1</v>
      </c>
      <c r="F91" s="27">
        <f t="shared" si="10"/>
        <v>0</v>
      </c>
      <c r="G91" s="27" t="e">
        <f t="shared" si="11"/>
        <v>#DIV/0!</v>
      </c>
      <c r="H91" s="216">
        <f>xNA!O91</f>
        <v>0</v>
      </c>
      <c r="I91" s="152">
        <v>1</v>
      </c>
      <c r="J91" s="27">
        <f t="shared" si="17"/>
        <v>0</v>
      </c>
      <c r="K91" s="27">
        <f t="shared" si="12"/>
        <v>0</v>
      </c>
      <c r="L91" s="216">
        <f>xNA!P91</f>
        <v>0.12445924499703037</v>
      </c>
      <c r="M91" s="152">
        <v>1</v>
      </c>
      <c r="N91" s="27">
        <f t="shared" si="13"/>
        <v>0.12445924499703037</v>
      </c>
      <c r="O91" s="27">
        <f t="shared" si="14"/>
        <v>-0.14293019206235244</v>
      </c>
      <c r="P91" s="216">
        <f>xNA!P91</f>
        <v>0.12445924499703037</v>
      </c>
      <c r="Q91" s="152">
        <v>1</v>
      </c>
      <c r="R91" s="27">
        <f t="shared" si="15"/>
        <v>0.12445924499703037</v>
      </c>
      <c r="S91" s="27">
        <f t="shared" si="16"/>
        <v>0.14293019206235244</v>
      </c>
      <c r="T91" s="216">
        <f>xNA!R91</f>
        <v>0</v>
      </c>
      <c r="U91" s="152">
        <v>1</v>
      </c>
      <c r="V91" s="27">
        <f t="shared" si="18"/>
        <v>0</v>
      </c>
      <c r="W91" s="27">
        <f t="shared" si="19"/>
        <v>0</v>
      </c>
      <c r="X91" s="2"/>
      <c r="Y91" s="2"/>
    </row>
    <row r="92" spans="1:25" x14ac:dyDescent="0.75">
      <c r="A92" s="3"/>
      <c r="B92" s="29" t="s">
        <v>1538</v>
      </c>
      <c r="C92" s="9" t="s">
        <v>1230</v>
      </c>
      <c r="D92" s="7">
        <f>xNA!N92</f>
        <v>48.74312704616041</v>
      </c>
      <c r="E92" s="89">
        <v>1</v>
      </c>
      <c r="F92" s="7">
        <f t="shared" si="10"/>
        <v>48.74312704616041</v>
      </c>
      <c r="G92" s="7" t="e">
        <f t="shared" si="11"/>
        <v>#DIV/0!</v>
      </c>
      <c r="H92" s="23">
        <f>xNA!O92</f>
        <v>23.086295491788295</v>
      </c>
      <c r="I92" s="89">
        <v>1</v>
      </c>
      <c r="J92" s="7">
        <f t="shared" si="17"/>
        <v>23.086295491788295</v>
      </c>
      <c r="K92" s="7">
        <f t="shared" si="12"/>
        <v>0</v>
      </c>
      <c r="L92" s="23">
        <f>xNA!P92</f>
        <v>0</v>
      </c>
      <c r="M92" s="89">
        <v>1</v>
      </c>
      <c r="N92" s="7">
        <f t="shared" si="13"/>
        <v>0</v>
      </c>
      <c r="O92" s="7">
        <f t="shared" si="14"/>
        <v>0</v>
      </c>
      <c r="P92" s="23">
        <f>xNA!P92</f>
        <v>0</v>
      </c>
      <c r="Q92" s="89">
        <v>1</v>
      </c>
      <c r="R92" s="7">
        <f t="shared" si="15"/>
        <v>0</v>
      </c>
      <c r="S92" s="7">
        <f t="shared" si="16"/>
        <v>0</v>
      </c>
      <c r="T92" s="23">
        <f>xNA!R92</f>
        <v>0</v>
      </c>
      <c r="U92" s="89">
        <v>1</v>
      </c>
      <c r="V92" s="7">
        <f t="shared" si="18"/>
        <v>0</v>
      </c>
      <c r="W92" s="7">
        <f t="shared" si="19"/>
        <v>0</v>
      </c>
      <c r="X92" s="2"/>
      <c r="Y92" s="2"/>
    </row>
    <row r="93" spans="1:25" x14ac:dyDescent="0.75">
      <c r="A93" s="3"/>
      <c r="B93" s="29" t="s">
        <v>1539</v>
      </c>
      <c r="C93" s="9" t="s">
        <v>1233</v>
      </c>
      <c r="D93" s="7">
        <f>xNA!N93</f>
        <v>24.599369148899022</v>
      </c>
      <c r="E93" s="89">
        <v>1</v>
      </c>
      <c r="F93" s="7">
        <f t="shared" ref="F93:F110" si="20">D93*E93</f>
        <v>24.599369148899022</v>
      </c>
      <c r="G93" s="7" t="e">
        <f t="shared" ref="G93:G110" si="21">F93/F$4*G$3</f>
        <v>#DIV/0!</v>
      </c>
      <c r="H93" s="23">
        <f>xNA!O93</f>
        <v>0</v>
      </c>
      <c r="I93" s="89">
        <v>1</v>
      </c>
      <c r="J93" s="7">
        <f t="shared" ref="J93:J110" si="22">I93*H93</f>
        <v>0</v>
      </c>
      <c r="K93" s="7">
        <f t="shared" ref="K93:K110" si="23">J93/J$4*K$3</f>
        <v>0</v>
      </c>
      <c r="L93" s="23">
        <f>xNA!P93</f>
        <v>0</v>
      </c>
      <c r="M93" s="89">
        <v>1</v>
      </c>
      <c r="N93" s="7">
        <f t="shared" ref="N93:N110" si="24">M93*L93</f>
        <v>0</v>
      </c>
      <c r="O93" s="7">
        <f t="shared" ref="O93:O110" si="25">N93/N$4*O$3</f>
        <v>0</v>
      </c>
      <c r="P93" s="23">
        <f>xNA!P93</f>
        <v>0</v>
      </c>
      <c r="Q93" s="89">
        <v>1</v>
      </c>
      <c r="R93" s="7">
        <f t="shared" si="15"/>
        <v>0</v>
      </c>
      <c r="S93" s="7">
        <f t="shared" si="16"/>
        <v>0</v>
      </c>
      <c r="T93" s="23">
        <f>xNA!R93</f>
        <v>0</v>
      </c>
      <c r="U93" s="89">
        <v>1</v>
      </c>
      <c r="V93" s="7">
        <f t="shared" ref="V93:V110" si="26">U93*T93</f>
        <v>0</v>
      </c>
      <c r="W93" s="7">
        <f t="shared" ref="W93:W110" si="27">IF(V$4,V93/V$4*W$3,0)</f>
        <v>0</v>
      </c>
      <c r="X93" s="2"/>
      <c r="Y93" s="2"/>
    </row>
    <row r="94" spans="1:25" x14ac:dyDescent="0.75">
      <c r="A94" s="3"/>
      <c r="B94" s="29" t="s">
        <v>1540</v>
      </c>
      <c r="C94" s="9" t="s">
        <v>1236</v>
      </c>
      <c r="D94" s="7">
        <f>xNA!N94</f>
        <v>70.839597605150232</v>
      </c>
      <c r="E94" s="89">
        <v>1</v>
      </c>
      <c r="F94" s="7">
        <f t="shared" si="20"/>
        <v>70.839597605150232</v>
      </c>
      <c r="G94" s="7" t="e">
        <f t="shared" si="21"/>
        <v>#DIV/0!</v>
      </c>
      <c r="H94" s="23">
        <f>xNA!O94</f>
        <v>0</v>
      </c>
      <c r="I94" s="89">
        <v>1</v>
      </c>
      <c r="J94" s="7">
        <f t="shared" si="22"/>
        <v>0</v>
      </c>
      <c r="K94" s="7">
        <f t="shared" si="23"/>
        <v>0</v>
      </c>
      <c r="L94" s="23">
        <f>xNA!P94</f>
        <v>0</v>
      </c>
      <c r="M94" s="89">
        <v>1</v>
      </c>
      <c r="N94" s="7">
        <f t="shared" si="24"/>
        <v>0</v>
      </c>
      <c r="O94" s="7">
        <f t="shared" si="25"/>
        <v>0</v>
      </c>
      <c r="P94" s="23">
        <f>xNA!P94</f>
        <v>0</v>
      </c>
      <c r="Q94" s="89">
        <v>1</v>
      </c>
      <c r="R94" s="7">
        <f t="shared" si="15"/>
        <v>0</v>
      </c>
      <c r="S94" s="7">
        <f t="shared" si="16"/>
        <v>0</v>
      </c>
      <c r="T94" s="23">
        <f>xNA!R94</f>
        <v>0</v>
      </c>
      <c r="U94" s="89">
        <v>1</v>
      </c>
      <c r="V94" s="7">
        <f t="shared" si="26"/>
        <v>0</v>
      </c>
      <c r="W94" s="7">
        <f t="shared" si="27"/>
        <v>0</v>
      </c>
      <c r="X94" s="2"/>
      <c r="Y94" s="2"/>
    </row>
    <row r="95" spans="1:25" x14ac:dyDescent="0.75">
      <c r="A95" s="3"/>
      <c r="B95" s="29" t="s">
        <v>1541</v>
      </c>
      <c r="C95" s="9" t="s">
        <v>1239</v>
      </c>
      <c r="D95" s="7">
        <f>xNA!N95</f>
        <v>410.26672103646155</v>
      </c>
      <c r="E95" s="89">
        <v>1</v>
      </c>
      <c r="F95" s="7">
        <f t="shared" si="20"/>
        <v>410.26672103646155</v>
      </c>
      <c r="G95" s="7" t="e">
        <f t="shared" si="21"/>
        <v>#DIV/0!</v>
      </c>
      <c r="H95" s="23">
        <f>xNA!O95</f>
        <v>0</v>
      </c>
      <c r="I95" s="89">
        <v>1</v>
      </c>
      <c r="J95" s="7">
        <f t="shared" si="22"/>
        <v>0</v>
      </c>
      <c r="K95" s="7">
        <f t="shared" si="23"/>
        <v>0</v>
      </c>
      <c r="L95" s="23">
        <f>xNA!P95</f>
        <v>0</v>
      </c>
      <c r="M95" s="89">
        <v>1</v>
      </c>
      <c r="N95" s="7">
        <f t="shared" si="24"/>
        <v>0</v>
      </c>
      <c r="O95" s="7">
        <f t="shared" si="25"/>
        <v>0</v>
      </c>
      <c r="P95" s="23">
        <f>xNA!P95</f>
        <v>0</v>
      </c>
      <c r="Q95" s="89">
        <v>1</v>
      </c>
      <c r="R95" s="7">
        <f t="shared" si="15"/>
        <v>0</v>
      </c>
      <c r="S95" s="7">
        <f t="shared" si="16"/>
        <v>0</v>
      </c>
      <c r="T95" s="23">
        <f>xNA!R95</f>
        <v>0</v>
      </c>
      <c r="U95" s="89">
        <v>1</v>
      </c>
      <c r="V95" s="7">
        <f t="shared" si="26"/>
        <v>0</v>
      </c>
      <c r="W95" s="7">
        <f t="shared" si="27"/>
        <v>0</v>
      </c>
      <c r="X95" s="2"/>
      <c r="Y95" s="2"/>
    </row>
    <row r="96" spans="1:25" x14ac:dyDescent="0.75">
      <c r="A96" s="3"/>
      <c r="B96" s="29" t="s">
        <v>1542</v>
      </c>
      <c r="C96" s="9" t="s">
        <v>196</v>
      </c>
      <c r="D96" s="7">
        <f>xNA!N96</f>
        <v>6.3446350395679474E-12</v>
      </c>
      <c r="E96" s="89">
        <v>1</v>
      </c>
      <c r="F96" s="7">
        <f t="shared" si="20"/>
        <v>6.3446350395679474E-12</v>
      </c>
      <c r="G96" s="7" t="e">
        <f t="shared" si="21"/>
        <v>#DIV/0!</v>
      </c>
      <c r="H96" s="23">
        <f>xNA!O96</f>
        <v>0</v>
      </c>
      <c r="I96" s="89">
        <v>1</v>
      </c>
      <c r="J96" s="7">
        <f t="shared" si="22"/>
        <v>0</v>
      </c>
      <c r="K96" s="7">
        <f t="shared" si="23"/>
        <v>0</v>
      </c>
      <c r="L96" s="23">
        <f>xNA!P96</f>
        <v>0</v>
      </c>
      <c r="M96" s="89">
        <v>1</v>
      </c>
      <c r="N96" s="7">
        <f t="shared" si="24"/>
        <v>0</v>
      </c>
      <c r="O96" s="7">
        <f t="shared" si="25"/>
        <v>0</v>
      </c>
      <c r="P96" s="23">
        <f>xNA!P96</f>
        <v>0</v>
      </c>
      <c r="Q96" s="89">
        <v>1</v>
      </c>
      <c r="R96" s="7">
        <f t="shared" si="15"/>
        <v>0</v>
      </c>
      <c r="S96" s="7">
        <f t="shared" si="16"/>
        <v>0</v>
      </c>
      <c r="T96" s="23">
        <f>xNA!R96</f>
        <v>0</v>
      </c>
      <c r="U96" s="89">
        <v>1</v>
      </c>
      <c r="V96" s="7">
        <f t="shared" si="26"/>
        <v>0</v>
      </c>
      <c r="W96" s="7">
        <f t="shared" si="27"/>
        <v>0</v>
      </c>
      <c r="X96" s="2"/>
      <c r="Y96" s="2"/>
    </row>
    <row r="97" spans="1:25" x14ac:dyDescent="0.75">
      <c r="A97" s="3"/>
      <c r="B97" s="29" t="s">
        <v>1543</v>
      </c>
      <c r="C97" s="9" t="s">
        <v>1243</v>
      </c>
      <c r="D97" s="7">
        <f>xNA!N97</f>
        <v>0</v>
      </c>
      <c r="E97" s="89">
        <v>1</v>
      </c>
      <c r="F97" s="7">
        <f t="shared" si="20"/>
        <v>0</v>
      </c>
      <c r="G97" s="7" t="e">
        <f t="shared" si="21"/>
        <v>#DIV/0!</v>
      </c>
      <c r="H97" s="23">
        <f>xNA!O97</f>
        <v>0</v>
      </c>
      <c r="I97" s="89">
        <v>1</v>
      </c>
      <c r="J97" s="7">
        <f t="shared" si="22"/>
        <v>0</v>
      </c>
      <c r="K97" s="7">
        <f t="shared" si="23"/>
        <v>0</v>
      </c>
      <c r="L97" s="23">
        <f>xNA!P97</f>
        <v>0</v>
      </c>
      <c r="M97" s="89">
        <v>1</v>
      </c>
      <c r="N97" s="7">
        <f t="shared" si="24"/>
        <v>0</v>
      </c>
      <c r="O97" s="7">
        <f t="shared" si="25"/>
        <v>0</v>
      </c>
      <c r="P97" s="23">
        <f>xNA!P97</f>
        <v>0</v>
      </c>
      <c r="Q97" s="89">
        <v>1</v>
      </c>
      <c r="R97" s="7">
        <f t="shared" si="15"/>
        <v>0</v>
      </c>
      <c r="S97" s="7">
        <f t="shared" si="16"/>
        <v>0</v>
      </c>
      <c r="T97" s="23">
        <f>xNA!R97</f>
        <v>0</v>
      </c>
      <c r="U97" s="89">
        <v>1</v>
      </c>
      <c r="V97" s="7">
        <f t="shared" si="26"/>
        <v>0</v>
      </c>
      <c r="W97" s="7">
        <f t="shared" si="27"/>
        <v>0</v>
      </c>
      <c r="X97" s="2"/>
      <c r="Y97" s="2"/>
    </row>
    <row r="98" spans="1:25" x14ac:dyDescent="0.75">
      <c r="A98" s="3"/>
      <c r="B98" s="29" t="s">
        <v>1544</v>
      </c>
      <c r="C98" s="9" t="s">
        <v>1246</v>
      </c>
      <c r="D98" s="7">
        <f>xNA!N98</f>
        <v>3.1141098588705062E-12</v>
      </c>
      <c r="E98" s="89">
        <v>1</v>
      </c>
      <c r="F98" s="7">
        <f t="shared" si="20"/>
        <v>3.1141098588705062E-12</v>
      </c>
      <c r="G98" s="7" t="e">
        <f t="shared" si="21"/>
        <v>#DIV/0!</v>
      </c>
      <c r="H98" s="23">
        <f>xNA!O98</f>
        <v>0</v>
      </c>
      <c r="I98" s="89">
        <v>1</v>
      </c>
      <c r="J98" s="7">
        <f t="shared" si="22"/>
        <v>0</v>
      </c>
      <c r="K98" s="7">
        <f t="shared" si="23"/>
        <v>0</v>
      </c>
      <c r="L98" s="23">
        <f>xNA!P98</f>
        <v>0</v>
      </c>
      <c r="M98" s="89">
        <v>1</v>
      </c>
      <c r="N98" s="7">
        <f t="shared" si="24"/>
        <v>0</v>
      </c>
      <c r="O98" s="7">
        <f t="shared" si="25"/>
        <v>0</v>
      </c>
      <c r="P98" s="23">
        <f>xNA!P98</f>
        <v>0</v>
      </c>
      <c r="Q98" s="89">
        <v>1</v>
      </c>
      <c r="R98" s="7">
        <f t="shared" si="15"/>
        <v>0</v>
      </c>
      <c r="S98" s="7">
        <f t="shared" si="16"/>
        <v>0</v>
      </c>
      <c r="T98" s="23">
        <f>xNA!R98</f>
        <v>0</v>
      </c>
      <c r="U98" s="89">
        <v>1</v>
      </c>
      <c r="V98" s="7">
        <f t="shared" si="26"/>
        <v>0</v>
      </c>
      <c r="W98" s="7">
        <f t="shared" si="27"/>
        <v>0</v>
      </c>
      <c r="X98" s="2"/>
      <c r="Y98" s="2"/>
    </row>
    <row r="99" spans="1:25" x14ac:dyDescent="0.75">
      <c r="A99" s="3"/>
      <c r="B99" s="29" t="s">
        <v>1545</v>
      </c>
      <c r="C99" s="9" t="s">
        <v>1249</v>
      </c>
      <c r="D99" s="7">
        <f>xNA!N99</f>
        <v>1.7108914610181469</v>
      </c>
      <c r="E99" s="89">
        <v>1</v>
      </c>
      <c r="F99" s="7">
        <f t="shared" si="20"/>
        <v>1.7108914610181469</v>
      </c>
      <c r="G99" s="7" t="e">
        <f t="shared" si="21"/>
        <v>#DIV/0!</v>
      </c>
      <c r="H99" s="23">
        <f>xNA!O99</f>
        <v>0</v>
      </c>
      <c r="I99" s="89">
        <v>1</v>
      </c>
      <c r="J99" s="7">
        <f t="shared" si="22"/>
        <v>0</v>
      </c>
      <c r="K99" s="7">
        <f t="shared" si="23"/>
        <v>0</v>
      </c>
      <c r="L99" s="23">
        <f>xNA!P99</f>
        <v>0</v>
      </c>
      <c r="M99" s="89">
        <v>1</v>
      </c>
      <c r="N99" s="7">
        <f t="shared" si="24"/>
        <v>0</v>
      </c>
      <c r="O99" s="7">
        <f t="shared" si="25"/>
        <v>0</v>
      </c>
      <c r="P99" s="23">
        <f>xNA!P99</f>
        <v>0</v>
      </c>
      <c r="Q99" s="89">
        <v>1</v>
      </c>
      <c r="R99" s="7">
        <f t="shared" si="15"/>
        <v>0</v>
      </c>
      <c r="S99" s="7">
        <f t="shared" si="16"/>
        <v>0</v>
      </c>
      <c r="T99" s="23">
        <f>xNA!R99</f>
        <v>0</v>
      </c>
      <c r="U99" s="89">
        <v>1</v>
      </c>
      <c r="V99" s="7">
        <f t="shared" si="26"/>
        <v>0</v>
      </c>
      <c r="W99" s="7">
        <f t="shared" si="27"/>
        <v>0</v>
      </c>
      <c r="X99" s="2"/>
      <c r="Y99" s="2"/>
    </row>
    <row r="100" spans="1:25" x14ac:dyDescent="0.75">
      <c r="A100" s="3"/>
      <c r="B100" s="29" t="s">
        <v>1546</v>
      </c>
      <c r="C100" s="9" t="s">
        <v>1252</v>
      </c>
      <c r="D100" s="7">
        <f>xNA!N100</f>
        <v>31.452325144516351</v>
      </c>
      <c r="E100" s="89">
        <v>1</v>
      </c>
      <c r="F100" s="7">
        <f t="shared" si="20"/>
        <v>31.452325144516351</v>
      </c>
      <c r="G100" s="7" t="e">
        <f t="shared" si="21"/>
        <v>#DIV/0!</v>
      </c>
      <c r="H100" s="23">
        <f>xNA!O100</f>
        <v>0</v>
      </c>
      <c r="I100" s="89">
        <v>1</v>
      </c>
      <c r="J100" s="7">
        <f t="shared" si="22"/>
        <v>0</v>
      </c>
      <c r="K100" s="7">
        <f t="shared" si="23"/>
        <v>0</v>
      </c>
      <c r="L100" s="23">
        <f>xNA!P100</f>
        <v>0</v>
      </c>
      <c r="M100" s="89">
        <v>1</v>
      </c>
      <c r="N100" s="7">
        <f t="shared" si="24"/>
        <v>0</v>
      </c>
      <c r="O100" s="7">
        <f t="shared" si="25"/>
        <v>0</v>
      </c>
      <c r="P100" s="23">
        <f>xNA!P100</f>
        <v>0</v>
      </c>
      <c r="Q100" s="89">
        <v>1</v>
      </c>
      <c r="R100" s="7">
        <f t="shared" si="15"/>
        <v>0</v>
      </c>
      <c r="S100" s="7">
        <f t="shared" si="16"/>
        <v>0</v>
      </c>
      <c r="T100" s="23">
        <f>xNA!R100</f>
        <v>0</v>
      </c>
      <c r="U100" s="89">
        <v>1</v>
      </c>
      <c r="V100" s="7">
        <f t="shared" si="26"/>
        <v>0</v>
      </c>
      <c r="W100" s="7">
        <f t="shared" si="27"/>
        <v>0</v>
      </c>
      <c r="X100" s="2"/>
      <c r="Y100" s="2"/>
    </row>
    <row r="101" spans="1:25" x14ac:dyDescent="0.75">
      <c r="A101" s="3"/>
      <c r="B101" s="29" t="s">
        <v>1547</v>
      </c>
      <c r="C101" s="18" t="s">
        <v>1255</v>
      </c>
      <c r="D101" s="27">
        <f>xNA!N101</f>
        <v>6.3655078391870221</v>
      </c>
      <c r="E101" s="152">
        <v>1</v>
      </c>
      <c r="F101" s="27">
        <f t="shared" si="20"/>
        <v>6.3655078391870221</v>
      </c>
      <c r="G101" s="27" t="e">
        <f t="shared" si="21"/>
        <v>#DIV/0!</v>
      </c>
      <c r="H101" s="216">
        <f>xNA!O101</f>
        <v>0</v>
      </c>
      <c r="I101" s="152">
        <v>1</v>
      </c>
      <c r="J101" s="27">
        <f t="shared" si="22"/>
        <v>0</v>
      </c>
      <c r="K101" s="27">
        <f t="shared" si="23"/>
        <v>0</v>
      </c>
      <c r="L101" s="216">
        <f>xNA!P101</f>
        <v>0</v>
      </c>
      <c r="M101" s="152">
        <v>1</v>
      </c>
      <c r="N101" s="27">
        <f t="shared" si="24"/>
        <v>0</v>
      </c>
      <c r="O101" s="27">
        <f t="shared" si="25"/>
        <v>0</v>
      </c>
      <c r="P101" s="216">
        <f>xNA!P101</f>
        <v>0</v>
      </c>
      <c r="Q101" s="152">
        <v>1</v>
      </c>
      <c r="R101" s="27">
        <f t="shared" si="15"/>
        <v>0</v>
      </c>
      <c r="S101" s="27">
        <f t="shared" si="16"/>
        <v>0</v>
      </c>
      <c r="T101" s="216">
        <f>xNA!R101</f>
        <v>0</v>
      </c>
      <c r="U101" s="152">
        <v>1</v>
      </c>
      <c r="V101" s="27">
        <f t="shared" si="26"/>
        <v>0</v>
      </c>
      <c r="W101" s="27">
        <f t="shared" si="27"/>
        <v>0</v>
      </c>
      <c r="X101" s="2"/>
      <c r="Y101" s="2"/>
    </row>
    <row r="102" spans="1:25" x14ac:dyDescent="0.75">
      <c r="A102" s="3"/>
      <c r="B102" s="29" t="s">
        <v>1548</v>
      </c>
      <c r="C102" s="9" t="s">
        <v>198</v>
      </c>
      <c r="D102" s="7">
        <f>xNA!N102</f>
        <v>42.964869509743721</v>
      </c>
      <c r="E102" s="89">
        <v>1</v>
      </c>
      <c r="F102" s="7">
        <f t="shared" si="20"/>
        <v>42.964869509743721</v>
      </c>
      <c r="G102" s="7" t="e">
        <f t="shared" si="21"/>
        <v>#DIV/0!</v>
      </c>
      <c r="H102" s="23">
        <f>xNA!O102</f>
        <v>887.87190784480492</v>
      </c>
      <c r="I102" s="89">
        <v>1</v>
      </c>
      <c r="J102" s="7">
        <f t="shared" si="22"/>
        <v>887.87190784480492</v>
      </c>
      <c r="K102" s="7">
        <f t="shared" si="23"/>
        <v>0</v>
      </c>
      <c r="L102" s="23">
        <f>xNA!P102</f>
        <v>0</v>
      </c>
      <c r="M102" s="89">
        <v>1</v>
      </c>
      <c r="N102" s="7">
        <f t="shared" si="24"/>
        <v>0</v>
      </c>
      <c r="O102" s="7">
        <f t="shared" si="25"/>
        <v>0</v>
      </c>
      <c r="P102" s="23">
        <f>xNA!P102</f>
        <v>0</v>
      </c>
      <c r="Q102" s="89">
        <v>1</v>
      </c>
      <c r="R102" s="7">
        <f t="shared" si="15"/>
        <v>0</v>
      </c>
      <c r="S102" s="7">
        <f t="shared" si="16"/>
        <v>0</v>
      </c>
      <c r="T102" s="23">
        <f>xNA!R102</f>
        <v>0</v>
      </c>
      <c r="U102" s="89">
        <v>1</v>
      </c>
      <c r="V102" s="7">
        <f t="shared" si="26"/>
        <v>0</v>
      </c>
      <c r="W102" s="7">
        <f t="shared" si="27"/>
        <v>0</v>
      </c>
      <c r="X102" s="2"/>
      <c r="Y102" s="2"/>
    </row>
    <row r="103" spans="1:25" x14ac:dyDescent="0.75">
      <c r="A103" s="3"/>
      <c r="B103" s="29" t="s">
        <v>1549</v>
      </c>
      <c r="C103" s="9" t="s">
        <v>200</v>
      </c>
      <c r="D103" s="7">
        <f>xNA!N103</f>
        <v>212.07643637765474</v>
      </c>
      <c r="E103" s="89">
        <v>1</v>
      </c>
      <c r="F103" s="7">
        <f t="shared" si="20"/>
        <v>212.07643637765474</v>
      </c>
      <c r="G103" s="7" t="e">
        <f t="shared" si="21"/>
        <v>#DIV/0!</v>
      </c>
      <c r="H103" s="23">
        <f>xNA!O103</f>
        <v>130.73727631157277</v>
      </c>
      <c r="I103" s="89">
        <v>1</v>
      </c>
      <c r="J103" s="7">
        <f t="shared" si="22"/>
        <v>130.73727631157277</v>
      </c>
      <c r="K103" s="7">
        <f t="shared" si="23"/>
        <v>0</v>
      </c>
      <c r="L103" s="23">
        <f>xNA!P103</f>
        <v>0</v>
      </c>
      <c r="M103" s="89">
        <v>1</v>
      </c>
      <c r="N103" s="7">
        <f t="shared" si="24"/>
        <v>0</v>
      </c>
      <c r="O103" s="7">
        <f t="shared" si="25"/>
        <v>0</v>
      </c>
      <c r="P103" s="23">
        <f>xNA!P103</f>
        <v>0</v>
      </c>
      <c r="Q103" s="89">
        <v>1</v>
      </c>
      <c r="R103" s="7">
        <f t="shared" si="15"/>
        <v>0</v>
      </c>
      <c r="S103" s="7">
        <f t="shared" si="16"/>
        <v>0</v>
      </c>
      <c r="T103" s="23">
        <f>xNA!R103</f>
        <v>0</v>
      </c>
      <c r="U103" s="89">
        <v>1</v>
      </c>
      <c r="V103" s="7">
        <f t="shared" si="26"/>
        <v>0</v>
      </c>
      <c r="W103" s="7">
        <f t="shared" si="27"/>
        <v>0</v>
      </c>
      <c r="X103" s="2"/>
      <c r="Y103" s="2"/>
    </row>
    <row r="104" spans="1:25" x14ac:dyDescent="0.75">
      <c r="A104" s="3"/>
      <c r="B104" s="29" t="s">
        <v>1550</v>
      </c>
      <c r="C104" s="9" t="s">
        <v>203</v>
      </c>
      <c r="D104" s="7">
        <f>xNA!N104</f>
        <v>190.88310444387724</v>
      </c>
      <c r="E104" s="89">
        <v>1</v>
      </c>
      <c r="F104" s="7">
        <f t="shared" si="20"/>
        <v>190.88310444387724</v>
      </c>
      <c r="G104" s="7" t="e">
        <f t="shared" si="21"/>
        <v>#DIV/0!</v>
      </c>
      <c r="H104" s="23">
        <f>xNA!O104</f>
        <v>22.23229144993546</v>
      </c>
      <c r="I104" s="89">
        <v>1</v>
      </c>
      <c r="J104" s="7">
        <f t="shared" si="22"/>
        <v>22.23229144993546</v>
      </c>
      <c r="K104" s="7">
        <f t="shared" si="23"/>
        <v>0</v>
      </c>
      <c r="L104" s="23">
        <f>xNA!P104</f>
        <v>0</v>
      </c>
      <c r="M104" s="89">
        <v>1</v>
      </c>
      <c r="N104" s="7">
        <f t="shared" si="24"/>
        <v>0</v>
      </c>
      <c r="O104" s="7">
        <f t="shared" si="25"/>
        <v>0</v>
      </c>
      <c r="P104" s="23">
        <f>xNA!P104</f>
        <v>0</v>
      </c>
      <c r="Q104" s="89">
        <v>1</v>
      </c>
      <c r="R104" s="7">
        <f t="shared" si="15"/>
        <v>0</v>
      </c>
      <c r="S104" s="7">
        <f t="shared" si="16"/>
        <v>0</v>
      </c>
      <c r="T104" s="23">
        <f>xNA!R104</f>
        <v>0</v>
      </c>
      <c r="U104" s="89">
        <v>1</v>
      </c>
      <c r="V104" s="7">
        <f t="shared" si="26"/>
        <v>0</v>
      </c>
      <c r="W104" s="7">
        <f t="shared" si="27"/>
        <v>0</v>
      </c>
      <c r="X104" s="2"/>
      <c r="Y104" s="2"/>
    </row>
    <row r="105" spans="1:25" x14ac:dyDescent="0.75">
      <c r="A105" s="3"/>
      <c r="B105" s="29" t="s">
        <v>1551</v>
      </c>
      <c r="C105" s="9" t="s">
        <v>1260</v>
      </c>
      <c r="D105" s="7">
        <f>xNA!N105</f>
        <v>7.1361702020182065</v>
      </c>
      <c r="E105" s="89">
        <v>1</v>
      </c>
      <c r="F105" s="7">
        <f t="shared" si="20"/>
        <v>7.1361702020182065</v>
      </c>
      <c r="G105" s="7" t="e">
        <f t="shared" si="21"/>
        <v>#DIV/0!</v>
      </c>
      <c r="H105" s="23">
        <f>xNA!O105</f>
        <v>90.783020475992231</v>
      </c>
      <c r="I105" s="89">
        <v>1</v>
      </c>
      <c r="J105" s="7">
        <f t="shared" si="22"/>
        <v>90.783020475992231</v>
      </c>
      <c r="K105" s="7">
        <f t="shared" si="23"/>
        <v>0</v>
      </c>
      <c r="L105" s="23">
        <f>xNA!P105</f>
        <v>0</v>
      </c>
      <c r="M105" s="89">
        <v>1</v>
      </c>
      <c r="N105" s="7">
        <f t="shared" si="24"/>
        <v>0</v>
      </c>
      <c r="O105" s="7">
        <f t="shared" si="25"/>
        <v>0</v>
      </c>
      <c r="P105" s="23">
        <f>xNA!P105</f>
        <v>0</v>
      </c>
      <c r="Q105" s="89">
        <v>1</v>
      </c>
      <c r="R105" s="7">
        <f t="shared" si="15"/>
        <v>0</v>
      </c>
      <c r="S105" s="7">
        <f t="shared" si="16"/>
        <v>0</v>
      </c>
      <c r="T105" s="23">
        <f>xNA!R105</f>
        <v>0</v>
      </c>
      <c r="U105" s="89">
        <v>1</v>
      </c>
      <c r="V105" s="7">
        <f t="shared" si="26"/>
        <v>0</v>
      </c>
      <c r="W105" s="7">
        <f t="shared" si="27"/>
        <v>0</v>
      </c>
      <c r="X105" s="2"/>
      <c r="Y105" s="2"/>
    </row>
    <row r="106" spans="1:25" x14ac:dyDescent="0.75">
      <c r="A106" s="3"/>
      <c r="B106" s="29" t="s">
        <v>1552</v>
      </c>
      <c r="C106" s="9" t="s">
        <v>1263</v>
      </c>
      <c r="D106" s="7">
        <f>xNA!N106</f>
        <v>15.248647514396334</v>
      </c>
      <c r="E106" s="89">
        <v>1</v>
      </c>
      <c r="F106" s="7">
        <f t="shared" si="20"/>
        <v>15.248647514396334</v>
      </c>
      <c r="G106" s="7" t="e">
        <f t="shared" si="21"/>
        <v>#DIV/0!</v>
      </c>
      <c r="H106" s="23">
        <f>xNA!O106</f>
        <v>0</v>
      </c>
      <c r="I106" s="89">
        <v>1</v>
      </c>
      <c r="J106" s="7">
        <f t="shared" si="22"/>
        <v>0</v>
      </c>
      <c r="K106" s="7">
        <f t="shared" si="23"/>
        <v>0</v>
      </c>
      <c r="L106" s="23">
        <f>xNA!P106</f>
        <v>0</v>
      </c>
      <c r="M106" s="89">
        <v>1</v>
      </c>
      <c r="N106" s="7">
        <f t="shared" si="24"/>
        <v>0</v>
      </c>
      <c r="O106" s="7">
        <f t="shared" si="25"/>
        <v>0</v>
      </c>
      <c r="P106" s="23">
        <f>xNA!P106</f>
        <v>0</v>
      </c>
      <c r="Q106" s="89">
        <v>1</v>
      </c>
      <c r="R106" s="7">
        <f t="shared" si="15"/>
        <v>0</v>
      </c>
      <c r="S106" s="7">
        <f t="shared" si="16"/>
        <v>0</v>
      </c>
      <c r="T106" s="23">
        <f>xNA!R106</f>
        <v>0</v>
      </c>
      <c r="U106" s="89">
        <v>1</v>
      </c>
      <c r="V106" s="7">
        <f t="shared" si="26"/>
        <v>0</v>
      </c>
      <c r="W106" s="7">
        <f t="shared" si="27"/>
        <v>0</v>
      </c>
      <c r="X106" s="2"/>
      <c r="Y106" s="2"/>
    </row>
    <row r="107" spans="1:25" x14ac:dyDescent="0.75">
      <c r="A107" s="3"/>
      <c r="B107" s="29" t="s">
        <v>1553</v>
      </c>
      <c r="C107" s="9" t="s">
        <v>1266</v>
      </c>
      <c r="D107" s="7">
        <f>xNA!N107</f>
        <v>53.17923156108629</v>
      </c>
      <c r="E107" s="89">
        <v>1</v>
      </c>
      <c r="F107" s="7">
        <f t="shared" si="20"/>
        <v>53.17923156108629</v>
      </c>
      <c r="G107" s="7" t="e">
        <f t="shared" si="21"/>
        <v>#DIV/0!</v>
      </c>
      <c r="H107" s="23">
        <f>xNA!O107</f>
        <v>0</v>
      </c>
      <c r="I107" s="89">
        <v>1</v>
      </c>
      <c r="J107" s="7">
        <f t="shared" si="22"/>
        <v>0</v>
      </c>
      <c r="K107" s="7">
        <f t="shared" si="23"/>
        <v>0</v>
      </c>
      <c r="L107" s="23">
        <f>xNA!P107</f>
        <v>0</v>
      </c>
      <c r="M107" s="89">
        <v>1</v>
      </c>
      <c r="N107" s="7">
        <f t="shared" si="24"/>
        <v>0</v>
      </c>
      <c r="O107" s="7">
        <f t="shared" si="25"/>
        <v>0</v>
      </c>
      <c r="P107" s="23">
        <f>xNA!P107</f>
        <v>0</v>
      </c>
      <c r="Q107" s="89">
        <v>1</v>
      </c>
      <c r="R107" s="7">
        <f t="shared" si="15"/>
        <v>0</v>
      </c>
      <c r="S107" s="7">
        <f t="shared" si="16"/>
        <v>0</v>
      </c>
      <c r="T107" s="23">
        <f>xNA!R107</f>
        <v>0</v>
      </c>
      <c r="U107" s="89">
        <v>1</v>
      </c>
      <c r="V107" s="7">
        <f t="shared" si="26"/>
        <v>0</v>
      </c>
      <c r="W107" s="7">
        <f t="shared" si="27"/>
        <v>0</v>
      </c>
      <c r="X107" s="2"/>
      <c r="Y107" s="2"/>
    </row>
    <row r="108" spans="1:25" x14ac:dyDescent="0.75">
      <c r="A108" s="3"/>
      <c r="B108" s="29" t="s">
        <v>1554</v>
      </c>
      <c r="C108" s="9" t="s">
        <v>205</v>
      </c>
      <c r="D108" s="7">
        <f>xNA!N108</f>
        <v>412.66323528380383</v>
      </c>
      <c r="E108" s="89">
        <v>1</v>
      </c>
      <c r="F108" s="7">
        <f t="shared" si="20"/>
        <v>412.66323528380383</v>
      </c>
      <c r="G108" s="7" t="e">
        <f t="shared" si="21"/>
        <v>#DIV/0!</v>
      </c>
      <c r="H108" s="23">
        <f>xNA!O108</f>
        <v>0</v>
      </c>
      <c r="I108" s="89">
        <v>1</v>
      </c>
      <c r="J108" s="7">
        <f t="shared" si="22"/>
        <v>0</v>
      </c>
      <c r="K108" s="7">
        <f t="shared" si="23"/>
        <v>0</v>
      </c>
      <c r="L108" s="23">
        <f>xNA!P108</f>
        <v>0</v>
      </c>
      <c r="M108" s="89">
        <v>1</v>
      </c>
      <c r="N108" s="7">
        <f t="shared" si="24"/>
        <v>0</v>
      </c>
      <c r="O108" s="7">
        <f t="shared" si="25"/>
        <v>0</v>
      </c>
      <c r="P108" s="23">
        <f>xNA!P108</f>
        <v>0</v>
      </c>
      <c r="Q108" s="89">
        <v>1</v>
      </c>
      <c r="R108" s="7">
        <f t="shared" si="15"/>
        <v>0</v>
      </c>
      <c r="S108" s="7">
        <f t="shared" si="16"/>
        <v>0</v>
      </c>
      <c r="T108" s="23">
        <f>xNA!R108</f>
        <v>0</v>
      </c>
      <c r="U108" s="89">
        <v>1</v>
      </c>
      <c r="V108" s="7">
        <f t="shared" si="26"/>
        <v>0</v>
      </c>
      <c r="W108" s="7">
        <f t="shared" si="27"/>
        <v>0</v>
      </c>
      <c r="X108" s="2"/>
      <c r="Y108" s="2"/>
    </row>
    <row r="109" spans="1:25" x14ac:dyDescent="0.75">
      <c r="A109" s="3"/>
      <c r="B109" s="29" t="s">
        <v>1555</v>
      </c>
      <c r="C109" s="9" t="s">
        <v>1270</v>
      </c>
      <c r="D109" s="7">
        <f>xNA!N109</f>
        <v>25.436762017492331</v>
      </c>
      <c r="E109" s="89">
        <v>1</v>
      </c>
      <c r="F109" s="7">
        <f t="shared" si="20"/>
        <v>25.436762017492331</v>
      </c>
      <c r="G109" s="7" t="e">
        <f t="shared" si="21"/>
        <v>#DIV/0!</v>
      </c>
      <c r="H109" s="23">
        <f>xNA!O109</f>
        <v>0</v>
      </c>
      <c r="I109" s="89">
        <v>1</v>
      </c>
      <c r="J109" s="7">
        <f t="shared" si="22"/>
        <v>0</v>
      </c>
      <c r="K109" s="7">
        <f t="shared" si="23"/>
        <v>0</v>
      </c>
      <c r="L109" s="23">
        <f>xNA!P109</f>
        <v>0</v>
      </c>
      <c r="M109" s="89">
        <v>1</v>
      </c>
      <c r="N109" s="7">
        <f t="shared" si="24"/>
        <v>0</v>
      </c>
      <c r="O109" s="7">
        <f t="shared" si="25"/>
        <v>0</v>
      </c>
      <c r="P109" s="23">
        <f>xNA!P109</f>
        <v>0</v>
      </c>
      <c r="Q109" s="89">
        <v>1</v>
      </c>
      <c r="R109" s="7">
        <f t="shared" si="15"/>
        <v>0</v>
      </c>
      <c r="S109" s="7">
        <f t="shared" si="16"/>
        <v>0</v>
      </c>
      <c r="T109" s="23">
        <f>xNA!R109</f>
        <v>0</v>
      </c>
      <c r="U109" s="89">
        <v>1</v>
      </c>
      <c r="V109" s="7">
        <f t="shared" si="26"/>
        <v>0</v>
      </c>
      <c r="W109" s="7">
        <f t="shared" si="27"/>
        <v>0</v>
      </c>
      <c r="X109" s="2"/>
      <c r="Y109" s="2"/>
    </row>
    <row r="110" spans="1:25" x14ac:dyDescent="0.75">
      <c r="A110" s="3"/>
      <c r="B110" s="29" t="s">
        <v>1616</v>
      </c>
      <c r="C110" s="9" t="s">
        <v>1619</v>
      </c>
      <c r="D110" s="7">
        <f>xNA!N110</f>
        <v>-224.37741238863359</v>
      </c>
      <c r="E110" s="89">
        <v>1</v>
      </c>
      <c r="F110" s="7">
        <f t="shared" si="20"/>
        <v>-224.37741238863359</v>
      </c>
      <c r="G110" s="7" t="e">
        <f t="shared" si="21"/>
        <v>#DIV/0!</v>
      </c>
      <c r="H110" s="23">
        <f>xNA!O110</f>
        <v>0</v>
      </c>
      <c r="I110" s="89">
        <v>1</v>
      </c>
      <c r="J110" s="7">
        <f t="shared" si="22"/>
        <v>0</v>
      </c>
      <c r="K110" s="7">
        <f t="shared" si="23"/>
        <v>0</v>
      </c>
      <c r="L110" s="23">
        <f>xNA!P110</f>
        <v>0</v>
      </c>
      <c r="M110" s="89">
        <v>1</v>
      </c>
      <c r="N110" s="7">
        <f t="shared" si="24"/>
        <v>0</v>
      </c>
      <c r="O110" s="7">
        <f t="shared" si="25"/>
        <v>0</v>
      </c>
      <c r="P110" s="23">
        <f>xNA!P110</f>
        <v>0</v>
      </c>
      <c r="Q110" s="89">
        <v>1</v>
      </c>
      <c r="R110" s="7">
        <f t="shared" si="15"/>
        <v>0</v>
      </c>
      <c r="S110" s="7">
        <f t="shared" si="16"/>
        <v>0</v>
      </c>
      <c r="T110" s="23">
        <f>xNA!R110</f>
        <v>0</v>
      </c>
      <c r="U110" s="89">
        <v>1</v>
      </c>
      <c r="V110" s="7">
        <f t="shared" si="26"/>
        <v>0</v>
      </c>
      <c r="W110" s="7">
        <f t="shared" si="27"/>
        <v>0</v>
      </c>
      <c r="X110" s="2"/>
      <c r="Y110" s="2"/>
    </row>
    <row r="111" spans="1:25" x14ac:dyDescent="0.75">
      <c r="A111" s="3"/>
      <c r="B111" s="29"/>
      <c r="C111" s="9">
        <v>0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</sheetData>
  <conditionalFormatting sqref="C7:C111">
    <cfRule type="cellIs" dxfId="39" priority="37" operator="lessThan">
      <formula>0</formula>
    </cfRule>
  </conditionalFormatting>
  <conditionalFormatting sqref="E7:E110">
    <cfRule type="cellIs" dxfId="38" priority="47" operator="equal">
      <formula>1</formula>
    </cfRule>
    <cfRule type="cellIs" dxfId="37" priority="48" operator="greaterThan">
      <formula>1</formula>
    </cfRule>
    <cfRule type="cellIs" dxfId="36" priority="49" operator="lessThan">
      <formula>1</formula>
    </cfRule>
  </conditionalFormatting>
  <conditionalFormatting sqref="I7:I110">
    <cfRule type="cellIs" dxfId="35" priority="44" operator="equal">
      <formula>1</formula>
    </cfRule>
    <cfRule type="cellIs" dxfId="34" priority="45" operator="greaterThan">
      <formula>1</formula>
    </cfRule>
    <cfRule type="cellIs" dxfId="33" priority="46" operator="lessThan">
      <formula>1</formula>
    </cfRule>
  </conditionalFormatting>
  <conditionalFormatting sqref="M7:M110">
    <cfRule type="cellIs" dxfId="32" priority="41" operator="equal">
      <formula>1</formula>
    </cfRule>
    <cfRule type="cellIs" dxfId="31" priority="42" operator="greaterThan">
      <formula>1</formula>
    </cfRule>
    <cfRule type="cellIs" dxfId="30" priority="43" operator="lessThan">
      <formula>1</formula>
    </cfRule>
  </conditionalFormatting>
  <conditionalFormatting sqref="Q7:Q110">
    <cfRule type="cellIs" dxfId="29" priority="1" operator="equal">
      <formula>1</formula>
    </cfRule>
    <cfRule type="cellIs" dxfId="28" priority="2" operator="greaterThan">
      <formula>1</formula>
    </cfRule>
    <cfRule type="cellIs" dxfId="27" priority="3" operator="lessThan">
      <formula>1</formula>
    </cfRule>
  </conditionalFormatting>
  <conditionalFormatting sqref="U7:U110">
    <cfRule type="cellIs" dxfId="26" priority="38" operator="equal">
      <formula>1</formula>
    </cfRule>
    <cfRule type="cellIs" dxfId="25" priority="39" operator="greaterThan">
      <formula>1</formula>
    </cfRule>
    <cfRule type="cellIs" dxfId="24" priority="40" operator="lessThan">
      <formula>1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5864-FBEA-4127-9197-626856E0EE27}">
  <sheetPr>
    <tabColor rgb="FF820000"/>
  </sheetPr>
  <dimension ref="A1:DP129"/>
  <sheetViews>
    <sheetView showZeros="0" zoomScale="70" zoomScaleNormal="70" workbookViewId="0">
      <pane xSplit="2" ySplit="7" topLeftCell="C8" activePane="bottomRight" state="frozen"/>
      <selection activeCell="C17" sqref="C17"/>
      <selection pane="topRight" activeCell="C17" sqref="C17"/>
      <selection pane="bottomLeft" activeCell="C17" sqref="C17"/>
      <selection pane="bottomRight" activeCell="I19" sqref="I19"/>
    </sheetView>
  </sheetViews>
  <sheetFormatPr defaultColWidth="0" defaultRowHeight="14.75" zeroHeight="1" x14ac:dyDescent="0.75"/>
  <cols>
    <col min="1" max="107" width="8.76953125" customWidth="1"/>
    <col min="108" max="120" width="0" hidden="1" customWidth="1"/>
    <col min="121" max="16384" width="8.76953125" hidden="1"/>
  </cols>
  <sheetData>
    <row r="1" spans="1:107" ht="18.5" x14ac:dyDescent="0.9">
      <c r="A1" s="1" t="s">
        <v>279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</row>
    <row r="2" spans="1:107" x14ac:dyDescent="0.75">
      <c r="A2" s="29" t="s">
        <v>285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</row>
    <row r="3" spans="1:107" x14ac:dyDescent="0.75">
      <c r="A3" s="2"/>
      <c r="B3" s="93" t="s">
        <v>765</v>
      </c>
      <c r="C3" s="94">
        <f>IF(C6,SUM(C112:C114)/C6,0)</f>
        <v>0.93309850828213803</v>
      </c>
      <c r="D3" s="94">
        <f t="shared" ref="D3:BO3" si="0">IF(D6,SUM(D112:D114)/D6,0)</f>
        <v>0.93309850828213803</v>
      </c>
      <c r="E3" s="94">
        <f t="shared" si="0"/>
        <v>0.93309850828213803</v>
      </c>
      <c r="F3" s="94">
        <f t="shared" si="0"/>
        <v>0.93309850828213803</v>
      </c>
      <c r="G3" s="94">
        <f t="shared" si="0"/>
        <v>0.93309850828213803</v>
      </c>
      <c r="H3" s="94">
        <f t="shared" si="0"/>
        <v>0.93528990014585056</v>
      </c>
      <c r="I3" s="94">
        <f t="shared" si="0"/>
        <v>0.93528990014585067</v>
      </c>
      <c r="J3" s="94">
        <f t="shared" si="0"/>
        <v>0.93528990014585056</v>
      </c>
      <c r="K3" s="94">
        <f t="shared" si="0"/>
        <v>0.93528990014585056</v>
      </c>
      <c r="L3" s="94">
        <f t="shared" si="0"/>
        <v>0.95070323649611488</v>
      </c>
      <c r="M3" s="94">
        <f t="shared" si="0"/>
        <v>0.95070323649611488</v>
      </c>
      <c r="N3" s="94">
        <f t="shared" si="0"/>
        <v>0.95070323649611477</v>
      </c>
      <c r="O3" s="94">
        <f t="shared" si="0"/>
        <v>0.9779012456844618</v>
      </c>
      <c r="P3" s="94">
        <f t="shared" si="0"/>
        <v>0.9779012456844618</v>
      </c>
      <c r="Q3" s="94">
        <f t="shared" si="0"/>
        <v>0.9779012456844618</v>
      </c>
      <c r="R3" s="94">
        <f t="shared" si="0"/>
        <v>0.9779012456844618</v>
      </c>
      <c r="S3" s="94">
        <f t="shared" si="0"/>
        <v>0.7540742805528724</v>
      </c>
      <c r="T3" s="94">
        <f t="shared" si="0"/>
        <v>0.7540742805528724</v>
      </c>
      <c r="U3" s="94">
        <f t="shared" si="0"/>
        <v>0.75407428055287229</v>
      </c>
      <c r="V3" s="94">
        <f t="shared" si="0"/>
        <v>0.91848864245174111</v>
      </c>
      <c r="W3" s="94">
        <f t="shared" si="0"/>
        <v>0.91391358512784504</v>
      </c>
      <c r="X3" s="94">
        <f t="shared" si="0"/>
        <v>0.92568266732386417</v>
      </c>
      <c r="Y3" s="94">
        <f t="shared" si="0"/>
        <v>0.92568266732386417</v>
      </c>
      <c r="Z3" s="94">
        <f t="shared" si="0"/>
        <v>0.92568266732386406</v>
      </c>
      <c r="AA3" s="94">
        <f t="shared" si="0"/>
        <v>0.92568266732386417</v>
      </c>
      <c r="AB3" s="94">
        <f t="shared" si="0"/>
        <v>0.91678309466429431</v>
      </c>
      <c r="AC3" s="94">
        <f t="shared" si="0"/>
        <v>0.91678309466429431</v>
      </c>
      <c r="AD3" s="94">
        <f t="shared" si="0"/>
        <v>0.91678309466429431</v>
      </c>
      <c r="AE3" s="94">
        <f t="shared" si="0"/>
        <v>0.91678309466429431</v>
      </c>
      <c r="AF3" s="94">
        <f t="shared" si="0"/>
        <v>0.97371874834385441</v>
      </c>
      <c r="AG3" s="94">
        <f t="shared" si="0"/>
        <v>0.97371874834385452</v>
      </c>
      <c r="AH3" s="94">
        <f t="shared" si="0"/>
        <v>0.97371874834385452</v>
      </c>
      <c r="AI3" s="94">
        <f t="shared" si="0"/>
        <v>0.97371874834385452</v>
      </c>
      <c r="AJ3" s="94">
        <f t="shared" si="0"/>
        <v>0.99816601910110325</v>
      </c>
      <c r="AK3" s="94">
        <f t="shared" si="0"/>
        <v>0.99816601910110325</v>
      </c>
      <c r="AL3" s="94">
        <f t="shared" si="0"/>
        <v>0.99816601910110325</v>
      </c>
      <c r="AM3" s="94">
        <f t="shared" si="0"/>
        <v>0.9585538354784221</v>
      </c>
      <c r="AN3" s="94">
        <f t="shared" si="0"/>
        <v>1</v>
      </c>
      <c r="AO3" s="94">
        <f t="shared" si="0"/>
        <v>0.64168920329684898</v>
      </c>
      <c r="AP3" s="94">
        <f t="shared" si="0"/>
        <v>0.73141369996872008</v>
      </c>
      <c r="AQ3" s="94">
        <f t="shared" si="0"/>
        <v>0.22665429743918161</v>
      </c>
      <c r="AR3" s="94">
        <f t="shared" si="0"/>
        <v>0.22665429743918167</v>
      </c>
      <c r="AS3" s="94">
        <f t="shared" si="0"/>
        <v>0.32565388552749597</v>
      </c>
      <c r="AT3" s="94">
        <f t="shared" si="0"/>
        <v>0.49112068685510513</v>
      </c>
      <c r="AU3" s="94">
        <f t="shared" si="0"/>
        <v>0.5700969778721704</v>
      </c>
      <c r="AV3" s="94">
        <f t="shared" si="0"/>
        <v>0.27681750632202212</v>
      </c>
      <c r="AW3" s="94">
        <f t="shared" si="0"/>
        <v>0.24094972700174264</v>
      </c>
      <c r="AX3" s="94">
        <f t="shared" si="0"/>
        <v>0.94501675946703012</v>
      </c>
      <c r="AY3" s="94">
        <f t="shared" si="0"/>
        <v>0.40607616813465308</v>
      </c>
      <c r="AZ3" s="94">
        <f t="shared" si="0"/>
        <v>0.48835560059500888</v>
      </c>
      <c r="BA3" s="94">
        <f t="shared" si="0"/>
        <v>0.57494378017943137</v>
      </c>
      <c r="BB3" s="94">
        <f t="shared" si="0"/>
        <v>0.76946243801365677</v>
      </c>
      <c r="BC3" s="94">
        <f t="shared" si="0"/>
        <v>0.48790814041639902</v>
      </c>
      <c r="BD3" s="94">
        <f t="shared" si="0"/>
        <v>0.48876047018472801</v>
      </c>
      <c r="BE3" s="94">
        <f t="shared" si="0"/>
        <v>0.41458020848234722</v>
      </c>
      <c r="BF3" s="94">
        <f t="shared" si="0"/>
        <v>0.86046312057361352</v>
      </c>
      <c r="BG3" s="94">
        <f t="shared" si="0"/>
        <v>0.36286877060833395</v>
      </c>
      <c r="BH3" s="94">
        <f t="shared" si="0"/>
        <v>0.78781151795127569</v>
      </c>
      <c r="BI3" s="94">
        <f t="shared" si="0"/>
        <v>0.26019122633806796</v>
      </c>
      <c r="BJ3" s="94">
        <f t="shared" si="0"/>
        <v>0.28141842284866758</v>
      </c>
      <c r="BK3" s="94">
        <f t="shared" si="0"/>
        <v>0.38147134189946097</v>
      </c>
      <c r="BL3" s="94">
        <f t="shared" si="0"/>
        <v>0.55609693305382057</v>
      </c>
      <c r="BM3" s="94">
        <f t="shared" si="0"/>
        <v>0.1559116040823946</v>
      </c>
      <c r="BN3" s="94">
        <f t="shared" si="0"/>
        <v>0.64203789107416798</v>
      </c>
      <c r="BO3" s="94">
        <f t="shared" si="0"/>
        <v>0.50321091973457099</v>
      </c>
      <c r="BP3" s="94">
        <f t="shared" ref="BP3:DB3" si="1">IF(BP6,SUM(BP112:BP114)/BP6,0)</f>
        <v>0.61979088393263582</v>
      </c>
      <c r="BQ3" s="94">
        <f t="shared" si="1"/>
        <v>0.79911143283010977</v>
      </c>
      <c r="BR3" s="94">
        <f t="shared" si="1"/>
        <v>0.25122960867092953</v>
      </c>
      <c r="BS3" s="94">
        <f t="shared" si="1"/>
        <v>0.51553250363681591</v>
      </c>
      <c r="BT3" s="94">
        <f t="shared" si="1"/>
        <v>0.63688916539947327</v>
      </c>
      <c r="BU3" s="94">
        <f t="shared" si="1"/>
        <v>0.4285216138704675</v>
      </c>
      <c r="BV3" s="94">
        <f t="shared" si="1"/>
        <v>0.35223585637186555</v>
      </c>
      <c r="BW3" s="94">
        <f t="shared" si="1"/>
        <v>1</v>
      </c>
      <c r="BX3" s="94">
        <f t="shared" si="1"/>
        <v>0.7182390266357207</v>
      </c>
      <c r="BY3" s="94">
        <f t="shared" si="1"/>
        <v>0.41214027800380554</v>
      </c>
      <c r="BZ3" s="94">
        <f t="shared" si="1"/>
        <v>0.50163380620165565</v>
      </c>
      <c r="CA3" s="94">
        <f t="shared" si="1"/>
        <v>0.61341319930182181</v>
      </c>
      <c r="CB3" s="94">
        <f t="shared" si="1"/>
        <v>0.50004407924060879</v>
      </c>
      <c r="CC3" s="94">
        <f t="shared" si="1"/>
        <v>0.53332365311450736</v>
      </c>
      <c r="CD3" s="94">
        <f t="shared" si="1"/>
        <v>0.63866813172949866</v>
      </c>
      <c r="CE3" s="94">
        <f t="shared" si="1"/>
        <v>0.62636219287240102</v>
      </c>
      <c r="CF3" s="94">
        <f t="shared" si="1"/>
        <v>0.27276413404300903</v>
      </c>
      <c r="CG3" s="94">
        <f t="shared" si="1"/>
        <v>0.71682835431395842</v>
      </c>
      <c r="CH3" s="94">
        <f t="shared" si="1"/>
        <v>0.47015673394621932</v>
      </c>
      <c r="CI3" s="94">
        <f t="shared" si="1"/>
        <v>0.59216836611080026</v>
      </c>
      <c r="CJ3" s="94">
        <f t="shared" si="1"/>
        <v>0.46601904210354339</v>
      </c>
      <c r="CK3" s="94">
        <f t="shared" si="1"/>
        <v>0.81756386949277626</v>
      </c>
      <c r="CL3" s="94">
        <f t="shared" si="1"/>
        <v>0.6817089896748515</v>
      </c>
      <c r="CM3" s="94">
        <f t="shared" si="1"/>
        <v>1</v>
      </c>
      <c r="CN3" s="94">
        <f t="shared" si="1"/>
        <v>0.88758420780266745</v>
      </c>
      <c r="CO3" s="94">
        <f t="shared" si="1"/>
        <v>0.8461672763135627</v>
      </c>
      <c r="CP3" s="94">
        <f t="shared" si="1"/>
        <v>0.77425172757879257</v>
      </c>
      <c r="CQ3" s="94">
        <f t="shared" si="1"/>
        <v>0.90286585697654098</v>
      </c>
      <c r="CR3" s="94">
        <f t="shared" si="1"/>
        <v>0.55541202675462897</v>
      </c>
      <c r="CS3" s="94">
        <f t="shared" si="1"/>
        <v>0.92930972308365445</v>
      </c>
      <c r="CT3" s="94">
        <f t="shared" si="1"/>
        <v>0.40177469173557973</v>
      </c>
      <c r="CU3" s="94">
        <f t="shared" si="1"/>
        <v>0.62857876252685507</v>
      </c>
      <c r="CV3" s="94">
        <f t="shared" si="1"/>
        <v>0.48138281108631753</v>
      </c>
      <c r="CW3" s="94">
        <f t="shared" si="1"/>
        <v>0.59039790851676033</v>
      </c>
      <c r="CX3" s="94">
        <f t="shared" si="1"/>
        <v>0.8148947027358393</v>
      </c>
      <c r="CY3" s="94">
        <f t="shared" si="1"/>
        <v>0.95194844051856164</v>
      </c>
      <c r="CZ3" s="94">
        <f t="shared" si="1"/>
        <v>0.73665733875406192</v>
      </c>
      <c r="DA3" s="94">
        <f t="shared" si="1"/>
        <v>0.9766313223937324</v>
      </c>
      <c r="DB3" s="94">
        <f t="shared" si="1"/>
        <v>1</v>
      </c>
      <c r="DC3" s="94"/>
    </row>
    <row r="4" spans="1:107" x14ac:dyDescent="0.75">
      <c r="A4" s="2"/>
      <c r="B4" s="93" t="s">
        <v>766</v>
      </c>
      <c r="C4" s="94">
        <f>IF(SUM(C$112:C$114),C113/SUM(C$112:C$114),0)</f>
        <v>0.50447439813685035</v>
      </c>
      <c r="D4" s="94">
        <f t="shared" ref="D4:BO4" si="2">IF(SUM(D$112:D$114),D113/SUM(D$112:D$114),0)</f>
        <v>0.47905323764248581</v>
      </c>
      <c r="E4" s="94">
        <f t="shared" si="2"/>
        <v>0.4538412104752868</v>
      </c>
      <c r="F4" s="94">
        <f t="shared" si="2"/>
        <v>0.43486634431344623</v>
      </c>
      <c r="G4" s="94">
        <f t="shared" si="2"/>
        <v>0.50447439813685035</v>
      </c>
      <c r="H4" s="94">
        <f t="shared" si="2"/>
        <v>0.42164175624461814</v>
      </c>
      <c r="I4" s="94">
        <f t="shared" si="2"/>
        <v>0.49381056644255139</v>
      </c>
      <c r="J4" s="94">
        <f t="shared" si="2"/>
        <v>0.49443453323502295</v>
      </c>
      <c r="K4" s="94">
        <f t="shared" si="2"/>
        <v>0.45213771675926473</v>
      </c>
      <c r="L4" s="94">
        <f t="shared" si="2"/>
        <v>0.34841380579604198</v>
      </c>
      <c r="M4" s="94">
        <f t="shared" si="2"/>
        <v>0.34841380579604198</v>
      </c>
      <c r="N4" s="94">
        <f t="shared" si="2"/>
        <v>0.31138237329781387</v>
      </c>
      <c r="O4" s="94">
        <f t="shared" si="2"/>
        <v>0.42582769619563526</v>
      </c>
      <c r="P4" s="94">
        <f t="shared" si="2"/>
        <v>0.42582769619563526</v>
      </c>
      <c r="Q4" s="94">
        <f t="shared" si="2"/>
        <v>0.42582769619563526</v>
      </c>
      <c r="R4" s="94">
        <f t="shared" si="2"/>
        <v>0.33387151496955048</v>
      </c>
      <c r="S4" s="94">
        <f t="shared" si="2"/>
        <v>0.44334279708955393</v>
      </c>
      <c r="T4" s="94">
        <f t="shared" si="2"/>
        <v>0.44334279708955393</v>
      </c>
      <c r="U4" s="94">
        <f t="shared" si="2"/>
        <v>0.44334279708955393</v>
      </c>
      <c r="V4" s="94">
        <f t="shared" si="2"/>
        <v>0.1880151525459573</v>
      </c>
      <c r="W4" s="94">
        <f t="shared" si="2"/>
        <v>0.2124648244609115</v>
      </c>
      <c r="X4" s="94">
        <f t="shared" si="2"/>
        <v>0.34917301312310756</v>
      </c>
      <c r="Y4" s="94">
        <f t="shared" si="2"/>
        <v>0.34917301312310756</v>
      </c>
      <c r="Z4" s="94">
        <f t="shared" si="2"/>
        <v>0.32156415149346068</v>
      </c>
      <c r="AA4" s="94">
        <f t="shared" si="2"/>
        <v>0.34917301312310756</v>
      </c>
      <c r="AB4" s="94">
        <f t="shared" si="2"/>
        <v>0</v>
      </c>
      <c r="AC4" s="94">
        <f t="shared" si="2"/>
        <v>0</v>
      </c>
      <c r="AD4" s="94">
        <f t="shared" si="2"/>
        <v>0</v>
      </c>
      <c r="AE4" s="94">
        <f t="shared" si="2"/>
        <v>0</v>
      </c>
      <c r="AF4" s="94">
        <f t="shared" si="2"/>
        <v>0</v>
      </c>
      <c r="AG4" s="94">
        <f t="shared" si="2"/>
        <v>0</v>
      </c>
      <c r="AH4" s="94">
        <f t="shared" si="2"/>
        <v>0</v>
      </c>
      <c r="AI4" s="94">
        <f t="shared" si="2"/>
        <v>0</v>
      </c>
      <c r="AJ4" s="94">
        <f t="shared" si="2"/>
        <v>0</v>
      </c>
      <c r="AK4" s="94">
        <f t="shared" si="2"/>
        <v>0</v>
      </c>
      <c r="AL4" s="94">
        <f t="shared" si="2"/>
        <v>0</v>
      </c>
      <c r="AM4" s="94">
        <f t="shared" si="2"/>
        <v>0</v>
      </c>
      <c r="AN4" s="94">
        <f t="shared" si="2"/>
        <v>0</v>
      </c>
      <c r="AO4" s="94">
        <f t="shared" si="2"/>
        <v>0</v>
      </c>
      <c r="AP4" s="94">
        <f t="shared" si="2"/>
        <v>0</v>
      </c>
      <c r="AQ4" s="94">
        <f t="shared" si="2"/>
        <v>0</v>
      </c>
      <c r="AR4" s="94">
        <f t="shared" si="2"/>
        <v>0</v>
      </c>
      <c r="AS4" s="94">
        <f t="shared" si="2"/>
        <v>0</v>
      </c>
      <c r="AT4" s="94">
        <f t="shared" si="2"/>
        <v>0</v>
      </c>
      <c r="AU4" s="94">
        <f t="shared" si="2"/>
        <v>0</v>
      </c>
      <c r="AV4" s="94">
        <f t="shared" si="2"/>
        <v>0</v>
      </c>
      <c r="AW4" s="94">
        <f t="shared" si="2"/>
        <v>0</v>
      </c>
      <c r="AX4" s="94">
        <f t="shared" si="2"/>
        <v>0</v>
      </c>
      <c r="AY4" s="94">
        <f t="shared" si="2"/>
        <v>0</v>
      </c>
      <c r="AZ4" s="94">
        <f t="shared" si="2"/>
        <v>0</v>
      </c>
      <c r="BA4" s="94">
        <f t="shared" si="2"/>
        <v>0</v>
      </c>
      <c r="BB4" s="94">
        <f t="shared" si="2"/>
        <v>0</v>
      </c>
      <c r="BC4" s="94">
        <f t="shared" si="2"/>
        <v>0</v>
      </c>
      <c r="BD4" s="94">
        <f t="shared" si="2"/>
        <v>0</v>
      </c>
      <c r="BE4" s="94">
        <f t="shared" si="2"/>
        <v>0</v>
      </c>
      <c r="BF4" s="94">
        <f t="shared" si="2"/>
        <v>0</v>
      </c>
      <c r="BG4" s="94">
        <f t="shared" si="2"/>
        <v>0</v>
      </c>
      <c r="BH4" s="94">
        <f t="shared" si="2"/>
        <v>0</v>
      </c>
      <c r="BI4" s="94">
        <f t="shared" si="2"/>
        <v>0</v>
      </c>
      <c r="BJ4" s="94">
        <f t="shared" si="2"/>
        <v>0</v>
      </c>
      <c r="BK4" s="94">
        <f t="shared" si="2"/>
        <v>0</v>
      </c>
      <c r="BL4" s="94">
        <f t="shared" si="2"/>
        <v>0</v>
      </c>
      <c r="BM4" s="94">
        <f t="shared" si="2"/>
        <v>0</v>
      </c>
      <c r="BN4" s="94">
        <f t="shared" si="2"/>
        <v>0</v>
      </c>
      <c r="BO4" s="94">
        <f t="shared" si="2"/>
        <v>0</v>
      </c>
      <c r="BP4" s="94">
        <f t="shared" ref="BP4:DB4" si="3">IF(SUM(BP$112:BP$114),BP113/SUM(BP$112:BP$114),0)</f>
        <v>0</v>
      </c>
      <c r="BQ4" s="94">
        <f t="shared" si="3"/>
        <v>0</v>
      </c>
      <c r="BR4" s="94">
        <f t="shared" si="3"/>
        <v>0</v>
      </c>
      <c r="BS4" s="94">
        <f t="shared" si="3"/>
        <v>0</v>
      </c>
      <c r="BT4" s="94">
        <f t="shared" si="3"/>
        <v>0</v>
      </c>
      <c r="BU4" s="94">
        <f t="shared" si="3"/>
        <v>0</v>
      </c>
      <c r="BV4" s="94">
        <f t="shared" si="3"/>
        <v>0</v>
      </c>
      <c r="BW4" s="94">
        <f t="shared" si="3"/>
        <v>0</v>
      </c>
      <c r="BX4" s="94">
        <f t="shared" si="3"/>
        <v>0</v>
      </c>
      <c r="BY4" s="94">
        <f t="shared" si="3"/>
        <v>0</v>
      </c>
      <c r="BZ4" s="94">
        <f t="shared" si="3"/>
        <v>0</v>
      </c>
      <c r="CA4" s="94">
        <f t="shared" si="3"/>
        <v>0</v>
      </c>
      <c r="CB4" s="94">
        <f t="shared" si="3"/>
        <v>0</v>
      </c>
      <c r="CC4" s="94">
        <f t="shared" si="3"/>
        <v>0</v>
      </c>
      <c r="CD4" s="94">
        <f t="shared" si="3"/>
        <v>0</v>
      </c>
      <c r="CE4" s="94">
        <f t="shared" si="3"/>
        <v>0</v>
      </c>
      <c r="CF4" s="94">
        <f t="shared" si="3"/>
        <v>0</v>
      </c>
      <c r="CG4" s="94">
        <f t="shared" si="3"/>
        <v>0</v>
      </c>
      <c r="CH4" s="94">
        <f t="shared" si="3"/>
        <v>0</v>
      </c>
      <c r="CI4" s="94">
        <f t="shared" si="3"/>
        <v>0</v>
      </c>
      <c r="CJ4" s="94">
        <f t="shared" si="3"/>
        <v>0</v>
      </c>
      <c r="CK4" s="94">
        <f t="shared" si="3"/>
        <v>0</v>
      </c>
      <c r="CL4" s="94">
        <f t="shared" si="3"/>
        <v>0</v>
      </c>
      <c r="CM4" s="94">
        <f t="shared" si="3"/>
        <v>0</v>
      </c>
      <c r="CN4" s="94">
        <f t="shared" si="3"/>
        <v>0</v>
      </c>
      <c r="CO4" s="94">
        <f t="shared" si="3"/>
        <v>0</v>
      </c>
      <c r="CP4" s="94">
        <f t="shared" si="3"/>
        <v>0</v>
      </c>
      <c r="CQ4" s="94">
        <f t="shared" si="3"/>
        <v>0</v>
      </c>
      <c r="CR4" s="94">
        <f t="shared" si="3"/>
        <v>0</v>
      </c>
      <c r="CS4" s="94">
        <f t="shared" si="3"/>
        <v>0</v>
      </c>
      <c r="CT4" s="94">
        <f t="shared" si="3"/>
        <v>0</v>
      </c>
      <c r="CU4" s="94">
        <f t="shared" si="3"/>
        <v>0</v>
      </c>
      <c r="CV4" s="94">
        <f t="shared" si="3"/>
        <v>0</v>
      </c>
      <c r="CW4" s="94">
        <f t="shared" si="3"/>
        <v>0</v>
      </c>
      <c r="CX4" s="94">
        <f t="shared" si="3"/>
        <v>0</v>
      </c>
      <c r="CY4" s="94">
        <f t="shared" si="3"/>
        <v>0</v>
      </c>
      <c r="CZ4" s="94">
        <f t="shared" si="3"/>
        <v>0</v>
      </c>
      <c r="DA4" s="94">
        <f t="shared" si="3"/>
        <v>0</v>
      </c>
      <c r="DB4" s="94">
        <f t="shared" si="3"/>
        <v>0</v>
      </c>
      <c r="DC4" s="94"/>
    </row>
    <row r="5" spans="1:107" x14ac:dyDescent="0.7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</row>
    <row r="6" spans="1:107" x14ac:dyDescent="0.75">
      <c r="A6" s="2"/>
      <c r="B6" s="12"/>
      <c r="C6" s="92">
        <f>SUM(C8:C114)</f>
        <v>1</v>
      </c>
      <c r="D6" s="92">
        <f t="shared" ref="D6:BO6" si="4">SUM(D8:D114)</f>
        <v>1</v>
      </c>
      <c r="E6" s="92">
        <f t="shared" si="4"/>
        <v>1</v>
      </c>
      <c r="F6" s="92">
        <f t="shared" si="4"/>
        <v>1</v>
      </c>
      <c r="G6" s="92">
        <f t="shared" si="4"/>
        <v>1</v>
      </c>
      <c r="H6" s="92">
        <f t="shared" si="4"/>
        <v>1</v>
      </c>
      <c r="I6" s="92">
        <f t="shared" si="4"/>
        <v>1</v>
      </c>
      <c r="J6" s="92">
        <f t="shared" si="4"/>
        <v>1</v>
      </c>
      <c r="K6" s="92">
        <f t="shared" si="4"/>
        <v>0.99999999999999989</v>
      </c>
      <c r="L6" s="92">
        <f t="shared" si="4"/>
        <v>1</v>
      </c>
      <c r="M6" s="92">
        <f t="shared" si="4"/>
        <v>1</v>
      </c>
      <c r="N6" s="92">
        <f t="shared" si="4"/>
        <v>1</v>
      </c>
      <c r="O6" s="92">
        <f t="shared" si="4"/>
        <v>1</v>
      </c>
      <c r="P6" s="92">
        <f t="shared" si="4"/>
        <v>1</v>
      </c>
      <c r="Q6" s="92">
        <f t="shared" si="4"/>
        <v>1</v>
      </c>
      <c r="R6" s="92">
        <f t="shared" si="4"/>
        <v>1</v>
      </c>
      <c r="S6" s="92">
        <f t="shared" si="4"/>
        <v>0.99999999999999989</v>
      </c>
      <c r="T6" s="92">
        <f t="shared" si="4"/>
        <v>0.99999999999999989</v>
      </c>
      <c r="U6" s="92">
        <f t="shared" si="4"/>
        <v>1</v>
      </c>
      <c r="V6" s="92">
        <f t="shared" si="4"/>
        <v>0.99999999999999989</v>
      </c>
      <c r="W6" s="92">
        <f t="shared" si="4"/>
        <v>1</v>
      </c>
      <c r="X6" s="92">
        <f t="shared" si="4"/>
        <v>1</v>
      </c>
      <c r="Y6" s="92">
        <f t="shared" si="4"/>
        <v>1</v>
      </c>
      <c r="Z6" s="92">
        <f t="shared" si="4"/>
        <v>1</v>
      </c>
      <c r="AA6" s="92">
        <f t="shared" si="4"/>
        <v>1</v>
      </c>
      <c r="AB6" s="92">
        <f t="shared" si="4"/>
        <v>1</v>
      </c>
      <c r="AC6" s="92">
        <f t="shared" si="4"/>
        <v>1</v>
      </c>
      <c r="AD6" s="92">
        <f t="shared" si="4"/>
        <v>1</v>
      </c>
      <c r="AE6" s="92">
        <f t="shared" si="4"/>
        <v>1</v>
      </c>
      <c r="AF6" s="92">
        <f t="shared" si="4"/>
        <v>0.99999999999999989</v>
      </c>
      <c r="AG6" s="92">
        <f t="shared" si="4"/>
        <v>1</v>
      </c>
      <c r="AH6" s="92">
        <f t="shared" si="4"/>
        <v>1</v>
      </c>
      <c r="AI6" s="92">
        <f t="shared" si="4"/>
        <v>1</v>
      </c>
      <c r="AJ6" s="92">
        <f t="shared" si="4"/>
        <v>1</v>
      </c>
      <c r="AK6" s="92">
        <f t="shared" si="4"/>
        <v>1</v>
      </c>
      <c r="AL6" s="92">
        <f t="shared" si="4"/>
        <v>1</v>
      </c>
      <c r="AM6" s="92">
        <f t="shared" si="4"/>
        <v>1</v>
      </c>
      <c r="AN6" s="92">
        <f t="shared" si="4"/>
        <v>1</v>
      </c>
      <c r="AO6" s="92">
        <f t="shared" si="4"/>
        <v>0.99999999999999989</v>
      </c>
      <c r="AP6" s="92">
        <f t="shared" si="4"/>
        <v>1</v>
      </c>
      <c r="AQ6" s="92">
        <f t="shared" si="4"/>
        <v>1.0000000000000002</v>
      </c>
      <c r="AR6" s="92">
        <f t="shared" si="4"/>
        <v>1</v>
      </c>
      <c r="AS6" s="92">
        <f t="shared" si="4"/>
        <v>1</v>
      </c>
      <c r="AT6" s="92">
        <f t="shared" si="4"/>
        <v>1</v>
      </c>
      <c r="AU6" s="92">
        <f t="shared" si="4"/>
        <v>1</v>
      </c>
      <c r="AV6" s="92">
        <f t="shared" si="4"/>
        <v>0.99999999999999989</v>
      </c>
      <c r="AW6" s="92">
        <f t="shared" si="4"/>
        <v>1.0000000000000002</v>
      </c>
      <c r="AX6" s="92">
        <f t="shared" si="4"/>
        <v>1</v>
      </c>
      <c r="AY6" s="92">
        <f t="shared" si="4"/>
        <v>0.99999999999999989</v>
      </c>
      <c r="AZ6" s="92">
        <f t="shared" si="4"/>
        <v>1</v>
      </c>
      <c r="BA6" s="92">
        <f t="shared" si="4"/>
        <v>1</v>
      </c>
      <c r="BB6" s="92">
        <f t="shared" si="4"/>
        <v>1</v>
      </c>
      <c r="BC6" s="92">
        <f t="shared" si="4"/>
        <v>1</v>
      </c>
      <c r="BD6" s="92">
        <f t="shared" si="4"/>
        <v>1.0000000000000002</v>
      </c>
      <c r="BE6" s="92">
        <f t="shared" si="4"/>
        <v>0.99999999999999978</v>
      </c>
      <c r="BF6" s="92">
        <f t="shared" si="4"/>
        <v>1</v>
      </c>
      <c r="BG6" s="92">
        <f t="shared" si="4"/>
        <v>1</v>
      </c>
      <c r="BH6" s="92">
        <f t="shared" si="4"/>
        <v>1</v>
      </c>
      <c r="BI6" s="92">
        <f t="shared" si="4"/>
        <v>0.99999999999999989</v>
      </c>
      <c r="BJ6" s="92">
        <f t="shared" si="4"/>
        <v>0.99999999999999978</v>
      </c>
      <c r="BK6" s="92">
        <f t="shared" si="4"/>
        <v>1</v>
      </c>
      <c r="BL6" s="92">
        <f t="shared" si="4"/>
        <v>1</v>
      </c>
      <c r="BM6" s="92">
        <f t="shared" si="4"/>
        <v>1.0000000000000002</v>
      </c>
      <c r="BN6" s="92">
        <f t="shared" si="4"/>
        <v>1</v>
      </c>
      <c r="BO6" s="92">
        <f t="shared" si="4"/>
        <v>1</v>
      </c>
      <c r="BP6" s="92">
        <f t="shared" ref="BP6:DB6" si="5">SUM(BP8:BP114)</f>
        <v>1</v>
      </c>
      <c r="BQ6" s="92">
        <f t="shared" si="5"/>
        <v>1</v>
      </c>
      <c r="BR6" s="92">
        <f t="shared" si="5"/>
        <v>1.0000000000000002</v>
      </c>
      <c r="BS6" s="92">
        <f t="shared" si="5"/>
        <v>0.99999999999999989</v>
      </c>
      <c r="BT6" s="92">
        <f t="shared" si="5"/>
        <v>1</v>
      </c>
      <c r="BU6" s="92">
        <f t="shared" si="5"/>
        <v>1</v>
      </c>
      <c r="BV6" s="92">
        <f t="shared" si="5"/>
        <v>0.99999999999999978</v>
      </c>
      <c r="BW6" s="92">
        <f t="shared" si="5"/>
        <v>0.3522358563718655</v>
      </c>
      <c r="BX6" s="92">
        <f t="shared" si="5"/>
        <v>1</v>
      </c>
      <c r="BY6" s="92">
        <f t="shared" si="5"/>
        <v>1</v>
      </c>
      <c r="BZ6" s="92">
        <f t="shared" si="5"/>
        <v>1</v>
      </c>
      <c r="CA6" s="92">
        <f t="shared" si="5"/>
        <v>1</v>
      </c>
      <c r="CB6" s="92">
        <f t="shared" si="5"/>
        <v>0.99999999999999989</v>
      </c>
      <c r="CC6" s="92">
        <f t="shared" si="5"/>
        <v>1</v>
      </c>
      <c r="CD6" s="92">
        <f t="shared" si="5"/>
        <v>1</v>
      </c>
      <c r="CE6" s="92">
        <f t="shared" si="5"/>
        <v>1</v>
      </c>
      <c r="CF6" s="92">
        <f t="shared" si="5"/>
        <v>1</v>
      </c>
      <c r="CG6" s="92">
        <f t="shared" si="5"/>
        <v>1</v>
      </c>
      <c r="CH6" s="92">
        <f t="shared" si="5"/>
        <v>1.0000000000000002</v>
      </c>
      <c r="CI6" s="92">
        <f t="shared" si="5"/>
        <v>1</v>
      </c>
      <c r="CJ6" s="92">
        <f t="shared" si="5"/>
        <v>1</v>
      </c>
      <c r="CK6" s="92">
        <f t="shared" si="5"/>
        <v>1</v>
      </c>
      <c r="CL6" s="92">
        <f t="shared" si="5"/>
        <v>1</v>
      </c>
      <c r="CM6" s="92">
        <f t="shared" si="5"/>
        <v>1</v>
      </c>
      <c r="CN6" s="92">
        <f t="shared" si="5"/>
        <v>1</v>
      </c>
      <c r="CO6" s="92">
        <f t="shared" si="5"/>
        <v>1</v>
      </c>
      <c r="CP6" s="92">
        <f t="shared" si="5"/>
        <v>1</v>
      </c>
      <c r="CQ6" s="92">
        <f t="shared" si="5"/>
        <v>1</v>
      </c>
      <c r="CR6" s="92">
        <f t="shared" si="5"/>
        <v>1</v>
      </c>
      <c r="CS6" s="92">
        <f t="shared" si="5"/>
        <v>1</v>
      </c>
      <c r="CT6" s="92">
        <f t="shared" si="5"/>
        <v>0.99999999999999989</v>
      </c>
      <c r="CU6" s="92">
        <f t="shared" si="5"/>
        <v>1</v>
      </c>
      <c r="CV6" s="92">
        <f t="shared" si="5"/>
        <v>1</v>
      </c>
      <c r="CW6" s="92">
        <f t="shared" si="5"/>
        <v>1</v>
      </c>
      <c r="CX6" s="92">
        <f t="shared" si="5"/>
        <v>1</v>
      </c>
      <c r="CY6" s="92">
        <f t="shared" si="5"/>
        <v>1</v>
      </c>
      <c r="CZ6" s="92">
        <f t="shared" si="5"/>
        <v>1</v>
      </c>
      <c r="DA6" s="92">
        <f t="shared" si="5"/>
        <v>1</v>
      </c>
      <c r="DB6" s="92">
        <f t="shared" si="5"/>
        <v>1</v>
      </c>
      <c r="DC6" s="92"/>
    </row>
    <row r="7" spans="1:107" x14ac:dyDescent="0.75">
      <c r="A7" s="2"/>
      <c r="B7" s="9"/>
      <c r="C7" s="32" t="s">
        <v>11</v>
      </c>
      <c r="D7" s="32" t="s">
        <v>6</v>
      </c>
      <c r="E7" s="32" t="s">
        <v>16</v>
      </c>
      <c r="F7" s="32" t="s">
        <v>13</v>
      </c>
      <c r="G7" s="32" t="s">
        <v>19</v>
      </c>
      <c r="H7" s="32" t="s">
        <v>33</v>
      </c>
      <c r="I7" s="32" t="s">
        <v>36</v>
      </c>
      <c r="J7" s="32" t="s">
        <v>30</v>
      </c>
      <c r="K7" s="32" t="s">
        <v>39</v>
      </c>
      <c r="L7" s="32" t="s">
        <v>1568</v>
      </c>
      <c r="M7" s="32" t="s">
        <v>1569</v>
      </c>
      <c r="N7" s="32" t="s">
        <v>47</v>
      </c>
      <c r="O7" s="32" t="s">
        <v>1570</v>
      </c>
      <c r="P7" s="32" t="s">
        <v>1571</v>
      </c>
      <c r="Q7" s="32" t="s">
        <v>1572</v>
      </c>
      <c r="R7" s="32" t="s">
        <v>65</v>
      </c>
      <c r="S7" s="32" t="s">
        <v>23</v>
      </c>
      <c r="T7" s="32" t="s">
        <v>1573</v>
      </c>
      <c r="U7" s="32" t="s">
        <v>26</v>
      </c>
      <c r="V7" s="32" t="s">
        <v>74</v>
      </c>
      <c r="W7" s="32" t="s">
        <v>69</v>
      </c>
      <c r="X7" s="32" t="s">
        <v>56</v>
      </c>
      <c r="Y7" s="32" t="s">
        <v>52</v>
      </c>
      <c r="Z7" s="32" t="s">
        <v>1574</v>
      </c>
      <c r="AA7" s="32" t="s">
        <v>85</v>
      </c>
      <c r="AB7" s="32" t="s">
        <v>88</v>
      </c>
      <c r="AC7" s="32" t="s">
        <v>100</v>
      </c>
      <c r="AD7" s="32" t="s">
        <v>94</v>
      </c>
      <c r="AE7" s="32" t="s">
        <v>103</v>
      </c>
      <c r="AF7" s="32" t="s">
        <v>91</v>
      </c>
      <c r="AG7" s="32" t="s">
        <v>97</v>
      </c>
      <c r="AH7" s="32" t="s">
        <v>1575</v>
      </c>
      <c r="AI7" s="32" t="s">
        <v>1576</v>
      </c>
      <c r="AJ7" s="32" t="s">
        <v>1577</v>
      </c>
      <c r="AK7" s="32" t="s">
        <v>1578</v>
      </c>
      <c r="AL7" s="32" t="s">
        <v>106</v>
      </c>
      <c r="AM7" s="32" t="s">
        <v>110</v>
      </c>
      <c r="AN7" s="32" t="s">
        <v>115</v>
      </c>
      <c r="AO7" s="32" t="s">
        <v>1139</v>
      </c>
      <c r="AP7" s="32" t="s">
        <v>118</v>
      </c>
      <c r="AQ7" s="32" t="s">
        <v>120</v>
      </c>
      <c r="AR7" s="32" t="s">
        <v>122</v>
      </c>
      <c r="AS7" s="32" t="s">
        <v>126</v>
      </c>
      <c r="AT7" s="32" t="s">
        <v>128</v>
      </c>
      <c r="AU7" s="32" t="s">
        <v>124</v>
      </c>
      <c r="AV7" s="32" t="s">
        <v>134</v>
      </c>
      <c r="AW7" s="32" t="s">
        <v>1152</v>
      </c>
      <c r="AX7" s="32" t="s">
        <v>145</v>
      </c>
      <c r="AY7" s="32" t="s">
        <v>142</v>
      </c>
      <c r="AZ7" s="32" t="s">
        <v>1156</v>
      </c>
      <c r="BA7" s="32" t="s">
        <v>147</v>
      </c>
      <c r="BB7" s="32" t="s">
        <v>149</v>
      </c>
      <c r="BC7" s="32" t="s">
        <v>153</v>
      </c>
      <c r="BD7" s="32" t="s">
        <v>160</v>
      </c>
      <c r="BE7" s="32" t="s">
        <v>1162</v>
      </c>
      <c r="BF7" s="32" t="s">
        <v>163</v>
      </c>
      <c r="BG7" s="32" t="s">
        <v>167</v>
      </c>
      <c r="BH7" s="32" t="s">
        <v>1166</v>
      </c>
      <c r="BI7" s="32" t="s">
        <v>1168</v>
      </c>
      <c r="BJ7" s="32" t="s">
        <v>169</v>
      </c>
      <c r="BK7" s="32" t="s">
        <v>1173</v>
      </c>
      <c r="BL7" s="32" t="s">
        <v>1176</v>
      </c>
      <c r="BM7" s="32" t="s">
        <v>171</v>
      </c>
      <c r="BN7" s="32" t="s">
        <v>173</v>
      </c>
      <c r="BO7" s="32" t="s">
        <v>176</v>
      </c>
      <c r="BP7" s="32" t="s">
        <v>1183</v>
      </c>
      <c r="BQ7" s="32" t="s">
        <v>178</v>
      </c>
      <c r="BR7" s="32" t="s">
        <v>1186</v>
      </c>
      <c r="BS7" s="32" t="s">
        <v>181</v>
      </c>
      <c r="BT7" s="32" t="s">
        <v>183</v>
      </c>
      <c r="BU7" s="32" t="s">
        <v>1191</v>
      </c>
      <c r="BV7" s="32" t="s">
        <v>185</v>
      </c>
      <c r="BW7" s="32" t="s">
        <v>1195</v>
      </c>
      <c r="BX7" s="32" t="s">
        <v>1198</v>
      </c>
      <c r="BY7" s="32" t="s">
        <v>1201</v>
      </c>
      <c r="BZ7" s="32" t="s">
        <v>1204</v>
      </c>
      <c r="CA7" s="32" t="s">
        <v>1207</v>
      </c>
      <c r="CB7" s="32" t="s">
        <v>1210</v>
      </c>
      <c r="CC7" s="32" t="s">
        <v>1213</v>
      </c>
      <c r="CD7" s="32" t="s">
        <v>1216</v>
      </c>
      <c r="CE7" s="32" t="s">
        <v>1219</v>
      </c>
      <c r="CF7" s="32" t="s">
        <v>188</v>
      </c>
      <c r="CG7" s="32" t="s">
        <v>1222</v>
      </c>
      <c r="CH7" s="32" t="s">
        <v>193</v>
      </c>
      <c r="CI7" s="32" t="s">
        <v>1226</v>
      </c>
      <c r="CJ7" s="32" t="s">
        <v>1229</v>
      </c>
      <c r="CK7" s="32" t="s">
        <v>1232</v>
      </c>
      <c r="CL7" s="32" t="s">
        <v>1235</v>
      </c>
      <c r="CM7" s="32" t="s">
        <v>1238</v>
      </c>
      <c r="CN7" s="32" t="s">
        <v>195</v>
      </c>
      <c r="CO7" s="32" t="s">
        <v>1242</v>
      </c>
      <c r="CP7" s="32" t="s">
        <v>1245</v>
      </c>
      <c r="CQ7" s="32" t="s">
        <v>1248</v>
      </c>
      <c r="CR7" s="32" t="s">
        <v>1251</v>
      </c>
      <c r="CS7" s="32" t="s">
        <v>1254</v>
      </c>
      <c r="CT7" s="32" t="s">
        <v>197</v>
      </c>
      <c r="CU7" s="32" t="s">
        <v>199</v>
      </c>
      <c r="CV7" s="32" t="s">
        <v>202</v>
      </c>
      <c r="CW7" s="32" t="s">
        <v>1259</v>
      </c>
      <c r="CX7" s="32" t="s">
        <v>1262</v>
      </c>
      <c r="CY7" s="32" t="s">
        <v>1265</v>
      </c>
      <c r="CZ7" s="32" t="s">
        <v>204</v>
      </c>
      <c r="DA7" s="32" t="s">
        <v>1269</v>
      </c>
      <c r="DB7" s="32" t="s">
        <v>1618</v>
      </c>
      <c r="DC7" s="32"/>
    </row>
    <row r="8" spans="1:107" x14ac:dyDescent="0.75">
      <c r="A8" s="29" t="s">
        <v>1579</v>
      </c>
      <c r="B8" s="17" t="s">
        <v>12</v>
      </c>
      <c r="C8" s="277">
        <f>[2]Final!D17</f>
        <v>7.5260538770349642E-3</v>
      </c>
      <c r="D8" s="277">
        <f>[2]Final!E17</f>
        <v>0</v>
      </c>
      <c r="E8" s="277">
        <f>[2]Final!F17</f>
        <v>0</v>
      </c>
      <c r="F8" s="277">
        <f>[2]Final!G17</f>
        <v>0</v>
      </c>
      <c r="G8" s="277">
        <f>[2]Final!H17</f>
        <v>0</v>
      </c>
      <c r="H8" s="277">
        <f>[2]Final!I17</f>
        <v>0</v>
      </c>
      <c r="I8" s="277">
        <f>[2]Final!J17</f>
        <v>0</v>
      </c>
      <c r="J8" s="277">
        <f>[2]Final!K17</f>
        <v>0</v>
      </c>
      <c r="K8" s="277">
        <f>[2]Final!L17</f>
        <v>0</v>
      </c>
      <c r="L8" s="277">
        <f>[2]Final!M17</f>
        <v>0</v>
      </c>
      <c r="M8" s="277">
        <f>[2]Final!N17</f>
        <v>0</v>
      </c>
      <c r="N8" s="277">
        <f>[2]Final!O17</f>
        <v>0</v>
      </c>
      <c r="O8" s="277">
        <f>[2]Final!P17</f>
        <v>0</v>
      </c>
      <c r="P8" s="277">
        <f>[2]Final!Q17</f>
        <v>0</v>
      </c>
      <c r="Q8" s="277">
        <f>[2]Final!R17</f>
        <v>0</v>
      </c>
      <c r="R8" s="277">
        <f>[2]Final!S17</f>
        <v>0</v>
      </c>
      <c r="S8" s="277">
        <f>[2]Final!T17</f>
        <v>0</v>
      </c>
      <c r="T8" s="277">
        <f>[2]Final!U17</f>
        <v>0</v>
      </c>
      <c r="U8" s="277">
        <f>[2]Final!V17</f>
        <v>0</v>
      </c>
      <c r="V8" s="277">
        <f>[2]Final!W17</f>
        <v>0</v>
      </c>
      <c r="W8" s="277">
        <f>[2]Final!X17</f>
        <v>0</v>
      </c>
      <c r="X8" s="277">
        <f>[2]Final!Y17</f>
        <v>0</v>
      </c>
      <c r="Y8" s="277">
        <f>[2]Final!Z17</f>
        <v>0</v>
      </c>
      <c r="Z8" s="277">
        <f>[2]Final!AA17</f>
        <v>0</v>
      </c>
      <c r="AA8" s="277">
        <f>[2]Final!AB17</f>
        <v>0</v>
      </c>
      <c r="AB8" s="277">
        <f>[2]Final!AC17</f>
        <v>4.5431846944427303E-3</v>
      </c>
      <c r="AC8" s="277">
        <f>[2]Final!AD17</f>
        <v>4.5431846944427303E-3</v>
      </c>
      <c r="AD8" s="277">
        <f>[2]Final!AE17</f>
        <v>4.5431846944427312E-3</v>
      </c>
      <c r="AE8" s="277">
        <f>[2]Final!AF17</f>
        <v>4.5431846944427312E-3</v>
      </c>
      <c r="AF8" s="277">
        <f>[2]Final!AG17</f>
        <v>0</v>
      </c>
      <c r="AG8" s="277">
        <f>[2]Final!AH17</f>
        <v>0</v>
      </c>
      <c r="AH8" s="277">
        <f>[2]Final!AI17</f>
        <v>0</v>
      </c>
      <c r="AI8" s="277">
        <f>[2]Final!AJ17</f>
        <v>0</v>
      </c>
      <c r="AJ8" s="277">
        <f>[2]Final!AK17</f>
        <v>0</v>
      </c>
      <c r="AK8" s="277">
        <f>[2]Final!AL17</f>
        <v>0</v>
      </c>
      <c r="AL8" s="277">
        <f>[2]Final!AM17</f>
        <v>0</v>
      </c>
      <c r="AM8" s="277">
        <f>[2]Final!AN17</f>
        <v>0</v>
      </c>
      <c r="AN8" s="277">
        <f>[2]Final!AO17</f>
        <v>0</v>
      </c>
      <c r="AO8" s="277">
        <f>[2]Final!AP17</f>
        <v>0</v>
      </c>
      <c r="AP8" s="277">
        <f>[2]Final!AQ17</f>
        <v>0</v>
      </c>
      <c r="AQ8" s="277">
        <f>[2]Final!AR17</f>
        <v>0</v>
      </c>
      <c r="AR8" s="277">
        <f>[2]Final!AS17</f>
        <v>0</v>
      </c>
      <c r="AS8" s="277">
        <f>[2]Final!AT17</f>
        <v>5.7043279012935664E-4</v>
      </c>
      <c r="AT8" s="277">
        <f>[2]Final!AU17</f>
        <v>1.0963193986161367E-2</v>
      </c>
      <c r="AU8" s="277">
        <f>[2]Final!AV17</f>
        <v>0</v>
      </c>
      <c r="AV8" s="277">
        <f>[2]Final!AW17</f>
        <v>8.2114940895315569E-2</v>
      </c>
      <c r="AW8" s="277">
        <f>[2]Final!AX17</f>
        <v>5.0074200002807297E-3</v>
      </c>
      <c r="AX8" s="277">
        <f>[2]Final!AY17</f>
        <v>0</v>
      </c>
      <c r="AY8" s="277">
        <f>[2]Final!AZ17</f>
        <v>6.5701232490761414E-3</v>
      </c>
      <c r="AZ8" s="277">
        <f>[2]Final!BA17</f>
        <v>2.2820168615731849E-2</v>
      </c>
      <c r="BA8" s="277">
        <f>[2]Final!BB17</f>
        <v>0</v>
      </c>
      <c r="BB8" s="277">
        <f>[2]Final!BC17</f>
        <v>0</v>
      </c>
      <c r="BC8" s="277">
        <f>[2]Final!BD17</f>
        <v>0</v>
      </c>
      <c r="BD8" s="277">
        <f>[2]Final!BE17</f>
        <v>0</v>
      </c>
      <c r="BE8" s="277">
        <f>[2]Final!BF17</f>
        <v>0</v>
      </c>
      <c r="BF8" s="277">
        <f>[2]Final!BG17</f>
        <v>0</v>
      </c>
      <c r="BG8" s="277">
        <f>[2]Final!BH17</f>
        <v>0</v>
      </c>
      <c r="BH8" s="277">
        <f>[2]Final!BI17</f>
        <v>0</v>
      </c>
      <c r="BI8" s="277">
        <f>[2]Final!BJ17</f>
        <v>0</v>
      </c>
      <c r="BJ8" s="277">
        <f>[2]Final!BK17</f>
        <v>0</v>
      </c>
      <c r="BK8" s="277">
        <f>[2]Final!BL17</f>
        <v>0</v>
      </c>
      <c r="BL8" s="277">
        <f>[2]Final!BM17</f>
        <v>0</v>
      </c>
      <c r="BM8" s="277">
        <f>[2]Final!BN17</f>
        <v>0</v>
      </c>
      <c r="BN8" s="277">
        <f>[2]Final!BO17</f>
        <v>0</v>
      </c>
      <c r="BO8" s="277">
        <f>[2]Final!BP17</f>
        <v>0</v>
      </c>
      <c r="BP8" s="277">
        <f>[2]Final!BQ17</f>
        <v>0</v>
      </c>
      <c r="BQ8" s="277">
        <f>[2]Final!BR17</f>
        <v>0</v>
      </c>
      <c r="BR8" s="277">
        <f>[2]Final!BS17</f>
        <v>0</v>
      </c>
      <c r="BS8" s="277">
        <f>[2]Final!BT17</f>
        <v>0</v>
      </c>
      <c r="BT8" s="277">
        <f>[2]Final!BU17</f>
        <v>0</v>
      </c>
      <c r="BU8" s="277">
        <f>[2]Final!BV17</f>
        <v>0</v>
      </c>
      <c r="BV8" s="277">
        <f>[2]Final!BW17</f>
        <v>0</v>
      </c>
      <c r="BW8" s="277">
        <f>[2]Final!BX17</f>
        <v>0</v>
      </c>
      <c r="BX8" s="277">
        <f>[2]Final!BY17</f>
        <v>0</v>
      </c>
      <c r="BY8" s="277">
        <f>[2]Final!BZ17</f>
        <v>0</v>
      </c>
      <c r="BZ8" s="277">
        <f>[2]Final!CA17</f>
        <v>0</v>
      </c>
      <c r="CA8" s="277">
        <f>[2]Final!CB17</f>
        <v>0</v>
      </c>
      <c r="CB8" s="277">
        <f>[2]Final!CC17</f>
        <v>0</v>
      </c>
      <c r="CC8" s="277">
        <f>[2]Final!CD17</f>
        <v>0</v>
      </c>
      <c r="CD8" s="277">
        <f>[2]Final!CE17</f>
        <v>0</v>
      </c>
      <c r="CE8" s="277">
        <f>[2]Final!CF17</f>
        <v>0</v>
      </c>
      <c r="CF8" s="277">
        <f>[2]Final!CG17</f>
        <v>2.4135714902364297E-4</v>
      </c>
      <c r="CG8" s="277">
        <f>[2]Final!CH17</f>
        <v>0</v>
      </c>
      <c r="CH8" s="277">
        <f>[2]Final!CI17</f>
        <v>0</v>
      </c>
      <c r="CI8" s="277">
        <f>[2]Final!CJ17</f>
        <v>0</v>
      </c>
      <c r="CJ8" s="277">
        <f>[2]Final!CK17</f>
        <v>0</v>
      </c>
      <c r="CK8" s="277">
        <f>[2]Final!CL17</f>
        <v>0</v>
      </c>
      <c r="CL8" s="277">
        <f>[2]Final!CM17</f>
        <v>0</v>
      </c>
      <c r="CM8" s="277">
        <f>[2]Final!CN17</f>
        <v>0</v>
      </c>
      <c r="CN8" s="277">
        <f>[2]Final!CO17</f>
        <v>0</v>
      </c>
      <c r="CO8" s="277">
        <f>[2]Final!CP17</f>
        <v>0</v>
      </c>
      <c r="CP8" s="277">
        <f>[2]Final!CQ17</f>
        <v>0</v>
      </c>
      <c r="CQ8" s="277">
        <f>[2]Final!CR17</f>
        <v>0</v>
      </c>
      <c r="CR8" s="277">
        <f>[2]Final!CS17</f>
        <v>0</v>
      </c>
      <c r="CS8" s="277">
        <f>[2]Final!CT17</f>
        <v>0</v>
      </c>
      <c r="CT8" s="277">
        <f>[2]Final!CU17</f>
        <v>0</v>
      </c>
      <c r="CU8" s="277">
        <f>[2]Final!CV17</f>
        <v>0</v>
      </c>
      <c r="CV8" s="277">
        <f>[2]Final!CW17</f>
        <v>0</v>
      </c>
      <c r="CW8" s="277">
        <f>[2]Final!CX17</f>
        <v>0</v>
      </c>
      <c r="CX8" s="277">
        <f>[2]Final!CY17</f>
        <v>0</v>
      </c>
      <c r="CY8" s="277">
        <f>[2]Final!CZ17</f>
        <v>0</v>
      </c>
      <c r="CZ8" s="277">
        <f>[2]Final!DA17</f>
        <v>0</v>
      </c>
      <c r="DA8" s="277">
        <f>[2]Final!DB17</f>
        <v>0</v>
      </c>
      <c r="DB8" s="277">
        <f>[2]Final!DC17</f>
        <v>0</v>
      </c>
      <c r="DC8" s="92"/>
    </row>
    <row r="9" spans="1:107" x14ac:dyDescent="0.75">
      <c r="A9" s="29" t="s">
        <v>1580</v>
      </c>
      <c r="B9" s="17" t="s">
        <v>7</v>
      </c>
      <c r="C9" s="277">
        <f>[2]Final!D18</f>
        <v>0</v>
      </c>
      <c r="D9" s="277">
        <f>[2]Final!E18</f>
        <v>7.5260538770349659E-3</v>
      </c>
      <c r="E9" s="277">
        <f>[2]Final!F18</f>
        <v>0</v>
      </c>
      <c r="F9" s="277">
        <f>[2]Final!G18</f>
        <v>0</v>
      </c>
      <c r="G9" s="277">
        <f>[2]Final!H18</f>
        <v>0</v>
      </c>
      <c r="H9" s="277">
        <f>[2]Final!I18</f>
        <v>0</v>
      </c>
      <c r="I9" s="277">
        <f>[2]Final!J18</f>
        <v>0</v>
      </c>
      <c r="J9" s="277">
        <f>[2]Final!K18</f>
        <v>0</v>
      </c>
      <c r="K9" s="277">
        <f>[2]Final!L18</f>
        <v>0</v>
      </c>
      <c r="L9" s="277">
        <f>[2]Final!M18</f>
        <v>0</v>
      </c>
      <c r="M9" s="277">
        <f>[2]Final!N18</f>
        <v>0</v>
      </c>
      <c r="N9" s="277">
        <f>[2]Final!O18</f>
        <v>0</v>
      </c>
      <c r="O9" s="277">
        <f>[2]Final!P18</f>
        <v>0</v>
      </c>
      <c r="P9" s="277">
        <f>[2]Final!Q18</f>
        <v>0</v>
      </c>
      <c r="Q9" s="277">
        <f>[2]Final!R18</f>
        <v>0</v>
      </c>
      <c r="R9" s="277">
        <f>[2]Final!S18</f>
        <v>0</v>
      </c>
      <c r="S9" s="277">
        <f>[2]Final!T18</f>
        <v>0</v>
      </c>
      <c r="T9" s="277">
        <f>[2]Final!U18</f>
        <v>0</v>
      </c>
      <c r="U9" s="277">
        <f>[2]Final!V18</f>
        <v>0</v>
      </c>
      <c r="V9" s="277">
        <f>[2]Final!W18</f>
        <v>0</v>
      </c>
      <c r="W9" s="277">
        <f>[2]Final!X18</f>
        <v>0</v>
      </c>
      <c r="X9" s="277">
        <f>[2]Final!Y18</f>
        <v>0</v>
      </c>
      <c r="Y9" s="277">
        <f>[2]Final!Z18</f>
        <v>0</v>
      </c>
      <c r="Z9" s="277">
        <f>[2]Final!AA18</f>
        <v>0</v>
      </c>
      <c r="AA9" s="277">
        <f>[2]Final!AB18</f>
        <v>0</v>
      </c>
      <c r="AB9" s="277">
        <f>[2]Final!AC18</f>
        <v>7.7859364090870666E-3</v>
      </c>
      <c r="AC9" s="277">
        <f>[2]Final!AD18</f>
        <v>7.7859364090870666E-3</v>
      </c>
      <c r="AD9" s="277">
        <f>[2]Final!AE18</f>
        <v>7.7859364090870666E-3</v>
      </c>
      <c r="AE9" s="277">
        <f>[2]Final!AF18</f>
        <v>7.7859364090870657E-3</v>
      </c>
      <c r="AF9" s="277">
        <f>[2]Final!AG18</f>
        <v>0</v>
      </c>
      <c r="AG9" s="277">
        <f>[2]Final!AH18</f>
        <v>0</v>
      </c>
      <c r="AH9" s="277">
        <f>[2]Final!AI18</f>
        <v>0</v>
      </c>
      <c r="AI9" s="277">
        <f>[2]Final!AJ18</f>
        <v>0</v>
      </c>
      <c r="AJ9" s="277">
        <f>[2]Final!AK18</f>
        <v>0</v>
      </c>
      <c r="AK9" s="277">
        <f>[2]Final!AL18</f>
        <v>0</v>
      </c>
      <c r="AL9" s="277">
        <f>[2]Final!AM18</f>
        <v>0</v>
      </c>
      <c r="AM9" s="277">
        <f>[2]Final!AN18</f>
        <v>0</v>
      </c>
      <c r="AN9" s="277">
        <f>[2]Final!AO18</f>
        <v>0</v>
      </c>
      <c r="AO9" s="277">
        <f>[2]Final!AP18</f>
        <v>0</v>
      </c>
      <c r="AP9" s="277">
        <f>[2]Final!AQ18</f>
        <v>0</v>
      </c>
      <c r="AQ9" s="277">
        <f>[2]Final!AR18</f>
        <v>0</v>
      </c>
      <c r="AR9" s="277">
        <f>[2]Final!AS18</f>
        <v>0</v>
      </c>
      <c r="AS9" s="277">
        <f>[2]Final!AT18</f>
        <v>9.7758592888332009E-4</v>
      </c>
      <c r="AT9" s="277">
        <f>[2]Final!AU18</f>
        <v>1.8788303130433989E-2</v>
      </c>
      <c r="AU9" s="277">
        <f>[2]Final!AV18</f>
        <v>0</v>
      </c>
      <c r="AV9" s="277">
        <f>[2]Final!AW18</f>
        <v>0.14072544944715085</v>
      </c>
      <c r="AW9" s="277">
        <f>[2]Final!AX18</f>
        <v>8.5815251454483786E-3</v>
      </c>
      <c r="AX9" s="277">
        <f>[2]Final!AY18</f>
        <v>0</v>
      </c>
      <c r="AY9" s="277">
        <f>[2]Final!AZ18</f>
        <v>1.1259626288084679E-2</v>
      </c>
      <c r="AZ9" s="277">
        <f>[2]Final!BA18</f>
        <v>3.9108333390907073E-2</v>
      </c>
      <c r="BA9" s="277">
        <f>[2]Final!BB18</f>
        <v>0</v>
      </c>
      <c r="BB9" s="277">
        <f>[2]Final!BC18</f>
        <v>0</v>
      </c>
      <c r="BC9" s="277">
        <f>[2]Final!BD18</f>
        <v>0</v>
      </c>
      <c r="BD9" s="277">
        <f>[2]Final!BE18</f>
        <v>0</v>
      </c>
      <c r="BE9" s="277">
        <f>[2]Final!BF18</f>
        <v>0</v>
      </c>
      <c r="BF9" s="277">
        <f>[2]Final!BG18</f>
        <v>0</v>
      </c>
      <c r="BG9" s="277">
        <f>[2]Final!BH18</f>
        <v>0</v>
      </c>
      <c r="BH9" s="277">
        <f>[2]Final!BI18</f>
        <v>0</v>
      </c>
      <c r="BI9" s="277">
        <f>[2]Final!BJ18</f>
        <v>0</v>
      </c>
      <c r="BJ9" s="277">
        <f>[2]Final!BK18</f>
        <v>0</v>
      </c>
      <c r="BK9" s="277">
        <f>[2]Final!BL18</f>
        <v>0</v>
      </c>
      <c r="BL9" s="277">
        <f>[2]Final!BM18</f>
        <v>0</v>
      </c>
      <c r="BM9" s="277">
        <f>[2]Final!BN18</f>
        <v>0</v>
      </c>
      <c r="BN9" s="277">
        <f>[2]Final!BO18</f>
        <v>0</v>
      </c>
      <c r="BO9" s="277">
        <f>[2]Final!BP18</f>
        <v>0</v>
      </c>
      <c r="BP9" s="277">
        <f>[2]Final!BQ18</f>
        <v>0</v>
      </c>
      <c r="BQ9" s="277">
        <f>[2]Final!BR18</f>
        <v>0</v>
      </c>
      <c r="BR9" s="277">
        <f>[2]Final!BS18</f>
        <v>0</v>
      </c>
      <c r="BS9" s="277">
        <f>[2]Final!BT18</f>
        <v>0</v>
      </c>
      <c r="BT9" s="277">
        <f>[2]Final!BU18</f>
        <v>0</v>
      </c>
      <c r="BU9" s="277">
        <f>[2]Final!BV18</f>
        <v>0</v>
      </c>
      <c r="BV9" s="277">
        <f>[2]Final!BW18</f>
        <v>0</v>
      </c>
      <c r="BW9" s="277">
        <f>[2]Final!BX18</f>
        <v>0</v>
      </c>
      <c r="BX9" s="277">
        <f>[2]Final!BY18</f>
        <v>0</v>
      </c>
      <c r="BY9" s="277">
        <f>[2]Final!BZ18</f>
        <v>0</v>
      </c>
      <c r="BZ9" s="277">
        <f>[2]Final!CA18</f>
        <v>0</v>
      </c>
      <c r="CA9" s="277">
        <f>[2]Final!CB18</f>
        <v>0</v>
      </c>
      <c r="CB9" s="277">
        <f>[2]Final!CC18</f>
        <v>0</v>
      </c>
      <c r="CC9" s="277">
        <f>[2]Final!CD18</f>
        <v>0</v>
      </c>
      <c r="CD9" s="277">
        <f>[2]Final!CE18</f>
        <v>0</v>
      </c>
      <c r="CE9" s="277">
        <f>[2]Final!CF18</f>
        <v>0</v>
      </c>
      <c r="CF9" s="277">
        <f>[2]Final!CG18</f>
        <v>4.136286637158468E-4</v>
      </c>
      <c r="CG9" s="277">
        <f>[2]Final!CH18</f>
        <v>0</v>
      </c>
      <c r="CH9" s="277">
        <f>[2]Final!CI18</f>
        <v>0</v>
      </c>
      <c r="CI9" s="277">
        <f>[2]Final!CJ18</f>
        <v>0</v>
      </c>
      <c r="CJ9" s="277">
        <f>[2]Final!CK18</f>
        <v>0</v>
      </c>
      <c r="CK9" s="277">
        <f>[2]Final!CL18</f>
        <v>0</v>
      </c>
      <c r="CL9" s="277">
        <f>[2]Final!CM18</f>
        <v>0</v>
      </c>
      <c r="CM9" s="277">
        <f>[2]Final!CN18</f>
        <v>0</v>
      </c>
      <c r="CN9" s="277">
        <f>[2]Final!CO18</f>
        <v>0</v>
      </c>
      <c r="CO9" s="277">
        <f>[2]Final!CP18</f>
        <v>0</v>
      </c>
      <c r="CP9" s="277">
        <f>[2]Final!CQ18</f>
        <v>0</v>
      </c>
      <c r="CQ9" s="277">
        <f>[2]Final!CR18</f>
        <v>0</v>
      </c>
      <c r="CR9" s="277">
        <f>[2]Final!CS18</f>
        <v>0</v>
      </c>
      <c r="CS9" s="277">
        <f>[2]Final!CT18</f>
        <v>0</v>
      </c>
      <c r="CT9" s="277">
        <f>[2]Final!CU18</f>
        <v>0</v>
      </c>
      <c r="CU9" s="277">
        <f>[2]Final!CV18</f>
        <v>0</v>
      </c>
      <c r="CV9" s="277">
        <f>[2]Final!CW18</f>
        <v>0</v>
      </c>
      <c r="CW9" s="277">
        <f>[2]Final!CX18</f>
        <v>0</v>
      </c>
      <c r="CX9" s="277">
        <f>[2]Final!CY18</f>
        <v>0</v>
      </c>
      <c r="CY9" s="277">
        <f>[2]Final!CZ18</f>
        <v>0</v>
      </c>
      <c r="CZ9" s="277">
        <f>[2]Final!DA18</f>
        <v>0</v>
      </c>
      <c r="DA9" s="277">
        <f>[2]Final!DB18</f>
        <v>0</v>
      </c>
      <c r="DB9" s="277">
        <f>[2]Final!DC18</f>
        <v>0</v>
      </c>
      <c r="DC9" s="92"/>
    </row>
    <row r="10" spans="1:107" x14ac:dyDescent="0.75">
      <c r="A10" s="29" t="s">
        <v>1581</v>
      </c>
      <c r="B10" s="17" t="s">
        <v>17</v>
      </c>
      <c r="C10" s="277">
        <f>[2]Final!D19</f>
        <v>0</v>
      </c>
      <c r="D10" s="277">
        <f>[2]Final!E19</f>
        <v>0</v>
      </c>
      <c r="E10" s="277">
        <f>[2]Final!F19</f>
        <v>7.5260538770349633E-3</v>
      </c>
      <c r="F10" s="277">
        <f>[2]Final!G19</f>
        <v>0</v>
      </c>
      <c r="G10" s="277">
        <f>[2]Final!H19</f>
        <v>0</v>
      </c>
      <c r="H10" s="277">
        <f>[2]Final!I19</f>
        <v>0</v>
      </c>
      <c r="I10" s="277">
        <f>[2]Final!J19</f>
        <v>0</v>
      </c>
      <c r="J10" s="277">
        <f>[2]Final!K19</f>
        <v>0</v>
      </c>
      <c r="K10" s="277">
        <f>[2]Final!L19</f>
        <v>0</v>
      </c>
      <c r="L10" s="277">
        <f>[2]Final!M19</f>
        <v>0</v>
      </c>
      <c r="M10" s="277">
        <f>[2]Final!N19</f>
        <v>0</v>
      </c>
      <c r="N10" s="277">
        <f>[2]Final!O19</f>
        <v>0</v>
      </c>
      <c r="O10" s="277">
        <f>[2]Final!P19</f>
        <v>0</v>
      </c>
      <c r="P10" s="277">
        <f>[2]Final!Q19</f>
        <v>0</v>
      </c>
      <c r="Q10" s="277">
        <f>[2]Final!R19</f>
        <v>0</v>
      </c>
      <c r="R10" s="277">
        <f>[2]Final!S19</f>
        <v>0</v>
      </c>
      <c r="S10" s="277">
        <f>[2]Final!T19</f>
        <v>0</v>
      </c>
      <c r="T10" s="277">
        <f>[2]Final!U19</f>
        <v>0</v>
      </c>
      <c r="U10" s="277">
        <f>[2]Final!V19</f>
        <v>0</v>
      </c>
      <c r="V10" s="277">
        <f>[2]Final!W19</f>
        <v>0</v>
      </c>
      <c r="W10" s="277">
        <f>[2]Final!X19</f>
        <v>0</v>
      </c>
      <c r="X10" s="277">
        <f>[2]Final!Y19</f>
        <v>0</v>
      </c>
      <c r="Y10" s="277">
        <f>[2]Final!Z19</f>
        <v>0</v>
      </c>
      <c r="Z10" s="277">
        <f>[2]Final!AA19</f>
        <v>0</v>
      </c>
      <c r="AA10" s="277">
        <f>[2]Final!AB19</f>
        <v>0</v>
      </c>
      <c r="AB10" s="277">
        <f>[2]Final!AC19</f>
        <v>7.6025673146347672E-3</v>
      </c>
      <c r="AC10" s="277">
        <f>[2]Final!AD19</f>
        <v>7.6025673146347672E-3</v>
      </c>
      <c r="AD10" s="277">
        <f>[2]Final!AE19</f>
        <v>7.6025673146347681E-3</v>
      </c>
      <c r="AE10" s="277">
        <f>[2]Final!AF19</f>
        <v>7.6025673146347681E-3</v>
      </c>
      <c r="AF10" s="277">
        <f>[2]Final!AG19</f>
        <v>0</v>
      </c>
      <c r="AG10" s="277">
        <f>[2]Final!AH19</f>
        <v>0</v>
      </c>
      <c r="AH10" s="277">
        <f>[2]Final!AI19</f>
        <v>0</v>
      </c>
      <c r="AI10" s="277">
        <f>[2]Final!AJ19</f>
        <v>0</v>
      </c>
      <c r="AJ10" s="277">
        <f>[2]Final!AK19</f>
        <v>0</v>
      </c>
      <c r="AK10" s="277">
        <f>[2]Final!AL19</f>
        <v>0</v>
      </c>
      <c r="AL10" s="277">
        <f>[2]Final!AM19</f>
        <v>0</v>
      </c>
      <c r="AM10" s="277">
        <f>[2]Final!AN19</f>
        <v>0</v>
      </c>
      <c r="AN10" s="277">
        <f>[2]Final!AO19</f>
        <v>0</v>
      </c>
      <c r="AO10" s="277">
        <f>[2]Final!AP19</f>
        <v>0</v>
      </c>
      <c r="AP10" s="277">
        <f>[2]Final!AQ19</f>
        <v>0</v>
      </c>
      <c r="AQ10" s="277">
        <f>[2]Final!AR19</f>
        <v>0</v>
      </c>
      <c r="AR10" s="277">
        <f>[2]Final!AS19</f>
        <v>0</v>
      </c>
      <c r="AS10" s="277">
        <f>[2]Final!AT19</f>
        <v>9.5456248801377647E-4</v>
      </c>
      <c r="AT10" s="277">
        <f>[2]Final!AU19</f>
        <v>1.8345813755963624E-2</v>
      </c>
      <c r="AU10" s="277">
        <f>[2]Final!AV19</f>
        <v>0</v>
      </c>
      <c r="AV10" s="277">
        <f>[2]Final!AW19</f>
        <v>0.13741117909151321</v>
      </c>
      <c r="AW10" s="277">
        <f>[2]Final!AX19</f>
        <v>8.3794188845875851E-3</v>
      </c>
      <c r="AX10" s="277">
        <f>[2]Final!AY19</f>
        <v>0</v>
      </c>
      <c r="AY10" s="277">
        <f>[2]Final!AZ19</f>
        <v>1.0994447205205492E-2</v>
      </c>
      <c r="AZ10" s="277">
        <f>[2]Final!BA19</f>
        <v>3.8187280443305348E-2</v>
      </c>
      <c r="BA10" s="277">
        <f>[2]Final!BB19</f>
        <v>0</v>
      </c>
      <c r="BB10" s="277">
        <f>[2]Final!BC19</f>
        <v>0</v>
      </c>
      <c r="BC10" s="277">
        <f>[2]Final!BD19</f>
        <v>0</v>
      </c>
      <c r="BD10" s="277">
        <f>[2]Final!BE19</f>
        <v>0</v>
      </c>
      <c r="BE10" s="277">
        <f>[2]Final!BF19</f>
        <v>0</v>
      </c>
      <c r="BF10" s="277">
        <f>[2]Final!BG19</f>
        <v>0</v>
      </c>
      <c r="BG10" s="277">
        <f>[2]Final!BH19</f>
        <v>0</v>
      </c>
      <c r="BH10" s="277">
        <f>[2]Final!BI19</f>
        <v>0</v>
      </c>
      <c r="BI10" s="277">
        <f>[2]Final!BJ19</f>
        <v>0</v>
      </c>
      <c r="BJ10" s="277">
        <f>[2]Final!BK19</f>
        <v>0</v>
      </c>
      <c r="BK10" s="277">
        <f>[2]Final!BL19</f>
        <v>0</v>
      </c>
      <c r="BL10" s="277">
        <f>[2]Final!BM19</f>
        <v>0</v>
      </c>
      <c r="BM10" s="277">
        <f>[2]Final!BN19</f>
        <v>0</v>
      </c>
      <c r="BN10" s="277">
        <f>[2]Final!BO19</f>
        <v>0</v>
      </c>
      <c r="BO10" s="277">
        <f>[2]Final!BP19</f>
        <v>0</v>
      </c>
      <c r="BP10" s="277">
        <f>[2]Final!BQ19</f>
        <v>0</v>
      </c>
      <c r="BQ10" s="277">
        <f>[2]Final!BR19</f>
        <v>0</v>
      </c>
      <c r="BR10" s="277">
        <f>[2]Final!BS19</f>
        <v>0</v>
      </c>
      <c r="BS10" s="277">
        <f>[2]Final!BT19</f>
        <v>0</v>
      </c>
      <c r="BT10" s="277">
        <f>[2]Final!BU19</f>
        <v>0</v>
      </c>
      <c r="BU10" s="277">
        <f>[2]Final!BV19</f>
        <v>0</v>
      </c>
      <c r="BV10" s="277">
        <f>[2]Final!BW19</f>
        <v>0</v>
      </c>
      <c r="BW10" s="277">
        <f>[2]Final!BX19</f>
        <v>0</v>
      </c>
      <c r="BX10" s="277">
        <f>[2]Final!BY19</f>
        <v>0</v>
      </c>
      <c r="BY10" s="277">
        <f>[2]Final!BZ19</f>
        <v>0</v>
      </c>
      <c r="BZ10" s="277">
        <f>[2]Final!CA19</f>
        <v>0</v>
      </c>
      <c r="CA10" s="277">
        <f>[2]Final!CB19</f>
        <v>0</v>
      </c>
      <c r="CB10" s="277">
        <f>[2]Final!CC19</f>
        <v>0</v>
      </c>
      <c r="CC10" s="277">
        <f>[2]Final!CD19</f>
        <v>0</v>
      </c>
      <c r="CD10" s="277">
        <f>[2]Final!CE19</f>
        <v>0</v>
      </c>
      <c r="CE10" s="277">
        <f>[2]Final!CF19</f>
        <v>0</v>
      </c>
      <c r="CF10" s="277">
        <f>[2]Final!CG19</f>
        <v>4.0388716192081954E-4</v>
      </c>
      <c r="CG10" s="277">
        <f>[2]Final!CH19</f>
        <v>0</v>
      </c>
      <c r="CH10" s="277">
        <f>[2]Final!CI19</f>
        <v>0</v>
      </c>
      <c r="CI10" s="277">
        <f>[2]Final!CJ19</f>
        <v>0</v>
      </c>
      <c r="CJ10" s="277">
        <f>[2]Final!CK19</f>
        <v>0</v>
      </c>
      <c r="CK10" s="277">
        <f>[2]Final!CL19</f>
        <v>0</v>
      </c>
      <c r="CL10" s="277">
        <f>[2]Final!CM19</f>
        <v>0</v>
      </c>
      <c r="CM10" s="277">
        <f>[2]Final!CN19</f>
        <v>0</v>
      </c>
      <c r="CN10" s="277">
        <f>[2]Final!CO19</f>
        <v>0</v>
      </c>
      <c r="CO10" s="277">
        <f>[2]Final!CP19</f>
        <v>0</v>
      </c>
      <c r="CP10" s="277">
        <f>[2]Final!CQ19</f>
        <v>0</v>
      </c>
      <c r="CQ10" s="277">
        <f>[2]Final!CR19</f>
        <v>0</v>
      </c>
      <c r="CR10" s="277">
        <f>[2]Final!CS19</f>
        <v>0</v>
      </c>
      <c r="CS10" s="277">
        <f>[2]Final!CT19</f>
        <v>0</v>
      </c>
      <c r="CT10" s="277">
        <f>[2]Final!CU19</f>
        <v>0</v>
      </c>
      <c r="CU10" s="277">
        <f>[2]Final!CV19</f>
        <v>0</v>
      </c>
      <c r="CV10" s="277">
        <f>[2]Final!CW19</f>
        <v>0</v>
      </c>
      <c r="CW10" s="277">
        <f>[2]Final!CX19</f>
        <v>0</v>
      </c>
      <c r="CX10" s="277">
        <f>[2]Final!CY19</f>
        <v>0</v>
      </c>
      <c r="CY10" s="277">
        <f>[2]Final!CZ19</f>
        <v>0</v>
      </c>
      <c r="CZ10" s="277">
        <f>[2]Final!DA19</f>
        <v>0</v>
      </c>
      <c r="DA10" s="277">
        <f>[2]Final!DB19</f>
        <v>0</v>
      </c>
      <c r="DB10" s="277">
        <f>[2]Final!DC19</f>
        <v>0</v>
      </c>
      <c r="DC10" s="92"/>
    </row>
    <row r="11" spans="1:107" x14ac:dyDescent="0.75">
      <c r="A11" s="29" t="s">
        <v>1582</v>
      </c>
      <c r="B11" s="17" t="s">
        <v>14</v>
      </c>
      <c r="C11" s="277">
        <f>[2]Final!D20</f>
        <v>0</v>
      </c>
      <c r="D11" s="277">
        <f>[2]Final!E20</f>
        <v>0</v>
      </c>
      <c r="E11" s="277">
        <f>[2]Final!F20</f>
        <v>0</v>
      </c>
      <c r="F11" s="277">
        <f>[2]Final!G20</f>
        <v>7.526053877034965E-3</v>
      </c>
      <c r="G11" s="277">
        <f>[2]Final!H20</f>
        <v>0</v>
      </c>
      <c r="H11" s="277">
        <f>[2]Final!I20</f>
        <v>0</v>
      </c>
      <c r="I11" s="277">
        <f>[2]Final!J20</f>
        <v>0</v>
      </c>
      <c r="J11" s="277">
        <f>[2]Final!K20</f>
        <v>0</v>
      </c>
      <c r="K11" s="277">
        <f>[2]Final!L20</f>
        <v>0</v>
      </c>
      <c r="L11" s="277">
        <f>[2]Final!M20</f>
        <v>0</v>
      </c>
      <c r="M11" s="277">
        <f>[2]Final!N20</f>
        <v>0</v>
      </c>
      <c r="N11" s="277">
        <f>[2]Final!O20</f>
        <v>0</v>
      </c>
      <c r="O11" s="277">
        <f>[2]Final!P20</f>
        <v>0</v>
      </c>
      <c r="P11" s="277">
        <f>[2]Final!Q20</f>
        <v>0</v>
      </c>
      <c r="Q11" s="277">
        <f>[2]Final!R20</f>
        <v>0</v>
      </c>
      <c r="R11" s="277">
        <f>[2]Final!S20</f>
        <v>0</v>
      </c>
      <c r="S11" s="277">
        <f>[2]Final!T20</f>
        <v>0</v>
      </c>
      <c r="T11" s="277">
        <f>[2]Final!U20</f>
        <v>0</v>
      </c>
      <c r="U11" s="277">
        <f>[2]Final!V20</f>
        <v>0</v>
      </c>
      <c r="V11" s="277">
        <f>[2]Final!W20</f>
        <v>0</v>
      </c>
      <c r="W11" s="277">
        <f>[2]Final!X20</f>
        <v>0</v>
      </c>
      <c r="X11" s="277">
        <f>[2]Final!Y20</f>
        <v>0</v>
      </c>
      <c r="Y11" s="277">
        <f>[2]Final!Z20</f>
        <v>0</v>
      </c>
      <c r="Z11" s="277">
        <f>[2]Final!AA20</f>
        <v>0</v>
      </c>
      <c r="AA11" s="277">
        <f>[2]Final!AB20</f>
        <v>0</v>
      </c>
      <c r="AB11" s="277">
        <f>[2]Final!AC20</f>
        <v>8.2590306562335767E-4</v>
      </c>
      <c r="AC11" s="277">
        <f>[2]Final!AD20</f>
        <v>8.2590306562335778E-4</v>
      </c>
      <c r="AD11" s="277">
        <f>[2]Final!AE20</f>
        <v>8.2590306562335767E-4</v>
      </c>
      <c r="AE11" s="277">
        <f>[2]Final!AF20</f>
        <v>8.2590306562335778E-4</v>
      </c>
      <c r="AF11" s="277">
        <f>[2]Final!AG20</f>
        <v>0</v>
      </c>
      <c r="AG11" s="277">
        <f>[2]Final!AH20</f>
        <v>0</v>
      </c>
      <c r="AH11" s="277">
        <f>[2]Final!AI20</f>
        <v>0</v>
      </c>
      <c r="AI11" s="277">
        <f>[2]Final!AJ20</f>
        <v>0</v>
      </c>
      <c r="AJ11" s="277">
        <f>[2]Final!AK20</f>
        <v>0</v>
      </c>
      <c r="AK11" s="277">
        <f>[2]Final!AL20</f>
        <v>0</v>
      </c>
      <c r="AL11" s="277">
        <f>[2]Final!AM20</f>
        <v>0</v>
      </c>
      <c r="AM11" s="277">
        <f>[2]Final!AN20</f>
        <v>0</v>
      </c>
      <c r="AN11" s="277">
        <f>[2]Final!AO20</f>
        <v>0</v>
      </c>
      <c r="AO11" s="277">
        <f>[2]Final!AP20</f>
        <v>0</v>
      </c>
      <c r="AP11" s="277">
        <f>[2]Final!AQ20</f>
        <v>0</v>
      </c>
      <c r="AQ11" s="277">
        <f>[2]Final!AR20</f>
        <v>0</v>
      </c>
      <c r="AR11" s="277">
        <f>[2]Final!AS20</f>
        <v>0</v>
      </c>
      <c r="AS11" s="277">
        <f>[2]Final!AT20</f>
        <v>1.0369866553657887E-4</v>
      </c>
      <c r="AT11" s="277">
        <f>[2]Final!AU20</f>
        <v>1.992993050286912E-3</v>
      </c>
      <c r="AU11" s="277">
        <f>[2]Final!AV20</f>
        <v>0</v>
      </c>
      <c r="AV11" s="277">
        <f>[2]Final!AW20</f>
        <v>1.4927630281436455E-2</v>
      </c>
      <c r="AW11" s="277">
        <f>[2]Final!AX20</f>
        <v>9.1029614846042473E-4</v>
      </c>
      <c r="AX11" s="277">
        <f>[2]Final!AY20</f>
        <v>0</v>
      </c>
      <c r="AY11" s="277">
        <f>[2]Final!AZ20</f>
        <v>1.1943791190291615E-3</v>
      </c>
      <c r="AZ11" s="277">
        <f>[2]Final!BA20</f>
        <v>4.1484659958528685E-3</v>
      </c>
      <c r="BA11" s="277">
        <f>[2]Final!BB20</f>
        <v>0</v>
      </c>
      <c r="BB11" s="277">
        <f>[2]Final!BC20</f>
        <v>0</v>
      </c>
      <c r="BC11" s="277">
        <f>[2]Final!BD20</f>
        <v>0</v>
      </c>
      <c r="BD11" s="277">
        <f>[2]Final!BE20</f>
        <v>0</v>
      </c>
      <c r="BE11" s="277">
        <f>[2]Final!BF20</f>
        <v>0</v>
      </c>
      <c r="BF11" s="277">
        <f>[2]Final!BG20</f>
        <v>0</v>
      </c>
      <c r="BG11" s="277">
        <f>[2]Final!BH20</f>
        <v>0</v>
      </c>
      <c r="BH11" s="277">
        <f>[2]Final!BI20</f>
        <v>0</v>
      </c>
      <c r="BI11" s="277">
        <f>[2]Final!BJ20</f>
        <v>0</v>
      </c>
      <c r="BJ11" s="277">
        <f>[2]Final!BK20</f>
        <v>0</v>
      </c>
      <c r="BK11" s="277">
        <f>[2]Final!BL20</f>
        <v>0</v>
      </c>
      <c r="BL11" s="277">
        <f>[2]Final!BM20</f>
        <v>0</v>
      </c>
      <c r="BM11" s="277">
        <f>[2]Final!BN20</f>
        <v>0</v>
      </c>
      <c r="BN11" s="277">
        <f>[2]Final!BO20</f>
        <v>0</v>
      </c>
      <c r="BO11" s="277">
        <f>[2]Final!BP20</f>
        <v>0</v>
      </c>
      <c r="BP11" s="277">
        <f>[2]Final!BQ20</f>
        <v>0</v>
      </c>
      <c r="BQ11" s="277">
        <f>[2]Final!BR20</f>
        <v>0</v>
      </c>
      <c r="BR11" s="277">
        <f>[2]Final!BS20</f>
        <v>0</v>
      </c>
      <c r="BS11" s="277">
        <f>[2]Final!BT20</f>
        <v>0</v>
      </c>
      <c r="BT11" s="277">
        <f>[2]Final!BU20</f>
        <v>0</v>
      </c>
      <c r="BU11" s="277">
        <f>[2]Final!BV20</f>
        <v>0</v>
      </c>
      <c r="BV11" s="277">
        <f>[2]Final!BW20</f>
        <v>0</v>
      </c>
      <c r="BW11" s="277">
        <f>[2]Final!BX20</f>
        <v>0</v>
      </c>
      <c r="BX11" s="277">
        <f>[2]Final!BY20</f>
        <v>0</v>
      </c>
      <c r="BY11" s="277">
        <f>[2]Final!BZ20</f>
        <v>0</v>
      </c>
      <c r="BZ11" s="277">
        <f>[2]Final!CA20</f>
        <v>0</v>
      </c>
      <c r="CA11" s="277">
        <f>[2]Final!CB20</f>
        <v>0</v>
      </c>
      <c r="CB11" s="277">
        <f>[2]Final!CC20</f>
        <v>0</v>
      </c>
      <c r="CC11" s="277">
        <f>[2]Final!CD20</f>
        <v>0</v>
      </c>
      <c r="CD11" s="277">
        <f>[2]Final!CE20</f>
        <v>0</v>
      </c>
      <c r="CE11" s="277">
        <f>[2]Final!CF20</f>
        <v>0</v>
      </c>
      <c r="CF11" s="277">
        <f>[2]Final!CG20</f>
        <v>4.3876184371850894E-5</v>
      </c>
      <c r="CG11" s="277">
        <f>[2]Final!CH20</f>
        <v>0</v>
      </c>
      <c r="CH11" s="277">
        <f>[2]Final!CI20</f>
        <v>0</v>
      </c>
      <c r="CI11" s="277">
        <f>[2]Final!CJ20</f>
        <v>0</v>
      </c>
      <c r="CJ11" s="277">
        <f>[2]Final!CK20</f>
        <v>0</v>
      </c>
      <c r="CK11" s="277">
        <f>[2]Final!CL20</f>
        <v>0</v>
      </c>
      <c r="CL11" s="277">
        <f>[2]Final!CM20</f>
        <v>0</v>
      </c>
      <c r="CM11" s="277">
        <f>[2]Final!CN20</f>
        <v>0</v>
      </c>
      <c r="CN11" s="277">
        <f>[2]Final!CO20</f>
        <v>0</v>
      </c>
      <c r="CO11" s="277">
        <f>[2]Final!CP20</f>
        <v>0</v>
      </c>
      <c r="CP11" s="277">
        <f>[2]Final!CQ20</f>
        <v>0</v>
      </c>
      <c r="CQ11" s="277">
        <f>[2]Final!CR20</f>
        <v>0</v>
      </c>
      <c r="CR11" s="277">
        <f>[2]Final!CS20</f>
        <v>0</v>
      </c>
      <c r="CS11" s="277">
        <f>[2]Final!CT20</f>
        <v>0</v>
      </c>
      <c r="CT11" s="277">
        <f>[2]Final!CU20</f>
        <v>0</v>
      </c>
      <c r="CU11" s="277">
        <f>[2]Final!CV20</f>
        <v>0</v>
      </c>
      <c r="CV11" s="277">
        <f>[2]Final!CW20</f>
        <v>0</v>
      </c>
      <c r="CW11" s="277">
        <f>[2]Final!CX20</f>
        <v>0</v>
      </c>
      <c r="CX11" s="277">
        <f>[2]Final!CY20</f>
        <v>0</v>
      </c>
      <c r="CY11" s="277">
        <f>[2]Final!CZ20</f>
        <v>0</v>
      </c>
      <c r="CZ11" s="277">
        <f>[2]Final!DA20</f>
        <v>0</v>
      </c>
      <c r="DA11" s="277">
        <f>[2]Final!DB20</f>
        <v>0</v>
      </c>
      <c r="DB11" s="277">
        <f>[2]Final!DC20</f>
        <v>0</v>
      </c>
      <c r="DC11" s="92"/>
    </row>
    <row r="12" spans="1:107" x14ac:dyDescent="0.75">
      <c r="A12" s="29" t="s">
        <v>1583</v>
      </c>
      <c r="B12" s="17" t="s">
        <v>20</v>
      </c>
      <c r="C12" s="277">
        <f>[2]Final!D21</f>
        <v>0</v>
      </c>
      <c r="D12" s="277">
        <f>[2]Final!E21</f>
        <v>0</v>
      </c>
      <c r="E12" s="277">
        <f>[2]Final!F21</f>
        <v>0</v>
      </c>
      <c r="F12" s="277">
        <f>[2]Final!G21</f>
        <v>0</v>
      </c>
      <c r="G12" s="277">
        <f>[2]Final!H21</f>
        <v>7.526053877034965E-3</v>
      </c>
      <c r="H12" s="277">
        <f>[2]Final!I21</f>
        <v>0</v>
      </c>
      <c r="I12" s="277">
        <f>[2]Final!J21</f>
        <v>0</v>
      </c>
      <c r="J12" s="277">
        <f>[2]Final!K21</f>
        <v>0</v>
      </c>
      <c r="K12" s="277">
        <f>[2]Final!L21</f>
        <v>0</v>
      </c>
      <c r="L12" s="277">
        <f>[2]Final!M21</f>
        <v>0</v>
      </c>
      <c r="M12" s="277">
        <f>[2]Final!N21</f>
        <v>0</v>
      </c>
      <c r="N12" s="277">
        <f>[2]Final!O21</f>
        <v>0</v>
      </c>
      <c r="O12" s="277">
        <f>[2]Final!P21</f>
        <v>0</v>
      </c>
      <c r="P12" s="277">
        <f>[2]Final!Q21</f>
        <v>0</v>
      </c>
      <c r="Q12" s="277">
        <f>[2]Final!R21</f>
        <v>0</v>
      </c>
      <c r="R12" s="277">
        <f>[2]Final!S21</f>
        <v>0</v>
      </c>
      <c r="S12" s="277">
        <f>[2]Final!T21</f>
        <v>0</v>
      </c>
      <c r="T12" s="277">
        <f>[2]Final!U21</f>
        <v>0</v>
      </c>
      <c r="U12" s="277">
        <f>[2]Final!V21</f>
        <v>0</v>
      </c>
      <c r="V12" s="277">
        <f>[2]Final!W21</f>
        <v>0</v>
      </c>
      <c r="W12" s="277">
        <f>[2]Final!X21</f>
        <v>0</v>
      </c>
      <c r="X12" s="277">
        <f>[2]Final!Y21</f>
        <v>0</v>
      </c>
      <c r="Y12" s="277">
        <f>[2]Final!Z21</f>
        <v>0</v>
      </c>
      <c r="Z12" s="277">
        <f>[2]Final!AA21</f>
        <v>0</v>
      </c>
      <c r="AA12" s="277">
        <f>[2]Final!AB21</f>
        <v>0</v>
      </c>
      <c r="AB12" s="277">
        <f>[2]Final!AC21</f>
        <v>2.9249824164754052E-5</v>
      </c>
      <c r="AC12" s="277">
        <f>[2]Final!AD21</f>
        <v>2.9249824164754056E-5</v>
      </c>
      <c r="AD12" s="277">
        <f>[2]Final!AE21</f>
        <v>2.9249824164754056E-5</v>
      </c>
      <c r="AE12" s="277">
        <f>[2]Final!AF21</f>
        <v>2.9249824164754056E-5</v>
      </c>
      <c r="AF12" s="277">
        <f>[2]Final!AG21</f>
        <v>0</v>
      </c>
      <c r="AG12" s="277">
        <f>[2]Final!AH21</f>
        <v>0</v>
      </c>
      <c r="AH12" s="277">
        <f>[2]Final!AI21</f>
        <v>0</v>
      </c>
      <c r="AI12" s="277">
        <f>[2]Final!AJ21</f>
        <v>0</v>
      </c>
      <c r="AJ12" s="277">
        <f>[2]Final!AK21</f>
        <v>0</v>
      </c>
      <c r="AK12" s="277">
        <f>[2]Final!AL21</f>
        <v>0</v>
      </c>
      <c r="AL12" s="277">
        <f>[2]Final!AM21</f>
        <v>0</v>
      </c>
      <c r="AM12" s="277">
        <f>[2]Final!AN21</f>
        <v>0</v>
      </c>
      <c r="AN12" s="277">
        <f>[2]Final!AO21</f>
        <v>0</v>
      </c>
      <c r="AO12" s="277">
        <f>[2]Final!AP21</f>
        <v>0</v>
      </c>
      <c r="AP12" s="277">
        <f>[2]Final!AQ21</f>
        <v>0</v>
      </c>
      <c r="AQ12" s="277">
        <f>[2]Final!AR21</f>
        <v>0</v>
      </c>
      <c r="AR12" s="277">
        <f>[2]Final!AS21</f>
        <v>0</v>
      </c>
      <c r="AS12" s="277">
        <f>[2]Final!AT21</f>
        <v>3.6725468875397179E-6</v>
      </c>
      <c r="AT12" s="277">
        <f>[2]Final!AU21</f>
        <v>7.058297602814994E-5</v>
      </c>
      <c r="AU12" s="277">
        <f>[2]Final!AV21</f>
        <v>0</v>
      </c>
      <c r="AV12" s="277">
        <f>[2]Final!AW21</f>
        <v>5.2867046885087367E-4</v>
      </c>
      <c r="AW12" s="277">
        <f>[2]Final!AX21</f>
        <v>3.2238652922572771E-5</v>
      </c>
      <c r="AX12" s="277">
        <f>[2]Final!AY21</f>
        <v>0</v>
      </c>
      <c r="AY12" s="277">
        <f>[2]Final!AZ21</f>
        <v>4.2299611990529464E-5</v>
      </c>
      <c r="AZ12" s="277">
        <f>[2]Final!BA21</f>
        <v>1.4692026943933644E-4</v>
      </c>
      <c r="BA12" s="277">
        <f>[2]Final!BB21</f>
        <v>0</v>
      </c>
      <c r="BB12" s="277">
        <f>[2]Final!BC21</f>
        <v>0</v>
      </c>
      <c r="BC12" s="277">
        <f>[2]Final!BD21</f>
        <v>0</v>
      </c>
      <c r="BD12" s="277">
        <f>[2]Final!BE21</f>
        <v>0</v>
      </c>
      <c r="BE12" s="277">
        <f>[2]Final!BF21</f>
        <v>0</v>
      </c>
      <c r="BF12" s="277">
        <f>[2]Final!BG21</f>
        <v>0</v>
      </c>
      <c r="BG12" s="277">
        <f>[2]Final!BH21</f>
        <v>0</v>
      </c>
      <c r="BH12" s="277">
        <f>[2]Final!BI21</f>
        <v>0</v>
      </c>
      <c r="BI12" s="277">
        <f>[2]Final!BJ21</f>
        <v>0</v>
      </c>
      <c r="BJ12" s="277">
        <f>[2]Final!BK21</f>
        <v>0</v>
      </c>
      <c r="BK12" s="277">
        <f>[2]Final!BL21</f>
        <v>0</v>
      </c>
      <c r="BL12" s="277">
        <f>[2]Final!BM21</f>
        <v>0</v>
      </c>
      <c r="BM12" s="277">
        <f>[2]Final!BN21</f>
        <v>0</v>
      </c>
      <c r="BN12" s="277">
        <f>[2]Final!BO21</f>
        <v>0</v>
      </c>
      <c r="BO12" s="277">
        <f>[2]Final!BP21</f>
        <v>0</v>
      </c>
      <c r="BP12" s="277">
        <f>[2]Final!BQ21</f>
        <v>0</v>
      </c>
      <c r="BQ12" s="277">
        <f>[2]Final!BR21</f>
        <v>0</v>
      </c>
      <c r="BR12" s="277">
        <f>[2]Final!BS21</f>
        <v>0</v>
      </c>
      <c r="BS12" s="277">
        <f>[2]Final!BT21</f>
        <v>0</v>
      </c>
      <c r="BT12" s="277">
        <f>[2]Final!BU21</f>
        <v>0</v>
      </c>
      <c r="BU12" s="277">
        <f>[2]Final!BV21</f>
        <v>0</v>
      </c>
      <c r="BV12" s="277">
        <f>[2]Final!BW21</f>
        <v>0</v>
      </c>
      <c r="BW12" s="277">
        <f>[2]Final!BX21</f>
        <v>0</v>
      </c>
      <c r="BX12" s="277">
        <f>[2]Final!BY21</f>
        <v>0</v>
      </c>
      <c r="BY12" s="277">
        <f>[2]Final!BZ21</f>
        <v>0</v>
      </c>
      <c r="BZ12" s="277">
        <f>[2]Final!CA21</f>
        <v>0</v>
      </c>
      <c r="CA12" s="277">
        <f>[2]Final!CB21</f>
        <v>0</v>
      </c>
      <c r="CB12" s="277">
        <f>[2]Final!CC21</f>
        <v>0</v>
      </c>
      <c r="CC12" s="277">
        <f>[2]Final!CD21</f>
        <v>0</v>
      </c>
      <c r="CD12" s="277">
        <f>[2]Final!CE21</f>
        <v>0</v>
      </c>
      <c r="CE12" s="277">
        <f>[2]Final!CF21</f>
        <v>0</v>
      </c>
      <c r="CF12" s="277">
        <f>[2]Final!CG21</f>
        <v>1.5538998840358251E-6</v>
      </c>
      <c r="CG12" s="277">
        <f>[2]Final!CH21</f>
        <v>0</v>
      </c>
      <c r="CH12" s="277">
        <f>[2]Final!CI21</f>
        <v>0</v>
      </c>
      <c r="CI12" s="277">
        <f>[2]Final!CJ21</f>
        <v>0</v>
      </c>
      <c r="CJ12" s="277">
        <f>[2]Final!CK21</f>
        <v>0</v>
      </c>
      <c r="CK12" s="277">
        <f>[2]Final!CL21</f>
        <v>0</v>
      </c>
      <c r="CL12" s="277">
        <f>[2]Final!CM21</f>
        <v>0</v>
      </c>
      <c r="CM12" s="277">
        <f>[2]Final!CN21</f>
        <v>0</v>
      </c>
      <c r="CN12" s="277">
        <f>[2]Final!CO21</f>
        <v>0</v>
      </c>
      <c r="CO12" s="277">
        <f>[2]Final!CP21</f>
        <v>0</v>
      </c>
      <c r="CP12" s="277">
        <f>[2]Final!CQ21</f>
        <v>0</v>
      </c>
      <c r="CQ12" s="277">
        <f>[2]Final!CR21</f>
        <v>0</v>
      </c>
      <c r="CR12" s="277">
        <f>[2]Final!CS21</f>
        <v>0</v>
      </c>
      <c r="CS12" s="277">
        <f>[2]Final!CT21</f>
        <v>0</v>
      </c>
      <c r="CT12" s="277">
        <f>[2]Final!CU21</f>
        <v>0</v>
      </c>
      <c r="CU12" s="277">
        <f>[2]Final!CV21</f>
        <v>0</v>
      </c>
      <c r="CV12" s="277">
        <f>[2]Final!CW21</f>
        <v>0</v>
      </c>
      <c r="CW12" s="277">
        <f>[2]Final!CX21</f>
        <v>0</v>
      </c>
      <c r="CX12" s="277">
        <f>[2]Final!CY21</f>
        <v>0</v>
      </c>
      <c r="CY12" s="277">
        <f>[2]Final!CZ21</f>
        <v>0</v>
      </c>
      <c r="CZ12" s="277">
        <f>[2]Final!DA21</f>
        <v>0</v>
      </c>
      <c r="DA12" s="277">
        <f>[2]Final!DB21</f>
        <v>0</v>
      </c>
      <c r="DB12" s="277">
        <f>[2]Final!DC21</f>
        <v>0</v>
      </c>
      <c r="DC12" s="92"/>
    </row>
    <row r="13" spans="1:107" x14ac:dyDescent="0.75">
      <c r="A13" s="29" t="s">
        <v>1584</v>
      </c>
      <c r="B13" s="17" t="s">
        <v>34</v>
      </c>
      <c r="C13" s="277">
        <f>[2]Final!D22</f>
        <v>0</v>
      </c>
      <c r="D13" s="277">
        <f>[2]Final!E22</f>
        <v>0</v>
      </c>
      <c r="E13" s="277">
        <f>[2]Final!F22</f>
        <v>0</v>
      </c>
      <c r="F13" s="277">
        <f>[2]Final!G22</f>
        <v>0</v>
      </c>
      <c r="G13" s="277">
        <f>[2]Final!H22</f>
        <v>0</v>
      </c>
      <c r="H13" s="277">
        <f>[2]Final!I22</f>
        <v>1.143795705293075E-2</v>
      </c>
      <c r="I13" s="277">
        <f>[2]Final!J22</f>
        <v>0</v>
      </c>
      <c r="J13" s="277">
        <f>[2]Final!K22</f>
        <v>0</v>
      </c>
      <c r="K13" s="277">
        <f>[2]Final!L22</f>
        <v>0</v>
      </c>
      <c r="L13" s="277">
        <f>[2]Final!M22</f>
        <v>0</v>
      </c>
      <c r="M13" s="277">
        <f>[2]Final!N22</f>
        <v>0</v>
      </c>
      <c r="N13" s="277">
        <f>[2]Final!O22</f>
        <v>0</v>
      </c>
      <c r="O13" s="277">
        <f>[2]Final!P22</f>
        <v>0</v>
      </c>
      <c r="P13" s="277">
        <f>[2]Final!Q22</f>
        <v>0</v>
      </c>
      <c r="Q13" s="277">
        <f>[2]Final!R22</f>
        <v>0</v>
      </c>
      <c r="R13" s="277">
        <f>[2]Final!S22</f>
        <v>0</v>
      </c>
      <c r="S13" s="277">
        <f>[2]Final!T22</f>
        <v>0</v>
      </c>
      <c r="T13" s="277">
        <f>[2]Final!U22</f>
        <v>0</v>
      </c>
      <c r="U13" s="277">
        <f>[2]Final!V22</f>
        <v>0</v>
      </c>
      <c r="V13" s="277">
        <f>[2]Final!W22</f>
        <v>0</v>
      </c>
      <c r="W13" s="277">
        <f>[2]Final!X22</f>
        <v>0</v>
      </c>
      <c r="X13" s="277">
        <f>[2]Final!Y22</f>
        <v>0</v>
      </c>
      <c r="Y13" s="277">
        <f>[2]Final!Z22</f>
        <v>0</v>
      </c>
      <c r="Z13" s="277">
        <f>[2]Final!AA22</f>
        <v>0</v>
      </c>
      <c r="AA13" s="277">
        <f>[2]Final!AB22</f>
        <v>0</v>
      </c>
      <c r="AB13" s="277">
        <f>[2]Final!AC22</f>
        <v>0</v>
      </c>
      <c r="AC13" s="277">
        <f>[2]Final!AD22</f>
        <v>0</v>
      </c>
      <c r="AD13" s="277">
        <f>[2]Final!AE22</f>
        <v>0</v>
      </c>
      <c r="AE13" s="277">
        <f>[2]Final!AF22</f>
        <v>0</v>
      </c>
      <c r="AF13" s="277">
        <f>[2]Final!AG22</f>
        <v>0</v>
      </c>
      <c r="AG13" s="277">
        <f>[2]Final!AH22</f>
        <v>0</v>
      </c>
      <c r="AH13" s="277">
        <f>[2]Final!AI22</f>
        <v>0</v>
      </c>
      <c r="AI13" s="277">
        <f>[2]Final!AJ22</f>
        <v>0</v>
      </c>
      <c r="AJ13" s="277">
        <f>[2]Final!AK22</f>
        <v>0</v>
      </c>
      <c r="AK13" s="277">
        <f>[2]Final!AL22</f>
        <v>0</v>
      </c>
      <c r="AL13" s="277">
        <f>[2]Final!AM22</f>
        <v>0</v>
      </c>
      <c r="AM13" s="277">
        <f>[2]Final!AN22</f>
        <v>0</v>
      </c>
      <c r="AN13" s="277">
        <f>[2]Final!AO22</f>
        <v>0</v>
      </c>
      <c r="AO13" s="277">
        <f>[2]Final!AP22</f>
        <v>0</v>
      </c>
      <c r="AP13" s="277">
        <f>[2]Final!AQ22</f>
        <v>0</v>
      </c>
      <c r="AQ13" s="277">
        <f>[2]Final!AR22</f>
        <v>0</v>
      </c>
      <c r="AR13" s="277">
        <f>[2]Final!AS22</f>
        <v>0</v>
      </c>
      <c r="AS13" s="277">
        <f>[2]Final!AT22</f>
        <v>0</v>
      </c>
      <c r="AT13" s="277">
        <f>[2]Final!AU22</f>
        <v>0</v>
      </c>
      <c r="AU13" s="277">
        <f>[2]Final!AV22</f>
        <v>0</v>
      </c>
      <c r="AV13" s="277">
        <f>[2]Final!AW22</f>
        <v>0</v>
      </c>
      <c r="AW13" s="277">
        <f>[2]Final!AX22</f>
        <v>0</v>
      </c>
      <c r="AX13" s="277">
        <f>[2]Final!AY22</f>
        <v>0</v>
      </c>
      <c r="AY13" s="277">
        <f>[2]Final!AZ22</f>
        <v>0</v>
      </c>
      <c r="AZ13" s="277">
        <f>[2]Final!BA22</f>
        <v>0</v>
      </c>
      <c r="BA13" s="277">
        <f>[2]Final!BB22</f>
        <v>0</v>
      </c>
      <c r="BB13" s="277">
        <f>[2]Final!BC22</f>
        <v>0</v>
      </c>
      <c r="BC13" s="277">
        <f>[2]Final!BD22</f>
        <v>0</v>
      </c>
      <c r="BD13" s="277">
        <f>[2]Final!BE22</f>
        <v>0</v>
      </c>
      <c r="BE13" s="277">
        <f>[2]Final!BF22</f>
        <v>0</v>
      </c>
      <c r="BF13" s="277">
        <f>[2]Final!BG22</f>
        <v>0</v>
      </c>
      <c r="BG13" s="277">
        <f>[2]Final!BH22</f>
        <v>0</v>
      </c>
      <c r="BH13" s="277">
        <f>[2]Final!BI22</f>
        <v>0</v>
      </c>
      <c r="BI13" s="277">
        <f>[2]Final!BJ22</f>
        <v>0</v>
      </c>
      <c r="BJ13" s="277">
        <f>[2]Final!BK22</f>
        <v>0</v>
      </c>
      <c r="BK13" s="277">
        <f>[2]Final!BL22</f>
        <v>0</v>
      </c>
      <c r="BL13" s="277">
        <f>[2]Final!BM22</f>
        <v>0</v>
      </c>
      <c r="BM13" s="277">
        <f>[2]Final!BN22</f>
        <v>0</v>
      </c>
      <c r="BN13" s="277">
        <f>[2]Final!BO22</f>
        <v>0</v>
      </c>
      <c r="BO13" s="277">
        <f>[2]Final!BP22</f>
        <v>0</v>
      </c>
      <c r="BP13" s="277">
        <f>[2]Final!BQ22</f>
        <v>0</v>
      </c>
      <c r="BQ13" s="277">
        <f>[2]Final!BR22</f>
        <v>0</v>
      </c>
      <c r="BR13" s="277">
        <f>[2]Final!BS22</f>
        <v>0</v>
      </c>
      <c r="BS13" s="277">
        <f>[2]Final!BT22</f>
        <v>0</v>
      </c>
      <c r="BT13" s="277">
        <f>[2]Final!BU22</f>
        <v>0</v>
      </c>
      <c r="BU13" s="277">
        <f>[2]Final!BV22</f>
        <v>0</v>
      </c>
      <c r="BV13" s="277">
        <f>[2]Final!BW22</f>
        <v>0</v>
      </c>
      <c r="BW13" s="277">
        <f>[2]Final!BX22</f>
        <v>0</v>
      </c>
      <c r="BX13" s="277">
        <f>[2]Final!BY22</f>
        <v>0</v>
      </c>
      <c r="BY13" s="277">
        <f>[2]Final!BZ22</f>
        <v>0</v>
      </c>
      <c r="BZ13" s="277">
        <f>[2]Final!CA22</f>
        <v>0</v>
      </c>
      <c r="CA13" s="277">
        <f>[2]Final!CB22</f>
        <v>8.2402174131041808E-5</v>
      </c>
      <c r="CB13" s="277">
        <f>[2]Final!CC22</f>
        <v>0</v>
      </c>
      <c r="CC13" s="277">
        <f>[2]Final!CD22</f>
        <v>0</v>
      </c>
      <c r="CD13" s="277">
        <f>[2]Final!CE22</f>
        <v>0</v>
      </c>
      <c r="CE13" s="277">
        <f>[2]Final!CF22</f>
        <v>0</v>
      </c>
      <c r="CF13" s="277">
        <f>[2]Final!CG22</f>
        <v>4.1022336600193425E-4</v>
      </c>
      <c r="CG13" s="277">
        <f>[2]Final!CH22</f>
        <v>0</v>
      </c>
      <c r="CH13" s="277">
        <f>[2]Final!CI22</f>
        <v>0</v>
      </c>
      <c r="CI13" s="277">
        <f>[2]Final!CJ22</f>
        <v>0</v>
      </c>
      <c r="CJ13" s="277">
        <f>[2]Final!CK22</f>
        <v>0</v>
      </c>
      <c r="CK13" s="277">
        <f>[2]Final!CL22</f>
        <v>0</v>
      </c>
      <c r="CL13" s="277">
        <f>[2]Final!CM22</f>
        <v>0</v>
      </c>
      <c r="CM13" s="277">
        <f>[2]Final!CN22</f>
        <v>0</v>
      </c>
      <c r="CN13" s="277">
        <f>[2]Final!CO22</f>
        <v>0</v>
      </c>
      <c r="CO13" s="277">
        <f>[2]Final!CP22</f>
        <v>0</v>
      </c>
      <c r="CP13" s="277">
        <f>[2]Final!CQ22</f>
        <v>0</v>
      </c>
      <c r="CQ13" s="277">
        <f>[2]Final!CR22</f>
        <v>0</v>
      </c>
      <c r="CR13" s="277">
        <f>[2]Final!CS22</f>
        <v>0</v>
      </c>
      <c r="CS13" s="277">
        <f>[2]Final!CT22</f>
        <v>0</v>
      </c>
      <c r="CT13" s="277">
        <f>[2]Final!CU22</f>
        <v>0</v>
      </c>
      <c r="CU13" s="277">
        <f>[2]Final!CV22</f>
        <v>0</v>
      </c>
      <c r="CV13" s="277">
        <f>[2]Final!CW22</f>
        <v>0</v>
      </c>
      <c r="CW13" s="277">
        <f>[2]Final!CX22</f>
        <v>0</v>
      </c>
      <c r="CX13" s="277">
        <f>[2]Final!CY22</f>
        <v>0</v>
      </c>
      <c r="CY13" s="277">
        <f>[2]Final!CZ22</f>
        <v>0</v>
      </c>
      <c r="CZ13" s="277">
        <f>[2]Final!DA22</f>
        <v>0</v>
      </c>
      <c r="DA13" s="277">
        <f>[2]Final!DB22</f>
        <v>0</v>
      </c>
      <c r="DB13" s="277">
        <f>[2]Final!DC22</f>
        <v>0</v>
      </c>
      <c r="DC13" s="92"/>
    </row>
    <row r="14" spans="1:107" x14ac:dyDescent="0.75">
      <c r="A14" s="29" t="s">
        <v>1585</v>
      </c>
      <c r="B14" s="17" t="s">
        <v>37</v>
      </c>
      <c r="C14" s="277">
        <f>[2]Final!D23</f>
        <v>0</v>
      </c>
      <c r="D14" s="277">
        <f>[2]Final!E23</f>
        <v>0</v>
      </c>
      <c r="E14" s="277">
        <f>[2]Final!F23</f>
        <v>0</v>
      </c>
      <c r="F14" s="277">
        <f>[2]Final!G23</f>
        <v>0</v>
      </c>
      <c r="G14" s="277">
        <f>[2]Final!H23</f>
        <v>0</v>
      </c>
      <c r="H14" s="277">
        <f>[2]Final!I23</f>
        <v>0</v>
      </c>
      <c r="I14" s="277">
        <f>[2]Final!J23</f>
        <v>1.143795705293075E-2</v>
      </c>
      <c r="J14" s="277">
        <f>[2]Final!K23</f>
        <v>0</v>
      </c>
      <c r="K14" s="277">
        <f>[2]Final!L23</f>
        <v>0</v>
      </c>
      <c r="L14" s="277">
        <f>[2]Final!M23</f>
        <v>0</v>
      </c>
      <c r="M14" s="277">
        <f>[2]Final!N23</f>
        <v>0</v>
      </c>
      <c r="N14" s="277">
        <f>[2]Final!O23</f>
        <v>0</v>
      </c>
      <c r="O14" s="277">
        <f>[2]Final!P23</f>
        <v>0</v>
      </c>
      <c r="P14" s="277">
        <f>[2]Final!Q23</f>
        <v>0</v>
      </c>
      <c r="Q14" s="277">
        <f>[2]Final!R23</f>
        <v>0</v>
      </c>
      <c r="R14" s="277">
        <f>[2]Final!S23</f>
        <v>0</v>
      </c>
      <c r="S14" s="277">
        <f>[2]Final!T23</f>
        <v>0</v>
      </c>
      <c r="T14" s="277">
        <f>[2]Final!U23</f>
        <v>0</v>
      </c>
      <c r="U14" s="277">
        <f>[2]Final!V23</f>
        <v>0</v>
      </c>
      <c r="V14" s="277">
        <f>[2]Final!W23</f>
        <v>0</v>
      </c>
      <c r="W14" s="277">
        <f>[2]Final!X23</f>
        <v>0</v>
      </c>
      <c r="X14" s="277">
        <f>[2]Final!Y23</f>
        <v>0</v>
      </c>
      <c r="Y14" s="277">
        <f>[2]Final!Z23</f>
        <v>0</v>
      </c>
      <c r="Z14" s="277">
        <f>[2]Final!AA23</f>
        <v>0</v>
      </c>
      <c r="AA14" s="277">
        <f>[2]Final!AB23</f>
        <v>0</v>
      </c>
      <c r="AB14" s="277">
        <f>[2]Final!AC23</f>
        <v>0</v>
      </c>
      <c r="AC14" s="277">
        <f>[2]Final!AD23</f>
        <v>0</v>
      </c>
      <c r="AD14" s="277">
        <f>[2]Final!AE23</f>
        <v>0</v>
      </c>
      <c r="AE14" s="277">
        <f>[2]Final!AF23</f>
        <v>0</v>
      </c>
      <c r="AF14" s="277">
        <f>[2]Final!AG23</f>
        <v>0</v>
      </c>
      <c r="AG14" s="277">
        <f>[2]Final!AH23</f>
        <v>0</v>
      </c>
      <c r="AH14" s="277">
        <f>[2]Final!AI23</f>
        <v>0</v>
      </c>
      <c r="AI14" s="277">
        <f>[2]Final!AJ23</f>
        <v>0</v>
      </c>
      <c r="AJ14" s="277">
        <f>[2]Final!AK23</f>
        <v>0</v>
      </c>
      <c r="AK14" s="277">
        <f>[2]Final!AL23</f>
        <v>0</v>
      </c>
      <c r="AL14" s="277">
        <f>[2]Final!AM23</f>
        <v>0</v>
      </c>
      <c r="AM14" s="277">
        <f>[2]Final!AN23</f>
        <v>0</v>
      </c>
      <c r="AN14" s="277">
        <f>[2]Final!AO23</f>
        <v>0</v>
      </c>
      <c r="AO14" s="277">
        <f>[2]Final!AP23</f>
        <v>0</v>
      </c>
      <c r="AP14" s="277">
        <f>[2]Final!AQ23</f>
        <v>0</v>
      </c>
      <c r="AQ14" s="277">
        <f>[2]Final!AR23</f>
        <v>0</v>
      </c>
      <c r="AR14" s="277">
        <f>[2]Final!AS23</f>
        <v>0</v>
      </c>
      <c r="AS14" s="277">
        <f>[2]Final!AT23</f>
        <v>0</v>
      </c>
      <c r="AT14" s="277">
        <f>[2]Final!AU23</f>
        <v>0</v>
      </c>
      <c r="AU14" s="277">
        <f>[2]Final!AV23</f>
        <v>0</v>
      </c>
      <c r="AV14" s="277">
        <f>[2]Final!AW23</f>
        <v>0</v>
      </c>
      <c r="AW14" s="277">
        <f>[2]Final!AX23</f>
        <v>0</v>
      </c>
      <c r="AX14" s="277">
        <f>[2]Final!AY23</f>
        <v>0</v>
      </c>
      <c r="AY14" s="277">
        <f>[2]Final!AZ23</f>
        <v>0</v>
      </c>
      <c r="AZ14" s="277">
        <f>[2]Final!BA23</f>
        <v>0</v>
      </c>
      <c r="BA14" s="277">
        <f>[2]Final!BB23</f>
        <v>0</v>
      </c>
      <c r="BB14" s="277">
        <f>[2]Final!BC23</f>
        <v>0</v>
      </c>
      <c r="BC14" s="277">
        <f>[2]Final!BD23</f>
        <v>0</v>
      </c>
      <c r="BD14" s="277">
        <f>[2]Final!BE23</f>
        <v>0</v>
      </c>
      <c r="BE14" s="277">
        <f>[2]Final!BF23</f>
        <v>0</v>
      </c>
      <c r="BF14" s="277">
        <f>[2]Final!BG23</f>
        <v>0</v>
      </c>
      <c r="BG14" s="277">
        <f>[2]Final!BH23</f>
        <v>0</v>
      </c>
      <c r="BH14" s="277">
        <f>[2]Final!BI23</f>
        <v>0</v>
      </c>
      <c r="BI14" s="277">
        <f>[2]Final!BJ23</f>
        <v>0</v>
      </c>
      <c r="BJ14" s="277">
        <f>[2]Final!BK23</f>
        <v>0</v>
      </c>
      <c r="BK14" s="277">
        <f>[2]Final!BL23</f>
        <v>0</v>
      </c>
      <c r="BL14" s="277">
        <f>[2]Final!BM23</f>
        <v>0</v>
      </c>
      <c r="BM14" s="277">
        <f>[2]Final!BN23</f>
        <v>0</v>
      </c>
      <c r="BN14" s="277">
        <f>[2]Final!BO23</f>
        <v>0</v>
      </c>
      <c r="BO14" s="277">
        <f>[2]Final!BP23</f>
        <v>0</v>
      </c>
      <c r="BP14" s="277">
        <f>[2]Final!BQ23</f>
        <v>0</v>
      </c>
      <c r="BQ14" s="277">
        <f>[2]Final!BR23</f>
        <v>0</v>
      </c>
      <c r="BR14" s="277">
        <f>[2]Final!BS23</f>
        <v>0</v>
      </c>
      <c r="BS14" s="277">
        <f>[2]Final!BT23</f>
        <v>0</v>
      </c>
      <c r="BT14" s="277">
        <f>[2]Final!BU23</f>
        <v>0</v>
      </c>
      <c r="BU14" s="277">
        <f>[2]Final!BV23</f>
        <v>0</v>
      </c>
      <c r="BV14" s="277">
        <f>[2]Final!BW23</f>
        <v>0</v>
      </c>
      <c r="BW14" s="277">
        <f>[2]Final!BX23</f>
        <v>0</v>
      </c>
      <c r="BX14" s="277">
        <f>[2]Final!BY23</f>
        <v>0</v>
      </c>
      <c r="BY14" s="277">
        <f>[2]Final!BZ23</f>
        <v>0</v>
      </c>
      <c r="BZ14" s="277">
        <f>[2]Final!CA23</f>
        <v>0</v>
      </c>
      <c r="CA14" s="277">
        <f>[2]Final!CB23</f>
        <v>8.3160842700493449E-5</v>
      </c>
      <c r="CB14" s="277">
        <f>[2]Final!CC23</f>
        <v>0</v>
      </c>
      <c r="CC14" s="277">
        <f>[2]Final!CD23</f>
        <v>0</v>
      </c>
      <c r="CD14" s="277">
        <f>[2]Final!CE23</f>
        <v>0</v>
      </c>
      <c r="CE14" s="277">
        <f>[2]Final!CF23</f>
        <v>0</v>
      </c>
      <c r="CF14" s="277">
        <f>[2]Final!CG23</f>
        <v>4.1400025147276414E-4</v>
      </c>
      <c r="CG14" s="277">
        <f>[2]Final!CH23</f>
        <v>0</v>
      </c>
      <c r="CH14" s="277">
        <f>[2]Final!CI23</f>
        <v>0</v>
      </c>
      <c r="CI14" s="277">
        <f>[2]Final!CJ23</f>
        <v>0</v>
      </c>
      <c r="CJ14" s="277">
        <f>[2]Final!CK23</f>
        <v>0</v>
      </c>
      <c r="CK14" s="277">
        <f>[2]Final!CL23</f>
        <v>0</v>
      </c>
      <c r="CL14" s="277">
        <f>[2]Final!CM23</f>
        <v>0</v>
      </c>
      <c r="CM14" s="277">
        <f>[2]Final!CN23</f>
        <v>0</v>
      </c>
      <c r="CN14" s="277">
        <f>[2]Final!CO23</f>
        <v>0</v>
      </c>
      <c r="CO14" s="277">
        <f>[2]Final!CP23</f>
        <v>0</v>
      </c>
      <c r="CP14" s="277">
        <f>[2]Final!CQ23</f>
        <v>0</v>
      </c>
      <c r="CQ14" s="277">
        <f>[2]Final!CR23</f>
        <v>0</v>
      </c>
      <c r="CR14" s="277">
        <f>[2]Final!CS23</f>
        <v>0</v>
      </c>
      <c r="CS14" s="277">
        <f>[2]Final!CT23</f>
        <v>0</v>
      </c>
      <c r="CT14" s="277">
        <f>[2]Final!CU23</f>
        <v>0</v>
      </c>
      <c r="CU14" s="277">
        <f>[2]Final!CV23</f>
        <v>0</v>
      </c>
      <c r="CV14" s="277">
        <f>[2]Final!CW23</f>
        <v>0</v>
      </c>
      <c r="CW14" s="277">
        <f>[2]Final!CX23</f>
        <v>0</v>
      </c>
      <c r="CX14" s="277">
        <f>[2]Final!CY23</f>
        <v>0</v>
      </c>
      <c r="CY14" s="277">
        <f>[2]Final!CZ23</f>
        <v>0</v>
      </c>
      <c r="CZ14" s="277">
        <f>[2]Final!DA23</f>
        <v>0</v>
      </c>
      <c r="DA14" s="277">
        <f>[2]Final!DB23</f>
        <v>0</v>
      </c>
      <c r="DB14" s="277">
        <f>[2]Final!DC23</f>
        <v>0</v>
      </c>
      <c r="DC14" s="92"/>
    </row>
    <row r="15" spans="1:107" x14ac:dyDescent="0.75">
      <c r="A15" s="29" t="s">
        <v>1586</v>
      </c>
      <c r="B15" s="17" t="s">
        <v>31</v>
      </c>
      <c r="C15" s="277">
        <f>[2]Final!D24</f>
        <v>0</v>
      </c>
      <c r="D15" s="277">
        <f>[2]Final!E24</f>
        <v>0</v>
      </c>
      <c r="E15" s="277">
        <f>[2]Final!F24</f>
        <v>0</v>
      </c>
      <c r="F15" s="277">
        <f>[2]Final!G24</f>
        <v>0</v>
      </c>
      <c r="G15" s="277">
        <f>[2]Final!H24</f>
        <v>0</v>
      </c>
      <c r="H15" s="277">
        <f>[2]Final!I24</f>
        <v>0</v>
      </c>
      <c r="I15" s="277">
        <f>[2]Final!J24</f>
        <v>0</v>
      </c>
      <c r="J15" s="277">
        <f>[2]Final!K24</f>
        <v>1.1437957052930749E-2</v>
      </c>
      <c r="K15" s="277">
        <f>[2]Final!L24</f>
        <v>0</v>
      </c>
      <c r="L15" s="277">
        <f>[2]Final!M24</f>
        <v>0</v>
      </c>
      <c r="M15" s="277">
        <f>[2]Final!N24</f>
        <v>0</v>
      </c>
      <c r="N15" s="277">
        <f>[2]Final!O24</f>
        <v>0</v>
      </c>
      <c r="O15" s="277">
        <f>[2]Final!P24</f>
        <v>0</v>
      </c>
      <c r="P15" s="277">
        <f>[2]Final!Q24</f>
        <v>0</v>
      </c>
      <c r="Q15" s="277">
        <f>[2]Final!R24</f>
        <v>0</v>
      </c>
      <c r="R15" s="277">
        <f>[2]Final!S24</f>
        <v>0</v>
      </c>
      <c r="S15" s="277">
        <f>[2]Final!T24</f>
        <v>0</v>
      </c>
      <c r="T15" s="277">
        <f>[2]Final!U24</f>
        <v>0</v>
      </c>
      <c r="U15" s="277">
        <f>[2]Final!V24</f>
        <v>0</v>
      </c>
      <c r="V15" s="277">
        <f>[2]Final!W24</f>
        <v>0</v>
      </c>
      <c r="W15" s="277">
        <f>[2]Final!X24</f>
        <v>0</v>
      </c>
      <c r="X15" s="277">
        <f>[2]Final!Y24</f>
        <v>0</v>
      </c>
      <c r="Y15" s="277">
        <f>[2]Final!Z24</f>
        <v>0</v>
      </c>
      <c r="Z15" s="277">
        <f>[2]Final!AA24</f>
        <v>0</v>
      </c>
      <c r="AA15" s="277">
        <f>[2]Final!AB24</f>
        <v>0</v>
      </c>
      <c r="AB15" s="277">
        <f>[2]Final!AC24</f>
        <v>0</v>
      </c>
      <c r="AC15" s="277">
        <f>[2]Final!AD24</f>
        <v>0</v>
      </c>
      <c r="AD15" s="277">
        <f>[2]Final!AE24</f>
        <v>0</v>
      </c>
      <c r="AE15" s="277">
        <f>[2]Final!AF24</f>
        <v>0</v>
      </c>
      <c r="AF15" s="277">
        <f>[2]Final!AG24</f>
        <v>0</v>
      </c>
      <c r="AG15" s="277">
        <f>[2]Final!AH24</f>
        <v>0</v>
      </c>
      <c r="AH15" s="277">
        <f>[2]Final!AI24</f>
        <v>0</v>
      </c>
      <c r="AI15" s="277">
        <f>[2]Final!AJ24</f>
        <v>0</v>
      </c>
      <c r="AJ15" s="277">
        <f>[2]Final!AK24</f>
        <v>0</v>
      </c>
      <c r="AK15" s="277">
        <f>[2]Final!AL24</f>
        <v>0</v>
      </c>
      <c r="AL15" s="277">
        <f>[2]Final!AM24</f>
        <v>0</v>
      </c>
      <c r="AM15" s="277">
        <f>[2]Final!AN24</f>
        <v>0</v>
      </c>
      <c r="AN15" s="277">
        <f>[2]Final!AO24</f>
        <v>0</v>
      </c>
      <c r="AO15" s="277">
        <f>[2]Final!AP24</f>
        <v>0</v>
      </c>
      <c r="AP15" s="277">
        <f>[2]Final!AQ24</f>
        <v>0</v>
      </c>
      <c r="AQ15" s="277">
        <f>[2]Final!AR24</f>
        <v>0</v>
      </c>
      <c r="AR15" s="277">
        <f>[2]Final!AS24</f>
        <v>0</v>
      </c>
      <c r="AS15" s="277">
        <f>[2]Final!AT24</f>
        <v>0</v>
      </c>
      <c r="AT15" s="277">
        <f>[2]Final!AU24</f>
        <v>0</v>
      </c>
      <c r="AU15" s="277">
        <f>[2]Final!AV24</f>
        <v>0</v>
      </c>
      <c r="AV15" s="277">
        <f>[2]Final!AW24</f>
        <v>0.14466046958129342</v>
      </c>
      <c r="AW15" s="277">
        <f>[2]Final!AX24</f>
        <v>0</v>
      </c>
      <c r="AX15" s="277">
        <f>[2]Final!AY24</f>
        <v>0</v>
      </c>
      <c r="AY15" s="277">
        <f>[2]Final!AZ24</f>
        <v>1.333240962615611E-2</v>
      </c>
      <c r="AZ15" s="277">
        <f>[2]Final!BA24</f>
        <v>0</v>
      </c>
      <c r="BA15" s="277">
        <f>[2]Final!BB24</f>
        <v>0</v>
      </c>
      <c r="BB15" s="277">
        <f>[2]Final!BC24</f>
        <v>0</v>
      </c>
      <c r="BC15" s="277">
        <f>[2]Final!BD24</f>
        <v>0</v>
      </c>
      <c r="BD15" s="277">
        <f>[2]Final!BE24</f>
        <v>1.0298668694011198E-3</v>
      </c>
      <c r="BE15" s="277">
        <f>[2]Final!BF24</f>
        <v>0</v>
      </c>
      <c r="BF15" s="277">
        <f>[2]Final!BG24</f>
        <v>0</v>
      </c>
      <c r="BG15" s="277">
        <f>[2]Final!BH24</f>
        <v>0</v>
      </c>
      <c r="BH15" s="277">
        <f>[2]Final!BI24</f>
        <v>0</v>
      </c>
      <c r="BI15" s="277">
        <f>[2]Final!BJ24</f>
        <v>0</v>
      </c>
      <c r="BJ15" s="277">
        <f>[2]Final!BK24</f>
        <v>7.4631667946242573E-3</v>
      </c>
      <c r="BK15" s="277">
        <f>[2]Final!BL24</f>
        <v>0</v>
      </c>
      <c r="BL15" s="277">
        <f>[2]Final!BM24</f>
        <v>0</v>
      </c>
      <c r="BM15" s="277">
        <f>[2]Final!BN24</f>
        <v>0</v>
      </c>
      <c r="BN15" s="277">
        <f>[2]Final!BO24</f>
        <v>0</v>
      </c>
      <c r="BO15" s="277">
        <f>[2]Final!BP24</f>
        <v>0</v>
      </c>
      <c r="BP15" s="277">
        <f>[2]Final!BQ24</f>
        <v>0</v>
      </c>
      <c r="BQ15" s="277">
        <f>[2]Final!BR24</f>
        <v>0</v>
      </c>
      <c r="BR15" s="277">
        <f>[2]Final!BS24</f>
        <v>0</v>
      </c>
      <c r="BS15" s="277">
        <f>[2]Final!BT24</f>
        <v>0</v>
      </c>
      <c r="BT15" s="277">
        <f>[2]Final!BU24</f>
        <v>0</v>
      </c>
      <c r="BU15" s="277">
        <f>[2]Final!BV24</f>
        <v>0</v>
      </c>
      <c r="BV15" s="277">
        <f>[2]Final!BW24</f>
        <v>0</v>
      </c>
      <c r="BW15" s="277">
        <f>[2]Final!BX24</f>
        <v>0</v>
      </c>
      <c r="BX15" s="277">
        <f>[2]Final!BY24</f>
        <v>0</v>
      </c>
      <c r="BY15" s="277">
        <f>[2]Final!BZ24</f>
        <v>0</v>
      </c>
      <c r="BZ15" s="277">
        <f>[2]Final!CA24</f>
        <v>0</v>
      </c>
      <c r="CA15" s="277">
        <f>[2]Final!CB24</f>
        <v>6.0259524104383892E-3</v>
      </c>
      <c r="CB15" s="277">
        <f>[2]Final!CC24</f>
        <v>0</v>
      </c>
      <c r="CC15" s="277">
        <f>[2]Final!CD24</f>
        <v>0</v>
      </c>
      <c r="CD15" s="277">
        <f>[2]Final!CE24</f>
        <v>0</v>
      </c>
      <c r="CE15" s="277">
        <f>[2]Final!CF24</f>
        <v>0</v>
      </c>
      <c r="CF15" s="277">
        <f>[2]Final!CG24</f>
        <v>2.9999044409269787E-2</v>
      </c>
      <c r="CG15" s="277">
        <f>[2]Final!CH24</f>
        <v>0</v>
      </c>
      <c r="CH15" s="277">
        <f>[2]Final!CI24</f>
        <v>0</v>
      </c>
      <c r="CI15" s="277">
        <f>[2]Final!CJ24</f>
        <v>0</v>
      </c>
      <c r="CJ15" s="277">
        <f>[2]Final!CK24</f>
        <v>0</v>
      </c>
      <c r="CK15" s="277">
        <f>[2]Final!CL24</f>
        <v>0</v>
      </c>
      <c r="CL15" s="277">
        <f>[2]Final!CM24</f>
        <v>0</v>
      </c>
      <c r="CM15" s="277">
        <f>[2]Final!CN24</f>
        <v>0</v>
      </c>
      <c r="CN15" s="277">
        <f>[2]Final!CO24</f>
        <v>0</v>
      </c>
      <c r="CO15" s="277">
        <f>[2]Final!CP24</f>
        <v>0</v>
      </c>
      <c r="CP15" s="277">
        <f>[2]Final!CQ24</f>
        <v>0</v>
      </c>
      <c r="CQ15" s="277">
        <f>[2]Final!CR24</f>
        <v>0</v>
      </c>
      <c r="CR15" s="277">
        <f>[2]Final!CS24</f>
        <v>0</v>
      </c>
      <c r="CS15" s="277">
        <f>[2]Final!CT24</f>
        <v>0</v>
      </c>
      <c r="CT15" s="277">
        <f>[2]Final!CU24</f>
        <v>0</v>
      </c>
      <c r="CU15" s="277">
        <f>[2]Final!CV24</f>
        <v>0</v>
      </c>
      <c r="CV15" s="277">
        <f>[2]Final!CW24</f>
        <v>0</v>
      </c>
      <c r="CW15" s="277">
        <f>[2]Final!CX24</f>
        <v>0</v>
      </c>
      <c r="CX15" s="277">
        <f>[2]Final!CY24</f>
        <v>0</v>
      </c>
      <c r="CY15" s="277">
        <f>[2]Final!CZ24</f>
        <v>0</v>
      </c>
      <c r="CZ15" s="277">
        <f>[2]Final!DA24</f>
        <v>0</v>
      </c>
      <c r="DA15" s="277">
        <f>[2]Final!DB24</f>
        <v>0</v>
      </c>
      <c r="DB15" s="277">
        <f>[2]Final!DC24</f>
        <v>0</v>
      </c>
      <c r="DC15" s="92"/>
    </row>
    <row r="16" spans="1:107" x14ac:dyDescent="0.75">
      <c r="A16" s="29" t="s">
        <v>1587</v>
      </c>
      <c r="B16" s="17" t="s">
        <v>40</v>
      </c>
      <c r="C16" s="277">
        <f>[2]Final!D25</f>
        <v>0</v>
      </c>
      <c r="D16" s="277">
        <f>[2]Final!E25</f>
        <v>0</v>
      </c>
      <c r="E16" s="277">
        <f>[2]Final!F25</f>
        <v>0</v>
      </c>
      <c r="F16" s="277">
        <f>[2]Final!G25</f>
        <v>0</v>
      </c>
      <c r="G16" s="277">
        <f>[2]Final!H25</f>
        <v>0</v>
      </c>
      <c r="H16" s="277">
        <f>[2]Final!I25</f>
        <v>0</v>
      </c>
      <c r="I16" s="277">
        <f>[2]Final!J25</f>
        <v>0</v>
      </c>
      <c r="J16" s="277">
        <f>[2]Final!K25</f>
        <v>0</v>
      </c>
      <c r="K16" s="277">
        <f>[2]Final!L25</f>
        <v>1.143795705293075E-2</v>
      </c>
      <c r="L16" s="277">
        <f>[2]Final!M25</f>
        <v>0</v>
      </c>
      <c r="M16" s="277">
        <f>[2]Final!N25</f>
        <v>0</v>
      </c>
      <c r="N16" s="277">
        <f>[2]Final!O25</f>
        <v>0</v>
      </c>
      <c r="O16" s="277">
        <f>[2]Final!P25</f>
        <v>0</v>
      </c>
      <c r="P16" s="277">
        <f>[2]Final!Q25</f>
        <v>0</v>
      </c>
      <c r="Q16" s="277">
        <f>[2]Final!R25</f>
        <v>0</v>
      </c>
      <c r="R16" s="277">
        <f>[2]Final!S25</f>
        <v>0</v>
      </c>
      <c r="S16" s="277">
        <f>[2]Final!T25</f>
        <v>0</v>
      </c>
      <c r="T16" s="277">
        <f>[2]Final!U25</f>
        <v>0</v>
      </c>
      <c r="U16" s="277">
        <f>[2]Final!V25</f>
        <v>0</v>
      </c>
      <c r="V16" s="277">
        <f>[2]Final!W25</f>
        <v>0</v>
      </c>
      <c r="W16" s="277">
        <f>[2]Final!X25</f>
        <v>0</v>
      </c>
      <c r="X16" s="277">
        <f>[2]Final!Y25</f>
        <v>0</v>
      </c>
      <c r="Y16" s="277">
        <f>[2]Final!Z25</f>
        <v>0</v>
      </c>
      <c r="Z16" s="277">
        <f>[2]Final!AA25</f>
        <v>0</v>
      </c>
      <c r="AA16" s="277">
        <f>[2]Final!AB25</f>
        <v>0</v>
      </c>
      <c r="AB16" s="277">
        <f>[2]Final!AC25</f>
        <v>0</v>
      </c>
      <c r="AC16" s="277">
        <f>[2]Final!AD25</f>
        <v>0</v>
      </c>
      <c r="AD16" s="277">
        <f>[2]Final!AE25</f>
        <v>0</v>
      </c>
      <c r="AE16" s="277">
        <f>[2]Final!AF25</f>
        <v>0</v>
      </c>
      <c r="AF16" s="277">
        <f>[2]Final!AG25</f>
        <v>0</v>
      </c>
      <c r="AG16" s="277">
        <f>[2]Final!AH25</f>
        <v>0</v>
      </c>
      <c r="AH16" s="277">
        <f>[2]Final!AI25</f>
        <v>0</v>
      </c>
      <c r="AI16" s="277">
        <f>[2]Final!AJ25</f>
        <v>0</v>
      </c>
      <c r="AJ16" s="277">
        <f>[2]Final!AK25</f>
        <v>0</v>
      </c>
      <c r="AK16" s="277">
        <f>[2]Final!AL25</f>
        <v>0</v>
      </c>
      <c r="AL16" s="277">
        <f>[2]Final!AM25</f>
        <v>0</v>
      </c>
      <c r="AM16" s="277">
        <f>[2]Final!AN25</f>
        <v>0</v>
      </c>
      <c r="AN16" s="277">
        <f>[2]Final!AO25</f>
        <v>0</v>
      </c>
      <c r="AO16" s="277">
        <f>[2]Final!AP25</f>
        <v>0</v>
      </c>
      <c r="AP16" s="277">
        <f>[2]Final!AQ25</f>
        <v>0</v>
      </c>
      <c r="AQ16" s="277">
        <f>[2]Final!AR25</f>
        <v>0</v>
      </c>
      <c r="AR16" s="277">
        <f>[2]Final!AS25</f>
        <v>0</v>
      </c>
      <c r="AS16" s="277">
        <f>[2]Final!AT25</f>
        <v>0</v>
      </c>
      <c r="AT16" s="277">
        <f>[2]Final!AU25</f>
        <v>0</v>
      </c>
      <c r="AU16" s="277">
        <f>[2]Final!AV25</f>
        <v>0</v>
      </c>
      <c r="AV16" s="277">
        <f>[2]Final!AW25</f>
        <v>8.2687367886218228E-4</v>
      </c>
      <c r="AW16" s="277">
        <f>[2]Final!AX25</f>
        <v>0</v>
      </c>
      <c r="AX16" s="277">
        <f>[2]Final!AY25</f>
        <v>0</v>
      </c>
      <c r="AY16" s="277">
        <f>[2]Final!AZ25</f>
        <v>7.6207540509068381E-5</v>
      </c>
      <c r="AZ16" s="277">
        <f>[2]Final!BA25</f>
        <v>0</v>
      </c>
      <c r="BA16" s="277">
        <f>[2]Final!BB25</f>
        <v>0</v>
      </c>
      <c r="BB16" s="277">
        <f>[2]Final!BC25</f>
        <v>0</v>
      </c>
      <c r="BC16" s="277">
        <f>[2]Final!BD25</f>
        <v>0</v>
      </c>
      <c r="BD16" s="277">
        <f>[2]Final!BE25</f>
        <v>5.8866794052637454E-6</v>
      </c>
      <c r="BE16" s="277">
        <f>[2]Final!BF25</f>
        <v>0</v>
      </c>
      <c r="BF16" s="277">
        <f>[2]Final!BG25</f>
        <v>0</v>
      </c>
      <c r="BG16" s="277">
        <f>[2]Final!BH25</f>
        <v>0</v>
      </c>
      <c r="BH16" s="277">
        <f>[2]Final!BI25</f>
        <v>0</v>
      </c>
      <c r="BI16" s="277">
        <f>[2]Final!BJ25</f>
        <v>0</v>
      </c>
      <c r="BJ16" s="277">
        <f>[2]Final!BK25</f>
        <v>4.2659174280953987E-5</v>
      </c>
      <c r="BK16" s="277">
        <f>[2]Final!BL25</f>
        <v>0</v>
      </c>
      <c r="BL16" s="277">
        <f>[2]Final!BM25</f>
        <v>0</v>
      </c>
      <c r="BM16" s="277">
        <f>[2]Final!BN25</f>
        <v>0</v>
      </c>
      <c r="BN16" s="277">
        <f>[2]Final!BO25</f>
        <v>0</v>
      </c>
      <c r="BO16" s="277">
        <f>[2]Final!BP25</f>
        <v>0</v>
      </c>
      <c r="BP16" s="277">
        <f>[2]Final!BQ25</f>
        <v>0</v>
      </c>
      <c r="BQ16" s="277">
        <f>[2]Final!BR25</f>
        <v>0</v>
      </c>
      <c r="BR16" s="277">
        <f>[2]Final!BS25</f>
        <v>0</v>
      </c>
      <c r="BS16" s="277">
        <f>[2]Final!BT25</f>
        <v>0</v>
      </c>
      <c r="BT16" s="277">
        <f>[2]Final!BU25</f>
        <v>0</v>
      </c>
      <c r="BU16" s="277">
        <f>[2]Final!BV25</f>
        <v>0</v>
      </c>
      <c r="BV16" s="277">
        <f>[2]Final!BW25</f>
        <v>0</v>
      </c>
      <c r="BW16" s="277">
        <f>[2]Final!BX25</f>
        <v>0</v>
      </c>
      <c r="BX16" s="277">
        <f>[2]Final!BY25</f>
        <v>0</v>
      </c>
      <c r="BY16" s="277">
        <f>[2]Final!BZ25</f>
        <v>0</v>
      </c>
      <c r="BZ16" s="277">
        <f>[2]Final!CA25</f>
        <v>0</v>
      </c>
      <c r="CA16" s="277">
        <f>[2]Final!CB25</f>
        <v>3.4444112152335756E-5</v>
      </c>
      <c r="CB16" s="277">
        <f>[2]Final!CC25</f>
        <v>0</v>
      </c>
      <c r="CC16" s="277">
        <f>[2]Final!CD25</f>
        <v>0</v>
      </c>
      <c r="CD16" s="277">
        <f>[2]Final!CE25</f>
        <v>0</v>
      </c>
      <c r="CE16" s="277">
        <f>[2]Final!CF25</f>
        <v>0</v>
      </c>
      <c r="CF16" s="277">
        <f>[2]Final!CG25</f>
        <v>1.7147338374360265E-4</v>
      </c>
      <c r="CG16" s="277">
        <f>[2]Final!CH25</f>
        <v>0</v>
      </c>
      <c r="CH16" s="277">
        <f>[2]Final!CI25</f>
        <v>0</v>
      </c>
      <c r="CI16" s="277">
        <f>[2]Final!CJ25</f>
        <v>0</v>
      </c>
      <c r="CJ16" s="277">
        <f>[2]Final!CK25</f>
        <v>0</v>
      </c>
      <c r="CK16" s="277">
        <f>[2]Final!CL25</f>
        <v>0</v>
      </c>
      <c r="CL16" s="277">
        <f>[2]Final!CM25</f>
        <v>0</v>
      </c>
      <c r="CM16" s="277">
        <f>[2]Final!CN25</f>
        <v>0</v>
      </c>
      <c r="CN16" s="277">
        <f>[2]Final!CO25</f>
        <v>0</v>
      </c>
      <c r="CO16" s="277">
        <f>[2]Final!CP25</f>
        <v>0</v>
      </c>
      <c r="CP16" s="277">
        <f>[2]Final!CQ25</f>
        <v>0</v>
      </c>
      <c r="CQ16" s="277">
        <f>[2]Final!CR25</f>
        <v>0</v>
      </c>
      <c r="CR16" s="277">
        <f>[2]Final!CS25</f>
        <v>0</v>
      </c>
      <c r="CS16" s="277">
        <f>[2]Final!CT25</f>
        <v>0</v>
      </c>
      <c r="CT16" s="277">
        <f>[2]Final!CU25</f>
        <v>0</v>
      </c>
      <c r="CU16" s="277">
        <f>[2]Final!CV25</f>
        <v>0</v>
      </c>
      <c r="CV16" s="277">
        <f>[2]Final!CW25</f>
        <v>0</v>
      </c>
      <c r="CW16" s="277">
        <f>[2]Final!CX25</f>
        <v>0</v>
      </c>
      <c r="CX16" s="277">
        <f>[2]Final!CY25</f>
        <v>0</v>
      </c>
      <c r="CY16" s="277">
        <f>[2]Final!CZ25</f>
        <v>0</v>
      </c>
      <c r="CZ16" s="277">
        <f>[2]Final!DA25</f>
        <v>0</v>
      </c>
      <c r="DA16" s="277">
        <f>[2]Final!DB25</f>
        <v>0</v>
      </c>
      <c r="DB16" s="277">
        <f>[2]Final!DC25</f>
        <v>0</v>
      </c>
      <c r="DC16" s="92"/>
    </row>
    <row r="17" spans="1:107" x14ac:dyDescent="0.75">
      <c r="A17" s="29" t="s">
        <v>1588</v>
      </c>
      <c r="B17" s="17" t="s">
        <v>1557</v>
      </c>
      <c r="C17" s="277">
        <f>[2]Final!D26</f>
        <v>0</v>
      </c>
      <c r="D17" s="277">
        <f>[2]Final!E26</f>
        <v>0</v>
      </c>
      <c r="E17" s="277">
        <f>[2]Final!F26</f>
        <v>0</v>
      </c>
      <c r="F17" s="277">
        <f>[2]Final!G26</f>
        <v>0</v>
      </c>
      <c r="G17" s="277">
        <f>[2]Final!H26</f>
        <v>0</v>
      </c>
      <c r="H17" s="277">
        <f>[2]Final!I26</f>
        <v>0</v>
      </c>
      <c r="I17" s="277">
        <f>[2]Final!J26</f>
        <v>0</v>
      </c>
      <c r="J17" s="277">
        <f>[2]Final!K26</f>
        <v>0</v>
      </c>
      <c r="K17" s="277">
        <f>[2]Final!L26</f>
        <v>0</v>
      </c>
      <c r="L17" s="277">
        <f>[2]Final!M26</f>
        <v>6.9549342026931854E-3</v>
      </c>
      <c r="M17" s="277">
        <f>[2]Final!N26</f>
        <v>0</v>
      </c>
      <c r="N17" s="277">
        <f>[2]Final!O26</f>
        <v>0</v>
      </c>
      <c r="O17" s="277">
        <f>[2]Final!P26</f>
        <v>0</v>
      </c>
      <c r="P17" s="277">
        <f>[2]Final!Q26</f>
        <v>0</v>
      </c>
      <c r="Q17" s="277">
        <f>[2]Final!R26</f>
        <v>0</v>
      </c>
      <c r="R17" s="277">
        <f>[2]Final!S26</f>
        <v>0</v>
      </c>
      <c r="S17" s="277">
        <f>[2]Final!T26</f>
        <v>0</v>
      </c>
      <c r="T17" s="277">
        <f>[2]Final!U26</f>
        <v>0</v>
      </c>
      <c r="U17" s="277">
        <f>[2]Final!V26</f>
        <v>0</v>
      </c>
      <c r="V17" s="277">
        <f>[2]Final!W26</f>
        <v>0</v>
      </c>
      <c r="W17" s="277">
        <f>[2]Final!X26</f>
        <v>0</v>
      </c>
      <c r="X17" s="277">
        <f>[2]Final!Y26</f>
        <v>0</v>
      </c>
      <c r="Y17" s="277">
        <f>[2]Final!Z26</f>
        <v>0</v>
      </c>
      <c r="Z17" s="277">
        <f>[2]Final!AA26</f>
        <v>0</v>
      </c>
      <c r="AA17" s="277">
        <f>[2]Final!AB26</f>
        <v>0</v>
      </c>
      <c r="AB17" s="277">
        <f>[2]Final!AC26</f>
        <v>0</v>
      </c>
      <c r="AC17" s="277">
        <f>[2]Final!AD26</f>
        <v>0</v>
      </c>
      <c r="AD17" s="277">
        <f>[2]Final!AE26</f>
        <v>0</v>
      </c>
      <c r="AE17" s="277">
        <f>[2]Final!AF26</f>
        <v>0</v>
      </c>
      <c r="AF17" s="277">
        <f>[2]Final!AG26</f>
        <v>0</v>
      </c>
      <c r="AG17" s="277">
        <f>[2]Final!AH26</f>
        <v>0</v>
      </c>
      <c r="AH17" s="277">
        <f>[2]Final!AI26</f>
        <v>0</v>
      </c>
      <c r="AI17" s="277">
        <f>[2]Final!AJ26</f>
        <v>0</v>
      </c>
      <c r="AJ17" s="277">
        <f>[2]Final!AK26</f>
        <v>0</v>
      </c>
      <c r="AK17" s="277">
        <f>[2]Final!AL26</f>
        <v>0</v>
      </c>
      <c r="AL17" s="277">
        <f>[2]Final!AM26</f>
        <v>0</v>
      </c>
      <c r="AM17" s="277">
        <f>[2]Final!AN26</f>
        <v>0</v>
      </c>
      <c r="AN17" s="277">
        <f>[2]Final!AO26</f>
        <v>0</v>
      </c>
      <c r="AO17" s="277">
        <f>[2]Final!AP26</f>
        <v>0</v>
      </c>
      <c r="AP17" s="277">
        <f>[2]Final!AQ26</f>
        <v>0</v>
      </c>
      <c r="AQ17" s="277">
        <f>[2]Final!AR26</f>
        <v>0</v>
      </c>
      <c r="AR17" s="277">
        <f>[2]Final!AS26</f>
        <v>0</v>
      </c>
      <c r="AS17" s="277">
        <f>[2]Final!AT26</f>
        <v>2.7437902575634401E-2</v>
      </c>
      <c r="AT17" s="277">
        <f>[2]Final!AU26</f>
        <v>0</v>
      </c>
      <c r="AU17" s="277">
        <f>[2]Final!AV26</f>
        <v>0</v>
      </c>
      <c r="AV17" s="277">
        <f>[2]Final!AW26</f>
        <v>0</v>
      </c>
      <c r="AW17" s="277">
        <f>[2]Final!AX26</f>
        <v>0</v>
      </c>
      <c r="AX17" s="277">
        <f>[2]Final!AY26</f>
        <v>0</v>
      </c>
      <c r="AY17" s="277">
        <f>[2]Final!AZ26</f>
        <v>5.6567406555431193E-3</v>
      </c>
      <c r="AZ17" s="277">
        <f>[2]Final!BA26</f>
        <v>0</v>
      </c>
      <c r="BA17" s="277">
        <f>[2]Final!BB26</f>
        <v>0</v>
      </c>
      <c r="BB17" s="277">
        <f>[2]Final!BC26</f>
        <v>0</v>
      </c>
      <c r="BC17" s="277">
        <f>[2]Final!BD26</f>
        <v>0</v>
      </c>
      <c r="BD17" s="277">
        <f>[2]Final!BE26</f>
        <v>4.6705791915482148E-4</v>
      </c>
      <c r="BE17" s="277">
        <f>[2]Final!BF26</f>
        <v>0</v>
      </c>
      <c r="BF17" s="277">
        <f>[2]Final!BG26</f>
        <v>0</v>
      </c>
      <c r="BG17" s="277">
        <f>[2]Final!BH26</f>
        <v>0</v>
      </c>
      <c r="BH17" s="277">
        <f>[2]Final!BI26</f>
        <v>0</v>
      </c>
      <c r="BI17" s="277">
        <f>[2]Final!BJ26</f>
        <v>0</v>
      </c>
      <c r="BJ17" s="277">
        <f>[2]Final!BK26</f>
        <v>3.3107805258358177E-3</v>
      </c>
      <c r="BK17" s="277">
        <f>[2]Final!BL26</f>
        <v>0</v>
      </c>
      <c r="BL17" s="277">
        <f>[2]Final!BM26</f>
        <v>0</v>
      </c>
      <c r="BM17" s="277">
        <f>[2]Final!BN26</f>
        <v>0</v>
      </c>
      <c r="BN17" s="277">
        <f>[2]Final!BO26</f>
        <v>0</v>
      </c>
      <c r="BO17" s="277">
        <f>[2]Final!BP26</f>
        <v>0</v>
      </c>
      <c r="BP17" s="277">
        <f>[2]Final!BQ26</f>
        <v>0</v>
      </c>
      <c r="BQ17" s="277">
        <f>[2]Final!BR26</f>
        <v>0</v>
      </c>
      <c r="BR17" s="277">
        <f>[2]Final!BS26</f>
        <v>0</v>
      </c>
      <c r="BS17" s="277">
        <f>[2]Final!BT26</f>
        <v>0</v>
      </c>
      <c r="BT17" s="277">
        <f>[2]Final!BU26</f>
        <v>0</v>
      </c>
      <c r="BU17" s="277">
        <f>[2]Final!BV26</f>
        <v>0</v>
      </c>
      <c r="BV17" s="277">
        <f>[2]Final!BW26</f>
        <v>0</v>
      </c>
      <c r="BW17" s="277">
        <f>[2]Final!BX26</f>
        <v>0</v>
      </c>
      <c r="BX17" s="277">
        <f>[2]Final!BY26</f>
        <v>0</v>
      </c>
      <c r="BY17" s="277">
        <f>[2]Final!BZ26</f>
        <v>0</v>
      </c>
      <c r="BZ17" s="277">
        <f>[2]Final!CA26</f>
        <v>0</v>
      </c>
      <c r="CA17" s="277">
        <f>[2]Final!CB26</f>
        <v>9.086753009540584E-4</v>
      </c>
      <c r="CB17" s="277">
        <f>[2]Final!CC26</f>
        <v>0</v>
      </c>
      <c r="CC17" s="277">
        <f>[2]Final!CD26</f>
        <v>0</v>
      </c>
      <c r="CD17" s="277">
        <f>[2]Final!CE26</f>
        <v>0</v>
      </c>
      <c r="CE17" s="277">
        <f>[2]Final!CF26</f>
        <v>0</v>
      </c>
      <c r="CF17" s="277">
        <f>[2]Final!CG26</f>
        <v>6.4165320828337884E-3</v>
      </c>
      <c r="CG17" s="277">
        <f>[2]Final!CH26</f>
        <v>0</v>
      </c>
      <c r="CH17" s="277">
        <f>[2]Final!CI26</f>
        <v>0</v>
      </c>
      <c r="CI17" s="277">
        <f>[2]Final!CJ26</f>
        <v>0</v>
      </c>
      <c r="CJ17" s="277">
        <f>[2]Final!CK26</f>
        <v>0</v>
      </c>
      <c r="CK17" s="277">
        <f>[2]Final!CL26</f>
        <v>0</v>
      </c>
      <c r="CL17" s="277">
        <f>[2]Final!CM26</f>
        <v>0</v>
      </c>
      <c r="CM17" s="277">
        <f>[2]Final!CN26</f>
        <v>0</v>
      </c>
      <c r="CN17" s="277">
        <f>[2]Final!CO26</f>
        <v>0</v>
      </c>
      <c r="CO17" s="277">
        <f>[2]Final!CP26</f>
        <v>0</v>
      </c>
      <c r="CP17" s="277">
        <f>[2]Final!CQ26</f>
        <v>0</v>
      </c>
      <c r="CQ17" s="277">
        <f>[2]Final!CR26</f>
        <v>0</v>
      </c>
      <c r="CR17" s="277">
        <f>[2]Final!CS26</f>
        <v>0</v>
      </c>
      <c r="CS17" s="277">
        <f>[2]Final!CT26</f>
        <v>0</v>
      </c>
      <c r="CT17" s="277">
        <f>[2]Final!CU26</f>
        <v>0</v>
      </c>
      <c r="CU17" s="277">
        <f>[2]Final!CV26</f>
        <v>0</v>
      </c>
      <c r="CV17" s="277">
        <f>[2]Final!CW26</f>
        <v>0</v>
      </c>
      <c r="CW17" s="277">
        <f>[2]Final!CX26</f>
        <v>0</v>
      </c>
      <c r="CX17" s="277">
        <f>[2]Final!CY26</f>
        <v>0</v>
      </c>
      <c r="CY17" s="277">
        <f>[2]Final!CZ26</f>
        <v>0</v>
      </c>
      <c r="CZ17" s="277">
        <f>[2]Final!DA26</f>
        <v>0</v>
      </c>
      <c r="DA17" s="277">
        <f>[2]Final!DB26</f>
        <v>0</v>
      </c>
      <c r="DB17" s="277">
        <f>[2]Final!DC26</f>
        <v>0</v>
      </c>
      <c r="DC17" s="92"/>
    </row>
    <row r="18" spans="1:107" x14ac:dyDescent="0.75">
      <c r="A18" s="29" t="s">
        <v>1589</v>
      </c>
      <c r="B18" s="17" t="s">
        <v>1558</v>
      </c>
      <c r="C18" s="277">
        <f>[2]Final!D27</f>
        <v>0</v>
      </c>
      <c r="D18" s="277">
        <f>[2]Final!E27</f>
        <v>0</v>
      </c>
      <c r="E18" s="277">
        <f>[2]Final!F27</f>
        <v>0</v>
      </c>
      <c r="F18" s="277">
        <f>[2]Final!G27</f>
        <v>0</v>
      </c>
      <c r="G18" s="277">
        <f>[2]Final!H27</f>
        <v>0</v>
      </c>
      <c r="H18" s="277">
        <f>[2]Final!I27</f>
        <v>0</v>
      </c>
      <c r="I18" s="277">
        <f>[2]Final!J27</f>
        <v>0</v>
      </c>
      <c r="J18" s="277">
        <f>[2]Final!K27</f>
        <v>0</v>
      </c>
      <c r="K18" s="277">
        <f>[2]Final!L27</f>
        <v>0</v>
      </c>
      <c r="L18" s="277">
        <f>[2]Final!M27</f>
        <v>0</v>
      </c>
      <c r="M18" s="277">
        <f>[2]Final!N27</f>
        <v>6.9549342026931854E-3</v>
      </c>
      <c r="N18" s="277">
        <f>[2]Final!O27</f>
        <v>0</v>
      </c>
      <c r="O18" s="277">
        <f>[2]Final!P27</f>
        <v>0</v>
      </c>
      <c r="P18" s="277">
        <f>[2]Final!Q27</f>
        <v>0</v>
      </c>
      <c r="Q18" s="277">
        <f>[2]Final!R27</f>
        <v>0</v>
      </c>
      <c r="R18" s="277">
        <f>[2]Final!S27</f>
        <v>0</v>
      </c>
      <c r="S18" s="277">
        <f>[2]Final!T27</f>
        <v>0</v>
      </c>
      <c r="T18" s="277">
        <f>[2]Final!U27</f>
        <v>0</v>
      </c>
      <c r="U18" s="277">
        <f>[2]Final!V27</f>
        <v>0</v>
      </c>
      <c r="V18" s="277">
        <f>[2]Final!W27</f>
        <v>0</v>
      </c>
      <c r="W18" s="277">
        <f>[2]Final!X27</f>
        <v>0</v>
      </c>
      <c r="X18" s="277">
        <f>[2]Final!Y27</f>
        <v>0</v>
      </c>
      <c r="Y18" s="277">
        <f>[2]Final!Z27</f>
        <v>0</v>
      </c>
      <c r="Z18" s="277">
        <f>[2]Final!AA27</f>
        <v>0</v>
      </c>
      <c r="AA18" s="277">
        <f>[2]Final!AB27</f>
        <v>0</v>
      </c>
      <c r="AB18" s="277">
        <f>[2]Final!AC27</f>
        <v>0</v>
      </c>
      <c r="AC18" s="277">
        <f>[2]Final!AD27</f>
        <v>0</v>
      </c>
      <c r="AD18" s="277">
        <f>[2]Final!AE27</f>
        <v>0</v>
      </c>
      <c r="AE18" s="277">
        <f>[2]Final!AF27</f>
        <v>0</v>
      </c>
      <c r="AF18" s="277">
        <f>[2]Final!AG27</f>
        <v>0</v>
      </c>
      <c r="AG18" s="277">
        <f>[2]Final!AH27</f>
        <v>0</v>
      </c>
      <c r="AH18" s="277">
        <f>[2]Final!AI27</f>
        <v>0</v>
      </c>
      <c r="AI18" s="277">
        <f>[2]Final!AJ27</f>
        <v>0</v>
      </c>
      <c r="AJ18" s="277">
        <f>[2]Final!AK27</f>
        <v>0</v>
      </c>
      <c r="AK18" s="277">
        <f>[2]Final!AL27</f>
        <v>0</v>
      </c>
      <c r="AL18" s="277">
        <f>[2]Final!AM27</f>
        <v>0</v>
      </c>
      <c r="AM18" s="277">
        <f>[2]Final!AN27</f>
        <v>0</v>
      </c>
      <c r="AN18" s="277">
        <f>[2]Final!AO27</f>
        <v>0</v>
      </c>
      <c r="AO18" s="277">
        <f>[2]Final!AP27</f>
        <v>0</v>
      </c>
      <c r="AP18" s="277">
        <f>[2]Final!AQ27</f>
        <v>0</v>
      </c>
      <c r="AQ18" s="277">
        <f>[2]Final!AR27</f>
        <v>0</v>
      </c>
      <c r="AR18" s="277">
        <f>[2]Final!AS27</f>
        <v>0</v>
      </c>
      <c r="AS18" s="277">
        <f>[2]Final!AT27</f>
        <v>9.1098988794837861E-3</v>
      </c>
      <c r="AT18" s="277">
        <f>[2]Final!AU27</f>
        <v>0</v>
      </c>
      <c r="AU18" s="277">
        <f>[2]Final!AV27</f>
        <v>0</v>
      </c>
      <c r="AV18" s="277">
        <f>[2]Final!AW27</f>
        <v>0</v>
      </c>
      <c r="AW18" s="277">
        <f>[2]Final!AX27</f>
        <v>0</v>
      </c>
      <c r="AX18" s="277">
        <f>[2]Final!AY27</f>
        <v>0</v>
      </c>
      <c r="AY18" s="277">
        <f>[2]Final!AZ27</f>
        <v>1.8781441189759441E-3</v>
      </c>
      <c r="AZ18" s="277">
        <f>[2]Final!BA27</f>
        <v>0</v>
      </c>
      <c r="BA18" s="277">
        <f>[2]Final!BB27</f>
        <v>0</v>
      </c>
      <c r="BB18" s="277">
        <f>[2]Final!BC27</f>
        <v>0</v>
      </c>
      <c r="BC18" s="277">
        <f>[2]Final!BD27</f>
        <v>0</v>
      </c>
      <c r="BD18" s="277">
        <f>[2]Final!BE27</f>
        <v>1.5507199949536086E-4</v>
      </c>
      <c r="BE18" s="277">
        <f>[2]Final!BF27</f>
        <v>0</v>
      </c>
      <c r="BF18" s="277">
        <f>[2]Final!BG27</f>
        <v>0</v>
      </c>
      <c r="BG18" s="277">
        <f>[2]Final!BH27</f>
        <v>0</v>
      </c>
      <c r="BH18" s="277">
        <f>[2]Final!BI27</f>
        <v>0</v>
      </c>
      <c r="BI18" s="277">
        <f>[2]Final!BJ27</f>
        <v>0</v>
      </c>
      <c r="BJ18" s="277">
        <f>[2]Final!BK27</f>
        <v>1.0992413038638071E-3</v>
      </c>
      <c r="BK18" s="277">
        <f>[2]Final!BL27</f>
        <v>0</v>
      </c>
      <c r="BL18" s="277">
        <f>[2]Final!BM27</f>
        <v>0</v>
      </c>
      <c r="BM18" s="277">
        <f>[2]Final!BN27</f>
        <v>0</v>
      </c>
      <c r="BN18" s="277">
        <f>[2]Final!BO27</f>
        <v>0</v>
      </c>
      <c r="BO18" s="277">
        <f>[2]Final!BP27</f>
        <v>0</v>
      </c>
      <c r="BP18" s="277">
        <f>[2]Final!BQ27</f>
        <v>0</v>
      </c>
      <c r="BQ18" s="277">
        <f>[2]Final!BR27</f>
        <v>0</v>
      </c>
      <c r="BR18" s="277">
        <f>[2]Final!BS27</f>
        <v>0</v>
      </c>
      <c r="BS18" s="277">
        <f>[2]Final!BT27</f>
        <v>0</v>
      </c>
      <c r="BT18" s="277">
        <f>[2]Final!BU27</f>
        <v>0</v>
      </c>
      <c r="BU18" s="277">
        <f>[2]Final!BV27</f>
        <v>0</v>
      </c>
      <c r="BV18" s="277">
        <f>[2]Final!BW27</f>
        <v>0</v>
      </c>
      <c r="BW18" s="277">
        <f>[2]Final!BX27</f>
        <v>0</v>
      </c>
      <c r="BX18" s="277">
        <f>[2]Final!BY27</f>
        <v>0</v>
      </c>
      <c r="BY18" s="277">
        <f>[2]Final!BZ27</f>
        <v>0</v>
      </c>
      <c r="BZ18" s="277">
        <f>[2]Final!CA27</f>
        <v>0</v>
      </c>
      <c r="CA18" s="277">
        <f>[2]Final!CB27</f>
        <v>3.0169726287048652E-4</v>
      </c>
      <c r="CB18" s="277">
        <f>[2]Final!CC27</f>
        <v>0</v>
      </c>
      <c r="CC18" s="277">
        <f>[2]Final!CD27</f>
        <v>0</v>
      </c>
      <c r="CD18" s="277">
        <f>[2]Final!CE27</f>
        <v>0</v>
      </c>
      <c r="CE18" s="277">
        <f>[2]Final!CF27</f>
        <v>0</v>
      </c>
      <c r="CF18" s="277">
        <f>[2]Final!CG27</f>
        <v>2.1304091400735567E-3</v>
      </c>
      <c r="CG18" s="277">
        <f>[2]Final!CH27</f>
        <v>0</v>
      </c>
      <c r="CH18" s="277">
        <f>[2]Final!CI27</f>
        <v>0</v>
      </c>
      <c r="CI18" s="277">
        <f>[2]Final!CJ27</f>
        <v>0</v>
      </c>
      <c r="CJ18" s="277">
        <f>[2]Final!CK27</f>
        <v>0</v>
      </c>
      <c r="CK18" s="277">
        <f>[2]Final!CL27</f>
        <v>0</v>
      </c>
      <c r="CL18" s="277">
        <f>[2]Final!CM27</f>
        <v>0</v>
      </c>
      <c r="CM18" s="277">
        <f>[2]Final!CN27</f>
        <v>0</v>
      </c>
      <c r="CN18" s="277">
        <f>[2]Final!CO27</f>
        <v>0</v>
      </c>
      <c r="CO18" s="277">
        <f>[2]Final!CP27</f>
        <v>0</v>
      </c>
      <c r="CP18" s="277">
        <f>[2]Final!CQ27</f>
        <v>0</v>
      </c>
      <c r="CQ18" s="277">
        <f>[2]Final!CR27</f>
        <v>0</v>
      </c>
      <c r="CR18" s="277">
        <f>[2]Final!CS27</f>
        <v>0</v>
      </c>
      <c r="CS18" s="277">
        <f>[2]Final!CT27</f>
        <v>0</v>
      </c>
      <c r="CT18" s="277">
        <f>[2]Final!CU27</f>
        <v>0</v>
      </c>
      <c r="CU18" s="277">
        <f>[2]Final!CV27</f>
        <v>0</v>
      </c>
      <c r="CV18" s="277">
        <f>[2]Final!CW27</f>
        <v>0</v>
      </c>
      <c r="CW18" s="277">
        <f>[2]Final!CX27</f>
        <v>0</v>
      </c>
      <c r="CX18" s="277">
        <f>[2]Final!CY27</f>
        <v>0</v>
      </c>
      <c r="CY18" s="277">
        <f>[2]Final!CZ27</f>
        <v>0</v>
      </c>
      <c r="CZ18" s="277">
        <f>[2]Final!DA27</f>
        <v>0</v>
      </c>
      <c r="DA18" s="277">
        <f>[2]Final!DB27</f>
        <v>0</v>
      </c>
      <c r="DB18" s="277">
        <f>[2]Final!DC27</f>
        <v>0</v>
      </c>
      <c r="DC18" s="92"/>
    </row>
    <row r="19" spans="1:107" x14ac:dyDescent="0.75">
      <c r="A19" s="29" t="s">
        <v>1590</v>
      </c>
      <c r="B19" s="17" t="s">
        <v>48</v>
      </c>
      <c r="C19" s="277">
        <f>[2]Final!D28</f>
        <v>0</v>
      </c>
      <c r="D19" s="277">
        <f>[2]Final!E28</f>
        <v>0</v>
      </c>
      <c r="E19" s="277">
        <f>[2]Final!F28</f>
        <v>0</v>
      </c>
      <c r="F19" s="277">
        <f>[2]Final!G28</f>
        <v>0</v>
      </c>
      <c r="G19" s="277">
        <f>[2]Final!H28</f>
        <v>0</v>
      </c>
      <c r="H19" s="277">
        <f>[2]Final!I28</f>
        <v>0</v>
      </c>
      <c r="I19" s="277">
        <f>[2]Final!J28</f>
        <v>0</v>
      </c>
      <c r="J19" s="277">
        <f>[2]Final!K28</f>
        <v>0</v>
      </c>
      <c r="K19" s="277">
        <f>[2]Final!L28</f>
        <v>0</v>
      </c>
      <c r="L19" s="277">
        <f>[2]Final!M28</f>
        <v>0</v>
      </c>
      <c r="M19" s="277">
        <f>[2]Final!N28</f>
        <v>0</v>
      </c>
      <c r="N19" s="277">
        <f>[2]Final!O28</f>
        <v>6.9549342026931854E-3</v>
      </c>
      <c r="O19" s="277">
        <f>[2]Final!P28</f>
        <v>0</v>
      </c>
      <c r="P19" s="277">
        <f>[2]Final!Q28</f>
        <v>0</v>
      </c>
      <c r="Q19" s="277">
        <f>[2]Final!R28</f>
        <v>0</v>
      </c>
      <c r="R19" s="277">
        <f>[2]Final!S28</f>
        <v>0</v>
      </c>
      <c r="S19" s="277">
        <f>[2]Final!T28</f>
        <v>0</v>
      </c>
      <c r="T19" s="277">
        <f>[2]Final!U28</f>
        <v>0</v>
      </c>
      <c r="U19" s="277">
        <f>[2]Final!V28</f>
        <v>0</v>
      </c>
      <c r="V19" s="277">
        <f>[2]Final!W28</f>
        <v>0</v>
      </c>
      <c r="W19" s="277">
        <f>[2]Final!X28</f>
        <v>0</v>
      </c>
      <c r="X19" s="277">
        <f>[2]Final!Y28</f>
        <v>0</v>
      </c>
      <c r="Y19" s="277">
        <f>[2]Final!Z28</f>
        <v>0</v>
      </c>
      <c r="Z19" s="277">
        <f>[2]Final!AA28</f>
        <v>0</v>
      </c>
      <c r="AA19" s="277">
        <f>[2]Final!AB28</f>
        <v>0</v>
      </c>
      <c r="AB19" s="277">
        <f>[2]Final!AC28</f>
        <v>0</v>
      </c>
      <c r="AC19" s="277">
        <f>[2]Final!AD28</f>
        <v>0</v>
      </c>
      <c r="AD19" s="277">
        <f>[2]Final!AE28</f>
        <v>0</v>
      </c>
      <c r="AE19" s="277">
        <f>[2]Final!AF28</f>
        <v>0</v>
      </c>
      <c r="AF19" s="277">
        <f>[2]Final!AG28</f>
        <v>0</v>
      </c>
      <c r="AG19" s="277">
        <f>[2]Final!AH28</f>
        <v>0</v>
      </c>
      <c r="AH19" s="277">
        <f>[2]Final!AI28</f>
        <v>0</v>
      </c>
      <c r="AI19" s="277">
        <f>[2]Final!AJ28</f>
        <v>0</v>
      </c>
      <c r="AJ19" s="277">
        <f>[2]Final!AK28</f>
        <v>0</v>
      </c>
      <c r="AK19" s="277">
        <f>[2]Final!AL28</f>
        <v>0</v>
      </c>
      <c r="AL19" s="277">
        <f>[2]Final!AM28</f>
        <v>0</v>
      </c>
      <c r="AM19" s="277">
        <f>[2]Final!AN28</f>
        <v>0</v>
      </c>
      <c r="AN19" s="277">
        <f>[2]Final!AO28</f>
        <v>0</v>
      </c>
      <c r="AO19" s="277">
        <f>[2]Final!AP28</f>
        <v>0</v>
      </c>
      <c r="AP19" s="277">
        <f>[2]Final!AQ28</f>
        <v>0</v>
      </c>
      <c r="AQ19" s="277">
        <f>[2]Final!AR28</f>
        <v>0</v>
      </c>
      <c r="AR19" s="277">
        <f>[2]Final!AS28</f>
        <v>0</v>
      </c>
      <c r="AS19" s="277">
        <f>[2]Final!AT28</f>
        <v>2.199756906512066E-2</v>
      </c>
      <c r="AT19" s="277">
        <f>[2]Final!AU28</f>
        <v>0</v>
      </c>
      <c r="AU19" s="277">
        <f>[2]Final!AV28</f>
        <v>0</v>
      </c>
      <c r="AV19" s="277">
        <f>[2]Final!AW28</f>
        <v>0</v>
      </c>
      <c r="AW19" s="277">
        <f>[2]Final!AX28</f>
        <v>0</v>
      </c>
      <c r="AX19" s="277">
        <f>[2]Final!AY28</f>
        <v>0</v>
      </c>
      <c r="AY19" s="277">
        <f>[2]Final!AZ28</f>
        <v>4.5351332125614791E-3</v>
      </c>
      <c r="AZ19" s="277">
        <f>[2]Final!BA28</f>
        <v>0</v>
      </c>
      <c r="BA19" s="277">
        <f>[2]Final!BB28</f>
        <v>0</v>
      </c>
      <c r="BB19" s="277">
        <f>[2]Final!BC28</f>
        <v>0</v>
      </c>
      <c r="BC19" s="277">
        <f>[2]Final!BD28</f>
        <v>0</v>
      </c>
      <c r="BD19" s="277">
        <f>[2]Final!BE28</f>
        <v>3.744505909552811E-4</v>
      </c>
      <c r="BE19" s="277">
        <f>[2]Final!BF28</f>
        <v>0</v>
      </c>
      <c r="BF19" s="277">
        <f>[2]Final!BG28</f>
        <v>0</v>
      </c>
      <c r="BG19" s="277">
        <f>[2]Final!BH28</f>
        <v>0</v>
      </c>
      <c r="BH19" s="277">
        <f>[2]Final!BI28</f>
        <v>0</v>
      </c>
      <c r="BI19" s="277">
        <f>[2]Final!BJ28</f>
        <v>0</v>
      </c>
      <c r="BJ19" s="277">
        <f>[2]Final!BK28</f>
        <v>2.6543254563927256E-3</v>
      </c>
      <c r="BK19" s="277">
        <f>[2]Final!BL28</f>
        <v>0</v>
      </c>
      <c r="BL19" s="277">
        <f>[2]Final!BM28</f>
        <v>0</v>
      </c>
      <c r="BM19" s="277">
        <f>[2]Final!BN28</f>
        <v>0</v>
      </c>
      <c r="BN19" s="277">
        <f>[2]Final!BO28</f>
        <v>0</v>
      </c>
      <c r="BO19" s="277">
        <f>[2]Final!BP28</f>
        <v>0</v>
      </c>
      <c r="BP19" s="277">
        <f>[2]Final!BQ28</f>
        <v>0</v>
      </c>
      <c r="BQ19" s="277">
        <f>[2]Final!BR28</f>
        <v>0</v>
      </c>
      <c r="BR19" s="277">
        <f>[2]Final!BS28</f>
        <v>0</v>
      </c>
      <c r="BS19" s="277">
        <f>[2]Final!BT28</f>
        <v>0</v>
      </c>
      <c r="BT19" s="277">
        <f>[2]Final!BU28</f>
        <v>0</v>
      </c>
      <c r="BU19" s="277">
        <f>[2]Final!BV28</f>
        <v>0</v>
      </c>
      <c r="BV19" s="277">
        <f>[2]Final!BW28</f>
        <v>0</v>
      </c>
      <c r="BW19" s="277">
        <f>[2]Final!BX28</f>
        <v>0</v>
      </c>
      <c r="BX19" s="277">
        <f>[2]Final!BY28</f>
        <v>0</v>
      </c>
      <c r="BY19" s="277">
        <f>[2]Final!BZ28</f>
        <v>0</v>
      </c>
      <c r="BZ19" s="277">
        <f>[2]Final!CA28</f>
        <v>0</v>
      </c>
      <c r="CA19" s="277">
        <f>[2]Final!CB28</f>
        <v>7.2850494440696294E-4</v>
      </c>
      <c r="CB19" s="277">
        <f>[2]Final!CC28</f>
        <v>0</v>
      </c>
      <c r="CC19" s="277">
        <f>[2]Final!CD28</f>
        <v>0</v>
      </c>
      <c r="CD19" s="277">
        <f>[2]Final!CE28</f>
        <v>0</v>
      </c>
      <c r="CE19" s="277">
        <f>[2]Final!CF28</f>
        <v>0</v>
      </c>
      <c r="CF19" s="277">
        <f>[2]Final!CG28</f>
        <v>5.1442746857787193E-3</v>
      </c>
      <c r="CG19" s="277">
        <f>[2]Final!CH28</f>
        <v>0</v>
      </c>
      <c r="CH19" s="277">
        <f>[2]Final!CI28</f>
        <v>0</v>
      </c>
      <c r="CI19" s="277">
        <f>[2]Final!CJ28</f>
        <v>0</v>
      </c>
      <c r="CJ19" s="277">
        <f>[2]Final!CK28</f>
        <v>0</v>
      </c>
      <c r="CK19" s="277">
        <f>[2]Final!CL28</f>
        <v>0</v>
      </c>
      <c r="CL19" s="277">
        <f>[2]Final!CM28</f>
        <v>0</v>
      </c>
      <c r="CM19" s="277">
        <f>[2]Final!CN28</f>
        <v>0</v>
      </c>
      <c r="CN19" s="277">
        <f>[2]Final!CO28</f>
        <v>0</v>
      </c>
      <c r="CO19" s="277">
        <f>[2]Final!CP28</f>
        <v>0</v>
      </c>
      <c r="CP19" s="277">
        <f>[2]Final!CQ28</f>
        <v>0</v>
      </c>
      <c r="CQ19" s="277">
        <f>[2]Final!CR28</f>
        <v>0</v>
      </c>
      <c r="CR19" s="277">
        <f>[2]Final!CS28</f>
        <v>0</v>
      </c>
      <c r="CS19" s="277">
        <f>[2]Final!CT28</f>
        <v>0</v>
      </c>
      <c r="CT19" s="277">
        <f>[2]Final!CU28</f>
        <v>0</v>
      </c>
      <c r="CU19" s="277">
        <f>[2]Final!CV28</f>
        <v>0</v>
      </c>
      <c r="CV19" s="277">
        <f>[2]Final!CW28</f>
        <v>0</v>
      </c>
      <c r="CW19" s="277">
        <f>[2]Final!CX28</f>
        <v>0</v>
      </c>
      <c r="CX19" s="277">
        <f>[2]Final!CY28</f>
        <v>0</v>
      </c>
      <c r="CY19" s="277">
        <f>[2]Final!CZ28</f>
        <v>0</v>
      </c>
      <c r="CZ19" s="277">
        <f>[2]Final!DA28</f>
        <v>0</v>
      </c>
      <c r="DA19" s="277">
        <f>[2]Final!DB28</f>
        <v>0</v>
      </c>
      <c r="DB19" s="277">
        <f>[2]Final!DC28</f>
        <v>0</v>
      </c>
      <c r="DC19" s="92"/>
    </row>
    <row r="20" spans="1:107" x14ac:dyDescent="0.75">
      <c r="A20" s="29" t="s">
        <v>1591</v>
      </c>
      <c r="B20" s="17" t="s">
        <v>1559</v>
      </c>
      <c r="C20" s="277">
        <f>[2]Final!D29</f>
        <v>0</v>
      </c>
      <c r="D20" s="277">
        <f>[2]Final!E29</f>
        <v>0</v>
      </c>
      <c r="E20" s="277">
        <f>[2]Final!F29</f>
        <v>0</v>
      </c>
      <c r="F20" s="277">
        <f>[2]Final!G29</f>
        <v>0</v>
      </c>
      <c r="G20" s="277">
        <f>[2]Final!H29</f>
        <v>0</v>
      </c>
      <c r="H20" s="277">
        <f>[2]Final!I29</f>
        <v>0</v>
      </c>
      <c r="I20" s="277">
        <f>[2]Final!J29</f>
        <v>0</v>
      </c>
      <c r="J20" s="277">
        <f>[2]Final!K29</f>
        <v>0</v>
      </c>
      <c r="K20" s="277">
        <f>[2]Final!L29</f>
        <v>0</v>
      </c>
      <c r="L20" s="277">
        <f>[2]Final!M29</f>
        <v>0</v>
      </c>
      <c r="M20" s="277">
        <f>[2]Final!N29</f>
        <v>0</v>
      </c>
      <c r="N20" s="277">
        <f>[2]Final!O29</f>
        <v>0</v>
      </c>
      <c r="O20" s="277">
        <f>[2]Final!P29</f>
        <v>2.7074238758062947E-3</v>
      </c>
      <c r="P20" s="277">
        <f>[2]Final!Q29</f>
        <v>0</v>
      </c>
      <c r="Q20" s="277">
        <f>[2]Final!R29</f>
        <v>0</v>
      </c>
      <c r="R20" s="277">
        <f>[2]Final!S29</f>
        <v>0</v>
      </c>
      <c r="S20" s="277">
        <f>[2]Final!T29</f>
        <v>0</v>
      </c>
      <c r="T20" s="277">
        <f>[2]Final!U29</f>
        <v>0</v>
      </c>
      <c r="U20" s="277">
        <f>[2]Final!V29</f>
        <v>0</v>
      </c>
      <c r="V20" s="277">
        <f>[2]Final!W29</f>
        <v>0</v>
      </c>
      <c r="W20" s="277">
        <f>[2]Final!X29</f>
        <v>0</v>
      </c>
      <c r="X20" s="277">
        <f>[2]Final!Y29</f>
        <v>0</v>
      </c>
      <c r="Y20" s="277">
        <f>[2]Final!Z29</f>
        <v>0</v>
      </c>
      <c r="Z20" s="277">
        <f>[2]Final!AA29</f>
        <v>0</v>
      </c>
      <c r="AA20" s="277">
        <f>[2]Final!AB29</f>
        <v>0</v>
      </c>
      <c r="AB20" s="277">
        <f>[2]Final!AC29</f>
        <v>0</v>
      </c>
      <c r="AC20" s="277">
        <f>[2]Final!AD29</f>
        <v>0</v>
      </c>
      <c r="AD20" s="277">
        <f>[2]Final!AE29</f>
        <v>0</v>
      </c>
      <c r="AE20" s="277">
        <f>[2]Final!AF29</f>
        <v>0</v>
      </c>
      <c r="AF20" s="277">
        <f>[2]Final!AG29</f>
        <v>0</v>
      </c>
      <c r="AG20" s="277">
        <f>[2]Final!AH29</f>
        <v>0</v>
      </c>
      <c r="AH20" s="277">
        <f>[2]Final!AI29</f>
        <v>0</v>
      </c>
      <c r="AI20" s="277">
        <f>[2]Final!AJ29</f>
        <v>0</v>
      </c>
      <c r="AJ20" s="277">
        <f>[2]Final!AK29</f>
        <v>0</v>
      </c>
      <c r="AK20" s="277">
        <f>[2]Final!AL29</f>
        <v>0</v>
      </c>
      <c r="AL20" s="277">
        <f>[2]Final!AM29</f>
        <v>0</v>
      </c>
      <c r="AM20" s="277">
        <f>[2]Final!AN29</f>
        <v>0</v>
      </c>
      <c r="AN20" s="277">
        <f>[2]Final!AO29</f>
        <v>0</v>
      </c>
      <c r="AO20" s="277">
        <f>[2]Final!AP29</f>
        <v>0</v>
      </c>
      <c r="AP20" s="277">
        <f>[2]Final!AQ29</f>
        <v>0</v>
      </c>
      <c r="AQ20" s="277">
        <f>[2]Final!AR29</f>
        <v>0</v>
      </c>
      <c r="AR20" s="277">
        <f>[2]Final!AS29</f>
        <v>0</v>
      </c>
      <c r="AS20" s="277">
        <f>[2]Final!AT29</f>
        <v>0.27434826250260974</v>
      </c>
      <c r="AT20" s="277">
        <f>[2]Final!AU29</f>
        <v>0</v>
      </c>
      <c r="AU20" s="277">
        <f>[2]Final!AV29</f>
        <v>0</v>
      </c>
      <c r="AV20" s="277">
        <f>[2]Final!AW29</f>
        <v>0</v>
      </c>
      <c r="AW20" s="277">
        <f>[2]Final!AX29</f>
        <v>0</v>
      </c>
      <c r="AX20" s="277">
        <f>[2]Final!AY29</f>
        <v>0</v>
      </c>
      <c r="AY20" s="277">
        <f>[2]Final!AZ29</f>
        <v>0</v>
      </c>
      <c r="AZ20" s="277">
        <f>[2]Final!BA29</f>
        <v>0.18205853311431339</v>
      </c>
      <c r="BA20" s="277">
        <f>[2]Final!BB29</f>
        <v>0.10379918949139419</v>
      </c>
      <c r="BB20" s="277">
        <f>[2]Final!BC29</f>
        <v>0</v>
      </c>
      <c r="BC20" s="277">
        <f>[2]Final!BD29</f>
        <v>0</v>
      </c>
      <c r="BD20" s="277">
        <f>[2]Final!BE29</f>
        <v>8.8816006519507875E-4</v>
      </c>
      <c r="BE20" s="277">
        <f>[2]Final!BF29</f>
        <v>0</v>
      </c>
      <c r="BF20" s="277">
        <f>[2]Final!BG29</f>
        <v>0</v>
      </c>
      <c r="BG20" s="277">
        <f>[2]Final!BH29</f>
        <v>0</v>
      </c>
      <c r="BH20" s="277">
        <f>[2]Final!BI29</f>
        <v>0</v>
      </c>
      <c r="BI20" s="277">
        <f>[2]Final!BJ29</f>
        <v>0</v>
      </c>
      <c r="BJ20" s="277">
        <f>[2]Final!BK29</f>
        <v>6.8257314244766854E-3</v>
      </c>
      <c r="BK20" s="277">
        <f>[2]Final!BL29</f>
        <v>0</v>
      </c>
      <c r="BL20" s="277">
        <f>[2]Final!BM29</f>
        <v>0</v>
      </c>
      <c r="BM20" s="277">
        <f>[2]Final!BN29</f>
        <v>0</v>
      </c>
      <c r="BN20" s="277">
        <f>[2]Final!BO29</f>
        <v>0</v>
      </c>
      <c r="BO20" s="277">
        <f>[2]Final!BP29</f>
        <v>0</v>
      </c>
      <c r="BP20" s="277">
        <f>[2]Final!BQ29</f>
        <v>0</v>
      </c>
      <c r="BQ20" s="277">
        <f>[2]Final!BR29</f>
        <v>0</v>
      </c>
      <c r="BR20" s="277">
        <f>[2]Final!BS29</f>
        <v>0</v>
      </c>
      <c r="BS20" s="277">
        <f>[2]Final!BT29</f>
        <v>0</v>
      </c>
      <c r="BT20" s="277">
        <f>[2]Final!BU29</f>
        <v>0</v>
      </c>
      <c r="BU20" s="277">
        <f>[2]Final!BV29</f>
        <v>0</v>
      </c>
      <c r="BV20" s="277">
        <f>[2]Final!BW29</f>
        <v>0</v>
      </c>
      <c r="BW20" s="277">
        <f>[2]Final!BX29</f>
        <v>0</v>
      </c>
      <c r="BX20" s="277">
        <f>[2]Final!BY29</f>
        <v>0</v>
      </c>
      <c r="BY20" s="277">
        <f>[2]Final!BZ29</f>
        <v>0</v>
      </c>
      <c r="BZ20" s="277">
        <f>[2]Final!CA29</f>
        <v>0</v>
      </c>
      <c r="CA20" s="277">
        <f>[2]Final!CB29</f>
        <v>0</v>
      </c>
      <c r="CB20" s="277">
        <f>[2]Final!CC29</f>
        <v>0</v>
      </c>
      <c r="CC20" s="277">
        <f>[2]Final!CD29</f>
        <v>0</v>
      </c>
      <c r="CD20" s="277">
        <f>[2]Final!CE29</f>
        <v>0</v>
      </c>
      <c r="CE20" s="277">
        <f>[2]Final!CF29</f>
        <v>0</v>
      </c>
      <c r="CF20" s="277">
        <f>[2]Final!CG29</f>
        <v>1.4258936270195548E-2</v>
      </c>
      <c r="CG20" s="277">
        <f>[2]Final!CH29</f>
        <v>0</v>
      </c>
      <c r="CH20" s="277">
        <f>[2]Final!CI29</f>
        <v>0</v>
      </c>
      <c r="CI20" s="277">
        <f>[2]Final!CJ29</f>
        <v>0</v>
      </c>
      <c r="CJ20" s="277">
        <f>[2]Final!CK29</f>
        <v>0</v>
      </c>
      <c r="CK20" s="277">
        <f>[2]Final!CL29</f>
        <v>0</v>
      </c>
      <c r="CL20" s="277">
        <f>[2]Final!CM29</f>
        <v>0</v>
      </c>
      <c r="CM20" s="277">
        <f>[2]Final!CN29</f>
        <v>0</v>
      </c>
      <c r="CN20" s="277">
        <f>[2]Final!CO29</f>
        <v>0</v>
      </c>
      <c r="CO20" s="277">
        <f>[2]Final!CP29</f>
        <v>0</v>
      </c>
      <c r="CP20" s="277">
        <f>[2]Final!CQ29</f>
        <v>0</v>
      </c>
      <c r="CQ20" s="277">
        <f>[2]Final!CR29</f>
        <v>0</v>
      </c>
      <c r="CR20" s="277">
        <f>[2]Final!CS29</f>
        <v>0</v>
      </c>
      <c r="CS20" s="277">
        <f>[2]Final!CT29</f>
        <v>0</v>
      </c>
      <c r="CT20" s="277">
        <f>[2]Final!CU29</f>
        <v>0</v>
      </c>
      <c r="CU20" s="277">
        <f>[2]Final!CV29</f>
        <v>0</v>
      </c>
      <c r="CV20" s="277">
        <f>[2]Final!CW29</f>
        <v>0</v>
      </c>
      <c r="CW20" s="277">
        <f>[2]Final!CX29</f>
        <v>0</v>
      </c>
      <c r="CX20" s="277">
        <f>[2]Final!CY29</f>
        <v>0</v>
      </c>
      <c r="CY20" s="277">
        <f>[2]Final!CZ29</f>
        <v>0</v>
      </c>
      <c r="CZ20" s="277">
        <f>[2]Final!DA29</f>
        <v>0</v>
      </c>
      <c r="DA20" s="277">
        <f>[2]Final!DB29</f>
        <v>0</v>
      </c>
      <c r="DB20" s="277">
        <f>[2]Final!DC29</f>
        <v>0</v>
      </c>
      <c r="DC20" s="92"/>
    </row>
    <row r="21" spans="1:107" x14ac:dyDescent="0.75">
      <c r="A21" s="29" t="s">
        <v>1592</v>
      </c>
      <c r="B21" s="17" t="s">
        <v>1560</v>
      </c>
      <c r="C21" s="277">
        <f>[2]Final!D30</f>
        <v>0</v>
      </c>
      <c r="D21" s="277">
        <f>[2]Final!E30</f>
        <v>0</v>
      </c>
      <c r="E21" s="277">
        <f>[2]Final!F30</f>
        <v>0</v>
      </c>
      <c r="F21" s="277">
        <f>[2]Final!G30</f>
        <v>0</v>
      </c>
      <c r="G21" s="277">
        <f>[2]Final!H30</f>
        <v>0</v>
      </c>
      <c r="H21" s="277">
        <f>[2]Final!I30</f>
        <v>0</v>
      </c>
      <c r="I21" s="277">
        <f>[2]Final!J30</f>
        <v>0</v>
      </c>
      <c r="J21" s="277">
        <f>[2]Final!K30</f>
        <v>0</v>
      </c>
      <c r="K21" s="277">
        <f>[2]Final!L30</f>
        <v>0</v>
      </c>
      <c r="L21" s="277">
        <f>[2]Final!M30</f>
        <v>0</v>
      </c>
      <c r="M21" s="277">
        <f>[2]Final!N30</f>
        <v>0</v>
      </c>
      <c r="N21" s="277">
        <f>[2]Final!O30</f>
        <v>0</v>
      </c>
      <c r="O21" s="277">
        <f>[2]Final!P30</f>
        <v>0</v>
      </c>
      <c r="P21" s="277">
        <f>[2]Final!Q30</f>
        <v>2.7074238758062947E-3</v>
      </c>
      <c r="Q21" s="277">
        <f>[2]Final!R30</f>
        <v>0</v>
      </c>
      <c r="R21" s="277">
        <f>[2]Final!S30</f>
        <v>0</v>
      </c>
      <c r="S21" s="277">
        <f>[2]Final!T30</f>
        <v>0</v>
      </c>
      <c r="T21" s="277">
        <f>[2]Final!U30</f>
        <v>0</v>
      </c>
      <c r="U21" s="277">
        <f>[2]Final!V30</f>
        <v>0</v>
      </c>
      <c r="V21" s="277">
        <f>[2]Final!W30</f>
        <v>0</v>
      </c>
      <c r="W21" s="277">
        <f>[2]Final!X30</f>
        <v>0</v>
      </c>
      <c r="X21" s="277">
        <f>[2]Final!Y30</f>
        <v>0</v>
      </c>
      <c r="Y21" s="277">
        <f>[2]Final!Z30</f>
        <v>0</v>
      </c>
      <c r="Z21" s="277">
        <f>[2]Final!AA30</f>
        <v>0</v>
      </c>
      <c r="AA21" s="277">
        <f>[2]Final!AB30</f>
        <v>0</v>
      </c>
      <c r="AB21" s="277">
        <f>[2]Final!AC30</f>
        <v>0</v>
      </c>
      <c r="AC21" s="277">
        <f>[2]Final!AD30</f>
        <v>0</v>
      </c>
      <c r="AD21" s="277">
        <f>[2]Final!AE30</f>
        <v>0</v>
      </c>
      <c r="AE21" s="277">
        <f>[2]Final!AF30</f>
        <v>0</v>
      </c>
      <c r="AF21" s="277">
        <f>[2]Final!AG30</f>
        <v>0</v>
      </c>
      <c r="AG21" s="277">
        <f>[2]Final!AH30</f>
        <v>0</v>
      </c>
      <c r="AH21" s="277">
        <f>[2]Final!AI30</f>
        <v>0</v>
      </c>
      <c r="AI21" s="277">
        <f>[2]Final!AJ30</f>
        <v>0</v>
      </c>
      <c r="AJ21" s="277">
        <f>[2]Final!AK30</f>
        <v>0</v>
      </c>
      <c r="AK21" s="277">
        <f>[2]Final!AL30</f>
        <v>0</v>
      </c>
      <c r="AL21" s="277">
        <f>[2]Final!AM30</f>
        <v>0</v>
      </c>
      <c r="AM21" s="277">
        <f>[2]Final!AN30</f>
        <v>0</v>
      </c>
      <c r="AN21" s="277">
        <f>[2]Final!AO30</f>
        <v>0</v>
      </c>
      <c r="AO21" s="277">
        <f>[2]Final!AP30</f>
        <v>0</v>
      </c>
      <c r="AP21" s="277">
        <f>[2]Final!AQ30</f>
        <v>0</v>
      </c>
      <c r="AQ21" s="277">
        <f>[2]Final!AR30</f>
        <v>0</v>
      </c>
      <c r="AR21" s="277">
        <f>[2]Final!AS30</f>
        <v>0</v>
      </c>
      <c r="AS21" s="277">
        <f>[2]Final!AT30</f>
        <v>6.3296868235231687E-2</v>
      </c>
      <c r="AT21" s="277">
        <f>[2]Final!AU30</f>
        <v>0</v>
      </c>
      <c r="AU21" s="277">
        <f>[2]Final!AV30</f>
        <v>0</v>
      </c>
      <c r="AV21" s="277">
        <f>[2]Final!AW30</f>
        <v>0</v>
      </c>
      <c r="AW21" s="277">
        <f>[2]Final!AX30</f>
        <v>0</v>
      </c>
      <c r="AX21" s="277">
        <f>[2]Final!AY30</f>
        <v>0</v>
      </c>
      <c r="AY21" s="277">
        <f>[2]Final!AZ30</f>
        <v>0</v>
      </c>
      <c r="AZ21" s="277">
        <f>[2]Final!BA30</f>
        <v>0</v>
      </c>
      <c r="BA21" s="277">
        <f>[2]Final!BB30</f>
        <v>2.3948260361583752E-2</v>
      </c>
      <c r="BB21" s="277">
        <f>[2]Final!BC30</f>
        <v>0</v>
      </c>
      <c r="BC21" s="277">
        <f>[2]Final!BD30</f>
        <v>0</v>
      </c>
      <c r="BD21" s="277">
        <f>[2]Final!BE30</f>
        <v>2.0491382050547127E-4</v>
      </c>
      <c r="BE21" s="277">
        <f>[2]Final!BF30</f>
        <v>0</v>
      </c>
      <c r="BF21" s="277">
        <f>[2]Final!BG30</f>
        <v>0</v>
      </c>
      <c r="BG21" s="277">
        <f>[2]Final!BH30</f>
        <v>0</v>
      </c>
      <c r="BH21" s="277">
        <f>[2]Final!BI30</f>
        <v>0</v>
      </c>
      <c r="BI21" s="277">
        <f>[2]Final!BJ30</f>
        <v>0</v>
      </c>
      <c r="BJ21" s="277">
        <f>[2]Final!BK30</f>
        <v>1.5748137737160676E-3</v>
      </c>
      <c r="BK21" s="277">
        <f>[2]Final!BL30</f>
        <v>0</v>
      </c>
      <c r="BL21" s="277">
        <f>[2]Final!BM30</f>
        <v>0</v>
      </c>
      <c r="BM21" s="277">
        <f>[2]Final!BN30</f>
        <v>0</v>
      </c>
      <c r="BN21" s="277">
        <f>[2]Final!BO30</f>
        <v>0</v>
      </c>
      <c r="BO21" s="277">
        <f>[2]Final!BP30</f>
        <v>0</v>
      </c>
      <c r="BP21" s="277">
        <f>[2]Final!BQ30</f>
        <v>0</v>
      </c>
      <c r="BQ21" s="277">
        <f>[2]Final!BR30</f>
        <v>0</v>
      </c>
      <c r="BR21" s="277">
        <f>[2]Final!BS30</f>
        <v>0</v>
      </c>
      <c r="BS21" s="277">
        <f>[2]Final!BT30</f>
        <v>0</v>
      </c>
      <c r="BT21" s="277">
        <f>[2]Final!BU30</f>
        <v>0</v>
      </c>
      <c r="BU21" s="277">
        <f>[2]Final!BV30</f>
        <v>0</v>
      </c>
      <c r="BV21" s="277">
        <f>[2]Final!BW30</f>
        <v>0</v>
      </c>
      <c r="BW21" s="277">
        <f>[2]Final!BX30</f>
        <v>0</v>
      </c>
      <c r="BX21" s="277">
        <f>[2]Final!BY30</f>
        <v>0</v>
      </c>
      <c r="BY21" s="277">
        <f>[2]Final!BZ30</f>
        <v>0</v>
      </c>
      <c r="BZ21" s="277">
        <f>[2]Final!CA30</f>
        <v>0</v>
      </c>
      <c r="CA21" s="277">
        <f>[2]Final!CB30</f>
        <v>0</v>
      </c>
      <c r="CB21" s="277">
        <f>[2]Final!CC30</f>
        <v>0</v>
      </c>
      <c r="CC21" s="277">
        <f>[2]Final!CD30</f>
        <v>0</v>
      </c>
      <c r="CD21" s="277">
        <f>[2]Final!CE30</f>
        <v>0</v>
      </c>
      <c r="CE21" s="277">
        <f>[2]Final!CF30</f>
        <v>0</v>
      </c>
      <c r="CF21" s="277">
        <f>[2]Final!CG30</f>
        <v>3.2897821259595104E-3</v>
      </c>
      <c r="CG21" s="277">
        <f>[2]Final!CH30</f>
        <v>0</v>
      </c>
      <c r="CH21" s="277">
        <f>[2]Final!CI30</f>
        <v>0</v>
      </c>
      <c r="CI21" s="277">
        <f>[2]Final!CJ30</f>
        <v>0</v>
      </c>
      <c r="CJ21" s="277">
        <f>[2]Final!CK30</f>
        <v>0</v>
      </c>
      <c r="CK21" s="277">
        <f>[2]Final!CL30</f>
        <v>0</v>
      </c>
      <c r="CL21" s="277">
        <f>[2]Final!CM30</f>
        <v>0</v>
      </c>
      <c r="CM21" s="277">
        <f>[2]Final!CN30</f>
        <v>0</v>
      </c>
      <c r="CN21" s="277">
        <f>[2]Final!CO30</f>
        <v>0</v>
      </c>
      <c r="CO21" s="277">
        <f>[2]Final!CP30</f>
        <v>0</v>
      </c>
      <c r="CP21" s="277">
        <f>[2]Final!CQ30</f>
        <v>0</v>
      </c>
      <c r="CQ21" s="277">
        <f>[2]Final!CR30</f>
        <v>0</v>
      </c>
      <c r="CR21" s="277">
        <f>[2]Final!CS30</f>
        <v>0</v>
      </c>
      <c r="CS21" s="277">
        <f>[2]Final!CT30</f>
        <v>0</v>
      </c>
      <c r="CT21" s="277">
        <f>[2]Final!CU30</f>
        <v>0</v>
      </c>
      <c r="CU21" s="277">
        <f>[2]Final!CV30</f>
        <v>0</v>
      </c>
      <c r="CV21" s="277">
        <f>[2]Final!CW30</f>
        <v>0</v>
      </c>
      <c r="CW21" s="277">
        <f>[2]Final!CX30</f>
        <v>0</v>
      </c>
      <c r="CX21" s="277">
        <f>[2]Final!CY30</f>
        <v>0</v>
      </c>
      <c r="CY21" s="277">
        <f>[2]Final!CZ30</f>
        <v>0</v>
      </c>
      <c r="CZ21" s="277">
        <f>[2]Final!DA30</f>
        <v>0</v>
      </c>
      <c r="DA21" s="277">
        <f>[2]Final!DB30</f>
        <v>0</v>
      </c>
      <c r="DB21" s="277">
        <f>[2]Final!DC30</f>
        <v>0</v>
      </c>
      <c r="DC21" s="92"/>
    </row>
    <row r="22" spans="1:107" x14ac:dyDescent="0.75">
      <c r="A22" s="29" t="s">
        <v>1593</v>
      </c>
      <c r="B22" s="17" t="s">
        <v>1561</v>
      </c>
      <c r="C22" s="277">
        <f>[2]Final!D31</f>
        <v>0</v>
      </c>
      <c r="D22" s="277">
        <f>[2]Final!E31</f>
        <v>0</v>
      </c>
      <c r="E22" s="277">
        <f>[2]Final!F31</f>
        <v>0</v>
      </c>
      <c r="F22" s="277">
        <f>[2]Final!G31</f>
        <v>0</v>
      </c>
      <c r="G22" s="277">
        <f>[2]Final!H31</f>
        <v>0</v>
      </c>
      <c r="H22" s="277">
        <f>[2]Final!I31</f>
        <v>0</v>
      </c>
      <c r="I22" s="277">
        <f>[2]Final!J31</f>
        <v>0</v>
      </c>
      <c r="J22" s="277">
        <f>[2]Final!K31</f>
        <v>0</v>
      </c>
      <c r="K22" s="277">
        <f>[2]Final!L31</f>
        <v>0</v>
      </c>
      <c r="L22" s="277">
        <f>[2]Final!M31</f>
        <v>0</v>
      </c>
      <c r="M22" s="277">
        <f>[2]Final!N31</f>
        <v>0</v>
      </c>
      <c r="N22" s="277">
        <f>[2]Final!O31</f>
        <v>0</v>
      </c>
      <c r="O22" s="277">
        <f>[2]Final!P31</f>
        <v>0</v>
      </c>
      <c r="P22" s="277">
        <f>[2]Final!Q31</f>
        <v>0</v>
      </c>
      <c r="Q22" s="277">
        <f>[2]Final!R31</f>
        <v>2.7074238758062947E-3</v>
      </c>
      <c r="R22" s="277">
        <f>[2]Final!S31</f>
        <v>0</v>
      </c>
      <c r="S22" s="277">
        <f>[2]Final!T31</f>
        <v>0</v>
      </c>
      <c r="T22" s="277">
        <f>[2]Final!U31</f>
        <v>0</v>
      </c>
      <c r="U22" s="277">
        <f>[2]Final!V31</f>
        <v>0</v>
      </c>
      <c r="V22" s="277">
        <f>[2]Final!W31</f>
        <v>0</v>
      </c>
      <c r="W22" s="277">
        <f>[2]Final!X31</f>
        <v>0</v>
      </c>
      <c r="X22" s="277">
        <f>[2]Final!Y31</f>
        <v>0</v>
      </c>
      <c r="Y22" s="277">
        <f>[2]Final!Z31</f>
        <v>0</v>
      </c>
      <c r="Z22" s="277">
        <f>[2]Final!AA31</f>
        <v>0</v>
      </c>
      <c r="AA22" s="277">
        <f>[2]Final!AB31</f>
        <v>0</v>
      </c>
      <c r="AB22" s="277">
        <f>[2]Final!AC31</f>
        <v>0</v>
      </c>
      <c r="AC22" s="277">
        <f>[2]Final!AD31</f>
        <v>0</v>
      </c>
      <c r="AD22" s="277">
        <f>[2]Final!AE31</f>
        <v>0</v>
      </c>
      <c r="AE22" s="277">
        <f>[2]Final!AF31</f>
        <v>0</v>
      </c>
      <c r="AF22" s="277">
        <f>[2]Final!AG31</f>
        <v>0</v>
      </c>
      <c r="AG22" s="277">
        <f>[2]Final!AH31</f>
        <v>0</v>
      </c>
      <c r="AH22" s="277">
        <f>[2]Final!AI31</f>
        <v>0</v>
      </c>
      <c r="AI22" s="277">
        <f>[2]Final!AJ31</f>
        <v>0</v>
      </c>
      <c r="AJ22" s="277">
        <f>[2]Final!AK31</f>
        <v>0</v>
      </c>
      <c r="AK22" s="277">
        <f>[2]Final!AL31</f>
        <v>0</v>
      </c>
      <c r="AL22" s="277">
        <f>[2]Final!AM31</f>
        <v>0</v>
      </c>
      <c r="AM22" s="277">
        <f>[2]Final!AN31</f>
        <v>0</v>
      </c>
      <c r="AN22" s="277">
        <f>[2]Final!AO31</f>
        <v>0</v>
      </c>
      <c r="AO22" s="277">
        <f>[2]Final!AP31</f>
        <v>0</v>
      </c>
      <c r="AP22" s="277">
        <f>[2]Final!AQ31</f>
        <v>0</v>
      </c>
      <c r="AQ22" s="277">
        <f>[2]Final!AR31</f>
        <v>0</v>
      </c>
      <c r="AR22" s="277">
        <f>[2]Final!AS31</f>
        <v>0</v>
      </c>
      <c r="AS22" s="277">
        <f>[2]Final!AT31</f>
        <v>7.3397825564473027E-3</v>
      </c>
      <c r="AT22" s="277">
        <f>[2]Final!AU31</f>
        <v>0</v>
      </c>
      <c r="AU22" s="277">
        <f>[2]Final!AV31</f>
        <v>0</v>
      </c>
      <c r="AV22" s="277">
        <f>[2]Final!AW31</f>
        <v>0</v>
      </c>
      <c r="AW22" s="277">
        <f>[2]Final!AX31</f>
        <v>0</v>
      </c>
      <c r="AX22" s="277">
        <f>[2]Final!AY31</f>
        <v>0</v>
      </c>
      <c r="AY22" s="277">
        <f>[2]Final!AZ31</f>
        <v>0</v>
      </c>
      <c r="AZ22" s="277">
        <f>[2]Final!BA31</f>
        <v>0</v>
      </c>
      <c r="BA22" s="277">
        <f>[2]Final!BB31</f>
        <v>2.7769940055481705E-3</v>
      </c>
      <c r="BB22" s="277">
        <f>[2]Final!BC31</f>
        <v>0</v>
      </c>
      <c r="BC22" s="277">
        <f>[2]Final!BD31</f>
        <v>0</v>
      </c>
      <c r="BD22" s="277">
        <f>[2]Final!BE31</f>
        <v>2.3761410749922019E-5</v>
      </c>
      <c r="BE22" s="277">
        <f>[2]Final!BF31</f>
        <v>0</v>
      </c>
      <c r="BF22" s="277">
        <f>[2]Final!BG31</f>
        <v>0</v>
      </c>
      <c r="BG22" s="277">
        <f>[2]Final!BH31</f>
        <v>0</v>
      </c>
      <c r="BH22" s="277">
        <f>[2]Final!BI31</f>
        <v>0</v>
      </c>
      <c r="BI22" s="277">
        <f>[2]Final!BJ31</f>
        <v>0</v>
      </c>
      <c r="BJ22" s="277">
        <f>[2]Final!BK31</f>
        <v>1.8261236279523222E-4</v>
      </c>
      <c r="BK22" s="277">
        <f>[2]Final!BL31</f>
        <v>0</v>
      </c>
      <c r="BL22" s="277">
        <f>[2]Final!BM31</f>
        <v>0</v>
      </c>
      <c r="BM22" s="277">
        <f>[2]Final!BN31</f>
        <v>0</v>
      </c>
      <c r="BN22" s="277">
        <f>[2]Final!BO31</f>
        <v>0</v>
      </c>
      <c r="BO22" s="277">
        <f>[2]Final!BP31</f>
        <v>0</v>
      </c>
      <c r="BP22" s="277">
        <f>[2]Final!BQ31</f>
        <v>0</v>
      </c>
      <c r="BQ22" s="277">
        <f>[2]Final!BR31</f>
        <v>0</v>
      </c>
      <c r="BR22" s="277">
        <f>[2]Final!BS31</f>
        <v>0</v>
      </c>
      <c r="BS22" s="277">
        <f>[2]Final!BT31</f>
        <v>0</v>
      </c>
      <c r="BT22" s="277">
        <f>[2]Final!BU31</f>
        <v>0</v>
      </c>
      <c r="BU22" s="277">
        <f>[2]Final!BV31</f>
        <v>0</v>
      </c>
      <c r="BV22" s="277">
        <f>[2]Final!BW31</f>
        <v>0</v>
      </c>
      <c r="BW22" s="277">
        <f>[2]Final!BX31</f>
        <v>0</v>
      </c>
      <c r="BX22" s="277">
        <f>[2]Final!BY31</f>
        <v>0</v>
      </c>
      <c r="BY22" s="277">
        <f>[2]Final!BZ31</f>
        <v>0</v>
      </c>
      <c r="BZ22" s="277">
        <f>[2]Final!CA31</f>
        <v>0</v>
      </c>
      <c r="CA22" s="277">
        <f>[2]Final!CB31</f>
        <v>0</v>
      </c>
      <c r="CB22" s="277">
        <f>[2]Final!CC31</f>
        <v>0</v>
      </c>
      <c r="CC22" s="277">
        <f>[2]Final!CD31</f>
        <v>0</v>
      </c>
      <c r="CD22" s="277">
        <f>[2]Final!CE31</f>
        <v>0</v>
      </c>
      <c r="CE22" s="277">
        <f>[2]Final!CF31</f>
        <v>0</v>
      </c>
      <c r="CF22" s="277">
        <f>[2]Final!CG31</f>
        <v>3.8147677974989709E-4</v>
      </c>
      <c r="CG22" s="277">
        <f>[2]Final!CH31</f>
        <v>0</v>
      </c>
      <c r="CH22" s="277">
        <f>[2]Final!CI31</f>
        <v>0</v>
      </c>
      <c r="CI22" s="277">
        <f>[2]Final!CJ31</f>
        <v>0</v>
      </c>
      <c r="CJ22" s="277">
        <f>[2]Final!CK31</f>
        <v>0</v>
      </c>
      <c r="CK22" s="277">
        <f>[2]Final!CL31</f>
        <v>0</v>
      </c>
      <c r="CL22" s="277">
        <f>[2]Final!CM31</f>
        <v>0</v>
      </c>
      <c r="CM22" s="277">
        <f>[2]Final!CN31</f>
        <v>0</v>
      </c>
      <c r="CN22" s="277">
        <f>[2]Final!CO31</f>
        <v>0</v>
      </c>
      <c r="CO22" s="277">
        <f>[2]Final!CP31</f>
        <v>0</v>
      </c>
      <c r="CP22" s="277">
        <f>[2]Final!CQ31</f>
        <v>0</v>
      </c>
      <c r="CQ22" s="277">
        <f>[2]Final!CR31</f>
        <v>0</v>
      </c>
      <c r="CR22" s="277">
        <f>[2]Final!CS31</f>
        <v>0</v>
      </c>
      <c r="CS22" s="277">
        <f>[2]Final!CT31</f>
        <v>0</v>
      </c>
      <c r="CT22" s="277">
        <f>[2]Final!CU31</f>
        <v>0</v>
      </c>
      <c r="CU22" s="277">
        <f>[2]Final!CV31</f>
        <v>0</v>
      </c>
      <c r="CV22" s="277">
        <f>[2]Final!CW31</f>
        <v>0</v>
      </c>
      <c r="CW22" s="277">
        <f>[2]Final!CX31</f>
        <v>0</v>
      </c>
      <c r="CX22" s="277">
        <f>[2]Final!CY31</f>
        <v>0</v>
      </c>
      <c r="CY22" s="277">
        <f>[2]Final!CZ31</f>
        <v>0</v>
      </c>
      <c r="CZ22" s="277">
        <f>[2]Final!DA31</f>
        <v>0</v>
      </c>
      <c r="DA22" s="277">
        <f>[2]Final!DB31</f>
        <v>0</v>
      </c>
      <c r="DB22" s="277">
        <f>[2]Final!DC31</f>
        <v>0</v>
      </c>
      <c r="DC22" s="92"/>
    </row>
    <row r="23" spans="1:107" x14ac:dyDescent="0.75">
      <c r="A23" s="29" t="s">
        <v>1594</v>
      </c>
      <c r="B23" s="17" t="s">
        <v>66</v>
      </c>
      <c r="C23" s="277">
        <f>[2]Final!D32</f>
        <v>0</v>
      </c>
      <c r="D23" s="277">
        <f>[2]Final!E32</f>
        <v>0</v>
      </c>
      <c r="E23" s="277">
        <f>[2]Final!F32</f>
        <v>0</v>
      </c>
      <c r="F23" s="277">
        <f>[2]Final!G32</f>
        <v>0</v>
      </c>
      <c r="G23" s="277">
        <f>[2]Final!H32</f>
        <v>0</v>
      </c>
      <c r="H23" s="277">
        <f>[2]Final!I32</f>
        <v>0</v>
      </c>
      <c r="I23" s="277">
        <f>[2]Final!J32</f>
        <v>0</v>
      </c>
      <c r="J23" s="277">
        <f>[2]Final!K32</f>
        <v>0</v>
      </c>
      <c r="K23" s="277">
        <f>[2]Final!L32</f>
        <v>0</v>
      </c>
      <c r="L23" s="277">
        <f>[2]Final!M32</f>
        <v>0</v>
      </c>
      <c r="M23" s="277">
        <f>[2]Final!N32</f>
        <v>0</v>
      </c>
      <c r="N23" s="277">
        <f>[2]Final!O32</f>
        <v>0</v>
      </c>
      <c r="O23" s="277">
        <f>[2]Final!P32</f>
        <v>0</v>
      </c>
      <c r="P23" s="277">
        <f>[2]Final!Q32</f>
        <v>0</v>
      </c>
      <c r="Q23" s="277">
        <f>[2]Final!R32</f>
        <v>0</v>
      </c>
      <c r="R23" s="277">
        <f>[2]Final!S32</f>
        <v>2.7074238758062947E-3</v>
      </c>
      <c r="S23" s="277">
        <f>[2]Final!T32</f>
        <v>0</v>
      </c>
      <c r="T23" s="277">
        <f>[2]Final!U32</f>
        <v>0</v>
      </c>
      <c r="U23" s="277">
        <f>[2]Final!V32</f>
        <v>0</v>
      </c>
      <c r="V23" s="277">
        <f>[2]Final!W32</f>
        <v>0</v>
      </c>
      <c r="W23" s="277">
        <f>[2]Final!X32</f>
        <v>0</v>
      </c>
      <c r="X23" s="277">
        <f>[2]Final!Y32</f>
        <v>0</v>
      </c>
      <c r="Y23" s="277">
        <f>[2]Final!Z32</f>
        <v>0</v>
      </c>
      <c r="Z23" s="277">
        <f>[2]Final!AA32</f>
        <v>0</v>
      </c>
      <c r="AA23" s="277">
        <f>[2]Final!AB32</f>
        <v>0</v>
      </c>
      <c r="AB23" s="277">
        <f>[2]Final!AC32</f>
        <v>0</v>
      </c>
      <c r="AC23" s="277">
        <f>[2]Final!AD32</f>
        <v>0</v>
      </c>
      <c r="AD23" s="277">
        <f>[2]Final!AE32</f>
        <v>0</v>
      </c>
      <c r="AE23" s="277">
        <f>[2]Final!AF32</f>
        <v>0</v>
      </c>
      <c r="AF23" s="277">
        <f>[2]Final!AG32</f>
        <v>0</v>
      </c>
      <c r="AG23" s="277">
        <f>[2]Final!AH32</f>
        <v>0</v>
      </c>
      <c r="AH23" s="277">
        <f>[2]Final!AI32</f>
        <v>0</v>
      </c>
      <c r="AI23" s="277">
        <f>[2]Final!AJ32</f>
        <v>0</v>
      </c>
      <c r="AJ23" s="277">
        <f>[2]Final!AK32</f>
        <v>0</v>
      </c>
      <c r="AK23" s="277">
        <f>[2]Final!AL32</f>
        <v>0</v>
      </c>
      <c r="AL23" s="277">
        <f>[2]Final!AM32</f>
        <v>0</v>
      </c>
      <c r="AM23" s="277">
        <f>[2]Final!AN32</f>
        <v>0</v>
      </c>
      <c r="AN23" s="277">
        <f>[2]Final!AO32</f>
        <v>0</v>
      </c>
      <c r="AO23" s="277">
        <f>[2]Final!AP32</f>
        <v>0</v>
      </c>
      <c r="AP23" s="277">
        <f>[2]Final!AQ32</f>
        <v>0</v>
      </c>
      <c r="AQ23" s="277">
        <f>[2]Final!AR32</f>
        <v>0</v>
      </c>
      <c r="AR23" s="277">
        <f>[2]Final!AS32</f>
        <v>0</v>
      </c>
      <c r="AS23" s="277">
        <f>[2]Final!AT32</f>
        <v>1.4092543964638701E-2</v>
      </c>
      <c r="AT23" s="277">
        <f>[2]Final!AU32</f>
        <v>0</v>
      </c>
      <c r="AU23" s="277">
        <f>[2]Final!AV32</f>
        <v>0</v>
      </c>
      <c r="AV23" s="277">
        <f>[2]Final!AW32</f>
        <v>0</v>
      </c>
      <c r="AW23" s="277">
        <f>[2]Final!AX32</f>
        <v>0</v>
      </c>
      <c r="AX23" s="277">
        <f>[2]Final!AY32</f>
        <v>0</v>
      </c>
      <c r="AY23" s="277">
        <f>[2]Final!AZ32</f>
        <v>0</v>
      </c>
      <c r="AZ23" s="277">
        <f>[2]Final!BA32</f>
        <v>0</v>
      </c>
      <c r="BA23" s="277">
        <f>[2]Final!BB32</f>
        <v>5.3318895773485026E-3</v>
      </c>
      <c r="BB23" s="277">
        <f>[2]Final!BC32</f>
        <v>0</v>
      </c>
      <c r="BC23" s="277">
        <f>[2]Final!BD32</f>
        <v>0</v>
      </c>
      <c r="BD23" s="277">
        <f>[2]Final!BE32</f>
        <v>4.562243132951848E-5</v>
      </c>
      <c r="BE23" s="277">
        <f>[2]Final!BF32</f>
        <v>0</v>
      </c>
      <c r="BF23" s="277">
        <f>[2]Final!BG32</f>
        <v>0</v>
      </c>
      <c r="BG23" s="277">
        <f>[2]Final!BH32</f>
        <v>0</v>
      </c>
      <c r="BH23" s="277">
        <f>[2]Final!BI32</f>
        <v>0</v>
      </c>
      <c r="BI23" s="277">
        <f>[2]Final!BJ32</f>
        <v>0</v>
      </c>
      <c r="BJ23" s="277">
        <f>[2]Final!BK32</f>
        <v>3.506197535671968E-4</v>
      </c>
      <c r="BK23" s="277">
        <f>[2]Final!BL32</f>
        <v>0</v>
      </c>
      <c r="BL23" s="277">
        <f>[2]Final!BM32</f>
        <v>0</v>
      </c>
      <c r="BM23" s="277">
        <f>[2]Final!BN32</f>
        <v>0</v>
      </c>
      <c r="BN23" s="277">
        <f>[2]Final!BO32</f>
        <v>0</v>
      </c>
      <c r="BO23" s="277">
        <f>[2]Final!BP32</f>
        <v>0</v>
      </c>
      <c r="BP23" s="277">
        <f>[2]Final!BQ32</f>
        <v>0</v>
      </c>
      <c r="BQ23" s="277">
        <f>[2]Final!BR32</f>
        <v>0</v>
      </c>
      <c r="BR23" s="277">
        <f>[2]Final!BS32</f>
        <v>0</v>
      </c>
      <c r="BS23" s="277">
        <f>[2]Final!BT32</f>
        <v>0</v>
      </c>
      <c r="BT23" s="277">
        <f>[2]Final!BU32</f>
        <v>0</v>
      </c>
      <c r="BU23" s="277">
        <f>[2]Final!BV32</f>
        <v>0</v>
      </c>
      <c r="BV23" s="277">
        <f>[2]Final!BW32</f>
        <v>0</v>
      </c>
      <c r="BW23" s="277">
        <f>[2]Final!BX32</f>
        <v>0</v>
      </c>
      <c r="BX23" s="277">
        <f>[2]Final!BY32</f>
        <v>0</v>
      </c>
      <c r="BY23" s="277">
        <f>[2]Final!BZ32</f>
        <v>0</v>
      </c>
      <c r="BZ23" s="277">
        <f>[2]Final!CA32</f>
        <v>0</v>
      </c>
      <c r="CA23" s="277">
        <f>[2]Final!CB32</f>
        <v>0</v>
      </c>
      <c r="CB23" s="277">
        <f>[2]Final!CC32</f>
        <v>0</v>
      </c>
      <c r="CC23" s="277">
        <f>[2]Final!CD32</f>
        <v>0</v>
      </c>
      <c r="CD23" s="277">
        <f>[2]Final!CE32</f>
        <v>0</v>
      </c>
      <c r="CE23" s="277">
        <f>[2]Final!CF32</f>
        <v>0</v>
      </c>
      <c r="CF23" s="277">
        <f>[2]Final!CG32</f>
        <v>7.3244380862372185E-4</v>
      </c>
      <c r="CG23" s="277">
        <f>[2]Final!CH32</f>
        <v>0</v>
      </c>
      <c r="CH23" s="277">
        <f>[2]Final!CI32</f>
        <v>0</v>
      </c>
      <c r="CI23" s="277">
        <f>[2]Final!CJ32</f>
        <v>0</v>
      </c>
      <c r="CJ23" s="277">
        <f>[2]Final!CK32</f>
        <v>0</v>
      </c>
      <c r="CK23" s="277">
        <f>[2]Final!CL32</f>
        <v>0</v>
      </c>
      <c r="CL23" s="277">
        <f>[2]Final!CM32</f>
        <v>0</v>
      </c>
      <c r="CM23" s="277">
        <f>[2]Final!CN32</f>
        <v>0</v>
      </c>
      <c r="CN23" s="277">
        <f>[2]Final!CO32</f>
        <v>0</v>
      </c>
      <c r="CO23" s="277">
        <f>[2]Final!CP32</f>
        <v>0</v>
      </c>
      <c r="CP23" s="277">
        <f>[2]Final!CQ32</f>
        <v>0</v>
      </c>
      <c r="CQ23" s="277">
        <f>[2]Final!CR32</f>
        <v>0</v>
      </c>
      <c r="CR23" s="277">
        <f>[2]Final!CS32</f>
        <v>0</v>
      </c>
      <c r="CS23" s="277">
        <f>[2]Final!CT32</f>
        <v>0</v>
      </c>
      <c r="CT23" s="277">
        <f>[2]Final!CU32</f>
        <v>0</v>
      </c>
      <c r="CU23" s="277">
        <f>[2]Final!CV32</f>
        <v>0</v>
      </c>
      <c r="CV23" s="277">
        <f>[2]Final!CW32</f>
        <v>0</v>
      </c>
      <c r="CW23" s="277">
        <f>[2]Final!CX32</f>
        <v>0</v>
      </c>
      <c r="CX23" s="277">
        <f>[2]Final!CY32</f>
        <v>0</v>
      </c>
      <c r="CY23" s="277">
        <f>[2]Final!CZ32</f>
        <v>0</v>
      </c>
      <c r="CZ23" s="277">
        <f>[2]Final!DA32</f>
        <v>0</v>
      </c>
      <c r="DA23" s="277">
        <f>[2]Final!DB32</f>
        <v>0</v>
      </c>
      <c r="DB23" s="277">
        <f>[2]Final!DC32</f>
        <v>0</v>
      </c>
      <c r="DC23" s="92"/>
    </row>
    <row r="24" spans="1:107" x14ac:dyDescent="0.75">
      <c r="A24" s="29" t="s">
        <v>1595</v>
      </c>
      <c r="B24" s="17" t="s">
        <v>24</v>
      </c>
      <c r="C24" s="277">
        <f>[2]Final!D33</f>
        <v>0</v>
      </c>
      <c r="D24" s="277">
        <f>[2]Final!E33</f>
        <v>0</v>
      </c>
      <c r="E24" s="277">
        <f>[2]Final!F33</f>
        <v>0</v>
      </c>
      <c r="F24" s="277">
        <f>[2]Final!G33</f>
        <v>0</v>
      </c>
      <c r="G24" s="277">
        <f>[2]Final!H33</f>
        <v>0</v>
      </c>
      <c r="H24" s="277">
        <f>[2]Final!I33</f>
        <v>0</v>
      </c>
      <c r="I24" s="277">
        <f>[2]Final!J33</f>
        <v>0</v>
      </c>
      <c r="J24" s="277">
        <f>[2]Final!K33</f>
        <v>0</v>
      </c>
      <c r="K24" s="277">
        <f>[2]Final!L33</f>
        <v>0</v>
      </c>
      <c r="L24" s="277">
        <f>[2]Final!M33</f>
        <v>0</v>
      </c>
      <c r="M24" s="277">
        <f>[2]Final!N33</f>
        <v>0</v>
      </c>
      <c r="N24" s="277">
        <f>[2]Final!O33</f>
        <v>0</v>
      </c>
      <c r="O24" s="277">
        <f>[2]Final!P33</f>
        <v>0</v>
      </c>
      <c r="P24" s="277">
        <f>[2]Final!Q33</f>
        <v>0</v>
      </c>
      <c r="Q24" s="277">
        <f>[2]Final!R33</f>
        <v>0</v>
      </c>
      <c r="R24" s="277">
        <f>[2]Final!S33</f>
        <v>0</v>
      </c>
      <c r="S24" s="277">
        <f>[2]Final!T33</f>
        <v>0.11262177274991764</v>
      </c>
      <c r="T24" s="277">
        <f>[2]Final!U33</f>
        <v>0</v>
      </c>
      <c r="U24" s="277">
        <f>[2]Final!V33</f>
        <v>0</v>
      </c>
      <c r="V24" s="277">
        <f>[2]Final!W33</f>
        <v>0</v>
      </c>
      <c r="W24" s="277">
        <f>[2]Final!X33</f>
        <v>0</v>
      </c>
      <c r="X24" s="277">
        <f>[2]Final!Y33</f>
        <v>0</v>
      </c>
      <c r="Y24" s="277">
        <f>[2]Final!Z33</f>
        <v>0</v>
      </c>
      <c r="Z24" s="277">
        <f>[2]Final!AA33</f>
        <v>0</v>
      </c>
      <c r="AA24" s="277">
        <f>[2]Final!AB33</f>
        <v>0</v>
      </c>
      <c r="AB24" s="277">
        <f>[2]Final!AC33</f>
        <v>0</v>
      </c>
      <c r="AC24" s="277">
        <f>[2]Final!AD33</f>
        <v>0</v>
      </c>
      <c r="AD24" s="277">
        <f>[2]Final!AE33</f>
        <v>0</v>
      </c>
      <c r="AE24" s="277">
        <f>[2]Final!AF33</f>
        <v>0</v>
      </c>
      <c r="AF24" s="277">
        <f>[2]Final!AG33</f>
        <v>0</v>
      </c>
      <c r="AG24" s="277">
        <f>[2]Final!AH33</f>
        <v>0</v>
      </c>
      <c r="AH24" s="277">
        <f>[2]Final!AI33</f>
        <v>0</v>
      </c>
      <c r="AI24" s="277">
        <f>[2]Final!AJ33</f>
        <v>0</v>
      </c>
      <c r="AJ24" s="277">
        <f>[2]Final!AK33</f>
        <v>0</v>
      </c>
      <c r="AK24" s="277">
        <f>[2]Final!AL33</f>
        <v>0</v>
      </c>
      <c r="AL24" s="277">
        <f>[2]Final!AM33</f>
        <v>0</v>
      </c>
      <c r="AM24" s="277">
        <f>[2]Final!AN33</f>
        <v>0</v>
      </c>
      <c r="AN24" s="277">
        <f>[2]Final!AO33</f>
        <v>0</v>
      </c>
      <c r="AO24" s="277">
        <f>[2]Final!AP33</f>
        <v>0</v>
      </c>
      <c r="AP24" s="277">
        <f>[2]Final!AQ33</f>
        <v>0</v>
      </c>
      <c r="AQ24" s="277">
        <f>[2]Final!AR33</f>
        <v>0</v>
      </c>
      <c r="AR24" s="277">
        <f>[2]Final!AS33</f>
        <v>0</v>
      </c>
      <c r="AS24" s="277">
        <f>[2]Final!AT33</f>
        <v>4.8944483419156734E-2</v>
      </c>
      <c r="AT24" s="277">
        <f>[2]Final!AU33</f>
        <v>0.28601165292665698</v>
      </c>
      <c r="AU24" s="277">
        <f>[2]Final!AV33</f>
        <v>0</v>
      </c>
      <c r="AV24" s="277">
        <f>[2]Final!AW33</f>
        <v>2.3384165381271929E-2</v>
      </c>
      <c r="AW24" s="277">
        <f>[2]Final!AX33</f>
        <v>0</v>
      </c>
      <c r="AX24" s="277">
        <f>[2]Final!AY33</f>
        <v>0</v>
      </c>
      <c r="AY24" s="277">
        <f>[2]Final!AZ33</f>
        <v>1.0099747813067316E-2</v>
      </c>
      <c r="AZ24" s="277">
        <f>[2]Final!BA33</f>
        <v>0</v>
      </c>
      <c r="BA24" s="277">
        <f>[2]Final!BB33</f>
        <v>0</v>
      </c>
      <c r="BB24" s="277">
        <f>[2]Final!BC33</f>
        <v>0</v>
      </c>
      <c r="BC24" s="277">
        <f>[2]Final!BD33</f>
        <v>0</v>
      </c>
      <c r="BD24" s="277">
        <f>[2]Final!BE33</f>
        <v>8.729515768605995E-4</v>
      </c>
      <c r="BE24" s="277">
        <f>[2]Final!BF33</f>
        <v>0</v>
      </c>
      <c r="BF24" s="277">
        <f>[2]Final!BG33</f>
        <v>0</v>
      </c>
      <c r="BG24" s="277">
        <f>[2]Final!BH33</f>
        <v>0</v>
      </c>
      <c r="BH24" s="277">
        <f>[2]Final!BI33</f>
        <v>0</v>
      </c>
      <c r="BI24" s="277">
        <f>[2]Final!BJ33</f>
        <v>0</v>
      </c>
      <c r="BJ24" s="277">
        <f>[2]Final!BK33</f>
        <v>6.7009783103352729E-3</v>
      </c>
      <c r="BK24" s="277">
        <f>[2]Final!BL33</f>
        <v>0</v>
      </c>
      <c r="BL24" s="277">
        <f>[2]Final!BM33</f>
        <v>0</v>
      </c>
      <c r="BM24" s="277">
        <f>[2]Final!BN33</f>
        <v>0</v>
      </c>
      <c r="BN24" s="277">
        <f>[2]Final!BO33</f>
        <v>0</v>
      </c>
      <c r="BO24" s="277">
        <f>[2]Final!BP33</f>
        <v>0</v>
      </c>
      <c r="BP24" s="277">
        <f>[2]Final!BQ33</f>
        <v>0</v>
      </c>
      <c r="BQ24" s="277">
        <f>[2]Final!BR33</f>
        <v>0</v>
      </c>
      <c r="BR24" s="277">
        <f>[2]Final!BS33</f>
        <v>0</v>
      </c>
      <c r="BS24" s="277">
        <f>[2]Final!BT33</f>
        <v>0</v>
      </c>
      <c r="BT24" s="277">
        <f>[2]Final!BU33</f>
        <v>0</v>
      </c>
      <c r="BU24" s="277">
        <f>[2]Final!BV33</f>
        <v>0</v>
      </c>
      <c r="BV24" s="277">
        <f>[2]Final!BW33</f>
        <v>0</v>
      </c>
      <c r="BW24" s="277">
        <f>[2]Final!BX33</f>
        <v>0</v>
      </c>
      <c r="BX24" s="277">
        <f>[2]Final!BY33</f>
        <v>0</v>
      </c>
      <c r="BY24" s="277">
        <f>[2]Final!BZ33</f>
        <v>0</v>
      </c>
      <c r="BZ24" s="277">
        <f>[2]Final!CA33</f>
        <v>0</v>
      </c>
      <c r="CA24" s="277">
        <f>[2]Final!CB33</f>
        <v>0</v>
      </c>
      <c r="CB24" s="277">
        <f>[2]Final!CC33</f>
        <v>0</v>
      </c>
      <c r="CC24" s="277">
        <f>[2]Final!CD33</f>
        <v>0</v>
      </c>
      <c r="CD24" s="277">
        <f>[2]Final!CE33</f>
        <v>0</v>
      </c>
      <c r="CE24" s="277">
        <f>[2]Final!CF33</f>
        <v>0</v>
      </c>
      <c r="CF24" s="277">
        <f>[2]Final!CG33</f>
        <v>1.6563109625943211E-5</v>
      </c>
      <c r="CG24" s="277">
        <f>[2]Final!CH33</f>
        <v>0</v>
      </c>
      <c r="CH24" s="277">
        <f>[2]Final!CI33</f>
        <v>0</v>
      </c>
      <c r="CI24" s="277">
        <f>[2]Final!CJ33</f>
        <v>0</v>
      </c>
      <c r="CJ24" s="277">
        <f>[2]Final!CK33</f>
        <v>0</v>
      </c>
      <c r="CK24" s="277">
        <f>[2]Final!CL33</f>
        <v>0</v>
      </c>
      <c r="CL24" s="277">
        <f>[2]Final!CM33</f>
        <v>0</v>
      </c>
      <c r="CM24" s="277">
        <f>[2]Final!CN33</f>
        <v>0</v>
      </c>
      <c r="CN24" s="277">
        <f>[2]Final!CO33</f>
        <v>0</v>
      </c>
      <c r="CO24" s="277">
        <f>[2]Final!CP33</f>
        <v>0</v>
      </c>
      <c r="CP24" s="277">
        <f>[2]Final!CQ33</f>
        <v>0</v>
      </c>
      <c r="CQ24" s="277">
        <f>[2]Final!CR33</f>
        <v>0</v>
      </c>
      <c r="CR24" s="277">
        <f>[2]Final!CS33</f>
        <v>0</v>
      </c>
      <c r="CS24" s="277">
        <f>[2]Final!CT33</f>
        <v>0</v>
      </c>
      <c r="CT24" s="277">
        <f>[2]Final!CU33</f>
        <v>0</v>
      </c>
      <c r="CU24" s="277">
        <f>[2]Final!CV33</f>
        <v>0</v>
      </c>
      <c r="CV24" s="277">
        <f>[2]Final!CW33</f>
        <v>0</v>
      </c>
      <c r="CW24" s="277">
        <f>[2]Final!CX33</f>
        <v>0</v>
      </c>
      <c r="CX24" s="277">
        <f>[2]Final!CY33</f>
        <v>0</v>
      </c>
      <c r="CY24" s="277">
        <f>[2]Final!CZ33</f>
        <v>0</v>
      </c>
      <c r="CZ24" s="277">
        <f>[2]Final!DA33</f>
        <v>0</v>
      </c>
      <c r="DA24" s="277">
        <f>[2]Final!DB33</f>
        <v>0</v>
      </c>
      <c r="DB24" s="277">
        <f>[2]Final!DC33</f>
        <v>0</v>
      </c>
      <c r="DC24" s="92"/>
    </row>
    <row r="25" spans="1:107" x14ac:dyDescent="0.75">
      <c r="A25" s="29" t="s">
        <v>1596</v>
      </c>
      <c r="B25" s="17" t="s">
        <v>1562</v>
      </c>
      <c r="C25" s="277">
        <f>[2]Final!D34</f>
        <v>0</v>
      </c>
      <c r="D25" s="277">
        <f>[2]Final!E34</f>
        <v>0</v>
      </c>
      <c r="E25" s="277">
        <f>[2]Final!F34</f>
        <v>0</v>
      </c>
      <c r="F25" s="277">
        <f>[2]Final!G34</f>
        <v>0</v>
      </c>
      <c r="G25" s="277">
        <f>[2]Final!H34</f>
        <v>0</v>
      </c>
      <c r="H25" s="277">
        <f>[2]Final!I34</f>
        <v>0</v>
      </c>
      <c r="I25" s="277">
        <f>[2]Final!J34</f>
        <v>0</v>
      </c>
      <c r="J25" s="277">
        <f>[2]Final!K34</f>
        <v>0</v>
      </c>
      <c r="K25" s="277">
        <f>[2]Final!L34</f>
        <v>0</v>
      </c>
      <c r="L25" s="277">
        <f>[2]Final!M34</f>
        <v>0</v>
      </c>
      <c r="M25" s="277">
        <f>[2]Final!N34</f>
        <v>0</v>
      </c>
      <c r="N25" s="277">
        <f>[2]Final!O34</f>
        <v>0</v>
      </c>
      <c r="O25" s="277">
        <f>[2]Final!P34</f>
        <v>0</v>
      </c>
      <c r="P25" s="277">
        <f>[2]Final!Q34</f>
        <v>0</v>
      </c>
      <c r="Q25" s="277">
        <f>[2]Final!R34</f>
        <v>0</v>
      </c>
      <c r="R25" s="277">
        <f>[2]Final!S34</f>
        <v>0</v>
      </c>
      <c r="S25" s="277">
        <f>[2]Final!T34</f>
        <v>0</v>
      </c>
      <c r="T25" s="277">
        <f>[2]Final!U34</f>
        <v>0.11262177274991765</v>
      </c>
      <c r="U25" s="277">
        <f>[2]Final!V34</f>
        <v>0</v>
      </c>
      <c r="V25" s="277">
        <f>[2]Final!W34</f>
        <v>0</v>
      </c>
      <c r="W25" s="277">
        <f>[2]Final!X34</f>
        <v>0</v>
      </c>
      <c r="X25" s="277">
        <f>[2]Final!Y34</f>
        <v>0</v>
      </c>
      <c r="Y25" s="277">
        <f>[2]Final!Z34</f>
        <v>0</v>
      </c>
      <c r="Z25" s="277">
        <f>[2]Final!AA34</f>
        <v>0</v>
      </c>
      <c r="AA25" s="277">
        <f>[2]Final!AB34</f>
        <v>0</v>
      </c>
      <c r="AB25" s="277">
        <f>[2]Final!AC34</f>
        <v>0</v>
      </c>
      <c r="AC25" s="277">
        <f>[2]Final!AD34</f>
        <v>0</v>
      </c>
      <c r="AD25" s="277">
        <f>[2]Final!AE34</f>
        <v>0</v>
      </c>
      <c r="AE25" s="277">
        <f>[2]Final!AF34</f>
        <v>0</v>
      </c>
      <c r="AF25" s="277">
        <f>[2]Final!AG34</f>
        <v>0</v>
      </c>
      <c r="AG25" s="277">
        <f>[2]Final!AH34</f>
        <v>0</v>
      </c>
      <c r="AH25" s="277">
        <f>[2]Final!AI34</f>
        <v>0</v>
      </c>
      <c r="AI25" s="277">
        <f>[2]Final!AJ34</f>
        <v>0</v>
      </c>
      <c r="AJ25" s="277">
        <f>[2]Final!AK34</f>
        <v>0</v>
      </c>
      <c r="AK25" s="277">
        <f>[2]Final!AL34</f>
        <v>0</v>
      </c>
      <c r="AL25" s="277">
        <f>[2]Final!AM34</f>
        <v>0</v>
      </c>
      <c r="AM25" s="277">
        <f>[2]Final!AN34</f>
        <v>0</v>
      </c>
      <c r="AN25" s="277">
        <f>[2]Final!AO34</f>
        <v>0</v>
      </c>
      <c r="AO25" s="277">
        <f>[2]Final!AP34</f>
        <v>0</v>
      </c>
      <c r="AP25" s="277">
        <f>[2]Final!AQ34</f>
        <v>0</v>
      </c>
      <c r="AQ25" s="277">
        <f>[2]Final!AR34</f>
        <v>0</v>
      </c>
      <c r="AR25" s="277">
        <f>[2]Final!AS34</f>
        <v>0</v>
      </c>
      <c r="AS25" s="277">
        <f>[2]Final!AT34</f>
        <v>1.5743363423643603E-2</v>
      </c>
      <c r="AT25" s="277">
        <f>[2]Final!AU34</f>
        <v>9.1997812232685675E-2</v>
      </c>
      <c r="AU25" s="277">
        <f>[2]Final!AV34</f>
        <v>0</v>
      </c>
      <c r="AV25" s="277">
        <f>[2]Final!AW34</f>
        <v>7.5216937280383729E-3</v>
      </c>
      <c r="AW25" s="277">
        <f>[2]Final!AX34</f>
        <v>0</v>
      </c>
      <c r="AX25" s="277">
        <f>[2]Final!AY34</f>
        <v>0</v>
      </c>
      <c r="AY25" s="277">
        <f>[2]Final!AZ34</f>
        <v>3.2486603024608632E-3</v>
      </c>
      <c r="AZ25" s="277">
        <f>[2]Final!BA34</f>
        <v>0</v>
      </c>
      <c r="BA25" s="277">
        <f>[2]Final!BB34</f>
        <v>0</v>
      </c>
      <c r="BB25" s="277">
        <f>[2]Final!BC34</f>
        <v>0</v>
      </c>
      <c r="BC25" s="277">
        <f>[2]Final!BD34</f>
        <v>0</v>
      </c>
      <c r="BD25" s="277">
        <f>[2]Final!BE34</f>
        <v>2.8079147976828214E-4</v>
      </c>
      <c r="BE25" s="277">
        <f>[2]Final!BF34</f>
        <v>0</v>
      </c>
      <c r="BF25" s="277">
        <f>[2]Final!BG34</f>
        <v>0</v>
      </c>
      <c r="BG25" s="277">
        <f>[2]Final!BH34</f>
        <v>0</v>
      </c>
      <c r="BH25" s="277">
        <f>[2]Final!BI34</f>
        <v>0</v>
      </c>
      <c r="BI25" s="277">
        <f>[2]Final!BJ34</f>
        <v>0</v>
      </c>
      <c r="BJ25" s="277">
        <f>[2]Final!BK34</f>
        <v>2.1554203755733302E-3</v>
      </c>
      <c r="BK25" s="277">
        <f>[2]Final!BL34</f>
        <v>0</v>
      </c>
      <c r="BL25" s="277">
        <f>[2]Final!BM34</f>
        <v>0</v>
      </c>
      <c r="BM25" s="277">
        <f>[2]Final!BN34</f>
        <v>0</v>
      </c>
      <c r="BN25" s="277">
        <f>[2]Final!BO34</f>
        <v>0</v>
      </c>
      <c r="BO25" s="277">
        <f>[2]Final!BP34</f>
        <v>0</v>
      </c>
      <c r="BP25" s="277">
        <f>[2]Final!BQ34</f>
        <v>0</v>
      </c>
      <c r="BQ25" s="277">
        <f>[2]Final!BR34</f>
        <v>0</v>
      </c>
      <c r="BR25" s="277">
        <f>[2]Final!BS34</f>
        <v>0</v>
      </c>
      <c r="BS25" s="277">
        <f>[2]Final!BT34</f>
        <v>0</v>
      </c>
      <c r="BT25" s="277">
        <f>[2]Final!BU34</f>
        <v>0</v>
      </c>
      <c r="BU25" s="277">
        <f>[2]Final!BV34</f>
        <v>0</v>
      </c>
      <c r="BV25" s="277">
        <f>[2]Final!BW34</f>
        <v>0</v>
      </c>
      <c r="BW25" s="277">
        <f>[2]Final!BX34</f>
        <v>0</v>
      </c>
      <c r="BX25" s="277">
        <f>[2]Final!BY34</f>
        <v>0</v>
      </c>
      <c r="BY25" s="277">
        <f>[2]Final!BZ34</f>
        <v>0</v>
      </c>
      <c r="BZ25" s="277">
        <f>[2]Final!CA34</f>
        <v>0</v>
      </c>
      <c r="CA25" s="277">
        <f>[2]Final!CB34</f>
        <v>0</v>
      </c>
      <c r="CB25" s="277">
        <f>[2]Final!CC34</f>
        <v>0</v>
      </c>
      <c r="CC25" s="277">
        <f>[2]Final!CD34</f>
        <v>0</v>
      </c>
      <c r="CD25" s="277">
        <f>[2]Final!CE34</f>
        <v>0</v>
      </c>
      <c r="CE25" s="277">
        <f>[2]Final!CF34</f>
        <v>0</v>
      </c>
      <c r="CF25" s="277">
        <f>[2]Final!CG34</f>
        <v>5.3276495337330126E-6</v>
      </c>
      <c r="CG25" s="277">
        <f>[2]Final!CH34</f>
        <v>0</v>
      </c>
      <c r="CH25" s="277">
        <f>[2]Final!CI34</f>
        <v>0</v>
      </c>
      <c r="CI25" s="277">
        <f>[2]Final!CJ34</f>
        <v>0</v>
      </c>
      <c r="CJ25" s="277">
        <f>[2]Final!CK34</f>
        <v>0</v>
      </c>
      <c r="CK25" s="277">
        <f>[2]Final!CL34</f>
        <v>0</v>
      </c>
      <c r="CL25" s="277">
        <f>[2]Final!CM34</f>
        <v>0</v>
      </c>
      <c r="CM25" s="277">
        <f>[2]Final!CN34</f>
        <v>0</v>
      </c>
      <c r="CN25" s="277">
        <f>[2]Final!CO34</f>
        <v>0</v>
      </c>
      <c r="CO25" s="277">
        <f>[2]Final!CP34</f>
        <v>0</v>
      </c>
      <c r="CP25" s="277">
        <f>[2]Final!CQ34</f>
        <v>0</v>
      </c>
      <c r="CQ25" s="277">
        <f>[2]Final!CR34</f>
        <v>0</v>
      </c>
      <c r="CR25" s="277">
        <f>[2]Final!CS34</f>
        <v>0</v>
      </c>
      <c r="CS25" s="277">
        <f>[2]Final!CT34</f>
        <v>0</v>
      </c>
      <c r="CT25" s="277">
        <f>[2]Final!CU34</f>
        <v>0</v>
      </c>
      <c r="CU25" s="277">
        <f>[2]Final!CV34</f>
        <v>0</v>
      </c>
      <c r="CV25" s="277">
        <f>[2]Final!CW34</f>
        <v>0</v>
      </c>
      <c r="CW25" s="277">
        <f>[2]Final!CX34</f>
        <v>0</v>
      </c>
      <c r="CX25" s="277">
        <f>[2]Final!CY34</f>
        <v>0</v>
      </c>
      <c r="CY25" s="277">
        <f>[2]Final!CZ34</f>
        <v>0</v>
      </c>
      <c r="CZ25" s="277">
        <f>[2]Final!DA34</f>
        <v>0</v>
      </c>
      <c r="DA25" s="277">
        <f>[2]Final!DB34</f>
        <v>0</v>
      </c>
      <c r="DB25" s="277">
        <f>[2]Final!DC34</f>
        <v>0</v>
      </c>
      <c r="DC25" s="92"/>
    </row>
    <row r="26" spans="1:107" x14ac:dyDescent="0.75">
      <c r="A26" s="29" t="s">
        <v>1597</v>
      </c>
      <c r="B26" s="17" t="s">
        <v>27</v>
      </c>
      <c r="C26" s="277">
        <f>[2]Final!D35</f>
        <v>0</v>
      </c>
      <c r="D26" s="277">
        <f>[2]Final!E35</f>
        <v>0</v>
      </c>
      <c r="E26" s="277">
        <f>[2]Final!F35</f>
        <v>0</v>
      </c>
      <c r="F26" s="277">
        <f>[2]Final!G35</f>
        <v>0</v>
      </c>
      <c r="G26" s="277">
        <f>[2]Final!H35</f>
        <v>0</v>
      </c>
      <c r="H26" s="277">
        <f>[2]Final!I35</f>
        <v>0</v>
      </c>
      <c r="I26" s="277">
        <f>[2]Final!J35</f>
        <v>0</v>
      </c>
      <c r="J26" s="277">
        <f>[2]Final!K35</f>
        <v>0</v>
      </c>
      <c r="K26" s="277">
        <f>[2]Final!L35</f>
        <v>0</v>
      </c>
      <c r="L26" s="277">
        <f>[2]Final!M35</f>
        <v>0</v>
      </c>
      <c r="M26" s="277">
        <f>[2]Final!N35</f>
        <v>0</v>
      </c>
      <c r="N26" s="277">
        <f>[2]Final!O35</f>
        <v>0</v>
      </c>
      <c r="O26" s="277">
        <f>[2]Final!P35</f>
        <v>0</v>
      </c>
      <c r="P26" s="277">
        <f>[2]Final!Q35</f>
        <v>0</v>
      </c>
      <c r="Q26" s="277">
        <f>[2]Final!R35</f>
        <v>0</v>
      </c>
      <c r="R26" s="277">
        <f>[2]Final!S35</f>
        <v>0</v>
      </c>
      <c r="S26" s="277">
        <f>[2]Final!T35</f>
        <v>0</v>
      </c>
      <c r="T26" s="277">
        <f>[2]Final!U35</f>
        <v>0</v>
      </c>
      <c r="U26" s="277">
        <f>[2]Final!V35</f>
        <v>0.11262177274991768</v>
      </c>
      <c r="V26" s="277">
        <f>[2]Final!W35</f>
        <v>0</v>
      </c>
      <c r="W26" s="277">
        <f>[2]Final!X35</f>
        <v>0</v>
      </c>
      <c r="X26" s="277">
        <f>[2]Final!Y35</f>
        <v>0</v>
      </c>
      <c r="Y26" s="277">
        <f>[2]Final!Z35</f>
        <v>0</v>
      </c>
      <c r="Z26" s="277">
        <f>[2]Final!AA35</f>
        <v>0</v>
      </c>
      <c r="AA26" s="277">
        <f>[2]Final!AB35</f>
        <v>0</v>
      </c>
      <c r="AB26" s="277">
        <f>[2]Final!AC35</f>
        <v>0</v>
      </c>
      <c r="AC26" s="277">
        <f>[2]Final!AD35</f>
        <v>0</v>
      </c>
      <c r="AD26" s="277">
        <f>[2]Final!AE35</f>
        <v>0</v>
      </c>
      <c r="AE26" s="277">
        <f>[2]Final!AF35</f>
        <v>0</v>
      </c>
      <c r="AF26" s="277">
        <f>[2]Final!AG35</f>
        <v>0</v>
      </c>
      <c r="AG26" s="277">
        <f>[2]Final!AH35</f>
        <v>0</v>
      </c>
      <c r="AH26" s="277">
        <f>[2]Final!AI35</f>
        <v>0</v>
      </c>
      <c r="AI26" s="277">
        <f>[2]Final!AJ35</f>
        <v>0</v>
      </c>
      <c r="AJ26" s="277">
        <f>[2]Final!AK35</f>
        <v>0</v>
      </c>
      <c r="AK26" s="277">
        <f>[2]Final!AL35</f>
        <v>0</v>
      </c>
      <c r="AL26" s="277">
        <f>[2]Final!AM35</f>
        <v>0</v>
      </c>
      <c r="AM26" s="277">
        <f>[2]Final!AN35</f>
        <v>0</v>
      </c>
      <c r="AN26" s="277">
        <f>[2]Final!AO35</f>
        <v>0</v>
      </c>
      <c r="AO26" s="277">
        <f>[2]Final!AP35</f>
        <v>0</v>
      </c>
      <c r="AP26" s="277">
        <f>[2]Final!AQ35</f>
        <v>0</v>
      </c>
      <c r="AQ26" s="277">
        <f>[2]Final!AR35</f>
        <v>0</v>
      </c>
      <c r="AR26" s="277">
        <f>[2]Final!AS35</f>
        <v>0</v>
      </c>
      <c r="AS26" s="277">
        <f>[2]Final!AT35</f>
        <v>3.2506455699899696E-4</v>
      </c>
      <c r="AT26" s="277">
        <f>[2]Final!AU35</f>
        <v>1.8995450510519748E-3</v>
      </c>
      <c r="AU26" s="277">
        <f>[2]Final!AV35</f>
        <v>0</v>
      </c>
      <c r="AV26" s="277">
        <f>[2]Final!AW35</f>
        <v>1.5530582466990114E-4</v>
      </c>
      <c r="AW26" s="277">
        <f>[2]Final!AX35</f>
        <v>0</v>
      </c>
      <c r="AX26" s="277">
        <f>[2]Final!AY35</f>
        <v>0</v>
      </c>
      <c r="AY26" s="277">
        <f>[2]Final!AZ35</f>
        <v>6.7077427716222068E-5</v>
      </c>
      <c r="AZ26" s="277">
        <f>[2]Final!BA35</f>
        <v>0</v>
      </c>
      <c r="BA26" s="277">
        <f>[2]Final!BB35</f>
        <v>0</v>
      </c>
      <c r="BB26" s="277">
        <f>[2]Final!BC35</f>
        <v>0</v>
      </c>
      <c r="BC26" s="277">
        <f>[2]Final!BD35</f>
        <v>0</v>
      </c>
      <c r="BD26" s="277">
        <f>[2]Final!BE35</f>
        <v>5.7977038021551896E-6</v>
      </c>
      <c r="BE26" s="277">
        <f>[2]Final!BF35</f>
        <v>0</v>
      </c>
      <c r="BF26" s="277">
        <f>[2]Final!BG35</f>
        <v>0</v>
      </c>
      <c r="BG26" s="277">
        <f>[2]Final!BH35</f>
        <v>0</v>
      </c>
      <c r="BH26" s="277">
        <f>[2]Final!BI35</f>
        <v>0</v>
      </c>
      <c r="BI26" s="277">
        <f>[2]Final!BJ35</f>
        <v>0</v>
      </c>
      <c r="BJ26" s="277">
        <f>[2]Final!BK35</f>
        <v>4.4504516009591013E-5</v>
      </c>
      <c r="BK26" s="277">
        <f>[2]Final!BL35</f>
        <v>0</v>
      </c>
      <c r="BL26" s="277">
        <f>[2]Final!BM35</f>
        <v>0</v>
      </c>
      <c r="BM26" s="277">
        <f>[2]Final!BN35</f>
        <v>0</v>
      </c>
      <c r="BN26" s="277">
        <f>[2]Final!BO35</f>
        <v>0</v>
      </c>
      <c r="BO26" s="277">
        <f>[2]Final!BP35</f>
        <v>0</v>
      </c>
      <c r="BP26" s="277">
        <f>[2]Final!BQ35</f>
        <v>0</v>
      </c>
      <c r="BQ26" s="277">
        <f>[2]Final!BR35</f>
        <v>0</v>
      </c>
      <c r="BR26" s="277">
        <f>[2]Final!BS35</f>
        <v>0</v>
      </c>
      <c r="BS26" s="277">
        <f>[2]Final!BT35</f>
        <v>0</v>
      </c>
      <c r="BT26" s="277">
        <f>[2]Final!BU35</f>
        <v>0</v>
      </c>
      <c r="BU26" s="277">
        <f>[2]Final!BV35</f>
        <v>0</v>
      </c>
      <c r="BV26" s="277">
        <f>[2]Final!BW35</f>
        <v>0</v>
      </c>
      <c r="BW26" s="277">
        <f>[2]Final!BX35</f>
        <v>0</v>
      </c>
      <c r="BX26" s="277">
        <f>[2]Final!BY35</f>
        <v>0</v>
      </c>
      <c r="BY26" s="277">
        <f>[2]Final!BZ35</f>
        <v>0</v>
      </c>
      <c r="BZ26" s="277">
        <f>[2]Final!CA35</f>
        <v>0</v>
      </c>
      <c r="CA26" s="277">
        <f>[2]Final!CB35</f>
        <v>0</v>
      </c>
      <c r="CB26" s="277">
        <f>[2]Final!CC35</f>
        <v>0</v>
      </c>
      <c r="CC26" s="277">
        <f>[2]Final!CD35</f>
        <v>0</v>
      </c>
      <c r="CD26" s="277">
        <f>[2]Final!CE35</f>
        <v>0</v>
      </c>
      <c r="CE26" s="277">
        <f>[2]Final!CF35</f>
        <v>0</v>
      </c>
      <c r="CF26" s="277">
        <f>[2]Final!CG35</f>
        <v>1.1000381487274495E-7</v>
      </c>
      <c r="CG26" s="277">
        <f>[2]Final!CH35</f>
        <v>0</v>
      </c>
      <c r="CH26" s="277">
        <f>[2]Final!CI35</f>
        <v>0</v>
      </c>
      <c r="CI26" s="277">
        <f>[2]Final!CJ35</f>
        <v>0</v>
      </c>
      <c r="CJ26" s="277">
        <f>[2]Final!CK35</f>
        <v>0</v>
      </c>
      <c r="CK26" s="277">
        <f>[2]Final!CL35</f>
        <v>0</v>
      </c>
      <c r="CL26" s="277">
        <f>[2]Final!CM35</f>
        <v>0</v>
      </c>
      <c r="CM26" s="277">
        <f>[2]Final!CN35</f>
        <v>0</v>
      </c>
      <c r="CN26" s="277">
        <f>[2]Final!CO35</f>
        <v>0</v>
      </c>
      <c r="CO26" s="277">
        <f>[2]Final!CP35</f>
        <v>0</v>
      </c>
      <c r="CP26" s="277">
        <f>[2]Final!CQ35</f>
        <v>0</v>
      </c>
      <c r="CQ26" s="277">
        <f>[2]Final!CR35</f>
        <v>0</v>
      </c>
      <c r="CR26" s="277">
        <f>[2]Final!CS35</f>
        <v>0</v>
      </c>
      <c r="CS26" s="277">
        <f>[2]Final!CT35</f>
        <v>0</v>
      </c>
      <c r="CT26" s="277">
        <f>[2]Final!CU35</f>
        <v>0</v>
      </c>
      <c r="CU26" s="277">
        <f>[2]Final!CV35</f>
        <v>0</v>
      </c>
      <c r="CV26" s="277">
        <f>[2]Final!CW35</f>
        <v>0</v>
      </c>
      <c r="CW26" s="277">
        <f>[2]Final!CX35</f>
        <v>0</v>
      </c>
      <c r="CX26" s="277">
        <f>[2]Final!CY35</f>
        <v>0</v>
      </c>
      <c r="CY26" s="277">
        <f>[2]Final!CZ35</f>
        <v>0</v>
      </c>
      <c r="CZ26" s="277">
        <f>[2]Final!DA35</f>
        <v>0</v>
      </c>
      <c r="DA26" s="277">
        <f>[2]Final!DB35</f>
        <v>0</v>
      </c>
      <c r="DB26" s="277">
        <f>[2]Final!DC35</f>
        <v>0</v>
      </c>
      <c r="DC26" s="92"/>
    </row>
    <row r="27" spans="1:107" x14ac:dyDescent="0.75">
      <c r="A27" s="29" t="s">
        <v>1598</v>
      </c>
      <c r="B27" s="17" t="s">
        <v>75</v>
      </c>
      <c r="C27" s="277">
        <f>[2]Final!D36</f>
        <v>0</v>
      </c>
      <c r="D27" s="277">
        <f>[2]Final!E36</f>
        <v>0</v>
      </c>
      <c r="E27" s="277">
        <f>[2]Final!F36</f>
        <v>0</v>
      </c>
      <c r="F27" s="277">
        <f>[2]Final!G36</f>
        <v>0</v>
      </c>
      <c r="G27" s="277">
        <f>[2]Final!H36</f>
        <v>0</v>
      </c>
      <c r="H27" s="277">
        <f>[2]Final!I36</f>
        <v>0</v>
      </c>
      <c r="I27" s="277">
        <f>[2]Final!J36</f>
        <v>0</v>
      </c>
      <c r="J27" s="277">
        <f>[2]Final!K36</f>
        <v>0</v>
      </c>
      <c r="K27" s="277">
        <f>[2]Final!L36</f>
        <v>0</v>
      </c>
      <c r="L27" s="277">
        <f>[2]Final!M36</f>
        <v>0</v>
      </c>
      <c r="M27" s="277">
        <f>[2]Final!N36</f>
        <v>0</v>
      </c>
      <c r="N27" s="277">
        <f>[2]Final!O36</f>
        <v>0</v>
      </c>
      <c r="O27" s="277">
        <f>[2]Final!P36</f>
        <v>0</v>
      </c>
      <c r="P27" s="277">
        <f>[2]Final!Q36</f>
        <v>0</v>
      </c>
      <c r="Q27" s="277">
        <f>[2]Final!R36</f>
        <v>0</v>
      </c>
      <c r="R27" s="277">
        <f>[2]Final!S36</f>
        <v>0</v>
      </c>
      <c r="S27" s="277">
        <f>[2]Final!T36</f>
        <v>0</v>
      </c>
      <c r="T27" s="277">
        <f>[2]Final!U36</f>
        <v>0</v>
      </c>
      <c r="U27" s="277">
        <f>[2]Final!V36</f>
        <v>0</v>
      </c>
      <c r="V27" s="277">
        <f>[2]Final!W36</f>
        <v>0</v>
      </c>
      <c r="W27" s="277">
        <f>[2]Final!X36</f>
        <v>0</v>
      </c>
      <c r="X27" s="277">
        <f>[2]Final!Y36</f>
        <v>0</v>
      </c>
      <c r="Y27" s="277">
        <f>[2]Final!Z36</f>
        <v>0</v>
      </c>
      <c r="Z27" s="277">
        <f>[2]Final!AA36</f>
        <v>0</v>
      </c>
      <c r="AA27" s="277">
        <f>[2]Final!AB36</f>
        <v>0</v>
      </c>
      <c r="AB27" s="277">
        <f>[2]Final!AC36</f>
        <v>0</v>
      </c>
      <c r="AC27" s="277">
        <f>[2]Final!AD36</f>
        <v>0</v>
      </c>
      <c r="AD27" s="277">
        <f>[2]Final!AE36</f>
        <v>0</v>
      </c>
      <c r="AE27" s="277">
        <f>[2]Final!AF36</f>
        <v>0</v>
      </c>
      <c r="AF27" s="277">
        <f>[2]Final!AG36</f>
        <v>0</v>
      </c>
      <c r="AG27" s="277">
        <f>[2]Final!AH36</f>
        <v>0</v>
      </c>
      <c r="AH27" s="277">
        <f>[2]Final!AI36</f>
        <v>0</v>
      </c>
      <c r="AI27" s="277">
        <f>[2]Final!AJ36</f>
        <v>0</v>
      </c>
      <c r="AJ27" s="277">
        <f>[2]Final!AK36</f>
        <v>0</v>
      </c>
      <c r="AK27" s="277">
        <f>[2]Final!AL36</f>
        <v>0</v>
      </c>
      <c r="AL27" s="277">
        <f>[2]Final!AM36</f>
        <v>0</v>
      </c>
      <c r="AM27" s="277">
        <f>[2]Final!AN36</f>
        <v>0</v>
      </c>
      <c r="AN27" s="277">
        <f>[2]Final!AO36</f>
        <v>0</v>
      </c>
      <c r="AO27" s="277">
        <f>[2]Final!AP36</f>
        <v>0</v>
      </c>
      <c r="AP27" s="277">
        <f>[2]Final!AQ36</f>
        <v>0</v>
      </c>
      <c r="AQ27" s="277">
        <f>[2]Final!AR36</f>
        <v>0</v>
      </c>
      <c r="AR27" s="277">
        <f>[2]Final!AS36</f>
        <v>0</v>
      </c>
      <c r="AS27" s="277">
        <f>[2]Final!AT36</f>
        <v>0</v>
      </c>
      <c r="AT27" s="277">
        <f>[2]Final!AU36</f>
        <v>0</v>
      </c>
      <c r="AU27" s="277">
        <f>[2]Final!AV36</f>
        <v>0</v>
      </c>
      <c r="AV27" s="277">
        <f>[2]Final!AW36</f>
        <v>0</v>
      </c>
      <c r="AW27" s="277">
        <f>[2]Final!AX36</f>
        <v>0</v>
      </c>
      <c r="AX27" s="277">
        <f>[2]Final!AY36</f>
        <v>0</v>
      </c>
      <c r="AY27" s="277">
        <f>[2]Final!AZ36</f>
        <v>6.8358721419945659E-2</v>
      </c>
      <c r="AZ27" s="277">
        <f>[2]Final!BA36</f>
        <v>0</v>
      </c>
      <c r="BA27" s="277">
        <f>[2]Final!BB36</f>
        <v>0</v>
      </c>
      <c r="BB27" s="277">
        <f>[2]Final!BC36</f>
        <v>0</v>
      </c>
      <c r="BC27" s="277">
        <f>[2]Final!BD36</f>
        <v>0</v>
      </c>
      <c r="BD27" s="277">
        <f>[2]Final!BE36</f>
        <v>0</v>
      </c>
      <c r="BE27" s="277">
        <f>[2]Final!BF36</f>
        <v>0</v>
      </c>
      <c r="BF27" s="277">
        <f>[2]Final!BG36</f>
        <v>0</v>
      </c>
      <c r="BG27" s="277">
        <f>[2]Final!BH36</f>
        <v>0</v>
      </c>
      <c r="BH27" s="277">
        <f>[2]Final!BI36</f>
        <v>0</v>
      </c>
      <c r="BI27" s="277">
        <f>[2]Final!BJ36</f>
        <v>0</v>
      </c>
      <c r="BJ27" s="277">
        <f>[2]Final!BK36</f>
        <v>0</v>
      </c>
      <c r="BK27" s="277">
        <f>[2]Final!BL36</f>
        <v>0</v>
      </c>
      <c r="BL27" s="277">
        <f>[2]Final!BM36</f>
        <v>0</v>
      </c>
      <c r="BM27" s="277">
        <f>[2]Final!BN36</f>
        <v>0</v>
      </c>
      <c r="BN27" s="277">
        <f>[2]Final!BO36</f>
        <v>0</v>
      </c>
      <c r="BO27" s="277">
        <f>[2]Final!BP36</f>
        <v>0</v>
      </c>
      <c r="BP27" s="277">
        <f>[2]Final!BQ36</f>
        <v>0</v>
      </c>
      <c r="BQ27" s="277">
        <f>[2]Final!BR36</f>
        <v>0</v>
      </c>
      <c r="BR27" s="277">
        <f>[2]Final!BS36</f>
        <v>0</v>
      </c>
      <c r="BS27" s="277">
        <f>[2]Final!BT36</f>
        <v>0</v>
      </c>
      <c r="BT27" s="277">
        <f>[2]Final!BU36</f>
        <v>0</v>
      </c>
      <c r="BU27" s="277">
        <f>[2]Final!BV36</f>
        <v>0</v>
      </c>
      <c r="BV27" s="277">
        <f>[2]Final!BW36</f>
        <v>0</v>
      </c>
      <c r="BW27" s="277">
        <f>[2]Final!BX36</f>
        <v>0</v>
      </c>
      <c r="BX27" s="277">
        <f>[2]Final!BY36</f>
        <v>0</v>
      </c>
      <c r="BY27" s="277">
        <f>[2]Final!BZ36</f>
        <v>0</v>
      </c>
      <c r="BZ27" s="277">
        <f>[2]Final!CA36</f>
        <v>0</v>
      </c>
      <c r="CA27" s="277">
        <f>[2]Final!CB36</f>
        <v>0</v>
      </c>
      <c r="CB27" s="277">
        <f>[2]Final!CC36</f>
        <v>0</v>
      </c>
      <c r="CC27" s="277">
        <f>[2]Final!CD36</f>
        <v>0</v>
      </c>
      <c r="CD27" s="277">
        <f>[2]Final!CE36</f>
        <v>0</v>
      </c>
      <c r="CE27" s="277">
        <f>[2]Final!CF36</f>
        <v>0</v>
      </c>
      <c r="CF27" s="277">
        <f>[2]Final!CG36</f>
        <v>0</v>
      </c>
      <c r="CG27" s="277">
        <f>[2]Final!CH36</f>
        <v>0</v>
      </c>
      <c r="CH27" s="277">
        <f>[2]Final!CI36</f>
        <v>0</v>
      </c>
      <c r="CI27" s="277">
        <f>[2]Final!CJ36</f>
        <v>0</v>
      </c>
      <c r="CJ27" s="277">
        <f>[2]Final!CK36</f>
        <v>0</v>
      </c>
      <c r="CK27" s="277">
        <f>[2]Final!CL36</f>
        <v>0</v>
      </c>
      <c r="CL27" s="277">
        <f>[2]Final!CM36</f>
        <v>0</v>
      </c>
      <c r="CM27" s="277">
        <f>[2]Final!CN36</f>
        <v>0</v>
      </c>
      <c r="CN27" s="277">
        <f>[2]Final!CO36</f>
        <v>0</v>
      </c>
      <c r="CO27" s="277">
        <f>[2]Final!CP36</f>
        <v>0</v>
      </c>
      <c r="CP27" s="277">
        <f>[2]Final!CQ36</f>
        <v>0</v>
      </c>
      <c r="CQ27" s="277">
        <f>[2]Final!CR36</f>
        <v>0</v>
      </c>
      <c r="CR27" s="277">
        <f>[2]Final!CS36</f>
        <v>0</v>
      </c>
      <c r="CS27" s="277">
        <f>[2]Final!CT36</f>
        <v>0</v>
      </c>
      <c r="CT27" s="277">
        <f>[2]Final!CU36</f>
        <v>0</v>
      </c>
      <c r="CU27" s="277">
        <f>[2]Final!CV36</f>
        <v>0</v>
      </c>
      <c r="CV27" s="277">
        <f>[2]Final!CW36</f>
        <v>0</v>
      </c>
      <c r="CW27" s="277">
        <f>[2]Final!CX36</f>
        <v>0</v>
      </c>
      <c r="CX27" s="277">
        <f>[2]Final!CY36</f>
        <v>0</v>
      </c>
      <c r="CY27" s="277">
        <f>[2]Final!CZ36</f>
        <v>0</v>
      </c>
      <c r="CZ27" s="277">
        <f>[2]Final!DA36</f>
        <v>0</v>
      </c>
      <c r="DA27" s="277">
        <f>[2]Final!DB36</f>
        <v>0</v>
      </c>
      <c r="DB27" s="277">
        <f>[2]Final!DC36</f>
        <v>0</v>
      </c>
      <c r="DC27" s="92"/>
    </row>
    <row r="28" spans="1:107" x14ac:dyDescent="0.75">
      <c r="A28" s="29" t="s">
        <v>1599</v>
      </c>
      <c r="B28" s="17" t="s">
        <v>70</v>
      </c>
      <c r="C28" s="277">
        <f>[2]Final!D37</f>
        <v>0</v>
      </c>
      <c r="D28" s="277">
        <f>[2]Final!E37</f>
        <v>0</v>
      </c>
      <c r="E28" s="277">
        <f>[2]Final!F37</f>
        <v>0</v>
      </c>
      <c r="F28" s="277">
        <f>[2]Final!G37</f>
        <v>0</v>
      </c>
      <c r="G28" s="277">
        <f>[2]Final!H37</f>
        <v>0</v>
      </c>
      <c r="H28" s="277">
        <f>[2]Final!I37</f>
        <v>0</v>
      </c>
      <c r="I28" s="277">
        <f>[2]Final!J37</f>
        <v>0</v>
      </c>
      <c r="J28" s="277">
        <f>[2]Final!K37</f>
        <v>0</v>
      </c>
      <c r="K28" s="277">
        <f>[2]Final!L37</f>
        <v>0</v>
      </c>
      <c r="L28" s="277">
        <f>[2]Final!M37</f>
        <v>0</v>
      </c>
      <c r="M28" s="277">
        <f>[2]Final!N37</f>
        <v>0</v>
      </c>
      <c r="N28" s="277">
        <f>[2]Final!O37</f>
        <v>0</v>
      </c>
      <c r="O28" s="277">
        <f>[2]Final!P37</f>
        <v>0</v>
      </c>
      <c r="P28" s="277">
        <f>[2]Final!Q37</f>
        <v>0</v>
      </c>
      <c r="Q28" s="277">
        <f>[2]Final!R37</f>
        <v>0</v>
      </c>
      <c r="R28" s="277">
        <f>[2]Final!S37</f>
        <v>0</v>
      </c>
      <c r="S28" s="277">
        <f>[2]Final!T37</f>
        <v>0</v>
      </c>
      <c r="T28" s="277">
        <f>[2]Final!U37</f>
        <v>0</v>
      </c>
      <c r="U28" s="277">
        <f>[2]Final!V37</f>
        <v>0</v>
      </c>
      <c r="V28" s="277">
        <f>[2]Final!W37</f>
        <v>0</v>
      </c>
      <c r="W28" s="277">
        <f>[2]Final!X37</f>
        <v>0</v>
      </c>
      <c r="X28" s="277">
        <f>[2]Final!Y37</f>
        <v>0</v>
      </c>
      <c r="Y28" s="277">
        <f>[2]Final!Z37</f>
        <v>0</v>
      </c>
      <c r="Z28" s="277">
        <f>[2]Final!AA37</f>
        <v>0</v>
      </c>
      <c r="AA28" s="277">
        <f>[2]Final!AB37</f>
        <v>0</v>
      </c>
      <c r="AB28" s="277">
        <f>[2]Final!AC37</f>
        <v>0</v>
      </c>
      <c r="AC28" s="277">
        <f>[2]Final!AD37</f>
        <v>0</v>
      </c>
      <c r="AD28" s="277">
        <f>[2]Final!AE37</f>
        <v>0</v>
      </c>
      <c r="AE28" s="277">
        <f>[2]Final!AF37</f>
        <v>0</v>
      </c>
      <c r="AF28" s="277">
        <f>[2]Final!AG37</f>
        <v>0</v>
      </c>
      <c r="AG28" s="277">
        <f>[2]Final!AH37</f>
        <v>0</v>
      </c>
      <c r="AH28" s="277">
        <f>[2]Final!AI37</f>
        <v>0</v>
      </c>
      <c r="AI28" s="277">
        <f>[2]Final!AJ37</f>
        <v>0</v>
      </c>
      <c r="AJ28" s="277">
        <f>[2]Final!AK37</f>
        <v>0</v>
      </c>
      <c r="AK28" s="277">
        <f>[2]Final!AL37</f>
        <v>0</v>
      </c>
      <c r="AL28" s="277">
        <f>[2]Final!AM37</f>
        <v>0</v>
      </c>
      <c r="AM28" s="277">
        <f>[2]Final!AN37</f>
        <v>0</v>
      </c>
      <c r="AN28" s="277">
        <f>[2]Final!AO37</f>
        <v>0</v>
      </c>
      <c r="AO28" s="277">
        <f>[2]Final!AP37</f>
        <v>0</v>
      </c>
      <c r="AP28" s="277">
        <f>[2]Final!AQ37</f>
        <v>0</v>
      </c>
      <c r="AQ28" s="277">
        <f>[2]Final!AR37</f>
        <v>0</v>
      </c>
      <c r="AR28" s="277">
        <f>[2]Final!AS37</f>
        <v>0</v>
      </c>
      <c r="AS28" s="277">
        <f>[2]Final!AT37</f>
        <v>0</v>
      </c>
      <c r="AT28" s="277">
        <f>[2]Final!AU37</f>
        <v>0</v>
      </c>
      <c r="AU28" s="277">
        <f>[2]Final!AV37</f>
        <v>0</v>
      </c>
      <c r="AV28" s="277">
        <f>[2]Final!AW37</f>
        <v>0</v>
      </c>
      <c r="AW28" s="277">
        <f>[2]Final!AX37</f>
        <v>0</v>
      </c>
      <c r="AX28" s="277">
        <f>[2]Final!AY37</f>
        <v>0</v>
      </c>
      <c r="AY28" s="277">
        <f>[2]Final!AZ37</f>
        <v>0.21494606662966786</v>
      </c>
      <c r="AZ28" s="277">
        <f>[2]Final!BA37</f>
        <v>0</v>
      </c>
      <c r="BA28" s="277">
        <f>[2]Final!BB37</f>
        <v>0</v>
      </c>
      <c r="BB28" s="277">
        <f>[2]Final!BC37</f>
        <v>0</v>
      </c>
      <c r="BC28" s="277">
        <f>[2]Final!BD37</f>
        <v>0</v>
      </c>
      <c r="BD28" s="277">
        <f>[2]Final!BE37</f>
        <v>0</v>
      </c>
      <c r="BE28" s="277">
        <f>[2]Final!BF37</f>
        <v>0</v>
      </c>
      <c r="BF28" s="277">
        <f>[2]Final!BG37</f>
        <v>0</v>
      </c>
      <c r="BG28" s="277">
        <f>[2]Final!BH37</f>
        <v>0</v>
      </c>
      <c r="BH28" s="277">
        <f>[2]Final!BI37</f>
        <v>0</v>
      </c>
      <c r="BI28" s="277">
        <f>[2]Final!BJ37</f>
        <v>0</v>
      </c>
      <c r="BJ28" s="277">
        <f>[2]Final!BK37</f>
        <v>0</v>
      </c>
      <c r="BK28" s="277">
        <f>[2]Final!BL37</f>
        <v>0</v>
      </c>
      <c r="BL28" s="277">
        <f>[2]Final!BM37</f>
        <v>0</v>
      </c>
      <c r="BM28" s="277">
        <f>[2]Final!BN37</f>
        <v>0</v>
      </c>
      <c r="BN28" s="277">
        <f>[2]Final!BO37</f>
        <v>0</v>
      </c>
      <c r="BO28" s="277">
        <f>[2]Final!BP37</f>
        <v>0</v>
      </c>
      <c r="BP28" s="277">
        <f>[2]Final!BQ37</f>
        <v>0</v>
      </c>
      <c r="BQ28" s="277">
        <f>[2]Final!BR37</f>
        <v>0</v>
      </c>
      <c r="BR28" s="277">
        <f>[2]Final!BS37</f>
        <v>0</v>
      </c>
      <c r="BS28" s="277">
        <f>[2]Final!BT37</f>
        <v>0</v>
      </c>
      <c r="BT28" s="277">
        <f>[2]Final!BU37</f>
        <v>0</v>
      </c>
      <c r="BU28" s="277">
        <f>[2]Final!BV37</f>
        <v>0</v>
      </c>
      <c r="BV28" s="277">
        <f>[2]Final!BW37</f>
        <v>0</v>
      </c>
      <c r="BW28" s="277">
        <f>[2]Final!BX37</f>
        <v>0</v>
      </c>
      <c r="BX28" s="277">
        <f>[2]Final!BY37</f>
        <v>0</v>
      </c>
      <c r="BY28" s="277">
        <f>[2]Final!BZ37</f>
        <v>0</v>
      </c>
      <c r="BZ28" s="277">
        <f>[2]Final!CA37</f>
        <v>0</v>
      </c>
      <c r="CA28" s="277">
        <f>[2]Final!CB37</f>
        <v>0</v>
      </c>
      <c r="CB28" s="277">
        <f>[2]Final!CC37</f>
        <v>0</v>
      </c>
      <c r="CC28" s="277">
        <f>[2]Final!CD37</f>
        <v>0</v>
      </c>
      <c r="CD28" s="277">
        <f>[2]Final!CE37</f>
        <v>0</v>
      </c>
      <c r="CE28" s="277">
        <f>[2]Final!CF37</f>
        <v>0</v>
      </c>
      <c r="CF28" s="277">
        <f>[2]Final!CG37</f>
        <v>0</v>
      </c>
      <c r="CG28" s="277">
        <f>[2]Final!CH37</f>
        <v>0</v>
      </c>
      <c r="CH28" s="277">
        <f>[2]Final!CI37</f>
        <v>0</v>
      </c>
      <c r="CI28" s="277">
        <f>[2]Final!CJ37</f>
        <v>0</v>
      </c>
      <c r="CJ28" s="277">
        <f>[2]Final!CK37</f>
        <v>0</v>
      </c>
      <c r="CK28" s="277">
        <f>[2]Final!CL37</f>
        <v>0</v>
      </c>
      <c r="CL28" s="277">
        <f>[2]Final!CM37</f>
        <v>0</v>
      </c>
      <c r="CM28" s="277">
        <f>[2]Final!CN37</f>
        <v>0</v>
      </c>
      <c r="CN28" s="277">
        <f>[2]Final!CO37</f>
        <v>0</v>
      </c>
      <c r="CO28" s="277">
        <f>[2]Final!CP37</f>
        <v>0</v>
      </c>
      <c r="CP28" s="277">
        <f>[2]Final!CQ37</f>
        <v>0</v>
      </c>
      <c r="CQ28" s="277">
        <f>[2]Final!CR37</f>
        <v>0</v>
      </c>
      <c r="CR28" s="277">
        <f>[2]Final!CS37</f>
        <v>0</v>
      </c>
      <c r="CS28" s="277">
        <f>[2]Final!CT37</f>
        <v>0</v>
      </c>
      <c r="CT28" s="277">
        <f>[2]Final!CU37</f>
        <v>0</v>
      </c>
      <c r="CU28" s="277">
        <f>[2]Final!CV37</f>
        <v>0</v>
      </c>
      <c r="CV28" s="277">
        <f>[2]Final!CW37</f>
        <v>0</v>
      </c>
      <c r="CW28" s="277">
        <f>[2]Final!CX37</f>
        <v>0</v>
      </c>
      <c r="CX28" s="277">
        <f>[2]Final!CY37</f>
        <v>0</v>
      </c>
      <c r="CY28" s="277">
        <f>[2]Final!CZ37</f>
        <v>0</v>
      </c>
      <c r="CZ28" s="277">
        <f>[2]Final!DA37</f>
        <v>0</v>
      </c>
      <c r="DA28" s="277">
        <f>[2]Final!DB37</f>
        <v>0</v>
      </c>
      <c r="DB28" s="277">
        <f>[2]Final!DC37</f>
        <v>0</v>
      </c>
      <c r="DC28" s="92"/>
    </row>
    <row r="29" spans="1:107" x14ac:dyDescent="0.75">
      <c r="A29" s="29" t="s">
        <v>1600</v>
      </c>
      <c r="B29" s="17" t="s">
        <v>57</v>
      </c>
      <c r="C29" s="277">
        <f>[2]Final!D38</f>
        <v>0</v>
      </c>
      <c r="D29" s="277">
        <f>[2]Final!E38</f>
        <v>0</v>
      </c>
      <c r="E29" s="277">
        <f>[2]Final!F38</f>
        <v>0</v>
      </c>
      <c r="F29" s="277">
        <f>[2]Final!G38</f>
        <v>0</v>
      </c>
      <c r="G29" s="277">
        <f>[2]Final!H38</f>
        <v>0</v>
      </c>
      <c r="H29" s="277">
        <f>[2]Final!I38</f>
        <v>0</v>
      </c>
      <c r="I29" s="277">
        <f>[2]Final!J38</f>
        <v>0</v>
      </c>
      <c r="J29" s="277">
        <f>[2]Final!K38</f>
        <v>0</v>
      </c>
      <c r="K29" s="277">
        <f>[2]Final!L38</f>
        <v>0</v>
      </c>
      <c r="L29" s="277">
        <f>[2]Final!M38</f>
        <v>0</v>
      </c>
      <c r="M29" s="277">
        <f>[2]Final!N38</f>
        <v>0</v>
      </c>
      <c r="N29" s="277">
        <f>[2]Final!O38</f>
        <v>0</v>
      </c>
      <c r="O29" s="277">
        <f>[2]Final!P38</f>
        <v>0</v>
      </c>
      <c r="P29" s="277">
        <f>[2]Final!Q38</f>
        <v>0</v>
      </c>
      <c r="Q29" s="277">
        <f>[2]Final!R38</f>
        <v>0</v>
      </c>
      <c r="R29" s="277">
        <f>[2]Final!S38</f>
        <v>0</v>
      </c>
      <c r="S29" s="277">
        <f>[2]Final!T38</f>
        <v>0</v>
      </c>
      <c r="T29" s="277">
        <f>[2]Final!U38</f>
        <v>0</v>
      </c>
      <c r="U29" s="277">
        <f>[2]Final!V38</f>
        <v>0</v>
      </c>
      <c r="V29" s="277">
        <f>[2]Final!W38</f>
        <v>0</v>
      </c>
      <c r="W29" s="277">
        <f>[2]Final!X38</f>
        <v>0</v>
      </c>
      <c r="X29" s="277">
        <f>[2]Final!Y38</f>
        <v>9.4783867026952406E-3</v>
      </c>
      <c r="Y29" s="277">
        <f>[2]Final!Z38</f>
        <v>0</v>
      </c>
      <c r="Z29" s="277">
        <f>[2]Final!AA38</f>
        <v>0</v>
      </c>
      <c r="AA29" s="277">
        <f>[2]Final!AB38</f>
        <v>0</v>
      </c>
      <c r="AB29" s="277">
        <f>[2]Final!AC38</f>
        <v>0</v>
      </c>
      <c r="AC29" s="277">
        <f>[2]Final!AD38</f>
        <v>0</v>
      </c>
      <c r="AD29" s="277">
        <f>[2]Final!AE38</f>
        <v>0</v>
      </c>
      <c r="AE29" s="277">
        <f>[2]Final!AF38</f>
        <v>0</v>
      </c>
      <c r="AF29" s="277">
        <f>[2]Final!AG38</f>
        <v>0</v>
      </c>
      <c r="AG29" s="277">
        <f>[2]Final!AH38</f>
        <v>0</v>
      </c>
      <c r="AH29" s="277">
        <f>[2]Final!AI38</f>
        <v>0</v>
      </c>
      <c r="AI29" s="277">
        <f>[2]Final!AJ38</f>
        <v>0</v>
      </c>
      <c r="AJ29" s="277">
        <f>[2]Final!AK38</f>
        <v>0</v>
      </c>
      <c r="AK29" s="277">
        <f>[2]Final!AL38</f>
        <v>0</v>
      </c>
      <c r="AL29" s="277">
        <f>[2]Final!AM38</f>
        <v>0</v>
      </c>
      <c r="AM29" s="277">
        <f>[2]Final!AN38</f>
        <v>0</v>
      </c>
      <c r="AN29" s="277">
        <f>[2]Final!AO38</f>
        <v>0</v>
      </c>
      <c r="AO29" s="277">
        <f>[2]Final!AP38</f>
        <v>0</v>
      </c>
      <c r="AP29" s="277">
        <f>[2]Final!AQ38</f>
        <v>0</v>
      </c>
      <c r="AQ29" s="277">
        <f>[2]Final!AR38</f>
        <v>0</v>
      </c>
      <c r="AR29" s="277">
        <f>[2]Final!AS38</f>
        <v>0</v>
      </c>
      <c r="AS29" s="277">
        <f>[2]Final!AT38</f>
        <v>0</v>
      </c>
      <c r="AT29" s="277">
        <f>[2]Final!AU38</f>
        <v>0</v>
      </c>
      <c r="AU29" s="277">
        <f>[2]Final!AV38</f>
        <v>0</v>
      </c>
      <c r="AV29" s="277">
        <f>[2]Final!AW38</f>
        <v>0</v>
      </c>
      <c r="AW29" s="277">
        <f>[2]Final!AX38</f>
        <v>0</v>
      </c>
      <c r="AX29" s="277">
        <f>[2]Final!AY38</f>
        <v>0</v>
      </c>
      <c r="AY29" s="277">
        <f>[2]Final!AZ38</f>
        <v>0</v>
      </c>
      <c r="AZ29" s="277">
        <f>[2]Final!BA38</f>
        <v>0</v>
      </c>
      <c r="BA29" s="277">
        <f>[2]Final!BB38</f>
        <v>0</v>
      </c>
      <c r="BB29" s="277">
        <f>[2]Final!BC38</f>
        <v>0</v>
      </c>
      <c r="BC29" s="277">
        <f>[2]Final!BD38</f>
        <v>0</v>
      </c>
      <c r="BD29" s="277">
        <f>[2]Final!BE38</f>
        <v>0</v>
      </c>
      <c r="BE29" s="277">
        <f>[2]Final!BF38</f>
        <v>0</v>
      </c>
      <c r="BF29" s="277">
        <f>[2]Final!BG38</f>
        <v>0</v>
      </c>
      <c r="BG29" s="277">
        <f>[2]Final!BH38</f>
        <v>0</v>
      </c>
      <c r="BH29" s="277">
        <f>[2]Final!BI38</f>
        <v>0</v>
      </c>
      <c r="BI29" s="277">
        <f>[2]Final!BJ38</f>
        <v>0</v>
      </c>
      <c r="BJ29" s="277">
        <f>[2]Final!BK38</f>
        <v>0</v>
      </c>
      <c r="BK29" s="277">
        <f>[2]Final!BL38</f>
        <v>0</v>
      </c>
      <c r="BL29" s="277">
        <f>[2]Final!BM38</f>
        <v>0</v>
      </c>
      <c r="BM29" s="277">
        <f>[2]Final!BN38</f>
        <v>0</v>
      </c>
      <c r="BN29" s="277">
        <f>[2]Final!BO38</f>
        <v>0</v>
      </c>
      <c r="BO29" s="277">
        <f>[2]Final!BP38</f>
        <v>0</v>
      </c>
      <c r="BP29" s="277">
        <f>[2]Final!BQ38</f>
        <v>0</v>
      </c>
      <c r="BQ29" s="277">
        <f>[2]Final!BR38</f>
        <v>0</v>
      </c>
      <c r="BR29" s="277">
        <f>[2]Final!BS38</f>
        <v>0</v>
      </c>
      <c r="BS29" s="277">
        <f>[2]Final!BT38</f>
        <v>0</v>
      </c>
      <c r="BT29" s="277">
        <f>[2]Final!BU38</f>
        <v>0</v>
      </c>
      <c r="BU29" s="277">
        <f>[2]Final!BV38</f>
        <v>0</v>
      </c>
      <c r="BV29" s="277">
        <f>[2]Final!BW38</f>
        <v>0</v>
      </c>
      <c r="BW29" s="277">
        <f>[2]Final!BX38</f>
        <v>0</v>
      </c>
      <c r="BX29" s="277">
        <f>[2]Final!BY38</f>
        <v>0</v>
      </c>
      <c r="BY29" s="277">
        <f>[2]Final!BZ38</f>
        <v>0</v>
      </c>
      <c r="BZ29" s="277">
        <f>[2]Final!CA38</f>
        <v>0</v>
      </c>
      <c r="CA29" s="277">
        <f>[2]Final!CB38</f>
        <v>0</v>
      </c>
      <c r="CB29" s="277">
        <f>[2]Final!CC38</f>
        <v>0</v>
      </c>
      <c r="CC29" s="277">
        <f>[2]Final!CD38</f>
        <v>0</v>
      </c>
      <c r="CD29" s="277">
        <f>[2]Final!CE38</f>
        <v>0</v>
      </c>
      <c r="CE29" s="277">
        <f>[2]Final!CF38</f>
        <v>0</v>
      </c>
      <c r="CF29" s="277">
        <f>[2]Final!CG38</f>
        <v>0</v>
      </c>
      <c r="CG29" s="277">
        <f>[2]Final!CH38</f>
        <v>0</v>
      </c>
      <c r="CH29" s="277">
        <f>[2]Final!CI38</f>
        <v>0</v>
      </c>
      <c r="CI29" s="277">
        <f>[2]Final!CJ38</f>
        <v>0</v>
      </c>
      <c r="CJ29" s="277">
        <f>[2]Final!CK38</f>
        <v>0</v>
      </c>
      <c r="CK29" s="277">
        <f>[2]Final!CL38</f>
        <v>0</v>
      </c>
      <c r="CL29" s="277">
        <f>[2]Final!CM38</f>
        <v>0</v>
      </c>
      <c r="CM29" s="277">
        <f>[2]Final!CN38</f>
        <v>0</v>
      </c>
      <c r="CN29" s="277">
        <f>[2]Final!CO38</f>
        <v>0</v>
      </c>
      <c r="CO29" s="277">
        <f>[2]Final!CP38</f>
        <v>0</v>
      </c>
      <c r="CP29" s="277">
        <f>[2]Final!CQ38</f>
        <v>0</v>
      </c>
      <c r="CQ29" s="277">
        <f>[2]Final!CR38</f>
        <v>0</v>
      </c>
      <c r="CR29" s="277">
        <f>[2]Final!CS38</f>
        <v>0</v>
      </c>
      <c r="CS29" s="277">
        <f>[2]Final!CT38</f>
        <v>0</v>
      </c>
      <c r="CT29" s="277">
        <f>[2]Final!CU38</f>
        <v>0</v>
      </c>
      <c r="CU29" s="277">
        <f>[2]Final!CV38</f>
        <v>0</v>
      </c>
      <c r="CV29" s="277">
        <f>[2]Final!CW38</f>
        <v>0</v>
      </c>
      <c r="CW29" s="277">
        <f>[2]Final!CX38</f>
        <v>0</v>
      </c>
      <c r="CX29" s="277">
        <f>[2]Final!CY38</f>
        <v>0</v>
      </c>
      <c r="CY29" s="277">
        <f>[2]Final!CZ38</f>
        <v>0</v>
      </c>
      <c r="CZ29" s="277">
        <f>[2]Final!DA38</f>
        <v>0</v>
      </c>
      <c r="DA29" s="277">
        <f>[2]Final!DB38</f>
        <v>0</v>
      </c>
      <c r="DB29" s="277">
        <f>[2]Final!DC38</f>
        <v>0</v>
      </c>
      <c r="DC29" s="92"/>
    </row>
    <row r="30" spans="1:107" x14ac:dyDescent="0.75">
      <c r="A30" s="29" t="s">
        <v>1601</v>
      </c>
      <c r="B30" s="17" t="s">
        <v>53</v>
      </c>
      <c r="C30" s="277">
        <f>[2]Final!D39</f>
        <v>0</v>
      </c>
      <c r="D30" s="277">
        <f>[2]Final!E39</f>
        <v>0</v>
      </c>
      <c r="E30" s="277">
        <f>[2]Final!F39</f>
        <v>0</v>
      </c>
      <c r="F30" s="277">
        <f>[2]Final!G39</f>
        <v>0</v>
      </c>
      <c r="G30" s="277">
        <f>[2]Final!H39</f>
        <v>0</v>
      </c>
      <c r="H30" s="277">
        <f>[2]Final!I39</f>
        <v>0</v>
      </c>
      <c r="I30" s="277">
        <f>[2]Final!J39</f>
        <v>0</v>
      </c>
      <c r="J30" s="277">
        <f>[2]Final!K39</f>
        <v>0</v>
      </c>
      <c r="K30" s="277">
        <f>[2]Final!L39</f>
        <v>0</v>
      </c>
      <c r="L30" s="277">
        <f>[2]Final!M39</f>
        <v>0</v>
      </c>
      <c r="M30" s="277">
        <f>[2]Final!N39</f>
        <v>0</v>
      </c>
      <c r="N30" s="277">
        <f>[2]Final!O39</f>
        <v>0</v>
      </c>
      <c r="O30" s="277">
        <f>[2]Final!P39</f>
        <v>0</v>
      </c>
      <c r="P30" s="277">
        <f>[2]Final!Q39</f>
        <v>0</v>
      </c>
      <c r="Q30" s="277">
        <f>[2]Final!R39</f>
        <v>0</v>
      </c>
      <c r="R30" s="277">
        <f>[2]Final!S39</f>
        <v>0</v>
      </c>
      <c r="S30" s="277">
        <f>[2]Final!T39</f>
        <v>0</v>
      </c>
      <c r="T30" s="277">
        <f>[2]Final!U39</f>
        <v>0</v>
      </c>
      <c r="U30" s="277">
        <f>[2]Final!V39</f>
        <v>0</v>
      </c>
      <c r="V30" s="277">
        <f>[2]Final!W39</f>
        <v>0</v>
      </c>
      <c r="W30" s="277">
        <f>[2]Final!X39</f>
        <v>0</v>
      </c>
      <c r="X30" s="277">
        <f>[2]Final!Y39</f>
        <v>0</v>
      </c>
      <c r="Y30" s="277">
        <f>[2]Final!Z39</f>
        <v>9.4783867026952424E-3</v>
      </c>
      <c r="Z30" s="277">
        <f>[2]Final!AA39</f>
        <v>0</v>
      </c>
      <c r="AA30" s="277">
        <f>[2]Final!AB39</f>
        <v>0</v>
      </c>
      <c r="AB30" s="277">
        <f>[2]Final!AC39</f>
        <v>0</v>
      </c>
      <c r="AC30" s="277">
        <f>[2]Final!AD39</f>
        <v>0</v>
      </c>
      <c r="AD30" s="277">
        <f>[2]Final!AE39</f>
        <v>0</v>
      </c>
      <c r="AE30" s="277">
        <f>[2]Final!AF39</f>
        <v>0</v>
      </c>
      <c r="AF30" s="277">
        <f>[2]Final!AG39</f>
        <v>0</v>
      </c>
      <c r="AG30" s="277">
        <f>[2]Final!AH39</f>
        <v>0</v>
      </c>
      <c r="AH30" s="277">
        <f>[2]Final!AI39</f>
        <v>0</v>
      </c>
      <c r="AI30" s="277">
        <f>[2]Final!AJ39</f>
        <v>0</v>
      </c>
      <c r="AJ30" s="277">
        <f>[2]Final!AK39</f>
        <v>0</v>
      </c>
      <c r="AK30" s="277">
        <f>[2]Final!AL39</f>
        <v>0</v>
      </c>
      <c r="AL30" s="277">
        <f>[2]Final!AM39</f>
        <v>0</v>
      </c>
      <c r="AM30" s="277">
        <f>[2]Final!AN39</f>
        <v>0</v>
      </c>
      <c r="AN30" s="277">
        <f>[2]Final!AO39</f>
        <v>0</v>
      </c>
      <c r="AO30" s="277">
        <f>[2]Final!AP39</f>
        <v>0</v>
      </c>
      <c r="AP30" s="277">
        <f>[2]Final!AQ39</f>
        <v>0</v>
      </c>
      <c r="AQ30" s="277">
        <f>[2]Final!AR39</f>
        <v>0</v>
      </c>
      <c r="AR30" s="277">
        <f>[2]Final!AS39</f>
        <v>0</v>
      </c>
      <c r="AS30" s="277">
        <f>[2]Final!AT39</f>
        <v>0</v>
      </c>
      <c r="AT30" s="277">
        <f>[2]Final!AU39</f>
        <v>0</v>
      </c>
      <c r="AU30" s="277">
        <f>[2]Final!AV39</f>
        <v>0</v>
      </c>
      <c r="AV30" s="277">
        <f>[2]Final!AW39</f>
        <v>0</v>
      </c>
      <c r="AW30" s="277">
        <f>[2]Final!AX39</f>
        <v>0</v>
      </c>
      <c r="AX30" s="277">
        <f>[2]Final!AY39</f>
        <v>0</v>
      </c>
      <c r="AY30" s="277">
        <f>[2]Final!AZ39</f>
        <v>0</v>
      </c>
      <c r="AZ30" s="277">
        <f>[2]Final!BA39</f>
        <v>0</v>
      </c>
      <c r="BA30" s="277">
        <f>[2]Final!BB39</f>
        <v>0</v>
      </c>
      <c r="BB30" s="277">
        <f>[2]Final!BC39</f>
        <v>0</v>
      </c>
      <c r="BC30" s="277">
        <f>[2]Final!BD39</f>
        <v>0</v>
      </c>
      <c r="BD30" s="277">
        <f>[2]Final!BE39</f>
        <v>0</v>
      </c>
      <c r="BE30" s="277">
        <f>[2]Final!BF39</f>
        <v>0</v>
      </c>
      <c r="BF30" s="277">
        <f>[2]Final!BG39</f>
        <v>0</v>
      </c>
      <c r="BG30" s="277">
        <f>[2]Final!BH39</f>
        <v>0</v>
      </c>
      <c r="BH30" s="277">
        <f>[2]Final!BI39</f>
        <v>0</v>
      </c>
      <c r="BI30" s="277">
        <f>[2]Final!BJ39</f>
        <v>0</v>
      </c>
      <c r="BJ30" s="277">
        <f>[2]Final!BK39</f>
        <v>0</v>
      </c>
      <c r="BK30" s="277">
        <f>[2]Final!BL39</f>
        <v>0</v>
      </c>
      <c r="BL30" s="277">
        <f>[2]Final!BM39</f>
        <v>0</v>
      </c>
      <c r="BM30" s="277">
        <f>[2]Final!BN39</f>
        <v>0</v>
      </c>
      <c r="BN30" s="277">
        <f>[2]Final!BO39</f>
        <v>0</v>
      </c>
      <c r="BO30" s="277">
        <f>[2]Final!BP39</f>
        <v>0</v>
      </c>
      <c r="BP30" s="277">
        <f>[2]Final!BQ39</f>
        <v>0</v>
      </c>
      <c r="BQ30" s="277">
        <f>[2]Final!BR39</f>
        <v>0</v>
      </c>
      <c r="BR30" s="277">
        <f>[2]Final!BS39</f>
        <v>0</v>
      </c>
      <c r="BS30" s="277">
        <f>[2]Final!BT39</f>
        <v>0</v>
      </c>
      <c r="BT30" s="277">
        <f>[2]Final!BU39</f>
        <v>0</v>
      </c>
      <c r="BU30" s="277">
        <f>[2]Final!BV39</f>
        <v>0</v>
      </c>
      <c r="BV30" s="277">
        <f>[2]Final!BW39</f>
        <v>0</v>
      </c>
      <c r="BW30" s="277">
        <f>[2]Final!BX39</f>
        <v>0</v>
      </c>
      <c r="BX30" s="277">
        <f>[2]Final!BY39</f>
        <v>0</v>
      </c>
      <c r="BY30" s="277">
        <f>[2]Final!BZ39</f>
        <v>0</v>
      </c>
      <c r="BZ30" s="277">
        <f>[2]Final!CA39</f>
        <v>0</v>
      </c>
      <c r="CA30" s="277">
        <f>[2]Final!CB39</f>
        <v>0</v>
      </c>
      <c r="CB30" s="277">
        <f>[2]Final!CC39</f>
        <v>0</v>
      </c>
      <c r="CC30" s="277">
        <f>[2]Final!CD39</f>
        <v>0</v>
      </c>
      <c r="CD30" s="277">
        <f>[2]Final!CE39</f>
        <v>0</v>
      </c>
      <c r="CE30" s="277">
        <f>[2]Final!CF39</f>
        <v>0</v>
      </c>
      <c r="CF30" s="277">
        <f>[2]Final!CG39</f>
        <v>0</v>
      </c>
      <c r="CG30" s="277">
        <f>[2]Final!CH39</f>
        <v>0</v>
      </c>
      <c r="CH30" s="277">
        <f>[2]Final!CI39</f>
        <v>0</v>
      </c>
      <c r="CI30" s="277">
        <f>[2]Final!CJ39</f>
        <v>0</v>
      </c>
      <c r="CJ30" s="277">
        <f>[2]Final!CK39</f>
        <v>0</v>
      </c>
      <c r="CK30" s="277">
        <f>[2]Final!CL39</f>
        <v>0</v>
      </c>
      <c r="CL30" s="277">
        <f>[2]Final!CM39</f>
        <v>0</v>
      </c>
      <c r="CM30" s="277">
        <f>[2]Final!CN39</f>
        <v>0</v>
      </c>
      <c r="CN30" s="277">
        <f>[2]Final!CO39</f>
        <v>0</v>
      </c>
      <c r="CO30" s="277">
        <f>[2]Final!CP39</f>
        <v>0</v>
      </c>
      <c r="CP30" s="277">
        <f>[2]Final!CQ39</f>
        <v>0</v>
      </c>
      <c r="CQ30" s="277">
        <f>[2]Final!CR39</f>
        <v>0</v>
      </c>
      <c r="CR30" s="277">
        <f>[2]Final!CS39</f>
        <v>0</v>
      </c>
      <c r="CS30" s="277">
        <f>[2]Final!CT39</f>
        <v>0</v>
      </c>
      <c r="CT30" s="277">
        <f>[2]Final!CU39</f>
        <v>0</v>
      </c>
      <c r="CU30" s="277">
        <f>[2]Final!CV39</f>
        <v>0</v>
      </c>
      <c r="CV30" s="277">
        <f>[2]Final!CW39</f>
        <v>0</v>
      </c>
      <c r="CW30" s="277">
        <f>[2]Final!CX39</f>
        <v>0</v>
      </c>
      <c r="CX30" s="277">
        <f>[2]Final!CY39</f>
        <v>0</v>
      </c>
      <c r="CY30" s="277">
        <f>[2]Final!CZ39</f>
        <v>0</v>
      </c>
      <c r="CZ30" s="277">
        <f>[2]Final!DA39</f>
        <v>0</v>
      </c>
      <c r="DA30" s="277">
        <f>[2]Final!DB39</f>
        <v>0</v>
      </c>
      <c r="DB30" s="277">
        <f>[2]Final!DC39</f>
        <v>0</v>
      </c>
      <c r="DC30" s="92"/>
    </row>
    <row r="31" spans="1:107" x14ac:dyDescent="0.75">
      <c r="A31" s="29" t="s">
        <v>1602</v>
      </c>
      <c r="B31" s="17" t="s">
        <v>1563</v>
      </c>
      <c r="C31" s="277">
        <f>[2]Final!D40</f>
        <v>0</v>
      </c>
      <c r="D31" s="277">
        <f>[2]Final!E40</f>
        <v>0</v>
      </c>
      <c r="E31" s="277">
        <f>[2]Final!F40</f>
        <v>0</v>
      </c>
      <c r="F31" s="277">
        <f>[2]Final!G40</f>
        <v>0</v>
      </c>
      <c r="G31" s="277">
        <f>[2]Final!H40</f>
        <v>0</v>
      </c>
      <c r="H31" s="277">
        <f>[2]Final!I40</f>
        <v>0</v>
      </c>
      <c r="I31" s="277">
        <f>[2]Final!J40</f>
        <v>0</v>
      </c>
      <c r="J31" s="277">
        <f>[2]Final!K40</f>
        <v>0</v>
      </c>
      <c r="K31" s="277">
        <f>[2]Final!L40</f>
        <v>0</v>
      </c>
      <c r="L31" s="277">
        <f>[2]Final!M40</f>
        <v>0</v>
      </c>
      <c r="M31" s="277">
        <f>[2]Final!N40</f>
        <v>0</v>
      </c>
      <c r="N31" s="277">
        <f>[2]Final!O40</f>
        <v>0</v>
      </c>
      <c r="O31" s="277">
        <f>[2]Final!P40</f>
        <v>0</v>
      </c>
      <c r="P31" s="277">
        <f>[2]Final!Q40</f>
        <v>0</v>
      </c>
      <c r="Q31" s="277">
        <f>[2]Final!R40</f>
        <v>0</v>
      </c>
      <c r="R31" s="277">
        <f>[2]Final!S40</f>
        <v>0</v>
      </c>
      <c r="S31" s="277">
        <f>[2]Final!T40</f>
        <v>0</v>
      </c>
      <c r="T31" s="277">
        <f>[2]Final!U40</f>
        <v>0</v>
      </c>
      <c r="U31" s="277">
        <f>[2]Final!V40</f>
        <v>0</v>
      </c>
      <c r="V31" s="277">
        <f>[2]Final!W40</f>
        <v>0</v>
      </c>
      <c r="W31" s="277">
        <f>[2]Final!X40</f>
        <v>0</v>
      </c>
      <c r="X31" s="277">
        <f>[2]Final!Y40</f>
        <v>0</v>
      </c>
      <c r="Y31" s="277">
        <f>[2]Final!Z40</f>
        <v>0</v>
      </c>
      <c r="Z31" s="277">
        <f>[2]Final!AA40</f>
        <v>9.4783867026952424E-3</v>
      </c>
      <c r="AA31" s="277">
        <f>[2]Final!AB40</f>
        <v>0</v>
      </c>
      <c r="AB31" s="277">
        <f>[2]Final!AC40</f>
        <v>0</v>
      </c>
      <c r="AC31" s="277">
        <f>[2]Final!AD40</f>
        <v>0</v>
      </c>
      <c r="AD31" s="277">
        <f>[2]Final!AE40</f>
        <v>0</v>
      </c>
      <c r="AE31" s="277">
        <f>[2]Final!AF40</f>
        <v>0</v>
      </c>
      <c r="AF31" s="277">
        <f>[2]Final!AG40</f>
        <v>0</v>
      </c>
      <c r="AG31" s="277">
        <f>[2]Final!AH40</f>
        <v>0</v>
      </c>
      <c r="AH31" s="277">
        <f>[2]Final!AI40</f>
        <v>0</v>
      </c>
      <c r="AI31" s="277">
        <f>[2]Final!AJ40</f>
        <v>0</v>
      </c>
      <c r="AJ31" s="277">
        <f>[2]Final!AK40</f>
        <v>0</v>
      </c>
      <c r="AK31" s="277">
        <f>[2]Final!AL40</f>
        <v>0</v>
      </c>
      <c r="AL31" s="277">
        <f>[2]Final!AM40</f>
        <v>0</v>
      </c>
      <c r="AM31" s="277">
        <f>[2]Final!AN40</f>
        <v>0</v>
      </c>
      <c r="AN31" s="277">
        <f>[2]Final!AO40</f>
        <v>0</v>
      </c>
      <c r="AO31" s="277">
        <f>[2]Final!AP40</f>
        <v>0</v>
      </c>
      <c r="AP31" s="277">
        <f>[2]Final!AQ40</f>
        <v>0</v>
      </c>
      <c r="AQ31" s="277">
        <f>[2]Final!AR40</f>
        <v>0</v>
      </c>
      <c r="AR31" s="277">
        <f>[2]Final!AS40</f>
        <v>0</v>
      </c>
      <c r="AS31" s="277">
        <f>[2]Final!AT40</f>
        <v>0</v>
      </c>
      <c r="AT31" s="277">
        <f>[2]Final!AU40</f>
        <v>0</v>
      </c>
      <c r="AU31" s="277">
        <f>[2]Final!AV40</f>
        <v>0</v>
      </c>
      <c r="AV31" s="277">
        <f>[2]Final!AW40</f>
        <v>0</v>
      </c>
      <c r="AW31" s="277">
        <f>[2]Final!AX40</f>
        <v>0</v>
      </c>
      <c r="AX31" s="277">
        <f>[2]Final!AY40</f>
        <v>0</v>
      </c>
      <c r="AY31" s="277">
        <f>[2]Final!AZ40</f>
        <v>0</v>
      </c>
      <c r="AZ31" s="277">
        <f>[2]Final!BA40</f>
        <v>0</v>
      </c>
      <c r="BA31" s="277">
        <f>[2]Final!BB40</f>
        <v>0</v>
      </c>
      <c r="BB31" s="277">
        <f>[2]Final!BC40</f>
        <v>0</v>
      </c>
      <c r="BC31" s="277">
        <f>[2]Final!BD40</f>
        <v>0</v>
      </c>
      <c r="BD31" s="277">
        <f>[2]Final!BE40</f>
        <v>0</v>
      </c>
      <c r="BE31" s="277">
        <f>[2]Final!BF40</f>
        <v>0</v>
      </c>
      <c r="BF31" s="277">
        <f>[2]Final!BG40</f>
        <v>0</v>
      </c>
      <c r="BG31" s="277">
        <f>[2]Final!BH40</f>
        <v>0</v>
      </c>
      <c r="BH31" s="277">
        <f>[2]Final!BI40</f>
        <v>0</v>
      </c>
      <c r="BI31" s="277">
        <f>[2]Final!BJ40</f>
        <v>0</v>
      </c>
      <c r="BJ31" s="277">
        <f>[2]Final!BK40</f>
        <v>0</v>
      </c>
      <c r="BK31" s="277">
        <f>[2]Final!BL40</f>
        <v>0</v>
      </c>
      <c r="BL31" s="277">
        <f>[2]Final!BM40</f>
        <v>0</v>
      </c>
      <c r="BM31" s="277">
        <f>[2]Final!BN40</f>
        <v>0</v>
      </c>
      <c r="BN31" s="277">
        <f>[2]Final!BO40</f>
        <v>0</v>
      </c>
      <c r="BO31" s="277">
        <f>[2]Final!BP40</f>
        <v>0</v>
      </c>
      <c r="BP31" s="277">
        <f>[2]Final!BQ40</f>
        <v>0</v>
      </c>
      <c r="BQ31" s="277">
        <f>[2]Final!BR40</f>
        <v>0</v>
      </c>
      <c r="BR31" s="277">
        <f>[2]Final!BS40</f>
        <v>0</v>
      </c>
      <c r="BS31" s="277">
        <f>[2]Final!BT40</f>
        <v>0</v>
      </c>
      <c r="BT31" s="277">
        <f>[2]Final!BU40</f>
        <v>0</v>
      </c>
      <c r="BU31" s="277">
        <f>[2]Final!BV40</f>
        <v>0</v>
      </c>
      <c r="BV31" s="277">
        <f>[2]Final!BW40</f>
        <v>0</v>
      </c>
      <c r="BW31" s="277">
        <f>[2]Final!BX40</f>
        <v>0</v>
      </c>
      <c r="BX31" s="277">
        <f>[2]Final!BY40</f>
        <v>0</v>
      </c>
      <c r="BY31" s="277">
        <f>[2]Final!BZ40</f>
        <v>0</v>
      </c>
      <c r="BZ31" s="277">
        <f>[2]Final!CA40</f>
        <v>0</v>
      </c>
      <c r="CA31" s="277">
        <f>[2]Final!CB40</f>
        <v>0</v>
      </c>
      <c r="CB31" s="277">
        <f>[2]Final!CC40</f>
        <v>0</v>
      </c>
      <c r="CC31" s="277">
        <f>[2]Final!CD40</f>
        <v>0</v>
      </c>
      <c r="CD31" s="277">
        <f>[2]Final!CE40</f>
        <v>0</v>
      </c>
      <c r="CE31" s="277">
        <f>[2]Final!CF40</f>
        <v>0</v>
      </c>
      <c r="CF31" s="277">
        <f>[2]Final!CG40</f>
        <v>0</v>
      </c>
      <c r="CG31" s="277">
        <f>[2]Final!CH40</f>
        <v>0</v>
      </c>
      <c r="CH31" s="277">
        <f>[2]Final!CI40</f>
        <v>0</v>
      </c>
      <c r="CI31" s="277">
        <f>[2]Final!CJ40</f>
        <v>0</v>
      </c>
      <c r="CJ31" s="277">
        <f>[2]Final!CK40</f>
        <v>0</v>
      </c>
      <c r="CK31" s="277">
        <f>[2]Final!CL40</f>
        <v>0</v>
      </c>
      <c r="CL31" s="277">
        <f>[2]Final!CM40</f>
        <v>0</v>
      </c>
      <c r="CM31" s="277">
        <f>[2]Final!CN40</f>
        <v>0</v>
      </c>
      <c r="CN31" s="277">
        <f>[2]Final!CO40</f>
        <v>0</v>
      </c>
      <c r="CO31" s="277">
        <f>[2]Final!CP40</f>
        <v>0</v>
      </c>
      <c r="CP31" s="277">
        <f>[2]Final!CQ40</f>
        <v>0</v>
      </c>
      <c r="CQ31" s="277">
        <f>[2]Final!CR40</f>
        <v>0</v>
      </c>
      <c r="CR31" s="277">
        <f>[2]Final!CS40</f>
        <v>0</v>
      </c>
      <c r="CS31" s="277">
        <f>[2]Final!CT40</f>
        <v>0</v>
      </c>
      <c r="CT31" s="277">
        <f>[2]Final!CU40</f>
        <v>0</v>
      </c>
      <c r="CU31" s="277">
        <f>[2]Final!CV40</f>
        <v>0</v>
      </c>
      <c r="CV31" s="277">
        <f>[2]Final!CW40</f>
        <v>0</v>
      </c>
      <c r="CW31" s="277">
        <f>[2]Final!CX40</f>
        <v>0</v>
      </c>
      <c r="CX31" s="277">
        <f>[2]Final!CY40</f>
        <v>0</v>
      </c>
      <c r="CY31" s="277">
        <f>[2]Final!CZ40</f>
        <v>0</v>
      </c>
      <c r="CZ31" s="277">
        <f>[2]Final!DA40</f>
        <v>0</v>
      </c>
      <c r="DA31" s="277">
        <f>[2]Final!DB40</f>
        <v>0</v>
      </c>
      <c r="DB31" s="277">
        <f>[2]Final!DC40</f>
        <v>0</v>
      </c>
      <c r="DC31" s="92"/>
    </row>
    <row r="32" spans="1:107" x14ac:dyDescent="0.75">
      <c r="A32" s="29" t="s">
        <v>1603</v>
      </c>
      <c r="B32" s="17" t="s">
        <v>86</v>
      </c>
      <c r="C32" s="277">
        <f>[2]Final!D41</f>
        <v>0</v>
      </c>
      <c r="D32" s="277">
        <f>[2]Final!E41</f>
        <v>0</v>
      </c>
      <c r="E32" s="277">
        <f>[2]Final!F41</f>
        <v>0</v>
      </c>
      <c r="F32" s="277">
        <f>[2]Final!G41</f>
        <v>0</v>
      </c>
      <c r="G32" s="277">
        <f>[2]Final!H41</f>
        <v>0</v>
      </c>
      <c r="H32" s="277">
        <f>[2]Final!I41</f>
        <v>0</v>
      </c>
      <c r="I32" s="277">
        <f>[2]Final!J41</f>
        <v>0</v>
      </c>
      <c r="J32" s="277">
        <f>[2]Final!K41</f>
        <v>0</v>
      </c>
      <c r="K32" s="277">
        <f>[2]Final!L41</f>
        <v>0</v>
      </c>
      <c r="L32" s="277">
        <f>[2]Final!M41</f>
        <v>0</v>
      </c>
      <c r="M32" s="277">
        <f>[2]Final!N41</f>
        <v>0</v>
      </c>
      <c r="N32" s="277">
        <f>[2]Final!O41</f>
        <v>0</v>
      </c>
      <c r="O32" s="277">
        <f>[2]Final!P41</f>
        <v>0</v>
      </c>
      <c r="P32" s="277">
        <f>[2]Final!Q41</f>
        <v>0</v>
      </c>
      <c r="Q32" s="277">
        <f>[2]Final!R41</f>
        <v>0</v>
      </c>
      <c r="R32" s="277">
        <f>[2]Final!S41</f>
        <v>0</v>
      </c>
      <c r="S32" s="277">
        <f>[2]Final!T41</f>
        <v>0</v>
      </c>
      <c r="T32" s="277">
        <f>[2]Final!U41</f>
        <v>0</v>
      </c>
      <c r="U32" s="277">
        <f>[2]Final!V41</f>
        <v>0</v>
      </c>
      <c r="V32" s="277">
        <f>[2]Final!W41</f>
        <v>2.23231133466225E-2</v>
      </c>
      <c r="W32" s="277">
        <f>[2]Final!X41</f>
        <v>3.2215385074118232E-2</v>
      </c>
      <c r="X32" s="277">
        <f>[2]Final!Y41</f>
        <v>0</v>
      </c>
      <c r="Y32" s="277">
        <f>[2]Final!Z41</f>
        <v>0</v>
      </c>
      <c r="Z32" s="277">
        <f>[2]Final!AA41</f>
        <v>0</v>
      </c>
      <c r="AA32" s="277">
        <f>[2]Final!AB41</f>
        <v>9.4783867026952424E-3</v>
      </c>
      <c r="AB32" s="277">
        <f>[2]Final!AC41</f>
        <v>5.9904775374857305E-3</v>
      </c>
      <c r="AC32" s="277">
        <f>[2]Final!AD41</f>
        <v>5.9904775374857305E-3</v>
      </c>
      <c r="AD32" s="277">
        <f>[2]Final!AE41</f>
        <v>5.9904775374857305E-3</v>
      </c>
      <c r="AE32" s="277">
        <f>[2]Final!AF41</f>
        <v>5.9904775374857305E-3</v>
      </c>
      <c r="AF32" s="277">
        <f>[2]Final!AG41</f>
        <v>0</v>
      </c>
      <c r="AG32" s="277">
        <f>[2]Final!AH41</f>
        <v>0</v>
      </c>
      <c r="AH32" s="277">
        <f>[2]Final!AI41</f>
        <v>0</v>
      </c>
      <c r="AI32" s="277">
        <f>[2]Final!AJ41</f>
        <v>0</v>
      </c>
      <c r="AJ32" s="277">
        <f>[2]Final!AK41</f>
        <v>0</v>
      </c>
      <c r="AK32" s="277">
        <f>[2]Final!AL41</f>
        <v>0</v>
      </c>
      <c r="AL32" s="277">
        <f>[2]Final!AM41</f>
        <v>0</v>
      </c>
      <c r="AM32" s="277">
        <f>[2]Final!AN41</f>
        <v>0</v>
      </c>
      <c r="AN32" s="277">
        <f>[2]Final!AO41</f>
        <v>0</v>
      </c>
      <c r="AO32" s="277">
        <f>[2]Final!AP41</f>
        <v>0</v>
      </c>
      <c r="AP32" s="277">
        <f>[2]Final!AQ41</f>
        <v>0</v>
      </c>
      <c r="AQ32" s="277">
        <f>[2]Final!AR41</f>
        <v>0</v>
      </c>
      <c r="AR32" s="277">
        <f>[2]Final!AS41</f>
        <v>0</v>
      </c>
      <c r="AS32" s="277">
        <f>[2]Final!AT41</f>
        <v>0</v>
      </c>
      <c r="AT32" s="277">
        <f>[2]Final!AU41</f>
        <v>0</v>
      </c>
      <c r="AU32" s="277">
        <f>[2]Final!AV41</f>
        <v>0</v>
      </c>
      <c r="AV32" s="277">
        <f>[2]Final!AW41</f>
        <v>0</v>
      </c>
      <c r="AW32" s="277">
        <f>[2]Final!AX41</f>
        <v>0</v>
      </c>
      <c r="AX32" s="277">
        <f>[2]Final!AY41</f>
        <v>0</v>
      </c>
      <c r="AY32" s="277">
        <f>[2]Final!AZ41</f>
        <v>0</v>
      </c>
      <c r="AZ32" s="277">
        <f>[2]Final!BA41</f>
        <v>0</v>
      </c>
      <c r="BA32" s="277">
        <f>[2]Final!BB41</f>
        <v>0</v>
      </c>
      <c r="BB32" s="277">
        <f>[2]Final!BC41</f>
        <v>0</v>
      </c>
      <c r="BC32" s="277">
        <f>[2]Final!BD41</f>
        <v>0</v>
      </c>
      <c r="BD32" s="277">
        <f>[2]Final!BE41</f>
        <v>0</v>
      </c>
      <c r="BE32" s="277">
        <f>[2]Final!BF41</f>
        <v>0</v>
      </c>
      <c r="BF32" s="277">
        <f>[2]Final!BG41</f>
        <v>0</v>
      </c>
      <c r="BG32" s="277">
        <f>[2]Final!BH41</f>
        <v>0</v>
      </c>
      <c r="BH32" s="277">
        <f>[2]Final!BI41</f>
        <v>0</v>
      </c>
      <c r="BI32" s="277">
        <f>[2]Final!BJ41</f>
        <v>0</v>
      </c>
      <c r="BJ32" s="277">
        <f>[2]Final!BK41</f>
        <v>0</v>
      </c>
      <c r="BK32" s="277">
        <f>[2]Final!BL41</f>
        <v>0</v>
      </c>
      <c r="BL32" s="277">
        <f>[2]Final!BM41</f>
        <v>0</v>
      </c>
      <c r="BM32" s="277">
        <f>[2]Final!BN41</f>
        <v>0</v>
      </c>
      <c r="BN32" s="277">
        <f>[2]Final!BO41</f>
        <v>0</v>
      </c>
      <c r="BO32" s="277">
        <f>[2]Final!BP41</f>
        <v>0</v>
      </c>
      <c r="BP32" s="277">
        <f>[2]Final!BQ41</f>
        <v>0</v>
      </c>
      <c r="BQ32" s="277">
        <f>[2]Final!BR41</f>
        <v>0</v>
      </c>
      <c r="BR32" s="277">
        <f>[2]Final!BS41</f>
        <v>0</v>
      </c>
      <c r="BS32" s="277">
        <f>[2]Final!BT41</f>
        <v>0</v>
      </c>
      <c r="BT32" s="277">
        <f>[2]Final!BU41</f>
        <v>0</v>
      </c>
      <c r="BU32" s="277">
        <f>[2]Final!BV41</f>
        <v>0</v>
      </c>
      <c r="BV32" s="277">
        <f>[2]Final!BW41</f>
        <v>0</v>
      </c>
      <c r="BW32" s="277">
        <f>[2]Final!BX41</f>
        <v>0</v>
      </c>
      <c r="BX32" s="277">
        <f>[2]Final!BY41</f>
        <v>0</v>
      </c>
      <c r="BY32" s="277">
        <f>[2]Final!BZ41</f>
        <v>0</v>
      </c>
      <c r="BZ32" s="277">
        <f>[2]Final!CA41</f>
        <v>0</v>
      </c>
      <c r="CA32" s="277">
        <f>[2]Final!CB41</f>
        <v>0</v>
      </c>
      <c r="CB32" s="277">
        <f>[2]Final!CC41</f>
        <v>0</v>
      </c>
      <c r="CC32" s="277">
        <f>[2]Final!CD41</f>
        <v>0</v>
      </c>
      <c r="CD32" s="277">
        <f>[2]Final!CE41</f>
        <v>0</v>
      </c>
      <c r="CE32" s="277">
        <f>[2]Final!CF41</f>
        <v>0</v>
      </c>
      <c r="CF32" s="277">
        <f>[2]Final!CG41</f>
        <v>9.722796252573698E-5</v>
      </c>
      <c r="CG32" s="277">
        <f>[2]Final!CH41</f>
        <v>0</v>
      </c>
      <c r="CH32" s="277">
        <f>[2]Final!CI41</f>
        <v>0</v>
      </c>
      <c r="CI32" s="277">
        <f>[2]Final!CJ41</f>
        <v>0</v>
      </c>
      <c r="CJ32" s="277">
        <f>[2]Final!CK41</f>
        <v>0</v>
      </c>
      <c r="CK32" s="277">
        <f>[2]Final!CL41</f>
        <v>0</v>
      </c>
      <c r="CL32" s="277">
        <f>[2]Final!CM41</f>
        <v>0</v>
      </c>
      <c r="CM32" s="277">
        <f>[2]Final!CN41</f>
        <v>0</v>
      </c>
      <c r="CN32" s="277">
        <f>[2]Final!CO41</f>
        <v>0</v>
      </c>
      <c r="CO32" s="277">
        <f>[2]Final!CP41</f>
        <v>0</v>
      </c>
      <c r="CP32" s="277">
        <f>[2]Final!CQ41</f>
        <v>0</v>
      </c>
      <c r="CQ32" s="277">
        <f>[2]Final!CR41</f>
        <v>0</v>
      </c>
      <c r="CR32" s="277">
        <f>[2]Final!CS41</f>
        <v>0</v>
      </c>
      <c r="CS32" s="277">
        <f>[2]Final!CT41</f>
        <v>0</v>
      </c>
      <c r="CT32" s="277">
        <f>[2]Final!CU41</f>
        <v>2.1066204612756902E-2</v>
      </c>
      <c r="CU32" s="277">
        <f>[2]Final!CV41</f>
        <v>0</v>
      </c>
      <c r="CV32" s="277">
        <f>[2]Final!CW41</f>
        <v>2.6501646265247839E-5</v>
      </c>
      <c r="CW32" s="277">
        <f>[2]Final!CX41</f>
        <v>0</v>
      </c>
      <c r="CX32" s="277">
        <f>[2]Final!CY41</f>
        <v>0</v>
      </c>
      <c r="CY32" s="277">
        <f>[2]Final!CZ41</f>
        <v>0</v>
      </c>
      <c r="CZ32" s="277">
        <f>[2]Final!DA41</f>
        <v>0</v>
      </c>
      <c r="DA32" s="277">
        <f>[2]Final!DB41</f>
        <v>0</v>
      </c>
      <c r="DB32" s="277">
        <f>[2]Final!DC41</f>
        <v>0</v>
      </c>
      <c r="DC32" s="92"/>
    </row>
    <row r="33" spans="1:107" x14ac:dyDescent="0.75">
      <c r="A33" s="29" t="s">
        <v>1604</v>
      </c>
      <c r="B33" s="17" t="s">
        <v>89</v>
      </c>
      <c r="C33" s="277">
        <f>[2]Final!D42</f>
        <v>0</v>
      </c>
      <c r="D33" s="277">
        <f>[2]Final!E42</f>
        <v>0</v>
      </c>
      <c r="E33" s="277">
        <f>[2]Final!F42</f>
        <v>0</v>
      </c>
      <c r="F33" s="277">
        <f>[2]Final!G42</f>
        <v>0</v>
      </c>
      <c r="G33" s="277">
        <f>[2]Final!H42</f>
        <v>0</v>
      </c>
      <c r="H33" s="277">
        <f>[2]Final!I42</f>
        <v>0</v>
      </c>
      <c r="I33" s="277">
        <f>[2]Final!J42</f>
        <v>0</v>
      </c>
      <c r="J33" s="277">
        <f>[2]Final!K42</f>
        <v>0</v>
      </c>
      <c r="K33" s="277">
        <f>[2]Final!L42</f>
        <v>0</v>
      </c>
      <c r="L33" s="277">
        <f>[2]Final!M42</f>
        <v>0</v>
      </c>
      <c r="M33" s="277">
        <f>[2]Final!N42</f>
        <v>0</v>
      </c>
      <c r="N33" s="277">
        <f>[2]Final!O42</f>
        <v>0</v>
      </c>
      <c r="O33" s="277">
        <f>[2]Final!P42</f>
        <v>0</v>
      </c>
      <c r="P33" s="277">
        <f>[2]Final!Q42</f>
        <v>0</v>
      </c>
      <c r="Q33" s="277">
        <f>[2]Final!R42</f>
        <v>0</v>
      </c>
      <c r="R33" s="277">
        <f>[2]Final!S42</f>
        <v>0</v>
      </c>
      <c r="S33" s="277">
        <f>[2]Final!T42</f>
        <v>0</v>
      </c>
      <c r="T33" s="277">
        <f>[2]Final!U42</f>
        <v>0</v>
      </c>
      <c r="U33" s="277">
        <f>[2]Final!V42</f>
        <v>0</v>
      </c>
      <c r="V33" s="277">
        <f>[2]Final!W42</f>
        <v>0</v>
      </c>
      <c r="W33" s="277">
        <f>[2]Final!X42</f>
        <v>0</v>
      </c>
      <c r="X33" s="277">
        <f>[2]Final!Y42</f>
        <v>0</v>
      </c>
      <c r="Y33" s="277">
        <f>[2]Final!Z42</f>
        <v>0</v>
      </c>
      <c r="Z33" s="277">
        <f>[2]Final!AA42</f>
        <v>0</v>
      </c>
      <c r="AA33" s="277">
        <f>[2]Final!AB42</f>
        <v>0</v>
      </c>
      <c r="AB33" s="277">
        <f>[2]Final!AC42</f>
        <v>0</v>
      </c>
      <c r="AC33" s="277">
        <f>[2]Final!AD42</f>
        <v>0</v>
      </c>
      <c r="AD33" s="277">
        <f>[2]Final!AE42</f>
        <v>0</v>
      </c>
      <c r="AE33" s="277">
        <f>[2]Final!AF42</f>
        <v>0</v>
      </c>
      <c r="AF33" s="277">
        <f>[2]Final!AG42</f>
        <v>0</v>
      </c>
      <c r="AG33" s="277">
        <f>[2]Final!AH42</f>
        <v>0</v>
      </c>
      <c r="AH33" s="277">
        <f>[2]Final!AI42</f>
        <v>0</v>
      </c>
      <c r="AI33" s="277">
        <f>[2]Final!AJ42</f>
        <v>0</v>
      </c>
      <c r="AJ33" s="277">
        <f>[2]Final!AK42</f>
        <v>0</v>
      </c>
      <c r="AK33" s="277">
        <f>[2]Final!AL42</f>
        <v>0</v>
      </c>
      <c r="AL33" s="277">
        <f>[2]Final!AM42</f>
        <v>0</v>
      </c>
      <c r="AM33" s="277">
        <f>[2]Final!AN42</f>
        <v>0</v>
      </c>
      <c r="AN33" s="277">
        <f>[2]Final!AO42</f>
        <v>0</v>
      </c>
      <c r="AO33" s="277">
        <f>[2]Final!AP42</f>
        <v>0</v>
      </c>
      <c r="AP33" s="277">
        <f>[2]Final!AQ42</f>
        <v>0</v>
      </c>
      <c r="AQ33" s="277">
        <f>[2]Final!AR42</f>
        <v>0.43158865913133898</v>
      </c>
      <c r="AR33" s="277">
        <f>[2]Final!AS42</f>
        <v>0.43158865913133887</v>
      </c>
      <c r="AS33" s="277">
        <f>[2]Final!AT42</f>
        <v>0</v>
      </c>
      <c r="AT33" s="277">
        <f>[2]Final!AU42</f>
        <v>0</v>
      </c>
      <c r="AU33" s="277">
        <f>[2]Final!AV42</f>
        <v>0</v>
      </c>
      <c r="AV33" s="277">
        <f>[2]Final!AW42</f>
        <v>0</v>
      </c>
      <c r="AW33" s="277">
        <f>[2]Final!AX42</f>
        <v>0</v>
      </c>
      <c r="AX33" s="277">
        <f>[2]Final!AY42</f>
        <v>0</v>
      </c>
      <c r="AY33" s="277">
        <f>[2]Final!AZ42</f>
        <v>1.8218066964831314E-3</v>
      </c>
      <c r="AZ33" s="277">
        <f>[2]Final!BA42</f>
        <v>0</v>
      </c>
      <c r="BA33" s="277">
        <f>[2]Final!BB42</f>
        <v>0</v>
      </c>
      <c r="BB33" s="277">
        <f>[2]Final!BC42</f>
        <v>0</v>
      </c>
      <c r="BC33" s="277">
        <f>[2]Final!BD42</f>
        <v>0</v>
      </c>
      <c r="BD33" s="277">
        <f>[2]Final!BE42</f>
        <v>0</v>
      </c>
      <c r="BE33" s="277">
        <f>[2]Final!BF42</f>
        <v>0</v>
      </c>
      <c r="BF33" s="277">
        <f>[2]Final!BG42</f>
        <v>0</v>
      </c>
      <c r="BG33" s="277">
        <f>[2]Final!BH42</f>
        <v>0</v>
      </c>
      <c r="BH33" s="277">
        <f>[2]Final!BI42</f>
        <v>0</v>
      </c>
      <c r="BI33" s="277">
        <f>[2]Final!BJ42</f>
        <v>0</v>
      </c>
      <c r="BJ33" s="277">
        <f>[2]Final!BK42</f>
        <v>0</v>
      </c>
      <c r="BK33" s="277">
        <f>[2]Final!BL42</f>
        <v>0</v>
      </c>
      <c r="BL33" s="277">
        <f>[2]Final!BM42</f>
        <v>0</v>
      </c>
      <c r="BM33" s="277">
        <f>[2]Final!BN42</f>
        <v>0</v>
      </c>
      <c r="BN33" s="277">
        <f>[2]Final!BO42</f>
        <v>0</v>
      </c>
      <c r="BO33" s="277">
        <f>[2]Final!BP42</f>
        <v>0</v>
      </c>
      <c r="BP33" s="277">
        <f>[2]Final!BQ42</f>
        <v>0</v>
      </c>
      <c r="BQ33" s="277">
        <f>[2]Final!BR42</f>
        <v>0</v>
      </c>
      <c r="BR33" s="277">
        <f>[2]Final!BS42</f>
        <v>0</v>
      </c>
      <c r="BS33" s="277">
        <f>[2]Final!BT42</f>
        <v>0</v>
      </c>
      <c r="BT33" s="277">
        <f>[2]Final!BU42</f>
        <v>0</v>
      </c>
      <c r="BU33" s="277">
        <f>[2]Final!BV42</f>
        <v>0</v>
      </c>
      <c r="BV33" s="277">
        <f>[2]Final!BW42</f>
        <v>0</v>
      </c>
      <c r="BW33" s="277">
        <f>[2]Final!BX42</f>
        <v>0</v>
      </c>
      <c r="BX33" s="277">
        <f>[2]Final!BY42</f>
        <v>0</v>
      </c>
      <c r="BY33" s="277">
        <f>[2]Final!BZ42</f>
        <v>0</v>
      </c>
      <c r="BZ33" s="277">
        <f>[2]Final!CA42</f>
        <v>0</v>
      </c>
      <c r="CA33" s="277">
        <f>[2]Final!CB42</f>
        <v>0</v>
      </c>
      <c r="CB33" s="277">
        <f>[2]Final!CC42</f>
        <v>0</v>
      </c>
      <c r="CC33" s="277">
        <f>[2]Final!CD42</f>
        <v>0</v>
      </c>
      <c r="CD33" s="277">
        <f>[2]Final!CE42</f>
        <v>0</v>
      </c>
      <c r="CE33" s="277">
        <f>[2]Final!CF42</f>
        <v>0</v>
      </c>
      <c r="CF33" s="277">
        <f>[2]Final!CG42</f>
        <v>1.4135080701120812E-2</v>
      </c>
      <c r="CG33" s="277">
        <f>[2]Final!CH42</f>
        <v>0</v>
      </c>
      <c r="CH33" s="277">
        <f>[2]Final!CI42</f>
        <v>0</v>
      </c>
      <c r="CI33" s="277">
        <f>[2]Final!CJ42</f>
        <v>0</v>
      </c>
      <c r="CJ33" s="277">
        <f>[2]Final!CK42</f>
        <v>0</v>
      </c>
      <c r="CK33" s="277">
        <f>[2]Final!CL42</f>
        <v>0</v>
      </c>
      <c r="CL33" s="277">
        <f>[2]Final!CM42</f>
        <v>0</v>
      </c>
      <c r="CM33" s="277">
        <f>[2]Final!CN42</f>
        <v>0</v>
      </c>
      <c r="CN33" s="277">
        <f>[2]Final!CO42</f>
        <v>0</v>
      </c>
      <c r="CO33" s="277">
        <f>[2]Final!CP42</f>
        <v>0</v>
      </c>
      <c r="CP33" s="277">
        <f>[2]Final!CQ42</f>
        <v>0</v>
      </c>
      <c r="CQ33" s="277">
        <f>[2]Final!CR42</f>
        <v>0</v>
      </c>
      <c r="CR33" s="277">
        <f>[2]Final!CS42</f>
        <v>0</v>
      </c>
      <c r="CS33" s="277">
        <f>[2]Final!CT42</f>
        <v>0</v>
      </c>
      <c r="CT33" s="277">
        <f>[2]Final!CU42</f>
        <v>0</v>
      </c>
      <c r="CU33" s="277">
        <f>[2]Final!CV42</f>
        <v>0</v>
      </c>
      <c r="CV33" s="277">
        <f>[2]Final!CW42</f>
        <v>0</v>
      </c>
      <c r="CW33" s="277">
        <f>[2]Final!CX42</f>
        <v>0</v>
      </c>
      <c r="CX33" s="277">
        <f>[2]Final!CY42</f>
        <v>0</v>
      </c>
      <c r="CY33" s="277">
        <f>[2]Final!CZ42</f>
        <v>0</v>
      </c>
      <c r="CZ33" s="277">
        <f>[2]Final!DA42</f>
        <v>0</v>
      </c>
      <c r="DA33" s="277">
        <f>[2]Final!DB42</f>
        <v>0</v>
      </c>
      <c r="DB33" s="277">
        <f>[2]Final!DC42</f>
        <v>0</v>
      </c>
      <c r="DC33" s="92"/>
    </row>
    <row r="34" spans="1:107" x14ac:dyDescent="0.75">
      <c r="A34" s="29" t="s">
        <v>1605</v>
      </c>
      <c r="B34" s="17" t="s">
        <v>101</v>
      </c>
      <c r="C34" s="277">
        <f>[2]Final!D43</f>
        <v>0</v>
      </c>
      <c r="D34" s="277">
        <f>[2]Final!E43</f>
        <v>0</v>
      </c>
      <c r="E34" s="277">
        <f>[2]Final!F43</f>
        <v>0</v>
      </c>
      <c r="F34" s="277">
        <f>[2]Final!G43</f>
        <v>0</v>
      </c>
      <c r="G34" s="277">
        <f>[2]Final!H43</f>
        <v>0</v>
      </c>
      <c r="H34" s="277">
        <f>[2]Final!I43</f>
        <v>0</v>
      </c>
      <c r="I34" s="277">
        <f>[2]Final!J43</f>
        <v>0</v>
      </c>
      <c r="J34" s="277">
        <f>[2]Final!K43</f>
        <v>0</v>
      </c>
      <c r="K34" s="277">
        <f>[2]Final!L43</f>
        <v>0</v>
      </c>
      <c r="L34" s="277">
        <f>[2]Final!M43</f>
        <v>0</v>
      </c>
      <c r="M34" s="277">
        <f>[2]Final!N43</f>
        <v>0</v>
      </c>
      <c r="N34" s="277">
        <f>[2]Final!O43</f>
        <v>0</v>
      </c>
      <c r="O34" s="277">
        <f>[2]Final!P43</f>
        <v>0</v>
      </c>
      <c r="P34" s="277">
        <f>[2]Final!Q43</f>
        <v>0</v>
      </c>
      <c r="Q34" s="277">
        <f>[2]Final!R43</f>
        <v>0</v>
      </c>
      <c r="R34" s="277">
        <f>[2]Final!S43</f>
        <v>0</v>
      </c>
      <c r="S34" s="277">
        <f>[2]Final!T43</f>
        <v>0</v>
      </c>
      <c r="T34" s="277">
        <f>[2]Final!U43</f>
        <v>0</v>
      </c>
      <c r="U34" s="277">
        <f>[2]Final!V43</f>
        <v>0</v>
      </c>
      <c r="V34" s="277">
        <f>[2]Final!W43</f>
        <v>0</v>
      </c>
      <c r="W34" s="277">
        <f>[2]Final!X43</f>
        <v>0</v>
      </c>
      <c r="X34" s="277">
        <f>[2]Final!Y43</f>
        <v>0</v>
      </c>
      <c r="Y34" s="277">
        <f>[2]Final!Z43</f>
        <v>0</v>
      </c>
      <c r="Z34" s="277">
        <f>[2]Final!AA43</f>
        <v>0</v>
      </c>
      <c r="AA34" s="277">
        <f>[2]Final!AB43</f>
        <v>0</v>
      </c>
      <c r="AB34" s="277">
        <f>[2]Final!AC43</f>
        <v>0</v>
      </c>
      <c r="AC34" s="277">
        <f>[2]Final!AD43</f>
        <v>0</v>
      </c>
      <c r="AD34" s="277">
        <f>[2]Final!AE43</f>
        <v>0</v>
      </c>
      <c r="AE34" s="277">
        <f>[2]Final!AF43</f>
        <v>0</v>
      </c>
      <c r="AF34" s="277">
        <f>[2]Final!AG43</f>
        <v>0</v>
      </c>
      <c r="AG34" s="277">
        <f>[2]Final!AH43</f>
        <v>0</v>
      </c>
      <c r="AH34" s="277">
        <f>[2]Final!AI43</f>
        <v>0</v>
      </c>
      <c r="AI34" s="277">
        <f>[2]Final!AJ43</f>
        <v>0</v>
      </c>
      <c r="AJ34" s="277">
        <f>[2]Final!AK43</f>
        <v>0</v>
      </c>
      <c r="AK34" s="277">
        <f>[2]Final!AL43</f>
        <v>0</v>
      </c>
      <c r="AL34" s="277">
        <f>[2]Final!AM43</f>
        <v>0</v>
      </c>
      <c r="AM34" s="277">
        <f>[2]Final!AN43</f>
        <v>0</v>
      </c>
      <c r="AN34" s="277">
        <f>[2]Final!AO43</f>
        <v>0</v>
      </c>
      <c r="AO34" s="277">
        <f>[2]Final!AP43</f>
        <v>0</v>
      </c>
      <c r="AP34" s="277">
        <f>[2]Final!AQ43</f>
        <v>0</v>
      </c>
      <c r="AQ34" s="277">
        <f>[2]Final!AR43</f>
        <v>4.8638501464859547E-2</v>
      </c>
      <c r="AR34" s="277">
        <f>[2]Final!AS43</f>
        <v>4.863850146485954E-2</v>
      </c>
      <c r="AS34" s="277">
        <f>[2]Final!AT43</f>
        <v>0</v>
      </c>
      <c r="AT34" s="277">
        <f>[2]Final!AU43</f>
        <v>0</v>
      </c>
      <c r="AU34" s="277">
        <f>[2]Final!AV43</f>
        <v>0</v>
      </c>
      <c r="AV34" s="277">
        <f>[2]Final!AW43</f>
        <v>0</v>
      </c>
      <c r="AW34" s="277">
        <f>[2]Final!AX43</f>
        <v>0</v>
      </c>
      <c r="AX34" s="277">
        <f>[2]Final!AY43</f>
        <v>0</v>
      </c>
      <c r="AY34" s="277">
        <f>[2]Final!AZ43</f>
        <v>2.0531111233073525E-4</v>
      </c>
      <c r="AZ34" s="277">
        <f>[2]Final!BA43</f>
        <v>0</v>
      </c>
      <c r="BA34" s="277">
        <f>[2]Final!BB43</f>
        <v>0</v>
      </c>
      <c r="BB34" s="277">
        <f>[2]Final!BC43</f>
        <v>0</v>
      </c>
      <c r="BC34" s="277">
        <f>[2]Final!BD43</f>
        <v>0</v>
      </c>
      <c r="BD34" s="277">
        <f>[2]Final!BE43</f>
        <v>0</v>
      </c>
      <c r="BE34" s="277">
        <f>[2]Final!BF43</f>
        <v>0</v>
      </c>
      <c r="BF34" s="277">
        <f>[2]Final!BG43</f>
        <v>0</v>
      </c>
      <c r="BG34" s="277">
        <f>[2]Final!BH43</f>
        <v>0</v>
      </c>
      <c r="BH34" s="277">
        <f>[2]Final!BI43</f>
        <v>0</v>
      </c>
      <c r="BI34" s="277">
        <f>[2]Final!BJ43</f>
        <v>0</v>
      </c>
      <c r="BJ34" s="277">
        <f>[2]Final!BK43</f>
        <v>0</v>
      </c>
      <c r="BK34" s="277">
        <f>[2]Final!BL43</f>
        <v>0</v>
      </c>
      <c r="BL34" s="277">
        <f>[2]Final!BM43</f>
        <v>0</v>
      </c>
      <c r="BM34" s="277">
        <f>[2]Final!BN43</f>
        <v>0</v>
      </c>
      <c r="BN34" s="277">
        <f>[2]Final!BO43</f>
        <v>0</v>
      </c>
      <c r="BO34" s="277">
        <f>[2]Final!BP43</f>
        <v>0</v>
      </c>
      <c r="BP34" s="277">
        <f>[2]Final!BQ43</f>
        <v>0</v>
      </c>
      <c r="BQ34" s="277">
        <f>[2]Final!BR43</f>
        <v>0</v>
      </c>
      <c r="BR34" s="277">
        <f>[2]Final!BS43</f>
        <v>0</v>
      </c>
      <c r="BS34" s="277">
        <f>[2]Final!BT43</f>
        <v>0</v>
      </c>
      <c r="BT34" s="277">
        <f>[2]Final!BU43</f>
        <v>0</v>
      </c>
      <c r="BU34" s="277">
        <f>[2]Final!BV43</f>
        <v>0</v>
      </c>
      <c r="BV34" s="277">
        <f>[2]Final!BW43</f>
        <v>0</v>
      </c>
      <c r="BW34" s="277">
        <f>[2]Final!BX43</f>
        <v>0</v>
      </c>
      <c r="BX34" s="277">
        <f>[2]Final!BY43</f>
        <v>0</v>
      </c>
      <c r="BY34" s="277">
        <f>[2]Final!BZ43</f>
        <v>0</v>
      </c>
      <c r="BZ34" s="277">
        <f>[2]Final!CA43</f>
        <v>0</v>
      </c>
      <c r="CA34" s="277">
        <f>[2]Final!CB43</f>
        <v>0</v>
      </c>
      <c r="CB34" s="277">
        <f>[2]Final!CC43</f>
        <v>0</v>
      </c>
      <c r="CC34" s="277">
        <f>[2]Final!CD43</f>
        <v>0</v>
      </c>
      <c r="CD34" s="277">
        <f>[2]Final!CE43</f>
        <v>0</v>
      </c>
      <c r="CE34" s="277">
        <f>[2]Final!CF43</f>
        <v>0</v>
      </c>
      <c r="CF34" s="277">
        <f>[2]Final!CG43</f>
        <v>1.5929731443155297E-3</v>
      </c>
      <c r="CG34" s="277">
        <f>[2]Final!CH43</f>
        <v>0</v>
      </c>
      <c r="CH34" s="277">
        <f>[2]Final!CI43</f>
        <v>0</v>
      </c>
      <c r="CI34" s="277">
        <f>[2]Final!CJ43</f>
        <v>0</v>
      </c>
      <c r="CJ34" s="277">
        <f>[2]Final!CK43</f>
        <v>0</v>
      </c>
      <c r="CK34" s="277">
        <f>[2]Final!CL43</f>
        <v>0</v>
      </c>
      <c r="CL34" s="277">
        <f>[2]Final!CM43</f>
        <v>0</v>
      </c>
      <c r="CM34" s="277">
        <f>[2]Final!CN43</f>
        <v>0</v>
      </c>
      <c r="CN34" s="277">
        <f>[2]Final!CO43</f>
        <v>0</v>
      </c>
      <c r="CO34" s="277">
        <f>[2]Final!CP43</f>
        <v>0</v>
      </c>
      <c r="CP34" s="277">
        <f>[2]Final!CQ43</f>
        <v>0</v>
      </c>
      <c r="CQ34" s="277">
        <f>[2]Final!CR43</f>
        <v>0</v>
      </c>
      <c r="CR34" s="277">
        <f>[2]Final!CS43</f>
        <v>0</v>
      </c>
      <c r="CS34" s="277">
        <f>[2]Final!CT43</f>
        <v>0</v>
      </c>
      <c r="CT34" s="277">
        <f>[2]Final!CU43</f>
        <v>0</v>
      </c>
      <c r="CU34" s="277">
        <f>[2]Final!CV43</f>
        <v>0</v>
      </c>
      <c r="CV34" s="277">
        <f>[2]Final!CW43</f>
        <v>0</v>
      </c>
      <c r="CW34" s="277">
        <f>[2]Final!CX43</f>
        <v>0</v>
      </c>
      <c r="CX34" s="277">
        <f>[2]Final!CY43</f>
        <v>0</v>
      </c>
      <c r="CY34" s="277">
        <f>[2]Final!CZ43</f>
        <v>0</v>
      </c>
      <c r="CZ34" s="277">
        <f>[2]Final!DA43</f>
        <v>0</v>
      </c>
      <c r="DA34" s="277">
        <f>[2]Final!DB43</f>
        <v>0</v>
      </c>
      <c r="DB34" s="277">
        <f>[2]Final!DC43</f>
        <v>0</v>
      </c>
      <c r="DC34" s="92"/>
    </row>
    <row r="35" spans="1:107" x14ac:dyDescent="0.75">
      <c r="A35" s="29" t="s">
        <v>1606</v>
      </c>
      <c r="B35" s="17" t="s">
        <v>95</v>
      </c>
      <c r="C35" s="277">
        <f>[2]Final!D44</f>
        <v>0</v>
      </c>
      <c r="D35" s="277">
        <f>[2]Final!E44</f>
        <v>0</v>
      </c>
      <c r="E35" s="277">
        <f>[2]Final!F44</f>
        <v>0</v>
      </c>
      <c r="F35" s="277">
        <f>[2]Final!G44</f>
        <v>0</v>
      </c>
      <c r="G35" s="277">
        <f>[2]Final!H44</f>
        <v>0</v>
      </c>
      <c r="H35" s="277">
        <f>[2]Final!I44</f>
        <v>0</v>
      </c>
      <c r="I35" s="277">
        <f>[2]Final!J44</f>
        <v>0</v>
      </c>
      <c r="J35" s="277">
        <f>[2]Final!K44</f>
        <v>0</v>
      </c>
      <c r="K35" s="277">
        <f>[2]Final!L44</f>
        <v>0</v>
      </c>
      <c r="L35" s="277">
        <f>[2]Final!M44</f>
        <v>0</v>
      </c>
      <c r="M35" s="277">
        <f>[2]Final!N44</f>
        <v>0</v>
      </c>
      <c r="N35" s="277">
        <f>[2]Final!O44</f>
        <v>0</v>
      </c>
      <c r="O35" s="277">
        <f>[2]Final!P44</f>
        <v>0</v>
      </c>
      <c r="P35" s="277">
        <f>[2]Final!Q44</f>
        <v>0</v>
      </c>
      <c r="Q35" s="277">
        <f>[2]Final!R44</f>
        <v>0</v>
      </c>
      <c r="R35" s="277">
        <f>[2]Final!S44</f>
        <v>0</v>
      </c>
      <c r="S35" s="277">
        <f>[2]Final!T44</f>
        <v>0</v>
      </c>
      <c r="T35" s="277">
        <f>[2]Final!U44</f>
        <v>0</v>
      </c>
      <c r="U35" s="277">
        <f>[2]Final!V44</f>
        <v>0</v>
      </c>
      <c r="V35" s="277">
        <f>[2]Final!W44</f>
        <v>0</v>
      </c>
      <c r="W35" s="277">
        <f>[2]Final!X44</f>
        <v>0</v>
      </c>
      <c r="X35" s="277">
        <f>[2]Final!Y44</f>
        <v>0</v>
      </c>
      <c r="Y35" s="277">
        <f>[2]Final!Z44</f>
        <v>0</v>
      </c>
      <c r="Z35" s="277">
        <f>[2]Final!AA44</f>
        <v>0</v>
      </c>
      <c r="AA35" s="277">
        <f>[2]Final!AB44</f>
        <v>0</v>
      </c>
      <c r="AB35" s="277">
        <f>[2]Final!AC44</f>
        <v>0</v>
      </c>
      <c r="AC35" s="277">
        <f>[2]Final!AD44</f>
        <v>0</v>
      </c>
      <c r="AD35" s="277">
        <f>[2]Final!AE44</f>
        <v>0</v>
      </c>
      <c r="AE35" s="277">
        <f>[2]Final!AF44</f>
        <v>0</v>
      </c>
      <c r="AF35" s="277">
        <f>[2]Final!AG44</f>
        <v>0</v>
      </c>
      <c r="AG35" s="277">
        <f>[2]Final!AH44</f>
        <v>0</v>
      </c>
      <c r="AH35" s="277">
        <f>[2]Final!AI44</f>
        <v>0</v>
      </c>
      <c r="AI35" s="277">
        <f>[2]Final!AJ44</f>
        <v>0</v>
      </c>
      <c r="AJ35" s="277">
        <f>[2]Final!AK44</f>
        <v>0</v>
      </c>
      <c r="AK35" s="277">
        <f>[2]Final!AL44</f>
        <v>0</v>
      </c>
      <c r="AL35" s="277">
        <f>[2]Final!AM44</f>
        <v>0</v>
      </c>
      <c r="AM35" s="277">
        <f>[2]Final!AN44</f>
        <v>0</v>
      </c>
      <c r="AN35" s="277">
        <f>[2]Final!AO44</f>
        <v>0</v>
      </c>
      <c r="AO35" s="277">
        <f>[2]Final!AP44</f>
        <v>0</v>
      </c>
      <c r="AP35" s="277">
        <f>[2]Final!AQ44</f>
        <v>0</v>
      </c>
      <c r="AQ35" s="277">
        <f>[2]Final!AR44</f>
        <v>0.16375342062194329</v>
      </c>
      <c r="AR35" s="277">
        <f>[2]Final!AS44</f>
        <v>0.16375342062194326</v>
      </c>
      <c r="AS35" s="277">
        <f>[2]Final!AT44</f>
        <v>0</v>
      </c>
      <c r="AT35" s="277">
        <f>[2]Final!AU44</f>
        <v>0</v>
      </c>
      <c r="AU35" s="277">
        <f>[2]Final!AV44</f>
        <v>0</v>
      </c>
      <c r="AV35" s="277">
        <f>[2]Final!AW44</f>
        <v>0</v>
      </c>
      <c r="AW35" s="277">
        <f>[2]Final!AX44</f>
        <v>0</v>
      </c>
      <c r="AX35" s="277">
        <f>[2]Final!AY44</f>
        <v>0</v>
      </c>
      <c r="AY35" s="277">
        <f>[2]Final!AZ44</f>
        <v>6.9123011448336E-4</v>
      </c>
      <c r="AZ35" s="277">
        <f>[2]Final!BA44</f>
        <v>0</v>
      </c>
      <c r="BA35" s="277">
        <f>[2]Final!BB44</f>
        <v>0</v>
      </c>
      <c r="BB35" s="277">
        <f>[2]Final!BC44</f>
        <v>0</v>
      </c>
      <c r="BC35" s="277">
        <f>[2]Final!BD44</f>
        <v>0</v>
      </c>
      <c r="BD35" s="277">
        <f>[2]Final!BE44</f>
        <v>0</v>
      </c>
      <c r="BE35" s="277">
        <f>[2]Final!BF44</f>
        <v>0</v>
      </c>
      <c r="BF35" s="277">
        <f>[2]Final!BG44</f>
        <v>0</v>
      </c>
      <c r="BG35" s="277">
        <f>[2]Final!BH44</f>
        <v>0</v>
      </c>
      <c r="BH35" s="277">
        <f>[2]Final!BI44</f>
        <v>0</v>
      </c>
      <c r="BI35" s="277">
        <f>[2]Final!BJ44</f>
        <v>0</v>
      </c>
      <c r="BJ35" s="277">
        <f>[2]Final!BK44</f>
        <v>0</v>
      </c>
      <c r="BK35" s="277">
        <f>[2]Final!BL44</f>
        <v>0</v>
      </c>
      <c r="BL35" s="277">
        <f>[2]Final!BM44</f>
        <v>0</v>
      </c>
      <c r="BM35" s="277">
        <f>[2]Final!BN44</f>
        <v>0</v>
      </c>
      <c r="BN35" s="277">
        <f>[2]Final!BO44</f>
        <v>0</v>
      </c>
      <c r="BO35" s="277">
        <f>[2]Final!BP44</f>
        <v>0</v>
      </c>
      <c r="BP35" s="277">
        <f>[2]Final!BQ44</f>
        <v>0</v>
      </c>
      <c r="BQ35" s="277">
        <f>[2]Final!BR44</f>
        <v>0</v>
      </c>
      <c r="BR35" s="277">
        <f>[2]Final!BS44</f>
        <v>0</v>
      </c>
      <c r="BS35" s="277">
        <f>[2]Final!BT44</f>
        <v>0</v>
      </c>
      <c r="BT35" s="277">
        <f>[2]Final!BU44</f>
        <v>0</v>
      </c>
      <c r="BU35" s="277">
        <f>[2]Final!BV44</f>
        <v>0</v>
      </c>
      <c r="BV35" s="277">
        <f>[2]Final!BW44</f>
        <v>0</v>
      </c>
      <c r="BW35" s="277">
        <f>[2]Final!BX44</f>
        <v>0</v>
      </c>
      <c r="BX35" s="277">
        <f>[2]Final!BY44</f>
        <v>0</v>
      </c>
      <c r="BY35" s="277">
        <f>[2]Final!BZ44</f>
        <v>0</v>
      </c>
      <c r="BZ35" s="277">
        <f>[2]Final!CA44</f>
        <v>0</v>
      </c>
      <c r="CA35" s="277">
        <f>[2]Final!CB44</f>
        <v>0</v>
      </c>
      <c r="CB35" s="277">
        <f>[2]Final!CC44</f>
        <v>0</v>
      </c>
      <c r="CC35" s="277">
        <f>[2]Final!CD44</f>
        <v>0</v>
      </c>
      <c r="CD35" s="277">
        <f>[2]Final!CE44</f>
        <v>0</v>
      </c>
      <c r="CE35" s="277">
        <f>[2]Final!CF44</f>
        <v>0</v>
      </c>
      <c r="CF35" s="277">
        <f>[2]Final!CG44</f>
        <v>5.3631340087445653E-3</v>
      </c>
      <c r="CG35" s="277">
        <f>[2]Final!CH44</f>
        <v>0</v>
      </c>
      <c r="CH35" s="277">
        <f>[2]Final!CI44</f>
        <v>0</v>
      </c>
      <c r="CI35" s="277">
        <f>[2]Final!CJ44</f>
        <v>0</v>
      </c>
      <c r="CJ35" s="277">
        <f>[2]Final!CK44</f>
        <v>0</v>
      </c>
      <c r="CK35" s="277">
        <f>[2]Final!CL44</f>
        <v>0</v>
      </c>
      <c r="CL35" s="277">
        <f>[2]Final!CM44</f>
        <v>0</v>
      </c>
      <c r="CM35" s="277">
        <f>[2]Final!CN44</f>
        <v>0</v>
      </c>
      <c r="CN35" s="277">
        <f>[2]Final!CO44</f>
        <v>0</v>
      </c>
      <c r="CO35" s="277">
        <f>[2]Final!CP44</f>
        <v>0</v>
      </c>
      <c r="CP35" s="277">
        <f>[2]Final!CQ44</f>
        <v>0</v>
      </c>
      <c r="CQ35" s="277">
        <f>[2]Final!CR44</f>
        <v>0</v>
      </c>
      <c r="CR35" s="277">
        <f>[2]Final!CS44</f>
        <v>0</v>
      </c>
      <c r="CS35" s="277">
        <f>[2]Final!CT44</f>
        <v>0</v>
      </c>
      <c r="CT35" s="277">
        <f>[2]Final!CU44</f>
        <v>0</v>
      </c>
      <c r="CU35" s="277">
        <f>[2]Final!CV44</f>
        <v>0</v>
      </c>
      <c r="CV35" s="277">
        <f>[2]Final!CW44</f>
        <v>0</v>
      </c>
      <c r="CW35" s="277">
        <f>[2]Final!CX44</f>
        <v>0</v>
      </c>
      <c r="CX35" s="277">
        <f>[2]Final!CY44</f>
        <v>0</v>
      </c>
      <c r="CY35" s="277">
        <f>[2]Final!CZ44</f>
        <v>0</v>
      </c>
      <c r="CZ35" s="277">
        <f>[2]Final!DA44</f>
        <v>0</v>
      </c>
      <c r="DA35" s="277">
        <f>[2]Final!DB44</f>
        <v>0</v>
      </c>
      <c r="DB35" s="277">
        <f>[2]Final!DC44</f>
        <v>0</v>
      </c>
      <c r="DC35" s="92"/>
    </row>
    <row r="36" spans="1:107" x14ac:dyDescent="0.75">
      <c r="A36" s="29" t="s">
        <v>1607</v>
      </c>
      <c r="B36" s="17" t="s">
        <v>104</v>
      </c>
      <c r="C36" s="277">
        <f>[2]Final!D45</f>
        <v>0</v>
      </c>
      <c r="D36" s="277">
        <f>[2]Final!E45</f>
        <v>0</v>
      </c>
      <c r="E36" s="277">
        <f>[2]Final!F45</f>
        <v>0</v>
      </c>
      <c r="F36" s="277">
        <f>[2]Final!G45</f>
        <v>0</v>
      </c>
      <c r="G36" s="277">
        <f>[2]Final!H45</f>
        <v>0</v>
      </c>
      <c r="H36" s="277">
        <f>[2]Final!I45</f>
        <v>0</v>
      </c>
      <c r="I36" s="277">
        <f>[2]Final!J45</f>
        <v>0</v>
      </c>
      <c r="J36" s="277">
        <f>[2]Final!K45</f>
        <v>0</v>
      </c>
      <c r="K36" s="277">
        <f>[2]Final!L45</f>
        <v>0</v>
      </c>
      <c r="L36" s="277">
        <f>[2]Final!M45</f>
        <v>0</v>
      </c>
      <c r="M36" s="277">
        <f>[2]Final!N45</f>
        <v>0</v>
      </c>
      <c r="N36" s="277">
        <f>[2]Final!O45</f>
        <v>0</v>
      </c>
      <c r="O36" s="277">
        <f>[2]Final!P45</f>
        <v>0</v>
      </c>
      <c r="P36" s="277">
        <f>[2]Final!Q45</f>
        <v>0</v>
      </c>
      <c r="Q36" s="277">
        <f>[2]Final!R45</f>
        <v>0</v>
      </c>
      <c r="R36" s="277">
        <f>[2]Final!S45</f>
        <v>0</v>
      </c>
      <c r="S36" s="277">
        <f>[2]Final!T45</f>
        <v>0</v>
      </c>
      <c r="T36" s="277">
        <f>[2]Final!U45</f>
        <v>0</v>
      </c>
      <c r="U36" s="277">
        <f>[2]Final!V45</f>
        <v>0</v>
      </c>
      <c r="V36" s="277">
        <f>[2]Final!W45</f>
        <v>0</v>
      </c>
      <c r="W36" s="277">
        <f>[2]Final!X45</f>
        <v>0</v>
      </c>
      <c r="X36" s="277">
        <f>[2]Final!Y45</f>
        <v>0</v>
      </c>
      <c r="Y36" s="277">
        <f>[2]Final!Z45</f>
        <v>0</v>
      </c>
      <c r="Z36" s="277">
        <f>[2]Final!AA45</f>
        <v>0</v>
      </c>
      <c r="AA36" s="277">
        <f>[2]Final!AB45</f>
        <v>0</v>
      </c>
      <c r="AB36" s="277">
        <f>[2]Final!AC45</f>
        <v>0</v>
      </c>
      <c r="AC36" s="277">
        <f>[2]Final!AD45</f>
        <v>0</v>
      </c>
      <c r="AD36" s="277">
        <f>[2]Final!AE45</f>
        <v>0</v>
      </c>
      <c r="AE36" s="277">
        <f>[2]Final!AF45</f>
        <v>0</v>
      </c>
      <c r="AF36" s="277">
        <f>[2]Final!AG45</f>
        <v>0</v>
      </c>
      <c r="AG36" s="277">
        <f>[2]Final!AH45</f>
        <v>0</v>
      </c>
      <c r="AH36" s="277">
        <f>[2]Final!AI45</f>
        <v>0</v>
      </c>
      <c r="AI36" s="277">
        <f>[2]Final!AJ45</f>
        <v>0</v>
      </c>
      <c r="AJ36" s="277">
        <f>[2]Final!AK45</f>
        <v>0</v>
      </c>
      <c r="AK36" s="277">
        <f>[2]Final!AL45</f>
        <v>0</v>
      </c>
      <c r="AL36" s="277">
        <f>[2]Final!AM45</f>
        <v>0</v>
      </c>
      <c r="AM36" s="277">
        <f>[2]Final!AN45</f>
        <v>0</v>
      </c>
      <c r="AN36" s="277">
        <f>[2]Final!AO45</f>
        <v>0</v>
      </c>
      <c r="AO36" s="277">
        <f>[2]Final!AP45</f>
        <v>0</v>
      </c>
      <c r="AP36" s="277">
        <f>[2]Final!AQ45</f>
        <v>0</v>
      </c>
      <c r="AQ36" s="277">
        <f>[2]Final!AR45</f>
        <v>5.3423228558270247E-3</v>
      </c>
      <c r="AR36" s="277">
        <f>[2]Final!AS45</f>
        <v>5.342322855827023E-3</v>
      </c>
      <c r="AS36" s="277">
        <f>[2]Final!AT45</f>
        <v>0</v>
      </c>
      <c r="AT36" s="277">
        <f>[2]Final!AU45</f>
        <v>0</v>
      </c>
      <c r="AU36" s="277">
        <f>[2]Final!AV45</f>
        <v>0</v>
      </c>
      <c r="AV36" s="277">
        <f>[2]Final!AW45</f>
        <v>0</v>
      </c>
      <c r="AW36" s="277">
        <f>[2]Final!AX45</f>
        <v>0</v>
      </c>
      <c r="AX36" s="277">
        <f>[2]Final!AY45</f>
        <v>0</v>
      </c>
      <c r="AY36" s="277">
        <f>[2]Final!AZ45</f>
        <v>2.2550823214654392E-5</v>
      </c>
      <c r="AZ36" s="277">
        <f>[2]Final!BA45</f>
        <v>0</v>
      </c>
      <c r="BA36" s="277">
        <f>[2]Final!BB45</f>
        <v>0</v>
      </c>
      <c r="BB36" s="277">
        <f>[2]Final!BC45</f>
        <v>0</v>
      </c>
      <c r="BC36" s="277">
        <f>[2]Final!BD45</f>
        <v>0</v>
      </c>
      <c r="BD36" s="277">
        <f>[2]Final!BE45</f>
        <v>0</v>
      </c>
      <c r="BE36" s="277">
        <f>[2]Final!BF45</f>
        <v>0</v>
      </c>
      <c r="BF36" s="277">
        <f>[2]Final!BG45</f>
        <v>0</v>
      </c>
      <c r="BG36" s="277">
        <f>[2]Final!BH45</f>
        <v>0</v>
      </c>
      <c r="BH36" s="277">
        <f>[2]Final!BI45</f>
        <v>0</v>
      </c>
      <c r="BI36" s="277">
        <f>[2]Final!BJ45</f>
        <v>0</v>
      </c>
      <c r="BJ36" s="277">
        <f>[2]Final!BK45</f>
        <v>0</v>
      </c>
      <c r="BK36" s="277">
        <f>[2]Final!BL45</f>
        <v>0</v>
      </c>
      <c r="BL36" s="277">
        <f>[2]Final!BM45</f>
        <v>0</v>
      </c>
      <c r="BM36" s="277">
        <f>[2]Final!BN45</f>
        <v>0</v>
      </c>
      <c r="BN36" s="277">
        <f>[2]Final!BO45</f>
        <v>0</v>
      </c>
      <c r="BO36" s="277">
        <f>[2]Final!BP45</f>
        <v>0</v>
      </c>
      <c r="BP36" s="277">
        <f>[2]Final!BQ45</f>
        <v>0</v>
      </c>
      <c r="BQ36" s="277">
        <f>[2]Final!BR45</f>
        <v>0</v>
      </c>
      <c r="BR36" s="277">
        <f>[2]Final!BS45</f>
        <v>0</v>
      </c>
      <c r="BS36" s="277">
        <f>[2]Final!BT45</f>
        <v>0</v>
      </c>
      <c r="BT36" s="277">
        <f>[2]Final!BU45</f>
        <v>0</v>
      </c>
      <c r="BU36" s="277">
        <f>[2]Final!BV45</f>
        <v>0</v>
      </c>
      <c r="BV36" s="277">
        <f>[2]Final!BW45</f>
        <v>0</v>
      </c>
      <c r="BW36" s="277">
        <f>[2]Final!BX45</f>
        <v>0</v>
      </c>
      <c r="BX36" s="277">
        <f>[2]Final!BY45</f>
        <v>0</v>
      </c>
      <c r="BY36" s="277">
        <f>[2]Final!BZ45</f>
        <v>0</v>
      </c>
      <c r="BZ36" s="277">
        <f>[2]Final!CA45</f>
        <v>0</v>
      </c>
      <c r="CA36" s="277">
        <f>[2]Final!CB45</f>
        <v>0</v>
      </c>
      <c r="CB36" s="277">
        <f>[2]Final!CC45</f>
        <v>0</v>
      </c>
      <c r="CC36" s="277">
        <f>[2]Final!CD45</f>
        <v>0</v>
      </c>
      <c r="CD36" s="277">
        <f>[2]Final!CE45</f>
        <v>0</v>
      </c>
      <c r="CE36" s="277">
        <f>[2]Final!CF45</f>
        <v>0</v>
      </c>
      <c r="CF36" s="277">
        <f>[2]Final!CG45</f>
        <v>1.7496790775398268E-4</v>
      </c>
      <c r="CG36" s="277">
        <f>[2]Final!CH45</f>
        <v>0</v>
      </c>
      <c r="CH36" s="277">
        <f>[2]Final!CI45</f>
        <v>0</v>
      </c>
      <c r="CI36" s="277">
        <f>[2]Final!CJ45</f>
        <v>0</v>
      </c>
      <c r="CJ36" s="277">
        <f>[2]Final!CK45</f>
        <v>0</v>
      </c>
      <c r="CK36" s="277">
        <f>[2]Final!CL45</f>
        <v>0</v>
      </c>
      <c r="CL36" s="277">
        <f>[2]Final!CM45</f>
        <v>0</v>
      </c>
      <c r="CM36" s="277">
        <f>[2]Final!CN45</f>
        <v>0</v>
      </c>
      <c r="CN36" s="277">
        <f>[2]Final!CO45</f>
        <v>0</v>
      </c>
      <c r="CO36" s="277">
        <f>[2]Final!CP45</f>
        <v>0</v>
      </c>
      <c r="CP36" s="277">
        <f>[2]Final!CQ45</f>
        <v>0</v>
      </c>
      <c r="CQ36" s="277">
        <f>[2]Final!CR45</f>
        <v>0</v>
      </c>
      <c r="CR36" s="277">
        <f>[2]Final!CS45</f>
        <v>0</v>
      </c>
      <c r="CS36" s="277">
        <f>[2]Final!CT45</f>
        <v>0</v>
      </c>
      <c r="CT36" s="277">
        <f>[2]Final!CU45</f>
        <v>0</v>
      </c>
      <c r="CU36" s="277">
        <f>[2]Final!CV45</f>
        <v>0</v>
      </c>
      <c r="CV36" s="277">
        <f>[2]Final!CW45</f>
        <v>0</v>
      </c>
      <c r="CW36" s="277">
        <f>[2]Final!CX45</f>
        <v>0</v>
      </c>
      <c r="CX36" s="277">
        <f>[2]Final!CY45</f>
        <v>0</v>
      </c>
      <c r="CY36" s="277">
        <f>[2]Final!CZ45</f>
        <v>0</v>
      </c>
      <c r="CZ36" s="277">
        <f>[2]Final!DA45</f>
        <v>0</v>
      </c>
      <c r="DA36" s="277">
        <f>[2]Final!DB45</f>
        <v>0</v>
      </c>
      <c r="DB36" s="277">
        <f>[2]Final!DC45</f>
        <v>0</v>
      </c>
      <c r="DC36" s="92"/>
    </row>
    <row r="37" spans="1:107" x14ac:dyDescent="0.75">
      <c r="A37" s="29" t="s">
        <v>1608</v>
      </c>
      <c r="B37" s="17" t="s">
        <v>92</v>
      </c>
      <c r="C37" s="277">
        <f>[2]Final!D46</f>
        <v>0</v>
      </c>
      <c r="D37" s="277">
        <f>[2]Final!E46</f>
        <v>0</v>
      </c>
      <c r="E37" s="277">
        <f>[2]Final!F46</f>
        <v>0</v>
      </c>
      <c r="F37" s="277">
        <f>[2]Final!G46</f>
        <v>0</v>
      </c>
      <c r="G37" s="277">
        <f>[2]Final!H46</f>
        <v>0</v>
      </c>
      <c r="H37" s="277">
        <f>[2]Final!I46</f>
        <v>0</v>
      </c>
      <c r="I37" s="277">
        <f>[2]Final!J46</f>
        <v>0</v>
      </c>
      <c r="J37" s="277">
        <f>[2]Final!K46</f>
        <v>0</v>
      </c>
      <c r="K37" s="277">
        <f>[2]Final!L46</f>
        <v>0</v>
      </c>
      <c r="L37" s="277">
        <f>[2]Final!M46</f>
        <v>0</v>
      </c>
      <c r="M37" s="277">
        <f>[2]Final!N46</f>
        <v>0</v>
      </c>
      <c r="N37" s="277">
        <f>[2]Final!O46</f>
        <v>0</v>
      </c>
      <c r="O37" s="277">
        <f>[2]Final!P46</f>
        <v>0</v>
      </c>
      <c r="P37" s="277">
        <f>[2]Final!Q46</f>
        <v>0</v>
      </c>
      <c r="Q37" s="277">
        <f>[2]Final!R46</f>
        <v>0</v>
      </c>
      <c r="R37" s="277">
        <f>[2]Final!S46</f>
        <v>0</v>
      </c>
      <c r="S37" s="277">
        <f>[2]Final!T46</f>
        <v>0</v>
      </c>
      <c r="T37" s="277">
        <f>[2]Final!U46</f>
        <v>0</v>
      </c>
      <c r="U37" s="277">
        <f>[2]Final!V46</f>
        <v>0</v>
      </c>
      <c r="V37" s="277">
        <f>[2]Final!W46</f>
        <v>0</v>
      </c>
      <c r="W37" s="277">
        <f>[2]Final!X46</f>
        <v>0</v>
      </c>
      <c r="X37" s="277">
        <f>[2]Final!Y46</f>
        <v>0</v>
      </c>
      <c r="Y37" s="277">
        <f>[2]Final!Z46</f>
        <v>0</v>
      </c>
      <c r="Z37" s="277">
        <f>[2]Final!AA46</f>
        <v>0</v>
      </c>
      <c r="AA37" s="277">
        <f>[2]Final!AB46</f>
        <v>0</v>
      </c>
      <c r="AB37" s="277">
        <f>[2]Final!AC46</f>
        <v>0</v>
      </c>
      <c r="AC37" s="277">
        <f>[2]Final!AD46</f>
        <v>0</v>
      </c>
      <c r="AD37" s="277">
        <f>[2]Final!AE46</f>
        <v>0</v>
      </c>
      <c r="AE37" s="277">
        <f>[2]Final!AF46</f>
        <v>0</v>
      </c>
      <c r="AF37" s="277">
        <f>[2]Final!AG46</f>
        <v>0</v>
      </c>
      <c r="AG37" s="277">
        <f>[2]Final!AH46</f>
        <v>0</v>
      </c>
      <c r="AH37" s="277">
        <f>[2]Final!AI46</f>
        <v>0</v>
      </c>
      <c r="AI37" s="277">
        <f>[2]Final!AJ46</f>
        <v>0</v>
      </c>
      <c r="AJ37" s="277">
        <f>[2]Final!AK46</f>
        <v>0</v>
      </c>
      <c r="AK37" s="277">
        <f>[2]Final!AL46</f>
        <v>0</v>
      </c>
      <c r="AL37" s="277">
        <f>[2]Final!AM46</f>
        <v>0</v>
      </c>
      <c r="AM37" s="277">
        <f>[2]Final!AN46</f>
        <v>0</v>
      </c>
      <c r="AN37" s="277">
        <f>[2]Final!AO46</f>
        <v>0</v>
      </c>
      <c r="AO37" s="277">
        <f>[2]Final!AP46</f>
        <v>0</v>
      </c>
      <c r="AP37" s="277">
        <f>[2]Final!AQ46</f>
        <v>0</v>
      </c>
      <c r="AQ37" s="277">
        <f>[2]Final!AR46</f>
        <v>0</v>
      </c>
      <c r="AR37" s="277">
        <f>[2]Final!AS46</f>
        <v>0</v>
      </c>
      <c r="AS37" s="277">
        <f>[2]Final!AT46</f>
        <v>3.4839250210701024E-3</v>
      </c>
      <c r="AT37" s="277">
        <f>[2]Final!AU46</f>
        <v>0</v>
      </c>
      <c r="AU37" s="277">
        <f>[2]Final!AV46</f>
        <v>5.8938425234935199E-2</v>
      </c>
      <c r="AV37" s="277">
        <f>[2]Final!AW46</f>
        <v>0</v>
      </c>
      <c r="AW37" s="277">
        <f>[2]Final!AX46</f>
        <v>1.7278760412945331E-2</v>
      </c>
      <c r="AX37" s="277">
        <f>[2]Final!AY46</f>
        <v>0</v>
      </c>
      <c r="AY37" s="277">
        <f>[2]Final!AZ46</f>
        <v>0</v>
      </c>
      <c r="AZ37" s="277">
        <f>[2]Final!BA46</f>
        <v>0</v>
      </c>
      <c r="BA37" s="277">
        <f>[2]Final!BB46</f>
        <v>0</v>
      </c>
      <c r="BB37" s="277">
        <f>[2]Final!BC46</f>
        <v>0</v>
      </c>
      <c r="BC37" s="277">
        <f>[2]Final!BD46</f>
        <v>0</v>
      </c>
      <c r="BD37" s="277">
        <f>[2]Final!BE46</f>
        <v>0</v>
      </c>
      <c r="BE37" s="277">
        <f>[2]Final!BF46</f>
        <v>0</v>
      </c>
      <c r="BF37" s="277">
        <f>[2]Final!BG46</f>
        <v>0</v>
      </c>
      <c r="BG37" s="277">
        <f>[2]Final!BH46</f>
        <v>0</v>
      </c>
      <c r="BH37" s="277">
        <f>[2]Final!BI46</f>
        <v>0</v>
      </c>
      <c r="BI37" s="277">
        <f>[2]Final!BJ46</f>
        <v>0</v>
      </c>
      <c r="BJ37" s="277">
        <f>[2]Final!BK46</f>
        <v>0</v>
      </c>
      <c r="BK37" s="277">
        <f>[2]Final!BL46</f>
        <v>0</v>
      </c>
      <c r="BL37" s="277">
        <f>[2]Final!BM46</f>
        <v>0</v>
      </c>
      <c r="BM37" s="277">
        <f>[2]Final!BN46</f>
        <v>0</v>
      </c>
      <c r="BN37" s="277">
        <f>[2]Final!BO46</f>
        <v>0</v>
      </c>
      <c r="BO37" s="277">
        <f>[2]Final!BP46</f>
        <v>0</v>
      </c>
      <c r="BP37" s="277">
        <f>[2]Final!BQ46</f>
        <v>0</v>
      </c>
      <c r="BQ37" s="277">
        <f>[2]Final!BR46</f>
        <v>0</v>
      </c>
      <c r="BR37" s="277">
        <f>[2]Final!BS46</f>
        <v>0</v>
      </c>
      <c r="BS37" s="277">
        <f>[2]Final!BT46</f>
        <v>0</v>
      </c>
      <c r="BT37" s="277">
        <f>[2]Final!BU46</f>
        <v>0</v>
      </c>
      <c r="BU37" s="277">
        <f>[2]Final!BV46</f>
        <v>0</v>
      </c>
      <c r="BV37" s="277">
        <f>[2]Final!BW46</f>
        <v>0</v>
      </c>
      <c r="BW37" s="277">
        <f>[2]Final!BX46</f>
        <v>0</v>
      </c>
      <c r="BX37" s="277">
        <f>[2]Final!BY46</f>
        <v>0</v>
      </c>
      <c r="BY37" s="277">
        <f>[2]Final!BZ46</f>
        <v>0</v>
      </c>
      <c r="BZ37" s="277">
        <f>[2]Final!CA46</f>
        <v>0</v>
      </c>
      <c r="CA37" s="277">
        <f>[2]Final!CB46</f>
        <v>0</v>
      </c>
      <c r="CB37" s="277">
        <f>[2]Final!CC46</f>
        <v>0</v>
      </c>
      <c r="CC37" s="277">
        <f>[2]Final!CD46</f>
        <v>0</v>
      </c>
      <c r="CD37" s="277">
        <f>[2]Final!CE46</f>
        <v>0</v>
      </c>
      <c r="CE37" s="277">
        <f>[2]Final!CF46</f>
        <v>0</v>
      </c>
      <c r="CF37" s="277">
        <f>[2]Final!CG46</f>
        <v>8.9465164208974243E-5</v>
      </c>
      <c r="CG37" s="277">
        <f>[2]Final!CH46</f>
        <v>0</v>
      </c>
      <c r="CH37" s="277">
        <f>[2]Final!CI46</f>
        <v>0</v>
      </c>
      <c r="CI37" s="277">
        <f>[2]Final!CJ46</f>
        <v>0</v>
      </c>
      <c r="CJ37" s="277">
        <f>[2]Final!CK46</f>
        <v>0</v>
      </c>
      <c r="CK37" s="277">
        <f>[2]Final!CL46</f>
        <v>0</v>
      </c>
      <c r="CL37" s="277">
        <f>[2]Final!CM46</f>
        <v>0</v>
      </c>
      <c r="CM37" s="277">
        <f>[2]Final!CN46</f>
        <v>0</v>
      </c>
      <c r="CN37" s="277">
        <f>[2]Final!CO46</f>
        <v>0</v>
      </c>
      <c r="CO37" s="277">
        <f>[2]Final!CP46</f>
        <v>0</v>
      </c>
      <c r="CP37" s="277">
        <f>[2]Final!CQ46</f>
        <v>0</v>
      </c>
      <c r="CQ37" s="277">
        <f>[2]Final!CR46</f>
        <v>0</v>
      </c>
      <c r="CR37" s="277">
        <f>[2]Final!CS46</f>
        <v>0</v>
      </c>
      <c r="CS37" s="277">
        <f>[2]Final!CT46</f>
        <v>0</v>
      </c>
      <c r="CT37" s="277">
        <f>[2]Final!CU46</f>
        <v>0</v>
      </c>
      <c r="CU37" s="277">
        <f>[2]Final!CV46</f>
        <v>0</v>
      </c>
      <c r="CV37" s="277">
        <f>[2]Final!CW46</f>
        <v>0</v>
      </c>
      <c r="CW37" s="277">
        <f>[2]Final!CX46</f>
        <v>0</v>
      </c>
      <c r="CX37" s="277">
        <f>[2]Final!CY46</f>
        <v>0</v>
      </c>
      <c r="CY37" s="277">
        <f>[2]Final!CZ46</f>
        <v>0</v>
      </c>
      <c r="CZ37" s="277">
        <f>[2]Final!DA46</f>
        <v>0</v>
      </c>
      <c r="DA37" s="277">
        <f>[2]Final!DB46</f>
        <v>0</v>
      </c>
      <c r="DB37" s="277">
        <f>[2]Final!DC46</f>
        <v>0</v>
      </c>
      <c r="DC37" s="92"/>
    </row>
    <row r="38" spans="1:107" x14ac:dyDescent="0.75">
      <c r="A38" s="29" t="s">
        <v>1609</v>
      </c>
      <c r="B38" s="17" t="s">
        <v>98</v>
      </c>
      <c r="C38" s="277">
        <f>[2]Final!D47</f>
        <v>6.7639583218755449E-3</v>
      </c>
      <c r="D38" s="277">
        <f>[2]Final!E47</f>
        <v>6.763958321875544E-3</v>
      </c>
      <c r="E38" s="277">
        <f>[2]Final!F47</f>
        <v>6.7639583218755449E-3</v>
      </c>
      <c r="F38" s="277">
        <f>[2]Final!G47</f>
        <v>6.7639583218755449E-3</v>
      </c>
      <c r="G38" s="277">
        <f>[2]Final!H47</f>
        <v>6.763958321875544E-3</v>
      </c>
      <c r="H38" s="277">
        <f>[2]Final!I47</f>
        <v>3.6521160526339683E-3</v>
      </c>
      <c r="I38" s="277">
        <f>[2]Final!J47</f>
        <v>3.652116052633967E-3</v>
      </c>
      <c r="J38" s="277">
        <f>[2]Final!K47</f>
        <v>3.6521160526339675E-3</v>
      </c>
      <c r="K38" s="277">
        <f>[2]Final!L47</f>
        <v>3.6521160526339675E-3</v>
      </c>
      <c r="L38" s="277">
        <f>[2]Final!M47</f>
        <v>3.9791315045007289E-3</v>
      </c>
      <c r="M38" s="277">
        <f>[2]Final!N47</f>
        <v>3.9791315045007289E-3</v>
      </c>
      <c r="N38" s="277">
        <f>[2]Final!O47</f>
        <v>3.9791315045007297E-3</v>
      </c>
      <c r="O38" s="277">
        <f>[2]Final!P47</f>
        <v>2.4453541317430568E-3</v>
      </c>
      <c r="P38" s="277">
        <f>[2]Final!Q47</f>
        <v>2.4453541317430564E-3</v>
      </c>
      <c r="Q38" s="277">
        <f>[2]Final!R47</f>
        <v>2.4453541317430568E-3</v>
      </c>
      <c r="R38" s="277">
        <f>[2]Final!S47</f>
        <v>2.4453541317430564E-3</v>
      </c>
      <c r="S38" s="277">
        <f>[2]Final!T47</f>
        <v>6.7971069518256461E-2</v>
      </c>
      <c r="T38" s="277">
        <f>[2]Final!U47</f>
        <v>6.7971069518256461E-2</v>
      </c>
      <c r="U38" s="277">
        <f>[2]Final!V47</f>
        <v>6.7971069518256474E-2</v>
      </c>
      <c r="V38" s="277">
        <f>[2]Final!W47</f>
        <v>0</v>
      </c>
      <c r="W38" s="277">
        <f>[2]Final!X47</f>
        <v>0</v>
      </c>
      <c r="X38" s="277">
        <f>[2]Final!Y47</f>
        <v>0</v>
      </c>
      <c r="Y38" s="277">
        <f>[2]Final!Z47</f>
        <v>0</v>
      </c>
      <c r="Z38" s="277">
        <f>[2]Final!AA47</f>
        <v>0</v>
      </c>
      <c r="AA38" s="277">
        <f>[2]Final!AB47</f>
        <v>0</v>
      </c>
      <c r="AB38" s="277">
        <f>[2]Final!AC47</f>
        <v>0</v>
      </c>
      <c r="AC38" s="277">
        <f>[2]Final!AD47</f>
        <v>0</v>
      </c>
      <c r="AD38" s="277">
        <f>[2]Final!AE47</f>
        <v>0</v>
      </c>
      <c r="AE38" s="277">
        <f>[2]Final!AF47</f>
        <v>0</v>
      </c>
      <c r="AF38" s="277">
        <f>[2]Final!AG47</f>
        <v>0</v>
      </c>
      <c r="AG38" s="277">
        <f>[2]Final!AH47</f>
        <v>0</v>
      </c>
      <c r="AH38" s="277">
        <f>[2]Final!AI47</f>
        <v>0</v>
      </c>
      <c r="AI38" s="277">
        <f>[2]Final!AJ47</f>
        <v>0</v>
      </c>
      <c r="AJ38" s="277">
        <f>[2]Final!AK47</f>
        <v>0</v>
      </c>
      <c r="AK38" s="277">
        <f>[2]Final!AL47</f>
        <v>0</v>
      </c>
      <c r="AL38" s="277">
        <f>[2]Final!AM47</f>
        <v>0</v>
      </c>
      <c r="AM38" s="277">
        <f>[2]Final!AN47</f>
        <v>0</v>
      </c>
      <c r="AN38" s="277">
        <f>[2]Final!AO47</f>
        <v>0</v>
      </c>
      <c r="AO38" s="277">
        <f>[2]Final!AP47</f>
        <v>0</v>
      </c>
      <c r="AP38" s="277">
        <f>[2]Final!AQ47</f>
        <v>0</v>
      </c>
      <c r="AQ38" s="277">
        <f>[2]Final!AR47</f>
        <v>0</v>
      </c>
      <c r="AR38" s="277">
        <f>[2]Final!AS47</f>
        <v>0</v>
      </c>
      <c r="AS38" s="277">
        <f>[2]Final!AT47</f>
        <v>8.282006118826327E-3</v>
      </c>
      <c r="AT38" s="277">
        <f>[2]Final!AU47</f>
        <v>0</v>
      </c>
      <c r="AU38" s="277">
        <f>[2]Final!AV47</f>
        <v>0.1401087553485266</v>
      </c>
      <c r="AV38" s="277">
        <f>[2]Final!AW47</f>
        <v>0</v>
      </c>
      <c r="AW38" s="277">
        <f>[2]Final!AX47</f>
        <v>4.1075166256532333E-2</v>
      </c>
      <c r="AX38" s="277">
        <f>[2]Final!AY47</f>
        <v>0</v>
      </c>
      <c r="AY38" s="277">
        <f>[2]Final!AZ47</f>
        <v>0</v>
      </c>
      <c r="AZ38" s="277">
        <f>[2]Final!BA47</f>
        <v>0</v>
      </c>
      <c r="BA38" s="277">
        <f>[2]Final!BB47</f>
        <v>0</v>
      </c>
      <c r="BB38" s="277">
        <f>[2]Final!BC47</f>
        <v>0</v>
      </c>
      <c r="BC38" s="277">
        <f>[2]Final!BD47</f>
        <v>0</v>
      </c>
      <c r="BD38" s="277">
        <f>[2]Final!BE47</f>
        <v>0</v>
      </c>
      <c r="BE38" s="277">
        <f>[2]Final!BF47</f>
        <v>0</v>
      </c>
      <c r="BF38" s="277">
        <f>[2]Final!BG47</f>
        <v>0</v>
      </c>
      <c r="BG38" s="277">
        <f>[2]Final!BH47</f>
        <v>0</v>
      </c>
      <c r="BH38" s="277">
        <f>[2]Final!BI47</f>
        <v>0</v>
      </c>
      <c r="BI38" s="277">
        <f>[2]Final!BJ47</f>
        <v>0</v>
      </c>
      <c r="BJ38" s="277">
        <f>[2]Final!BK47</f>
        <v>0</v>
      </c>
      <c r="BK38" s="277">
        <f>[2]Final!BL47</f>
        <v>0</v>
      </c>
      <c r="BL38" s="277">
        <f>[2]Final!BM47</f>
        <v>0</v>
      </c>
      <c r="BM38" s="277">
        <f>[2]Final!BN47</f>
        <v>0</v>
      </c>
      <c r="BN38" s="277">
        <f>[2]Final!BO47</f>
        <v>0</v>
      </c>
      <c r="BO38" s="277">
        <f>[2]Final!BP47</f>
        <v>0</v>
      </c>
      <c r="BP38" s="277">
        <f>[2]Final!BQ47</f>
        <v>0</v>
      </c>
      <c r="BQ38" s="277">
        <f>[2]Final!BR47</f>
        <v>0</v>
      </c>
      <c r="BR38" s="277">
        <f>[2]Final!BS47</f>
        <v>0</v>
      </c>
      <c r="BS38" s="277">
        <f>[2]Final!BT47</f>
        <v>0</v>
      </c>
      <c r="BT38" s="277">
        <f>[2]Final!BU47</f>
        <v>0</v>
      </c>
      <c r="BU38" s="277">
        <f>[2]Final!BV47</f>
        <v>0</v>
      </c>
      <c r="BV38" s="277">
        <f>[2]Final!BW47</f>
        <v>0</v>
      </c>
      <c r="BW38" s="277">
        <f>[2]Final!BX47</f>
        <v>0</v>
      </c>
      <c r="BX38" s="277">
        <f>[2]Final!BY47</f>
        <v>0</v>
      </c>
      <c r="BY38" s="277">
        <f>[2]Final!BZ47</f>
        <v>0</v>
      </c>
      <c r="BZ38" s="277">
        <f>[2]Final!CA47</f>
        <v>0</v>
      </c>
      <c r="CA38" s="277">
        <f>[2]Final!CB47</f>
        <v>0</v>
      </c>
      <c r="CB38" s="277">
        <f>[2]Final!CC47</f>
        <v>0</v>
      </c>
      <c r="CC38" s="277">
        <f>[2]Final!CD47</f>
        <v>0</v>
      </c>
      <c r="CD38" s="277">
        <f>[2]Final!CE47</f>
        <v>0</v>
      </c>
      <c r="CE38" s="277">
        <f>[2]Final!CF47</f>
        <v>0</v>
      </c>
      <c r="CF38" s="277">
        <f>[2]Final!CG47</f>
        <v>2.1267709061457954E-4</v>
      </c>
      <c r="CG38" s="277">
        <f>[2]Final!CH47</f>
        <v>0</v>
      </c>
      <c r="CH38" s="277">
        <f>[2]Final!CI47</f>
        <v>0</v>
      </c>
      <c r="CI38" s="277">
        <f>[2]Final!CJ47</f>
        <v>0</v>
      </c>
      <c r="CJ38" s="277">
        <f>[2]Final!CK47</f>
        <v>0</v>
      </c>
      <c r="CK38" s="277">
        <f>[2]Final!CL47</f>
        <v>0</v>
      </c>
      <c r="CL38" s="277">
        <f>[2]Final!CM47</f>
        <v>0</v>
      </c>
      <c r="CM38" s="277">
        <f>[2]Final!CN47</f>
        <v>0</v>
      </c>
      <c r="CN38" s="277">
        <f>[2]Final!CO47</f>
        <v>0</v>
      </c>
      <c r="CO38" s="277">
        <f>[2]Final!CP47</f>
        <v>0</v>
      </c>
      <c r="CP38" s="277">
        <f>[2]Final!CQ47</f>
        <v>0</v>
      </c>
      <c r="CQ38" s="277">
        <f>[2]Final!CR47</f>
        <v>0</v>
      </c>
      <c r="CR38" s="277">
        <f>[2]Final!CS47</f>
        <v>0</v>
      </c>
      <c r="CS38" s="277">
        <f>[2]Final!CT47</f>
        <v>0</v>
      </c>
      <c r="CT38" s="277">
        <f>[2]Final!CU47</f>
        <v>0</v>
      </c>
      <c r="CU38" s="277">
        <f>[2]Final!CV47</f>
        <v>0</v>
      </c>
      <c r="CV38" s="277">
        <f>[2]Final!CW47</f>
        <v>0</v>
      </c>
      <c r="CW38" s="277">
        <f>[2]Final!CX47</f>
        <v>0</v>
      </c>
      <c r="CX38" s="277">
        <f>[2]Final!CY47</f>
        <v>0</v>
      </c>
      <c r="CY38" s="277">
        <f>[2]Final!CZ47</f>
        <v>0</v>
      </c>
      <c r="CZ38" s="277">
        <f>[2]Final!DA47</f>
        <v>0</v>
      </c>
      <c r="DA38" s="277">
        <f>[2]Final!DB47</f>
        <v>0</v>
      </c>
      <c r="DB38" s="277">
        <f>[2]Final!DC47</f>
        <v>0</v>
      </c>
      <c r="DC38" s="92"/>
    </row>
    <row r="39" spans="1:107" x14ac:dyDescent="0.75">
      <c r="A39" s="29" t="s">
        <v>1610</v>
      </c>
      <c r="B39" s="17" t="s">
        <v>1564</v>
      </c>
      <c r="C39" s="277">
        <f>[2]Final!D48</f>
        <v>0</v>
      </c>
      <c r="D39" s="277">
        <f>[2]Final!E48</f>
        <v>0</v>
      </c>
      <c r="E39" s="277">
        <f>[2]Final!F48</f>
        <v>0</v>
      </c>
      <c r="F39" s="277">
        <f>[2]Final!G48</f>
        <v>0</v>
      </c>
      <c r="G39" s="277">
        <f>[2]Final!H48</f>
        <v>0</v>
      </c>
      <c r="H39" s="277">
        <f>[2]Final!I48</f>
        <v>0</v>
      </c>
      <c r="I39" s="277">
        <f>[2]Final!J48</f>
        <v>0</v>
      </c>
      <c r="J39" s="277">
        <f>[2]Final!K48</f>
        <v>0</v>
      </c>
      <c r="K39" s="277">
        <f>[2]Final!L48</f>
        <v>0</v>
      </c>
      <c r="L39" s="277">
        <f>[2]Final!M48</f>
        <v>0</v>
      </c>
      <c r="M39" s="277">
        <f>[2]Final!N48</f>
        <v>0</v>
      </c>
      <c r="N39" s="277">
        <f>[2]Final!O48</f>
        <v>0</v>
      </c>
      <c r="O39" s="277">
        <f>[2]Final!P48</f>
        <v>0</v>
      </c>
      <c r="P39" s="277">
        <f>[2]Final!Q48</f>
        <v>0</v>
      </c>
      <c r="Q39" s="277">
        <f>[2]Final!R48</f>
        <v>0</v>
      </c>
      <c r="R39" s="277">
        <f>[2]Final!S48</f>
        <v>0</v>
      </c>
      <c r="S39" s="277">
        <f>[2]Final!T48</f>
        <v>0</v>
      </c>
      <c r="T39" s="277">
        <f>[2]Final!U48</f>
        <v>0</v>
      </c>
      <c r="U39" s="277">
        <f>[2]Final!V48</f>
        <v>0</v>
      </c>
      <c r="V39" s="277">
        <f>[2]Final!W48</f>
        <v>0</v>
      </c>
      <c r="W39" s="277">
        <f>[2]Final!X48</f>
        <v>0</v>
      </c>
      <c r="X39" s="277">
        <f>[2]Final!Y48</f>
        <v>0</v>
      </c>
      <c r="Y39" s="277">
        <f>[2]Final!Z48</f>
        <v>0</v>
      </c>
      <c r="Z39" s="277">
        <f>[2]Final!AA48</f>
        <v>0</v>
      </c>
      <c r="AA39" s="277">
        <f>[2]Final!AB48</f>
        <v>0</v>
      </c>
      <c r="AB39" s="277">
        <f>[2]Final!AC48</f>
        <v>0</v>
      </c>
      <c r="AC39" s="277">
        <f>[2]Final!AD48</f>
        <v>0</v>
      </c>
      <c r="AD39" s="277">
        <f>[2]Final!AE48</f>
        <v>0</v>
      </c>
      <c r="AE39" s="277">
        <f>[2]Final!AF48</f>
        <v>0</v>
      </c>
      <c r="AF39" s="277">
        <f>[2]Final!AG48</f>
        <v>0</v>
      </c>
      <c r="AG39" s="277">
        <f>[2]Final!AH48</f>
        <v>0</v>
      </c>
      <c r="AH39" s="277">
        <f>[2]Final!AI48</f>
        <v>0</v>
      </c>
      <c r="AI39" s="277">
        <f>[2]Final!AJ48</f>
        <v>0</v>
      </c>
      <c r="AJ39" s="277">
        <f>[2]Final!AK48</f>
        <v>0</v>
      </c>
      <c r="AK39" s="277">
        <f>[2]Final!AL48</f>
        <v>0</v>
      </c>
      <c r="AL39" s="277">
        <f>[2]Final!AM48</f>
        <v>0</v>
      </c>
      <c r="AM39" s="277">
        <f>[2]Final!AN48</f>
        <v>0</v>
      </c>
      <c r="AN39" s="277">
        <f>[2]Final!AO48</f>
        <v>0</v>
      </c>
      <c r="AO39" s="277">
        <f>[2]Final!AP48</f>
        <v>0</v>
      </c>
      <c r="AP39" s="277">
        <f>[2]Final!AQ48</f>
        <v>0</v>
      </c>
      <c r="AQ39" s="277">
        <f>[2]Final!AR48</f>
        <v>0</v>
      </c>
      <c r="AR39" s="277">
        <f>[2]Final!AS48</f>
        <v>0</v>
      </c>
      <c r="AS39" s="277">
        <f>[2]Final!AT48</f>
        <v>1.4371540619357524E-4</v>
      </c>
      <c r="AT39" s="277">
        <f>[2]Final!AU48</f>
        <v>0</v>
      </c>
      <c r="AU39" s="277">
        <f>[2]Final!AV48</f>
        <v>2.4312692356526864E-3</v>
      </c>
      <c r="AV39" s="277">
        <f>[2]Final!AW48</f>
        <v>0</v>
      </c>
      <c r="AW39" s="277">
        <f>[2]Final!AX48</f>
        <v>7.1276622092893778E-4</v>
      </c>
      <c r="AX39" s="277">
        <f>[2]Final!AY48</f>
        <v>0</v>
      </c>
      <c r="AY39" s="277">
        <f>[2]Final!AZ48</f>
        <v>0</v>
      </c>
      <c r="AZ39" s="277">
        <f>[2]Final!BA48</f>
        <v>0</v>
      </c>
      <c r="BA39" s="277">
        <f>[2]Final!BB48</f>
        <v>0</v>
      </c>
      <c r="BB39" s="277">
        <f>[2]Final!BC48</f>
        <v>0</v>
      </c>
      <c r="BC39" s="277">
        <f>[2]Final!BD48</f>
        <v>0</v>
      </c>
      <c r="BD39" s="277">
        <f>[2]Final!BE48</f>
        <v>0</v>
      </c>
      <c r="BE39" s="277">
        <f>[2]Final!BF48</f>
        <v>0</v>
      </c>
      <c r="BF39" s="277">
        <f>[2]Final!BG48</f>
        <v>0</v>
      </c>
      <c r="BG39" s="277">
        <f>[2]Final!BH48</f>
        <v>0</v>
      </c>
      <c r="BH39" s="277">
        <f>[2]Final!BI48</f>
        <v>0</v>
      </c>
      <c r="BI39" s="277">
        <f>[2]Final!BJ48</f>
        <v>0</v>
      </c>
      <c r="BJ39" s="277">
        <f>[2]Final!BK48</f>
        <v>0</v>
      </c>
      <c r="BK39" s="277">
        <f>[2]Final!BL48</f>
        <v>0</v>
      </c>
      <c r="BL39" s="277">
        <f>[2]Final!BM48</f>
        <v>0</v>
      </c>
      <c r="BM39" s="277">
        <f>[2]Final!BN48</f>
        <v>0</v>
      </c>
      <c r="BN39" s="277">
        <f>[2]Final!BO48</f>
        <v>0</v>
      </c>
      <c r="BO39" s="277">
        <f>[2]Final!BP48</f>
        <v>0</v>
      </c>
      <c r="BP39" s="277">
        <f>[2]Final!BQ48</f>
        <v>0</v>
      </c>
      <c r="BQ39" s="277">
        <f>[2]Final!BR48</f>
        <v>0</v>
      </c>
      <c r="BR39" s="277">
        <f>[2]Final!BS48</f>
        <v>0</v>
      </c>
      <c r="BS39" s="277">
        <f>[2]Final!BT48</f>
        <v>0</v>
      </c>
      <c r="BT39" s="277">
        <f>[2]Final!BU48</f>
        <v>0</v>
      </c>
      <c r="BU39" s="277">
        <f>[2]Final!BV48</f>
        <v>0</v>
      </c>
      <c r="BV39" s="277">
        <f>[2]Final!BW48</f>
        <v>0</v>
      </c>
      <c r="BW39" s="277">
        <f>[2]Final!BX48</f>
        <v>0</v>
      </c>
      <c r="BX39" s="277">
        <f>[2]Final!BY48</f>
        <v>0</v>
      </c>
      <c r="BY39" s="277">
        <f>[2]Final!BZ48</f>
        <v>0</v>
      </c>
      <c r="BZ39" s="277">
        <f>[2]Final!CA48</f>
        <v>0</v>
      </c>
      <c r="CA39" s="277">
        <f>[2]Final!CB48</f>
        <v>0</v>
      </c>
      <c r="CB39" s="277">
        <f>[2]Final!CC48</f>
        <v>0</v>
      </c>
      <c r="CC39" s="277">
        <f>[2]Final!CD48</f>
        <v>0</v>
      </c>
      <c r="CD39" s="277">
        <f>[2]Final!CE48</f>
        <v>0</v>
      </c>
      <c r="CE39" s="277">
        <f>[2]Final!CF48</f>
        <v>0</v>
      </c>
      <c r="CF39" s="277">
        <f>[2]Final!CG48</f>
        <v>3.6905278778124806E-6</v>
      </c>
      <c r="CG39" s="277">
        <f>[2]Final!CH48</f>
        <v>0</v>
      </c>
      <c r="CH39" s="277">
        <f>[2]Final!CI48</f>
        <v>0</v>
      </c>
      <c r="CI39" s="277">
        <f>[2]Final!CJ48</f>
        <v>0</v>
      </c>
      <c r="CJ39" s="277">
        <f>[2]Final!CK48</f>
        <v>0</v>
      </c>
      <c r="CK39" s="277">
        <f>[2]Final!CL48</f>
        <v>0</v>
      </c>
      <c r="CL39" s="277">
        <f>[2]Final!CM48</f>
        <v>0</v>
      </c>
      <c r="CM39" s="277">
        <f>[2]Final!CN48</f>
        <v>0</v>
      </c>
      <c r="CN39" s="277">
        <f>[2]Final!CO48</f>
        <v>0</v>
      </c>
      <c r="CO39" s="277">
        <f>[2]Final!CP48</f>
        <v>0</v>
      </c>
      <c r="CP39" s="277">
        <f>[2]Final!CQ48</f>
        <v>0</v>
      </c>
      <c r="CQ39" s="277">
        <f>[2]Final!CR48</f>
        <v>0</v>
      </c>
      <c r="CR39" s="277">
        <f>[2]Final!CS48</f>
        <v>0</v>
      </c>
      <c r="CS39" s="277">
        <f>[2]Final!CT48</f>
        <v>0</v>
      </c>
      <c r="CT39" s="277">
        <f>[2]Final!CU48</f>
        <v>0</v>
      </c>
      <c r="CU39" s="277">
        <f>[2]Final!CV48</f>
        <v>0</v>
      </c>
      <c r="CV39" s="277">
        <f>[2]Final!CW48</f>
        <v>0</v>
      </c>
      <c r="CW39" s="277">
        <f>[2]Final!CX48</f>
        <v>0</v>
      </c>
      <c r="CX39" s="277">
        <f>[2]Final!CY48</f>
        <v>0</v>
      </c>
      <c r="CY39" s="277">
        <f>[2]Final!CZ48</f>
        <v>0</v>
      </c>
      <c r="CZ39" s="277">
        <f>[2]Final!DA48</f>
        <v>0</v>
      </c>
      <c r="DA39" s="277">
        <f>[2]Final!DB48</f>
        <v>0</v>
      </c>
      <c r="DB39" s="277">
        <f>[2]Final!DC48</f>
        <v>0</v>
      </c>
      <c r="DC39" s="92"/>
    </row>
    <row r="40" spans="1:107" x14ac:dyDescent="0.75">
      <c r="A40" s="29" t="s">
        <v>1611</v>
      </c>
      <c r="B40" s="17" t="s">
        <v>1565</v>
      </c>
      <c r="C40" s="277">
        <f>[2]Final!D49</f>
        <v>1.9640142116471027E-3</v>
      </c>
      <c r="D40" s="277">
        <f>[2]Final!E49</f>
        <v>1.9640142116471027E-3</v>
      </c>
      <c r="E40" s="277">
        <f>[2]Final!F49</f>
        <v>1.9640142116471027E-3</v>
      </c>
      <c r="F40" s="277">
        <f>[2]Final!G49</f>
        <v>1.9640142116471027E-3</v>
      </c>
      <c r="G40" s="277">
        <f>[2]Final!H49</f>
        <v>1.9640142116471027E-3</v>
      </c>
      <c r="H40" s="277">
        <f>[2]Final!I49</f>
        <v>1.0604453026802089E-3</v>
      </c>
      <c r="I40" s="277">
        <f>[2]Final!J49</f>
        <v>1.0604453026802089E-3</v>
      </c>
      <c r="J40" s="277">
        <f>[2]Final!K49</f>
        <v>1.0604453026802092E-3</v>
      </c>
      <c r="K40" s="277">
        <f>[2]Final!L49</f>
        <v>1.0604453026802092E-3</v>
      </c>
      <c r="L40" s="277">
        <f>[2]Final!M49</f>
        <v>1.1553990212472434E-3</v>
      </c>
      <c r="M40" s="277">
        <f>[2]Final!N49</f>
        <v>1.1553990212472432E-3</v>
      </c>
      <c r="N40" s="277">
        <f>[2]Final!O49</f>
        <v>1.1553990212472434E-3</v>
      </c>
      <c r="O40" s="277">
        <f>[2]Final!P49</f>
        <v>7.1004433184053179E-4</v>
      </c>
      <c r="P40" s="277">
        <f>[2]Final!Q49</f>
        <v>7.1004433184053179E-4</v>
      </c>
      <c r="Q40" s="277">
        <f>[2]Final!R49</f>
        <v>7.1004433184053168E-4</v>
      </c>
      <c r="R40" s="277">
        <f>[2]Final!S49</f>
        <v>7.1004433184053179E-4</v>
      </c>
      <c r="S40" s="277">
        <f>[2]Final!T49</f>
        <v>1.9736394011028204E-2</v>
      </c>
      <c r="T40" s="277">
        <f>[2]Final!U49</f>
        <v>1.9736394011028204E-2</v>
      </c>
      <c r="U40" s="277">
        <f>[2]Final!V49</f>
        <v>1.9736394011028207E-2</v>
      </c>
      <c r="V40" s="277">
        <f>[2]Final!W49</f>
        <v>0</v>
      </c>
      <c r="W40" s="277">
        <f>[2]Final!X49</f>
        <v>0</v>
      </c>
      <c r="X40" s="277">
        <f>[2]Final!Y49</f>
        <v>0</v>
      </c>
      <c r="Y40" s="277">
        <f>[2]Final!Z49</f>
        <v>0</v>
      </c>
      <c r="Z40" s="277">
        <f>[2]Final!AA49</f>
        <v>0</v>
      </c>
      <c r="AA40" s="277">
        <f>[2]Final!AB49</f>
        <v>0</v>
      </c>
      <c r="AB40" s="277">
        <f>[2]Final!AC49</f>
        <v>0</v>
      </c>
      <c r="AC40" s="277">
        <f>[2]Final!AD49</f>
        <v>0</v>
      </c>
      <c r="AD40" s="277">
        <f>[2]Final!AE49</f>
        <v>0</v>
      </c>
      <c r="AE40" s="277">
        <f>[2]Final!AF49</f>
        <v>0</v>
      </c>
      <c r="AF40" s="277">
        <f>[2]Final!AG49</f>
        <v>0</v>
      </c>
      <c r="AG40" s="277">
        <f>[2]Final!AH49</f>
        <v>0</v>
      </c>
      <c r="AH40" s="277">
        <f>[2]Final!AI49</f>
        <v>0</v>
      </c>
      <c r="AI40" s="277">
        <f>[2]Final!AJ49</f>
        <v>0</v>
      </c>
      <c r="AJ40" s="277">
        <f>[2]Final!AK49</f>
        <v>0</v>
      </c>
      <c r="AK40" s="277">
        <f>[2]Final!AL49</f>
        <v>0</v>
      </c>
      <c r="AL40" s="277">
        <f>[2]Final!AM49</f>
        <v>0</v>
      </c>
      <c r="AM40" s="277">
        <f>[2]Final!AN49</f>
        <v>0</v>
      </c>
      <c r="AN40" s="277">
        <f>[2]Final!AO49</f>
        <v>0</v>
      </c>
      <c r="AO40" s="277">
        <f>[2]Final!AP49</f>
        <v>0</v>
      </c>
      <c r="AP40" s="277">
        <f>[2]Final!AQ49</f>
        <v>0</v>
      </c>
      <c r="AQ40" s="277">
        <f>[2]Final!AR49</f>
        <v>0</v>
      </c>
      <c r="AR40" s="277">
        <f>[2]Final!AS49</f>
        <v>0</v>
      </c>
      <c r="AS40" s="277">
        <f>[2]Final!AT49</f>
        <v>2.4048015886964924E-3</v>
      </c>
      <c r="AT40" s="277">
        <f>[2]Final!AU49</f>
        <v>0</v>
      </c>
      <c r="AU40" s="277">
        <f>[2]Final!AV49</f>
        <v>4.0682625998853174E-2</v>
      </c>
      <c r="AV40" s="277">
        <f>[2]Final!AW49</f>
        <v>0</v>
      </c>
      <c r="AW40" s="277">
        <f>[2]Final!AX49</f>
        <v>1.1926775186164636E-2</v>
      </c>
      <c r="AX40" s="277">
        <f>[2]Final!AY49</f>
        <v>0</v>
      </c>
      <c r="AY40" s="277">
        <f>[2]Final!AZ49</f>
        <v>0</v>
      </c>
      <c r="AZ40" s="277">
        <f>[2]Final!BA49</f>
        <v>0</v>
      </c>
      <c r="BA40" s="277">
        <f>[2]Final!BB49</f>
        <v>0</v>
      </c>
      <c r="BB40" s="277">
        <f>[2]Final!BC49</f>
        <v>0</v>
      </c>
      <c r="BC40" s="277">
        <f>[2]Final!BD49</f>
        <v>0</v>
      </c>
      <c r="BD40" s="277">
        <f>[2]Final!BE49</f>
        <v>0</v>
      </c>
      <c r="BE40" s="277">
        <f>[2]Final!BF49</f>
        <v>0</v>
      </c>
      <c r="BF40" s="277">
        <f>[2]Final!BG49</f>
        <v>0</v>
      </c>
      <c r="BG40" s="277">
        <f>[2]Final!BH49</f>
        <v>0</v>
      </c>
      <c r="BH40" s="277">
        <f>[2]Final!BI49</f>
        <v>0</v>
      </c>
      <c r="BI40" s="277">
        <f>[2]Final!BJ49</f>
        <v>0</v>
      </c>
      <c r="BJ40" s="277">
        <f>[2]Final!BK49</f>
        <v>0</v>
      </c>
      <c r="BK40" s="277">
        <f>[2]Final!BL49</f>
        <v>0</v>
      </c>
      <c r="BL40" s="277">
        <f>[2]Final!BM49</f>
        <v>0</v>
      </c>
      <c r="BM40" s="277">
        <f>[2]Final!BN49</f>
        <v>0</v>
      </c>
      <c r="BN40" s="277">
        <f>[2]Final!BO49</f>
        <v>0</v>
      </c>
      <c r="BO40" s="277">
        <f>[2]Final!BP49</f>
        <v>0</v>
      </c>
      <c r="BP40" s="277">
        <f>[2]Final!BQ49</f>
        <v>0</v>
      </c>
      <c r="BQ40" s="277">
        <f>[2]Final!BR49</f>
        <v>0</v>
      </c>
      <c r="BR40" s="277">
        <f>[2]Final!BS49</f>
        <v>0</v>
      </c>
      <c r="BS40" s="277">
        <f>[2]Final!BT49</f>
        <v>0</v>
      </c>
      <c r="BT40" s="277">
        <f>[2]Final!BU49</f>
        <v>0</v>
      </c>
      <c r="BU40" s="277">
        <f>[2]Final!BV49</f>
        <v>0</v>
      </c>
      <c r="BV40" s="277">
        <f>[2]Final!BW49</f>
        <v>0</v>
      </c>
      <c r="BW40" s="277">
        <f>[2]Final!BX49</f>
        <v>0</v>
      </c>
      <c r="BX40" s="277">
        <f>[2]Final!BY49</f>
        <v>0</v>
      </c>
      <c r="BY40" s="277">
        <f>[2]Final!BZ49</f>
        <v>0</v>
      </c>
      <c r="BZ40" s="277">
        <f>[2]Final!CA49</f>
        <v>0</v>
      </c>
      <c r="CA40" s="277">
        <f>[2]Final!CB49</f>
        <v>0</v>
      </c>
      <c r="CB40" s="277">
        <f>[2]Final!CC49</f>
        <v>0</v>
      </c>
      <c r="CC40" s="277">
        <f>[2]Final!CD49</f>
        <v>0</v>
      </c>
      <c r="CD40" s="277">
        <f>[2]Final!CE49</f>
        <v>0</v>
      </c>
      <c r="CE40" s="277">
        <f>[2]Final!CF49</f>
        <v>0</v>
      </c>
      <c r="CF40" s="277">
        <f>[2]Final!CG49</f>
        <v>6.1753903347968982E-5</v>
      </c>
      <c r="CG40" s="277">
        <f>[2]Final!CH49</f>
        <v>0</v>
      </c>
      <c r="CH40" s="277">
        <f>[2]Final!CI49</f>
        <v>0</v>
      </c>
      <c r="CI40" s="277">
        <f>[2]Final!CJ49</f>
        <v>0</v>
      </c>
      <c r="CJ40" s="277">
        <f>[2]Final!CK49</f>
        <v>0</v>
      </c>
      <c r="CK40" s="277">
        <f>[2]Final!CL49</f>
        <v>0</v>
      </c>
      <c r="CL40" s="277">
        <f>[2]Final!CM49</f>
        <v>0</v>
      </c>
      <c r="CM40" s="277">
        <f>[2]Final!CN49</f>
        <v>0</v>
      </c>
      <c r="CN40" s="277">
        <f>[2]Final!CO49</f>
        <v>0</v>
      </c>
      <c r="CO40" s="277">
        <f>[2]Final!CP49</f>
        <v>0</v>
      </c>
      <c r="CP40" s="277">
        <f>[2]Final!CQ49</f>
        <v>0</v>
      </c>
      <c r="CQ40" s="277">
        <f>[2]Final!CR49</f>
        <v>0</v>
      </c>
      <c r="CR40" s="277">
        <f>[2]Final!CS49</f>
        <v>0</v>
      </c>
      <c r="CS40" s="277">
        <f>[2]Final!CT49</f>
        <v>0</v>
      </c>
      <c r="CT40" s="277">
        <f>[2]Final!CU49</f>
        <v>0</v>
      </c>
      <c r="CU40" s="277">
        <f>[2]Final!CV49</f>
        <v>0</v>
      </c>
      <c r="CV40" s="277">
        <f>[2]Final!CW49</f>
        <v>0</v>
      </c>
      <c r="CW40" s="277">
        <f>[2]Final!CX49</f>
        <v>0</v>
      </c>
      <c r="CX40" s="277">
        <f>[2]Final!CY49</f>
        <v>0</v>
      </c>
      <c r="CY40" s="277">
        <f>[2]Final!CZ49</f>
        <v>0</v>
      </c>
      <c r="CZ40" s="277">
        <f>[2]Final!DA49</f>
        <v>0</v>
      </c>
      <c r="DA40" s="277">
        <f>[2]Final!DB49</f>
        <v>0</v>
      </c>
      <c r="DB40" s="277">
        <f>[2]Final!DC49</f>
        <v>0</v>
      </c>
      <c r="DC40" s="92"/>
    </row>
    <row r="41" spans="1:107" x14ac:dyDescent="0.75">
      <c r="A41" s="29" t="s">
        <v>1612</v>
      </c>
      <c r="B41" s="17" t="s">
        <v>1566</v>
      </c>
      <c r="C41" s="277">
        <f>[2]Final!D50</f>
        <v>0</v>
      </c>
      <c r="D41" s="277">
        <f>[2]Final!E50</f>
        <v>0</v>
      </c>
      <c r="E41" s="277">
        <f>[2]Final!F50</f>
        <v>0</v>
      </c>
      <c r="F41" s="277">
        <f>[2]Final!G50</f>
        <v>0</v>
      </c>
      <c r="G41" s="277">
        <f>[2]Final!H50</f>
        <v>0</v>
      </c>
      <c r="H41" s="277">
        <f>[2]Final!I50</f>
        <v>0</v>
      </c>
      <c r="I41" s="277">
        <f>[2]Final!J50</f>
        <v>0</v>
      </c>
      <c r="J41" s="277">
        <f>[2]Final!K50</f>
        <v>0</v>
      </c>
      <c r="K41" s="277">
        <f>[2]Final!L50</f>
        <v>0</v>
      </c>
      <c r="L41" s="277">
        <f>[2]Final!M50</f>
        <v>0</v>
      </c>
      <c r="M41" s="277">
        <f>[2]Final!N50</f>
        <v>0</v>
      </c>
      <c r="N41" s="277">
        <f>[2]Final!O50</f>
        <v>0</v>
      </c>
      <c r="O41" s="277">
        <f>[2]Final!P50</f>
        <v>0</v>
      </c>
      <c r="P41" s="277">
        <f>[2]Final!Q50</f>
        <v>0</v>
      </c>
      <c r="Q41" s="277">
        <f>[2]Final!R50</f>
        <v>0</v>
      </c>
      <c r="R41" s="277">
        <f>[2]Final!S50</f>
        <v>0</v>
      </c>
      <c r="S41" s="277">
        <f>[2]Final!T50</f>
        <v>0</v>
      </c>
      <c r="T41" s="277">
        <f>[2]Final!U50</f>
        <v>0</v>
      </c>
      <c r="U41" s="277">
        <f>[2]Final!V50</f>
        <v>0</v>
      </c>
      <c r="V41" s="277">
        <f>[2]Final!W50</f>
        <v>0</v>
      </c>
      <c r="W41" s="277">
        <f>[2]Final!X50</f>
        <v>0</v>
      </c>
      <c r="X41" s="277">
        <f>[2]Final!Y50</f>
        <v>0</v>
      </c>
      <c r="Y41" s="277">
        <f>[2]Final!Z50</f>
        <v>0</v>
      </c>
      <c r="Z41" s="277">
        <f>[2]Final!AA50</f>
        <v>0</v>
      </c>
      <c r="AA41" s="277">
        <f>[2]Final!AB50</f>
        <v>0</v>
      </c>
      <c r="AB41" s="277">
        <f>[2]Final!AC50</f>
        <v>0</v>
      </c>
      <c r="AC41" s="277">
        <f>[2]Final!AD50</f>
        <v>0</v>
      </c>
      <c r="AD41" s="277">
        <f>[2]Final!AE50</f>
        <v>0</v>
      </c>
      <c r="AE41" s="277">
        <f>[2]Final!AF50</f>
        <v>0</v>
      </c>
      <c r="AF41" s="277">
        <f>[2]Final!AG50</f>
        <v>0</v>
      </c>
      <c r="AG41" s="277">
        <f>[2]Final!AH50</f>
        <v>0</v>
      </c>
      <c r="AH41" s="277">
        <f>[2]Final!AI50</f>
        <v>0</v>
      </c>
      <c r="AI41" s="277">
        <f>[2]Final!AJ50</f>
        <v>0</v>
      </c>
      <c r="AJ41" s="277">
        <f>[2]Final!AK50</f>
        <v>0</v>
      </c>
      <c r="AK41" s="277">
        <f>[2]Final!AL50</f>
        <v>0</v>
      </c>
      <c r="AL41" s="277">
        <f>[2]Final!AM50</f>
        <v>0</v>
      </c>
      <c r="AM41" s="277">
        <f>[2]Final!AN50</f>
        <v>0</v>
      </c>
      <c r="AN41" s="277">
        <f>[2]Final!AO50</f>
        <v>0</v>
      </c>
      <c r="AO41" s="277">
        <f>[2]Final!AP50</f>
        <v>4.4713141490834577E-4</v>
      </c>
      <c r="AP41" s="277">
        <f>[2]Final!AQ50</f>
        <v>0</v>
      </c>
      <c r="AQ41" s="277">
        <f>[2]Final!AR50</f>
        <v>0</v>
      </c>
      <c r="AR41" s="277">
        <f>[2]Final!AS50</f>
        <v>0</v>
      </c>
      <c r="AS41" s="277">
        <f>[2]Final!AT50</f>
        <v>2.7301018607062285E-4</v>
      </c>
      <c r="AT41" s="277">
        <f>[2]Final!AU50</f>
        <v>0</v>
      </c>
      <c r="AU41" s="277">
        <f>[2]Final!AV50</f>
        <v>0</v>
      </c>
      <c r="AV41" s="277">
        <f>[2]Final!AW50</f>
        <v>0</v>
      </c>
      <c r="AW41" s="277">
        <f>[2]Final!AX50</f>
        <v>6.600645249666495E-4</v>
      </c>
      <c r="AX41" s="277">
        <f>[2]Final!AY50</f>
        <v>0</v>
      </c>
      <c r="AY41" s="277">
        <f>[2]Final!AZ50</f>
        <v>2.7563966024348049E-4</v>
      </c>
      <c r="AZ41" s="277">
        <f>[2]Final!BA50</f>
        <v>4.2396514552936201E-5</v>
      </c>
      <c r="BA41" s="277">
        <f>[2]Final!BB50</f>
        <v>0</v>
      </c>
      <c r="BB41" s="277">
        <f>[2]Final!BC50</f>
        <v>0</v>
      </c>
      <c r="BC41" s="277">
        <f>[2]Final!BD50</f>
        <v>0</v>
      </c>
      <c r="BD41" s="277">
        <f>[2]Final!BE50</f>
        <v>2.2897102178445625E-2</v>
      </c>
      <c r="BE41" s="277">
        <f>[2]Final!BF50</f>
        <v>0</v>
      </c>
      <c r="BF41" s="277">
        <f>[2]Final!BG50</f>
        <v>0</v>
      </c>
      <c r="BG41" s="277">
        <f>[2]Final!BH50</f>
        <v>0</v>
      </c>
      <c r="BH41" s="277">
        <f>[2]Final!BI50</f>
        <v>0</v>
      </c>
      <c r="BI41" s="277">
        <f>[2]Final!BJ50</f>
        <v>0</v>
      </c>
      <c r="BJ41" s="277">
        <f>[2]Final!BK50</f>
        <v>3.654034951120451E-7</v>
      </c>
      <c r="BK41" s="277">
        <f>[2]Final!BL50</f>
        <v>2.0210083174302543E-5</v>
      </c>
      <c r="BL41" s="277">
        <f>[2]Final!BM50</f>
        <v>7.7513420416841445E-3</v>
      </c>
      <c r="BM41" s="277">
        <f>[2]Final!BN50</f>
        <v>0</v>
      </c>
      <c r="BN41" s="277">
        <f>[2]Final!BO50</f>
        <v>0</v>
      </c>
      <c r="BO41" s="277">
        <f>[2]Final!BP50</f>
        <v>0</v>
      </c>
      <c r="BP41" s="277">
        <f>[2]Final!BQ50</f>
        <v>0</v>
      </c>
      <c r="BQ41" s="277">
        <f>[2]Final!BR50</f>
        <v>0</v>
      </c>
      <c r="BR41" s="277">
        <f>[2]Final!BS50</f>
        <v>0</v>
      </c>
      <c r="BS41" s="277">
        <f>[2]Final!BT50</f>
        <v>5.2066047289987165E-4</v>
      </c>
      <c r="BT41" s="277">
        <f>[2]Final!BU50</f>
        <v>0</v>
      </c>
      <c r="BU41" s="277">
        <f>[2]Final!BV50</f>
        <v>0</v>
      </c>
      <c r="BV41" s="277">
        <f>[2]Final!BW50</f>
        <v>1.2747259929380621E-3</v>
      </c>
      <c r="BW41" s="277">
        <f>[2]Final!BX50</f>
        <v>0</v>
      </c>
      <c r="BX41" s="277">
        <f>[2]Final!BY50</f>
        <v>0</v>
      </c>
      <c r="BY41" s="277">
        <f>[2]Final!BZ50</f>
        <v>0</v>
      </c>
      <c r="BZ41" s="277">
        <f>[2]Final!CA50</f>
        <v>0</v>
      </c>
      <c r="CA41" s="277">
        <f>[2]Final!CB50</f>
        <v>0</v>
      </c>
      <c r="CB41" s="277">
        <f>[2]Final!CC50</f>
        <v>0</v>
      </c>
      <c r="CC41" s="277">
        <f>[2]Final!CD50</f>
        <v>0</v>
      </c>
      <c r="CD41" s="277">
        <f>[2]Final!CE50</f>
        <v>0</v>
      </c>
      <c r="CE41" s="277">
        <f>[2]Final!CF50</f>
        <v>0</v>
      </c>
      <c r="CF41" s="277">
        <f>[2]Final!CG50</f>
        <v>2.4066984295941832E-3</v>
      </c>
      <c r="CG41" s="277">
        <f>[2]Final!CH50</f>
        <v>0</v>
      </c>
      <c r="CH41" s="277">
        <f>[2]Final!CI50</f>
        <v>0</v>
      </c>
      <c r="CI41" s="277">
        <f>[2]Final!CJ50</f>
        <v>0</v>
      </c>
      <c r="CJ41" s="277">
        <f>[2]Final!CK50</f>
        <v>0</v>
      </c>
      <c r="CK41" s="277">
        <f>[2]Final!CL50</f>
        <v>0</v>
      </c>
      <c r="CL41" s="277">
        <f>[2]Final!CM50</f>
        <v>0</v>
      </c>
      <c r="CM41" s="277">
        <f>[2]Final!CN50</f>
        <v>0</v>
      </c>
      <c r="CN41" s="277">
        <f>[2]Final!CO50</f>
        <v>0</v>
      </c>
      <c r="CO41" s="277">
        <f>[2]Final!CP50</f>
        <v>0</v>
      </c>
      <c r="CP41" s="277">
        <f>[2]Final!CQ50</f>
        <v>0</v>
      </c>
      <c r="CQ41" s="277">
        <f>[2]Final!CR50</f>
        <v>0</v>
      </c>
      <c r="CR41" s="277">
        <f>[2]Final!CS50</f>
        <v>0</v>
      </c>
      <c r="CS41" s="277">
        <f>[2]Final!CT50</f>
        <v>0</v>
      </c>
      <c r="CT41" s="277">
        <f>[2]Final!CU50</f>
        <v>0</v>
      </c>
      <c r="CU41" s="277">
        <f>[2]Final!CV50</f>
        <v>0</v>
      </c>
      <c r="CV41" s="277">
        <f>[2]Final!CW50</f>
        <v>0</v>
      </c>
      <c r="CW41" s="277">
        <f>[2]Final!CX50</f>
        <v>0</v>
      </c>
      <c r="CX41" s="277">
        <f>[2]Final!CY50</f>
        <v>0</v>
      </c>
      <c r="CY41" s="277">
        <f>[2]Final!CZ50</f>
        <v>0</v>
      </c>
      <c r="CZ41" s="277">
        <f>[2]Final!DA50</f>
        <v>0</v>
      </c>
      <c r="DA41" s="277">
        <f>[2]Final!DB50</f>
        <v>0</v>
      </c>
      <c r="DB41" s="277">
        <f>[2]Final!DC50</f>
        <v>0</v>
      </c>
      <c r="DC41" s="92"/>
    </row>
    <row r="42" spans="1:107" x14ac:dyDescent="0.75">
      <c r="A42" s="29" t="s">
        <v>1613</v>
      </c>
      <c r="B42" s="17" t="s">
        <v>1567</v>
      </c>
      <c r="C42" s="277">
        <f>[2]Final!D51</f>
        <v>0</v>
      </c>
      <c r="D42" s="277">
        <f>[2]Final!E51</f>
        <v>0</v>
      </c>
      <c r="E42" s="277">
        <f>[2]Final!F51</f>
        <v>0</v>
      </c>
      <c r="F42" s="277">
        <f>[2]Final!G51</f>
        <v>0</v>
      </c>
      <c r="G42" s="277">
        <f>[2]Final!H51</f>
        <v>0</v>
      </c>
      <c r="H42" s="277">
        <f>[2]Final!I51</f>
        <v>0</v>
      </c>
      <c r="I42" s="277">
        <f>[2]Final!J51</f>
        <v>0</v>
      </c>
      <c r="J42" s="277">
        <f>[2]Final!K51</f>
        <v>0</v>
      </c>
      <c r="K42" s="277">
        <f>[2]Final!L51</f>
        <v>0</v>
      </c>
      <c r="L42" s="277">
        <f>[2]Final!M51</f>
        <v>0</v>
      </c>
      <c r="M42" s="277">
        <f>[2]Final!N51</f>
        <v>0</v>
      </c>
      <c r="N42" s="277">
        <f>[2]Final!O51</f>
        <v>0</v>
      </c>
      <c r="O42" s="277">
        <f>[2]Final!P51</f>
        <v>0</v>
      </c>
      <c r="P42" s="277">
        <f>[2]Final!Q51</f>
        <v>0</v>
      </c>
      <c r="Q42" s="277">
        <f>[2]Final!R51</f>
        <v>0</v>
      </c>
      <c r="R42" s="277">
        <f>[2]Final!S51</f>
        <v>0</v>
      </c>
      <c r="S42" s="277">
        <f>[2]Final!T51</f>
        <v>0</v>
      </c>
      <c r="T42" s="277">
        <f>[2]Final!U51</f>
        <v>0</v>
      </c>
      <c r="U42" s="277">
        <f>[2]Final!V51</f>
        <v>0</v>
      </c>
      <c r="V42" s="277">
        <f>[2]Final!W51</f>
        <v>0</v>
      </c>
      <c r="W42" s="277">
        <f>[2]Final!X51</f>
        <v>0</v>
      </c>
      <c r="X42" s="277">
        <f>[2]Final!Y51</f>
        <v>0</v>
      </c>
      <c r="Y42" s="277">
        <f>[2]Final!Z51</f>
        <v>0</v>
      </c>
      <c r="Z42" s="277">
        <f>[2]Final!AA51</f>
        <v>0</v>
      </c>
      <c r="AA42" s="277">
        <f>[2]Final!AB51</f>
        <v>0</v>
      </c>
      <c r="AB42" s="277">
        <f>[2]Final!AC51</f>
        <v>0</v>
      </c>
      <c r="AC42" s="277">
        <f>[2]Final!AD51</f>
        <v>0</v>
      </c>
      <c r="AD42" s="277">
        <f>[2]Final!AE51</f>
        <v>0</v>
      </c>
      <c r="AE42" s="277">
        <f>[2]Final!AF51</f>
        <v>0</v>
      </c>
      <c r="AF42" s="277">
        <f>[2]Final!AG51</f>
        <v>0</v>
      </c>
      <c r="AG42" s="277">
        <f>[2]Final!AH51</f>
        <v>0</v>
      </c>
      <c r="AH42" s="277">
        <f>[2]Final!AI51</f>
        <v>0</v>
      </c>
      <c r="AI42" s="277">
        <f>[2]Final!AJ51</f>
        <v>0</v>
      </c>
      <c r="AJ42" s="277">
        <f>[2]Final!AK51</f>
        <v>0</v>
      </c>
      <c r="AK42" s="277">
        <f>[2]Final!AL51</f>
        <v>0</v>
      </c>
      <c r="AL42" s="277">
        <f>[2]Final!AM51</f>
        <v>0</v>
      </c>
      <c r="AM42" s="277">
        <f>[2]Final!AN51</f>
        <v>0</v>
      </c>
      <c r="AN42" s="277">
        <f>[2]Final!AO51</f>
        <v>0</v>
      </c>
      <c r="AO42" s="277">
        <f>[2]Final!AP51</f>
        <v>2.1317697072107318E-3</v>
      </c>
      <c r="AP42" s="277">
        <f>[2]Final!AQ51</f>
        <v>0</v>
      </c>
      <c r="AQ42" s="277">
        <f>[2]Final!AR51</f>
        <v>0</v>
      </c>
      <c r="AR42" s="277">
        <f>[2]Final!AS51</f>
        <v>0</v>
      </c>
      <c r="AS42" s="277">
        <f>[2]Final!AT51</f>
        <v>1.3016192220459794E-3</v>
      </c>
      <c r="AT42" s="277">
        <f>[2]Final!AU51</f>
        <v>0</v>
      </c>
      <c r="AU42" s="277">
        <f>[2]Final!AV51</f>
        <v>0</v>
      </c>
      <c r="AV42" s="277">
        <f>[2]Final!AW51</f>
        <v>0</v>
      </c>
      <c r="AW42" s="277">
        <f>[2]Final!AX51</f>
        <v>3.146961971832772E-3</v>
      </c>
      <c r="AX42" s="277">
        <f>[2]Final!AY51</f>
        <v>0</v>
      </c>
      <c r="AY42" s="277">
        <f>[2]Final!AZ51</f>
        <v>1.3141556558564733E-3</v>
      </c>
      <c r="AZ42" s="277">
        <f>[2]Final!BA51</f>
        <v>2.0213208556100801E-4</v>
      </c>
      <c r="BA42" s="277">
        <f>[2]Final!BB51</f>
        <v>0</v>
      </c>
      <c r="BB42" s="277">
        <f>[2]Final!BC51</f>
        <v>0</v>
      </c>
      <c r="BC42" s="277">
        <f>[2]Final!BD51</f>
        <v>0</v>
      </c>
      <c r="BD42" s="277">
        <f>[2]Final!BE51</f>
        <v>0.1091655544196659</v>
      </c>
      <c r="BE42" s="277">
        <f>[2]Final!BF51</f>
        <v>0</v>
      </c>
      <c r="BF42" s="277">
        <f>[2]Final!BG51</f>
        <v>0</v>
      </c>
      <c r="BG42" s="277">
        <f>[2]Final!BH51</f>
        <v>0</v>
      </c>
      <c r="BH42" s="277">
        <f>[2]Final!BI51</f>
        <v>0</v>
      </c>
      <c r="BI42" s="277">
        <f>[2]Final!BJ51</f>
        <v>0</v>
      </c>
      <c r="BJ42" s="277">
        <f>[2]Final!BK51</f>
        <v>1.7421189292826919E-6</v>
      </c>
      <c r="BK42" s="277">
        <f>[2]Final!BL51</f>
        <v>9.6354766528804046E-5</v>
      </c>
      <c r="BL42" s="277">
        <f>[2]Final!BM51</f>
        <v>3.6955748586975035E-2</v>
      </c>
      <c r="BM42" s="277">
        <f>[2]Final!BN51</f>
        <v>0</v>
      </c>
      <c r="BN42" s="277">
        <f>[2]Final!BO51</f>
        <v>0</v>
      </c>
      <c r="BO42" s="277">
        <f>[2]Final!BP51</f>
        <v>0</v>
      </c>
      <c r="BP42" s="277">
        <f>[2]Final!BQ51</f>
        <v>0</v>
      </c>
      <c r="BQ42" s="277">
        <f>[2]Final!BR51</f>
        <v>0</v>
      </c>
      <c r="BR42" s="277">
        <f>[2]Final!BS51</f>
        <v>0</v>
      </c>
      <c r="BS42" s="277">
        <f>[2]Final!BT51</f>
        <v>2.4823311153332329E-3</v>
      </c>
      <c r="BT42" s="277">
        <f>[2]Final!BU51</f>
        <v>0</v>
      </c>
      <c r="BU42" s="277">
        <f>[2]Final!BV51</f>
        <v>0</v>
      </c>
      <c r="BV42" s="277">
        <f>[2]Final!BW51</f>
        <v>6.0774576917090612E-3</v>
      </c>
      <c r="BW42" s="277">
        <f>[2]Final!BX51</f>
        <v>0</v>
      </c>
      <c r="BX42" s="277">
        <f>[2]Final!BY51</f>
        <v>0</v>
      </c>
      <c r="BY42" s="277">
        <f>[2]Final!BZ51</f>
        <v>0</v>
      </c>
      <c r="BZ42" s="277">
        <f>[2]Final!CA51</f>
        <v>0</v>
      </c>
      <c r="CA42" s="277">
        <f>[2]Final!CB51</f>
        <v>0</v>
      </c>
      <c r="CB42" s="277">
        <f>[2]Final!CC51</f>
        <v>0</v>
      </c>
      <c r="CC42" s="277">
        <f>[2]Final!CD51</f>
        <v>0</v>
      </c>
      <c r="CD42" s="277">
        <f>[2]Final!CE51</f>
        <v>0</v>
      </c>
      <c r="CE42" s="277">
        <f>[2]Final!CF51</f>
        <v>0</v>
      </c>
      <c r="CF42" s="277">
        <f>[2]Final!CG51</f>
        <v>1.1474315236052447E-2</v>
      </c>
      <c r="CG42" s="277">
        <f>[2]Final!CH51</f>
        <v>0</v>
      </c>
      <c r="CH42" s="277">
        <f>[2]Final!CI51</f>
        <v>0</v>
      </c>
      <c r="CI42" s="277">
        <f>[2]Final!CJ51</f>
        <v>0</v>
      </c>
      <c r="CJ42" s="277">
        <f>[2]Final!CK51</f>
        <v>0</v>
      </c>
      <c r="CK42" s="277">
        <f>[2]Final!CL51</f>
        <v>0</v>
      </c>
      <c r="CL42" s="277">
        <f>[2]Final!CM51</f>
        <v>0</v>
      </c>
      <c r="CM42" s="277">
        <f>[2]Final!CN51</f>
        <v>0</v>
      </c>
      <c r="CN42" s="277">
        <f>[2]Final!CO51</f>
        <v>0</v>
      </c>
      <c r="CO42" s="277">
        <f>[2]Final!CP51</f>
        <v>0</v>
      </c>
      <c r="CP42" s="277">
        <f>[2]Final!CQ51</f>
        <v>0</v>
      </c>
      <c r="CQ42" s="277">
        <f>[2]Final!CR51</f>
        <v>0</v>
      </c>
      <c r="CR42" s="277">
        <f>[2]Final!CS51</f>
        <v>0</v>
      </c>
      <c r="CS42" s="277">
        <f>[2]Final!CT51</f>
        <v>0</v>
      </c>
      <c r="CT42" s="277">
        <f>[2]Final!CU51</f>
        <v>0</v>
      </c>
      <c r="CU42" s="277">
        <f>[2]Final!CV51</f>
        <v>0</v>
      </c>
      <c r="CV42" s="277">
        <f>[2]Final!CW51</f>
        <v>0</v>
      </c>
      <c r="CW42" s="277">
        <f>[2]Final!CX51</f>
        <v>0</v>
      </c>
      <c r="CX42" s="277">
        <f>[2]Final!CY51</f>
        <v>0</v>
      </c>
      <c r="CY42" s="277">
        <f>[2]Final!CZ51</f>
        <v>0</v>
      </c>
      <c r="CZ42" s="277">
        <f>[2]Final!DA51</f>
        <v>0</v>
      </c>
      <c r="DA42" s="277">
        <f>[2]Final!DB51</f>
        <v>0</v>
      </c>
      <c r="DB42" s="277">
        <f>[2]Final!DC51</f>
        <v>0</v>
      </c>
      <c r="DC42" s="92"/>
    </row>
    <row r="43" spans="1:107" x14ac:dyDescent="0.75">
      <c r="A43" s="29" t="s">
        <v>1614</v>
      </c>
      <c r="B43" s="17" t="s">
        <v>107</v>
      </c>
      <c r="C43" s="277">
        <f>[2]Final!D52</f>
        <v>0</v>
      </c>
      <c r="D43" s="277">
        <f>[2]Final!E52</f>
        <v>0</v>
      </c>
      <c r="E43" s="277">
        <f>[2]Final!F52</f>
        <v>0</v>
      </c>
      <c r="F43" s="277">
        <f>[2]Final!G52</f>
        <v>0</v>
      </c>
      <c r="G43" s="277">
        <f>[2]Final!H52</f>
        <v>0</v>
      </c>
      <c r="H43" s="277">
        <f>[2]Final!I52</f>
        <v>0</v>
      </c>
      <c r="I43" s="277">
        <f>[2]Final!J52</f>
        <v>0</v>
      </c>
      <c r="J43" s="277">
        <f>[2]Final!K52</f>
        <v>0</v>
      </c>
      <c r="K43" s="277">
        <f>[2]Final!L52</f>
        <v>0</v>
      </c>
      <c r="L43" s="277">
        <f>[2]Final!M52</f>
        <v>0</v>
      </c>
      <c r="M43" s="277">
        <f>[2]Final!N52</f>
        <v>0</v>
      </c>
      <c r="N43" s="277">
        <f>[2]Final!O52</f>
        <v>0</v>
      </c>
      <c r="O43" s="277">
        <f>[2]Final!P52</f>
        <v>0</v>
      </c>
      <c r="P43" s="277">
        <f>[2]Final!Q52</f>
        <v>0</v>
      </c>
      <c r="Q43" s="277">
        <f>[2]Final!R52</f>
        <v>0</v>
      </c>
      <c r="R43" s="277">
        <f>[2]Final!S52</f>
        <v>0</v>
      </c>
      <c r="S43" s="277">
        <f>[2]Final!T52</f>
        <v>0</v>
      </c>
      <c r="T43" s="277">
        <f>[2]Final!U52</f>
        <v>0</v>
      </c>
      <c r="U43" s="277">
        <f>[2]Final!V52</f>
        <v>0</v>
      </c>
      <c r="V43" s="277">
        <f>[2]Final!W52</f>
        <v>0</v>
      </c>
      <c r="W43" s="277">
        <f>[2]Final!X52</f>
        <v>0</v>
      </c>
      <c r="X43" s="277">
        <f>[2]Final!Y52</f>
        <v>0</v>
      </c>
      <c r="Y43" s="277">
        <f>[2]Final!Z52</f>
        <v>0</v>
      </c>
      <c r="Z43" s="277">
        <f>[2]Final!AA52</f>
        <v>0</v>
      </c>
      <c r="AA43" s="277">
        <f>[2]Final!AB52</f>
        <v>0</v>
      </c>
      <c r="AB43" s="277">
        <f>[2]Final!AC52</f>
        <v>0</v>
      </c>
      <c r="AC43" s="277">
        <f>[2]Final!AD52</f>
        <v>0</v>
      </c>
      <c r="AD43" s="277">
        <f>[2]Final!AE52</f>
        <v>0</v>
      </c>
      <c r="AE43" s="277">
        <f>[2]Final!AF52</f>
        <v>0</v>
      </c>
      <c r="AF43" s="277">
        <f>[2]Final!AG52</f>
        <v>0</v>
      </c>
      <c r="AG43" s="277">
        <f>[2]Final!AH52</f>
        <v>0</v>
      </c>
      <c r="AH43" s="277">
        <f>[2]Final!AI52</f>
        <v>0</v>
      </c>
      <c r="AI43" s="277">
        <f>[2]Final!AJ52</f>
        <v>0</v>
      </c>
      <c r="AJ43" s="277">
        <f>[2]Final!AK52</f>
        <v>0</v>
      </c>
      <c r="AK43" s="277">
        <f>[2]Final!AL52</f>
        <v>0</v>
      </c>
      <c r="AL43" s="277">
        <f>[2]Final!AM52</f>
        <v>0</v>
      </c>
      <c r="AM43" s="277">
        <f>[2]Final!AN52</f>
        <v>0</v>
      </c>
      <c r="AN43" s="277">
        <f>[2]Final!AO52</f>
        <v>0</v>
      </c>
      <c r="AO43" s="277">
        <f>[2]Final!AP52</f>
        <v>2.1242915541972796E-3</v>
      </c>
      <c r="AP43" s="277">
        <f>[2]Final!AQ52</f>
        <v>0</v>
      </c>
      <c r="AQ43" s="277">
        <f>[2]Final!AR52</f>
        <v>0</v>
      </c>
      <c r="AR43" s="277">
        <f>[2]Final!AS52</f>
        <v>0</v>
      </c>
      <c r="AS43" s="277">
        <f>[2]Final!AT52</f>
        <v>1.2970531998932179E-3</v>
      </c>
      <c r="AT43" s="277">
        <f>[2]Final!AU52</f>
        <v>0</v>
      </c>
      <c r="AU43" s="277">
        <f>[2]Final!AV52</f>
        <v>0</v>
      </c>
      <c r="AV43" s="277">
        <f>[2]Final!AW52</f>
        <v>0</v>
      </c>
      <c r="AW43" s="277">
        <f>[2]Final!AX52</f>
        <v>3.1359225696528468E-3</v>
      </c>
      <c r="AX43" s="277">
        <f>[2]Final!AY52</f>
        <v>0</v>
      </c>
      <c r="AY43" s="277">
        <f>[2]Final!AZ52</f>
        <v>1.3095456564532794E-3</v>
      </c>
      <c r="AZ43" s="277">
        <f>[2]Final!BA52</f>
        <v>2.0142301522398215E-4</v>
      </c>
      <c r="BA43" s="277">
        <f>[2]Final!BB52</f>
        <v>0</v>
      </c>
      <c r="BB43" s="277">
        <f>[2]Final!BC52</f>
        <v>0</v>
      </c>
      <c r="BC43" s="277">
        <f>[2]Final!BD52</f>
        <v>0</v>
      </c>
      <c r="BD43" s="277">
        <f>[2]Final!BE52</f>
        <v>0.10878260652572252</v>
      </c>
      <c r="BE43" s="277">
        <f>[2]Final!BF52</f>
        <v>0</v>
      </c>
      <c r="BF43" s="277">
        <f>[2]Final!BG52</f>
        <v>0</v>
      </c>
      <c r="BG43" s="277">
        <f>[2]Final!BH52</f>
        <v>0</v>
      </c>
      <c r="BH43" s="277">
        <f>[2]Final!BI52</f>
        <v>0</v>
      </c>
      <c r="BI43" s="277">
        <f>[2]Final!BJ52</f>
        <v>0</v>
      </c>
      <c r="BJ43" s="277">
        <f>[2]Final!BK52</f>
        <v>1.7360076538120152E-6</v>
      </c>
      <c r="BK43" s="277">
        <f>[2]Final!BL52</f>
        <v>9.6016758307165186E-5</v>
      </c>
      <c r="BL43" s="277">
        <f>[2]Final!BM52</f>
        <v>3.6826109469895313E-2</v>
      </c>
      <c r="BM43" s="277">
        <f>[2]Final!BN52</f>
        <v>0</v>
      </c>
      <c r="BN43" s="277">
        <f>[2]Final!BO52</f>
        <v>0</v>
      </c>
      <c r="BO43" s="277">
        <f>[2]Final!BP52</f>
        <v>0</v>
      </c>
      <c r="BP43" s="277">
        <f>[2]Final!BQ52</f>
        <v>0</v>
      </c>
      <c r="BQ43" s="277">
        <f>[2]Final!BR52</f>
        <v>0</v>
      </c>
      <c r="BR43" s="277">
        <f>[2]Final!BS52</f>
        <v>0</v>
      </c>
      <c r="BS43" s="277">
        <f>[2]Final!BT52</f>
        <v>2.4736232085421175E-3</v>
      </c>
      <c r="BT43" s="277">
        <f>[2]Final!BU52</f>
        <v>0</v>
      </c>
      <c r="BU43" s="277">
        <f>[2]Final!BV52</f>
        <v>0</v>
      </c>
      <c r="BV43" s="277">
        <f>[2]Final!BW52</f>
        <v>6.0561382413023635E-3</v>
      </c>
      <c r="BW43" s="277">
        <f>[2]Final!BX52</f>
        <v>0</v>
      </c>
      <c r="BX43" s="277">
        <f>[2]Final!BY52</f>
        <v>0</v>
      </c>
      <c r="BY43" s="277">
        <f>[2]Final!BZ52</f>
        <v>0</v>
      </c>
      <c r="BZ43" s="277">
        <f>[2]Final!CA52</f>
        <v>0</v>
      </c>
      <c r="CA43" s="277">
        <f>[2]Final!CB52</f>
        <v>0</v>
      </c>
      <c r="CB43" s="277">
        <f>[2]Final!CC52</f>
        <v>0</v>
      </c>
      <c r="CC43" s="277">
        <f>[2]Final!CD52</f>
        <v>0</v>
      </c>
      <c r="CD43" s="277">
        <f>[2]Final!CE52</f>
        <v>0</v>
      </c>
      <c r="CE43" s="277">
        <f>[2]Final!CF52</f>
        <v>0</v>
      </c>
      <c r="CF43" s="277">
        <f>[2]Final!CG52</f>
        <v>1.1434063850187666E-2</v>
      </c>
      <c r="CG43" s="277">
        <f>[2]Final!CH52</f>
        <v>0</v>
      </c>
      <c r="CH43" s="277">
        <f>[2]Final!CI52</f>
        <v>0</v>
      </c>
      <c r="CI43" s="277">
        <f>[2]Final!CJ52</f>
        <v>0</v>
      </c>
      <c r="CJ43" s="277">
        <f>[2]Final!CK52</f>
        <v>0</v>
      </c>
      <c r="CK43" s="277">
        <f>[2]Final!CL52</f>
        <v>0</v>
      </c>
      <c r="CL43" s="277">
        <f>[2]Final!CM52</f>
        <v>0</v>
      </c>
      <c r="CM43" s="277">
        <f>[2]Final!CN52</f>
        <v>0</v>
      </c>
      <c r="CN43" s="277">
        <f>[2]Final!CO52</f>
        <v>0</v>
      </c>
      <c r="CO43" s="277">
        <f>[2]Final!CP52</f>
        <v>0</v>
      </c>
      <c r="CP43" s="277">
        <f>[2]Final!CQ52</f>
        <v>0</v>
      </c>
      <c r="CQ43" s="277">
        <f>[2]Final!CR52</f>
        <v>0</v>
      </c>
      <c r="CR43" s="277">
        <f>[2]Final!CS52</f>
        <v>0</v>
      </c>
      <c r="CS43" s="277">
        <f>[2]Final!CT52</f>
        <v>0</v>
      </c>
      <c r="CT43" s="277">
        <f>[2]Final!CU52</f>
        <v>0</v>
      </c>
      <c r="CU43" s="277">
        <f>[2]Final!CV52</f>
        <v>0</v>
      </c>
      <c r="CV43" s="277">
        <f>[2]Final!CW52</f>
        <v>0</v>
      </c>
      <c r="CW43" s="277">
        <f>[2]Final!CX52</f>
        <v>0</v>
      </c>
      <c r="CX43" s="277">
        <f>[2]Final!CY52</f>
        <v>0</v>
      </c>
      <c r="CY43" s="277">
        <f>[2]Final!CZ52</f>
        <v>0</v>
      </c>
      <c r="CZ43" s="277">
        <f>[2]Final!DA52</f>
        <v>0</v>
      </c>
      <c r="DA43" s="277">
        <f>[2]Final!DB52</f>
        <v>0</v>
      </c>
      <c r="DB43" s="277">
        <f>[2]Final!DC52</f>
        <v>0</v>
      </c>
      <c r="DC43" s="92"/>
    </row>
    <row r="44" spans="1:107" x14ac:dyDescent="0.75">
      <c r="A44" s="29" t="s">
        <v>1615</v>
      </c>
      <c r="B44" s="17" t="s">
        <v>111</v>
      </c>
      <c r="C44" s="277">
        <f>[2]Final!D53</f>
        <v>0</v>
      </c>
      <c r="D44" s="277">
        <f>[2]Final!E53</f>
        <v>0</v>
      </c>
      <c r="E44" s="277">
        <f>[2]Final!F53</f>
        <v>0</v>
      </c>
      <c r="F44" s="277">
        <f>[2]Final!G53</f>
        <v>0</v>
      </c>
      <c r="G44" s="277">
        <f>[2]Final!H53</f>
        <v>0</v>
      </c>
      <c r="H44" s="277">
        <f>[2]Final!I53</f>
        <v>0</v>
      </c>
      <c r="I44" s="277">
        <f>[2]Final!J53</f>
        <v>0</v>
      </c>
      <c r="J44" s="277">
        <f>[2]Final!K53</f>
        <v>0</v>
      </c>
      <c r="K44" s="277">
        <f>[2]Final!L53</f>
        <v>0</v>
      </c>
      <c r="L44" s="277">
        <f>[2]Final!M53</f>
        <v>0</v>
      </c>
      <c r="M44" s="277">
        <f>[2]Final!N53</f>
        <v>0</v>
      </c>
      <c r="N44" s="277">
        <f>[2]Final!O53</f>
        <v>0</v>
      </c>
      <c r="O44" s="277">
        <f>[2]Final!P53</f>
        <v>0</v>
      </c>
      <c r="P44" s="277">
        <f>[2]Final!Q53</f>
        <v>0</v>
      </c>
      <c r="Q44" s="277">
        <f>[2]Final!R53</f>
        <v>0</v>
      </c>
      <c r="R44" s="277">
        <f>[2]Final!S53</f>
        <v>0</v>
      </c>
      <c r="S44" s="277">
        <f>[2]Final!T53</f>
        <v>0</v>
      </c>
      <c r="T44" s="277">
        <f>[2]Final!U53</f>
        <v>0</v>
      </c>
      <c r="U44" s="277">
        <f>[2]Final!V53</f>
        <v>0</v>
      </c>
      <c r="V44" s="277">
        <f>[2]Final!W53</f>
        <v>0</v>
      </c>
      <c r="W44" s="277">
        <f>[2]Final!X53</f>
        <v>0</v>
      </c>
      <c r="X44" s="277">
        <f>[2]Final!Y53</f>
        <v>0</v>
      </c>
      <c r="Y44" s="277">
        <f>[2]Final!Z53</f>
        <v>0</v>
      </c>
      <c r="Z44" s="277">
        <f>[2]Final!AA53</f>
        <v>0</v>
      </c>
      <c r="AA44" s="277">
        <f>[2]Final!AB53</f>
        <v>0</v>
      </c>
      <c r="AB44" s="277">
        <f>[2]Final!AC53</f>
        <v>0</v>
      </c>
      <c r="AC44" s="277">
        <f>[2]Final!AD53</f>
        <v>0</v>
      </c>
      <c r="AD44" s="277">
        <f>[2]Final!AE53</f>
        <v>0</v>
      </c>
      <c r="AE44" s="277">
        <f>[2]Final!AF53</f>
        <v>0</v>
      </c>
      <c r="AF44" s="277">
        <f>[2]Final!AG53</f>
        <v>0</v>
      </c>
      <c r="AG44" s="277">
        <f>[2]Final!AH53</f>
        <v>0</v>
      </c>
      <c r="AH44" s="277">
        <f>[2]Final!AI53</f>
        <v>0</v>
      </c>
      <c r="AI44" s="277">
        <f>[2]Final!AJ53</f>
        <v>0</v>
      </c>
      <c r="AJ44" s="277">
        <f>[2]Final!AK53</f>
        <v>0</v>
      </c>
      <c r="AK44" s="277">
        <f>[2]Final!AL53</f>
        <v>0</v>
      </c>
      <c r="AL44" s="277">
        <f>[2]Final!AM53</f>
        <v>0</v>
      </c>
      <c r="AM44" s="277">
        <f>[2]Final!AN53</f>
        <v>0</v>
      </c>
      <c r="AN44" s="277">
        <f>[2]Final!AO53</f>
        <v>0</v>
      </c>
      <c r="AO44" s="277">
        <f>[2]Final!AP53</f>
        <v>0</v>
      </c>
      <c r="AP44" s="277">
        <f>[2]Final!AQ53</f>
        <v>0</v>
      </c>
      <c r="AQ44" s="277">
        <f>[2]Final!AR53</f>
        <v>0</v>
      </c>
      <c r="AR44" s="277">
        <f>[2]Final!AS53</f>
        <v>0</v>
      </c>
      <c r="AS44" s="277">
        <f>[2]Final!AT53</f>
        <v>0</v>
      </c>
      <c r="AT44" s="277">
        <f>[2]Final!AU53</f>
        <v>0</v>
      </c>
      <c r="AU44" s="277">
        <f>[2]Final!AV53</f>
        <v>0</v>
      </c>
      <c r="AV44" s="277">
        <f>[2]Final!AW53</f>
        <v>0</v>
      </c>
      <c r="AW44" s="277">
        <f>[2]Final!AX53</f>
        <v>0</v>
      </c>
      <c r="AX44" s="277">
        <f>[2]Final!AY53</f>
        <v>0</v>
      </c>
      <c r="AY44" s="277">
        <f>[2]Final!AZ53</f>
        <v>0</v>
      </c>
      <c r="AZ44" s="277">
        <f>[2]Final!BA53</f>
        <v>0</v>
      </c>
      <c r="BA44" s="277">
        <f>[2]Final!BB53</f>
        <v>0</v>
      </c>
      <c r="BB44" s="277">
        <f>[2]Final!BC53</f>
        <v>0</v>
      </c>
      <c r="BC44" s="277">
        <f>[2]Final!BD53</f>
        <v>0</v>
      </c>
      <c r="BD44" s="277">
        <f>[2]Final!BE53</f>
        <v>0</v>
      </c>
      <c r="BE44" s="277">
        <f>[2]Final!BF53</f>
        <v>0</v>
      </c>
      <c r="BF44" s="277">
        <f>[2]Final!BG53</f>
        <v>0</v>
      </c>
      <c r="BG44" s="277">
        <f>[2]Final!BH53</f>
        <v>0</v>
      </c>
      <c r="BH44" s="277">
        <f>[2]Final!BI53</f>
        <v>0</v>
      </c>
      <c r="BI44" s="277">
        <f>[2]Final!BJ53</f>
        <v>0</v>
      </c>
      <c r="BJ44" s="277">
        <f>[2]Final!BK53</f>
        <v>0</v>
      </c>
      <c r="BK44" s="277">
        <f>[2]Final!BL53</f>
        <v>0</v>
      </c>
      <c r="BL44" s="277">
        <f>[2]Final!BM53</f>
        <v>0</v>
      </c>
      <c r="BM44" s="277">
        <f>[2]Final!BN53</f>
        <v>0</v>
      </c>
      <c r="BN44" s="277">
        <f>[2]Final!BO53</f>
        <v>0</v>
      </c>
      <c r="BO44" s="277">
        <f>[2]Final!BP53</f>
        <v>0</v>
      </c>
      <c r="BP44" s="277">
        <f>[2]Final!BQ53</f>
        <v>0</v>
      </c>
      <c r="BQ44" s="277">
        <f>[2]Final!BR53</f>
        <v>0</v>
      </c>
      <c r="BR44" s="277">
        <f>[2]Final!BS53</f>
        <v>0</v>
      </c>
      <c r="BS44" s="277">
        <f>[2]Final!BT53</f>
        <v>0</v>
      </c>
      <c r="BT44" s="277">
        <f>[2]Final!BU53</f>
        <v>0</v>
      </c>
      <c r="BU44" s="277">
        <f>[2]Final!BV53</f>
        <v>0</v>
      </c>
      <c r="BV44" s="277">
        <f>[2]Final!BW53</f>
        <v>0</v>
      </c>
      <c r="BW44" s="277">
        <f>[2]Final!BX53</f>
        <v>0</v>
      </c>
      <c r="BX44" s="277">
        <f>[2]Final!BY53</f>
        <v>0</v>
      </c>
      <c r="BY44" s="277">
        <f>[2]Final!BZ53</f>
        <v>0</v>
      </c>
      <c r="BZ44" s="277">
        <f>[2]Final!CA53</f>
        <v>0</v>
      </c>
      <c r="CA44" s="277">
        <f>[2]Final!CB53</f>
        <v>0</v>
      </c>
      <c r="CB44" s="277">
        <f>[2]Final!CC53</f>
        <v>0</v>
      </c>
      <c r="CC44" s="277">
        <f>[2]Final!CD53</f>
        <v>0</v>
      </c>
      <c r="CD44" s="277">
        <f>[2]Final!CE53</f>
        <v>0</v>
      </c>
      <c r="CE44" s="277">
        <f>[2]Final!CF53</f>
        <v>0</v>
      </c>
      <c r="CF44" s="277">
        <f>[2]Final!CG53</f>
        <v>1.6994439535127455E-3</v>
      </c>
      <c r="CG44" s="277">
        <f>[2]Final!CH53</f>
        <v>0</v>
      </c>
      <c r="CH44" s="277">
        <f>[2]Final!CI53</f>
        <v>0</v>
      </c>
      <c r="CI44" s="277">
        <f>[2]Final!CJ53</f>
        <v>0</v>
      </c>
      <c r="CJ44" s="277">
        <f>[2]Final!CK53</f>
        <v>0</v>
      </c>
      <c r="CK44" s="277">
        <f>[2]Final!CL53</f>
        <v>0</v>
      </c>
      <c r="CL44" s="277">
        <f>[2]Final!CM53</f>
        <v>0</v>
      </c>
      <c r="CM44" s="277">
        <f>[2]Final!CN53</f>
        <v>0</v>
      </c>
      <c r="CN44" s="277">
        <f>[2]Final!CO53</f>
        <v>0</v>
      </c>
      <c r="CO44" s="277">
        <f>[2]Final!CP53</f>
        <v>0</v>
      </c>
      <c r="CP44" s="277">
        <f>[2]Final!CQ53</f>
        <v>0</v>
      </c>
      <c r="CQ44" s="277">
        <f>[2]Final!CR53</f>
        <v>0</v>
      </c>
      <c r="CR44" s="277">
        <f>[2]Final!CS53</f>
        <v>0</v>
      </c>
      <c r="CS44" s="277">
        <f>[2]Final!CT53</f>
        <v>0</v>
      </c>
      <c r="CT44" s="277">
        <f>[2]Final!CU53</f>
        <v>0</v>
      </c>
      <c r="CU44" s="277">
        <f>[2]Final!CV53</f>
        <v>0</v>
      </c>
      <c r="CV44" s="277">
        <f>[2]Final!CW53</f>
        <v>0</v>
      </c>
      <c r="CW44" s="277">
        <f>[2]Final!CX53</f>
        <v>0</v>
      </c>
      <c r="CX44" s="277">
        <f>[2]Final!CY53</f>
        <v>0</v>
      </c>
      <c r="CY44" s="277">
        <f>[2]Final!CZ53</f>
        <v>0</v>
      </c>
      <c r="CZ44" s="277">
        <f>[2]Final!DA53</f>
        <v>0</v>
      </c>
      <c r="DA44" s="277">
        <f>[2]Final!DB53</f>
        <v>0</v>
      </c>
      <c r="DB44" s="277">
        <f>[2]Final!DC53</f>
        <v>0</v>
      </c>
      <c r="DC44" s="92"/>
    </row>
    <row r="45" spans="1:107" x14ac:dyDescent="0.75">
      <c r="A45" s="29" t="s">
        <v>1490</v>
      </c>
      <c r="B45" s="17" t="s">
        <v>116</v>
      </c>
      <c r="C45" s="277">
        <f>[2]Final!D54</f>
        <v>0</v>
      </c>
      <c r="D45" s="277">
        <f>[2]Final!E54</f>
        <v>0</v>
      </c>
      <c r="E45" s="277">
        <f>[2]Final!F54</f>
        <v>0</v>
      </c>
      <c r="F45" s="277">
        <f>[2]Final!G54</f>
        <v>0</v>
      </c>
      <c r="G45" s="277">
        <f>[2]Final!H54</f>
        <v>0</v>
      </c>
      <c r="H45" s="277">
        <f>[2]Final!I54</f>
        <v>0</v>
      </c>
      <c r="I45" s="277">
        <f>[2]Final!J54</f>
        <v>0</v>
      </c>
      <c r="J45" s="277">
        <f>[2]Final!K54</f>
        <v>0</v>
      </c>
      <c r="K45" s="277">
        <f>[2]Final!L54</f>
        <v>0</v>
      </c>
      <c r="L45" s="277">
        <f>[2]Final!M54</f>
        <v>0</v>
      </c>
      <c r="M45" s="277">
        <f>[2]Final!N54</f>
        <v>0</v>
      </c>
      <c r="N45" s="277">
        <f>[2]Final!O54</f>
        <v>0</v>
      </c>
      <c r="O45" s="277">
        <f>[2]Final!P54</f>
        <v>0</v>
      </c>
      <c r="P45" s="277">
        <f>[2]Final!Q54</f>
        <v>0</v>
      </c>
      <c r="Q45" s="277">
        <f>[2]Final!R54</f>
        <v>0</v>
      </c>
      <c r="R45" s="277">
        <f>[2]Final!S54</f>
        <v>0</v>
      </c>
      <c r="S45" s="277">
        <f>[2]Final!T54</f>
        <v>0</v>
      </c>
      <c r="T45" s="277">
        <f>[2]Final!U54</f>
        <v>0</v>
      </c>
      <c r="U45" s="277">
        <f>[2]Final!V54</f>
        <v>0</v>
      </c>
      <c r="V45" s="277">
        <f>[2]Final!W54</f>
        <v>0</v>
      </c>
      <c r="W45" s="277">
        <f>[2]Final!X54</f>
        <v>0</v>
      </c>
      <c r="X45" s="277">
        <f>[2]Final!Y54</f>
        <v>0</v>
      </c>
      <c r="Y45" s="277">
        <f>[2]Final!Z54</f>
        <v>0</v>
      </c>
      <c r="Z45" s="277">
        <f>[2]Final!AA54</f>
        <v>0</v>
      </c>
      <c r="AA45" s="277">
        <f>[2]Final!AB54</f>
        <v>0</v>
      </c>
      <c r="AB45" s="277">
        <f>[2]Final!AC54</f>
        <v>0</v>
      </c>
      <c r="AC45" s="277">
        <f>[2]Final!AD54</f>
        <v>0</v>
      </c>
      <c r="AD45" s="277">
        <f>[2]Final!AE54</f>
        <v>0</v>
      </c>
      <c r="AE45" s="277">
        <f>[2]Final!AF54</f>
        <v>0</v>
      </c>
      <c r="AF45" s="277">
        <f>[2]Final!AG54</f>
        <v>0</v>
      </c>
      <c r="AG45" s="277">
        <f>[2]Final!AH54</f>
        <v>0</v>
      </c>
      <c r="AH45" s="277">
        <f>[2]Final!AI54</f>
        <v>0</v>
      </c>
      <c r="AI45" s="277">
        <f>[2]Final!AJ54</f>
        <v>0</v>
      </c>
      <c r="AJ45" s="277">
        <f>[2]Final!AK54</f>
        <v>0</v>
      </c>
      <c r="AK45" s="277">
        <f>[2]Final!AL54</f>
        <v>0</v>
      </c>
      <c r="AL45" s="277">
        <f>[2]Final!AM54</f>
        <v>0</v>
      </c>
      <c r="AM45" s="277">
        <f>[2]Final!AN54</f>
        <v>0</v>
      </c>
      <c r="AN45" s="277">
        <f>[2]Final!AO54</f>
        <v>0</v>
      </c>
      <c r="AO45" s="277">
        <f>[2]Final!AP54</f>
        <v>1.6265134852909478E-3</v>
      </c>
      <c r="AP45" s="277">
        <f>[2]Final!AQ54</f>
        <v>0</v>
      </c>
      <c r="AQ45" s="277">
        <f>[2]Final!AR54</f>
        <v>0</v>
      </c>
      <c r="AR45" s="277">
        <f>[2]Final!AS54</f>
        <v>0</v>
      </c>
      <c r="AS45" s="277">
        <f>[2]Final!AT54</f>
        <v>0</v>
      </c>
      <c r="AT45" s="277">
        <f>[2]Final!AU54</f>
        <v>0</v>
      </c>
      <c r="AU45" s="277">
        <f>[2]Final!AV54</f>
        <v>0</v>
      </c>
      <c r="AV45" s="277">
        <f>[2]Final!AW54</f>
        <v>0</v>
      </c>
      <c r="AW45" s="277">
        <f>[2]Final!AX54</f>
        <v>2.8240323548547651E-3</v>
      </c>
      <c r="AX45" s="277">
        <f>[2]Final!AY54</f>
        <v>0</v>
      </c>
      <c r="AY45" s="277">
        <f>[2]Final!AZ54</f>
        <v>0</v>
      </c>
      <c r="AZ45" s="277">
        <f>[2]Final!BA54</f>
        <v>0</v>
      </c>
      <c r="BA45" s="277">
        <f>[2]Final!BB54</f>
        <v>0</v>
      </c>
      <c r="BB45" s="277">
        <f>[2]Final!BC54</f>
        <v>0</v>
      </c>
      <c r="BC45" s="277">
        <f>[2]Final!BD54</f>
        <v>0</v>
      </c>
      <c r="BD45" s="277">
        <f>[2]Final!BE54</f>
        <v>0</v>
      </c>
      <c r="BE45" s="277">
        <f>[2]Final!BF54</f>
        <v>0</v>
      </c>
      <c r="BF45" s="277">
        <f>[2]Final!BG54</f>
        <v>0</v>
      </c>
      <c r="BG45" s="277">
        <f>[2]Final!BH54</f>
        <v>0</v>
      </c>
      <c r="BH45" s="277">
        <f>[2]Final!BI54</f>
        <v>0</v>
      </c>
      <c r="BI45" s="277">
        <f>[2]Final!BJ54</f>
        <v>0</v>
      </c>
      <c r="BJ45" s="277">
        <f>[2]Final!BK54</f>
        <v>0</v>
      </c>
      <c r="BK45" s="277">
        <f>[2]Final!BL54</f>
        <v>0</v>
      </c>
      <c r="BL45" s="277">
        <f>[2]Final!BM54</f>
        <v>0</v>
      </c>
      <c r="BM45" s="277">
        <f>[2]Final!BN54</f>
        <v>9.130187771855359E-4</v>
      </c>
      <c r="BN45" s="277">
        <f>[2]Final!BO54</f>
        <v>0</v>
      </c>
      <c r="BO45" s="277">
        <f>[2]Final!BP54</f>
        <v>0</v>
      </c>
      <c r="BP45" s="277">
        <f>[2]Final!BQ54</f>
        <v>0</v>
      </c>
      <c r="BQ45" s="277">
        <f>[2]Final!BR54</f>
        <v>0</v>
      </c>
      <c r="BR45" s="277">
        <f>[2]Final!BS54</f>
        <v>0</v>
      </c>
      <c r="BS45" s="277">
        <f>[2]Final!BT54</f>
        <v>0</v>
      </c>
      <c r="BT45" s="277">
        <f>[2]Final!BU54</f>
        <v>0</v>
      </c>
      <c r="BU45" s="277">
        <f>[2]Final!BV54</f>
        <v>0</v>
      </c>
      <c r="BV45" s="277">
        <f>[2]Final!BW54</f>
        <v>0</v>
      </c>
      <c r="BW45" s="277">
        <f>[2]Final!BX54</f>
        <v>0</v>
      </c>
      <c r="BX45" s="277">
        <f>[2]Final!BY54</f>
        <v>0</v>
      </c>
      <c r="BY45" s="277">
        <f>[2]Final!BZ54</f>
        <v>0</v>
      </c>
      <c r="BZ45" s="277">
        <f>[2]Final!CA54</f>
        <v>0</v>
      </c>
      <c r="CA45" s="277">
        <f>[2]Final!CB54</f>
        <v>0</v>
      </c>
      <c r="CB45" s="277">
        <f>[2]Final!CC54</f>
        <v>0</v>
      </c>
      <c r="CC45" s="277">
        <f>[2]Final!CD54</f>
        <v>0</v>
      </c>
      <c r="CD45" s="277">
        <f>[2]Final!CE54</f>
        <v>0</v>
      </c>
      <c r="CE45" s="277">
        <f>[2]Final!CF54</f>
        <v>0</v>
      </c>
      <c r="CF45" s="277">
        <f>[2]Final!CG54</f>
        <v>4.7488905114886062E-3</v>
      </c>
      <c r="CG45" s="277">
        <f>[2]Final!CH54</f>
        <v>0</v>
      </c>
      <c r="CH45" s="277">
        <f>[2]Final!CI54</f>
        <v>0</v>
      </c>
      <c r="CI45" s="277">
        <f>[2]Final!CJ54</f>
        <v>0</v>
      </c>
      <c r="CJ45" s="277">
        <f>[2]Final!CK54</f>
        <v>0</v>
      </c>
      <c r="CK45" s="277">
        <f>[2]Final!CL54</f>
        <v>0</v>
      </c>
      <c r="CL45" s="277">
        <f>[2]Final!CM54</f>
        <v>0</v>
      </c>
      <c r="CM45" s="277">
        <f>[2]Final!CN54</f>
        <v>0</v>
      </c>
      <c r="CN45" s="277">
        <f>[2]Final!CO54</f>
        <v>0</v>
      </c>
      <c r="CO45" s="277">
        <f>[2]Final!CP54</f>
        <v>0</v>
      </c>
      <c r="CP45" s="277">
        <f>[2]Final!CQ54</f>
        <v>0</v>
      </c>
      <c r="CQ45" s="277">
        <f>[2]Final!CR54</f>
        <v>0</v>
      </c>
      <c r="CR45" s="277">
        <f>[2]Final!CS54</f>
        <v>0</v>
      </c>
      <c r="CS45" s="277">
        <f>[2]Final!CT54</f>
        <v>0</v>
      </c>
      <c r="CT45" s="277">
        <f>[2]Final!CU54</f>
        <v>0</v>
      </c>
      <c r="CU45" s="277">
        <f>[2]Final!CV54</f>
        <v>0</v>
      </c>
      <c r="CV45" s="277">
        <f>[2]Final!CW54</f>
        <v>0</v>
      </c>
      <c r="CW45" s="277">
        <f>[2]Final!CX54</f>
        <v>0</v>
      </c>
      <c r="CX45" s="277">
        <f>[2]Final!CY54</f>
        <v>0</v>
      </c>
      <c r="CY45" s="277">
        <f>[2]Final!CZ54</f>
        <v>0</v>
      </c>
      <c r="CZ45" s="277">
        <f>[2]Final!DA54</f>
        <v>0</v>
      </c>
      <c r="DA45" s="277">
        <f>[2]Final!DB54</f>
        <v>0</v>
      </c>
      <c r="DB45" s="277">
        <f>[2]Final!DC54</f>
        <v>0</v>
      </c>
      <c r="DC45" s="92"/>
    </row>
    <row r="46" spans="1:107" x14ac:dyDescent="0.75">
      <c r="A46" s="29" t="s">
        <v>1491</v>
      </c>
      <c r="B46" s="17" t="s">
        <v>1140</v>
      </c>
      <c r="C46" s="277">
        <f>[2]Final!D55</f>
        <v>0</v>
      </c>
      <c r="D46" s="277">
        <f>[2]Final!E55</f>
        <v>0</v>
      </c>
      <c r="E46" s="277">
        <f>[2]Final!F55</f>
        <v>0</v>
      </c>
      <c r="F46" s="277">
        <f>[2]Final!G55</f>
        <v>0</v>
      </c>
      <c r="G46" s="277">
        <f>[2]Final!H55</f>
        <v>0</v>
      </c>
      <c r="H46" s="277">
        <f>[2]Final!I55</f>
        <v>0</v>
      </c>
      <c r="I46" s="277">
        <f>[2]Final!J55</f>
        <v>0</v>
      </c>
      <c r="J46" s="277">
        <f>[2]Final!K55</f>
        <v>0</v>
      </c>
      <c r="K46" s="277">
        <f>[2]Final!L55</f>
        <v>0</v>
      </c>
      <c r="L46" s="277">
        <f>[2]Final!M55</f>
        <v>0</v>
      </c>
      <c r="M46" s="277">
        <f>[2]Final!N55</f>
        <v>0</v>
      </c>
      <c r="N46" s="277">
        <f>[2]Final!O55</f>
        <v>0</v>
      </c>
      <c r="O46" s="277">
        <f>[2]Final!P55</f>
        <v>0</v>
      </c>
      <c r="P46" s="277">
        <f>[2]Final!Q55</f>
        <v>0</v>
      </c>
      <c r="Q46" s="277">
        <f>[2]Final!R55</f>
        <v>0</v>
      </c>
      <c r="R46" s="277">
        <f>[2]Final!S55</f>
        <v>0</v>
      </c>
      <c r="S46" s="277">
        <f>[2]Final!T55</f>
        <v>0</v>
      </c>
      <c r="T46" s="277">
        <f>[2]Final!U55</f>
        <v>0</v>
      </c>
      <c r="U46" s="277">
        <f>[2]Final!V55</f>
        <v>0</v>
      </c>
      <c r="V46" s="277">
        <f>[2]Final!W55</f>
        <v>0</v>
      </c>
      <c r="W46" s="277">
        <f>[2]Final!X55</f>
        <v>0</v>
      </c>
      <c r="X46" s="277">
        <f>[2]Final!Y55</f>
        <v>0</v>
      </c>
      <c r="Y46" s="277">
        <f>[2]Final!Z55</f>
        <v>0</v>
      </c>
      <c r="Z46" s="277">
        <f>[2]Final!AA55</f>
        <v>0</v>
      </c>
      <c r="AA46" s="277">
        <f>[2]Final!AB55</f>
        <v>0</v>
      </c>
      <c r="AB46" s="277">
        <f>[2]Final!AC55</f>
        <v>0</v>
      </c>
      <c r="AC46" s="277">
        <f>[2]Final!AD55</f>
        <v>0</v>
      </c>
      <c r="AD46" s="277">
        <f>[2]Final!AE55</f>
        <v>0</v>
      </c>
      <c r="AE46" s="277">
        <f>[2]Final!AF55</f>
        <v>0</v>
      </c>
      <c r="AF46" s="277">
        <f>[2]Final!AG55</f>
        <v>0</v>
      </c>
      <c r="AG46" s="277">
        <f>[2]Final!AH55</f>
        <v>0</v>
      </c>
      <c r="AH46" s="277">
        <f>[2]Final!AI55</f>
        <v>0</v>
      </c>
      <c r="AI46" s="277">
        <f>[2]Final!AJ55</f>
        <v>0</v>
      </c>
      <c r="AJ46" s="277">
        <f>[2]Final!AK55</f>
        <v>0</v>
      </c>
      <c r="AK46" s="277">
        <f>[2]Final!AL55</f>
        <v>0</v>
      </c>
      <c r="AL46" s="277">
        <f>[2]Final!AM55</f>
        <v>0</v>
      </c>
      <c r="AM46" s="277">
        <f>[2]Final!AN55</f>
        <v>0</v>
      </c>
      <c r="AN46" s="277">
        <f>[2]Final!AO55</f>
        <v>0</v>
      </c>
      <c r="AO46" s="277">
        <f>[2]Final!AP55</f>
        <v>0</v>
      </c>
      <c r="AP46" s="277">
        <f>[2]Final!AQ55</f>
        <v>0</v>
      </c>
      <c r="AQ46" s="277">
        <f>[2]Final!AR55</f>
        <v>0</v>
      </c>
      <c r="AR46" s="277">
        <f>[2]Final!AS55</f>
        <v>0</v>
      </c>
      <c r="AS46" s="277">
        <f>[2]Final!AT55</f>
        <v>0</v>
      </c>
      <c r="AT46" s="277">
        <f>[2]Final!AU55</f>
        <v>0</v>
      </c>
      <c r="AU46" s="277">
        <f>[2]Final!AV55</f>
        <v>0</v>
      </c>
      <c r="AV46" s="277">
        <f>[2]Final!AW55</f>
        <v>0</v>
      </c>
      <c r="AW46" s="277">
        <f>[2]Final!AX55</f>
        <v>0</v>
      </c>
      <c r="AX46" s="277">
        <f>[2]Final!AY55</f>
        <v>0</v>
      </c>
      <c r="AY46" s="277">
        <f>[2]Final!AZ55</f>
        <v>0</v>
      </c>
      <c r="AZ46" s="277">
        <f>[2]Final!BA55</f>
        <v>0</v>
      </c>
      <c r="BA46" s="277">
        <f>[2]Final!BB55</f>
        <v>0</v>
      </c>
      <c r="BB46" s="277">
        <f>[2]Final!BC55</f>
        <v>0</v>
      </c>
      <c r="BC46" s="277">
        <f>[2]Final!BD55</f>
        <v>0</v>
      </c>
      <c r="BD46" s="277">
        <f>[2]Final!BE55</f>
        <v>0</v>
      </c>
      <c r="BE46" s="277">
        <f>[2]Final!BF55</f>
        <v>0</v>
      </c>
      <c r="BF46" s="277">
        <f>[2]Final!BG55</f>
        <v>0</v>
      </c>
      <c r="BG46" s="277">
        <f>[2]Final!BH55</f>
        <v>0</v>
      </c>
      <c r="BH46" s="277">
        <f>[2]Final!BI55</f>
        <v>0</v>
      </c>
      <c r="BI46" s="277">
        <f>[2]Final!BJ55</f>
        <v>0</v>
      </c>
      <c r="BJ46" s="277">
        <f>[2]Final!BK55</f>
        <v>0</v>
      </c>
      <c r="BK46" s="277">
        <f>[2]Final!BL55</f>
        <v>0</v>
      </c>
      <c r="BL46" s="277">
        <f>[2]Final!BM55</f>
        <v>0</v>
      </c>
      <c r="BM46" s="277">
        <f>[2]Final!BN55</f>
        <v>0</v>
      </c>
      <c r="BN46" s="277">
        <f>[2]Final!BO55</f>
        <v>0</v>
      </c>
      <c r="BO46" s="277">
        <f>[2]Final!BP55</f>
        <v>0</v>
      </c>
      <c r="BP46" s="277">
        <f>[2]Final!BQ55</f>
        <v>0</v>
      </c>
      <c r="BQ46" s="277">
        <f>[2]Final!BR55</f>
        <v>0</v>
      </c>
      <c r="BR46" s="277">
        <f>[2]Final!BS55</f>
        <v>0</v>
      </c>
      <c r="BS46" s="277">
        <f>[2]Final!BT55</f>
        <v>0</v>
      </c>
      <c r="BT46" s="277">
        <f>[2]Final!BU55</f>
        <v>0</v>
      </c>
      <c r="BU46" s="277">
        <f>[2]Final!BV55</f>
        <v>0</v>
      </c>
      <c r="BV46" s="277">
        <f>[2]Final!BW55</f>
        <v>0</v>
      </c>
      <c r="BW46" s="277">
        <f>[2]Final!BX55</f>
        <v>0</v>
      </c>
      <c r="BX46" s="277">
        <f>[2]Final!BY55</f>
        <v>0</v>
      </c>
      <c r="BY46" s="277">
        <f>[2]Final!BZ55</f>
        <v>0</v>
      </c>
      <c r="BZ46" s="277">
        <f>[2]Final!CA55</f>
        <v>0</v>
      </c>
      <c r="CA46" s="277">
        <f>[2]Final!CB55</f>
        <v>0</v>
      </c>
      <c r="CB46" s="277">
        <f>[2]Final!CC55</f>
        <v>0</v>
      </c>
      <c r="CC46" s="277">
        <f>[2]Final!CD55</f>
        <v>0</v>
      </c>
      <c r="CD46" s="277">
        <f>[2]Final!CE55</f>
        <v>0</v>
      </c>
      <c r="CE46" s="277">
        <f>[2]Final!CF55</f>
        <v>0</v>
      </c>
      <c r="CF46" s="277">
        <f>[2]Final!CG55</f>
        <v>0</v>
      </c>
      <c r="CG46" s="277">
        <f>[2]Final!CH55</f>
        <v>0</v>
      </c>
      <c r="CH46" s="277">
        <f>[2]Final!CI55</f>
        <v>0</v>
      </c>
      <c r="CI46" s="277">
        <f>[2]Final!CJ55</f>
        <v>0</v>
      </c>
      <c r="CJ46" s="277">
        <f>[2]Final!CK55</f>
        <v>0</v>
      </c>
      <c r="CK46" s="277">
        <f>[2]Final!CL55</f>
        <v>0</v>
      </c>
      <c r="CL46" s="277">
        <f>[2]Final!CM55</f>
        <v>0</v>
      </c>
      <c r="CM46" s="277">
        <f>[2]Final!CN55</f>
        <v>0</v>
      </c>
      <c r="CN46" s="277">
        <f>[2]Final!CO55</f>
        <v>0</v>
      </c>
      <c r="CO46" s="277">
        <f>[2]Final!CP55</f>
        <v>0</v>
      </c>
      <c r="CP46" s="277">
        <f>[2]Final!CQ55</f>
        <v>0</v>
      </c>
      <c r="CQ46" s="277">
        <f>[2]Final!CR55</f>
        <v>0</v>
      </c>
      <c r="CR46" s="277">
        <f>[2]Final!CS55</f>
        <v>0</v>
      </c>
      <c r="CS46" s="277">
        <f>[2]Final!CT55</f>
        <v>0</v>
      </c>
      <c r="CT46" s="277">
        <f>[2]Final!CU55</f>
        <v>0</v>
      </c>
      <c r="CU46" s="277">
        <f>[2]Final!CV55</f>
        <v>0</v>
      </c>
      <c r="CV46" s="277">
        <f>[2]Final!CW55</f>
        <v>0</v>
      </c>
      <c r="CW46" s="277">
        <f>[2]Final!CX55</f>
        <v>0</v>
      </c>
      <c r="CX46" s="277">
        <f>[2]Final!CY55</f>
        <v>0</v>
      </c>
      <c r="CY46" s="277">
        <f>[2]Final!CZ55</f>
        <v>0</v>
      </c>
      <c r="CZ46" s="277">
        <f>[2]Final!DA55</f>
        <v>0</v>
      </c>
      <c r="DA46" s="277">
        <f>[2]Final!DB55</f>
        <v>0</v>
      </c>
      <c r="DB46" s="277">
        <f>[2]Final!DC55</f>
        <v>0</v>
      </c>
      <c r="DC46" s="92"/>
    </row>
    <row r="47" spans="1:107" x14ac:dyDescent="0.75">
      <c r="A47" s="29" t="s">
        <v>1492</v>
      </c>
      <c r="B47" s="17" t="s">
        <v>119</v>
      </c>
      <c r="C47" s="277">
        <f>[2]Final!D56</f>
        <v>0</v>
      </c>
      <c r="D47" s="277">
        <f>[2]Final!E56</f>
        <v>0</v>
      </c>
      <c r="E47" s="277">
        <f>[2]Final!F56</f>
        <v>0</v>
      </c>
      <c r="F47" s="277">
        <f>[2]Final!G56</f>
        <v>0</v>
      </c>
      <c r="G47" s="277">
        <f>[2]Final!H56</f>
        <v>0</v>
      </c>
      <c r="H47" s="277">
        <f>[2]Final!I56</f>
        <v>0</v>
      </c>
      <c r="I47" s="277">
        <f>[2]Final!J56</f>
        <v>0</v>
      </c>
      <c r="J47" s="277">
        <f>[2]Final!K56</f>
        <v>0</v>
      </c>
      <c r="K47" s="277">
        <f>[2]Final!L56</f>
        <v>0</v>
      </c>
      <c r="L47" s="277">
        <f>[2]Final!M56</f>
        <v>0</v>
      </c>
      <c r="M47" s="277">
        <f>[2]Final!N56</f>
        <v>0</v>
      </c>
      <c r="N47" s="277">
        <f>[2]Final!O56</f>
        <v>0</v>
      </c>
      <c r="O47" s="277">
        <f>[2]Final!P56</f>
        <v>0</v>
      </c>
      <c r="P47" s="277">
        <f>[2]Final!Q56</f>
        <v>0</v>
      </c>
      <c r="Q47" s="277">
        <f>[2]Final!R56</f>
        <v>0</v>
      </c>
      <c r="R47" s="277">
        <f>[2]Final!S56</f>
        <v>0</v>
      </c>
      <c r="S47" s="277">
        <f>[2]Final!T56</f>
        <v>0</v>
      </c>
      <c r="T47" s="277">
        <f>[2]Final!U56</f>
        <v>0</v>
      </c>
      <c r="U47" s="277">
        <f>[2]Final!V56</f>
        <v>0</v>
      </c>
      <c r="V47" s="277">
        <f>[2]Final!W56</f>
        <v>0</v>
      </c>
      <c r="W47" s="277">
        <f>[2]Final!X56</f>
        <v>0</v>
      </c>
      <c r="X47" s="277">
        <f>[2]Final!Y56</f>
        <v>0</v>
      </c>
      <c r="Y47" s="277">
        <f>[2]Final!Z56</f>
        <v>0</v>
      </c>
      <c r="Z47" s="277">
        <f>[2]Final!AA56</f>
        <v>0</v>
      </c>
      <c r="AA47" s="277">
        <f>[2]Final!AB56</f>
        <v>0</v>
      </c>
      <c r="AB47" s="277">
        <f>[2]Final!AC56</f>
        <v>0</v>
      </c>
      <c r="AC47" s="277">
        <f>[2]Final!AD56</f>
        <v>0</v>
      </c>
      <c r="AD47" s="277">
        <f>[2]Final!AE56</f>
        <v>0</v>
      </c>
      <c r="AE47" s="277">
        <f>[2]Final!AF56</f>
        <v>0</v>
      </c>
      <c r="AF47" s="277">
        <f>[2]Final!AG56</f>
        <v>0</v>
      </c>
      <c r="AG47" s="277">
        <f>[2]Final!AH56</f>
        <v>0</v>
      </c>
      <c r="AH47" s="277">
        <f>[2]Final!AI56</f>
        <v>0</v>
      </c>
      <c r="AI47" s="277">
        <f>[2]Final!AJ56</f>
        <v>0</v>
      </c>
      <c r="AJ47" s="277">
        <f>[2]Final!AK56</f>
        <v>0</v>
      </c>
      <c r="AK47" s="277">
        <f>[2]Final!AL56</f>
        <v>0</v>
      </c>
      <c r="AL47" s="277">
        <f>[2]Final!AM56</f>
        <v>0</v>
      </c>
      <c r="AM47" s="277">
        <f>[2]Final!AN56</f>
        <v>0</v>
      </c>
      <c r="AN47" s="277">
        <f>[2]Final!AO56</f>
        <v>0</v>
      </c>
      <c r="AO47" s="277">
        <f>[2]Final!AP56</f>
        <v>1.3058965943714739E-2</v>
      </c>
      <c r="AP47" s="277">
        <f>[2]Final!AQ56</f>
        <v>0</v>
      </c>
      <c r="AQ47" s="277">
        <f>[2]Final!AR56</f>
        <v>0</v>
      </c>
      <c r="AR47" s="277">
        <f>[2]Final!AS56</f>
        <v>0</v>
      </c>
      <c r="AS47" s="277">
        <f>[2]Final!AT56</f>
        <v>1.1885913941944458E-2</v>
      </c>
      <c r="AT47" s="277">
        <f>[2]Final!AU56</f>
        <v>0</v>
      </c>
      <c r="AU47" s="277">
        <f>[2]Final!AV56</f>
        <v>0</v>
      </c>
      <c r="AV47" s="277">
        <f>[2]Final!AW56</f>
        <v>0</v>
      </c>
      <c r="AW47" s="277">
        <f>[2]Final!AX56</f>
        <v>0</v>
      </c>
      <c r="AX47" s="277">
        <f>[2]Final!AY56</f>
        <v>0</v>
      </c>
      <c r="AY47" s="277">
        <f>[2]Final!AZ56</f>
        <v>5.5343946623324239E-3</v>
      </c>
      <c r="AZ47" s="277">
        <f>[2]Final!BA56</f>
        <v>0</v>
      </c>
      <c r="BA47" s="277">
        <f>[2]Final!BB56</f>
        <v>0</v>
      </c>
      <c r="BB47" s="277">
        <f>[2]Final!BC56</f>
        <v>0</v>
      </c>
      <c r="BC47" s="277">
        <f>[2]Final!BD56</f>
        <v>0</v>
      </c>
      <c r="BD47" s="277">
        <f>[2]Final!BE56</f>
        <v>0</v>
      </c>
      <c r="BE47" s="277">
        <f>[2]Final!BF56</f>
        <v>0</v>
      </c>
      <c r="BF47" s="277">
        <f>[2]Final!BG56</f>
        <v>0</v>
      </c>
      <c r="BG47" s="277">
        <f>[2]Final!BH56</f>
        <v>0</v>
      </c>
      <c r="BH47" s="277">
        <f>[2]Final!BI56</f>
        <v>0</v>
      </c>
      <c r="BI47" s="277">
        <f>[2]Final!BJ56</f>
        <v>0</v>
      </c>
      <c r="BJ47" s="277">
        <f>[2]Final!BK56</f>
        <v>0.47216277530822481</v>
      </c>
      <c r="BK47" s="277">
        <f>[2]Final!BL56</f>
        <v>0.11627227035577026</v>
      </c>
      <c r="BL47" s="277">
        <f>[2]Final!BM56</f>
        <v>6.2071763401699169E-2</v>
      </c>
      <c r="BM47" s="277">
        <f>[2]Final!BN56</f>
        <v>0.37170323153840523</v>
      </c>
      <c r="BN47" s="277">
        <f>[2]Final!BO56</f>
        <v>0</v>
      </c>
      <c r="BO47" s="277">
        <f>[2]Final!BP56</f>
        <v>0</v>
      </c>
      <c r="BP47" s="277">
        <f>[2]Final!BQ56</f>
        <v>7.6053836290749469E-4</v>
      </c>
      <c r="BQ47" s="277">
        <f>[2]Final!BR56</f>
        <v>0</v>
      </c>
      <c r="BR47" s="277">
        <f>[2]Final!BS56</f>
        <v>0</v>
      </c>
      <c r="BS47" s="277">
        <f>[2]Final!BT56</f>
        <v>0</v>
      </c>
      <c r="BT47" s="277">
        <f>[2]Final!BU56</f>
        <v>0</v>
      </c>
      <c r="BU47" s="277">
        <f>[2]Final!BV56</f>
        <v>0</v>
      </c>
      <c r="BV47" s="277">
        <f>[2]Final!BW56</f>
        <v>6.4416168043935254E-2</v>
      </c>
      <c r="BW47" s="277">
        <f>[2]Final!BX56</f>
        <v>0</v>
      </c>
      <c r="BX47" s="277">
        <f>[2]Final!BY56</f>
        <v>0</v>
      </c>
      <c r="BY47" s="277">
        <f>[2]Final!BZ56</f>
        <v>0</v>
      </c>
      <c r="BZ47" s="277">
        <f>[2]Final!CA56</f>
        <v>9.2915899787117666E-4</v>
      </c>
      <c r="CA47" s="277">
        <f>[2]Final!CB56</f>
        <v>5.635459984484073E-3</v>
      </c>
      <c r="CB47" s="277">
        <f>[2]Final!CC56</f>
        <v>2.0971580506936284E-4</v>
      </c>
      <c r="CC47" s="277">
        <f>[2]Final!CD56</f>
        <v>0</v>
      </c>
      <c r="CD47" s="277">
        <f>[2]Final!CE56</f>
        <v>0</v>
      </c>
      <c r="CE47" s="277">
        <f>[2]Final!CF56</f>
        <v>0</v>
      </c>
      <c r="CF47" s="277">
        <f>[2]Final!CG56</f>
        <v>8.168283503140123E-4</v>
      </c>
      <c r="CG47" s="277">
        <f>[2]Final!CH56</f>
        <v>0</v>
      </c>
      <c r="CH47" s="277">
        <f>[2]Final!CI56</f>
        <v>0</v>
      </c>
      <c r="CI47" s="277">
        <f>[2]Final!CJ56</f>
        <v>0</v>
      </c>
      <c r="CJ47" s="277">
        <f>[2]Final!CK56</f>
        <v>0</v>
      </c>
      <c r="CK47" s="277">
        <f>[2]Final!CL56</f>
        <v>0</v>
      </c>
      <c r="CL47" s="277">
        <f>[2]Final!CM56</f>
        <v>0</v>
      </c>
      <c r="CM47" s="277">
        <f>[2]Final!CN56</f>
        <v>0</v>
      </c>
      <c r="CN47" s="277">
        <f>[2]Final!CO56</f>
        <v>0</v>
      </c>
      <c r="CO47" s="277">
        <f>[2]Final!CP56</f>
        <v>0</v>
      </c>
      <c r="CP47" s="277">
        <f>[2]Final!CQ56</f>
        <v>3.0402015457775505E-3</v>
      </c>
      <c r="CQ47" s="277">
        <f>[2]Final!CR56</f>
        <v>8.7326055637195583E-4</v>
      </c>
      <c r="CR47" s="277">
        <f>[2]Final!CS56</f>
        <v>0</v>
      </c>
      <c r="CS47" s="277">
        <f>[2]Final!CT56</f>
        <v>0</v>
      </c>
      <c r="CT47" s="277">
        <f>[2]Final!CU56</f>
        <v>0</v>
      </c>
      <c r="CU47" s="277">
        <f>[2]Final!CV56</f>
        <v>0</v>
      </c>
      <c r="CV47" s="277">
        <f>[2]Final!CW56</f>
        <v>0</v>
      </c>
      <c r="CW47" s="277">
        <f>[2]Final!CX56</f>
        <v>0</v>
      </c>
      <c r="CX47" s="277">
        <f>[2]Final!CY56</f>
        <v>0</v>
      </c>
      <c r="CY47" s="277">
        <f>[2]Final!CZ56</f>
        <v>0</v>
      </c>
      <c r="CZ47" s="277">
        <f>[2]Final!DA56</f>
        <v>0</v>
      </c>
      <c r="DA47" s="277">
        <f>[2]Final!DB56</f>
        <v>0</v>
      </c>
      <c r="DB47" s="277">
        <f>[2]Final!DC56</f>
        <v>0</v>
      </c>
      <c r="DC47" s="92"/>
    </row>
    <row r="48" spans="1:107" x14ac:dyDescent="0.75">
      <c r="A48" s="29" t="s">
        <v>1493</v>
      </c>
      <c r="B48" s="17" t="s">
        <v>121</v>
      </c>
      <c r="C48" s="277">
        <f>[2]Final!D57</f>
        <v>0</v>
      </c>
      <c r="D48" s="277">
        <f>[2]Final!E57</f>
        <v>0</v>
      </c>
      <c r="E48" s="277">
        <f>[2]Final!F57</f>
        <v>0</v>
      </c>
      <c r="F48" s="277">
        <f>[2]Final!G57</f>
        <v>0</v>
      </c>
      <c r="G48" s="277">
        <f>[2]Final!H57</f>
        <v>0</v>
      </c>
      <c r="H48" s="277">
        <f>[2]Final!I57</f>
        <v>0</v>
      </c>
      <c r="I48" s="277">
        <f>[2]Final!J57</f>
        <v>0</v>
      </c>
      <c r="J48" s="277">
        <f>[2]Final!K57</f>
        <v>0</v>
      </c>
      <c r="K48" s="277">
        <f>[2]Final!L57</f>
        <v>0</v>
      </c>
      <c r="L48" s="277">
        <f>[2]Final!M57</f>
        <v>0</v>
      </c>
      <c r="M48" s="277">
        <f>[2]Final!N57</f>
        <v>0</v>
      </c>
      <c r="N48" s="277">
        <f>[2]Final!O57</f>
        <v>0</v>
      </c>
      <c r="O48" s="277">
        <f>[2]Final!P57</f>
        <v>0</v>
      </c>
      <c r="P48" s="277">
        <f>[2]Final!Q57</f>
        <v>0</v>
      </c>
      <c r="Q48" s="277">
        <f>[2]Final!R57</f>
        <v>0</v>
      </c>
      <c r="R48" s="277">
        <f>[2]Final!S57</f>
        <v>0</v>
      </c>
      <c r="S48" s="277">
        <f>[2]Final!T57</f>
        <v>0</v>
      </c>
      <c r="T48" s="277">
        <f>[2]Final!U57</f>
        <v>0</v>
      </c>
      <c r="U48" s="277">
        <f>[2]Final!V57</f>
        <v>0</v>
      </c>
      <c r="V48" s="277">
        <f>[2]Final!W57</f>
        <v>0</v>
      </c>
      <c r="W48" s="277">
        <f>[2]Final!X57</f>
        <v>0</v>
      </c>
      <c r="X48" s="277">
        <f>[2]Final!Y57</f>
        <v>0</v>
      </c>
      <c r="Y48" s="277">
        <f>[2]Final!Z57</f>
        <v>0</v>
      </c>
      <c r="Z48" s="277">
        <f>[2]Final!AA57</f>
        <v>0</v>
      </c>
      <c r="AA48" s="277">
        <f>[2]Final!AB57</f>
        <v>0</v>
      </c>
      <c r="AB48" s="277">
        <f>[2]Final!AC57</f>
        <v>0</v>
      </c>
      <c r="AC48" s="277">
        <f>[2]Final!AD57</f>
        <v>0</v>
      </c>
      <c r="AD48" s="277">
        <f>[2]Final!AE57</f>
        <v>0</v>
      </c>
      <c r="AE48" s="277">
        <f>[2]Final!AF57</f>
        <v>0</v>
      </c>
      <c r="AF48" s="277">
        <f>[2]Final!AG57</f>
        <v>0</v>
      </c>
      <c r="AG48" s="277">
        <f>[2]Final!AH57</f>
        <v>0</v>
      </c>
      <c r="AH48" s="277">
        <f>[2]Final!AI57</f>
        <v>0</v>
      </c>
      <c r="AI48" s="277">
        <f>[2]Final!AJ57</f>
        <v>0</v>
      </c>
      <c r="AJ48" s="277">
        <f>[2]Final!AK57</f>
        <v>0</v>
      </c>
      <c r="AK48" s="277">
        <f>[2]Final!AL57</f>
        <v>0</v>
      </c>
      <c r="AL48" s="277">
        <f>[2]Final!AM57</f>
        <v>0</v>
      </c>
      <c r="AM48" s="277">
        <f>[2]Final!AN57</f>
        <v>0</v>
      </c>
      <c r="AN48" s="277">
        <f>[2]Final!AO57</f>
        <v>0</v>
      </c>
      <c r="AO48" s="277">
        <f>[2]Final!AP57</f>
        <v>0</v>
      </c>
      <c r="AP48" s="277">
        <f>[2]Final!AQ57</f>
        <v>0</v>
      </c>
      <c r="AQ48" s="277">
        <f>[2]Final!AR57</f>
        <v>0</v>
      </c>
      <c r="AR48" s="277">
        <f>[2]Final!AS57</f>
        <v>0</v>
      </c>
      <c r="AS48" s="277">
        <f>[2]Final!AT57</f>
        <v>0</v>
      </c>
      <c r="AT48" s="277">
        <f>[2]Final!AU57</f>
        <v>0</v>
      </c>
      <c r="AU48" s="277">
        <f>[2]Final!AV57</f>
        <v>0</v>
      </c>
      <c r="AV48" s="277">
        <f>[2]Final!AW57</f>
        <v>0</v>
      </c>
      <c r="AW48" s="277">
        <f>[2]Final!AX57</f>
        <v>0</v>
      </c>
      <c r="AX48" s="277">
        <f>[2]Final!AY57</f>
        <v>0</v>
      </c>
      <c r="AY48" s="277">
        <f>[2]Final!AZ57</f>
        <v>0</v>
      </c>
      <c r="AZ48" s="277">
        <f>[2]Final!BA57</f>
        <v>0</v>
      </c>
      <c r="BA48" s="277">
        <f>[2]Final!BB57</f>
        <v>0</v>
      </c>
      <c r="BB48" s="277">
        <f>[2]Final!BC57</f>
        <v>0</v>
      </c>
      <c r="BC48" s="277">
        <f>[2]Final!BD57</f>
        <v>0</v>
      </c>
      <c r="BD48" s="277">
        <f>[2]Final!BE57</f>
        <v>0</v>
      </c>
      <c r="BE48" s="277">
        <f>[2]Final!BF57</f>
        <v>0</v>
      </c>
      <c r="BF48" s="277">
        <f>[2]Final!BG57</f>
        <v>0</v>
      </c>
      <c r="BG48" s="277">
        <f>[2]Final!BH57</f>
        <v>0</v>
      </c>
      <c r="BH48" s="277">
        <f>[2]Final!BI57</f>
        <v>0</v>
      </c>
      <c r="BI48" s="277">
        <f>[2]Final!BJ57</f>
        <v>0</v>
      </c>
      <c r="BJ48" s="277">
        <f>[2]Final!BK57</f>
        <v>0</v>
      </c>
      <c r="BK48" s="277">
        <f>[2]Final!BL57</f>
        <v>0</v>
      </c>
      <c r="BL48" s="277">
        <f>[2]Final!BM57</f>
        <v>0</v>
      </c>
      <c r="BM48" s="277">
        <f>[2]Final!BN57</f>
        <v>0</v>
      </c>
      <c r="BN48" s="277">
        <f>[2]Final!BO57</f>
        <v>0</v>
      </c>
      <c r="BO48" s="277">
        <f>[2]Final!BP57</f>
        <v>0</v>
      </c>
      <c r="BP48" s="277">
        <f>[2]Final!BQ57</f>
        <v>0</v>
      </c>
      <c r="BQ48" s="277">
        <f>[2]Final!BR57</f>
        <v>0</v>
      </c>
      <c r="BR48" s="277">
        <f>[2]Final!BS57</f>
        <v>0</v>
      </c>
      <c r="BS48" s="277">
        <f>[2]Final!BT57</f>
        <v>0</v>
      </c>
      <c r="BT48" s="277">
        <f>[2]Final!BU57</f>
        <v>0</v>
      </c>
      <c r="BU48" s="277">
        <f>[2]Final!BV57</f>
        <v>0</v>
      </c>
      <c r="BV48" s="277">
        <f>[2]Final!BW57</f>
        <v>0</v>
      </c>
      <c r="BW48" s="277">
        <f>[2]Final!BX57</f>
        <v>0</v>
      </c>
      <c r="BX48" s="277">
        <f>[2]Final!BY57</f>
        <v>0</v>
      </c>
      <c r="BY48" s="277">
        <f>[2]Final!BZ57</f>
        <v>0</v>
      </c>
      <c r="BZ48" s="277">
        <f>[2]Final!CA57</f>
        <v>0</v>
      </c>
      <c r="CA48" s="277">
        <f>[2]Final!CB57</f>
        <v>0</v>
      </c>
      <c r="CB48" s="277">
        <f>[2]Final!CC57</f>
        <v>0</v>
      </c>
      <c r="CC48" s="277">
        <f>[2]Final!CD57</f>
        <v>0</v>
      </c>
      <c r="CD48" s="277">
        <f>[2]Final!CE57</f>
        <v>0</v>
      </c>
      <c r="CE48" s="277">
        <f>[2]Final!CF57</f>
        <v>0</v>
      </c>
      <c r="CF48" s="277">
        <f>[2]Final!CG57</f>
        <v>1.9640119301750972E-2</v>
      </c>
      <c r="CG48" s="277">
        <f>[2]Final!CH57</f>
        <v>0</v>
      </c>
      <c r="CH48" s="277">
        <f>[2]Final!CI57</f>
        <v>0</v>
      </c>
      <c r="CI48" s="277">
        <f>[2]Final!CJ57</f>
        <v>0</v>
      </c>
      <c r="CJ48" s="277">
        <f>[2]Final!CK57</f>
        <v>0</v>
      </c>
      <c r="CK48" s="277">
        <f>[2]Final!CL57</f>
        <v>0</v>
      </c>
      <c r="CL48" s="277">
        <f>[2]Final!CM57</f>
        <v>0</v>
      </c>
      <c r="CM48" s="277">
        <f>[2]Final!CN57</f>
        <v>0</v>
      </c>
      <c r="CN48" s="277">
        <f>[2]Final!CO57</f>
        <v>0</v>
      </c>
      <c r="CO48" s="277">
        <f>[2]Final!CP57</f>
        <v>0</v>
      </c>
      <c r="CP48" s="277">
        <f>[2]Final!CQ57</f>
        <v>0</v>
      </c>
      <c r="CQ48" s="277">
        <f>[2]Final!CR57</f>
        <v>0</v>
      </c>
      <c r="CR48" s="277">
        <f>[2]Final!CS57</f>
        <v>0</v>
      </c>
      <c r="CS48" s="277">
        <f>[2]Final!CT57</f>
        <v>0</v>
      </c>
      <c r="CT48" s="277">
        <f>[2]Final!CU57</f>
        <v>0</v>
      </c>
      <c r="CU48" s="277">
        <f>[2]Final!CV57</f>
        <v>0</v>
      </c>
      <c r="CV48" s="277">
        <f>[2]Final!CW57</f>
        <v>0</v>
      </c>
      <c r="CW48" s="277">
        <f>[2]Final!CX57</f>
        <v>0</v>
      </c>
      <c r="CX48" s="277">
        <f>[2]Final!CY57</f>
        <v>0</v>
      </c>
      <c r="CY48" s="277">
        <f>[2]Final!CZ57</f>
        <v>0</v>
      </c>
      <c r="CZ48" s="277">
        <f>[2]Final!DA57</f>
        <v>0</v>
      </c>
      <c r="DA48" s="277">
        <f>[2]Final!DB57</f>
        <v>0</v>
      </c>
      <c r="DB48" s="277">
        <f>[2]Final!DC57</f>
        <v>0</v>
      </c>
      <c r="DC48" s="92"/>
    </row>
    <row r="49" spans="1:107" x14ac:dyDescent="0.75">
      <c r="A49" s="29" t="s">
        <v>1494</v>
      </c>
      <c r="B49" s="17" t="s">
        <v>123</v>
      </c>
      <c r="C49" s="277">
        <f>[2]Final!D58</f>
        <v>0</v>
      </c>
      <c r="D49" s="277">
        <f>[2]Final!E58</f>
        <v>0</v>
      </c>
      <c r="E49" s="277">
        <f>[2]Final!F58</f>
        <v>0</v>
      </c>
      <c r="F49" s="277">
        <f>[2]Final!G58</f>
        <v>0</v>
      </c>
      <c r="G49" s="277">
        <f>[2]Final!H58</f>
        <v>0</v>
      </c>
      <c r="H49" s="277">
        <f>[2]Final!I58</f>
        <v>0</v>
      </c>
      <c r="I49" s="277">
        <f>[2]Final!J58</f>
        <v>0</v>
      </c>
      <c r="J49" s="277">
        <f>[2]Final!K58</f>
        <v>0</v>
      </c>
      <c r="K49" s="277">
        <f>[2]Final!L58</f>
        <v>0</v>
      </c>
      <c r="L49" s="277">
        <f>[2]Final!M58</f>
        <v>0</v>
      </c>
      <c r="M49" s="277">
        <f>[2]Final!N58</f>
        <v>0</v>
      </c>
      <c r="N49" s="277">
        <f>[2]Final!O58</f>
        <v>0</v>
      </c>
      <c r="O49" s="277">
        <f>[2]Final!P58</f>
        <v>0</v>
      </c>
      <c r="P49" s="277">
        <f>[2]Final!Q58</f>
        <v>0</v>
      </c>
      <c r="Q49" s="277">
        <f>[2]Final!R58</f>
        <v>0</v>
      </c>
      <c r="R49" s="277">
        <f>[2]Final!S58</f>
        <v>0</v>
      </c>
      <c r="S49" s="277">
        <f>[2]Final!T58</f>
        <v>0</v>
      </c>
      <c r="T49" s="277">
        <f>[2]Final!U58</f>
        <v>0</v>
      </c>
      <c r="U49" s="277">
        <f>[2]Final!V58</f>
        <v>0</v>
      </c>
      <c r="V49" s="277">
        <f>[2]Final!W58</f>
        <v>0</v>
      </c>
      <c r="W49" s="277">
        <f>[2]Final!X58</f>
        <v>0</v>
      </c>
      <c r="X49" s="277">
        <f>[2]Final!Y58</f>
        <v>0</v>
      </c>
      <c r="Y49" s="277">
        <f>[2]Final!Z58</f>
        <v>0</v>
      </c>
      <c r="Z49" s="277">
        <f>[2]Final!AA58</f>
        <v>0</v>
      </c>
      <c r="AA49" s="277">
        <f>[2]Final!AB58</f>
        <v>0</v>
      </c>
      <c r="AB49" s="277">
        <f>[2]Final!AC58</f>
        <v>0</v>
      </c>
      <c r="AC49" s="277">
        <f>[2]Final!AD58</f>
        <v>0</v>
      </c>
      <c r="AD49" s="277">
        <f>[2]Final!AE58</f>
        <v>0</v>
      </c>
      <c r="AE49" s="277">
        <f>[2]Final!AF58</f>
        <v>0</v>
      </c>
      <c r="AF49" s="277">
        <f>[2]Final!AG58</f>
        <v>0</v>
      </c>
      <c r="AG49" s="277">
        <f>[2]Final!AH58</f>
        <v>0</v>
      </c>
      <c r="AH49" s="277">
        <f>[2]Final!AI58</f>
        <v>0</v>
      </c>
      <c r="AI49" s="277">
        <f>[2]Final!AJ58</f>
        <v>0</v>
      </c>
      <c r="AJ49" s="277">
        <f>[2]Final!AK58</f>
        <v>0</v>
      </c>
      <c r="AK49" s="277">
        <f>[2]Final!AL58</f>
        <v>0</v>
      </c>
      <c r="AL49" s="277">
        <f>[2]Final!AM58</f>
        <v>0</v>
      </c>
      <c r="AM49" s="277">
        <f>[2]Final!AN58</f>
        <v>0</v>
      </c>
      <c r="AN49" s="277">
        <f>[2]Final!AO58</f>
        <v>0</v>
      </c>
      <c r="AO49" s="277">
        <f>[2]Final!AP58</f>
        <v>0</v>
      </c>
      <c r="AP49" s="277">
        <f>[2]Final!AQ58</f>
        <v>0</v>
      </c>
      <c r="AQ49" s="277">
        <f>[2]Final!AR58</f>
        <v>0</v>
      </c>
      <c r="AR49" s="277">
        <f>[2]Final!AS58</f>
        <v>0</v>
      </c>
      <c r="AS49" s="277">
        <f>[2]Final!AT58</f>
        <v>0</v>
      </c>
      <c r="AT49" s="277">
        <f>[2]Final!AU58</f>
        <v>0</v>
      </c>
      <c r="AU49" s="277">
        <f>[2]Final!AV58</f>
        <v>0</v>
      </c>
      <c r="AV49" s="277">
        <f>[2]Final!AW58</f>
        <v>0</v>
      </c>
      <c r="AW49" s="277">
        <f>[2]Final!AX58</f>
        <v>0</v>
      </c>
      <c r="AX49" s="277">
        <f>[2]Final!AY58</f>
        <v>0</v>
      </c>
      <c r="AY49" s="277">
        <f>[2]Final!AZ58</f>
        <v>0</v>
      </c>
      <c r="AZ49" s="277">
        <f>[2]Final!BA58</f>
        <v>0</v>
      </c>
      <c r="BA49" s="277">
        <f>[2]Final!BB58</f>
        <v>0</v>
      </c>
      <c r="BB49" s="277">
        <f>[2]Final!BC58</f>
        <v>0</v>
      </c>
      <c r="BC49" s="277">
        <f>[2]Final!BD58</f>
        <v>0</v>
      </c>
      <c r="BD49" s="277">
        <f>[2]Final!BE58</f>
        <v>0</v>
      </c>
      <c r="BE49" s="277">
        <f>[2]Final!BF58</f>
        <v>0</v>
      </c>
      <c r="BF49" s="277">
        <f>[2]Final!BG58</f>
        <v>0</v>
      </c>
      <c r="BG49" s="277">
        <f>[2]Final!BH58</f>
        <v>0</v>
      </c>
      <c r="BH49" s="277">
        <f>[2]Final!BI58</f>
        <v>0</v>
      </c>
      <c r="BI49" s="277">
        <f>[2]Final!BJ58</f>
        <v>0</v>
      </c>
      <c r="BJ49" s="277">
        <f>[2]Final!BK58</f>
        <v>0</v>
      </c>
      <c r="BK49" s="277">
        <f>[2]Final!BL58</f>
        <v>0</v>
      </c>
      <c r="BL49" s="277">
        <f>[2]Final!BM58</f>
        <v>0</v>
      </c>
      <c r="BM49" s="277">
        <f>[2]Final!BN58</f>
        <v>0</v>
      </c>
      <c r="BN49" s="277">
        <f>[2]Final!BO58</f>
        <v>0</v>
      </c>
      <c r="BO49" s="277">
        <f>[2]Final!BP58</f>
        <v>0</v>
      </c>
      <c r="BP49" s="277">
        <f>[2]Final!BQ58</f>
        <v>0</v>
      </c>
      <c r="BQ49" s="277">
        <f>[2]Final!BR58</f>
        <v>0</v>
      </c>
      <c r="BR49" s="277">
        <f>[2]Final!BS58</f>
        <v>0</v>
      </c>
      <c r="BS49" s="277">
        <f>[2]Final!BT58</f>
        <v>0</v>
      </c>
      <c r="BT49" s="277">
        <f>[2]Final!BU58</f>
        <v>0</v>
      </c>
      <c r="BU49" s="277">
        <f>[2]Final!BV58</f>
        <v>0</v>
      </c>
      <c r="BV49" s="277">
        <f>[2]Final!BW58</f>
        <v>0</v>
      </c>
      <c r="BW49" s="277">
        <f>[2]Final!BX58</f>
        <v>0</v>
      </c>
      <c r="BX49" s="277">
        <f>[2]Final!BY58</f>
        <v>0</v>
      </c>
      <c r="BY49" s="277">
        <f>[2]Final!BZ58</f>
        <v>0</v>
      </c>
      <c r="BZ49" s="277">
        <f>[2]Final!CA58</f>
        <v>0</v>
      </c>
      <c r="CA49" s="277">
        <f>[2]Final!CB58</f>
        <v>0</v>
      </c>
      <c r="CB49" s="277">
        <f>[2]Final!CC58</f>
        <v>0</v>
      </c>
      <c r="CC49" s="277">
        <f>[2]Final!CD58</f>
        <v>0</v>
      </c>
      <c r="CD49" s="277">
        <f>[2]Final!CE58</f>
        <v>0</v>
      </c>
      <c r="CE49" s="277">
        <f>[2]Final!CF58</f>
        <v>0</v>
      </c>
      <c r="CF49" s="277">
        <f>[2]Final!CG58</f>
        <v>0</v>
      </c>
      <c r="CG49" s="277">
        <f>[2]Final!CH58</f>
        <v>0</v>
      </c>
      <c r="CH49" s="277">
        <f>[2]Final!CI58</f>
        <v>0</v>
      </c>
      <c r="CI49" s="277">
        <f>[2]Final!CJ58</f>
        <v>0</v>
      </c>
      <c r="CJ49" s="277">
        <f>[2]Final!CK58</f>
        <v>0</v>
      </c>
      <c r="CK49" s="277">
        <f>[2]Final!CL58</f>
        <v>0</v>
      </c>
      <c r="CL49" s="277">
        <f>[2]Final!CM58</f>
        <v>0</v>
      </c>
      <c r="CM49" s="277">
        <f>[2]Final!CN58</f>
        <v>0</v>
      </c>
      <c r="CN49" s="277">
        <f>[2]Final!CO58</f>
        <v>0</v>
      </c>
      <c r="CO49" s="277">
        <f>[2]Final!CP58</f>
        <v>0</v>
      </c>
      <c r="CP49" s="277">
        <f>[2]Final!CQ58</f>
        <v>0</v>
      </c>
      <c r="CQ49" s="277">
        <f>[2]Final!CR58</f>
        <v>0</v>
      </c>
      <c r="CR49" s="277">
        <f>[2]Final!CS58</f>
        <v>0</v>
      </c>
      <c r="CS49" s="277">
        <f>[2]Final!CT58</f>
        <v>0</v>
      </c>
      <c r="CT49" s="277">
        <f>[2]Final!CU58</f>
        <v>0</v>
      </c>
      <c r="CU49" s="277">
        <f>[2]Final!CV58</f>
        <v>0</v>
      </c>
      <c r="CV49" s="277">
        <f>[2]Final!CW58</f>
        <v>0</v>
      </c>
      <c r="CW49" s="277">
        <f>[2]Final!CX58</f>
        <v>0</v>
      </c>
      <c r="CX49" s="277">
        <f>[2]Final!CY58</f>
        <v>0</v>
      </c>
      <c r="CY49" s="277">
        <f>[2]Final!CZ58</f>
        <v>0</v>
      </c>
      <c r="CZ49" s="277">
        <f>[2]Final!DA58</f>
        <v>0</v>
      </c>
      <c r="DA49" s="277">
        <f>[2]Final!DB58</f>
        <v>0</v>
      </c>
      <c r="DB49" s="277">
        <f>[2]Final!DC58</f>
        <v>0</v>
      </c>
      <c r="DC49" s="92"/>
    </row>
    <row r="50" spans="1:107" x14ac:dyDescent="0.75">
      <c r="A50" s="29" t="s">
        <v>1495</v>
      </c>
      <c r="B50" s="17" t="s">
        <v>127</v>
      </c>
      <c r="C50" s="277">
        <f>[2]Final!D59</f>
        <v>0</v>
      </c>
      <c r="D50" s="277">
        <f>[2]Final!E59</f>
        <v>0</v>
      </c>
      <c r="E50" s="277">
        <f>[2]Final!F59</f>
        <v>0</v>
      </c>
      <c r="F50" s="277">
        <f>[2]Final!G59</f>
        <v>0</v>
      </c>
      <c r="G50" s="277">
        <f>[2]Final!H59</f>
        <v>0</v>
      </c>
      <c r="H50" s="277">
        <f>[2]Final!I59</f>
        <v>0</v>
      </c>
      <c r="I50" s="277">
        <f>[2]Final!J59</f>
        <v>0</v>
      </c>
      <c r="J50" s="277">
        <f>[2]Final!K59</f>
        <v>0</v>
      </c>
      <c r="K50" s="277">
        <f>[2]Final!L59</f>
        <v>0</v>
      </c>
      <c r="L50" s="277">
        <f>[2]Final!M59</f>
        <v>0</v>
      </c>
      <c r="M50" s="277">
        <f>[2]Final!N59</f>
        <v>0</v>
      </c>
      <c r="N50" s="277">
        <f>[2]Final!O59</f>
        <v>0</v>
      </c>
      <c r="O50" s="277">
        <f>[2]Final!P59</f>
        <v>0</v>
      </c>
      <c r="P50" s="277">
        <f>[2]Final!Q59</f>
        <v>0</v>
      </c>
      <c r="Q50" s="277">
        <f>[2]Final!R59</f>
        <v>0</v>
      </c>
      <c r="R50" s="277">
        <f>[2]Final!S59</f>
        <v>0</v>
      </c>
      <c r="S50" s="277">
        <f>[2]Final!T59</f>
        <v>0</v>
      </c>
      <c r="T50" s="277">
        <f>[2]Final!U59</f>
        <v>0</v>
      </c>
      <c r="U50" s="277">
        <f>[2]Final!V59</f>
        <v>0</v>
      </c>
      <c r="V50" s="277">
        <f>[2]Final!W59</f>
        <v>0</v>
      </c>
      <c r="W50" s="277">
        <f>[2]Final!X59</f>
        <v>0</v>
      </c>
      <c r="X50" s="277">
        <f>[2]Final!Y59</f>
        <v>0</v>
      </c>
      <c r="Y50" s="277">
        <f>[2]Final!Z59</f>
        <v>0</v>
      </c>
      <c r="Z50" s="277">
        <f>[2]Final!AA59</f>
        <v>0</v>
      </c>
      <c r="AA50" s="277">
        <f>[2]Final!AB59</f>
        <v>0</v>
      </c>
      <c r="AB50" s="277">
        <f>[2]Final!AC59</f>
        <v>0</v>
      </c>
      <c r="AC50" s="277">
        <f>[2]Final!AD59</f>
        <v>0</v>
      </c>
      <c r="AD50" s="277">
        <f>[2]Final!AE59</f>
        <v>0</v>
      </c>
      <c r="AE50" s="277">
        <f>[2]Final!AF59</f>
        <v>0</v>
      </c>
      <c r="AF50" s="277">
        <f>[2]Final!AG59</f>
        <v>0</v>
      </c>
      <c r="AG50" s="277">
        <f>[2]Final!AH59</f>
        <v>0</v>
      </c>
      <c r="AH50" s="277">
        <f>[2]Final!AI59</f>
        <v>0</v>
      </c>
      <c r="AI50" s="277">
        <f>[2]Final!AJ59</f>
        <v>0</v>
      </c>
      <c r="AJ50" s="277">
        <f>[2]Final!AK59</f>
        <v>0</v>
      </c>
      <c r="AK50" s="277">
        <f>[2]Final!AL59</f>
        <v>0</v>
      </c>
      <c r="AL50" s="277">
        <f>[2]Final!AM59</f>
        <v>0</v>
      </c>
      <c r="AM50" s="277">
        <f>[2]Final!AN59</f>
        <v>0</v>
      </c>
      <c r="AN50" s="277">
        <f>[2]Final!AO59</f>
        <v>0</v>
      </c>
      <c r="AO50" s="277">
        <f>[2]Final!AP59</f>
        <v>0</v>
      </c>
      <c r="AP50" s="277">
        <f>[2]Final!AQ59</f>
        <v>0</v>
      </c>
      <c r="AQ50" s="277">
        <f>[2]Final!AR59</f>
        <v>0</v>
      </c>
      <c r="AR50" s="277">
        <f>[2]Final!AS59</f>
        <v>0</v>
      </c>
      <c r="AS50" s="277">
        <f>[2]Final!AT59</f>
        <v>0</v>
      </c>
      <c r="AT50" s="277">
        <f>[2]Final!AU59</f>
        <v>0</v>
      </c>
      <c r="AU50" s="277">
        <f>[2]Final!AV59</f>
        <v>0</v>
      </c>
      <c r="AV50" s="277">
        <f>[2]Final!AW59</f>
        <v>0</v>
      </c>
      <c r="AW50" s="277">
        <f>[2]Final!AX59</f>
        <v>0</v>
      </c>
      <c r="AX50" s="277">
        <f>[2]Final!AY59</f>
        <v>0</v>
      </c>
      <c r="AY50" s="277">
        <f>[2]Final!AZ59</f>
        <v>0</v>
      </c>
      <c r="AZ50" s="277">
        <f>[2]Final!BA59</f>
        <v>0</v>
      </c>
      <c r="BA50" s="277">
        <f>[2]Final!BB59</f>
        <v>0</v>
      </c>
      <c r="BB50" s="277">
        <f>[2]Final!BC59</f>
        <v>0</v>
      </c>
      <c r="BC50" s="277">
        <f>[2]Final!BD59</f>
        <v>0</v>
      </c>
      <c r="BD50" s="277">
        <f>[2]Final!BE59</f>
        <v>0</v>
      </c>
      <c r="BE50" s="277">
        <f>[2]Final!BF59</f>
        <v>0</v>
      </c>
      <c r="BF50" s="277">
        <f>[2]Final!BG59</f>
        <v>0</v>
      </c>
      <c r="BG50" s="277">
        <f>[2]Final!BH59</f>
        <v>0</v>
      </c>
      <c r="BH50" s="277">
        <f>[2]Final!BI59</f>
        <v>0</v>
      </c>
      <c r="BI50" s="277">
        <f>[2]Final!BJ59</f>
        <v>0</v>
      </c>
      <c r="BJ50" s="277">
        <f>[2]Final!BK59</f>
        <v>0</v>
      </c>
      <c r="BK50" s="277">
        <f>[2]Final!BL59</f>
        <v>0</v>
      </c>
      <c r="BL50" s="277">
        <f>[2]Final!BM59</f>
        <v>0</v>
      </c>
      <c r="BM50" s="277">
        <f>[2]Final!BN59</f>
        <v>0</v>
      </c>
      <c r="BN50" s="277">
        <f>[2]Final!BO59</f>
        <v>0</v>
      </c>
      <c r="BO50" s="277">
        <f>[2]Final!BP59</f>
        <v>0</v>
      </c>
      <c r="BP50" s="277">
        <f>[2]Final!BQ59</f>
        <v>0</v>
      </c>
      <c r="BQ50" s="277">
        <f>[2]Final!BR59</f>
        <v>0</v>
      </c>
      <c r="BR50" s="277">
        <f>[2]Final!BS59</f>
        <v>0</v>
      </c>
      <c r="BS50" s="277">
        <f>[2]Final!BT59</f>
        <v>0</v>
      </c>
      <c r="BT50" s="277">
        <f>[2]Final!BU59</f>
        <v>0</v>
      </c>
      <c r="BU50" s="277">
        <f>[2]Final!BV59</f>
        <v>0</v>
      </c>
      <c r="BV50" s="277">
        <f>[2]Final!BW59</f>
        <v>0</v>
      </c>
      <c r="BW50" s="277">
        <f>[2]Final!BX59</f>
        <v>0</v>
      </c>
      <c r="BX50" s="277">
        <f>[2]Final!BY59</f>
        <v>0</v>
      </c>
      <c r="BY50" s="277">
        <f>[2]Final!BZ59</f>
        <v>0</v>
      </c>
      <c r="BZ50" s="277">
        <f>[2]Final!CA59</f>
        <v>0</v>
      </c>
      <c r="CA50" s="277">
        <f>[2]Final!CB59</f>
        <v>0</v>
      </c>
      <c r="CB50" s="277">
        <f>[2]Final!CC59</f>
        <v>0</v>
      </c>
      <c r="CC50" s="277">
        <f>[2]Final!CD59</f>
        <v>0</v>
      </c>
      <c r="CD50" s="277">
        <f>[2]Final!CE59</f>
        <v>0</v>
      </c>
      <c r="CE50" s="277">
        <f>[2]Final!CF59</f>
        <v>0</v>
      </c>
      <c r="CF50" s="277">
        <f>[2]Final!CG59</f>
        <v>2.2888185510536735E-4</v>
      </c>
      <c r="CG50" s="277">
        <f>[2]Final!CH59</f>
        <v>0</v>
      </c>
      <c r="CH50" s="277">
        <f>[2]Final!CI59</f>
        <v>0</v>
      </c>
      <c r="CI50" s="277">
        <f>[2]Final!CJ59</f>
        <v>0</v>
      </c>
      <c r="CJ50" s="277">
        <f>[2]Final!CK59</f>
        <v>0</v>
      </c>
      <c r="CK50" s="277">
        <f>[2]Final!CL59</f>
        <v>0</v>
      </c>
      <c r="CL50" s="277">
        <f>[2]Final!CM59</f>
        <v>0</v>
      </c>
      <c r="CM50" s="277">
        <f>[2]Final!CN59</f>
        <v>0</v>
      </c>
      <c r="CN50" s="277">
        <f>[2]Final!CO59</f>
        <v>0</v>
      </c>
      <c r="CO50" s="277">
        <f>[2]Final!CP59</f>
        <v>0</v>
      </c>
      <c r="CP50" s="277">
        <f>[2]Final!CQ59</f>
        <v>0</v>
      </c>
      <c r="CQ50" s="277">
        <f>[2]Final!CR59</f>
        <v>0</v>
      </c>
      <c r="CR50" s="277">
        <f>[2]Final!CS59</f>
        <v>0</v>
      </c>
      <c r="CS50" s="277">
        <f>[2]Final!CT59</f>
        <v>0</v>
      </c>
      <c r="CT50" s="277">
        <f>[2]Final!CU59</f>
        <v>0</v>
      </c>
      <c r="CU50" s="277">
        <f>[2]Final!CV59</f>
        <v>0</v>
      </c>
      <c r="CV50" s="277">
        <f>[2]Final!CW59</f>
        <v>0</v>
      </c>
      <c r="CW50" s="277">
        <f>[2]Final!CX59</f>
        <v>0</v>
      </c>
      <c r="CX50" s="277">
        <f>[2]Final!CY59</f>
        <v>0</v>
      </c>
      <c r="CY50" s="277">
        <f>[2]Final!CZ59</f>
        <v>0</v>
      </c>
      <c r="CZ50" s="277">
        <f>[2]Final!DA59</f>
        <v>0</v>
      </c>
      <c r="DA50" s="277">
        <f>[2]Final!DB59</f>
        <v>0</v>
      </c>
      <c r="DB50" s="277">
        <f>[2]Final!DC59</f>
        <v>0</v>
      </c>
      <c r="DC50" s="92"/>
    </row>
    <row r="51" spans="1:107" x14ac:dyDescent="0.75">
      <c r="A51" s="29" t="s">
        <v>1496</v>
      </c>
      <c r="B51" s="17" t="s">
        <v>129</v>
      </c>
      <c r="C51" s="277">
        <f>[2]Final!D60</f>
        <v>0</v>
      </c>
      <c r="D51" s="277">
        <f>[2]Final!E60</f>
        <v>0</v>
      </c>
      <c r="E51" s="277">
        <f>[2]Final!F60</f>
        <v>0</v>
      </c>
      <c r="F51" s="277">
        <f>[2]Final!G60</f>
        <v>0</v>
      </c>
      <c r="G51" s="277">
        <f>[2]Final!H60</f>
        <v>0</v>
      </c>
      <c r="H51" s="277">
        <f>[2]Final!I60</f>
        <v>0</v>
      </c>
      <c r="I51" s="277">
        <f>[2]Final!J60</f>
        <v>0</v>
      </c>
      <c r="J51" s="277">
        <f>[2]Final!K60</f>
        <v>0</v>
      </c>
      <c r="K51" s="277">
        <f>[2]Final!L60</f>
        <v>0</v>
      </c>
      <c r="L51" s="277">
        <f>[2]Final!M60</f>
        <v>0</v>
      </c>
      <c r="M51" s="277">
        <f>[2]Final!N60</f>
        <v>0</v>
      </c>
      <c r="N51" s="277">
        <f>[2]Final!O60</f>
        <v>0</v>
      </c>
      <c r="O51" s="277">
        <f>[2]Final!P60</f>
        <v>0</v>
      </c>
      <c r="P51" s="277">
        <f>[2]Final!Q60</f>
        <v>0</v>
      </c>
      <c r="Q51" s="277">
        <f>[2]Final!R60</f>
        <v>0</v>
      </c>
      <c r="R51" s="277">
        <f>[2]Final!S60</f>
        <v>0</v>
      </c>
      <c r="S51" s="277">
        <f>[2]Final!T60</f>
        <v>0</v>
      </c>
      <c r="T51" s="277">
        <f>[2]Final!U60</f>
        <v>0</v>
      </c>
      <c r="U51" s="277">
        <f>[2]Final!V60</f>
        <v>0</v>
      </c>
      <c r="V51" s="277">
        <f>[2]Final!W60</f>
        <v>0</v>
      </c>
      <c r="W51" s="277">
        <f>[2]Final!X60</f>
        <v>0</v>
      </c>
      <c r="X51" s="277">
        <f>[2]Final!Y60</f>
        <v>0</v>
      </c>
      <c r="Y51" s="277">
        <f>[2]Final!Z60</f>
        <v>0</v>
      </c>
      <c r="Z51" s="277">
        <f>[2]Final!AA60</f>
        <v>0</v>
      </c>
      <c r="AA51" s="277">
        <f>[2]Final!AB60</f>
        <v>0</v>
      </c>
      <c r="AB51" s="277">
        <f>[2]Final!AC60</f>
        <v>0</v>
      </c>
      <c r="AC51" s="277">
        <f>[2]Final!AD60</f>
        <v>0</v>
      </c>
      <c r="AD51" s="277">
        <f>[2]Final!AE60</f>
        <v>0</v>
      </c>
      <c r="AE51" s="277">
        <f>[2]Final!AF60</f>
        <v>0</v>
      </c>
      <c r="AF51" s="277">
        <f>[2]Final!AG60</f>
        <v>0</v>
      </c>
      <c r="AG51" s="277">
        <f>[2]Final!AH60</f>
        <v>0</v>
      </c>
      <c r="AH51" s="277">
        <f>[2]Final!AI60</f>
        <v>0</v>
      </c>
      <c r="AI51" s="277">
        <f>[2]Final!AJ60</f>
        <v>0</v>
      </c>
      <c r="AJ51" s="277">
        <f>[2]Final!AK60</f>
        <v>0</v>
      </c>
      <c r="AK51" s="277">
        <f>[2]Final!AL60</f>
        <v>0</v>
      </c>
      <c r="AL51" s="277">
        <f>[2]Final!AM60</f>
        <v>0</v>
      </c>
      <c r="AM51" s="277">
        <f>[2]Final!AN60</f>
        <v>0</v>
      </c>
      <c r="AN51" s="277">
        <f>[2]Final!AO60</f>
        <v>0</v>
      </c>
      <c r="AO51" s="277">
        <f>[2]Final!AP60</f>
        <v>0</v>
      </c>
      <c r="AP51" s="277">
        <f>[2]Final!AQ60</f>
        <v>0</v>
      </c>
      <c r="AQ51" s="277">
        <f>[2]Final!AR60</f>
        <v>0</v>
      </c>
      <c r="AR51" s="277">
        <f>[2]Final!AS60</f>
        <v>0</v>
      </c>
      <c r="AS51" s="277">
        <f>[2]Final!AT60</f>
        <v>0</v>
      </c>
      <c r="AT51" s="277">
        <f>[2]Final!AU60</f>
        <v>0</v>
      </c>
      <c r="AU51" s="277">
        <f>[2]Final!AV60</f>
        <v>0</v>
      </c>
      <c r="AV51" s="277">
        <f>[2]Final!AW60</f>
        <v>0</v>
      </c>
      <c r="AW51" s="277">
        <f>[2]Final!AX60</f>
        <v>1.8816459306206561E-2</v>
      </c>
      <c r="AX51" s="277">
        <f>[2]Final!AY60</f>
        <v>0</v>
      </c>
      <c r="AY51" s="277">
        <f>[2]Final!AZ60</f>
        <v>7.1039077136747453E-2</v>
      </c>
      <c r="AZ51" s="277">
        <f>[2]Final!BA60</f>
        <v>0</v>
      </c>
      <c r="BA51" s="277">
        <f>[2]Final!BB60</f>
        <v>0</v>
      </c>
      <c r="BB51" s="277">
        <f>[2]Final!BC60</f>
        <v>0</v>
      </c>
      <c r="BC51" s="277">
        <f>[2]Final!BD60</f>
        <v>0</v>
      </c>
      <c r="BD51" s="277">
        <f>[2]Final!BE60</f>
        <v>0</v>
      </c>
      <c r="BE51" s="277">
        <f>[2]Final!BF60</f>
        <v>0</v>
      </c>
      <c r="BF51" s="277">
        <f>[2]Final!BG60</f>
        <v>0</v>
      </c>
      <c r="BG51" s="277">
        <f>[2]Final!BH60</f>
        <v>0</v>
      </c>
      <c r="BH51" s="277">
        <f>[2]Final!BI60</f>
        <v>0</v>
      </c>
      <c r="BI51" s="277">
        <f>[2]Final!BJ60</f>
        <v>0</v>
      </c>
      <c r="BJ51" s="277">
        <f>[2]Final!BK60</f>
        <v>0</v>
      </c>
      <c r="BK51" s="277">
        <f>[2]Final!BL60</f>
        <v>0</v>
      </c>
      <c r="BL51" s="277">
        <f>[2]Final!BM60</f>
        <v>0</v>
      </c>
      <c r="BM51" s="277">
        <f>[2]Final!BN60</f>
        <v>0</v>
      </c>
      <c r="BN51" s="277">
        <f>[2]Final!BO60</f>
        <v>0</v>
      </c>
      <c r="BO51" s="277">
        <f>[2]Final!BP60</f>
        <v>0</v>
      </c>
      <c r="BP51" s="277">
        <f>[2]Final!BQ60</f>
        <v>0</v>
      </c>
      <c r="BQ51" s="277">
        <f>[2]Final!BR60</f>
        <v>0</v>
      </c>
      <c r="BR51" s="277">
        <f>[2]Final!BS60</f>
        <v>0</v>
      </c>
      <c r="BS51" s="277">
        <f>[2]Final!BT60</f>
        <v>0</v>
      </c>
      <c r="BT51" s="277">
        <f>[2]Final!BU60</f>
        <v>0</v>
      </c>
      <c r="BU51" s="277">
        <f>[2]Final!BV60</f>
        <v>0</v>
      </c>
      <c r="BV51" s="277">
        <f>[2]Final!BW60</f>
        <v>0</v>
      </c>
      <c r="BW51" s="277">
        <f>[2]Final!BX60</f>
        <v>0</v>
      </c>
      <c r="BX51" s="277">
        <f>[2]Final!BY60</f>
        <v>0</v>
      </c>
      <c r="BY51" s="277">
        <f>[2]Final!BZ60</f>
        <v>0</v>
      </c>
      <c r="BZ51" s="277">
        <f>[2]Final!CA60</f>
        <v>0</v>
      </c>
      <c r="CA51" s="277">
        <f>[2]Final!CB60</f>
        <v>0</v>
      </c>
      <c r="CB51" s="277">
        <f>[2]Final!CC60</f>
        <v>0</v>
      </c>
      <c r="CC51" s="277">
        <f>[2]Final!CD60</f>
        <v>0</v>
      </c>
      <c r="CD51" s="277">
        <f>[2]Final!CE60</f>
        <v>0</v>
      </c>
      <c r="CE51" s="277">
        <f>[2]Final!CF60</f>
        <v>0</v>
      </c>
      <c r="CF51" s="277">
        <f>[2]Final!CG60</f>
        <v>1.2152030786717104E-2</v>
      </c>
      <c r="CG51" s="277">
        <f>[2]Final!CH60</f>
        <v>0</v>
      </c>
      <c r="CH51" s="277">
        <f>[2]Final!CI60</f>
        <v>0</v>
      </c>
      <c r="CI51" s="277">
        <f>[2]Final!CJ60</f>
        <v>0</v>
      </c>
      <c r="CJ51" s="277">
        <f>[2]Final!CK60</f>
        <v>0</v>
      </c>
      <c r="CK51" s="277">
        <f>[2]Final!CL60</f>
        <v>0</v>
      </c>
      <c r="CL51" s="277">
        <f>[2]Final!CM60</f>
        <v>0</v>
      </c>
      <c r="CM51" s="277">
        <f>[2]Final!CN60</f>
        <v>0</v>
      </c>
      <c r="CN51" s="277">
        <f>[2]Final!CO60</f>
        <v>0</v>
      </c>
      <c r="CO51" s="277">
        <f>[2]Final!CP60</f>
        <v>0</v>
      </c>
      <c r="CP51" s="277">
        <f>[2]Final!CQ60</f>
        <v>0</v>
      </c>
      <c r="CQ51" s="277">
        <f>[2]Final!CR60</f>
        <v>0</v>
      </c>
      <c r="CR51" s="277">
        <f>[2]Final!CS60</f>
        <v>0</v>
      </c>
      <c r="CS51" s="277">
        <f>[2]Final!CT60</f>
        <v>0</v>
      </c>
      <c r="CT51" s="277">
        <f>[2]Final!CU60</f>
        <v>0</v>
      </c>
      <c r="CU51" s="277">
        <f>[2]Final!CV60</f>
        <v>0</v>
      </c>
      <c r="CV51" s="277">
        <f>[2]Final!CW60</f>
        <v>0</v>
      </c>
      <c r="CW51" s="277">
        <f>[2]Final!CX60</f>
        <v>0</v>
      </c>
      <c r="CX51" s="277">
        <f>[2]Final!CY60</f>
        <v>0</v>
      </c>
      <c r="CY51" s="277">
        <f>[2]Final!CZ60</f>
        <v>0</v>
      </c>
      <c r="CZ51" s="277">
        <f>[2]Final!DA60</f>
        <v>0</v>
      </c>
      <c r="DA51" s="277">
        <f>[2]Final!DB60</f>
        <v>0</v>
      </c>
      <c r="DB51" s="277">
        <f>[2]Final!DC60</f>
        <v>0</v>
      </c>
      <c r="DC51" s="92"/>
    </row>
    <row r="52" spans="1:107" x14ac:dyDescent="0.75">
      <c r="A52" s="29" t="s">
        <v>1497</v>
      </c>
      <c r="B52" s="17" t="s">
        <v>125</v>
      </c>
      <c r="C52" s="277">
        <f>[2]Final!D61</f>
        <v>0</v>
      </c>
      <c r="D52" s="277">
        <f>[2]Final!E61</f>
        <v>0</v>
      </c>
      <c r="E52" s="277">
        <f>[2]Final!F61</f>
        <v>0</v>
      </c>
      <c r="F52" s="277">
        <f>[2]Final!G61</f>
        <v>0</v>
      </c>
      <c r="G52" s="277">
        <f>[2]Final!H61</f>
        <v>0</v>
      </c>
      <c r="H52" s="277">
        <f>[2]Final!I61</f>
        <v>0</v>
      </c>
      <c r="I52" s="277">
        <f>[2]Final!J61</f>
        <v>0</v>
      </c>
      <c r="J52" s="277">
        <f>[2]Final!K61</f>
        <v>0</v>
      </c>
      <c r="K52" s="277">
        <f>[2]Final!L61</f>
        <v>0</v>
      </c>
      <c r="L52" s="277">
        <f>[2]Final!M61</f>
        <v>0</v>
      </c>
      <c r="M52" s="277">
        <f>[2]Final!N61</f>
        <v>0</v>
      </c>
      <c r="N52" s="277">
        <f>[2]Final!O61</f>
        <v>0</v>
      </c>
      <c r="O52" s="277">
        <f>[2]Final!P61</f>
        <v>0</v>
      </c>
      <c r="P52" s="277">
        <f>[2]Final!Q61</f>
        <v>0</v>
      </c>
      <c r="Q52" s="277">
        <f>[2]Final!R61</f>
        <v>0</v>
      </c>
      <c r="R52" s="277">
        <f>[2]Final!S61</f>
        <v>0</v>
      </c>
      <c r="S52" s="277">
        <f>[2]Final!T61</f>
        <v>0</v>
      </c>
      <c r="T52" s="277">
        <f>[2]Final!U61</f>
        <v>0</v>
      </c>
      <c r="U52" s="277">
        <f>[2]Final!V61</f>
        <v>0</v>
      </c>
      <c r="V52" s="277">
        <f>[2]Final!W61</f>
        <v>0</v>
      </c>
      <c r="W52" s="277">
        <f>[2]Final!X61</f>
        <v>0</v>
      </c>
      <c r="X52" s="277">
        <f>[2]Final!Y61</f>
        <v>0</v>
      </c>
      <c r="Y52" s="277">
        <f>[2]Final!Z61</f>
        <v>0</v>
      </c>
      <c r="Z52" s="277">
        <f>[2]Final!AA61</f>
        <v>0</v>
      </c>
      <c r="AA52" s="277">
        <f>[2]Final!AB61</f>
        <v>0</v>
      </c>
      <c r="AB52" s="277">
        <f>[2]Final!AC61</f>
        <v>0</v>
      </c>
      <c r="AC52" s="277">
        <f>[2]Final!AD61</f>
        <v>0</v>
      </c>
      <c r="AD52" s="277">
        <f>[2]Final!AE61</f>
        <v>0</v>
      </c>
      <c r="AE52" s="277">
        <f>[2]Final!AF61</f>
        <v>0</v>
      </c>
      <c r="AF52" s="277">
        <f>[2]Final!AG61</f>
        <v>0</v>
      </c>
      <c r="AG52" s="277">
        <f>[2]Final!AH61</f>
        <v>0</v>
      </c>
      <c r="AH52" s="277">
        <f>[2]Final!AI61</f>
        <v>0</v>
      </c>
      <c r="AI52" s="277">
        <f>[2]Final!AJ61</f>
        <v>0</v>
      </c>
      <c r="AJ52" s="277">
        <f>[2]Final!AK61</f>
        <v>0</v>
      </c>
      <c r="AK52" s="277">
        <f>[2]Final!AL61</f>
        <v>0</v>
      </c>
      <c r="AL52" s="277">
        <f>[2]Final!AM61</f>
        <v>0</v>
      </c>
      <c r="AM52" s="277">
        <f>[2]Final!AN61</f>
        <v>0</v>
      </c>
      <c r="AN52" s="277">
        <f>[2]Final!AO61</f>
        <v>0</v>
      </c>
      <c r="AO52" s="277">
        <f>[2]Final!AP61</f>
        <v>0</v>
      </c>
      <c r="AP52" s="277">
        <f>[2]Final!AQ61</f>
        <v>0</v>
      </c>
      <c r="AQ52" s="277">
        <f>[2]Final!AR61</f>
        <v>0</v>
      </c>
      <c r="AR52" s="277">
        <f>[2]Final!AS61</f>
        <v>0</v>
      </c>
      <c r="AS52" s="277">
        <f>[2]Final!AT61</f>
        <v>0</v>
      </c>
      <c r="AT52" s="277">
        <f>[2]Final!AU61</f>
        <v>0</v>
      </c>
      <c r="AU52" s="277">
        <f>[2]Final!AV61</f>
        <v>0</v>
      </c>
      <c r="AV52" s="277">
        <f>[2]Final!AW61</f>
        <v>0</v>
      </c>
      <c r="AW52" s="277">
        <f>[2]Final!AX61</f>
        <v>0</v>
      </c>
      <c r="AX52" s="277">
        <f>[2]Final!AY61</f>
        <v>0</v>
      </c>
      <c r="AY52" s="277">
        <f>[2]Final!AZ61</f>
        <v>0</v>
      </c>
      <c r="AZ52" s="277">
        <f>[2]Final!BA61</f>
        <v>0</v>
      </c>
      <c r="BA52" s="277">
        <f>[2]Final!BB61</f>
        <v>0</v>
      </c>
      <c r="BB52" s="277">
        <f>[2]Final!BC61</f>
        <v>0</v>
      </c>
      <c r="BC52" s="277">
        <f>[2]Final!BD61</f>
        <v>0</v>
      </c>
      <c r="BD52" s="277">
        <f>[2]Final!BE61</f>
        <v>0</v>
      </c>
      <c r="BE52" s="277">
        <f>[2]Final!BF61</f>
        <v>0</v>
      </c>
      <c r="BF52" s="277">
        <f>[2]Final!BG61</f>
        <v>0</v>
      </c>
      <c r="BG52" s="277">
        <f>[2]Final!BH61</f>
        <v>0</v>
      </c>
      <c r="BH52" s="277">
        <f>[2]Final!BI61</f>
        <v>0</v>
      </c>
      <c r="BI52" s="277">
        <f>[2]Final!BJ61</f>
        <v>0</v>
      </c>
      <c r="BJ52" s="277">
        <f>[2]Final!BK61</f>
        <v>0</v>
      </c>
      <c r="BK52" s="277">
        <f>[2]Final!BL61</f>
        <v>0</v>
      </c>
      <c r="BL52" s="277">
        <f>[2]Final!BM61</f>
        <v>0</v>
      </c>
      <c r="BM52" s="277">
        <f>[2]Final!BN61</f>
        <v>0</v>
      </c>
      <c r="BN52" s="277">
        <f>[2]Final!BO61</f>
        <v>0</v>
      </c>
      <c r="BO52" s="277">
        <f>[2]Final!BP61</f>
        <v>0</v>
      </c>
      <c r="BP52" s="277">
        <f>[2]Final!BQ61</f>
        <v>0</v>
      </c>
      <c r="BQ52" s="277">
        <f>[2]Final!BR61</f>
        <v>0</v>
      </c>
      <c r="BR52" s="277">
        <f>[2]Final!BS61</f>
        <v>0</v>
      </c>
      <c r="BS52" s="277">
        <f>[2]Final!BT61</f>
        <v>0</v>
      </c>
      <c r="BT52" s="277">
        <f>[2]Final!BU61</f>
        <v>0</v>
      </c>
      <c r="BU52" s="277">
        <f>[2]Final!BV61</f>
        <v>0</v>
      </c>
      <c r="BV52" s="277">
        <f>[2]Final!BW61</f>
        <v>0</v>
      </c>
      <c r="BW52" s="277">
        <f>[2]Final!BX61</f>
        <v>0</v>
      </c>
      <c r="BX52" s="277">
        <f>[2]Final!BY61</f>
        <v>0</v>
      </c>
      <c r="BY52" s="277">
        <f>[2]Final!BZ61</f>
        <v>0</v>
      </c>
      <c r="BZ52" s="277">
        <f>[2]Final!CA61</f>
        <v>0</v>
      </c>
      <c r="CA52" s="277">
        <f>[2]Final!CB61</f>
        <v>0</v>
      </c>
      <c r="CB52" s="277">
        <f>[2]Final!CC61</f>
        <v>0</v>
      </c>
      <c r="CC52" s="277">
        <f>[2]Final!CD61</f>
        <v>0</v>
      </c>
      <c r="CD52" s="277">
        <f>[2]Final!CE61</f>
        <v>0</v>
      </c>
      <c r="CE52" s="277">
        <f>[2]Final!CF61</f>
        <v>0</v>
      </c>
      <c r="CF52" s="277">
        <f>[2]Final!CG61</f>
        <v>4.1211812207293929E-3</v>
      </c>
      <c r="CG52" s="277">
        <f>[2]Final!CH61</f>
        <v>0</v>
      </c>
      <c r="CH52" s="277">
        <f>[2]Final!CI61</f>
        <v>0</v>
      </c>
      <c r="CI52" s="277">
        <f>[2]Final!CJ61</f>
        <v>0</v>
      </c>
      <c r="CJ52" s="277">
        <f>[2]Final!CK61</f>
        <v>0</v>
      </c>
      <c r="CK52" s="277">
        <f>[2]Final!CL61</f>
        <v>0</v>
      </c>
      <c r="CL52" s="277">
        <f>[2]Final!CM61</f>
        <v>0</v>
      </c>
      <c r="CM52" s="277">
        <f>[2]Final!CN61</f>
        <v>0</v>
      </c>
      <c r="CN52" s="277">
        <f>[2]Final!CO61</f>
        <v>0</v>
      </c>
      <c r="CO52" s="277">
        <f>[2]Final!CP61</f>
        <v>0</v>
      </c>
      <c r="CP52" s="277">
        <f>[2]Final!CQ61</f>
        <v>0</v>
      </c>
      <c r="CQ52" s="277">
        <f>[2]Final!CR61</f>
        <v>0</v>
      </c>
      <c r="CR52" s="277">
        <f>[2]Final!CS61</f>
        <v>0</v>
      </c>
      <c r="CS52" s="277">
        <f>[2]Final!CT61</f>
        <v>0</v>
      </c>
      <c r="CT52" s="277">
        <f>[2]Final!CU61</f>
        <v>0</v>
      </c>
      <c r="CU52" s="277">
        <f>[2]Final!CV61</f>
        <v>0</v>
      </c>
      <c r="CV52" s="277">
        <f>[2]Final!CW61</f>
        <v>0</v>
      </c>
      <c r="CW52" s="277">
        <f>[2]Final!CX61</f>
        <v>0</v>
      </c>
      <c r="CX52" s="277">
        <f>[2]Final!CY61</f>
        <v>0</v>
      </c>
      <c r="CY52" s="277">
        <f>[2]Final!CZ61</f>
        <v>0</v>
      </c>
      <c r="CZ52" s="277">
        <f>[2]Final!DA61</f>
        <v>0</v>
      </c>
      <c r="DA52" s="277">
        <f>[2]Final!DB61</f>
        <v>0</v>
      </c>
      <c r="DB52" s="277">
        <f>[2]Final!DC61</f>
        <v>0</v>
      </c>
      <c r="DC52" s="92"/>
    </row>
    <row r="53" spans="1:107" x14ac:dyDescent="0.75">
      <c r="A53" s="29" t="s">
        <v>1498</v>
      </c>
      <c r="B53" s="17" t="s">
        <v>135</v>
      </c>
      <c r="C53" s="277">
        <f>[2]Final!D62</f>
        <v>0</v>
      </c>
      <c r="D53" s="277">
        <f>[2]Final!E62</f>
        <v>0</v>
      </c>
      <c r="E53" s="277">
        <f>[2]Final!F62</f>
        <v>0</v>
      </c>
      <c r="F53" s="277">
        <f>[2]Final!G62</f>
        <v>0</v>
      </c>
      <c r="G53" s="277">
        <f>[2]Final!H62</f>
        <v>0</v>
      </c>
      <c r="H53" s="277">
        <f>[2]Final!I62</f>
        <v>0</v>
      </c>
      <c r="I53" s="277">
        <f>[2]Final!J62</f>
        <v>0</v>
      </c>
      <c r="J53" s="277">
        <f>[2]Final!K62</f>
        <v>0</v>
      </c>
      <c r="K53" s="277">
        <f>[2]Final!L62</f>
        <v>0</v>
      </c>
      <c r="L53" s="277">
        <f>[2]Final!M62</f>
        <v>0</v>
      </c>
      <c r="M53" s="277">
        <f>[2]Final!N62</f>
        <v>0</v>
      </c>
      <c r="N53" s="277">
        <f>[2]Final!O62</f>
        <v>0</v>
      </c>
      <c r="O53" s="277">
        <f>[2]Final!P62</f>
        <v>0</v>
      </c>
      <c r="P53" s="277">
        <f>[2]Final!Q62</f>
        <v>0</v>
      </c>
      <c r="Q53" s="277">
        <f>[2]Final!R62</f>
        <v>0</v>
      </c>
      <c r="R53" s="277">
        <f>[2]Final!S62</f>
        <v>0</v>
      </c>
      <c r="S53" s="277">
        <f>[2]Final!T62</f>
        <v>0</v>
      </c>
      <c r="T53" s="277">
        <f>[2]Final!U62</f>
        <v>0</v>
      </c>
      <c r="U53" s="277">
        <f>[2]Final!V62</f>
        <v>0</v>
      </c>
      <c r="V53" s="277">
        <f>[2]Final!W62</f>
        <v>0</v>
      </c>
      <c r="W53" s="277">
        <f>[2]Final!X62</f>
        <v>0</v>
      </c>
      <c r="X53" s="277">
        <f>[2]Final!Y62</f>
        <v>0</v>
      </c>
      <c r="Y53" s="277">
        <f>[2]Final!Z62</f>
        <v>0</v>
      </c>
      <c r="Z53" s="277">
        <f>[2]Final!AA62</f>
        <v>0</v>
      </c>
      <c r="AA53" s="277">
        <f>[2]Final!AB62</f>
        <v>0</v>
      </c>
      <c r="AB53" s="277">
        <f>[2]Final!AC62</f>
        <v>0</v>
      </c>
      <c r="AC53" s="277">
        <f>[2]Final!AD62</f>
        <v>0</v>
      </c>
      <c r="AD53" s="277">
        <f>[2]Final!AE62</f>
        <v>0</v>
      </c>
      <c r="AE53" s="277">
        <f>[2]Final!AF62</f>
        <v>0</v>
      </c>
      <c r="AF53" s="277">
        <f>[2]Final!AG62</f>
        <v>0</v>
      </c>
      <c r="AG53" s="277">
        <f>[2]Final!AH62</f>
        <v>0</v>
      </c>
      <c r="AH53" s="277">
        <f>[2]Final!AI62</f>
        <v>0</v>
      </c>
      <c r="AI53" s="277">
        <f>[2]Final!AJ62</f>
        <v>0</v>
      </c>
      <c r="AJ53" s="277">
        <f>[2]Final!AK62</f>
        <v>0</v>
      </c>
      <c r="AK53" s="277">
        <f>[2]Final!AL62</f>
        <v>0</v>
      </c>
      <c r="AL53" s="277">
        <f>[2]Final!AM62</f>
        <v>0</v>
      </c>
      <c r="AM53" s="277">
        <f>[2]Final!AN62</f>
        <v>0</v>
      </c>
      <c r="AN53" s="277">
        <f>[2]Final!AO62</f>
        <v>0</v>
      </c>
      <c r="AO53" s="277">
        <f>[2]Final!AP62</f>
        <v>0</v>
      </c>
      <c r="AP53" s="277">
        <f>[2]Final!AQ62</f>
        <v>0</v>
      </c>
      <c r="AQ53" s="277">
        <f>[2]Final!AR62</f>
        <v>0</v>
      </c>
      <c r="AR53" s="277">
        <f>[2]Final!AS62</f>
        <v>0</v>
      </c>
      <c r="AS53" s="277">
        <f>[2]Final!AT62</f>
        <v>0</v>
      </c>
      <c r="AT53" s="277">
        <f>[2]Final!AU62</f>
        <v>0</v>
      </c>
      <c r="AU53" s="277">
        <f>[2]Final!AV62</f>
        <v>0</v>
      </c>
      <c r="AV53" s="277">
        <f>[2]Final!AW62</f>
        <v>6.3077387327778511E-2</v>
      </c>
      <c r="AW53" s="277">
        <f>[2]Final!AX62</f>
        <v>0.38664124615530177</v>
      </c>
      <c r="AX53" s="277">
        <f>[2]Final!AY62</f>
        <v>0</v>
      </c>
      <c r="AY53" s="277">
        <f>[2]Final!AZ62</f>
        <v>0</v>
      </c>
      <c r="AZ53" s="277">
        <f>[2]Final!BA62</f>
        <v>2.2904890276047394E-3</v>
      </c>
      <c r="BA53" s="277">
        <f>[2]Final!BB62</f>
        <v>0</v>
      </c>
      <c r="BB53" s="277">
        <f>[2]Final!BC62</f>
        <v>0</v>
      </c>
      <c r="BC53" s="277">
        <f>[2]Final!BD62</f>
        <v>0</v>
      </c>
      <c r="BD53" s="277">
        <f>[2]Final!BE62</f>
        <v>0</v>
      </c>
      <c r="BE53" s="277">
        <f>[2]Final!BF62</f>
        <v>0</v>
      </c>
      <c r="BF53" s="277">
        <f>[2]Final!BG62</f>
        <v>0</v>
      </c>
      <c r="BG53" s="277">
        <f>[2]Final!BH62</f>
        <v>0</v>
      </c>
      <c r="BH53" s="277">
        <f>[2]Final!BI62</f>
        <v>0</v>
      </c>
      <c r="BI53" s="277">
        <f>[2]Final!BJ62</f>
        <v>0</v>
      </c>
      <c r="BJ53" s="277">
        <f>[2]Final!BK62</f>
        <v>0</v>
      </c>
      <c r="BK53" s="277">
        <f>[2]Final!BL62</f>
        <v>0</v>
      </c>
      <c r="BL53" s="277">
        <f>[2]Final!BM62</f>
        <v>0</v>
      </c>
      <c r="BM53" s="277">
        <f>[2]Final!BN62</f>
        <v>0</v>
      </c>
      <c r="BN53" s="277">
        <f>[2]Final!BO62</f>
        <v>0</v>
      </c>
      <c r="BO53" s="277">
        <f>[2]Final!BP62</f>
        <v>0</v>
      </c>
      <c r="BP53" s="277">
        <f>[2]Final!BQ62</f>
        <v>0</v>
      </c>
      <c r="BQ53" s="277">
        <f>[2]Final!BR62</f>
        <v>0</v>
      </c>
      <c r="BR53" s="277">
        <f>[2]Final!BS62</f>
        <v>0</v>
      </c>
      <c r="BS53" s="277">
        <f>[2]Final!BT62</f>
        <v>0</v>
      </c>
      <c r="BT53" s="277">
        <f>[2]Final!BU62</f>
        <v>0</v>
      </c>
      <c r="BU53" s="277">
        <f>[2]Final!BV62</f>
        <v>0</v>
      </c>
      <c r="BV53" s="277">
        <f>[2]Final!BW62</f>
        <v>0</v>
      </c>
      <c r="BW53" s="277">
        <f>[2]Final!BX62</f>
        <v>0</v>
      </c>
      <c r="BX53" s="277">
        <f>[2]Final!BY62</f>
        <v>0</v>
      </c>
      <c r="BY53" s="277">
        <f>[2]Final!BZ62</f>
        <v>0</v>
      </c>
      <c r="BZ53" s="277">
        <f>[2]Final!CA62</f>
        <v>1.2548599215439346E-3</v>
      </c>
      <c r="CA53" s="277">
        <f>[2]Final!CB62</f>
        <v>0</v>
      </c>
      <c r="CB53" s="277">
        <f>[2]Final!CC62</f>
        <v>0</v>
      </c>
      <c r="CC53" s="277">
        <f>[2]Final!CD62</f>
        <v>0</v>
      </c>
      <c r="CD53" s="277">
        <f>[2]Final!CE62</f>
        <v>0</v>
      </c>
      <c r="CE53" s="277">
        <f>[2]Final!CF62</f>
        <v>0</v>
      </c>
      <c r="CF53" s="277">
        <f>[2]Final!CG62</f>
        <v>1.4346063490382005E-2</v>
      </c>
      <c r="CG53" s="277">
        <f>[2]Final!CH62</f>
        <v>0</v>
      </c>
      <c r="CH53" s="277">
        <f>[2]Final!CI62</f>
        <v>0</v>
      </c>
      <c r="CI53" s="277">
        <f>[2]Final!CJ62</f>
        <v>0</v>
      </c>
      <c r="CJ53" s="277">
        <f>[2]Final!CK62</f>
        <v>0</v>
      </c>
      <c r="CK53" s="277">
        <f>[2]Final!CL62</f>
        <v>0</v>
      </c>
      <c r="CL53" s="277">
        <f>[2]Final!CM62</f>
        <v>0</v>
      </c>
      <c r="CM53" s="277">
        <f>[2]Final!CN62</f>
        <v>0</v>
      </c>
      <c r="CN53" s="277">
        <f>[2]Final!CO62</f>
        <v>0</v>
      </c>
      <c r="CO53" s="277">
        <f>[2]Final!CP62</f>
        <v>0</v>
      </c>
      <c r="CP53" s="277">
        <f>[2]Final!CQ62</f>
        <v>0</v>
      </c>
      <c r="CQ53" s="277">
        <f>[2]Final!CR62</f>
        <v>0</v>
      </c>
      <c r="CR53" s="277">
        <f>[2]Final!CS62</f>
        <v>0</v>
      </c>
      <c r="CS53" s="277">
        <f>[2]Final!CT62</f>
        <v>0</v>
      </c>
      <c r="CT53" s="277">
        <f>[2]Final!CU62</f>
        <v>0</v>
      </c>
      <c r="CU53" s="277">
        <f>[2]Final!CV62</f>
        <v>0</v>
      </c>
      <c r="CV53" s="277">
        <f>[2]Final!CW62</f>
        <v>0</v>
      </c>
      <c r="CW53" s="277">
        <f>[2]Final!CX62</f>
        <v>0</v>
      </c>
      <c r="CX53" s="277">
        <f>[2]Final!CY62</f>
        <v>0</v>
      </c>
      <c r="CY53" s="277">
        <f>[2]Final!CZ62</f>
        <v>0</v>
      </c>
      <c r="CZ53" s="277">
        <f>[2]Final!DA62</f>
        <v>0</v>
      </c>
      <c r="DA53" s="277">
        <f>[2]Final!DB62</f>
        <v>0</v>
      </c>
      <c r="DB53" s="277">
        <f>[2]Final!DC62</f>
        <v>0</v>
      </c>
      <c r="DC53" s="92"/>
    </row>
    <row r="54" spans="1:107" x14ac:dyDescent="0.75">
      <c r="A54" s="29" t="s">
        <v>1499</v>
      </c>
      <c r="B54" s="17" t="s">
        <v>1153</v>
      </c>
      <c r="C54" s="277">
        <f>[2]Final!D63</f>
        <v>0</v>
      </c>
      <c r="D54" s="277">
        <f>[2]Final!E63</f>
        <v>0</v>
      </c>
      <c r="E54" s="277">
        <f>[2]Final!F63</f>
        <v>0</v>
      </c>
      <c r="F54" s="277">
        <f>[2]Final!G63</f>
        <v>0</v>
      </c>
      <c r="G54" s="277">
        <f>[2]Final!H63</f>
        <v>0</v>
      </c>
      <c r="H54" s="277">
        <f>[2]Final!I63</f>
        <v>0</v>
      </c>
      <c r="I54" s="277">
        <f>[2]Final!J63</f>
        <v>0</v>
      </c>
      <c r="J54" s="277">
        <f>[2]Final!K63</f>
        <v>0</v>
      </c>
      <c r="K54" s="277">
        <f>[2]Final!L63</f>
        <v>0</v>
      </c>
      <c r="L54" s="277">
        <f>[2]Final!M63</f>
        <v>0</v>
      </c>
      <c r="M54" s="277">
        <f>[2]Final!N63</f>
        <v>0</v>
      </c>
      <c r="N54" s="277">
        <f>[2]Final!O63</f>
        <v>0</v>
      </c>
      <c r="O54" s="277">
        <f>[2]Final!P63</f>
        <v>0</v>
      </c>
      <c r="P54" s="277">
        <f>[2]Final!Q63</f>
        <v>0</v>
      </c>
      <c r="Q54" s="277">
        <f>[2]Final!R63</f>
        <v>0</v>
      </c>
      <c r="R54" s="277">
        <f>[2]Final!S63</f>
        <v>0</v>
      </c>
      <c r="S54" s="277">
        <f>[2]Final!T63</f>
        <v>0</v>
      </c>
      <c r="T54" s="277">
        <f>[2]Final!U63</f>
        <v>0</v>
      </c>
      <c r="U54" s="277">
        <f>[2]Final!V63</f>
        <v>0</v>
      </c>
      <c r="V54" s="277">
        <f>[2]Final!W63</f>
        <v>0</v>
      </c>
      <c r="W54" s="277">
        <f>[2]Final!X63</f>
        <v>0</v>
      </c>
      <c r="X54" s="277">
        <f>[2]Final!Y63</f>
        <v>0</v>
      </c>
      <c r="Y54" s="277">
        <f>[2]Final!Z63</f>
        <v>0</v>
      </c>
      <c r="Z54" s="277">
        <f>[2]Final!AA63</f>
        <v>0</v>
      </c>
      <c r="AA54" s="277">
        <f>[2]Final!AB63</f>
        <v>0</v>
      </c>
      <c r="AB54" s="277">
        <f>[2]Final!AC63</f>
        <v>0</v>
      </c>
      <c r="AC54" s="277">
        <f>[2]Final!AD63</f>
        <v>0</v>
      </c>
      <c r="AD54" s="277">
        <f>[2]Final!AE63</f>
        <v>0</v>
      </c>
      <c r="AE54" s="277">
        <f>[2]Final!AF63</f>
        <v>0</v>
      </c>
      <c r="AF54" s="277">
        <f>[2]Final!AG63</f>
        <v>0</v>
      </c>
      <c r="AG54" s="277">
        <f>[2]Final!AH63</f>
        <v>0</v>
      </c>
      <c r="AH54" s="277">
        <f>[2]Final!AI63</f>
        <v>0</v>
      </c>
      <c r="AI54" s="277">
        <f>[2]Final!AJ63</f>
        <v>0</v>
      </c>
      <c r="AJ54" s="277">
        <f>[2]Final!AK63</f>
        <v>0</v>
      </c>
      <c r="AK54" s="277">
        <f>[2]Final!AL63</f>
        <v>0</v>
      </c>
      <c r="AL54" s="277">
        <f>[2]Final!AM63</f>
        <v>0</v>
      </c>
      <c r="AM54" s="277">
        <f>[2]Final!AN63</f>
        <v>0</v>
      </c>
      <c r="AN54" s="277">
        <f>[2]Final!AO63</f>
        <v>0</v>
      </c>
      <c r="AO54" s="277">
        <f>[2]Final!AP63</f>
        <v>0</v>
      </c>
      <c r="AP54" s="277">
        <f>[2]Final!AQ63</f>
        <v>0</v>
      </c>
      <c r="AQ54" s="277">
        <f>[2]Final!AR63</f>
        <v>0</v>
      </c>
      <c r="AR54" s="277">
        <f>[2]Final!AS63</f>
        <v>0</v>
      </c>
      <c r="AS54" s="277">
        <f>[2]Final!AT63</f>
        <v>0</v>
      </c>
      <c r="AT54" s="277">
        <f>[2]Final!AU63</f>
        <v>0</v>
      </c>
      <c r="AU54" s="277">
        <f>[2]Final!AV63</f>
        <v>0</v>
      </c>
      <c r="AV54" s="277">
        <f>[2]Final!AW63</f>
        <v>0</v>
      </c>
      <c r="AW54" s="277">
        <f>[2]Final!AX63</f>
        <v>0</v>
      </c>
      <c r="AX54" s="277">
        <f>[2]Final!AY63</f>
        <v>0</v>
      </c>
      <c r="AY54" s="277">
        <f>[2]Final!AZ63</f>
        <v>0</v>
      </c>
      <c r="AZ54" s="277">
        <f>[2]Final!BA63</f>
        <v>0</v>
      </c>
      <c r="BA54" s="277">
        <f>[2]Final!BB63</f>
        <v>0</v>
      </c>
      <c r="BB54" s="277">
        <f>[2]Final!BC63</f>
        <v>0</v>
      </c>
      <c r="BC54" s="277">
        <f>[2]Final!BD63</f>
        <v>0</v>
      </c>
      <c r="BD54" s="277">
        <f>[2]Final!BE63</f>
        <v>0</v>
      </c>
      <c r="BE54" s="277">
        <f>[2]Final!BF63</f>
        <v>0</v>
      </c>
      <c r="BF54" s="277">
        <f>[2]Final!BG63</f>
        <v>0</v>
      </c>
      <c r="BG54" s="277">
        <f>[2]Final!BH63</f>
        <v>0</v>
      </c>
      <c r="BH54" s="277">
        <f>[2]Final!BI63</f>
        <v>0</v>
      </c>
      <c r="BI54" s="277">
        <f>[2]Final!BJ63</f>
        <v>0</v>
      </c>
      <c r="BJ54" s="277">
        <f>[2]Final!BK63</f>
        <v>0</v>
      </c>
      <c r="BK54" s="277">
        <f>[2]Final!BL63</f>
        <v>0</v>
      </c>
      <c r="BL54" s="277">
        <f>[2]Final!BM63</f>
        <v>0</v>
      </c>
      <c r="BM54" s="277">
        <f>[2]Final!BN63</f>
        <v>0</v>
      </c>
      <c r="BN54" s="277">
        <f>[2]Final!BO63</f>
        <v>0</v>
      </c>
      <c r="BO54" s="277">
        <f>[2]Final!BP63</f>
        <v>0</v>
      </c>
      <c r="BP54" s="277">
        <f>[2]Final!BQ63</f>
        <v>0</v>
      </c>
      <c r="BQ54" s="277">
        <f>[2]Final!BR63</f>
        <v>0</v>
      </c>
      <c r="BR54" s="277">
        <f>[2]Final!BS63</f>
        <v>0</v>
      </c>
      <c r="BS54" s="277">
        <f>[2]Final!BT63</f>
        <v>0</v>
      </c>
      <c r="BT54" s="277">
        <f>[2]Final!BU63</f>
        <v>0</v>
      </c>
      <c r="BU54" s="277">
        <f>[2]Final!BV63</f>
        <v>0</v>
      </c>
      <c r="BV54" s="277">
        <f>[2]Final!BW63</f>
        <v>0</v>
      </c>
      <c r="BW54" s="277">
        <f>[2]Final!BX63</f>
        <v>0</v>
      </c>
      <c r="BX54" s="277">
        <f>[2]Final!BY63</f>
        <v>0</v>
      </c>
      <c r="BY54" s="277">
        <f>[2]Final!BZ63</f>
        <v>0</v>
      </c>
      <c r="BZ54" s="277">
        <f>[2]Final!CA63</f>
        <v>0</v>
      </c>
      <c r="CA54" s="277">
        <f>[2]Final!CB63</f>
        <v>0</v>
      </c>
      <c r="CB54" s="277">
        <f>[2]Final!CC63</f>
        <v>0</v>
      </c>
      <c r="CC54" s="277">
        <f>[2]Final!CD63</f>
        <v>0</v>
      </c>
      <c r="CD54" s="277">
        <f>[2]Final!CE63</f>
        <v>0</v>
      </c>
      <c r="CE54" s="277">
        <f>[2]Final!CF63</f>
        <v>0</v>
      </c>
      <c r="CF54" s="277">
        <f>[2]Final!CG63</f>
        <v>1.3602056808967828E-2</v>
      </c>
      <c r="CG54" s="277">
        <f>[2]Final!CH63</f>
        <v>0</v>
      </c>
      <c r="CH54" s="277">
        <f>[2]Final!CI63</f>
        <v>0</v>
      </c>
      <c r="CI54" s="277">
        <f>[2]Final!CJ63</f>
        <v>0</v>
      </c>
      <c r="CJ54" s="277">
        <f>[2]Final!CK63</f>
        <v>0</v>
      </c>
      <c r="CK54" s="277">
        <f>[2]Final!CL63</f>
        <v>0</v>
      </c>
      <c r="CL54" s="277">
        <f>[2]Final!CM63</f>
        <v>0</v>
      </c>
      <c r="CM54" s="277">
        <f>[2]Final!CN63</f>
        <v>0</v>
      </c>
      <c r="CN54" s="277">
        <f>[2]Final!CO63</f>
        <v>0</v>
      </c>
      <c r="CO54" s="277">
        <f>[2]Final!CP63</f>
        <v>0</v>
      </c>
      <c r="CP54" s="277">
        <f>[2]Final!CQ63</f>
        <v>0</v>
      </c>
      <c r="CQ54" s="277">
        <f>[2]Final!CR63</f>
        <v>0</v>
      </c>
      <c r="CR54" s="277">
        <f>[2]Final!CS63</f>
        <v>0</v>
      </c>
      <c r="CS54" s="277">
        <f>[2]Final!CT63</f>
        <v>0</v>
      </c>
      <c r="CT54" s="277">
        <f>[2]Final!CU63</f>
        <v>0</v>
      </c>
      <c r="CU54" s="277">
        <f>[2]Final!CV63</f>
        <v>0</v>
      </c>
      <c r="CV54" s="277">
        <f>[2]Final!CW63</f>
        <v>0</v>
      </c>
      <c r="CW54" s="277">
        <f>[2]Final!CX63</f>
        <v>0</v>
      </c>
      <c r="CX54" s="277">
        <f>[2]Final!CY63</f>
        <v>0</v>
      </c>
      <c r="CY54" s="277">
        <f>[2]Final!CZ63</f>
        <v>0</v>
      </c>
      <c r="CZ54" s="277">
        <f>[2]Final!DA63</f>
        <v>0</v>
      </c>
      <c r="DA54" s="277">
        <f>[2]Final!DB63</f>
        <v>0</v>
      </c>
      <c r="DB54" s="277">
        <f>[2]Final!DC63</f>
        <v>0</v>
      </c>
      <c r="DC54" s="92"/>
    </row>
    <row r="55" spans="1:107" x14ac:dyDescent="0.75">
      <c r="A55" s="29" t="s">
        <v>1500</v>
      </c>
      <c r="B55" s="17" t="s">
        <v>146</v>
      </c>
      <c r="C55" s="277">
        <f>[2]Final!D64</f>
        <v>0</v>
      </c>
      <c r="D55" s="277">
        <f>[2]Final!E64</f>
        <v>0</v>
      </c>
      <c r="E55" s="277">
        <f>[2]Final!F64</f>
        <v>0</v>
      </c>
      <c r="F55" s="277">
        <f>[2]Final!G64</f>
        <v>0</v>
      </c>
      <c r="G55" s="277">
        <f>[2]Final!H64</f>
        <v>0</v>
      </c>
      <c r="H55" s="277">
        <f>[2]Final!I64</f>
        <v>0</v>
      </c>
      <c r="I55" s="277">
        <f>[2]Final!J64</f>
        <v>0</v>
      </c>
      <c r="J55" s="277">
        <f>[2]Final!K64</f>
        <v>0</v>
      </c>
      <c r="K55" s="277">
        <f>[2]Final!L64</f>
        <v>0</v>
      </c>
      <c r="L55" s="277">
        <f>[2]Final!M64</f>
        <v>0</v>
      </c>
      <c r="M55" s="277">
        <f>[2]Final!N64</f>
        <v>0</v>
      </c>
      <c r="N55" s="277">
        <f>[2]Final!O64</f>
        <v>0</v>
      </c>
      <c r="O55" s="277">
        <f>[2]Final!P64</f>
        <v>0</v>
      </c>
      <c r="P55" s="277">
        <f>[2]Final!Q64</f>
        <v>0</v>
      </c>
      <c r="Q55" s="277">
        <f>[2]Final!R64</f>
        <v>0</v>
      </c>
      <c r="R55" s="277">
        <f>[2]Final!S64</f>
        <v>0</v>
      </c>
      <c r="S55" s="277">
        <f>[2]Final!T64</f>
        <v>0</v>
      </c>
      <c r="T55" s="277">
        <f>[2]Final!U64</f>
        <v>0</v>
      </c>
      <c r="U55" s="277">
        <f>[2]Final!V64</f>
        <v>0</v>
      </c>
      <c r="V55" s="277">
        <f>[2]Final!W64</f>
        <v>0</v>
      </c>
      <c r="W55" s="277">
        <f>[2]Final!X64</f>
        <v>0</v>
      </c>
      <c r="X55" s="277">
        <f>[2]Final!Y64</f>
        <v>0</v>
      </c>
      <c r="Y55" s="277">
        <f>[2]Final!Z64</f>
        <v>0</v>
      </c>
      <c r="Z55" s="277">
        <f>[2]Final!AA64</f>
        <v>0</v>
      </c>
      <c r="AA55" s="277">
        <f>[2]Final!AB64</f>
        <v>0</v>
      </c>
      <c r="AB55" s="277">
        <f>[2]Final!AC64</f>
        <v>5.4378346461260677E-2</v>
      </c>
      <c r="AC55" s="277">
        <f>[2]Final!AD64</f>
        <v>5.4378346461260677E-2</v>
      </c>
      <c r="AD55" s="277">
        <f>[2]Final!AE64</f>
        <v>5.437834646126067E-2</v>
      </c>
      <c r="AE55" s="277">
        <f>[2]Final!AF64</f>
        <v>5.4378346461260677E-2</v>
      </c>
      <c r="AF55" s="277">
        <f>[2]Final!AG64</f>
        <v>1.5736636600487068E-2</v>
      </c>
      <c r="AG55" s="277">
        <f>[2]Final!AH64</f>
        <v>1.5736636600487068E-2</v>
      </c>
      <c r="AH55" s="277">
        <f>[2]Final!AI64</f>
        <v>1.5736636600487068E-2</v>
      </c>
      <c r="AI55" s="277">
        <f>[2]Final!AJ64</f>
        <v>1.5736636600487068E-2</v>
      </c>
      <c r="AJ55" s="277">
        <f>[2]Final!AK64</f>
        <v>0</v>
      </c>
      <c r="AK55" s="277">
        <f>[2]Final!AL64</f>
        <v>0</v>
      </c>
      <c r="AL55" s="277">
        <f>[2]Final!AM64</f>
        <v>0</v>
      </c>
      <c r="AM55" s="277">
        <f>[2]Final!AN64</f>
        <v>3.2405040725592603E-2</v>
      </c>
      <c r="AN55" s="277">
        <f>[2]Final!AO64</f>
        <v>0</v>
      </c>
      <c r="AO55" s="277">
        <f>[2]Final!AP64</f>
        <v>0</v>
      </c>
      <c r="AP55" s="277">
        <f>[2]Final!AQ64</f>
        <v>0</v>
      </c>
      <c r="AQ55" s="277">
        <f>[2]Final!AR64</f>
        <v>0</v>
      </c>
      <c r="AR55" s="277">
        <f>[2]Final!AS64</f>
        <v>0</v>
      </c>
      <c r="AS55" s="277">
        <f>[2]Final!AT64</f>
        <v>0</v>
      </c>
      <c r="AT55" s="277">
        <f>[2]Final!AU64</f>
        <v>0</v>
      </c>
      <c r="AU55" s="277">
        <f>[2]Final!AV64</f>
        <v>0</v>
      </c>
      <c r="AV55" s="277">
        <f>[2]Final!AW64</f>
        <v>0</v>
      </c>
      <c r="AW55" s="277">
        <f>[2]Final!AX64</f>
        <v>0</v>
      </c>
      <c r="AX55" s="277">
        <f>[2]Final!AY64</f>
        <v>0</v>
      </c>
      <c r="AY55" s="277">
        <f>[2]Final!AZ64</f>
        <v>0</v>
      </c>
      <c r="AZ55" s="277">
        <f>[2]Final!BA64</f>
        <v>0</v>
      </c>
      <c r="BA55" s="277">
        <f>[2]Final!BB64</f>
        <v>0</v>
      </c>
      <c r="BB55" s="277">
        <f>[2]Final!BC64</f>
        <v>0</v>
      </c>
      <c r="BC55" s="277">
        <f>[2]Final!BD64</f>
        <v>0</v>
      </c>
      <c r="BD55" s="277">
        <f>[2]Final!BE64</f>
        <v>0</v>
      </c>
      <c r="BE55" s="277">
        <f>[2]Final!BF64</f>
        <v>0</v>
      </c>
      <c r="BF55" s="277">
        <f>[2]Final!BG64</f>
        <v>0</v>
      </c>
      <c r="BG55" s="277">
        <f>[2]Final!BH64</f>
        <v>0</v>
      </c>
      <c r="BH55" s="277">
        <f>[2]Final!BI64</f>
        <v>0</v>
      </c>
      <c r="BI55" s="277">
        <f>[2]Final!BJ64</f>
        <v>0</v>
      </c>
      <c r="BJ55" s="277">
        <f>[2]Final!BK64</f>
        <v>0</v>
      </c>
      <c r="BK55" s="277">
        <f>[2]Final!BL64</f>
        <v>0</v>
      </c>
      <c r="BL55" s="277">
        <f>[2]Final!BM64</f>
        <v>0</v>
      </c>
      <c r="BM55" s="277">
        <f>[2]Final!BN64</f>
        <v>0</v>
      </c>
      <c r="BN55" s="277">
        <f>[2]Final!BO64</f>
        <v>0</v>
      </c>
      <c r="BO55" s="277">
        <f>[2]Final!BP64</f>
        <v>0</v>
      </c>
      <c r="BP55" s="277">
        <f>[2]Final!BQ64</f>
        <v>0</v>
      </c>
      <c r="BQ55" s="277">
        <f>[2]Final!BR64</f>
        <v>0</v>
      </c>
      <c r="BR55" s="277">
        <f>[2]Final!BS64</f>
        <v>0</v>
      </c>
      <c r="BS55" s="277">
        <f>[2]Final!BT64</f>
        <v>0</v>
      </c>
      <c r="BT55" s="277">
        <f>[2]Final!BU64</f>
        <v>0</v>
      </c>
      <c r="BU55" s="277">
        <f>[2]Final!BV64</f>
        <v>0</v>
      </c>
      <c r="BV55" s="277">
        <f>[2]Final!BW64</f>
        <v>0</v>
      </c>
      <c r="BW55" s="277">
        <f>[2]Final!BX64</f>
        <v>0</v>
      </c>
      <c r="BX55" s="277">
        <f>[2]Final!BY64</f>
        <v>0</v>
      </c>
      <c r="BY55" s="277">
        <f>[2]Final!BZ64</f>
        <v>0</v>
      </c>
      <c r="BZ55" s="277">
        <f>[2]Final!CA64</f>
        <v>0</v>
      </c>
      <c r="CA55" s="277">
        <f>[2]Final!CB64</f>
        <v>0</v>
      </c>
      <c r="CB55" s="277">
        <f>[2]Final!CC64</f>
        <v>0</v>
      </c>
      <c r="CC55" s="277">
        <f>[2]Final!CD64</f>
        <v>0</v>
      </c>
      <c r="CD55" s="277">
        <f>[2]Final!CE64</f>
        <v>0</v>
      </c>
      <c r="CE55" s="277">
        <f>[2]Final!CF64</f>
        <v>0</v>
      </c>
      <c r="CF55" s="277">
        <f>[2]Final!CG64</f>
        <v>0</v>
      </c>
      <c r="CG55" s="277">
        <f>[2]Final!CH64</f>
        <v>0</v>
      </c>
      <c r="CH55" s="277">
        <f>[2]Final!CI64</f>
        <v>0</v>
      </c>
      <c r="CI55" s="277">
        <f>[2]Final!CJ64</f>
        <v>0</v>
      </c>
      <c r="CJ55" s="277">
        <f>[2]Final!CK64</f>
        <v>0</v>
      </c>
      <c r="CK55" s="277">
        <f>[2]Final!CL64</f>
        <v>0</v>
      </c>
      <c r="CL55" s="277">
        <f>[2]Final!CM64</f>
        <v>0</v>
      </c>
      <c r="CM55" s="277">
        <f>[2]Final!CN64</f>
        <v>0</v>
      </c>
      <c r="CN55" s="277">
        <f>[2]Final!CO64</f>
        <v>0</v>
      </c>
      <c r="CO55" s="277">
        <f>[2]Final!CP64</f>
        <v>0</v>
      </c>
      <c r="CP55" s="277">
        <f>[2]Final!CQ64</f>
        <v>0</v>
      </c>
      <c r="CQ55" s="277">
        <f>[2]Final!CR64</f>
        <v>0</v>
      </c>
      <c r="CR55" s="277">
        <f>[2]Final!CS64</f>
        <v>0</v>
      </c>
      <c r="CS55" s="277">
        <f>[2]Final!CT64</f>
        <v>0</v>
      </c>
      <c r="CT55" s="277">
        <f>[2]Final!CU64</f>
        <v>0</v>
      </c>
      <c r="CU55" s="277">
        <f>[2]Final!CV64</f>
        <v>0</v>
      </c>
      <c r="CV55" s="277">
        <f>[2]Final!CW64</f>
        <v>0</v>
      </c>
      <c r="CW55" s="277">
        <f>[2]Final!CX64</f>
        <v>0</v>
      </c>
      <c r="CX55" s="277">
        <f>[2]Final!CY64</f>
        <v>0</v>
      </c>
      <c r="CY55" s="277">
        <f>[2]Final!CZ64</f>
        <v>0</v>
      </c>
      <c r="CZ55" s="277">
        <f>[2]Final!DA64</f>
        <v>0</v>
      </c>
      <c r="DA55" s="277">
        <f>[2]Final!DB64</f>
        <v>0</v>
      </c>
      <c r="DB55" s="277">
        <f>[2]Final!DC64</f>
        <v>0</v>
      </c>
      <c r="DC55" s="92"/>
    </row>
    <row r="56" spans="1:107" x14ac:dyDescent="0.75">
      <c r="A56" s="29" t="s">
        <v>1501</v>
      </c>
      <c r="B56" s="17" t="s">
        <v>143</v>
      </c>
      <c r="C56" s="277">
        <f>[2]Final!D65</f>
        <v>0</v>
      </c>
      <c r="D56" s="277">
        <f>[2]Final!E65</f>
        <v>0</v>
      </c>
      <c r="E56" s="277">
        <f>[2]Final!F65</f>
        <v>0</v>
      </c>
      <c r="F56" s="277">
        <f>[2]Final!G65</f>
        <v>0</v>
      </c>
      <c r="G56" s="277">
        <f>[2]Final!H65</f>
        <v>0</v>
      </c>
      <c r="H56" s="277">
        <f>[2]Final!I65</f>
        <v>0</v>
      </c>
      <c r="I56" s="277">
        <f>[2]Final!J65</f>
        <v>0</v>
      </c>
      <c r="J56" s="277">
        <f>[2]Final!K65</f>
        <v>0</v>
      </c>
      <c r="K56" s="277">
        <f>[2]Final!L65</f>
        <v>0</v>
      </c>
      <c r="L56" s="277">
        <f>[2]Final!M65</f>
        <v>0</v>
      </c>
      <c r="M56" s="277">
        <f>[2]Final!N65</f>
        <v>0</v>
      </c>
      <c r="N56" s="277">
        <f>[2]Final!O65</f>
        <v>0</v>
      </c>
      <c r="O56" s="277">
        <f>[2]Final!P65</f>
        <v>0</v>
      </c>
      <c r="P56" s="277">
        <f>[2]Final!Q65</f>
        <v>0</v>
      </c>
      <c r="Q56" s="277">
        <f>[2]Final!R65</f>
        <v>0</v>
      </c>
      <c r="R56" s="277">
        <f>[2]Final!S65</f>
        <v>0</v>
      </c>
      <c r="S56" s="277">
        <f>[2]Final!T65</f>
        <v>0</v>
      </c>
      <c r="T56" s="277">
        <f>[2]Final!U65</f>
        <v>0</v>
      </c>
      <c r="U56" s="277">
        <f>[2]Final!V65</f>
        <v>0</v>
      </c>
      <c r="V56" s="277">
        <f>[2]Final!W65</f>
        <v>0</v>
      </c>
      <c r="W56" s="277">
        <f>[2]Final!X65</f>
        <v>0</v>
      </c>
      <c r="X56" s="277">
        <f>[2]Final!Y65</f>
        <v>0</v>
      </c>
      <c r="Y56" s="277">
        <f>[2]Final!Z65</f>
        <v>0</v>
      </c>
      <c r="Z56" s="277">
        <f>[2]Final!AA65</f>
        <v>0</v>
      </c>
      <c r="AA56" s="277">
        <f>[2]Final!AB65</f>
        <v>0</v>
      </c>
      <c r="AB56" s="277">
        <f>[2]Final!AC65</f>
        <v>0</v>
      </c>
      <c r="AC56" s="277">
        <f>[2]Final!AD65</f>
        <v>0</v>
      </c>
      <c r="AD56" s="277">
        <f>[2]Final!AE65</f>
        <v>0</v>
      </c>
      <c r="AE56" s="277">
        <f>[2]Final!AF65</f>
        <v>0</v>
      </c>
      <c r="AF56" s="277">
        <f>[2]Final!AG65</f>
        <v>0</v>
      </c>
      <c r="AG56" s="277">
        <f>[2]Final!AH65</f>
        <v>0</v>
      </c>
      <c r="AH56" s="277">
        <f>[2]Final!AI65</f>
        <v>0</v>
      </c>
      <c r="AI56" s="277">
        <f>[2]Final!AJ65</f>
        <v>0</v>
      </c>
      <c r="AJ56" s="277">
        <f>[2]Final!AK65</f>
        <v>0</v>
      </c>
      <c r="AK56" s="277">
        <f>[2]Final!AL65</f>
        <v>0</v>
      </c>
      <c r="AL56" s="277">
        <f>[2]Final!AM65</f>
        <v>0</v>
      </c>
      <c r="AM56" s="277">
        <f>[2]Final!AN65</f>
        <v>0</v>
      </c>
      <c r="AN56" s="277">
        <f>[2]Final!AO65</f>
        <v>0</v>
      </c>
      <c r="AO56" s="277">
        <f>[2]Final!AP65</f>
        <v>0</v>
      </c>
      <c r="AP56" s="277">
        <f>[2]Final!AQ65</f>
        <v>0</v>
      </c>
      <c r="AQ56" s="277">
        <f>[2]Final!AR65</f>
        <v>0</v>
      </c>
      <c r="AR56" s="277">
        <f>[2]Final!AS65</f>
        <v>0</v>
      </c>
      <c r="AS56" s="277">
        <f>[2]Final!AT65</f>
        <v>6.6774884125412551E-3</v>
      </c>
      <c r="AT56" s="277">
        <f>[2]Final!AU65</f>
        <v>0</v>
      </c>
      <c r="AU56" s="277">
        <f>[2]Final!AV65</f>
        <v>6.9677295565838127E-3</v>
      </c>
      <c r="AV56" s="277">
        <f>[2]Final!AW65</f>
        <v>0</v>
      </c>
      <c r="AW56" s="277">
        <f>[2]Final!AX65</f>
        <v>5.8975774617872331E-2</v>
      </c>
      <c r="AX56" s="277">
        <f>[2]Final!AY65</f>
        <v>0</v>
      </c>
      <c r="AY56" s="277">
        <f>[2]Final!AZ65</f>
        <v>1.2377358962022751E-2</v>
      </c>
      <c r="AZ56" s="277">
        <f>[2]Final!BA65</f>
        <v>4.5524177608790906E-2</v>
      </c>
      <c r="BA56" s="277">
        <f>[2]Final!BB65</f>
        <v>9.1498644016210634E-2</v>
      </c>
      <c r="BB56" s="277">
        <f>[2]Final!BC65</f>
        <v>0</v>
      </c>
      <c r="BC56" s="277">
        <f>[2]Final!BD65</f>
        <v>0</v>
      </c>
      <c r="BD56" s="277">
        <f>[2]Final!BE65</f>
        <v>0</v>
      </c>
      <c r="BE56" s="277">
        <f>[2]Final!BF65</f>
        <v>0</v>
      </c>
      <c r="BF56" s="277">
        <f>[2]Final!BG65</f>
        <v>0</v>
      </c>
      <c r="BG56" s="277">
        <f>[2]Final!BH65</f>
        <v>0</v>
      </c>
      <c r="BH56" s="277">
        <f>[2]Final!BI65</f>
        <v>0</v>
      </c>
      <c r="BI56" s="277">
        <f>[2]Final!BJ65</f>
        <v>0</v>
      </c>
      <c r="BJ56" s="277">
        <f>[2]Final!BK65</f>
        <v>0</v>
      </c>
      <c r="BK56" s="277">
        <f>[2]Final!BL65</f>
        <v>0</v>
      </c>
      <c r="BL56" s="277">
        <f>[2]Final!BM65</f>
        <v>0</v>
      </c>
      <c r="BM56" s="277">
        <f>[2]Final!BN65</f>
        <v>0</v>
      </c>
      <c r="BN56" s="277">
        <f>[2]Final!BO65</f>
        <v>0</v>
      </c>
      <c r="BO56" s="277">
        <f>[2]Final!BP65</f>
        <v>0</v>
      </c>
      <c r="BP56" s="277">
        <f>[2]Final!BQ65</f>
        <v>0</v>
      </c>
      <c r="BQ56" s="277">
        <f>[2]Final!BR65</f>
        <v>1.5197586390654357E-4</v>
      </c>
      <c r="BR56" s="277">
        <f>[2]Final!BS65</f>
        <v>0</v>
      </c>
      <c r="BS56" s="277">
        <f>[2]Final!BT65</f>
        <v>0</v>
      </c>
      <c r="BT56" s="277">
        <f>[2]Final!BU65</f>
        <v>0</v>
      </c>
      <c r="BU56" s="277">
        <f>[2]Final!BV65</f>
        <v>0</v>
      </c>
      <c r="BV56" s="277">
        <f>[2]Final!BW65</f>
        <v>7.6362580949949983E-5</v>
      </c>
      <c r="BW56" s="277">
        <f>[2]Final!BX65</f>
        <v>0</v>
      </c>
      <c r="BX56" s="277">
        <f>[2]Final!BY65</f>
        <v>0</v>
      </c>
      <c r="BY56" s="277">
        <f>[2]Final!BZ65</f>
        <v>0</v>
      </c>
      <c r="BZ56" s="277">
        <f>[2]Final!CA65</f>
        <v>8.5697775219740709E-4</v>
      </c>
      <c r="CA56" s="277">
        <f>[2]Final!CB65</f>
        <v>1.2537494053851581E-4</v>
      </c>
      <c r="CB56" s="277">
        <f>[2]Final!CC65</f>
        <v>0</v>
      </c>
      <c r="CC56" s="277">
        <f>[2]Final!CD65</f>
        <v>0</v>
      </c>
      <c r="CD56" s="277">
        <f>[2]Final!CE65</f>
        <v>0</v>
      </c>
      <c r="CE56" s="277">
        <f>[2]Final!CF65</f>
        <v>0</v>
      </c>
      <c r="CF56" s="277">
        <f>[2]Final!CG65</f>
        <v>4.0427961649900805E-2</v>
      </c>
      <c r="CG56" s="277">
        <f>[2]Final!CH65</f>
        <v>0</v>
      </c>
      <c r="CH56" s="277">
        <f>[2]Final!CI65</f>
        <v>0</v>
      </c>
      <c r="CI56" s="277">
        <f>[2]Final!CJ65</f>
        <v>0</v>
      </c>
      <c r="CJ56" s="277">
        <f>[2]Final!CK65</f>
        <v>0</v>
      </c>
      <c r="CK56" s="277">
        <f>[2]Final!CL65</f>
        <v>0</v>
      </c>
      <c r="CL56" s="277">
        <f>[2]Final!CM65</f>
        <v>0</v>
      </c>
      <c r="CM56" s="277">
        <f>[2]Final!CN65</f>
        <v>0</v>
      </c>
      <c r="CN56" s="277">
        <f>[2]Final!CO65</f>
        <v>0</v>
      </c>
      <c r="CO56" s="277">
        <f>[2]Final!CP65</f>
        <v>0</v>
      </c>
      <c r="CP56" s="277">
        <f>[2]Final!CQ65</f>
        <v>0</v>
      </c>
      <c r="CQ56" s="277">
        <f>[2]Final!CR65</f>
        <v>0</v>
      </c>
      <c r="CR56" s="277">
        <f>[2]Final!CS65</f>
        <v>0</v>
      </c>
      <c r="CS56" s="277">
        <f>[2]Final!CT65</f>
        <v>0</v>
      </c>
      <c r="CT56" s="277">
        <f>[2]Final!CU65</f>
        <v>0</v>
      </c>
      <c r="CU56" s="277">
        <f>[2]Final!CV65</f>
        <v>0</v>
      </c>
      <c r="CV56" s="277">
        <f>[2]Final!CW65</f>
        <v>0</v>
      </c>
      <c r="CW56" s="277">
        <f>[2]Final!CX65</f>
        <v>0</v>
      </c>
      <c r="CX56" s="277">
        <f>[2]Final!CY65</f>
        <v>0</v>
      </c>
      <c r="CY56" s="277">
        <f>[2]Final!CZ65</f>
        <v>0</v>
      </c>
      <c r="CZ56" s="277">
        <f>[2]Final!DA65</f>
        <v>5.936579153477629E-4</v>
      </c>
      <c r="DA56" s="277">
        <f>[2]Final!DB65</f>
        <v>0</v>
      </c>
      <c r="DB56" s="277">
        <f>[2]Final!DC65</f>
        <v>0</v>
      </c>
      <c r="DC56" s="92"/>
    </row>
    <row r="57" spans="1:107" x14ac:dyDescent="0.75">
      <c r="A57" s="29" t="s">
        <v>1502</v>
      </c>
      <c r="B57" s="17" t="s">
        <v>1157</v>
      </c>
      <c r="C57" s="277">
        <f>[2]Final!D66</f>
        <v>0</v>
      </c>
      <c r="D57" s="277">
        <f>[2]Final!E66</f>
        <v>0</v>
      </c>
      <c r="E57" s="277">
        <f>[2]Final!F66</f>
        <v>0</v>
      </c>
      <c r="F57" s="277">
        <f>[2]Final!G66</f>
        <v>0</v>
      </c>
      <c r="G57" s="277">
        <f>[2]Final!H66</f>
        <v>0</v>
      </c>
      <c r="H57" s="277">
        <f>[2]Final!I66</f>
        <v>0</v>
      </c>
      <c r="I57" s="277">
        <f>[2]Final!J66</f>
        <v>0</v>
      </c>
      <c r="J57" s="277">
        <f>[2]Final!K66</f>
        <v>0</v>
      </c>
      <c r="K57" s="277">
        <f>[2]Final!L66</f>
        <v>0</v>
      </c>
      <c r="L57" s="277">
        <f>[2]Final!M66</f>
        <v>0</v>
      </c>
      <c r="M57" s="277">
        <f>[2]Final!N66</f>
        <v>0</v>
      </c>
      <c r="N57" s="277">
        <f>[2]Final!O66</f>
        <v>0</v>
      </c>
      <c r="O57" s="277">
        <f>[2]Final!P66</f>
        <v>0</v>
      </c>
      <c r="P57" s="277">
        <f>[2]Final!Q66</f>
        <v>0</v>
      </c>
      <c r="Q57" s="277">
        <f>[2]Final!R66</f>
        <v>0</v>
      </c>
      <c r="R57" s="277">
        <f>[2]Final!S66</f>
        <v>0</v>
      </c>
      <c r="S57" s="277">
        <f>[2]Final!T66</f>
        <v>0</v>
      </c>
      <c r="T57" s="277">
        <f>[2]Final!U66</f>
        <v>0</v>
      </c>
      <c r="U57" s="277">
        <f>[2]Final!V66</f>
        <v>0</v>
      </c>
      <c r="V57" s="277">
        <f>[2]Final!W66</f>
        <v>0</v>
      </c>
      <c r="W57" s="277">
        <f>[2]Final!X66</f>
        <v>0</v>
      </c>
      <c r="X57" s="277">
        <f>[2]Final!Y66</f>
        <v>0</v>
      </c>
      <c r="Y57" s="277">
        <f>[2]Final!Z66</f>
        <v>0</v>
      </c>
      <c r="Z57" s="277">
        <f>[2]Final!AA66</f>
        <v>0</v>
      </c>
      <c r="AA57" s="277">
        <f>[2]Final!AB66</f>
        <v>0</v>
      </c>
      <c r="AB57" s="277">
        <f>[2]Final!AC66</f>
        <v>0</v>
      </c>
      <c r="AC57" s="277">
        <f>[2]Final!AD66</f>
        <v>0</v>
      </c>
      <c r="AD57" s="277">
        <f>[2]Final!AE66</f>
        <v>0</v>
      </c>
      <c r="AE57" s="277">
        <f>[2]Final!AF66</f>
        <v>0</v>
      </c>
      <c r="AF57" s="277">
        <f>[2]Final!AG66</f>
        <v>0</v>
      </c>
      <c r="AG57" s="277">
        <f>[2]Final!AH66</f>
        <v>0</v>
      </c>
      <c r="AH57" s="277">
        <f>[2]Final!AI66</f>
        <v>0</v>
      </c>
      <c r="AI57" s="277">
        <f>[2]Final!AJ66</f>
        <v>0</v>
      </c>
      <c r="AJ57" s="277">
        <f>[2]Final!AK66</f>
        <v>0</v>
      </c>
      <c r="AK57" s="277">
        <f>[2]Final!AL66</f>
        <v>0</v>
      </c>
      <c r="AL57" s="277">
        <f>[2]Final!AM66</f>
        <v>0</v>
      </c>
      <c r="AM57" s="277">
        <f>[2]Final!AN66</f>
        <v>0</v>
      </c>
      <c r="AN57" s="277">
        <f>[2]Final!AO66</f>
        <v>0</v>
      </c>
      <c r="AO57" s="277">
        <f>[2]Final!AP66</f>
        <v>0</v>
      </c>
      <c r="AP57" s="277">
        <f>[2]Final!AQ66</f>
        <v>0</v>
      </c>
      <c r="AQ57" s="277">
        <f>[2]Final!AR66</f>
        <v>0</v>
      </c>
      <c r="AR57" s="277">
        <f>[2]Final!AS66</f>
        <v>0</v>
      </c>
      <c r="AS57" s="277">
        <f>[2]Final!AT66</f>
        <v>0</v>
      </c>
      <c r="AT57" s="277">
        <f>[2]Final!AU66</f>
        <v>0</v>
      </c>
      <c r="AU57" s="277">
        <f>[2]Final!AV66</f>
        <v>0</v>
      </c>
      <c r="AV57" s="277">
        <f>[2]Final!AW66</f>
        <v>0</v>
      </c>
      <c r="AW57" s="277">
        <f>[2]Final!AX66</f>
        <v>0</v>
      </c>
      <c r="AX57" s="277">
        <f>[2]Final!AY66</f>
        <v>0</v>
      </c>
      <c r="AY57" s="277">
        <f>[2]Final!AZ66</f>
        <v>0</v>
      </c>
      <c r="AZ57" s="277">
        <f>[2]Final!BA66</f>
        <v>0</v>
      </c>
      <c r="BA57" s="277">
        <f>[2]Final!BB66</f>
        <v>0</v>
      </c>
      <c r="BB57" s="277">
        <f>[2]Final!BC66</f>
        <v>0</v>
      </c>
      <c r="BC57" s="277">
        <f>[2]Final!BD66</f>
        <v>0</v>
      </c>
      <c r="BD57" s="277">
        <f>[2]Final!BE66</f>
        <v>0</v>
      </c>
      <c r="BE57" s="277">
        <f>[2]Final!BF66</f>
        <v>0</v>
      </c>
      <c r="BF57" s="277">
        <f>[2]Final!BG66</f>
        <v>0</v>
      </c>
      <c r="BG57" s="277">
        <f>[2]Final!BH66</f>
        <v>0</v>
      </c>
      <c r="BH57" s="277">
        <f>[2]Final!BI66</f>
        <v>0</v>
      </c>
      <c r="BI57" s="277">
        <f>[2]Final!BJ66</f>
        <v>0</v>
      </c>
      <c r="BJ57" s="277">
        <f>[2]Final!BK66</f>
        <v>0</v>
      </c>
      <c r="BK57" s="277">
        <f>[2]Final!BL66</f>
        <v>0</v>
      </c>
      <c r="BL57" s="277">
        <f>[2]Final!BM66</f>
        <v>0</v>
      </c>
      <c r="BM57" s="277">
        <f>[2]Final!BN66</f>
        <v>0</v>
      </c>
      <c r="BN57" s="277">
        <f>[2]Final!BO66</f>
        <v>0</v>
      </c>
      <c r="BO57" s="277">
        <f>[2]Final!BP66</f>
        <v>0</v>
      </c>
      <c r="BP57" s="277">
        <f>[2]Final!BQ66</f>
        <v>0</v>
      </c>
      <c r="BQ57" s="277">
        <f>[2]Final!BR66</f>
        <v>0</v>
      </c>
      <c r="BR57" s="277">
        <f>[2]Final!BS66</f>
        <v>0</v>
      </c>
      <c r="BS57" s="277">
        <f>[2]Final!BT66</f>
        <v>0</v>
      </c>
      <c r="BT57" s="277">
        <f>[2]Final!BU66</f>
        <v>0</v>
      </c>
      <c r="BU57" s="277">
        <f>[2]Final!BV66</f>
        <v>0</v>
      </c>
      <c r="BV57" s="277">
        <f>[2]Final!BW66</f>
        <v>0</v>
      </c>
      <c r="BW57" s="277">
        <f>[2]Final!BX66</f>
        <v>0</v>
      </c>
      <c r="BX57" s="277">
        <f>[2]Final!BY66</f>
        <v>0</v>
      </c>
      <c r="BY57" s="277">
        <f>[2]Final!BZ66</f>
        <v>0</v>
      </c>
      <c r="BZ57" s="277">
        <f>[2]Final!CA66</f>
        <v>0</v>
      </c>
      <c r="CA57" s="277">
        <f>[2]Final!CB66</f>
        <v>0</v>
      </c>
      <c r="CB57" s="277">
        <f>[2]Final!CC66</f>
        <v>0</v>
      </c>
      <c r="CC57" s="277">
        <f>[2]Final!CD66</f>
        <v>0</v>
      </c>
      <c r="CD57" s="277">
        <f>[2]Final!CE66</f>
        <v>0</v>
      </c>
      <c r="CE57" s="277">
        <f>[2]Final!CF66</f>
        <v>0</v>
      </c>
      <c r="CF57" s="277">
        <f>[2]Final!CG66</f>
        <v>0.19417754127236012</v>
      </c>
      <c r="CG57" s="277">
        <f>[2]Final!CH66</f>
        <v>0</v>
      </c>
      <c r="CH57" s="277">
        <f>[2]Final!CI66</f>
        <v>0</v>
      </c>
      <c r="CI57" s="277">
        <f>[2]Final!CJ66</f>
        <v>0</v>
      </c>
      <c r="CJ57" s="277">
        <f>[2]Final!CK66</f>
        <v>0</v>
      </c>
      <c r="CK57" s="277">
        <f>[2]Final!CL66</f>
        <v>0</v>
      </c>
      <c r="CL57" s="277">
        <f>[2]Final!CM66</f>
        <v>0</v>
      </c>
      <c r="CM57" s="277">
        <f>[2]Final!CN66</f>
        <v>0</v>
      </c>
      <c r="CN57" s="277">
        <f>[2]Final!CO66</f>
        <v>0</v>
      </c>
      <c r="CO57" s="277">
        <f>[2]Final!CP66</f>
        <v>0</v>
      </c>
      <c r="CP57" s="277">
        <f>[2]Final!CQ66</f>
        <v>0</v>
      </c>
      <c r="CQ57" s="277">
        <f>[2]Final!CR66</f>
        <v>0</v>
      </c>
      <c r="CR57" s="277">
        <f>[2]Final!CS66</f>
        <v>0</v>
      </c>
      <c r="CS57" s="277">
        <f>[2]Final!CT66</f>
        <v>0</v>
      </c>
      <c r="CT57" s="277">
        <f>[2]Final!CU66</f>
        <v>0</v>
      </c>
      <c r="CU57" s="277">
        <f>[2]Final!CV66</f>
        <v>0</v>
      </c>
      <c r="CV57" s="277">
        <f>[2]Final!CW66</f>
        <v>0</v>
      </c>
      <c r="CW57" s="277">
        <f>[2]Final!CX66</f>
        <v>0</v>
      </c>
      <c r="CX57" s="277">
        <f>[2]Final!CY66</f>
        <v>0</v>
      </c>
      <c r="CY57" s="277">
        <f>[2]Final!CZ66</f>
        <v>0</v>
      </c>
      <c r="CZ57" s="277">
        <f>[2]Final!DA66</f>
        <v>0</v>
      </c>
      <c r="DA57" s="277">
        <f>[2]Final!DB66</f>
        <v>0</v>
      </c>
      <c r="DB57" s="277">
        <f>[2]Final!DC66</f>
        <v>0</v>
      </c>
      <c r="DC57" s="92"/>
    </row>
    <row r="58" spans="1:107" x14ac:dyDescent="0.75">
      <c r="A58" s="29" t="s">
        <v>1503</v>
      </c>
      <c r="B58" s="17" t="s">
        <v>148</v>
      </c>
      <c r="C58" s="277">
        <f>[2]Final!D67</f>
        <v>0</v>
      </c>
      <c r="D58" s="277">
        <f>[2]Final!E67</f>
        <v>0</v>
      </c>
      <c r="E58" s="277">
        <f>[2]Final!F67</f>
        <v>0</v>
      </c>
      <c r="F58" s="277">
        <f>[2]Final!G67</f>
        <v>0</v>
      </c>
      <c r="G58" s="277">
        <f>[2]Final!H67</f>
        <v>0</v>
      </c>
      <c r="H58" s="277">
        <f>[2]Final!I67</f>
        <v>0</v>
      </c>
      <c r="I58" s="277">
        <f>[2]Final!J67</f>
        <v>0</v>
      </c>
      <c r="J58" s="277">
        <f>[2]Final!K67</f>
        <v>0</v>
      </c>
      <c r="K58" s="277">
        <f>[2]Final!L67</f>
        <v>0</v>
      </c>
      <c r="L58" s="277">
        <f>[2]Final!M67</f>
        <v>0</v>
      </c>
      <c r="M58" s="277">
        <f>[2]Final!N67</f>
        <v>0</v>
      </c>
      <c r="N58" s="277">
        <f>[2]Final!O67</f>
        <v>0</v>
      </c>
      <c r="O58" s="277">
        <f>[2]Final!P67</f>
        <v>0</v>
      </c>
      <c r="P58" s="277">
        <f>[2]Final!Q67</f>
        <v>0</v>
      </c>
      <c r="Q58" s="277">
        <f>[2]Final!R67</f>
        <v>0</v>
      </c>
      <c r="R58" s="277">
        <f>[2]Final!S67</f>
        <v>0</v>
      </c>
      <c r="S58" s="277">
        <f>[2]Final!T67</f>
        <v>0</v>
      </c>
      <c r="T58" s="277">
        <f>[2]Final!U67</f>
        <v>0</v>
      </c>
      <c r="U58" s="277">
        <f>[2]Final!V67</f>
        <v>0</v>
      </c>
      <c r="V58" s="277">
        <f>[2]Final!W67</f>
        <v>0</v>
      </c>
      <c r="W58" s="277">
        <f>[2]Final!X67</f>
        <v>0</v>
      </c>
      <c r="X58" s="277">
        <f>[2]Final!Y67</f>
        <v>0</v>
      </c>
      <c r="Y58" s="277">
        <f>[2]Final!Z67</f>
        <v>0</v>
      </c>
      <c r="Z58" s="277">
        <f>[2]Final!AA67</f>
        <v>0</v>
      </c>
      <c r="AA58" s="277">
        <f>[2]Final!AB67</f>
        <v>0</v>
      </c>
      <c r="AB58" s="277">
        <f>[2]Final!AC67</f>
        <v>0</v>
      </c>
      <c r="AC58" s="277">
        <f>[2]Final!AD67</f>
        <v>0</v>
      </c>
      <c r="AD58" s="277">
        <f>[2]Final!AE67</f>
        <v>0</v>
      </c>
      <c r="AE58" s="277">
        <f>[2]Final!AF67</f>
        <v>0</v>
      </c>
      <c r="AF58" s="277">
        <f>[2]Final!AG67</f>
        <v>0</v>
      </c>
      <c r="AG58" s="277">
        <f>[2]Final!AH67</f>
        <v>0</v>
      </c>
      <c r="AH58" s="277">
        <f>[2]Final!AI67</f>
        <v>0</v>
      </c>
      <c r="AI58" s="277">
        <f>[2]Final!AJ67</f>
        <v>0</v>
      </c>
      <c r="AJ58" s="277">
        <f>[2]Final!AK67</f>
        <v>0</v>
      </c>
      <c r="AK58" s="277">
        <f>[2]Final!AL67</f>
        <v>0</v>
      </c>
      <c r="AL58" s="277">
        <f>[2]Final!AM67</f>
        <v>0</v>
      </c>
      <c r="AM58" s="277">
        <f>[2]Final!AN67</f>
        <v>0</v>
      </c>
      <c r="AN58" s="277">
        <f>[2]Final!AO67</f>
        <v>0</v>
      </c>
      <c r="AO58" s="277">
        <f>[2]Final!AP67</f>
        <v>0</v>
      </c>
      <c r="AP58" s="277">
        <f>[2]Final!AQ67</f>
        <v>0</v>
      </c>
      <c r="AQ58" s="277">
        <f>[2]Final!AR67</f>
        <v>0</v>
      </c>
      <c r="AR58" s="277">
        <f>[2]Final!AS67</f>
        <v>0</v>
      </c>
      <c r="AS58" s="277">
        <f>[2]Final!AT67</f>
        <v>0</v>
      </c>
      <c r="AT58" s="277">
        <f>[2]Final!AU67</f>
        <v>0</v>
      </c>
      <c r="AU58" s="277">
        <f>[2]Final!AV67</f>
        <v>0</v>
      </c>
      <c r="AV58" s="277">
        <f>[2]Final!AW67</f>
        <v>0</v>
      </c>
      <c r="AW58" s="277">
        <f>[2]Final!AX67</f>
        <v>0</v>
      </c>
      <c r="AX58" s="277">
        <f>[2]Final!AY67</f>
        <v>0</v>
      </c>
      <c r="AY58" s="277">
        <f>[2]Final!AZ67</f>
        <v>0</v>
      </c>
      <c r="AZ58" s="277">
        <f>[2]Final!BA67</f>
        <v>0</v>
      </c>
      <c r="BA58" s="277">
        <f>[2]Final!BB67</f>
        <v>0</v>
      </c>
      <c r="BB58" s="277">
        <f>[2]Final!BC67</f>
        <v>0</v>
      </c>
      <c r="BC58" s="277">
        <f>[2]Final!BD67</f>
        <v>0</v>
      </c>
      <c r="BD58" s="277">
        <f>[2]Final!BE67</f>
        <v>0</v>
      </c>
      <c r="BE58" s="277">
        <f>[2]Final!BF67</f>
        <v>0</v>
      </c>
      <c r="BF58" s="277">
        <f>[2]Final!BG67</f>
        <v>0</v>
      </c>
      <c r="BG58" s="277">
        <f>[2]Final!BH67</f>
        <v>0</v>
      </c>
      <c r="BH58" s="277">
        <f>[2]Final!BI67</f>
        <v>0</v>
      </c>
      <c r="BI58" s="277">
        <f>[2]Final!BJ67</f>
        <v>0</v>
      </c>
      <c r="BJ58" s="277">
        <f>[2]Final!BK67</f>
        <v>0</v>
      </c>
      <c r="BK58" s="277">
        <f>[2]Final!BL67</f>
        <v>0</v>
      </c>
      <c r="BL58" s="277">
        <f>[2]Final!BM67</f>
        <v>0</v>
      </c>
      <c r="BM58" s="277">
        <f>[2]Final!BN67</f>
        <v>0</v>
      </c>
      <c r="BN58" s="277">
        <f>[2]Final!BO67</f>
        <v>0</v>
      </c>
      <c r="BO58" s="277">
        <f>[2]Final!BP67</f>
        <v>0</v>
      </c>
      <c r="BP58" s="277">
        <f>[2]Final!BQ67</f>
        <v>0</v>
      </c>
      <c r="BQ58" s="277">
        <f>[2]Final!BR67</f>
        <v>0</v>
      </c>
      <c r="BR58" s="277">
        <f>[2]Final!BS67</f>
        <v>0</v>
      </c>
      <c r="BS58" s="277">
        <f>[2]Final!BT67</f>
        <v>0</v>
      </c>
      <c r="BT58" s="277">
        <f>[2]Final!BU67</f>
        <v>0</v>
      </c>
      <c r="BU58" s="277">
        <f>[2]Final!BV67</f>
        <v>0</v>
      </c>
      <c r="BV58" s="277">
        <f>[2]Final!BW67</f>
        <v>0</v>
      </c>
      <c r="BW58" s="277">
        <f>[2]Final!BX67</f>
        <v>0</v>
      </c>
      <c r="BX58" s="277">
        <f>[2]Final!BY67</f>
        <v>0</v>
      </c>
      <c r="BY58" s="277">
        <f>[2]Final!BZ67</f>
        <v>0</v>
      </c>
      <c r="BZ58" s="277">
        <f>[2]Final!CA67</f>
        <v>0</v>
      </c>
      <c r="CA58" s="277">
        <f>[2]Final!CB67</f>
        <v>0</v>
      </c>
      <c r="CB58" s="277">
        <f>[2]Final!CC67</f>
        <v>0</v>
      </c>
      <c r="CC58" s="277">
        <f>[2]Final!CD67</f>
        <v>0</v>
      </c>
      <c r="CD58" s="277">
        <f>[2]Final!CE67</f>
        <v>0</v>
      </c>
      <c r="CE58" s="277">
        <f>[2]Final!CF67</f>
        <v>0</v>
      </c>
      <c r="CF58" s="277">
        <f>[2]Final!CG67</f>
        <v>0.11281106197984467</v>
      </c>
      <c r="CG58" s="277">
        <f>[2]Final!CH67</f>
        <v>0</v>
      </c>
      <c r="CH58" s="277">
        <f>[2]Final!CI67</f>
        <v>0</v>
      </c>
      <c r="CI58" s="277">
        <f>[2]Final!CJ67</f>
        <v>0</v>
      </c>
      <c r="CJ58" s="277">
        <f>[2]Final!CK67</f>
        <v>0</v>
      </c>
      <c r="CK58" s="277">
        <f>[2]Final!CL67</f>
        <v>0</v>
      </c>
      <c r="CL58" s="277">
        <f>[2]Final!CM67</f>
        <v>0</v>
      </c>
      <c r="CM58" s="277">
        <f>[2]Final!CN67</f>
        <v>0</v>
      </c>
      <c r="CN58" s="277">
        <f>[2]Final!CO67</f>
        <v>0</v>
      </c>
      <c r="CO58" s="277">
        <f>[2]Final!CP67</f>
        <v>0</v>
      </c>
      <c r="CP58" s="277">
        <f>[2]Final!CQ67</f>
        <v>0</v>
      </c>
      <c r="CQ58" s="277">
        <f>[2]Final!CR67</f>
        <v>0</v>
      </c>
      <c r="CR58" s="277">
        <f>[2]Final!CS67</f>
        <v>0</v>
      </c>
      <c r="CS58" s="277">
        <f>[2]Final!CT67</f>
        <v>0</v>
      </c>
      <c r="CT58" s="277">
        <f>[2]Final!CU67</f>
        <v>0</v>
      </c>
      <c r="CU58" s="277">
        <f>[2]Final!CV67</f>
        <v>0</v>
      </c>
      <c r="CV58" s="277">
        <f>[2]Final!CW67</f>
        <v>0</v>
      </c>
      <c r="CW58" s="277">
        <f>[2]Final!CX67</f>
        <v>0</v>
      </c>
      <c r="CX58" s="277">
        <f>[2]Final!CY67</f>
        <v>0</v>
      </c>
      <c r="CY58" s="277">
        <f>[2]Final!CZ67</f>
        <v>0</v>
      </c>
      <c r="CZ58" s="277">
        <f>[2]Final!DA67</f>
        <v>0</v>
      </c>
      <c r="DA58" s="277">
        <f>[2]Final!DB67</f>
        <v>0</v>
      </c>
      <c r="DB58" s="277">
        <f>[2]Final!DC67</f>
        <v>0</v>
      </c>
      <c r="DC58" s="92"/>
    </row>
    <row r="59" spans="1:107" x14ac:dyDescent="0.75">
      <c r="A59" s="29" t="s">
        <v>1504</v>
      </c>
      <c r="B59" s="17" t="s">
        <v>150</v>
      </c>
      <c r="C59" s="277">
        <f>[2]Final!D68</f>
        <v>0</v>
      </c>
      <c r="D59" s="277">
        <f>[2]Final!E68</f>
        <v>0</v>
      </c>
      <c r="E59" s="277">
        <f>[2]Final!F68</f>
        <v>0</v>
      </c>
      <c r="F59" s="277">
        <f>[2]Final!G68</f>
        <v>0</v>
      </c>
      <c r="G59" s="277">
        <f>[2]Final!H68</f>
        <v>0</v>
      </c>
      <c r="H59" s="277">
        <f>[2]Final!I68</f>
        <v>0</v>
      </c>
      <c r="I59" s="277">
        <f>[2]Final!J68</f>
        <v>0</v>
      </c>
      <c r="J59" s="277">
        <f>[2]Final!K68</f>
        <v>0</v>
      </c>
      <c r="K59" s="277">
        <f>[2]Final!L68</f>
        <v>0</v>
      </c>
      <c r="L59" s="277">
        <f>[2]Final!M68</f>
        <v>0</v>
      </c>
      <c r="M59" s="277">
        <f>[2]Final!N68</f>
        <v>0</v>
      </c>
      <c r="N59" s="277">
        <f>[2]Final!O68</f>
        <v>0</v>
      </c>
      <c r="O59" s="277">
        <f>[2]Final!P68</f>
        <v>0</v>
      </c>
      <c r="P59" s="277">
        <f>[2]Final!Q68</f>
        <v>0</v>
      </c>
      <c r="Q59" s="277">
        <f>[2]Final!R68</f>
        <v>0</v>
      </c>
      <c r="R59" s="277">
        <f>[2]Final!S68</f>
        <v>0</v>
      </c>
      <c r="S59" s="277">
        <f>[2]Final!T68</f>
        <v>0</v>
      </c>
      <c r="T59" s="277">
        <f>[2]Final!U68</f>
        <v>0</v>
      </c>
      <c r="U59" s="277">
        <f>[2]Final!V68</f>
        <v>0</v>
      </c>
      <c r="V59" s="277">
        <f>[2]Final!W68</f>
        <v>0</v>
      </c>
      <c r="W59" s="277">
        <f>[2]Final!X68</f>
        <v>0</v>
      </c>
      <c r="X59" s="277">
        <f>[2]Final!Y68</f>
        <v>0</v>
      </c>
      <c r="Y59" s="277">
        <f>[2]Final!Z68</f>
        <v>0</v>
      </c>
      <c r="Z59" s="277">
        <f>[2]Final!AA68</f>
        <v>0</v>
      </c>
      <c r="AA59" s="277">
        <f>[2]Final!AB68</f>
        <v>0</v>
      </c>
      <c r="AB59" s="277">
        <f>[2]Final!AC68</f>
        <v>0</v>
      </c>
      <c r="AC59" s="277">
        <f>[2]Final!AD68</f>
        <v>0</v>
      </c>
      <c r="AD59" s="277">
        <f>[2]Final!AE68</f>
        <v>0</v>
      </c>
      <c r="AE59" s="277">
        <f>[2]Final!AF68</f>
        <v>0</v>
      </c>
      <c r="AF59" s="277">
        <f>[2]Final!AG68</f>
        <v>0</v>
      </c>
      <c r="AG59" s="277">
        <f>[2]Final!AH68</f>
        <v>0</v>
      </c>
      <c r="AH59" s="277">
        <f>[2]Final!AI68</f>
        <v>0</v>
      </c>
      <c r="AI59" s="277">
        <f>[2]Final!AJ68</f>
        <v>0</v>
      </c>
      <c r="AJ59" s="277">
        <f>[2]Final!AK68</f>
        <v>0</v>
      </c>
      <c r="AK59" s="277">
        <f>[2]Final!AL68</f>
        <v>0</v>
      </c>
      <c r="AL59" s="277">
        <f>[2]Final!AM68</f>
        <v>0</v>
      </c>
      <c r="AM59" s="277">
        <f>[2]Final!AN68</f>
        <v>0</v>
      </c>
      <c r="AN59" s="277">
        <f>[2]Final!AO68</f>
        <v>0</v>
      </c>
      <c r="AO59" s="277">
        <f>[2]Final!AP68</f>
        <v>0</v>
      </c>
      <c r="AP59" s="277">
        <f>[2]Final!AQ68</f>
        <v>0</v>
      </c>
      <c r="AQ59" s="277">
        <f>[2]Final!AR68</f>
        <v>0</v>
      </c>
      <c r="AR59" s="277">
        <f>[2]Final!AS68</f>
        <v>0</v>
      </c>
      <c r="AS59" s="277">
        <f>[2]Final!AT68</f>
        <v>0</v>
      </c>
      <c r="AT59" s="277">
        <f>[2]Final!AU68</f>
        <v>0</v>
      </c>
      <c r="AU59" s="277">
        <f>[2]Final!AV68</f>
        <v>0</v>
      </c>
      <c r="AV59" s="277">
        <f>[2]Final!AW68</f>
        <v>0</v>
      </c>
      <c r="AW59" s="277">
        <f>[2]Final!AX68</f>
        <v>0</v>
      </c>
      <c r="AX59" s="277">
        <f>[2]Final!AY68</f>
        <v>0</v>
      </c>
      <c r="AY59" s="277">
        <f>[2]Final!AZ68</f>
        <v>0</v>
      </c>
      <c r="AZ59" s="277">
        <f>[2]Final!BA68</f>
        <v>0</v>
      </c>
      <c r="BA59" s="277">
        <f>[2]Final!BB68</f>
        <v>0</v>
      </c>
      <c r="BB59" s="277">
        <f>[2]Final!BC68</f>
        <v>0</v>
      </c>
      <c r="BC59" s="277">
        <f>[2]Final!BD68</f>
        <v>0</v>
      </c>
      <c r="BD59" s="277">
        <f>[2]Final!BE68</f>
        <v>0</v>
      </c>
      <c r="BE59" s="277">
        <f>[2]Final!BF68</f>
        <v>0</v>
      </c>
      <c r="BF59" s="277">
        <f>[2]Final!BG68</f>
        <v>0</v>
      </c>
      <c r="BG59" s="277">
        <f>[2]Final!BH68</f>
        <v>0</v>
      </c>
      <c r="BH59" s="277">
        <f>[2]Final!BI68</f>
        <v>0</v>
      </c>
      <c r="BI59" s="277">
        <f>[2]Final!BJ68</f>
        <v>0</v>
      </c>
      <c r="BJ59" s="277">
        <f>[2]Final!BK68</f>
        <v>0</v>
      </c>
      <c r="BK59" s="277">
        <f>[2]Final!BL68</f>
        <v>0</v>
      </c>
      <c r="BL59" s="277">
        <f>[2]Final!BM68</f>
        <v>0</v>
      </c>
      <c r="BM59" s="277">
        <f>[2]Final!BN68</f>
        <v>0</v>
      </c>
      <c r="BN59" s="277">
        <f>[2]Final!BO68</f>
        <v>0</v>
      </c>
      <c r="BO59" s="277">
        <f>[2]Final!BP68</f>
        <v>0</v>
      </c>
      <c r="BP59" s="277">
        <f>[2]Final!BQ68</f>
        <v>0</v>
      </c>
      <c r="BQ59" s="277">
        <f>[2]Final!BR68</f>
        <v>0</v>
      </c>
      <c r="BR59" s="277">
        <f>[2]Final!BS68</f>
        <v>0</v>
      </c>
      <c r="BS59" s="277">
        <f>[2]Final!BT68</f>
        <v>0</v>
      </c>
      <c r="BT59" s="277">
        <f>[2]Final!BU68</f>
        <v>0</v>
      </c>
      <c r="BU59" s="277">
        <f>[2]Final!BV68</f>
        <v>0</v>
      </c>
      <c r="BV59" s="277">
        <f>[2]Final!BW68</f>
        <v>0</v>
      </c>
      <c r="BW59" s="277">
        <f>[2]Final!BX68</f>
        <v>0</v>
      </c>
      <c r="BX59" s="277">
        <f>[2]Final!BY68</f>
        <v>0</v>
      </c>
      <c r="BY59" s="277">
        <f>[2]Final!BZ68</f>
        <v>0</v>
      </c>
      <c r="BZ59" s="277">
        <f>[2]Final!CA68</f>
        <v>0</v>
      </c>
      <c r="CA59" s="277">
        <f>[2]Final!CB68</f>
        <v>0</v>
      </c>
      <c r="CB59" s="277">
        <f>[2]Final!CC68</f>
        <v>0</v>
      </c>
      <c r="CC59" s="277">
        <f>[2]Final!CD68</f>
        <v>0</v>
      </c>
      <c r="CD59" s="277">
        <f>[2]Final!CE68</f>
        <v>0</v>
      </c>
      <c r="CE59" s="277">
        <f>[2]Final!CF68</f>
        <v>0</v>
      </c>
      <c r="CF59" s="277">
        <f>[2]Final!CG68</f>
        <v>3.535918369945215E-3</v>
      </c>
      <c r="CG59" s="277">
        <f>[2]Final!CH68</f>
        <v>0</v>
      </c>
      <c r="CH59" s="277">
        <f>[2]Final!CI68</f>
        <v>0</v>
      </c>
      <c r="CI59" s="277">
        <f>[2]Final!CJ68</f>
        <v>0</v>
      </c>
      <c r="CJ59" s="277">
        <f>[2]Final!CK68</f>
        <v>0</v>
      </c>
      <c r="CK59" s="277">
        <f>[2]Final!CL68</f>
        <v>0</v>
      </c>
      <c r="CL59" s="277">
        <f>[2]Final!CM68</f>
        <v>0</v>
      </c>
      <c r="CM59" s="277">
        <f>[2]Final!CN68</f>
        <v>0</v>
      </c>
      <c r="CN59" s="277">
        <f>[2]Final!CO68</f>
        <v>0</v>
      </c>
      <c r="CO59" s="277">
        <f>[2]Final!CP68</f>
        <v>0</v>
      </c>
      <c r="CP59" s="277">
        <f>[2]Final!CQ68</f>
        <v>0</v>
      </c>
      <c r="CQ59" s="277">
        <f>[2]Final!CR68</f>
        <v>0</v>
      </c>
      <c r="CR59" s="277">
        <f>[2]Final!CS68</f>
        <v>0</v>
      </c>
      <c r="CS59" s="277">
        <f>[2]Final!CT68</f>
        <v>0</v>
      </c>
      <c r="CT59" s="277">
        <f>[2]Final!CU68</f>
        <v>0</v>
      </c>
      <c r="CU59" s="277">
        <f>[2]Final!CV68</f>
        <v>0</v>
      </c>
      <c r="CV59" s="277">
        <f>[2]Final!CW68</f>
        <v>0</v>
      </c>
      <c r="CW59" s="277">
        <f>[2]Final!CX68</f>
        <v>0</v>
      </c>
      <c r="CX59" s="277">
        <f>[2]Final!CY68</f>
        <v>0</v>
      </c>
      <c r="CY59" s="277">
        <f>[2]Final!CZ68</f>
        <v>0</v>
      </c>
      <c r="CZ59" s="277">
        <f>[2]Final!DA68</f>
        <v>0</v>
      </c>
      <c r="DA59" s="277">
        <f>[2]Final!DB68</f>
        <v>0</v>
      </c>
      <c r="DB59" s="277">
        <f>[2]Final!DC68</f>
        <v>0</v>
      </c>
      <c r="DC59" s="92"/>
    </row>
    <row r="60" spans="1:107" x14ac:dyDescent="0.75">
      <c r="A60" s="29" t="s">
        <v>1505</v>
      </c>
      <c r="B60" s="17" t="s">
        <v>154</v>
      </c>
      <c r="C60" s="277">
        <f>[2]Final!D69</f>
        <v>0</v>
      </c>
      <c r="D60" s="277">
        <f>[2]Final!E69</f>
        <v>0</v>
      </c>
      <c r="E60" s="277">
        <f>[2]Final!F69</f>
        <v>0</v>
      </c>
      <c r="F60" s="277">
        <f>[2]Final!G69</f>
        <v>0</v>
      </c>
      <c r="G60" s="277">
        <f>[2]Final!H69</f>
        <v>0</v>
      </c>
      <c r="H60" s="277">
        <f>[2]Final!I69</f>
        <v>0</v>
      </c>
      <c r="I60" s="277">
        <f>[2]Final!J69</f>
        <v>0</v>
      </c>
      <c r="J60" s="277">
        <f>[2]Final!K69</f>
        <v>0</v>
      </c>
      <c r="K60" s="277">
        <f>[2]Final!L69</f>
        <v>0</v>
      </c>
      <c r="L60" s="277">
        <f>[2]Final!M69</f>
        <v>0</v>
      </c>
      <c r="M60" s="277">
        <f>[2]Final!N69</f>
        <v>0</v>
      </c>
      <c r="N60" s="277">
        <f>[2]Final!O69</f>
        <v>0</v>
      </c>
      <c r="O60" s="277">
        <f>[2]Final!P69</f>
        <v>0</v>
      </c>
      <c r="P60" s="277">
        <f>[2]Final!Q69</f>
        <v>0</v>
      </c>
      <c r="Q60" s="277">
        <f>[2]Final!R69</f>
        <v>0</v>
      </c>
      <c r="R60" s="277">
        <f>[2]Final!S69</f>
        <v>0</v>
      </c>
      <c r="S60" s="277">
        <f>[2]Final!T69</f>
        <v>0</v>
      </c>
      <c r="T60" s="277">
        <f>[2]Final!U69</f>
        <v>0</v>
      </c>
      <c r="U60" s="277">
        <f>[2]Final!V69</f>
        <v>0</v>
      </c>
      <c r="V60" s="277">
        <f>[2]Final!W69</f>
        <v>0</v>
      </c>
      <c r="W60" s="277">
        <f>[2]Final!X69</f>
        <v>0</v>
      </c>
      <c r="X60" s="277">
        <f>[2]Final!Y69</f>
        <v>0</v>
      </c>
      <c r="Y60" s="277">
        <f>[2]Final!Z69</f>
        <v>0</v>
      </c>
      <c r="Z60" s="277">
        <f>[2]Final!AA69</f>
        <v>0</v>
      </c>
      <c r="AA60" s="277">
        <f>[2]Final!AB69</f>
        <v>0</v>
      </c>
      <c r="AB60" s="277">
        <f>[2]Final!AC69</f>
        <v>0</v>
      </c>
      <c r="AC60" s="277">
        <f>[2]Final!AD69</f>
        <v>0</v>
      </c>
      <c r="AD60" s="277">
        <f>[2]Final!AE69</f>
        <v>0</v>
      </c>
      <c r="AE60" s="277">
        <f>[2]Final!AF69</f>
        <v>0</v>
      </c>
      <c r="AF60" s="277">
        <f>[2]Final!AG69</f>
        <v>0</v>
      </c>
      <c r="AG60" s="277">
        <f>[2]Final!AH69</f>
        <v>0</v>
      </c>
      <c r="AH60" s="277">
        <f>[2]Final!AI69</f>
        <v>0</v>
      </c>
      <c r="AI60" s="277">
        <f>[2]Final!AJ69</f>
        <v>0</v>
      </c>
      <c r="AJ60" s="277">
        <f>[2]Final!AK69</f>
        <v>0</v>
      </c>
      <c r="AK60" s="277">
        <f>[2]Final!AL69</f>
        <v>0</v>
      </c>
      <c r="AL60" s="277">
        <f>[2]Final!AM69</f>
        <v>0</v>
      </c>
      <c r="AM60" s="277">
        <f>[2]Final!AN69</f>
        <v>0</v>
      </c>
      <c r="AN60" s="277">
        <f>[2]Final!AO69</f>
        <v>0</v>
      </c>
      <c r="AO60" s="277">
        <f>[2]Final!AP69</f>
        <v>1.0546785563168527E-3</v>
      </c>
      <c r="AP60" s="277">
        <f>[2]Final!AQ69</f>
        <v>8.0549617063403918E-4</v>
      </c>
      <c r="AQ60" s="277">
        <f>[2]Final!AR69</f>
        <v>0</v>
      </c>
      <c r="AR60" s="277">
        <f>[2]Final!AS69</f>
        <v>0</v>
      </c>
      <c r="AS60" s="277">
        <f>[2]Final!AT69</f>
        <v>0</v>
      </c>
      <c r="AT60" s="277">
        <f>[2]Final!AU69</f>
        <v>0</v>
      </c>
      <c r="AU60" s="277">
        <f>[2]Final!AV69</f>
        <v>0</v>
      </c>
      <c r="AV60" s="277">
        <f>[2]Final!AW69</f>
        <v>0</v>
      </c>
      <c r="AW60" s="277">
        <f>[2]Final!AX69</f>
        <v>0</v>
      </c>
      <c r="AX60" s="277">
        <f>[2]Final!AY69</f>
        <v>0</v>
      </c>
      <c r="AY60" s="277">
        <f>[2]Final!AZ69</f>
        <v>0</v>
      </c>
      <c r="AZ60" s="277">
        <f>[2]Final!BA69</f>
        <v>0</v>
      </c>
      <c r="BA60" s="277">
        <f>[2]Final!BB69</f>
        <v>0</v>
      </c>
      <c r="BB60" s="277">
        <f>[2]Final!BC69</f>
        <v>0</v>
      </c>
      <c r="BC60" s="277">
        <f>[2]Final!BD69</f>
        <v>0.34267781048878554</v>
      </c>
      <c r="BD60" s="277">
        <f>[2]Final!BE69</f>
        <v>0</v>
      </c>
      <c r="BE60" s="277">
        <f>[2]Final!BF69</f>
        <v>0</v>
      </c>
      <c r="BF60" s="277">
        <f>[2]Final!BG69</f>
        <v>0</v>
      </c>
      <c r="BG60" s="277">
        <f>[2]Final!BH69</f>
        <v>0</v>
      </c>
      <c r="BH60" s="277">
        <f>[2]Final!BI69</f>
        <v>0</v>
      </c>
      <c r="BI60" s="277">
        <f>[2]Final!BJ69</f>
        <v>0</v>
      </c>
      <c r="BJ60" s="277">
        <f>[2]Final!BK69</f>
        <v>0</v>
      </c>
      <c r="BK60" s="277">
        <f>[2]Final!BL69</f>
        <v>0</v>
      </c>
      <c r="BL60" s="277">
        <f>[2]Final!BM69</f>
        <v>0</v>
      </c>
      <c r="BM60" s="277">
        <f>[2]Final!BN69</f>
        <v>0</v>
      </c>
      <c r="BN60" s="277">
        <f>[2]Final!BO69</f>
        <v>0</v>
      </c>
      <c r="BO60" s="277">
        <f>[2]Final!BP69</f>
        <v>0</v>
      </c>
      <c r="BP60" s="277">
        <f>[2]Final!BQ69</f>
        <v>0.12879567168504871</v>
      </c>
      <c r="BQ60" s="277">
        <f>[2]Final!BR69</f>
        <v>0</v>
      </c>
      <c r="BR60" s="277">
        <f>[2]Final!BS69</f>
        <v>0</v>
      </c>
      <c r="BS60" s="277">
        <f>[2]Final!BT69</f>
        <v>4.6708839600877687E-4</v>
      </c>
      <c r="BT60" s="277">
        <f>[2]Final!BU69</f>
        <v>0</v>
      </c>
      <c r="BU60" s="277">
        <f>[2]Final!BV69</f>
        <v>0</v>
      </c>
      <c r="BV60" s="277">
        <f>[2]Final!BW69</f>
        <v>1.1010274638372491E-2</v>
      </c>
      <c r="BW60" s="277">
        <f>[2]Final!BX69</f>
        <v>0</v>
      </c>
      <c r="BX60" s="277">
        <f>[2]Final!BY69</f>
        <v>0</v>
      </c>
      <c r="BY60" s="277">
        <f>[2]Final!BZ69</f>
        <v>0</v>
      </c>
      <c r="BZ60" s="277">
        <f>[2]Final!CA69</f>
        <v>0</v>
      </c>
      <c r="CA60" s="277">
        <f>[2]Final!CB69</f>
        <v>1.1212899410154305E-2</v>
      </c>
      <c r="CB60" s="277">
        <f>[2]Final!CC69</f>
        <v>2.252834982817141E-3</v>
      </c>
      <c r="CC60" s="277">
        <f>[2]Final!CD69</f>
        <v>1.6800346938526402E-3</v>
      </c>
      <c r="CD60" s="277">
        <f>[2]Final!CE69</f>
        <v>0</v>
      </c>
      <c r="CE60" s="277">
        <f>[2]Final!CF69</f>
        <v>0</v>
      </c>
      <c r="CF60" s="277">
        <f>[2]Final!CG69</f>
        <v>1.3944328467121601E-2</v>
      </c>
      <c r="CG60" s="277">
        <f>[2]Final!CH69</f>
        <v>0</v>
      </c>
      <c r="CH60" s="277">
        <f>[2]Final!CI69</f>
        <v>7.7861521641263941E-3</v>
      </c>
      <c r="CI60" s="277">
        <f>[2]Final!CJ69</f>
        <v>0</v>
      </c>
      <c r="CJ60" s="277">
        <f>[2]Final!CK69</f>
        <v>0</v>
      </c>
      <c r="CK60" s="277">
        <f>[2]Final!CL69</f>
        <v>0</v>
      </c>
      <c r="CL60" s="277">
        <f>[2]Final!CM69</f>
        <v>1.5949200940749697E-2</v>
      </c>
      <c r="CM60" s="277">
        <f>[2]Final!CN69</f>
        <v>0</v>
      </c>
      <c r="CN60" s="277">
        <f>[2]Final!CO69</f>
        <v>0</v>
      </c>
      <c r="CO60" s="277">
        <f>[2]Final!CP69</f>
        <v>0</v>
      </c>
      <c r="CP60" s="277">
        <f>[2]Final!CQ69</f>
        <v>0</v>
      </c>
      <c r="CQ60" s="277">
        <f>[2]Final!CR69</f>
        <v>0</v>
      </c>
      <c r="CR60" s="277">
        <f>[2]Final!CS69</f>
        <v>0</v>
      </c>
      <c r="CS60" s="277">
        <f>[2]Final!CT69</f>
        <v>5.9315231577500432E-3</v>
      </c>
      <c r="CT60" s="277">
        <f>[2]Final!CU69</f>
        <v>5.3519408420765703E-3</v>
      </c>
      <c r="CU60" s="277">
        <f>[2]Final!CV69</f>
        <v>4.1997085289229878E-3</v>
      </c>
      <c r="CV60" s="277">
        <f>[2]Final!CW69</f>
        <v>6.27374075678315E-5</v>
      </c>
      <c r="CW60" s="277">
        <f>[2]Final!CX69</f>
        <v>0</v>
      </c>
      <c r="CX60" s="277">
        <f>[2]Final!CY69</f>
        <v>0</v>
      </c>
      <c r="CY60" s="277">
        <f>[2]Final!CZ69</f>
        <v>0</v>
      </c>
      <c r="CZ60" s="277">
        <f>[2]Final!DA69</f>
        <v>0</v>
      </c>
      <c r="DA60" s="277">
        <f>[2]Final!DB69</f>
        <v>0</v>
      </c>
      <c r="DB60" s="277">
        <f>[2]Final!DC69</f>
        <v>0</v>
      </c>
      <c r="DC60" s="92"/>
    </row>
    <row r="61" spans="1:107" x14ac:dyDescent="0.75">
      <c r="A61" s="29" t="s">
        <v>1506</v>
      </c>
      <c r="B61" s="17" t="s">
        <v>161</v>
      </c>
      <c r="C61" s="277">
        <f>[2]Final!D70</f>
        <v>0</v>
      </c>
      <c r="D61" s="277">
        <f>[2]Final!E70</f>
        <v>0</v>
      </c>
      <c r="E61" s="277">
        <f>[2]Final!F70</f>
        <v>0</v>
      </c>
      <c r="F61" s="277">
        <f>[2]Final!G70</f>
        <v>0</v>
      </c>
      <c r="G61" s="277">
        <f>[2]Final!H70</f>
        <v>0</v>
      </c>
      <c r="H61" s="277">
        <f>[2]Final!I70</f>
        <v>0</v>
      </c>
      <c r="I61" s="277">
        <f>[2]Final!J70</f>
        <v>0</v>
      </c>
      <c r="J61" s="277">
        <f>[2]Final!K70</f>
        <v>0</v>
      </c>
      <c r="K61" s="277">
        <f>[2]Final!L70</f>
        <v>0</v>
      </c>
      <c r="L61" s="277">
        <f>[2]Final!M70</f>
        <v>0</v>
      </c>
      <c r="M61" s="277">
        <f>[2]Final!N70</f>
        <v>0</v>
      </c>
      <c r="N61" s="277">
        <f>[2]Final!O70</f>
        <v>0</v>
      </c>
      <c r="O61" s="277">
        <f>[2]Final!P70</f>
        <v>0</v>
      </c>
      <c r="P61" s="277">
        <f>[2]Final!Q70</f>
        <v>0</v>
      </c>
      <c r="Q61" s="277">
        <f>[2]Final!R70</f>
        <v>0</v>
      </c>
      <c r="R61" s="277">
        <f>[2]Final!S70</f>
        <v>0</v>
      </c>
      <c r="S61" s="277">
        <f>[2]Final!T70</f>
        <v>0</v>
      </c>
      <c r="T61" s="277">
        <f>[2]Final!U70</f>
        <v>0</v>
      </c>
      <c r="U61" s="277">
        <f>[2]Final!V70</f>
        <v>0</v>
      </c>
      <c r="V61" s="277">
        <f>[2]Final!W70</f>
        <v>0</v>
      </c>
      <c r="W61" s="277">
        <f>[2]Final!X70</f>
        <v>0</v>
      </c>
      <c r="X61" s="277">
        <f>[2]Final!Y70</f>
        <v>0</v>
      </c>
      <c r="Y61" s="277">
        <f>[2]Final!Z70</f>
        <v>0</v>
      </c>
      <c r="Z61" s="277">
        <f>[2]Final!AA70</f>
        <v>0</v>
      </c>
      <c r="AA61" s="277">
        <f>[2]Final!AB70</f>
        <v>0</v>
      </c>
      <c r="AB61" s="277">
        <f>[2]Final!AC70</f>
        <v>0</v>
      </c>
      <c r="AC61" s="277">
        <f>[2]Final!AD70</f>
        <v>0</v>
      </c>
      <c r="AD61" s="277">
        <f>[2]Final!AE70</f>
        <v>0</v>
      </c>
      <c r="AE61" s="277">
        <f>[2]Final!AF70</f>
        <v>0</v>
      </c>
      <c r="AF61" s="277">
        <f>[2]Final!AG70</f>
        <v>0</v>
      </c>
      <c r="AG61" s="277">
        <f>[2]Final!AH70</f>
        <v>0</v>
      </c>
      <c r="AH61" s="277">
        <f>[2]Final!AI70</f>
        <v>0</v>
      </c>
      <c r="AI61" s="277">
        <f>[2]Final!AJ70</f>
        <v>0</v>
      </c>
      <c r="AJ61" s="277">
        <f>[2]Final!AK70</f>
        <v>0</v>
      </c>
      <c r="AK61" s="277">
        <f>[2]Final!AL70</f>
        <v>0</v>
      </c>
      <c r="AL61" s="277">
        <f>[2]Final!AM70</f>
        <v>0</v>
      </c>
      <c r="AM61" s="277">
        <f>[2]Final!AN70</f>
        <v>0</v>
      </c>
      <c r="AN61" s="277">
        <f>[2]Final!AO70</f>
        <v>0</v>
      </c>
      <c r="AO61" s="277">
        <f>[2]Final!AP70</f>
        <v>3.6766882364942864E-3</v>
      </c>
      <c r="AP61" s="277">
        <f>[2]Final!AQ70</f>
        <v>0</v>
      </c>
      <c r="AQ61" s="277">
        <f>[2]Final!AR70</f>
        <v>5.1344493991656555E-3</v>
      </c>
      <c r="AR61" s="277">
        <f>[2]Final!AS70</f>
        <v>5.1344493991656538E-3</v>
      </c>
      <c r="AS61" s="277">
        <f>[2]Final!AT70</f>
        <v>3.6356806132013753E-2</v>
      </c>
      <c r="AT61" s="277">
        <f>[2]Final!AU70</f>
        <v>0</v>
      </c>
      <c r="AU61" s="277">
        <f>[2]Final!AV70</f>
        <v>3.9694690308652011E-2</v>
      </c>
      <c r="AV61" s="277">
        <f>[2]Final!AW70</f>
        <v>4.9515402473886833E-3</v>
      </c>
      <c r="AW61" s="277">
        <f>[2]Final!AX70</f>
        <v>4.2761577464926911E-2</v>
      </c>
      <c r="AX61" s="277">
        <f>[2]Final!AY70</f>
        <v>0</v>
      </c>
      <c r="AY61" s="277">
        <f>[2]Final!AZ70</f>
        <v>3.4621952156619592E-3</v>
      </c>
      <c r="AZ61" s="277">
        <f>[2]Final!BA70</f>
        <v>1.010396147657752E-2</v>
      </c>
      <c r="BA61" s="277">
        <f>[2]Final!BB70</f>
        <v>1.6776842748649035E-2</v>
      </c>
      <c r="BB61" s="277">
        <f>[2]Final!BC70</f>
        <v>0</v>
      </c>
      <c r="BC61" s="277">
        <f>[2]Final!BD70</f>
        <v>1.2900363156562364E-3</v>
      </c>
      <c r="BD61" s="277">
        <f>[2]Final!BE70</f>
        <v>9.1015406393966825E-2</v>
      </c>
      <c r="BE61" s="277">
        <f>[2]Final!BF70</f>
        <v>0.40681312396051206</v>
      </c>
      <c r="BF61" s="277">
        <f>[2]Final!BG70</f>
        <v>0</v>
      </c>
      <c r="BG61" s="277">
        <f>[2]Final!BH70</f>
        <v>4.6382675200119537E-2</v>
      </c>
      <c r="BH61" s="277">
        <f>[2]Final!BI70</f>
        <v>4.9546711713802276E-3</v>
      </c>
      <c r="BI61" s="277">
        <f>[2]Final!BJ70</f>
        <v>0</v>
      </c>
      <c r="BJ61" s="277">
        <f>[2]Final!BK70</f>
        <v>1.5436729656426198E-4</v>
      </c>
      <c r="BK61" s="277">
        <f>[2]Final!BL70</f>
        <v>2.1412573725568687E-3</v>
      </c>
      <c r="BL61" s="277">
        <f>[2]Final!BM70</f>
        <v>0</v>
      </c>
      <c r="BM61" s="277">
        <f>[2]Final!BN70</f>
        <v>4.6105227200356376E-4</v>
      </c>
      <c r="BN61" s="277">
        <f>[2]Final!BO70</f>
        <v>6.9444826303362954E-3</v>
      </c>
      <c r="BO61" s="277">
        <f>[2]Final!BP70</f>
        <v>1.2452958819988895E-2</v>
      </c>
      <c r="BP61" s="277">
        <f>[2]Final!BQ70</f>
        <v>0.16192176404486217</v>
      </c>
      <c r="BQ61" s="277">
        <f>[2]Final!BR70</f>
        <v>0</v>
      </c>
      <c r="BR61" s="277">
        <f>[2]Final!BS70</f>
        <v>0</v>
      </c>
      <c r="BS61" s="277">
        <f>[2]Final!BT70</f>
        <v>0</v>
      </c>
      <c r="BT61" s="277">
        <f>[2]Final!BU70</f>
        <v>0</v>
      </c>
      <c r="BU61" s="277">
        <f>[2]Final!BV70</f>
        <v>4.6575508934523231E-2</v>
      </c>
      <c r="BV61" s="277">
        <f>[2]Final!BW70</f>
        <v>1.7245081957986269E-2</v>
      </c>
      <c r="BW61" s="277">
        <f>[2]Final!BX70</f>
        <v>0</v>
      </c>
      <c r="BX61" s="277">
        <f>[2]Final!BY70</f>
        <v>0</v>
      </c>
      <c r="BY61" s="277">
        <f>[2]Final!BZ70</f>
        <v>1.6985838114490946E-5</v>
      </c>
      <c r="BZ61" s="277">
        <f>[2]Final!CA70</f>
        <v>6.6937683202335993E-3</v>
      </c>
      <c r="CA61" s="277">
        <f>[2]Final!CB70</f>
        <v>9.5102909536534507E-3</v>
      </c>
      <c r="CB61" s="277">
        <f>[2]Final!CC70</f>
        <v>9.7687117081457281E-4</v>
      </c>
      <c r="CC61" s="277">
        <f>[2]Final!CD70</f>
        <v>6.6864229862863809E-4</v>
      </c>
      <c r="CD61" s="277">
        <f>[2]Final!CE70</f>
        <v>0</v>
      </c>
      <c r="CE61" s="277">
        <f>[2]Final!CF70</f>
        <v>1.620835666614435E-3</v>
      </c>
      <c r="CF61" s="277">
        <f>[2]Final!CG70</f>
        <v>9.3627243374157752E-4</v>
      </c>
      <c r="CG61" s="277">
        <f>[2]Final!CH70</f>
        <v>6.6597006232847911E-3</v>
      </c>
      <c r="CH61" s="277">
        <f>[2]Final!CI70</f>
        <v>0</v>
      </c>
      <c r="CI61" s="277">
        <f>[2]Final!CJ70</f>
        <v>3.4873886644562664E-5</v>
      </c>
      <c r="CJ61" s="277">
        <f>[2]Final!CK70</f>
        <v>0</v>
      </c>
      <c r="CK61" s="277">
        <f>[2]Final!CL70</f>
        <v>0</v>
      </c>
      <c r="CL61" s="277">
        <f>[2]Final!CM70</f>
        <v>4.1861551850752489E-6</v>
      </c>
      <c r="CM61" s="277">
        <f>[2]Final!CN70</f>
        <v>0</v>
      </c>
      <c r="CN61" s="277">
        <f>[2]Final!CO70</f>
        <v>0</v>
      </c>
      <c r="CO61" s="277">
        <f>[2]Final!CP70</f>
        <v>0</v>
      </c>
      <c r="CP61" s="277">
        <f>[2]Final!CQ70</f>
        <v>1.9028707143604652E-3</v>
      </c>
      <c r="CQ61" s="277">
        <f>[2]Final!CR70</f>
        <v>2.7851590838808707E-3</v>
      </c>
      <c r="CR61" s="277">
        <f>[2]Final!CS70</f>
        <v>0</v>
      </c>
      <c r="CS61" s="277">
        <f>[2]Final!CT70</f>
        <v>1.4148199092884448E-4</v>
      </c>
      <c r="CT61" s="277">
        <f>[2]Final!CU70</f>
        <v>9.9789110658003725E-6</v>
      </c>
      <c r="CU61" s="277">
        <f>[2]Final!CV70</f>
        <v>4.359702695817229E-5</v>
      </c>
      <c r="CV61" s="277">
        <f>[2]Final!CW70</f>
        <v>1.4212811333199889E-4</v>
      </c>
      <c r="CW61" s="277">
        <f>[2]Final!CX70</f>
        <v>3.4254009260398921E-4</v>
      </c>
      <c r="CX61" s="277">
        <f>[2]Final!CY70</f>
        <v>2.984606503666823E-3</v>
      </c>
      <c r="CY61" s="277">
        <f>[2]Final!CZ70</f>
        <v>0</v>
      </c>
      <c r="CZ61" s="277">
        <f>[2]Final!DA70</f>
        <v>2.9239858111703913E-3</v>
      </c>
      <c r="DA61" s="277">
        <f>[2]Final!DB70</f>
        <v>0</v>
      </c>
      <c r="DB61" s="277">
        <f>[2]Final!DC70</f>
        <v>0</v>
      </c>
      <c r="DC61" s="92"/>
    </row>
    <row r="62" spans="1:107" x14ac:dyDescent="0.75">
      <c r="A62" s="29" t="s">
        <v>1507</v>
      </c>
      <c r="B62" s="17" t="s">
        <v>1163</v>
      </c>
      <c r="C62" s="277">
        <f>[2]Final!D71</f>
        <v>0</v>
      </c>
      <c r="D62" s="277">
        <f>[2]Final!E71</f>
        <v>0</v>
      </c>
      <c r="E62" s="277">
        <f>[2]Final!F71</f>
        <v>0</v>
      </c>
      <c r="F62" s="277">
        <f>[2]Final!G71</f>
        <v>0</v>
      </c>
      <c r="G62" s="277">
        <f>[2]Final!H71</f>
        <v>0</v>
      </c>
      <c r="H62" s="277">
        <f>[2]Final!I71</f>
        <v>0</v>
      </c>
      <c r="I62" s="277">
        <f>[2]Final!J71</f>
        <v>0</v>
      </c>
      <c r="J62" s="277">
        <f>[2]Final!K71</f>
        <v>0</v>
      </c>
      <c r="K62" s="277">
        <f>[2]Final!L71</f>
        <v>0</v>
      </c>
      <c r="L62" s="277">
        <f>[2]Final!M71</f>
        <v>0</v>
      </c>
      <c r="M62" s="277">
        <f>[2]Final!N71</f>
        <v>0</v>
      </c>
      <c r="N62" s="277">
        <f>[2]Final!O71</f>
        <v>0</v>
      </c>
      <c r="O62" s="277">
        <f>[2]Final!P71</f>
        <v>0</v>
      </c>
      <c r="P62" s="277">
        <f>[2]Final!Q71</f>
        <v>0</v>
      </c>
      <c r="Q62" s="277">
        <f>[2]Final!R71</f>
        <v>0</v>
      </c>
      <c r="R62" s="277">
        <f>[2]Final!S71</f>
        <v>0</v>
      </c>
      <c r="S62" s="277">
        <f>[2]Final!T71</f>
        <v>0</v>
      </c>
      <c r="T62" s="277">
        <f>[2]Final!U71</f>
        <v>0</v>
      </c>
      <c r="U62" s="277">
        <f>[2]Final!V71</f>
        <v>0</v>
      </c>
      <c r="V62" s="277">
        <f>[2]Final!W71</f>
        <v>0</v>
      </c>
      <c r="W62" s="277">
        <f>[2]Final!X71</f>
        <v>0</v>
      </c>
      <c r="X62" s="277">
        <f>[2]Final!Y71</f>
        <v>0</v>
      </c>
      <c r="Y62" s="277">
        <f>[2]Final!Z71</f>
        <v>0</v>
      </c>
      <c r="Z62" s="277">
        <f>[2]Final!AA71</f>
        <v>0</v>
      </c>
      <c r="AA62" s="277">
        <f>[2]Final!AB71</f>
        <v>0</v>
      </c>
      <c r="AB62" s="277">
        <f>[2]Final!AC71</f>
        <v>0</v>
      </c>
      <c r="AC62" s="277">
        <f>[2]Final!AD71</f>
        <v>0</v>
      </c>
      <c r="AD62" s="277">
        <f>[2]Final!AE71</f>
        <v>0</v>
      </c>
      <c r="AE62" s="277">
        <f>[2]Final!AF71</f>
        <v>0</v>
      </c>
      <c r="AF62" s="277">
        <f>[2]Final!AG71</f>
        <v>0</v>
      </c>
      <c r="AG62" s="277">
        <f>[2]Final!AH71</f>
        <v>0</v>
      </c>
      <c r="AH62" s="277">
        <f>[2]Final!AI71</f>
        <v>0</v>
      </c>
      <c r="AI62" s="277">
        <f>[2]Final!AJ71</f>
        <v>0</v>
      </c>
      <c r="AJ62" s="277">
        <f>[2]Final!AK71</f>
        <v>0</v>
      </c>
      <c r="AK62" s="277">
        <f>[2]Final!AL71</f>
        <v>0</v>
      </c>
      <c r="AL62" s="277">
        <f>[2]Final!AM71</f>
        <v>0</v>
      </c>
      <c r="AM62" s="277">
        <f>[2]Final!AN71</f>
        <v>0</v>
      </c>
      <c r="AN62" s="277">
        <f>[2]Final!AO71</f>
        <v>0</v>
      </c>
      <c r="AO62" s="277">
        <f>[2]Final!AP71</f>
        <v>5.8126786191039755E-4</v>
      </c>
      <c r="AP62" s="277">
        <f>[2]Final!AQ71</f>
        <v>6.8148378425990418E-4</v>
      </c>
      <c r="AQ62" s="277">
        <f>[2]Final!AR71</f>
        <v>5.1763478987898503E-4</v>
      </c>
      <c r="AR62" s="277">
        <f>[2]Final!AS71</f>
        <v>5.1763478987898481E-4</v>
      </c>
      <c r="AS62" s="277">
        <f>[2]Final!AT71</f>
        <v>1.9175860587504812E-4</v>
      </c>
      <c r="AT62" s="277">
        <f>[2]Final!AU71</f>
        <v>6.9301527382178055E-5</v>
      </c>
      <c r="AU62" s="277">
        <f>[2]Final!AV71</f>
        <v>1.7868319364864094E-4</v>
      </c>
      <c r="AV62" s="277">
        <f>[2]Final!AW71</f>
        <v>8.8954439632601051E-5</v>
      </c>
      <c r="AW62" s="277">
        <f>[2]Final!AX71</f>
        <v>7.0134030906926015E-5</v>
      </c>
      <c r="AX62" s="277">
        <f>[2]Final!AY71</f>
        <v>0</v>
      </c>
      <c r="AY62" s="277">
        <f>[2]Final!AZ71</f>
        <v>4.2875162807017096E-4</v>
      </c>
      <c r="AZ62" s="277">
        <f>[2]Final!BA71</f>
        <v>3.8541438789730905E-4</v>
      </c>
      <c r="BA62" s="277">
        <f>[2]Final!BB71</f>
        <v>3.5938295414861938E-4</v>
      </c>
      <c r="BB62" s="277">
        <f>[2]Final!BC71</f>
        <v>0</v>
      </c>
      <c r="BC62" s="277">
        <f>[2]Final!BD71</f>
        <v>2.4873461858239014E-4</v>
      </c>
      <c r="BD62" s="277">
        <f>[2]Final!BE71</f>
        <v>4.8852076902470502E-4</v>
      </c>
      <c r="BE62" s="277">
        <f>[2]Final!BF71</f>
        <v>3.0264504407337481E-3</v>
      </c>
      <c r="BF62" s="277">
        <f>[2]Final!BG71</f>
        <v>1.1250643210604411E-3</v>
      </c>
      <c r="BG62" s="277">
        <f>[2]Final!BH71</f>
        <v>8.3959144006415611E-4</v>
      </c>
      <c r="BH62" s="277">
        <f>[2]Final!BI71</f>
        <v>3.5754772788558058E-4</v>
      </c>
      <c r="BI62" s="277">
        <f>[2]Final!BJ71</f>
        <v>1.0069560857086141E-3</v>
      </c>
      <c r="BJ62" s="277">
        <f>[2]Final!BK71</f>
        <v>1.0044133169719723E-3</v>
      </c>
      <c r="BK62" s="277">
        <f>[2]Final!BL71</f>
        <v>1.195614816857049E-4</v>
      </c>
      <c r="BL62" s="277">
        <f>[2]Final!BM71</f>
        <v>4.4514271964769863E-4</v>
      </c>
      <c r="BM62" s="277">
        <f>[2]Final!BN71</f>
        <v>6.1621781021873028E-4</v>
      </c>
      <c r="BN62" s="277">
        <f>[2]Final!BO71</f>
        <v>2.8068313316266203E-3</v>
      </c>
      <c r="BO62" s="277">
        <f>[2]Final!BP71</f>
        <v>7.1185496385088951E-3</v>
      </c>
      <c r="BP62" s="277">
        <f>[2]Final!BQ71</f>
        <v>1.6792547159064342E-3</v>
      </c>
      <c r="BQ62" s="277">
        <f>[2]Final!BR71</f>
        <v>7.2005189335275666E-4</v>
      </c>
      <c r="BR62" s="277">
        <f>[2]Final!BS71</f>
        <v>1.2731053418679476E-4</v>
      </c>
      <c r="BS62" s="277">
        <f>[2]Final!BT71</f>
        <v>1.0212010367137063E-3</v>
      </c>
      <c r="BT62" s="277">
        <f>[2]Final!BU71</f>
        <v>9.923339850242208E-4</v>
      </c>
      <c r="BU62" s="277">
        <f>[2]Final!BV71</f>
        <v>1.4648926215921892E-3</v>
      </c>
      <c r="BV62" s="277">
        <f>[2]Final!BW71</f>
        <v>3.1129416380486929E-4</v>
      </c>
      <c r="BW62" s="277">
        <f>[2]Final!BX71</f>
        <v>0</v>
      </c>
      <c r="BX62" s="277">
        <f>[2]Final!BY71</f>
        <v>4.9608842414372318E-4</v>
      </c>
      <c r="BY62" s="277">
        <f>[2]Final!BZ71</f>
        <v>1.4287948514682173E-3</v>
      </c>
      <c r="BZ62" s="277">
        <f>[2]Final!CA71</f>
        <v>1.7143147655216324E-3</v>
      </c>
      <c r="CA62" s="277">
        <f>[2]Final!CB71</f>
        <v>1.5183468832093059E-3</v>
      </c>
      <c r="CB62" s="277">
        <f>[2]Final!CC71</f>
        <v>2.3072021205208172E-3</v>
      </c>
      <c r="CC62" s="277">
        <f>[2]Final!CD71</f>
        <v>1.0667773789331599E-3</v>
      </c>
      <c r="CD62" s="277">
        <f>[2]Final!CE71</f>
        <v>5.3395856646286572E-4</v>
      </c>
      <c r="CE62" s="277">
        <f>[2]Final!CF71</f>
        <v>4.2205685889941573E-3</v>
      </c>
      <c r="CF62" s="277">
        <f>[2]Final!CG71</f>
        <v>1.3604180952743222E-3</v>
      </c>
      <c r="CG62" s="277">
        <f>[2]Final!CH71</f>
        <v>3.6480942784594553E-3</v>
      </c>
      <c r="CH62" s="277">
        <f>[2]Final!CI71</f>
        <v>1.0891228431558849E-4</v>
      </c>
      <c r="CI62" s="277">
        <f>[2]Final!CJ71</f>
        <v>1.3678261199304965E-3</v>
      </c>
      <c r="CJ62" s="277">
        <f>[2]Final!CK71</f>
        <v>1.2627450281970314E-2</v>
      </c>
      <c r="CK62" s="277">
        <f>[2]Final!CL71</f>
        <v>0</v>
      </c>
      <c r="CL62" s="277">
        <f>[2]Final!CM71</f>
        <v>3.7506410505465855E-7</v>
      </c>
      <c r="CM62" s="277">
        <f>[2]Final!CN71</f>
        <v>0</v>
      </c>
      <c r="CN62" s="277">
        <f>[2]Final!CO71</f>
        <v>9.2333201191407456E-4</v>
      </c>
      <c r="CO62" s="277">
        <f>[2]Final!CP71</f>
        <v>1.795226533139268E-3</v>
      </c>
      <c r="CP62" s="277">
        <f>[2]Final!CQ71</f>
        <v>3.5595309495544103E-3</v>
      </c>
      <c r="CQ62" s="277">
        <f>[2]Final!CR71</f>
        <v>5.264013107573782E-3</v>
      </c>
      <c r="CR62" s="277">
        <f>[2]Final!CS71</f>
        <v>1.9708739772056174E-3</v>
      </c>
      <c r="CS62" s="277">
        <f>[2]Final!CT71</f>
        <v>9.8204883649283519E-4</v>
      </c>
      <c r="CT62" s="277">
        <f>[2]Final!CU71</f>
        <v>8.6005349202871294E-3</v>
      </c>
      <c r="CU62" s="277">
        <f>[2]Final!CV71</f>
        <v>1.8202237779724694E-2</v>
      </c>
      <c r="CV62" s="277">
        <f>[2]Final!CW71</f>
        <v>8.9300752576817466E-3</v>
      </c>
      <c r="CW62" s="277">
        <f>[2]Final!CX71</f>
        <v>2.7989575796483448E-2</v>
      </c>
      <c r="CX62" s="277">
        <f>[2]Final!CY71</f>
        <v>1.1277157882193458E-3</v>
      </c>
      <c r="CY62" s="277">
        <f>[2]Final!CZ71</f>
        <v>5.7054466057996213E-4</v>
      </c>
      <c r="CZ62" s="277">
        <f>[2]Final!DA71</f>
        <v>6.4974785795472636E-3</v>
      </c>
      <c r="DA62" s="277">
        <f>[2]Final!DB71</f>
        <v>0</v>
      </c>
      <c r="DB62" s="277">
        <f>[2]Final!DC71</f>
        <v>0</v>
      </c>
      <c r="DC62" s="92"/>
    </row>
    <row r="63" spans="1:107" x14ac:dyDescent="0.75">
      <c r="A63" s="29" t="s">
        <v>1508</v>
      </c>
      <c r="B63" s="17" t="s">
        <v>164</v>
      </c>
      <c r="C63" s="277">
        <f>[2]Final!D72</f>
        <v>1.5050334914795468E-3</v>
      </c>
      <c r="D63" s="277">
        <f>[2]Final!E72</f>
        <v>1.5050334914795468E-3</v>
      </c>
      <c r="E63" s="277">
        <f>[2]Final!F72</f>
        <v>1.505033491479547E-3</v>
      </c>
      <c r="F63" s="277">
        <f>[2]Final!G72</f>
        <v>1.505033491479547E-3</v>
      </c>
      <c r="G63" s="277">
        <f>[2]Final!H72</f>
        <v>1.505033491479547E-3</v>
      </c>
      <c r="H63" s="277">
        <f>[2]Final!I72</f>
        <v>1.7133409515658632E-4</v>
      </c>
      <c r="I63" s="277">
        <f>[2]Final!J72</f>
        <v>1.7133409515658634E-4</v>
      </c>
      <c r="J63" s="277">
        <f>[2]Final!K72</f>
        <v>1.7133409515658634E-4</v>
      </c>
      <c r="K63" s="277">
        <f>[2]Final!L72</f>
        <v>1.7133409515658634E-4</v>
      </c>
      <c r="L63" s="277">
        <f>[2]Final!M72</f>
        <v>5.4578172463059836E-5</v>
      </c>
      <c r="M63" s="277">
        <f>[2]Final!N72</f>
        <v>5.457817246305985E-5</v>
      </c>
      <c r="N63" s="277">
        <f>[2]Final!O72</f>
        <v>5.4578172463059836E-5</v>
      </c>
      <c r="O63" s="277">
        <f>[2]Final!P72</f>
        <v>2.3302505620448612E-4</v>
      </c>
      <c r="P63" s="277">
        <f>[2]Final!Q72</f>
        <v>2.3302505620448612E-4</v>
      </c>
      <c r="Q63" s="277">
        <f>[2]Final!R72</f>
        <v>2.3302505620448615E-4</v>
      </c>
      <c r="R63" s="277">
        <f>[2]Final!S72</f>
        <v>2.3302505620448615E-4</v>
      </c>
      <c r="S63" s="277">
        <f>[2]Final!T72</f>
        <v>3.1242237706925018E-3</v>
      </c>
      <c r="T63" s="277">
        <f>[2]Final!U72</f>
        <v>3.1242237706925018E-3</v>
      </c>
      <c r="U63" s="277">
        <f>[2]Final!V72</f>
        <v>3.1242237706925026E-3</v>
      </c>
      <c r="V63" s="277">
        <f>[2]Final!W72</f>
        <v>5.8097042377982357E-3</v>
      </c>
      <c r="W63" s="277">
        <f>[2]Final!X72</f>
        <v>1.9004118725524355E-3</v>
      </c>
      <c r="X63" s="277">
        <f>[2]Final!Y72</f>
        <v>2.2088934942913856E-3</v>
      </c>
      <c r="Y63" s="277">
        <f>[2]Final!Z72</f>
        <v>2.2088934942913851E-3</v>
      </c>
      <c r="Z63" s="277">
        <f>[2]Final!AA72</f>
        <v>2.2088934942913856E-3</v>
      </c>
      <c r="AA63" s="277">
        <f>[2]Final!AB72</f>
        <v>2.2088934942913856E-3</v>
      </c>
      <c r="AB63" s="277">
        <f>[2]Final!AC72</f>
        <v>5.0461463639264444E-4</v>
      </c>
      <c r="AC63" s="277">
        <f>[2]Final!AD72</f>
        <v>5.0461463639264444E-4</v>
      </c>
      <c r="AD63" s="277">
        <f>[2]Final!AE72</f>
        <v>5.0461463639264444E-4</v>
      </c>
      <c r="AE63" s="277">
        <f>[2]Final!AF72</f>
        <v>5.0461463639264444E-4</v>
      </c>
      <c r="AF63" s="277">
        <f>[2]Final!AG72</f>
        <v>2.3774571950303611E-3</v>
      </c>
      <c r="AG63" s="277">
        <f>[2]Final!AH72</f>
        <v>2.3774571950303607E-3</v>
      </c>
      <c r="AH63" s="277">
        <f>[2]Final!AI72</f>
        <v>2.3774571950303611E-3</v>
      </c>
      <c r="AI63" s="277">
        <f>[2]Final!AJ72</f>
        <v>2.3774571950303611E-3</v>
      </c>
      <c r="AJ63" s="277">
        <f>[2]Final!AK72</f>
        <v>1.398704718589367E-3</v>
      </c>
      <c r="AK63" s="277">
        <f>[2]Final!AL72</f>
        <v>1.398704718589367E-3</v>
      </c>
      <c r="AL63" s="277">
        <f>[2]Final!AM72</f>
        <v>1.398704718589367E-3</v>
      </c>
      <c r="AM63" s="277">
        <f>[2]Final!AN72</f>
        <v>6.0353886582866709E-3</v>
      </c>
      <c r="AN63" s="277">
        <f>[2]Final!AO72</f>
        <v>0</v>
      </c>
      <c r="AO63" s="277">
        <f>[2]Final!AP72</f>
        <v>7.7128974284860083E-2</v>
      </c>
      <c r="AP63" s="277">
        <f>[2]Final!AQ72</f>
        <v>3.3033140560513582E-2</v>
      </c>
      <c r="AQ63" s="277">
        <f>[2]Final!AR72</f>
        <v>1.3520908515810219E-2</v>
      </c>
      <c r="AR63" s="277">
        <f>[2]Final!AS72</f>
        <v>1.3520908515810216E-2</v>
      </c>
      <c r="AS63" s="277">
        <f>[2]Final!AT72</f>
        <v>7.9139607290394827E-3</v>
      </c>
      <c r="AT63" s="277">
        <f>[2]Final!AU72</f>
        <v>2.1830247704999434E-2</v>
      </c>
      <c r="AU63" s="277">
        <f>[2]Final!AV72</f>
        <v>3.5794903883511149E-2</v>
      </c>
      <c r="AV63" s="277">
        <f>[2]Final!AW72</f>
        <v>3.703757038822259E-3</v>
      </c>
      <c r="AW63" s="277">
        <f>[2]Final!AX72</f>
        <v>1.136302721133629E-2</v>
      </c>
      <c r="AX63" s="277">
        <f>[2]Final!AY72</f>
        <v>0</v>
      </c>
      <c r="AY63" s="277">
        <f>[2]Final!AZ72</f>
        <v>7.5272555946732595E-3</v>
      </c>
      <c r="AZ63" s="277">
        <f>[2]Final!BA72</f>
        <v>2.0750989547624766E-2</v>
      </c>
      <c r="BA63" s="277">
        <f>[2]Final!BB72</f>
        <v>8.9959515216421777E-3</v>
      </c>
      <c r="BB63" s="277">
        <f>[2]Final!BC72</f>
        <v>0</v>
      </c>
      <c r="BC63" s="277">
        <f>[2]Final!BD72</f>
        <v>2.5348179876981793E-3</v>
      </c>
      <c r="BD63" s="277">
        <f>[2]Final!BE72</f>
        <v>3.2987963349171059E-3</v>
      </c>
      <c r="BE63" s="277">
        <f>[2]Final!BF72</f>
        <v>7.6126844366742503E-3</v>
      </c>
      <c r="BF63" s="277">
        <f>[2]Final!BG72</f>
        <v>9.2779461544446329E-3</v>
      </c>
      <c r="BG63" s="277">
        <f>[2]Final!BH72</f>
        <v>2.9566475912495539E-2</v>
      </c>
      <c r="BH63" s="277">
        <f>[2]Final!BI72</f>
        <v>5.182135340834673E-3</v>
      </c>
      <c r="BI63" s="277">
        <f>[2]Final!BJ72</f>
        <v>1.228140278852591E-2</v>
      </c>
      <c r="BJ63" s="277">
        <f>[2]Final!BK72</f>
        <v>2.4416858563561239E-3</v>
      </c>
      <c r="BK63" s="277">
        <f>[2]Final!BL72</f>
        <v>0.12747687119040796</v>
      </c>
      <c r="BL63" s="277">
        <f>[2]Final!BM72</f>
        <v>2.3740519737567248E-2</v>
      </c>
      <c r="BM63" s="277">
        <f>[2]Final!BN72</f>
        <v>1.5560617827796722E-2</v>
      </c>
      <c r="BN63" s="277">
        <f>[2]Final!BO72</f>
        <v>1.6545270659212324E-2</v>
      </c>
      <c r="BO63" s="277">
        <f>[2]Final!BP72</f>
        <v>9.0134433188780491E-2</v>
      </c>
      <c r="BP63" s="277">
        <f>[2]Final!BQ72</f>
        <v>1.1282258862936352E-2</v>
      </c>
      <c r="BQ63" s="277">
        <f>[2]Final!BR72</f>
        <v>0</v>
      </c>
      <c r="BR63" s="277">
        <f>[2]Final!BS72</f>
        <v>0.47362941197145847</v>
      </c>
      <c r="BS63" s="277">
        <f>[2]Final!BT72</f>
        <v>0.24333076168623771</v>
      </c>
      <c r="BT63" s="277">
        <f>[2]Final!BU72</f>
        <v>3.0882074670400932E-2</v>
      </c>
      <c r="BU63" s="277">
        <f>[2]Final!BV72</f>
        <v>0.25438686629708163</v>
      </c>
      <c r="BV63" s="277">
        <f>[2]Final!BW72</f>
        <v>1.633454232776374E-2</v>
      </c>
      <c r="BW63" s="277">
        <f>[2]Final!BX72</f>
        <v>0</v>
      </c>
      <c r="BX63" s="277">
        <f>[2]Final!BY72</f>
        <v>3.7633293090676271E-3</v>
      </c>
      <c r="BY63" s="277">
        <f>[2]Final!BZ72</f>
        <v>2.7210137237026557E-2</v>
      </c>
      <c r="BZ63" s="277">
        <f>[2]Final!CA72</f>
        <v>3.747314125129244E-2</v>
      </c>
      <c r="CA63" s="277">
        <f>[2]Final!CB72</f>
        <v>2.3952708142074446E-2</v>
      </c>
      <c r="CB63" s="277">
        <f>[2]Final!CC72</f>
        <v>0.20208456027193958</v>
      </c>
      <c r="CC63" s="277">
        <f>[2]Final!CD72</f>
        <v>0.21860920009026263</v>
      </c>
      <c r="CD63" s="277">
        <f>[2]Final!CE72</f>
        <v>1.1408096996301196E-2</v>
      </c>
      <c r="CE63" s="277">
        <f>[2]Final!CF72</f>
        <v>4.980712016085543E-2</v>
      </c>
      <c r="CF63" s="277">
        <f>[2]Final!CG72</f>
        <v>8.0311923346482739E-3</v>
      </c>
      <c r="CG63" s="277">
        <f>[2]Final!CH72</f>
        <v>9.9801374113821072E-3</v>
      </c>
      <c r="CH63" s="277">
        <f>[2]Final!CI72</f>
        <v>1.6730338396575749E-2</v>
      </c>
      <c r="CI63" s="277">
        <f>[2]Final!CJ72</f>
        <v>2.1434903123331763E-2</v>
      </c>
      <c r="CJ63" s="277">
        <f>[2]Final!CK72</f>
        <v>7.614282731864935E-3</v>
      </c>
      <c r="CK63" s="277">
        <f>[2]Final!CL72</f>
        <v>4.6203714328070045E-3</v>
      </c>
      <c r="CL63" s="277">
        <f>[2]Final!CM72</f>
        <v>2.3759405662920415E-3</v>
      </c>
      <c r="CM63" s="277">
        <f>[2]Final!CN72</f>
        <v>0</v>
      </c>
      <c r="CN63" s="277">
        <f>[2]Final!CO72</f>
        <v>1.9924873269780222E-3</v>
      </c>
      <c r="CO63" s="277">
        <f>[2]Final!CP72</f>
        <v>8.3819524334239181E-3</v>
      </c>
      <c r="CP63" s="277">
        <f>[2]Final!CQ72</f>
        <v>1.662045973808331E-2</v>
      </c>
      <c r="CQ63" s="277">
        <f>[2]Final!CR72</f>
        <v>6.0125777032682074E-3</v>
      </c>
      <c r="CR63" s="277">
        <f>[2]Final!CS72</f>
        <v>3.1679739185207445E-2</v>
      </c>
      <c r="CS63" s="277">
        <f>[2]Final!CT72</f>
        <v>2.3292700031120085E-3</v>
      </c>
      <c r="CT63" s="277">
        <f>[2]Final!CU72</f>
        <v>4.7211538617492846E-2</v>
      </c>
      <c r="CU63" s="277">
        <f>[2]Final!CV72</f>
        <v>1.0460647135223242E-2</v>
      </c>
      <c r="CV63" s="277">
        <f>[2]Final!CW72</f>
        <v>1.0595565491473563E-2</v>
      </c>
      <c r="CW63" s="277">
        <f>[2]Final!CX72</f>
        <v>2.669830425285186E-2</v>
      </c>
      <c r="CX63" s="277">
        <f>[2]Final!CY72</f>
        <v>2.4167149673761067E-3</v>
      </c>
      <c r="CY63" s="277">
        <f>[2]Final!CZ72</f>
        <v>6.7948776036468701E-4</v>
      </c>
      <c r="CZ63" s="277">
        <f>[2]Final!DA72</f>
        <v>1.4722135144913358E-2</v>
      </c>
      <c r="DA63" s="277">
        <f>[2]Final!DB72</f>
        <v>0</v>
      </c>
      <c r="DB63" s="277">
        <f>[2]Final!DC72</f>
        <v>0</v>
      </c>
      <c r="DC63" s="92"/>
    </row>
    <row r="64" spans="1:107" x14ac:dyDescent="0.75">
      <c r="A64" s="29" t="s">
        <v>1509</v>
      </c>
      <c r="B64" s="17" t="s">
        <v>168</v>
      </c>
      <c r="C64" s="277">
        <f>[2]Final!D73</f>
        <v>4.9142431815824811E-2</v>
      </c>
      <c r="D64" s="277">
        <f>[2]Final!E73</f>
        <v>4.9142431815824811E-2</v>
      </c>
      <c r="E64" s="277">
        <f>[2]Final!F73</f>
        <v>4.9142431815824825E-2</v>
      </c>
      <c r="F64" s="277">
        <f>[2]Final!G73</f>
        <v>4.9142431815824818E-2</v>
      </c>
      <c r="G64" s="277">
        <f>[2]Final!H73</f>
        <v>4.9142431815824818E-2</v>
      </c>
      <c r="H64" s="277">
        <f>[2]Final!I73</f>
        <v>4.8388247350747919E-2</v>
      </c>
      <c r="I64" s="277">
        <f>[2]Final!J73</f>
        <v>4.8388247350747919E-2</v>
      </c>
      <c r="J64" s="277">
        <f>[2]Final!K73</f>
        <v>4.8388247350747926E-2</v>
      </c>
      <c r="K64" s="277">
        <f>[2]Final!L73</f>
        <v>4.8388247350747919E-2</v>
      </c>
      <c r="L64" s="277">
        <f>[2]Final!M73</f>
        <v>3.7152720602981019E-2</v>
      </c>
      <c r="M64" s="277">
        <f>[2]Final!N73</f>
        <v>3.7152720602981019E-2</v>
      </c>
      <c r="N64" s="277">
        <f>[2]Final!O73</f>
        <v>3.7152720602981026E-2</v>
      </c>
      <c r="O64" s="277">
        <f>[2]Final!P73</f>
        <v>1.6002906919943834E-2</v>
      </c>
      <c r="P64" s="277">
        <f>[2]Final!Q73</f>
        <v>1.6002906919943837E-2</v>
      </c>
      <c r="Q64" s="277">
        <f>[2]Final!R73</f>
        <v>1.6002906919943834E-2</v>
      </c>
      <c r="R64" s="277">
        <f>[2]Final!S73</f>
        <v>1.6002906919943834E-2</v>
      </c>
      <c r="S64" s="277">
        <f>[2]Final!T73</f>
        <v>4.2472259397232863E-2</v>
      </c>
      <c r="T64" s="277">
        <f>[2]Final!U73</f>
        <v>4.2472259397232856E-2</v>
      </c>
      <c r="U64" s="277">
        <f>[2]Final!V73</f>
        <v>4.247225939723287E-2</v>
      </c>
      <c r="V64" s="277">
        <f>[2]Final!W73</f>
        <v>4.7356658575840323E-2</v>
      </c>
      <c r="W64" s="277">
        <f>[2]Final!X73</f>
        <v>5.0988501366911965E-2</v>
      </c>
      <c r="X64" s="277">
        <f>[2]Final!Y73</f>
        <v>6.0538503733865802E-2</v>
      </c>
      <c r="Y64" s="277">
        <f>[2]Final!Z73</f>
        <v>6.0538503733865802E-2</v>
      </c>
      <c r="Z64" s="277">
        <f>[2]Final!AA73</f>
        <v>6.0538503733865795E-2</v>
      </c>
      <c r="AA64" s="277">
        <f>[2]Final!AB73</f>
        <v>6.0538503733865788E-2</v>
      </c>
      <c r="AB64" s="277">
        <f>[2]Final!AC73</f>
        <v>7.0110791781032575E-5</v>
      </c>
      <c r="AC64" s="277">
        <f>[2]Final!AD73</f>
        <v>7.0110791781032575E-5</v>
      </c>
      <c r="AD64" s="277">
        <f>[2]Final!AE73</f>
        <v>7.0110791781032575E-5</v>
      </c>
      <c r="AE64" s="277">
        <f>[2]Final!AF73</f>
        <v>7.0110791781032562E-5</v>
      </c>
      <c r="AF64" s="277">
        <f>[2]Final!AG73</f>
        <v>3.2379312591805805E-4</v>
      </c>
      <c r="AG64" s="277">
        <f>[2]Final!AH73</f>
        <v>3.2379312591805805E-4</v>
      </c>
      <c r="AH64" s="277">
        <f>[2]Final!AI73</f>
        <v>3.2379312591805805E-4</v>
      </c>
      <c r="AI64" s="277">
        <f>[2]Final!AJ73</f>
        <v>3.23793125918058E-4</v>
      </c>
      <c r="AJ64" s="277">
        <f>[2]Final!AK73</f>
        <v>0</v>
      </c>
      <c r="AK64" s="277">
        <f>[2]Final!AL73</f>
        <v>0</v>
      </c>
      <c r="AL64" s="277">
        <f>[2]Final!AM73</f>
        <v>0</v>
      </c>
      <c r="AM64" s="277">
        <f>[2]Final!AN73</f>
        <v>5.6053613118776957E-4</v>
      </c>
      <c r="AN64" s="277">
        <f>[2]Final!AO73</f>
        <v>0</v>
      </c>
      <c r="AO64" s="277">
        <f>[2]Final!AP73</f>
        <v>0.12576264414831961</v>
      </c>
      <c r="AP64" s="277">
        <f>[2]Final!AQ73</f>
        <v>0</v>
      </c>
      <c r="AQ64" s="277">
        <f>[2]Final!AR73</f>
        <v>1.1019013630958407E-3</v>
      </c>
      <c r="AR64" s="277">
        <f>[2]Final!AS73</f>
        <v>1.1019013630958405E-3</v>
      </c>
      <c r="AS64" s="277">
        <f>[2]Final!AT73</f>
        <v>8.5192963371264162E-3</v>
      </c>
      <c r="AT64" s="277">
        <f>[2]Final!AU73</f>
        <v>7.7099408878714675E-3</v>
      </c>
      <c r="AU64" s="277">
        <f>[2]Final!AV73</f>
        <v>8.401421343794022E-3</v>
      </c>
      <c r="AV64" s="277">
        <f>[2]Final!AW73</f>
        <v>4.2875630661510215E-4</v>
      </c>
      <c r="AW64" s="277">
        <f>[2]Final!AX73</f>
        <v>8.8587463244633308E-4</v>
      </c>
      <c r="AX64" s="277">
        <f>[2]Final!AY73</f>
        <v>4.3900569907992189E-2</v>
      </c>
      <c r="AY64" s="277">
        <f>[2]Final!AZ73</f>
        <v>1.4030359475916425E-3</v>
      </c>
      <c r="AZ64" s="277">
        <f>[2]Final!BA73</f>
        <v>2.9678233771579726E-2</v>
      </c>
      <c r="BA64" s="277">
        <f>[2]Final!BB73</f>
        <v>1.7995736472774585E-2</v>
      </c>
      <c r="BB64" s="277">
        <f>[2]Final!BC73</f>
        <v>5.3337273642578814E-2</v>
      </c>
      <c r="BC64" s="277">
        <f>[2]Final!BD73</f>
        <v>3.1383604135910487E-2</v>
      </c>
      <c r="BD64" s="277">
        <f>[2]Final!BE73</f>
        <v>9.8259392082101632E-3</v>
      </c>
      <c r="BE64" s="277">
        <f>[2]Final!BF73</f>
        <v>4.3303919901074642E-3</v>
      </c>
      <c r="BF64" s="277">
        <f>[2]Final!BG73</f>
        <v>0</v>
      </c>
      <c r="BG64" s="277">
        <f>[2]Final!BH73</f>
        <v>4.6584580823804615E-2</v>
      </c>
      <c r="BH64" s="277">
        <f>[2]Final!BI73</f>
        <v>0</v>
      </c>
      <c r="BI64" s="277">
        <f>[2]Final!BJ73</f>
        <v>0</v>
      </c>
      <c r="BJ64" s="277">
        <f>[2]Final!BK73</f>
        <v>0</v>
      </c>
      <c r="BK64" s="277">
        <f>[2]Final!BL73</f>
        <v>5.1120090979797216E-2</v>
      </c>
      <c r="BL64" s="277">
        <f>[2]Final!BM73</f>
        <v>0</v>
      </c>
      <c r="BM64" s="277">
        <f>[2]Final!BN73</f>
        <v>0</v>
      </c>
      <c r="BN64" s="277">
        <f>[2]Final!BO73</f>
        <v>0</v>
      </c>
      <c r="BO64" s="277">
        <f>[2]Final!BP73</f>
        <v>0</v>
      </c>
      <c r="BP64" s="277">
        <f>[2]Final!BQ73</f>
        <v>5.4927955639520343E-3</v>
      </c>
      <c r="BQ64" s="277">
        <f>[2]Final!BR73</f>
        <v>0</v>
      </c>
      <c r="BR64" s="277">
        <f>[2]Final!BS73</f>
        <v>0</v>
      </c>
      <c r="BS64" s="277">
        <f>[2]Final!BT73</f>
        <v>0</v>
      </c>
      <c r="BT64" s="277">
        <f>[2]Final!BU73</f>
        <v>5.6748969283145646E-3</v>
      </c>
      <c r="BU64" s="277">
        <f>[2]Final!BV73</f>
        <v>0</v>
      </c>
      <c r="BV64" s="277">
        <f>[2]Final!BW73</f>
        <v>2.2943660174385535E-2</v>
      </c>
      <c r="BW64" s="277">
        <f>[2]Final!BX73</f>
        <v>0</v>
      </c>
      <c r="BX64" s="277">
        <f>[2]Final!BY73</f>
        <v>0</v>
      </c>
      <c r="BY64" s="277">
        <f>[2]Final!BZ73</f>
        <v>0</v>
      </c>
      <c r="BZ64" s="277">
        <f>[2]Final!CA73</f>
        <v>1.0112775041242606E-4</v>
      </c>
      <c r="CA64" s="277">
        <f>[2]Final!CB73</f>
        <v>0</v>
      </c>
      <c r="CB64" s="277">
        <f>[2]Final!CC73</f>
        <v>0</v>
      </c>
      <c r="CC64" s="277">
        <f>[2]Final!CD73</f>
        <v>0</v>
      </c>
      <c r="CD64" s="277">
        <f>[2]Final!CE73</f>
        <v>0</v>
      </c>
      <c r="CE64" s="277">
        <f>[2]Final!CF73</f>
        <v>0</v>
      </c>
      <c r="CF64" s="277">
        <f>[2]Final!CG73</f>
        <v>2.3624527667667323E-3</v>
      </c>
      <c r="CG64" s="277">
        <f>[2]Final!CH73</f>
        <v>0</v>
      </c>
      <c r="CH64" s="277">
        <f>[2]Final!CI73</f>
        <v>0</v>
      </c>
      <c r="CI64" s="277">
        <f>[2]Final!CJ73</f>
        <v>0</v>
      </c>
      <c r="CJ64" s="277">
        <f>[2]Final!CK73</f>
        <v>0</v>
      </c>
      <c r="CK64" s="277">
        <f>[2]Final!CL73</f>
        <v>0</v>
      </c>
      <c r="CL64" s="277">
        <f>[2]Final!CM73</f>
        <v>0</v>
      </c>
      <c r="CM64" s="277">
        <f>[2]Final!CN73</f>
        <v>0</v>
      </c>
      <c r="CN64" s="277">
        <f>[2]Final!CO73</f>
        <v>0</v>
      </c>
      <c r="CO64" s="277">
        <f>[2]Final!CP73</f>
        <v>0</v>
      </c>
      <c r="CP64" s="277">
        <f>[2]Final!CQ73</f>
        <v>1.2871400849488886E-3</v>
      </c>
      <c r="CQ64" s="277">
        <f>[2]Final!CR73</f>
        <v>0</v>
      </c>
      <c r="CR64" s="277">
        <f>[2]Final!CS73</f>
        <v>0</v>
      </c>
      <c r="CS64" s="277">
        <f>[2]Final!CT73</f>
        <v>0</v>
      </c>
      <c r="CT64" s="277">
        <f>[2]Final!CU73</f>
        <v>1.8798021369226517E-3</v>
      </c>
      <c r="CU64" s="277">
        <f>[2]Final!CV73</f>
        <v>0</v>
      </c>
      <c r="CV64" s="277">
        <f>[2]Final!CW73</f>
        <v>7.2680730552381664E-3</v>
      </c>
      <c r="CW64" s="277">
        <f>[2]Final!CX73</f>
        <v>0</v>
      </c>
      <c r="CX64" s="277">
        <f>[2]Final!CY73</f>
        <v>0</v>
      </c>
      <c r="CY64" s="277">
        <f>[2]Final!CZ73</f>
        <v>0</v>
      </c>
      <c r="CZ64" s="277">
        <f>[2]Final!DA73</f>
        <v>0</v>
      </c>
      <c r="DA64" s="277">
        <f>[2]Final!DB73</f>
        <v>0</v>
      </c>
      <c r="DB64" s="277">
        <f>[2]Final!DC73</f>
        <v>0</v>
      </c>
      <c r="DC64" s="92"/>
    </row>
    <row r="65" spans="1:107" x14ac:dyDescent="0.75">
      <c r="A65" s="29" t="s">
        <v>1510</v>
      </c>
      <c r="B65" s="17" t="s">
        <v>1167</v>
      </c>
      <c r="C65" s="277">
        <f>[2]Final!D74</f>
        <v>0</v>
      </c>
      <c r="D65" s="277">
        <f>[2]Final!E74</f>
        <v>0</v>
      </c>
      <c r="E65" s="277">
        <f>[2]Final!F74</f>
        <v>0</v>
      </c>
      <c r="F65" s="277">
        <f>[2]Final!G74</f>
        <v>0</v>
      </c>
      <c r="G65" s="277">
        <f>[2]Final!H74</f>
        <v>0</v>
      </c>
      <c r="H65" s="277">
        <f>[2]Final!I74</f>
        <v>0</v>
      </c>
      <c r="I65" s="277">
        <f>[2]Final!J74</f>
        <v>0</v>
      </c>
      <c r="J65" s="277">
        <f>[2]Final!K74</f>
        <v>0</v>
      </c>
      <c r="K65" s="277">
        <f>[2]Final!L74</f>
        <v>0</v>
      </c>
      <c r="L65" s="277">
        <f>[2]Final!M74</f>
        <v>0</v>
      </c>
      <c r="M65" s="277">
        <f>[2]Final!N74</f>
        <v>0</v>
      </c>
      <c r="N65" s="277">
        <f>[2]Final!O74</f>
        <v>0</v>
      </c>
      <c r="O65" s="277">
        <f>[2]Final!P74</f>
        <v>0</v>
      </c>
      <c r="P65" s="277">
        <f>[2]Final!Q74</f>
        <v>0</v>
      </c>
      <c r="Q65" s="277">
        <f>[2]Final!R74</f>
        <v>0</v>
      </c>
      <c r="R65" s="277">
        <f>[2]Final!S74</f>
        <v>0</v>
      </c>
      <c r="S65" s="277">
        <f>[2]Final!T74</f>
        <v>0</v>
      </c>
      <c r="T65" s="277">
        <f>[2]Final!U74</f>
        <v>0</v>
      </c>
      <c r="U65" s="277">
        <f>[2]Final!V74</f>
        <v>0</v>
      </c>
      <c r="V65" s="277">
        <f>[2]Final!W74</f>
        <v>0</v>
      </c>
      <c r="W65" s="277">
        <f>[2]Final!X74</f>
        <v>0</v>
      </c>
      <c r="X65" s="277">
        <f>[2]Final!Y74</f>
        <v>0</v>
      </c>
      <c r="Y65" s="277">
        <f>[2]Final!Z74</f>
        <v>0</v>
      </c>
      <c r="Z65" s="277">
        <f>[2]Final!AA74</f>
        <v>0</v>
      </c>
      <c r="AA65" s="277">
        <f>[2]Final!AB74</f>
        <v>0</v>
      </c>
      <c r="AB65" s="277">
        <f>[2]Final!AC74</f>
        <v>0</v>
      </c>
      <c r="AC65" s="277">
        <f>[2]Final!AD74</f>
        <v>0</v>
      </c>
      <c r="AD65" s="277">
        <f>[2]Final!AE74</f>
        <v>0</v>
      </c>
      <c r="AE65" s="277">
        <f>[2]Final!AF74</f>
        <v>0</v>
      </c>
      <c r="AF65" s="277">
        <f>[2]Final!AG74</f>
        <v>0</v>
      </c>
      <c r="AG65" s="277">
        <f>[2]Final!AH74</f>
        <v>0</v>
      </c>
      <c r="AH65" s="277">
        <f>[2]Final!AI74</f>
        <v>0</v>
      </c>
      <c r="AI65" s="277">
        <f>[2]Final!AJ74</f>
        <v>0</v>
      </c>
      <c r="AJ65" s="277">
        <f>[2]Final!AK74</f>
        <v>0</v>
      </c>
      <c r="AK65" s="277">
        <f>[2]Final!AL74</f>
        <v>0</v>
      </c>
      <c r="AL65" s="277">
        <f>[2]Final!AM74</f>
        <v>0</v>
      </c>
      <c r="AM65" s="277">
        <f>[2]Final!AN74</f>
        <v>0</v>
      </c>
      <c r="AN65" s="277">
        <f>[2]Final!AO74</f>
        <v>0</v>
      </c>
      <c r="AO65" s="277">
        <f>[2]Final!AP74</f>
        <v>0</v>
      </c>
      <c r="AP65" s="277">
        <f>[2]Final!AQ74</f>
        <v>0</v>
      </c>
      <c r="AQ65" s="277">
        <f>[2]Final!AR74</f>
        <v>0</v>
      </c>
      <c r="AR65" s="277">
        <f>[2]Final!AS74</f>
        <v>0</v>
      </c>
      <c r="AS65" s="277">
        <f>[2]Final!AT74</f>
        <v>0</v>
      </c>
      <c r="AT65" s="277">
        <f>[2]Final!AU74</f>
        <v>0</v>
      </c>
      <c r="AU65" s="277">
        <f>[2]Final!AV74</f>
        <v>0</v>
      </c>
      <c r="AV65" s="277">
        <f>[2]Final!AW74</f>
        <v>0</v>
      </c>
      <c r="AW65" s="277">
        <f>[2]Final!AX74</f>
        <v>0</v>
      </c>
      <c r="AX65" s="277">
        <f>[2]Final!AY74</f>
        <v>0</v>
      </c>
      <c r="AY65" s="277">
        <f>[2]Final!AZ74</f>
        <v>0</v>
      </c>
      <c r="AZ65" s="277">
        <f>[2]Final!BA74</f>
        <v>0</v>
      </c>
      <c r="BA65" s="277">
        <f>[2]Final!BB74</f>
        <v>0</v>
      </c>
      <c r="BB65" s="277">
        <f>[2]Final!BC74</f>
        <v>0</v>
      </c>
      <c r="BC65" s="277">
        <f>[2]Final!BD74</f>
        <v>0</v>
      </c>
      <c r="BD65" s="277">
        <f>[2]Final!BE74</f>
        <v>0</v>
      </c>
      <c r="BE65" s="277">
        <f>[2]Final!BF74</f>
        <v>0</v>
      </c>
      <c r="BF65" s="277">
        <f>[2]Final!BG74</f>
        <v>0</v>
      </c>
      <c r="BG65" s="277">
        <f>[2]Final!BH74</f>
        <v>0</v>
      </c>
      <c r="BH65" s="277">
        <f>[2]Final!BI74</f>
        <v>0</v>
      </c>
      <c r="BI65" s="277">
        <f>[2]Final!BJ74</f>
        <v>0</v>
      </c>
      <c r="BJ65" s="277">
        <f>[2]Final!BK74</f>
        <v>0</v>
      </c>
      <c r="BK65" s="277">
        <f>[2]Final!BL74</f>
        <v>0</v>
      </c>
      <c r="BL65" s="277">
        <f>[2]Final!BM74</f>
        <v>0</v>
      </c>
      <c r="BM65" s="277">
        <f>[2]Final!BN74</f>
        <v>0</v>
      </c>
      <c r="BN65" s="277">
        <f>[2]Final!BO74</f>
        <v>0</v>
      </c>
      <c r="BO65" s="277">
        <f>[2]Final!BP74</f>
        <v>0</v>
      </c>
      <c r="BP65" s="277">
        <f>[2]Final!BQ74</f>
        <v>0</v>
      </c>
      <c r="BQ65" s="277">
        <f>[2]Final!BR74</f>
        <v>0</v>
      </c>
      <c r="BR65" s="277">
        <f>[2]Final!BS74</f>
        <v>0</v>
      </c>
      <c r="BS65" s="277">
        <f>[2]Final!BT74</f>
        <v>0</v>
      </c>
      <c r="BT65" s="277">
        <f>[2]Final!BU74</f>
        <v>0</v>
      </c>
      <c r="BU65" s="277">
        <f>[2]Final!BV74</f>
        <v>0</v>
      </c>
      <c r="BV65" s="277">
        <f>[2]Final!BW74</f>
        <v>0</v>
      </c>
      <c r="BW65" s="277">
        <f>[2]Final!BX74</f>
        <v>0</v>
      </c>
      <c r="BX65" s="277">
        <f>[2]Final!BY74</f>
        <v>0</v>
      </c>
      <c r="BY65" s="277">
        <f>[2]Final!BZ74</f>
        <v>0</v>
      </c>
      <c r="BZ65" s="277">
        <f>[2]Final!CA74</f>
        <v>0</v>
      </c>
      <c r="CA65" s="277">
        <f>[2]Final!CB74</f>
        <v>0</v>
      </c>
      <c r="CB65" s="277">
        <f>[2]Final!CC74</f>
        <v>0</v>
      </c>
      <c r="CC65" s="277">
        <f>[2]Final!CD74</f>
        <v>0</v>
      </c>
      <c r="CD65" s="277">
        <f>[2]Final!CE74</f>
        <v>0</v>
      </c>
      <c r="CE65" s="277">
        <f>[2]Final!CF74</f>
        <v>0</v>
      </c>
      <c r="CF65" s="277">
        <f>[2]Final!CG74</f>
        <v>0</v>
      </c>
      <c r="CG65" s="277">
        <f>[2]Final!CH74</f>
        <v>0</v>
      </c>
      <c r="CH65" s="277">
        <f>[2]Final!CI74</f>
        <v>0</v>
      </c>
      <c r="CI65" s="277">
        <f>[2]Final!CJ74</f>
        <v>0</v>
      </c>
      <c r="CJ65" s="277">
        <f>[2]Final!CK74</f>
        <v>0</v>
      </c>
      <c r="CK65" s="277">
        <f>[2]Final!CL74</f>
        <v>0</v>
      </c>
      <c r="CL65" s="277">
        <f>[2]Final!CM74</f>
        <v>0</v>
      </c>
      <c r="CM65" s="277">
        <f>[2]Final!CN74</f>
        <v>0</v>
      </c>
      <c r="CN65" s="277">
        <f>[2]Final!CO74</f>
        <v>0</v>
      </c>
      <c r="CO65" s="277">
        <f>[2]Final!CP74</f>
        <v>0</v>
      </c>
      <c r="CP65" s="277">
        <f>[2]Final!CQ74</f>
        <v>0</v>
      </c>
      <c r="CQ65" s="277">
        <f>[2]Final!CR74</f>
        <v>0</v>
      </c>
      <c r="CR65" s="277">
        <f>[2]Final!CS74</f>
        <v>0</v>
      </c>
      <c r="CS65" s="277">
        <f>[2]Final!CT74</f>
        <v>0</v>
      </c>
      <c r="CT65" s="277">
        <f>[2]Final!CU74</f>
        <v>1.5669925602209997E-6</v>
      </c>
      <c r="CU65" s="277">
        <f>[2]Final!CV74</f>
        <v>0</v>
      </c>
      <c r="CV65" s="277">
        <f>[2]Final!CW74</f>
        <v>0.24838126283538423</v>
      </c>
      <c r="CW65" s="277">
        <f>[2]Final!CX74</f>
        <v>0</v>
      </c>
      <c r="CX65" s="277">
        <f>[2]Final!CY74</f>
        <v>0</v>
      </c>
      <c r="CY65" s="277">
        <f>[2]Final!CZ74</f>
        <v>0</v>
      </c>
      <c r="CZ65" s="277">
        <f>[2]Final!DA74</f>
        <v>4.3007703666218722E-7</v>
      </c>
      <c r="DA65" s="277">
        <f>[2]Final!DB74</f>
        <v>0</v>
      </c>
      <c r="DB65" s="277">
        <f>[2]Final!DC74</f>
        <v>0</v>
      </c>
      <c r="DC65" s="92"/>
    </row>
    <row r="66" spans="1:107" x14ac:dyDescent="0.75">
      <c r="A66" s="29" t="s">
        <v>1511</v>
      </c>
      <c r="B66" s="17" t="s">
        <v>1169</v>
      </c>
      <c r="C66" s="277">
        <f>[2]Final!D75</f>
        <v>0</v>
      </c>
      <c r="D66" s="277">
        <f>[2]Final!E75</f>
        <v>0</v>
      </c>
      <c r="E66" s="277">
        <f>[2]Final!F75</f>
        <v>0</v>
      </c>
      <c r="F66" s="277">
        <f>[2]Final!G75</f>
        <v>0</v>
      </c>
      <c r="G66" s="277">
        <f>[2]Final!H75</f>
        <v>0</v>
      </c>
      <c r="H66" s="277">
        <f>[2]Final!I75</f>
        <v>0</v>
      </c>
      <c r="I66" s="277">
        <f>[2]Final!J75</f>
        <v>0</v>
      </c>
      <c r="J66" s="277">
        <f>[2]Final!K75</f>
        <v>0</v>
      </c>
      <c r="K66" s="277">
        <f>[2]Final!L75</f>
        <v>0</v>
      </c>
      <c r="L66" s="277">
        <f>[2]Final!M75</f>
        <v>0</v>
      </c>
      <c r="M66" s="277">
        <f>[2]Final!N75</f>
        <v>0</v>
      </c>
      <c r="N66" s="277">
        <f>[2]Final!O75</f>
        <v>0</v>
      </c>
      <c r="O66" s="277">
        <f>[2]Final!P75</f>
        <v>0</v>
      </c>
      <c r="P66" s="277">
        <f>[2]Final!Q75</f>
        <v>0</v>
      </c>
      <c r="Q66" s="277">
        <f>[2]Final!R75</f>
        <v>0</v>
      </c>
      <c r="R66" s="277">
        <f>[2]Final!S75</f>
        <v>0</v>
      </c>
      <c r="S66" s="277">
        <f>[2]Final!T75</f>
        <v>0</v>
      </c>
      <c r="T66" s="277">
        <f>[2]Final!U75</f>
        <v>0</v>
      </c>
      <c r="U66" s="277">
        <f>[2]Final!V75</f>
        <v>0</v>
      </c>
      <c r="V66" s="277">
        <f>[2]Final!W75</f>
        <v>0</v>
      </c>
      <c r="W66" s="277">
        <f>[2]Final!X75</f>
        <v>0</v>
      </c>
      <c r="X66" s="277">
        <f>[2]Final!Y75</f>
        <v>0</v>
      </c>
      <c r="Y66" s="277">
        <f>[2]Final!Z75</f>
        <v>0</v>
      </c>
      <c r="Z66" s="277">
        <f>[2]Final!AA75</f>
        <v>0</v>
      </c>
      <c r="AA66" s="277">
        <f>[2]Final!AB75</f>
        <v>0</v>
      </c>
      <c r="AB66" s="277">
        <f>[2]Final!AC75</f>
        <v>0</v>
      </c>
      <c r="AC66" s="277">
        <f>[2]Final!AD75</f>
        <v>0</v>
      </c>
      <c r="AD66" s="277">
        <f>[2]Final!AE75</f>
        <v>0</v>
      </c>
      <c r="AE66" s="277">
        <f>[2]Final!AF75</f>
        <v>0</v>
      </c>
      <c r="AF66" s="277">
        <f>[2]Final!AG75</f>
        <v>0</v>
      </c>
      <c r="AG66" s="277">
        <f>[2]Final!AH75</f>
        <v>0</v>
      </c>
      <c r="AH66" s="277">
        <f>[2]Final!AI75</f>
        <v>0</v>
      </c>
      <c r="AI66" s="277">
        <f>[2]Final!AJ75</f>
        <v>0</v>
      </c>
      <c r="AJ66" s="277">
        <f>[2]Final!AK75</f>
        <v>0</v>
      </c>
      <c r="AK66" s="277">
        <f>[2]Final!AL75</f>
        <v>0</v>
      </c>
      <c r="AL66" s="277">
        <f>[2]Final!AM75</f>
        <v>0</v>
      </c>
      <c r="AM66" s="277">
        <f>[2]Final!AN75</f>
        <v>0</v>
      </c>
      <c r="AN66" s="277">
        <f>[2]Final!AO75</f>
        <v>0</v>
      </c>
      <c r="AO66" s="277">
        <f>[2]Final!AP75</f>
        <v>0</v>
      </c>
      <c r="AP66" s="277">
        <f>[2]Final!AQ75</f>
        <v>0</v>
      </c>
      <c r="AQ66" s="277">
        <f>[2]Final!AR75</f>
        <v>0</v>
      </c>
      <c r="AR66" s="277">
        <f>[2]Final!AS75</f>
        <v>0</v>
      </c>
      <c r="AS66" s="277">
        <f>[2]Final!AT75</f>
        <v>1.2815423602804601E-3</v>
      </c>
      <c r="AT66" s="277">
        <f>[2]Final!AU75</f>
        <v>0</v>
      </c>
      <c r="AU66" s="277">
        <f>[2]Final!AV75</f>
        <v>1.0227887298366004E-2</v>
      </c>
      <c r="AV66" s="277">
        <f>[2]Final!AW75</f>
        <v>0</v>
      </c>
      <c r="AW66" s="277">
        <f>[2]Final!AX75</f>
        <v>0</v>
      </c>
      <c r="AX66" s="277">
        <f>[2]Final!AY75</f>
        <v>0</v>
      </c>
      <c r="AY66" s="277">
        <f>[2]Final!AZ75</f>
        <v>2.8318763222753502E-3</v>
      </c>
      <c r="AZ66" s="277">
        <f>[2]Final!BA75</f>
        <v>1.6558055582195308E-2</v>
      </c>
      <c r="BA66" s="277">
        <f>[2]Final!BB75</f>
        <v>4.0564126720577735E-2</v>
      </c>
      <c r="BB66" s="277">
        <f>[2]Final!BC75</f>
        <v>0</v>
      </c>
      <c r="BC66" s="277">
        <f>[2]Final!BD75</f>
        <v>2.3809940820648497E-3</v>
      </c>
      <c r="BD66" s="277">
        <f>[2]Final!BE75</f>
        <v>6.6167782090030311E-2</v>
      </c>
      <c r="BE66" s="277">
        <f>[2]Final!BF75</f>
        <v>1.3855859714787429E-2</v>
      </c>
      <c r="BF66" s="277">
        <f>[2]Final!BG75</f>
        <v>0</v>
      </c>
      <c r="BG66" s="277">
        <f>[2]Final!BH75</f>
        <v>0.27526124621797537</v>
      </c>
      <c r="BH66" s="277">
        <f>[2]Final!BI75</f>
        <v>4.182859687728642E-3</v>
      </c>
      <c r="BI66" s="277">
        <f>[2]Final!BJ75</f>
        <v>0.50982983553245032</v>
      </c>
      <c r="BJ66" s="277">
        <f>[2]Final!BK75</f>
        <v>0</v>
      </c>
      <c r="BK66" s="277">
        <f>[2]Final!BL75</f>
        <v>3.5568713735448024E-2</v>
      </c>
      <c r="BL66" s="277">
        <f>[2]Final!BM75</f>
        <v>0</v>
      </c>
      <c r="BM66" s="277">
        <f>[2]Final!BN75</f>
        <v>5.6930498450214269E-5</v>
      </c>
      <c r="BN66" s="277">
        <f>[2]Final!BO75</f>
        <v>0.13296524027754397</v>
      </c>
      <c r="BO66" s="277">
        <f>[2]Final!BP75</f>
        <v>0</v>
      </c>
      <c r="BP66" s="277">
        <f>[2]Final!BQ75</f>
        <v>1.2332393833973523E-2</v>
      </c>
      <c r="BQ66" s="277">
        <f>[2]Final!BR75</f>
        <v>6.2331635891837614E-2</v>
      </c>
      <c r="BR66" s="277">
        <f>[2]Final!BS75</f>
        <v>0</v>
      </c>
      <c r="BS66" s="277">
        <f>[2]Final!BT75</f>
        <v>0</v>
      </c>
      <c r="BT66" s="277">
        <f>[2]Final!BU75</f>
        <v>1.2921738461934699E-2</v>
      </c>
      <c r="BU66" s="277">
        <f>[2]Final!BV75</f>
        <v>0</v>
      </c>
      <c r="BV66" s="277">
        <f>[2]Final!BW75</f>
        <v>2.2798281661193211E-2</v>
      </c>
      <c r="BW66" s="277">
        <f>[2]Final!BX75</f>
        <v>0</v>
      </c>
      <c r="BX66" s="277">
        <f>[2]Final!BY75</f>
        <v>7.0813689447710479E-2</v>
      </c>
      <c r="BY66" s="277">
        <f>[2]Final!BZ75</f>
        <v>0.17624852245506259</v>
      </c>
      <c r="BZ66" s="277">
        <f>[2]Final!CA75</f>
        <v>5.1023850668998018E-3</v>
      </c>
      <c r="CA66" s="277">
        <f>[2]Final!CB75</f>
        <v>4.0594058073898914E-3</v>
      </c>
      <c r="CB66" s="277">
        <f>[2]Final!CC75</f>
        <v>5.9694421435367614E-2</v>
      </c>
      <c r="CC66" s="277">
        <f>[2]Final!CD75</f>
        <v>0</v>
      </c>
      <c r="CD66" s="277">
        <f>[2]Final!CE75</f>
        <v>0</v>
      </c>
      <c r="CE66" s="277">
        <f>[2]Final!CF75</f>
        <v>0</v>
      </c>
      <c r="CF66" s="277">
        <f>[2]Final!CG75</f>
        <v>0</v>
      </c>
      <c r="CG66" s="277">
        <f>[2]Final!CH75</f>
        <v>0</v>
      </c>
      <c r="CH66" s="277">
        <f>[2]Final!CI75</f>
        <v>0</v>
      </c>
      <c r="CI66" s="277">
        <f>[2]Final!CJ75</f>
        <v>0</v>
      </c>
      <c r="CJ66" s="277">
        <f>[2]Final!CK75</f>
        <v>0</v>
      </c>
      <c r="CK66" s="277">
        <f>[2]Final!CL75</f>
        <v>0</v>
      </c>
      <c r="CL66" s="277">
        <f>[2]Final!CM75</f>
        <v>0</v>
      </c>
      <c r="CM66" s="277">
        <f>[2]Final!CN75</f>
        <v>0</v>
      </c>
      <c r="CN66" s="277">
        <f>[2]Final!CO75</f>
        <v>0</v>
      </c>
      <c r="CO66" s="277">
        <f>[2]Final!CP75</f>
        <v>0</v>
      </c>
      <c r="CP66" s="277">
        <f>[2]Final!CQ75</f>
        <v>6.5345845808965864E-4</v>
      </c>
      <c r="CQ66" s="277">
        <f>[2]Final!CR75</f>
        <v>2.4728893633975788E-3</v>
      </c>
      <c r="CR66" s="277">
        <f>[2]Final!CS75</f>
        <v>0</v>
      </c>
      <c r="CS66" s="277">
        <f>[2]Final!CT75</f>
        <v>0</v>
      </c>
      <c r="CT66" s="277">
        <f>[2]Final!CU75</f>
        <v>9.9915294993138594E-5</v>
      </c>
      <c r="CU66" s="277">
        <f>[2]Final!CV75</f>
        <v>3.1158454022106853E-5</v>
      </c>
      <c r="CV66" s="277">
        <f>[2]Final!CW75</f>
        <v>0</v>
      </c>
      <c r="CW66" s="277">
        <f>[2]Final!CX75</f>
        <v>0</v>
      </c>
      <c r="CX66" s="277">
        <f>[2]Final!CY75</f>
        <v>0</v>
      </c>
      <c r="CY66" s="277">
        <f>[2]Final!CZ75</f>
        <v>0</v>
      </c>
      <c r="CZ66" s="277">
        <f>[2]Final!DA75</f>
        <v>0</v>
      </c>
      <c r="DA66" s="277">
        <f>[2]Final!DB75</f>
        <v>0</v>
      </c>
      <c r="DB66" s="277">
        <f>[2]Final!DC75</f>
        <v>0</v>
      </c>
      <c r="DC66" s="92"/>
    </row>
    <row r="67" spans="1:107" x14ac:dyDescent="0.75">
      <c r="A67" s="29" t="s">
        <v>1512</v>
      </c>
      <c r="B67" s="17" t="s">
        <v>170</v>
      </c>
      <c r="C67" s="277">
        <f>[2]Final!D76</f>
        <v>0</v>
      </c>
      <c r="D67" s="277">
        <f>[2]Final!E76</f>
        <v>0</v>
      </c>
      <c r="E67" s="277">
        <f>[2]Final!F76</f>
        <v>0</v>
      </c>
      <c r="F67" s="277">
        <f>[2]Final!G76</f>
        <v>0</v>
      </c>
      <c r="G67" s="277">
        <f>[2]Final!H76</f>
        <v>0</v>
      </c>
      <c r="H67" s="277">
        <f>[2]Final!I76</f>
        <v>0</v>
      </c>
      <c r="I67" s="277">
        <f>[2]Final!J76</f>
        <v>0</v>
      </c>
      <c r="J67" s="277">
        <f>[2]Final!K76</f>
        <v>0</v>
      </c>
      <c r="K67" s="277">
        <f>[2]Final!L76</f>
        <v>0</v>
      </c>
      <c r="L67" s="277">
        <f>[2]Final!M76</f>
        <v>0</v>
      </c>
      <c r="M67" s="277">
        <f>[2]Final!N76</f>
        <v>0</v>
      </c>
      <c r="N67" s="277">
        <f>[2]Final!O76</f>
        <v>0</v>
      </c>
      <c r="O67" s="277">
        <f>[2]Final!P76</f>
        <v>0</v>
      </c>
      <c r="P67" s="277">
        <f>[2]Final!Q76</f>
        <v>0</v>
      </c>
      <c r="Q67" s="277">
        <f>[2]Final!R76</f>
        <v>0</v>
      </c>
      <c r="R67" s="277">
        <f>[2]Final!S76</f>
        <v>0</v>
      </c>
      <c r="S67" s="277">
        <f>[2]Final!T76</f>
        <v>0</v>
      </c>
      <c r="T67" s="277">
        <f>[2]Final!U76</f>
        <v>0</v>
      </c>
      <c r="U67" s="277">
        <f>[2]Final!V76</f>
        <v>0</v>
      </c>
      <c r="V67" s="277">
        <f>[2]Final!W76</f>
        <v>0</v>
      </c>
      <c r="W67" s="277">
        <f>[2]Final!X76</f>
        <v>0</v>
      </c>
      <c r="X67" s="277">
        <f>[2]Final!Y76</f>
        <v>0</v>
      </c>
      <c r="Y67" s="277">
        <f>[2]Final!Z76</f>
        <v>0</v>
      </c>
      <c r="Z67" s="277">
        <f>[2]Final!AA76</f>
        <v>0</v>
      </c>
      <c r="AA67" s="277">
        <f>[2]Final!AB76</f>
        <v>0</v>
      </c>
      <c r="AB67" s="277">
        <f>[2]Final!AC76</f>
        <v>0</v>
      </c>
      <c r="AC67" s="277">
        <f>[2]Final!AD76</f>
        <v>0</v>
      </c>
      <c r="AD67" s="277">
        <f>[2]Final!AE76</f>
        <v>0</v>
      </c>
      <c r="AE67" s="277">
        <f>[2]Final!AF76</f>
        <v>0</v>
      </c>
      <c r="AF67" s="277">
        <f>[2]Final!AG76</f>
        <v>0</v>
      </c>
      <c r="AG67" s="277">
        <f>[2]Final!AH76</f>
        <v>0</v>
      </c>
      <c r="AH67" s="277">
        <f>[2]Final!AI76</f>
        <v>0</v>
      </c>
      <c r="AI67" s="277">
        <f>[2]Final!AJ76</f>
        <v>0</v>
      </c>
      <c r="AJ67" s="277">
        <f>[2]Final!AK76</f>
        <v>0</v>
      </c>
      <c r="AK67" s="277">
        <f>[2]Final!AL76</f>
        <v>0</v>
      </c>
      <c r="AL67" s="277">
        <f>[2]Final!AM76</f>
        <v>0</v>
      </c>
      <c r="AM67" s="277">
        <f>[2]Final!AN76</f>
        <v>0</v>
      </c>
      <c r="AN67" s="277">
        <f>[2]Final!AO76</f>
        <v>0</v>
      </c>
      <c r="AO67" s="277">
        <f>[2]Final!AP76</f>
        <v>0</v>
      </c>
      <c r="AP67" s="277">
        <f>[2]Final!AQ76</f>
        <v>0</v>
      </c>
      <c r="AQ67" s="277">
        <f>[2]Final!AR76</f>
        <v>0</v>
      </c>
      <c r="AR67" s="277">
        <f>[2]Final!AS76</f>
        <v>0</v>
      </c>
      <c r="AS67" s="277">
        <f>[2]Final!AT76</f>
        <v>0</v>
      </c>
      <c r="AT67" s="277">
        <f>[2]Final!AU76</f>
        <v>0</v>
      </c>
      <c r="AU67" s="277">
        <f>[2]Final!AV76</f>
        <v>0</v>
      </c>
      <c r="AV67" s="277">
        <f>[2]Final!AW76</f>
        <v>0</v>
      </c>
      <c r="AW67" s="277">
        <f>[2]Final!AX76</f>
        <v>0</v>
      </c>
      <c r="AX67" s="277">
        <f>[2]Final!AY76</f>
        <v>0</v>
      </c>
      <c r="AY67" s="277">
        <f>[2]Final!AZ76</f>
        <v>0</v>
      </c>
      <c r="AZ67" s="277">
        <f>[2]Final!BA76</f>
        <v>0</v>
      </c>
      <c r="BA67" s="277">
        <f>[2]Final!BB76</f>
        <v>0</v>
      </c>
      <c r="BB67" s="277">
        <f>[2]Final!BC76</f>
        <v>0</v>
      </c>
      <c r="BC67" s="277">
        <f>[2]Final!BD76</f>
        <v>0</v>
      </c>
      <c r="BD67" s="277">
        <f>[2]Final!BE76</f>
        <v>0</v>
      </c>
      <c r="BE67" s="277">
        <f>[2]Final!BF76</f>
        <v>0</v>
      </c>
      <c r="BF67" s="277">
        <f>[2]Final!BG76</f>
        <v>0</v>
      </c>
      <c r="BG67" s="277">
        <f>[2]Final!BH76</f>
        <v>0</v>
      </c>
      <c r="BH67" s="277">
        <f>[2]Final!BI76</f>
        <v>0</v>
      </c>
      <c r="BI67" s="277">
        <f>[2]Final!BJ76</f>
        <v>0</v>
      </c>
      <c r="BJ67" s="277">
        <f>[2]Final!BK76</f>
        <v>0</v>
      </c>
      <c r="BK67" s="277">
        <f>[2]Final!BL76</f>
        <v>0</v>
      </c>
      <c r="BL67" s="277">
        <f>[2]Final!BM76</f>
        <v>0</v>
      </c>
      <c r="BM67" s="277">
        <f>[2]Final!BN76</f>
        <v>0</v>
      </c>
      <c r="BN67" s="277">
        <f>[2]Final!BO76</f>
        <v>0</v>
      </c>
      <c r="BO67" s="277">
        <f>[2]Final!BP76</f>
        <v>0</v>
      </c>
      <c r="BP67" s="277">
        <f>[2]Final!BQ76</f>
        <v>0</v>
      </c>
      <c r="BQ67" s="277">
        <f>[2]Final!BR76</f>
        <v>0</v>
      </c>
      <c r="BR67" s="277">
        <f>[2]Final!BS76</f>
        <v>0</v>
      </c>
      <c r="BS67" s="277">
        <f>[2]Final!BT76</f>
        <v>0</v>
      </c>
      <c r="BT67" s="277">
        <f>[2]Final!BU76</f>
        <v>0</v>
      </c>
      <c r="BU67" s="277">
        <f>[2]Final!BV76</f>
        <v>0</v>
      </c>
      <c r="BV67" s="277">
        <f>[2]Final!BW76</f>
        <v>2.241208865589844E-2</v>
      </c>
      <c r="BW67" s="277">
        <f>[2]Final!BX76</f>
        <v>0</v>
      </c>
      <c r="BX67" s="277">
        <f>[2]Final!BY76</f>
        <v>0</v>
      </c>
      <c r="BY67" s="277">
        <f>[2]Final!BZ76</f>
        <v>0</v>
      </c>
      <c r="BZ67" s="277">
        <f>[2]Final!CA76</f>
        <v>0</v>
      </c>
      <c r="CA67" s="277">
        <f>[2]Final!CB76</f>
        <v>0</v>
      </c>
      <c r="CB67" s="277">
        <f>[2]Final!CC76</f>
        <v>0</v>
      </c>
      <c r="CC67" s="277">
        <f>[2]Final!CD76</f>
        <v>0</v>
      </c>
      <c r="CD67" s="277">
        <f>[2]Final!CE76</f>
        <v>0</v>
      </c>
      <c r="CE67" s="277">
        <f>[2]Final!CF76</f>
        <v>0</v>
      </c>
      <c r="CF67" s="277">
        <f>[2]Final!CG76</f>
        <v>0</v>
      </c>
      <c r="CG67" s="277">
        <f>[2]Final!CH76</f>
        <v>0</v>
      </c>
      <c r="CH67" s="277">
        <f>[2]Final!CI76</f>
        <v>0</v>
      </c>
      <c r="CI67" s="277">
        <f>[2]Final!CJ76</f>
        <v>0</v>
      </c>
      <c r="CJ67" s="277">
        <f>[2]Final!CK76</f>
        <v>0</v>
      </c>
      <c r="CK67" s="277">
        <f>[2]Final!CL76</f>
        <v>0</v>
      </c>
      <c r="CL67" s="277">
        <f>[2]Final!CM76</f>
        <v>0</v>
      </c>
      <c r="CM67" s="277">
        <f>[2]Final!CN76</f>
        <v>0</v>
      </c>
      <c r="CN67" s="277">
        <f>[2]Final!CO76</f>
        <v>0</v>
      </c>
      <c r="CO67" s="277">
        <f>[2]Final!CP76</f>
        <v>0</v>
      </c>
      <c r="CP67" s="277">
        <f>[2]Final!CQ76</f>
        <v>0</v>
      </c>
      <c r="CQ67" s="277">
        <f>[2]Final!CR76</f>
        <v>0</v>
      </c>
      <c r="CR67" s="277">
        <f>[2]Final!CS76</f>
        <v>0</v>
      </c>
      <c r="CS67" s="277">
        <f>[2]Final!CT76</f>
        <v>0</v>
      </c>
      <c r="CT67" s="277">
        <f>[2]Final!CU76</f>
        <v>0</v>
      </c>
      <c r="CU67" s="277">
        <f>[2]Final!CV76</f>
        <v>0</v>
      </c>
      <c r="CV67" s="277">
        <f>[2]Final!CW76</f>
        <v>0</v>
      </c>
      <c r="CW67" s="277">
        <f>[2]Final!CX76</f>
        <v>0</v>
      </c>
      <c r="CX67" s="277">
        <f>[2]Final!CY76</f>
        <v>0</v>
      </c>
      <c r="CY67" s="277">
        <f>[2]Final!CZ76</f>
        <v>0</v>
      </c>
      <c r="CZ67" s="277">
        <f>[2]Final!DA76</f>
        <v>0</v>
      </c>
      <c r="DA67" s="277">
        <f>[2]Final!DB76</f>
        <v>0</v>
      </c>
      <c r="DB67" s="277">
        <f>[2]Final!DC76</f>
        <v>0</v>
      </c>
      <c r="DC67" s="92"/>
    </row>
    <row r="68" spans="1:107" x14ac:dyDescent="0.75">
      <c r="A68" s="29" t="s">
        <v>1513</v>
      </c>
      <c r="B68" s="17" t="s">
        <v>1174</v>
      </c>
      <c r="C68" s="277">
        <f>[2]Final!D77</f>
        <v>0</v>
      </c>
      <c r="D68" s="277">
        <f>[2]Final!E77</f>
        <v>0</v>
      </c>
      <c r="E68" s="277">
        <f>[2]Final!F77</f>
        <v>0</v>
      </c>
      <c r="F68" s="277">
        <f>[2]Final!G77</f>
        <v>0</v>
      </c>
      <c r="G68" s="277">
        <f>[2]Final!H77</f>
        <v>0</v>
      </c>
      <c r="H68" s="277">
        <f>[2]Final!I77</f>
        <v>0</v>
      </c>
      <c r="I68" s="277">
        <f>[2]Final!J77</f>
        <v>0</v>
      </c>
      <c r="J68" s="277">
        <f>[2]Final!K77</f>
        <v>0</v>
      </c>
      <c r="K68" s="277">
        <f>[2]Final!L77</f>
        <v>0</v>
      </c>
      <c r="L68" s="277">
        <f>[2]Final!M77</f>
        <v>0</v>
      </c>
      <c r="M68" s="277">
        <f>[2]Final!N77</f>
        <v>0</v>
      </c>
      <c r="N68" s="277">
        <f>[2]Final!O77</f>
        <v>0</v>
      </c>
      <c r="O68" s="277">
        <f>[2]Final!P77</f>
        <v>0</v>
      </c>
      <c r="P68" s="277">
        <f>[2]Final!Q77</f>
        <v>0</v>
      </c>
      <c r="Q68" s="277">
        <f>[2]Final!R77</f>
        <v>0</v>
      </c>
      <c r="R68" s="277">
        <f>[2]Final!S77</f>
        <v>0</v>
      </c>
      <c r="S68" s="277">
        <f>[2]Final!T77</f>
        <v>0</v>
      </c>
      <c r="T68" s="277">
        <f>[2]Final!U77</f>
        <v>0</v>
      </c>
      <c r="U68" s="277">
        <f>[2]Final!V77</f>
        <v>0</v>
      </c>
      <c r="V68" s="277">
        <f>[2]Final!W77</f>
        <v>0</v>
      </c>
      <c r="W68" s="277">
        <f>[2]Final!X77</f>
        <v>0</v>
      </c>
      <c r="X68" s="277">
        <f>[2]Final!Y77</f>
        <v>0</v>
      </c>
      <c r="Y68" s="277">
        <f>[2]Final!Z77</f>
        <v>0</v>
      </c>
      <c r="Z68" s="277">
        <f>[2]Final!AA77</f>
        <v>0</v>
      </c>
      <c r="AA68" s="277">
        <f>[2]Final!AB77</f>
        <v>0</v>
      </c>
      <c r="AB68" s="277">
        <f>[2]Final!AC77</f>
        <v>0</v>
      </c>
      <c r="AC68" s="277">
        <f>[2]Final!AD77</f>
        <v>0</v>
      </c>
      <c r="AD68" s="277">
        <f>[2]Final!AE77</f>
        <v>0</v>
      </c>
      <c r="AE68" s="277">
        <f>[2]Final!AF77</f>
        <v>0</v>
      </c>
      <c r="AF68" s="277">
        <f>[2]Final!AG77</f>
        <v>0</v>
      </c>
      <c r="AG68" s="277">
        <f>[2]Final!AH77</f>
        <v>0</v>
      </c>
      <c r="AH68" s="277">
        <f>[2]Final!AI77</f>
        <v>0</v>
      </c>
      <c r="AI68" s="277">
        <f>[2]Final!AJ77</f>
        <v>0</v>
      </c>
      <c r="AJ68" s="277">
        <f>[2]Final!AK77</f>
        <v>0</v>
      </c>
      <c r="AK68" s="277">
        <f>[2]Final!AL77</f>
        <v>0</v>
      </c>
      <c r="AL68" s="277">
        <f>[2]Final!AM77</f>
        <v>0</v>
      </c>
      <c r="AM68" s="277">
        <f>[2]Final!AN77</f>
        <v>0</v>
      </c>
      <c r="AN68" s="277">
        <f>[2]Final!AO77</f>
        <v>0</v>
      </c>
      <c r="AO68" s="277">
        <f>[2]Final!AP77</f>
        <v>0</v>
      </c>
      <c r="AP68" s="277">
        <f>[2]Final!AQ77</f>
        <v>0</v>
      </c>
      <c r="AQ68" s="277">
        <f>[2]Final!AR77</f>
        <v>0</v>
      </c>
      <c r="AR68" s="277">
        <f>[2]Final!AS77</f>
        <v>0</v>
      </c>
      <c r="AS68" s="277">
        <f>[2]Final!AT77</f>
        <v>1.7506329077965083E-2</v>
      </c>
      <c r="AT68" s="277">
        <f>[2]Final!AU77</f>
        <v>0</v>
      </c>
      <c r="AU68" s="277">
        <f>[2]Final!AV77</f>
        <v>0</v>
      </c>
      <c r="AV68" s="277">
        <f>[2]Final!AW77</f>
        <v>0</v>
      </c>
      <c r="AW68" s="277">
        <f>[2]Final!AX77</f>
        <v>0</v>
      </c>
      <c r="AX68" s="277">
        <f>[2]Final!AY77</f>
        <v>0</v>
      </c>
      <c r="AY68" s="277">
        <f>[2]Final!AZ77</f>
        <v>0</v>
      </c>
      <c r="AZ68" s="277">
        <f>[2]Final!BA77</f>
        <v>0</v>
      </c>
      <c r="BA68" s="277">
        <f>[2]Final!BB77</f>
        <v>0</v>
      </c>
      <c r="BB68" s="277">
        <f>[2]Final!BC77</f>
        <v>0</v>
      </c>
      <c r="BC68" s="277">
        <f>[2]Final!BD77</f>
        <v>0</v>
      </c>
      <c r="BD68" s="277">
        <f>[2]Final!BE77</f>
        <v>0</v>
      </c>
      <c r="BE68" s="277">
        <f>[2]Final!BF77</f>
        <v>0</v>
      </c>
      <c r="BF68" s="277">
        <f>[2]Final!BG77</f>
        <v>0</v>
      </c>
      <c r="BG68" s="277">
        <f>[2]Final!BH77</f>
        <v>0</v>
      </c>
      <c r="BH68" s="277">
        <f>[2]Final!BI77</f>
        <v>0</v>
      </c>
      <c r="BI68" s="277">
        <f>[2]Final!BJ77</f>
        <v>0</v>
      </c>
      <c r="BJ68" s="277">
        <f>[2]Final!BK77</f>
        <v>0</v>
      </c>
      <c r="BK68" s="277">
        <f>[2]Final!BL77</f>
        <v>0</v>
      </c>
      <c r="BL68" s="277">
        <f>[2]Final!BM77</f>
        <v>0</v>
      </c>
      <c r="BM68" s="277">
        <f>[2]Final!BN77</f>
        <v>0</v>
      </c>
      <c r="BN68" s="277">
        <f>[2]Final!BO77</f>
        <v>0</v>
      </c>
      <c r="BO68" s="277">
        <f>[2]Final!BP77</f>
        <v>0</v>
      </c>
      <c r="BP68" s="277">
        <f>[2]Final!BQ77</f>
        <v>0</v>
      </c>
      <c r="BQ68" s="277">
        <f>[2]Final!BR77</f>
        <v>0</v>
      </c>
      <c r="BR68" s="277">
        <f>[2]Final!BS77</f>
        <v>0</v>
      </c>
      <c r="BS68" s="277">
        <f>[2]Final!BT77</f>
        <v>3.2012363454624021E-2</v>
      </c>
      <c r="BT68" s="277">
        <f>[2]Final!BU77</f>
        <v>0</v>
      </c>
      <c r="BU68" s="277">
        <f>[2]Final!BV77</f>
        <v>0</v>
      </c>
      <c r="BV68" s="277">
        <f>[2]Final!BW77</f>
        <v>8.9118646228433768E-2</v>
      </c>
      <c r="BW68" s="277">
        <f>[2]Final!BX77</f>
        <v>0</v>
      </c>
      <c r="BX68" s="277">
        <f>[2]Final!BY77</f>
        <v>0</v>
      </c>
      <c r="BY68" s="277">
        <f>[2]Final!BZ77</f>
        <v>0</v>
      </c>
      <c r="BZ68" s="277">
        <f>[2]Final!CA77</f>
        <v>1.0742757491810206E-4</v>
      </c>
      <c r="CA68" s="277">
        <f>[2]Final!CB77</f>
        <v>7.3001899755959767E-3</v>
      </c>
      <c r="CB68" s="277">
        <f>[2]Final!CC77</f>
        <v>0</v>
      </c>
      <c r="CC68" s="277">
        <f>[2]Final!CD77</f>
        <v>0</v>
      </c>
      <c r="CD68" s="277">
        <f>[2]Final!CE77</f>
        <v>0</v>
      </c>
      <c r="CE68" s="277">
        <f>[2]Final!CF77</f>
        <v>0</v>
      </c>
      <c r="CF68" s="277">
        <f>[2]Final!CG77</f>
        <v>0</v>
      </c>
      <c r="CG68" s="277">
        <f>[2]Final!CH77</f>
        <v>0</v>
      </c>
      <c r="CH68" s="277">
        <f>[2]Final!CI77</f>
        <v>0</v>
      </c>
      <c r="CI68" s="277">
        <f>[2]Final!CJ77</f>
        <v>0</v>
      </c>
      <c r="CJ68" s="277">
        <f>[2]Final!CK77</f>
        <v>0</v>
      </c>
      <c r="CK68" s="277">
        <f>[2]Final!CL77</f>
        <v>0</v>
      </c>
      <c r="CL68" s="277">
        <f>[2]Final!CM77</f>
        <v>0</v>
      </c>
      <c r="CM68" s="277">
        <f>[2]Final!CN77</f>
        <v>0</v>
      </c>
      <c r="CN68" s="277">
        <f>[2]Final!CO77</f>
        <v>0</v>
      </c>
      <c r="CO68" s="277">
        <f>[2]Final!CP77</f>
        <v>0</v>
      </c>
      <c r="CP68" s="277">
        <f>[2]Final!CQ77</f>
        <v>1.9202676207881728E-3</v>
      </c>
      <c r="CQ68" s="277">
        <f>[2]Final!CR77</f>
        <v>0</v>
      </c>
      <c r="CR68" s="277">
        <f>[2]Final!CS77</f>
        <v>0</v>
      </c>
      <c r="CS68" s="277">
        <f>[2]Final!CT77</f>
        <v>0</v>
      </c>
      <c r="CT68" s="277">
        <f>[2]Final!CU77</f>
        <v>0</v>
      </c>
      <c r="CU68" s="277">
        <f>[2]Final!CV77</f>
        <v>0</v>
      </c>
      <c r="CV68" s="277">
        <f>[2]Final!CW77</f>
        <v>0</v>
      </c>
      <c r="CW68" s="277">
        <f>[2]Final!CX77</f>
        <v>0</v>
      </c>
      <c r="CX68" s="277">
        <f>[2]Final!CY77</f>
        <v>0</v>
      </c>
      <c r="CY68" s="277">
        <f>[2]Final!CZ77</f>
        <v>0</v>
      </c>
      <c r="CZ68" s="277">
        <f>[2]Final!DA77</f>
        <v>0</v>
      </c>
      <c r="DA68" s="277">
        <f>[2]Final!DB77</f>
        <v>0</v>
      </c>
      <c r="DB68" s="277">
        <f>[2]Final!DC77</f>
        <v>0</v>
      </c>
      <c r="DC68" s="92"/>
    </row>
    <row r="69" spans="1:107" x14ac:dyDescent="0.75">
      <c r="A69" s="29" t="s">
        <v>1514</v>
      </c>
      <c r="B69" s="17" t="s">
        <v>1177</v>
      </c>
      <c r="C69" s="277">
        <f>[2]Final!D78</f>
        <v>0</v>
      </c>
      <c r="D69" s="277">
        <f>[2]Final!E78</f>
        <v>0</v>
      </c>
      <c r="E69" s="277">
        <f>[2]Final!F78</f>
        <v>0</v>
      </c>
      <c r="F69" s="277">
        <f>[2]Final!G78</f>
        <v>0</v>
      </c>
      <c r="G69" s="277">
        <f>[2]Final!H78</f>
        <v>0</v>
      </c>
      <c r="H69" s="277">
        <f>[2]Final!I78</f>
        <v>0</v>
      </c>
      <c r="I69" s="277">
        <f>[2]Final!J78</f>
        <v>0</v>
      </c>
      <c r="J69" s="277">
        <f>[2]Final!K78</f>
        <v>0</v>
      </c>
      <c r="K69" s="277">
        <f>[2]Final!L78</f>
        <v>0</v>
      </c>
      <c r="L69" s="277">
        <f>[2]Final!M78</f>
        <v>0</v>
      </c>
      <c r="M69" s="277">
        <f>[2]Final!N78</f>
        <v>0</v>
      </c>
      <c r="N69" s="277">
        <f>[2]Final!O78</f>
        <v>0</v>
      </c>
      <c r="O69" s="277">
        <f>[2]Final!P78</f>
        <v>0</v>
      </c>
      <c r="P69" s="277">
        <f>[2]Final!Q78</f>
        <v>0</v>
      </c>
      <c r="Q69" s="277">
        <f>[2]Final!R78</f>
        <v>0</v>
      </c>
      <c r="R69" s="277">
        <f>[2]Final!S78</f>
        <v>0</v>
      </c>
      <c r="S69" s="277">
        <f>[2]Final!T78</f>
        <v>0</v>
      </c>
      <c r="T69" s="277">
        <f>[2]Final!U78</f>
        <v>0</v>
      </c>
      <c r="U69" s="277">
        <f>[2]Final!V78</f>
        <v>0</v>
      </c>
      <c r="V69" s="277">
        <f>[2]Final!W78</f>
        <v>0</v>
      </c>
      <c r="W69" s="277">
        <f>[2]Final!X78</f>
        <v>0</v>
      </c>
      <c r="X69" s="277">
        <f>[2]Final!Y78</f>
        <v>0</v>
      </c>
      <c r="Y69" s="277">
        <f>[2]Final!Z78</f>
        <v>0</v>
      </c>
      <c r="Z69" s="277">
        <f>[2]Final!AA78</f>
        <v>0</v>
      </c>
      <c r="AA69" s="277">
        <f>[2]Final!AB78</f>
        <v>0</v>
      </c>
      <c r="AB69" s="277">
        <f>[2]Final!AC78</f>
        <v>0</v>
      </c>
      <c r="AC69" s="277">
        <f>[2]Final!AD78</f>
        <v>0</v>
      </c>
      <c r="AD69" s="277">
        <f>[2]Final!AE78</f>
        <v>0</v>
      </c>
      <c r="AE69" s="277">
        <f>[2]Final!AF78</f>
        <v>0</v>
      </c>
      <c r="AF69" s="277">
        <f>[2]Final!AG78</f>
        <v>0</v>
      </c>
      <c r="AG69" s="277">
        <f>[2]Final!AH78</f>
        <v>0</v>
      </c>
      <c r="AH69" s="277">
        <f>[2]Final!AI78</f>
        <v>0</v>
      </c>
      <c r="AI69" s="277">
        <f>[2]Final!AJ78</f>
        <v>0</v>
      </c>
      <c r="AJ69" s="277">
        <f>[2]Final!AK78</f>
        <v>0</v>
      </c>
      <c r="AK69" s="277">
        <f>[2]Final!AL78</f>
        <v>0</v>
      </c>
      <c r="AL69" s="277">
        <f>[2]Final!AM78</f>
        <v>0</v>
      </c>
      <c r="AM69" s="277">
        <f>[2]Final!AN78</f>
        <v>0</v>
      </c>
      <c r="AN69" s="277">
        <f>[2]Final!AO78</f>
        <v>0</v>
      </c>
      <c r="AO69" s="277">
        <f>[2]Final!AP78</f>
        <v>0</v>
      </c>
      <c r="AP69" s="277">
        <f>[2]Final!AQ78</f>
        <v>0</v>
      </c>
      <c r="AQ69" s="277">
        <f>[2]Final!AR78</f>
        <v>0</v>
      </c>
      <c r="AR69" s="277">
        <f>[2]Final!AS78</f>
        <v>0</v>
      </c>
      <c r="AS69" s="277">
        <f>[2]Final!AT78</f>
        <v>0</v>
      </c>
      <c r="AT69" s="277">
        <f>[2]Final!AU78</f>
        <v>0</v>
      </c>
      <c r="AU69" s="277">
        <f>[2]Final!AV78</f>
        <v>0</v>
      </c>
      <c r="AV69" s="277">
        <f>[2]Final!AW78</f>
        <v>0</v>
      </c>
      <c r="AW69" s="277">
        <f>[2]Final!AX78</f>
        <v>0</v>
      </c>
      <c r="AX69" s="277">
        <f>[2]Final!AY78</f>
        <v>0</v>
      </c>
      <c r="AY69" s="277">
        <f>[2]Final!AZ78</f>
        <v>0</v>
      </c>
      <c r="AZ69" s="277">
        <f>[2]Final!BA78</f>
        <v>0</v>
      </c>
      <c r="BA69" s="277">
        <f>[2]Final!BB78</f>
        <v>0</v>
      </c>
      <c r="BB69" s="277">
        <f>[2]Final!BC78</f>
        <v>0</v>
      </c>
      <c r="BC69" s="277">
        <f>[2]Final!BD78</f>
        <v>0</v>
      </c>
      <c r="BD69" s="277">
        <f>[2]Final!BE78</f>
        <v>0</v>
      </c>
      <c r="BE69" s="277">
        <f>[2]Final!BF78</f>
        <v>0</v>
      </c>
      <c r="BF69" s="277">
        <f>[2]Final!BG78</f>
        <v>0</v>
      </c>
      <c r="BG69" s="277">
        <f>[2]Final!BH78</f>
        <v>0</v>
      </c>
      <c r="BH69" s="277">
        <f>[2]Final!BI78</f>
        <v>0</v>
      </c>
      <c r="BI69" s="277">
        <f>[2]Final!BJ78</f>
        <v>0</v>
      </c>
      <c r="BJ69" s="277">
        <f>[2]Final!BK78</f>
        <v>0</v>
      </c>
      <c r="BK69" s="277">
        <f>[2]Final!BL78</f>
        <v>0</v>
      </c>
      <c r="BL69" s="277">
        <f>[2]Final!BM78</f>
        <v>0</v>
      </c>
      <c r="BM69" s="277">
        <f>[2]Final!BN78</f>
        <v>0</v>
      </c>
      <c r="BN69" s="277">
        <f>[2]Final!BO78</f>
        <v>0</v>
      </c>
      <c r="BO69" s="277">
        <f>[2]Final!BP78</f>
        <v>0</v>
      </c>
      <c r="BP69" s="277">
        <f>[2]Final!BQ78</f>
        <v>0</v>
      </c>
      <c r="BQ69" s="277">
        <f>[2]Final!BR78</f>
        <v>0</v>
      </c>
      <c r="BR69" s="277">
        <f>[2]Final!BS78</f>
        <v>0</v>
      </c>
      <c r="BS69" s="277">
        <f>[2]Final!BT78</f>
        <v>0</v>
      </c>
      <c r="BT69" s="277">
        <f>[2]Final!BU78</f>
        <v>0</v>
      </c>
      <c r="BU69" s="277">
        <f>[2]Final!BV78</f>
        <v>0</v>
      </c>
      <c r="BV69" s="277">
        <f>[2]Final!BW78</f>
        <v>3.5030653361762969E-2</v>
      </c>
      <c r="BW69" s="277">
        <f>[2]Final!BX78</f>
        <v>0</v>
      </c>
      <c r="BX69" s="277">
        <f>[2]Final!BY78</f>
        <v>0</v>
      </c>
      <c r="BY69" s="277">
        <f>[2]Final!BZ78</f>
        <v>0</v>
      </c>
      <c r="BZ69" s="277">
        <f>[2]Final!CA78</f>
        <v>6.1401341190792612E-4</v>
      </c>
      <c r="CA69" s="277">
        <f>[2]Final!CB78</f>
        <v>0</v>
      </c>
      <c r="CB69" s="277">
        <f>[2]Final!CC78</f>
        <v>0</v>
      </c>
      <c r="CC69" s="277">
        <f>[2]Final!CD78</f>
        <v>0</v>
      </c>
      <c r="CD69" s="277">
        <f>[2]Final!CE78</f>
        <v>0</v>
      </c>
      <c r="CE69" s="277">
        <f>[2]Final!CF78</f>
        <v>0</v>
      </c>
      <c r="CF69" s="277">
        <f>[2]Final!CG78</f>
        <v>1.4244311644300005E-3</v>
      </c>
      <c r="CG69" s="277">
        <f>[2]Final!CH78</f>
        <v>0</v>
      </c>
      <c r="CH69" s="277">
        <f>[2]Final!CI78</f>
        <v>0</v>
      </c>
      <c r="CI69" s="277">
        <f>[2]Final!CJ78</f>
        <v>0</v>
      </c>
      <c r="CJ69" s="277">
        <f>[2]Final!CK78</f>
        <v>0</v>
      </c>
      <c r="CK69" s="277">
        <f>[2]Final!CL78</f>
        <v>0</v>
      </c>
      <c r="CL69" s="277">
        <f>[2]Final!CM78</f>
        <v>0</v>
      </c>
      <c r="CM69" s="277">
        <f>[2]Final!CN78</f>
        <v>0</v>
      </c>
      <c r="CN69" s="277">
        <f>[2]Final!CO78</f>
        <v>0</v>
      </c>
      <c r="CO69" s="277">
        <f>[2]Final!CP78</f>
        <v>0</v>
      </c>
      <c r="CP69" s="277">
        <f>[2]Final!CQ78</f>
        <v>1.6765902952999873E-3</v>
      </c>
      <c r="CQ69" s="277">
        <f>[2]Final!CR78</f>
        <v>0</v>
      </c>
      <c r="CR69" s="277">
        <f>[2]Final!CS78</f>
        <v>0</v>
      </c>
      <c r="CS69" s="277">
        <f>[2]Final!CT78</f>
        <v>0</v>
      </c>
      <c r="CT69" s="277">
        <f>[2]Final!CU78</f>
        <v>0</v>
      </c>
      <c r="CU69" s="277">
        <f>[2]Final!CV78</f>
        <v>0</v>
      </c>
      <c r="CV69" s="277">
        <f>[2]Final!CW78</f>
        <v>0</v>
      </c>
      <c r="CW69" s="277">
        <f>[2]Final!CX78</f>
        <v>0</v>
      </c>
      <c r="CX69" s="277">
        <f>[2]Final!CY78</f>
        <v>0</v>
      </c>
      <c r="CY69" s="277">
        <f>[2]Final!CZ78</f>
        <v>0</v>
      </c>
      <c r="CZ69" s="277">
        <f>[2]Final!DA78</f>
        <v>0</v>
      </c>
      <c r="DA69" s="277">
        <f>[2]Final!DB78</f>
        <v>0</v>
      </c>
      <c r="DB69" s="277">
        <f>[2]Final!DC78</f>
        <v>0</v>
      </c>
      <c r="DC69" s="92"/>
    </row>
    <row r="70" spans="1:107" x14ac:dyDescent="0.75">
      <c r="A70" s="29" t="s">
        <v>1515</v>
      </c>
      <c r="B70" s="17" t="s">
        <v>172</v>
      </c>
      <c r="C70" s="277">
        <f>[2]Final!D79</f>
        <v>0</v>
      </c>
      <c r="D70" s="277">
        <f>[2]Final!E79</f>
        <v>0</v>
      </c>
      <c r="E70" s="277">
        <f>[2]Final!F79</f>
        <v>0</v>
      </c>
      <c r="F70" s="277">
        <f>[2]Final!G79</f>
        <v>0</v>
      </c>
      <c r="G70" s="277">
        <f>[2]Final!H79</f>
        <v>0</v>
      </c>
      <c r="H70" s="277">
        <f>[2]Final!I79</f>
        <v>0</v>
      </c>
      <c r="I70" s="277">
        <f>[2]Final!J79</f>
        <v>0</v>
      </c>
      <c r="J70" s="277">
        <f>[2]Final!K79</f>
        <v>0</v>
      </c>
      <c r="K70" s="277">
        <f>[2]Final!L79</f>
        <v>0</v>
      </c>
      <c r="L70" s="277">
        <f>[2]Final!M79</f>
        <v>0</v>
      </c>
      <c r="M70" s="277">
        <f>[2]Final!N79</f>
        <v>0</v>
      </c>
      <c r="N70" s="277">
        <f>[2]Final!O79</f>
        <v>0</v>
      </c>
      <c r="O70" s="277">
        <f>[2]Final!P79</f>
        <v>0</v>
      </c>
      <c r="P70" s="277">
        <f>[2]Final!Q79</f>
        <v>0</v>
      </c>
      <c r="Q70" s="277">
        <f>[2]Final!R79</f>
        <v>0</v>
      </c>
      <c r="R70" s="277">
        <f>[2]Final!S79</f>
        <v>0</v>
      </c>
      <c r="S70" s="277">
        <f>[2]Final!T79</f>
        <v>0</v>
      </c>
      <c r="T70" s="277">
        <f>[2]Final!U79</f>
        <v>0</v>
      </c>
      <c r="U70" s="277">
        <f>[2]Final!V79</f>
        <v>0</v>
      </c>
      <c r="V70" s="277">
        <f>[2]Final!W79</f>
        <v>0</v>
      </c>
      <c r="W70" s="277">
        <f>[2]Final!X79</f>
        <v>0</v>
      </c>
      <c r="X70" s="277">
        <f>[2]Final!Y79</f>
        <v>0</v>
      </c>
      <c r="Y70" s="277">
        <f>[2]Final!Z79</f>
        <v>0</v>
      </c>
      <c r="Z70" s="277">
        <f>[2]Final!AA79</f>
        <v>0</v>
      </c>
      <c r="AA70" s="277">
        <f>[2]Final!AB79</f>
        <v>0</v>
      </c>
      <c r="AB70" s="277">
        <f>[2]Final!AC79</f>
        <v>0</v>
      </c>
      <c r="AC70" s="277">
        <f>[2]Final!AD79</f>
        <v>0</v>
      </c>
      <c r="AD70" s="277">
        <f>[2]Final!AE79</f>
        <v>0</v>
      </c>
      <c r="AE70" s="277">
        <f>[2]Final!AF79</f>
        <v>0</v>
      </c>
      <c r="AF70" s="277">
        <f>[2]Final!AG79</f>
        <v>0</v>
      </c>
      <c r="AG70" s="277">
        <f>[2]Final!AH79</f>
        <v>0</v>
      </c>
      <c r="AH70" s="277">
        <f>[2]Final!AI79</f>
        <v>0</v>
      </c>
      <c r="AI70" s="277">
        <f>[2]Final!AJ79</f>
        <v>0</v>
      </c>
      <c r="AJ70" s="277">
        <f>[2]Final!AK79</f>
        <v>0</v>
      </c>
      <c r="AK70" s="277">
        <f>[2]Final!AL79</f>
        <v>0</v>
      </c>
      <c r="AL70" s="277">
        <f>[2]Final!AM79</f>
        <v>0</v>
      </c>
      <c r="AM70" s="277">
        <f>[2]Final!AN79</f>
        <v>0</v>
      </c>
      <c r="AN70" s="277">
        <f>[2]Final!AO79</f>
        <v>0</v>
      </c>
      <c r="AO70" s="277">
        <f>[2]Final!AP79</f>
        <v>1.9092210200471946E-3</v>
      </c>
      <c r="AP70" s="277">
        <f>[2]Final!AQ79</f>
        <v>0</v>
      </c>
      <c r="AQ70" s="277">
        <f>[2]Final!AR79</f>
        <v>0</v>
      </c>
      <c r="AR70" s="277">
        <f>[2]Final!AS79</f>
        <v>0</v>
      </c>
      <c r="AS70" s="277">
        <f>[2]Final!AT79</f>
        <v>0</v>
      </c>
      <c r="AT70" s="277">
        <f>[2]Final!AU79</f>
        <v>0</v>
      </c>
      <c r="AU70" s="277">
        <f>[2]Final!AV79</f>
        <v>0</v>
      </c>
      <c r="AV70" s="277">
        <f>[2]Final!AW79</f>
        <v>0</v>
      </c>
      <c r="AW70" s="277">
        <f>[2]Final!AX79</f>
        <v>0</v>
      </c>
      <c r="AX70" s="277">
        <f>[2]Final!AY79</f>
        <v>0</v>
      </c>
      <c r="AY70" s="277">
        <f>[2]Final!AZ79</f>
        <v>0</v>
      </c>
      <c r="AZ70" s="277">
        <f>[2]Final!BA79</f>
        <v>0</v>
      </c>
      <c r="BA70" s="277">
        <f>[2]Final!BB79</f>
        <v>0</v>
      </c>
      <c r="BB70" s="277">
        <f>[2]Final!BC79</f>
        <v>0</v>
      </c>
      <c r="BC70" s="277">
        <f>[2]Final!BD79</f>
        <v>0</v>
      </c>
      <c r="BD70" s="277">
        <f>[2]Final!BE79</f>
        <v>0</v>
      </c>
      <c r="BE70" s="277">
        <f>[2]Final!BF79</f>
        <v>0</v>
      </c>
      <c r="BF70" s="277">
        <f>[2]Final!BG79</f>
        <v>0</v>
      </c>
      <c r="BG70" s="277">
        <f>[2]Final!BH79</f>
        <v>0</v>
      </c>
      <c r="BH70" s="277">
        <f>[2]Final!BI79</f>
        <v>0</v>
      </c>
      <c r="BI70" s="277">
        <f>[2]Final!BJ79</f>
        <v>0</v>
      </c>
      <c r="BJ70" s="277">
        <f>[2]Final!BK79</f>
        <v>0</v>
      </c>
      <c r="BK70" s="277">
        <f>[2]Final!BL79</f>
        <v>0.11285824012493187</v>
      </c>
      <c r="BL70" s="277">
        <f>[2]Final!BM79</f>
        <v>0</v>
      </c>
      <c r="BM70" s="277">
        <f>[2]Final!BN79</f>
        <v>0.326902062831952</v>
      </c>
      <c r="BN70" s="277">
        <f>[2]Final!BO79</f>
        <v>0</v>
      </c>
      <c r="BO70" s="277">
        <f>[2]Final!BP79</f>
        <v>7.2513009446309382E-2</v>
      </c>
      <c r="BP70" s="277">
        <f>[2]Final!BQ79</f>
        <v>9.1783959819362662E-4</v>
      </c>
      <c r="BQ70" s="277">
        <f>[2]Final!BR79</f>
        <v>7.0096320614645158E-3</v>
      </c>
      <c r="BR70" s="277">
        <f>[2]Final!BS79</f>
        <v>0</v>
      </c>
      <c r="BS70" s="277">
        <f>[2]Final!BT79</f>
        <v>3.312369086794624E-2</v>
      </c>
      <c r="BT70" s="277">
        <f>[2]Final!BU79</f>
        <v>0</v>
      </c>
      <c r="BU70" s="277">
        <f>[2]Final!BV79</f>
        <v>0</v>
      </c>
      <c r="BV70" s="277">
        <f>[2]Final!BW79</f>
        <v>0.14689571125642242</v>
      </c>
      <c r="BW70" s="277">
        <f>[2]Final!BX79</f>
        <v>0</v>
      </c>
      <c r="BX70" s="277">
        <f>[2]Final!BY79</f>
        <v>0</v>
      </c>
      <c r="BY70" s="277">
        <f>[2]Final!BZ79</f>
        <v>0</v>
      </c>
      <c r="BZ70" s="277">
        <f>[2]Final!CA79</f>
        <v>2.0254248335582176E-4</v>
      </c>
      <c r="CA70" s="277">
        <f>[2]Final!CB79</f>
        <v>0</v>
      </c>
      <c r="CB70" s="277">
        <f>[2]Final!CC79</f>
        <v>0</v>
      </c>
      <c r="CC70" s="277">
        <f>[2]Final!CD79</f>
        <v>0</v>
      </c>
      <c r="CD70" s="277">
        <f>[2]Final!CE79</f>
        <v>0</v>
      </c>
      <c r="CE70" s="277">
        <f>[2]Final!CF79</f>
        <v>0</v>
      </c>
      <c r="CF70" s="277">
        <f>[2]Final!CG79</f>
        <v>0</v>
      </c>
      <c r="CG70" s="277">
        <f>[2]Final!CH79</f>
        <v>0</v>
      </c>
      <c r="CH70" s="277">
        <f>[2]Final!CI79</f>
        <v>0</v>
      </c>
      <c r="CI70" s="277">
        <f>[2]Final!CJ79</f>
        <v>0</v>
      </c>
      <c r="CJ70" s="277">
        <f>[2]Final!CK79</f>
        <v>0</v>
      </c>
      <c r="CK70" s="277">
        <f>[2]Final!CL79</f>
        <v>0</v>
      </c>
      <c r="CL70" s="277">
        <f>[2]Final!CM79</f>
        <v>0</v>
      </c>
      <c r="CM70" s="277">
        <f>[2]Final!CN79</f>
        <v>0</v>
      </c>
      <c r="CN70" s="277">
        <f>[2]Final!CO79</f>
        <v>0</v>
      </c>
      <c r="CO70" s="277">
        <f>[2]Final!CP79</f>
        <v>0</v>
      </c>
      <c r="CP70" s="277">
        <f>[2]Final!CQ79</f>
        <v>4.4165171832836287E-3</v>
      </c>
      <c r="CQ70" s="277">
        <f>[2]Final!CR79</f>
        <v>0</v>
      </c>
      <c r="CR70" s="277">
        <f>[2]Final!CS79</f>
        <v>0</v>
      </c>
      <c r="CS70" s="277">
        <f>[2]Final!CT79</f>
        <v>0</v>
      </c>
      <c r="CT70" s="277">
        <f>[2]Final!CU79</f>
        <v>0</v>
      </c>
      <c r="CU70" s="277">
        <f>[2]Final!CV79</f>
        <v>0</v>
      </c>
      <c r="CV70" s="277">
        <f>[2]Final!CW79</f>
        <v>0</v>
      </c>
      <c r="CW70" s="277">
        <f>[2]Final!CX79</f>
        <v>0</v>
      </c>
      <c r="CX70" s="277">
        <f>[2]Final!CY79</f>
        <v>0</v>
      </c>
      <c r="CY70" s="277">
        <f>[2]Final!CZ79</f>
        <v>0</v>
      </c>
      <c r="CZ70" s="277">
        <f>[2]Final!DA79</f>
        <v>0</v>
      </c>
      <c r="DA70" s="277">
        <f>[2]Final!DB79</f>
        <v>0</v>
      </c>
      <c r="DB70" s="277">
        <f>[2]Final!DC79</f>
        <v>0</v>
      </c>
      <c r="DC70" s="92"/>
    </row>
    <row r="71" spans="1:107" x14ac:dyDescent="0.75">
      <c r="A71" s="29" t="s">
        <v>1516</v>
      </c>
      <c r="B71" s="17" t="s">
        <v>174</v>
      </c>
      <c r="C71" s="277">
        <f>[2]Final!D80</f>
        <v>0</v>
      </c>
      <c r="D71" s="277">
        <f>[2]Final!E80</f>
        <v>0</v>
      </c>
      <c r="E71" s="277">
        <f>[2]Final!F80</f>
        <v>0</v>
      </c>
      <c r="F71" s="277">
        <f>[2]Final!G80</f>
        <v>0</v>
      </c>
      <c r="G71" s="277">
        <f>[2]Final!H80</f>
        <v>0</v>
      </c>
      <c r="H71" s="277">
        <f>[2]Final!I80</f>
        <v>0</v>
      </c>
      <c r="I71" s="277">
        <f>[2]Final!J80</f>
        <v>0</v>
      </c>
      <c r="J71" s="277">
        <f>[2]Final!K80</f>
        <v>0</v>
      </c>
      <c r="K71" s="277">
        <f>[2]Final!L80</f>
        <v>0</v>
      </c>
      <c r="L71" s="277">
        <f>[2]Final!M80</f>
        <v>0</v>
      </c>
      <c r="M71" s="277">
        <f>[2]Final!N80</f>
        <v>0</v>
      </c>
      <c r="N71" s="277">
        <f>[2]Final!O80</f>
        <v>0</v>
      </c>
      <c r="O71" s="277">
        <f>[2]Final!P80</f>
        <v>0</v>
      </c>
      <c r="P71" s="277">
        <f>[2]Final!Q80</f>
        <v>0</v>
      </c>
      <c r="Q71" s="277">
        <f>[2]Final!R80</f>
        <v>0</v>
      </c>
      <c r="R71" s="277">
        <f>[2]Final!S80</f>
        <v>0</v>
      </c>
      <c r="S71" s="277">
        <f>[2]Final!T80</f>
        <v>0</v>
      </c>
      <c r="T71" s="277">
        <f>[2]Final!U80</f>
        <v>0</v>
      </c>
      <c r="U71" s="277">
        <f>[2]Final!V80</f>
        <v>0</v>
      </c>
      <c r="V71" s="277">
        <f>[2]Final!W80</f>
        <v>0</v>
      </c>
      <c r="W71" s="277">
        <f>[2]Final!X80</f>
        <v>0</v>
      </c>
      <c r="X71" s="277">
        <f>[2]Final!Y80</f>
        <v>0</v>
      </c>
      <c r="Y71" s="277">
        <f>[2]Final!Z80</f>
        <v>0</v>
      </c>
      <c r="Z71" s="277">
        <f>[2]Final!AA80</f>
        <v>0</v>
      </c>
      <c r="AA71" s="277">
        <f>[2]Final!AB80</f>
        <v>0</v>
      </c>
      <c r="AB71" s="277">
        <f>[2]Final!AC80</f>
        <v>0</v>
      </c>
      <c r="AC71" s="277">
        <f>[2]Final!AD80</f>
        <v>0</v>
      </c>
      <c r="AD71" s="277">
        <f>[2]Final!AE80</f>
        <v>0</v>
      </c>
      <c r="AE71" s="277">
        <f>[2]Final!AF80</f>
        <v>0</v>
      </c>
      <c r="AF71" s="277">
        <f>[2]Final!AG80</f>
        <v>0</v>
      </c>
      <c r="AG71" s="277">
        <f>[2]Final!AH80</f>
        <v>0</v>
      </c>
      <c r="AH71" s="277">
        <f>[2]Final!AI80</f>
        <v>0</v>
      </c>
      <c r="AI71" s="277">
        <f>[2]Final!AJ80</f>
        <v>0</v>
      </c>
      <c r="AJ71" s="277">
        <f>[2]Final!AK80</f>
        <v>0</v>
      </c>
      <c r="AK71" s="277">
        <f>[2]Final!AL80</f>
        <v>0</v>
      </c>
      <c r="AL71" s="277">
        <f>[2]Final!AM80</f>
        <v>0</v>
      </c>
      <c r="AM71" s="277">
        <f>[2]Final!AN80</f>
        <v>0</v>
      </c>
      <c r="AN71" s="277">
        <f>[2]Final!AO80</f>
        <v>0</v>
      </c>
      <c r="AO71" s="277">
        <f>[2]Final!AP80</f>
        <v>1.1050273317660994E-3</v>
      </c>
      <c r="AP71" s="277">
        <f>[2]Final!AQ80</f>
        <v>2.1509225929708696E-4</v>
      </c>
      <c r="AQ71" s="277">
        <f>[2]Final!AR80</f>
        <v>1.6158719257060048E-3</v>
      </c>
      <c r="AR71" s="277">
        <f>[2]Final!AS80</f>
        <v>1.6158719257060043E-3</v>
      </c>
      <c r="AS71" s="277">
        <f>[2]Final!AT80</f>
        <v>1.8599910733382431E-3</v>
      </c>
      <c r="AT71" s="277">
        <f>[2]Final!AU80</f>
        <v>0</v>
      </c>
      <c r="AU71" s="277">
        <f>[2]Final!AV80</f>
        <v>0</v>
      </c>
      <c r="AV71" s="277">
        <f>[2]Final!AW80</f>
        <v>8.3171402739999601E-4</v>
      </c>
      <c r="AW71" s="277">
        <f>[2]Final!AX80</f>
        <v>4.4959505883033754E-5</v>
      </c>
      <c r="AX71" s="277">
        <f>[2]Final!AY80</f>
        <v>0</v>
      </c>
      <c r="AY71" s="277">
        <f>[2]Final!AZ80</f>
        <v>3.4140384855981315E-3</v>
      </c>
      <c r="AZ71" s="277">
        <f>[2]Final!BA80</f>
        <v>6.828206442369731E-3</v>
      </c>
      <c r="BA71" s="277">
        <f>[2]Final!BB80</f>
        <v>1.4114519980260574E-4</v>
      </c>
      <c r="BB71" s="277">
        <f>[2]Final!BC80</f>
        <v>6.040541122440634E-2</v>
      </c>
      <c r="BC71" s="277">
        <f>[2]Final!BD80</f>
        <v>1.7860351425018778E-3</v>
      </c>
      <c r="BD71" s="277">
        <f>[2]Final!BE80</f>
        <v>2.4608770086639985E-3</v>
      </c>
      <c r="BE71" s="277">
        <f>[2]Final!BF80</f>
        <v>2.4978857815373045E-3</v>
      </c>
      <c r="BF71" s="277">
        <f>[2]Final!BG80</f>
        <v>6.6088036741623266E-3</v>
      </c>
      <c r="BG71" s="277">
        <f>[2]Final!BH80</f>
        <v>7.1404728597013033E-3</v>
      </c>
      <c r="BH71" s="277">
        <f>[2]Final!BI80</f>
        <v>7.4146397056566721E-5</v>
      </c>
      <c r="BI71" s="277">
        <f>[2]Final!BJ80</f>
        <v>7.824509585474611E-4</v>
      </c>
      <c r="BJ71" s="277">
        <f>[2]Final!BK80</f>
        <v>8.3240737804279022E-6</v>
      </c>
      <c r="BK71" s="277">
        <f>[2]Final!BL80</f>
        <v>6.2583838502993446E-4</v>
      </c>
      <c r="BL71" s="277">
        <f>[2]Final!BM80</f>
        <v>4.4678989272272842E-3</v>
      </c>
      <c r="BM71" s="277">
        <f>[2]Final!BN80</f>
        <v>2.9598187259103799E-3</v>
      </c>
      <c r="BN71" s="277">
        <f>[2]Final!BO80</f>
        <v>0</v>
      </c>
      <c r="BO71" s="277">
        <f>[2]Final!BP80</f>
        <v>0</v>
      </c>
      <c r="BP71" s="277">
        <f>[2]Final!BQ80</f>
        <v>1.1966605353820132E-3</v>
      </c>
      <c r="BQ71" s="277">
        <f>[2]Final!BR80</f>
        <v>0</v>
      </c>
      <c r="BR71" s="277">
        <f>[2]Final!BS80</f>
        <v>5.3369787936139265E-2</v>
      </c>
      <c r="BS71" s="277">
        <f>[2]Final!BT80</f>
        <v>2.6019172080036759E-3</v>
      </c>
      <c r="BT71" s="277">
        <f>[2]Final!BU80</f>
        <v>3.2590394682991616E-2</v>
      </c>
      <c r="BU71" s="277">
        <f>[2]Final!BV80</f>
        <v>3.8312056005172015E-4</v>
      </c>
      <c r="BV71" s="277">
        <f>[2]Final!BW80</f>
        <v>8.4217071278457813E-3</v>
      </c>
      <c r="BW71" s="277">
        <f>[2]Final!BX80</f>
        <v>0</v>
      </c>
      <c r="BX71" s="277">
        <f>[2]Final!BY80</f>
        <v>4.6265896559820843E-2</v>
      </c>
      <c r="BY71" s="277">
        <f>[2]Final!BZ80</f>
        <v>1.0783937994082874E-4</v>
      </c>
      <c r="BZ71" s="277">
        <f>[2]Final!CA80</f>
        <v>9.110421928024727E-3</v>
      </c>
      <c r="CA71" s="277">
        <f>[2]Final!CB80</f>
        <v>1.4967895546964395E-3</v>
      </c>
      <c r="CB71" s="277">
        <f>[2]Final!CC80</f>
        <v>4.8769368182198367E-4</v>
      </c>
      <c r="CC71" s="277">
        <f>[2]Final!CD80</f>
        <v>6.192374046550282E-5</v>
      </c>
      <c r="CD71" s="277">
        <f>[2]Final!CE80</f>
        <v>1.9804101808175071E-4</v>
      </c>
      <c r="CE71" s="277">
        <f>[2]Final!CF80</f>
        <v>1.27016107952115E-3</v>
      </c>
      <c r="CF71" s="277">
        <f>[2]Final!CG80</f>
        <v>2.5830241047780562E-3</v>
      </c>
      <c r="CG71" s="277">
        <f>[2]Final!CH80</f>
        <v>2.1476329826801196E-3</v>
      </c>
      <c r="CH71" s="277">
        <f>[2]Final!CI80</f>
        <v>0</v>
      </c>
      <c r="CI71" s="277">
        <f>[2]Final!CJ80</f>
        <v>4.3181035427142895E-4</v>
      </c>
      <c r="CJ71" s="277">
        <f>[2]Final!CK80</f>
        <v>0</v>
      </c>
      <c r="CK71" s="277">
        <f>[2]Final!CL80</f>
        <v>0</v>
      </c>
      <c r="CL71" s="277">
        <f>[2]Final!CM80</f>
        <v>0</v>
      </c>
      <c r="CM71" s="277">
        <f>[2]Final!CN80</f>
        <v>0</v>
      </c>
      <c r="CN71" s="277">
        <f>[2]Final!CO80</f>
        <v>1.5398608670368343E-4</v>
      </c>
      <c r="CO71" s="277">
        <f>[2]Final!CP80</f>
        <v>1.6151707605721567E-3</v>
      </c>
      <c r="CP71" s="277">
        <f>[2]Final!CQ80</f>
        <v>3.6412372376072484E-3</v>
      </c>
      <c r="CQ71" s="277">
        <f>[2]Final!CR80</f>
        <v>1.4561439716847532E-4</v>
      </c>
      <c r="CR71" s="277">
        <f>[2]Final!CS80</f>
        <v>2.9611409115369671E-3</v>
      </c>
      <c r="CS71" s="277">
        <f>[2]Final!CT80</f>
        <v>1.3215146558150908E-3</v>
      </c>
      <c r="CT71" s="277">
        <f>[2]Final!CU80</f>
        <v>5.1218725066771052E-3</v>
      </c>
      <c r="CU71" s="277">
        <f>[2]Final!CV80</f>
        <v>2.0709571700365972E-3</v>
      </c>
      <c r="CV71" s="277">
        <f>[2]Final!CW80</f>
        <v>2.2870669523659256E-3</v>
      </c>
      <c r="CW71" s="277">
        <f>[2]Final!CX80</f>
        <v>2.2551960242786894E-3</v>
      </c>
      <c r="CX71" s="277">
        <f>[2]Final!CY80</f>
        <v>1.0556932211339E-2</v>
      </c>
      <c r="CY71" s="277">
        <f>[2]Final!CZ80</f>
        <v>6.8350286014704192E-4</v>
      </c>
      <c r="CZ71" s="277">
        <f>[2]Final!DA80</f>
        <v>5.0902993433454766E-3</v>
      </c>
      <c r="DA71" s="277">
        <f>[2]Final!DB80</f>
        <v>0</v>
      </c>
      <c r="DB71" s="277">
        <f>[2]Final!DC80</f>
        <v>0</v>
      </c>
      <c r="DC71" s="92"/>
    </row>
    <row r="72" spans="1:107" x14ac:dyDescent="0.75">
      <c r="A72" s="29" t="s">
        <v>1517</v>
      </c>
      <c r="B72" s="17" t="s">
        <v>177</v>
      </c>
      <c r="C72" s="277">
        <f>[2]Final!D81</f>
        <v>0</v>
      </c>
      <c r="D72" s="277">
        <f>[2]Final!E81</f>
        <v>0</v>
      </c>
      <c r="E72" s="277">
        <f>[2]Final!F81</f>
        <v>0</v>
      </c>
      <c r="F72" s="277">
        <f>[2]Final!G81</f>
        <v>0</v>
      </c>
      <c r="G72" s="277">
        <f>[2]Final!H81</f>
        <v>0</v>
      </c>
      <c r="H72" s="277">
        <f>[2]Final!I81</f>
        <v>0</v>
      </c>
      <c r="I72" s="277">
        <f>[2]Final!J81</f>
        <v>0</v>
      </c>
      <c r="J72" s="277">
        <f>[2]Final!K81</f>
        <v>0</v>
      </c>
      <c r="K72" s="277">
        <f>[2]Final!L81</f>
        <v>0</v>
      </c>
      <c r="L72" s="277">
        <f>[2]Final!M81</f>
        <v>0</v>
      </c>
      <c r="M72" s="277">
        <f>[2]Final!N81</f>
        <v>0</v>
      </c>
      <c r="N72" s="277">
        <f>[2]Final!O81</f>
        <v>0</v>
      </c>
      <c r="O72" s="277">
        <f>[2]Final!P81</f>
        <v>0</v>
      </c>
      <c r="P72" s="277">
        <f>[2]Final!Q81</f>
        <v>0</v>
      </c>
      <c r="Q72" s="277">
        <f>[2]Final!R81</f>
        <v>0</v>
      </c>
      <c r="R72" s="277">
        <f>[2]Final!S81</f>
        <v>0</v>
      </c>
      <c r="S72" s="277">
        <f>[2]Final!T81</f>
        <v>0</v>
      </c>
      <c r="T72" s="277">
        <f>[2]Final!U81</f>
        <v>0</v>
      </c>
      <c r="U72" s="277">
        <f>[2]Final!V81</f>
        <v>0</v>
      </c>
      <c r="V72" s="277">
        <f>[2]Final!W81</f>
        <v>0</v>
      </c>
      <c r="W72" s="277">
        <f>[2]Final!X81</f>
        <v>0</v>
      </c>
      <c r="X72" s="277">
        <f>[2]Final!Y81</f>
        <v>0</v>
      </c>
      <c r="Y72" s="277">
        <f>[2]Final!Z81</f>
        <v>0</v>
      </c>
      <c r="Z72" s="277">
        <f>[2]Final!AA81</f>
        <v>0</v>
      </c>
      <c r="AA72" s="277">
        <f>[2]Final!AB81</f>
        <v>0</v>
      </c>
      <c r="AB72" s="277">
        <f>[2]Final!AC81</f>
        <v>0</v>
      </c>
      <c r="AC72" s="277">
        <f>[2]Final!AD81</f>
        <v>0</v>
      </c>
      <c r="AD72" s="277">
        <f>[2]Final!AE81</f>
        <v>0</v>
      </c>
      <c r="AE72" s="277">
        <f>[2]Final!AF81</f>
        <v>0</v>
      </c>
      <c r="AF72" s="277">
        <f>[2]Final!AG81</f>
        <v>0</v>
      </c>
      <c r="AG72" s="277">
        <f>[2]Final!AH81</f>
        <v>0</v>
      </c>
      <c r="AH72" s="277">
        <f>[2]Final!AI81</f>
        <v>0</v>
      </c>
      <c r="AI72" s="277">
        <f>[2]Final!AJ81</f>
        <v>0</v>
      </c>
      <c r="AJ72" s="277">
        <f>[2]Final!AK81</f>
        <v>0</v>
      </c>
      <c r="AK72" s="277">
        <f>[2]Final!AL81</f>
        <v>0</v>
      </c>
      <c r="AL72" s="277">
        <f>[2]Final!AM81</f>
        <v>0</v>
      </c>
      <c r="AM72" s="277">
        <f>[2]Final!AN81</f>
        <v>0</v>
      </c>
      <c r="AN72" s="277">
        <f>[2]Final!AO81</f>
        <v>0</v>
      </c>
      <c r="AO72" s="277">
        <f>[2]Final!AP81</f>
        <v>2.9064325733118635E-4</v>
      </c>
      <c r="AP72" s="277">
        <f>[2]Final!AQ81</f>
        <v>0</v>
      </c>
      <c r="AQ72" s="277">
        <f>[2]Final!AR81</f>
        <v>0</v>
      </c>
      <c r="AR72" s="277">
        <f>[2]Final!AS81</f>
        <v>0</v>
      </c>
      <c r="AS72" s="277">
        <f>[2]Final!AT81</f>
        <v>3.9061212545782151E-3</v>
      </c>
      <c r="AT72" s="277">
        <f>[2]Final!AU81</f>
        <v>0</v>
      </c>
      <c r="AU72" s="277">
        <f>[2]Final!AV81</f>
        <v>0</v>
      </c>
      <c r="AV72" s="277">
        <f>[2]Final!AW81</f>
        <v>1.9280486959178474E-4</v>
      </c>
      <c r="AW72" s="277">
        <f>[2]Final!AX81</f>
        <v>0</v>
      </c>
      <c r="AX72" s="277">
        <f>[2]Final!AY81</f>
        <v>0</v>
      </c>
      <c r="AY72" s="277">
        <f>[2]Final!AZ81</f>
        <v>5.7620005468166731E-4</v>
      </c>
      <c r="AZ72" s="277">
        <f>[2]Final!BA81</f>
        <v>1.004602836547026E-4</v>
      </c>
      <c r="BA72" s="277">
        <f>[2]Final!BB81</f>
        <v>1.6008756888959597E-4</v>
      </c>
      <c r="BB72" s="277">
        <f>[2]Final!BC81</f>
        <v>0</v>
      </c>
      <c r="BC72" s="277">
        <f>[2]Final!BD81</f>
        <v>2.8495768864232776E-3</v>
      </c>
      <c r="BD72" s="277">
        <f>[2]Final!BE81</f>
        <v>2.8735580985307337E-5</v>
      </c>
      <c r="BE72" s="277">
        <f>[2]Final!BF81</f>
        <v>1.6787278608534803E-4</v>
      </c>
      <c r="BF72" s="277">
        <f>[2]Final!BG81</f>
        <v>0</v>
      </c>
      <c r="BG72" s="277">
        <f>[2]Final!BH81</f>
        <v>7.8355754301581478E-3</v>
      </c>
      <c r="BH72" s="277">
        <f>[2]Final!BI81</f>
        <v>2.293050575516879E-3</v>
      </c>
      <c r="BI72" s="277">
        <f>[2]Final!BJ81</f>
        <v>2.9196155493441751E-5</v>
      </c>
      <c r="BJ72" s="277">
        <f>[2]Final!BK81</f>
        <v>0</v>
      </c>
      <c r="BK72" s="277">
        <f>[2]Final!BL81</f>
        <v>1.0138027413542825E-4</v>
      </c>
      <c r="BL72" s="277">
        <f>[2]Final!BM81</f>
        <v>0</v>
      </c>
      <c r="BM72" s="277">
        <f>[2]Final!BN81</f>
        <v>2.1565929095282385E-3</v>
      </c>
      <c r="BN72" s="277">
        <f>[2]Final!BO81</f>
        <v>3.2044671979107771E-3</v>
      </c>
      <c r="BO72" s="277">
        <f>[2]Final!BP81</f>
        <v>2.1555153317782131E-2</v>
      </c>
      <c r="BP72" s="277">
        <f>[2]Final!BQ81</f>
        <v>8.0416446198847317E-5</v>
      </c>
      <c r="BQ72" s="277">
        <f>[2]Final!BR81</f>
        <v>0</v>
      </c>
      <c r="BR72" s="277">
        <f>[2]Final!BS81</f>
        <v>0</v>
      </c>
      <c r="BS72" s="277">
        <f>[2]Final!BT81</f>
        <v>3.0690053810255105E-4</v>
      </c>
      <c r="BT72" s="277">
        <f>[2]Final!BU81</f>
        <v>2.1069536241133127E-2</v>
      </c>
      <c r="BU72" s="277">
        <f>[2]Final!BV81</f>
        <v>3.4096603228456729E-2</v>
      </c>
      <c r="BV72" s="277">
        <f>[2]Final!BW81</f>
        <v>1.7274901998877946E-3</v>
      </c>
      <c r="BW72" s="277">
        <f>[2]Final!BX81</f>
        <v>0</v>
      </c>
      <c r="BX72" s="277">
        <f>[2]Final!BY81</f>
        <v>4.4756940947485446E-2</v>
      </c>
      <c r="BY72" s="277">
        <f>[2]Final!BZ81</f>
        <v>8.4445267328268989E-4</v>
      </c>
      <c r="BZ72" s="277">
        <f>[2]Final!CA81</f>
        <v>2.4421461273106538E-3</v>
      </c>
      <c r="CA72" s="277">
        <f>[2]Final!CB81</f>
        <v>3.0595208829312681E-3</v>
      </c>
      <c r="CB72" s="277">
        <f>[2]Final!CC81</f>
        <v>2.5943208398814519E-3</v>
      </c>
      <c r="CC72" s="277">
        <f>[2]Final!CD81</f>
        <v>2.8724833142748142E-4</v>
      </c>
      <c r="CD72" s="277">
        <f>[2]Final!CE81</f>
        <v>5.5439332372180074E-3</v>
      </c>
      <c r="CE72" s="277">
        <f>[2]Final!CF81</f>
        <v>0</v>
      </c>
      <c r="CF72" s="277">
        <f>[2]Final!CG81</f>
        <v>7.6813361135224731E-4</v>
      </c>
      <c r="CG72" s="277">
        <f>[2]Final!CH81</f>
        <v>2.4837036176005695E-4</v>
      </c>
      <c r="CH72" s="277">
        <f>[2]Final!CI81</f>
        <v>2.2642441354706402E-4</v>
      </c>
      <c r="CI72" s="277">
        <f>[2]Final!CJ81</f>
        <v>3.987923711886688E-4</v>
      </c>
      <c r="CJ72" s="277">
        <f>[2]Final!CK81</f>
        <v>0</v>
      </c>
      <c r="CK72" s="277">
        <f>[2]Final!CL81</f>
        <v>0</v>
      </c>
      <c r="CL72" s="277">
        <f>[2]Final!CM81</f>
        <v>0</v>
      </c>
      <c r="CM72" s="277">
        <f>[2]Final!CN81</f>
        <v>0</v>
      </c>
      <c r="CN72" s="277">
        <f>[2]Final!CO81</f>
        <v>9.5076994763890806E-4</v>
      </c>
      <c r="CO72" s="277">
        <f>[2]Final!CP81</f>
        <v>3.2238075109215737E-4</v>
      </c>
      <c r="CP72" s="277">
        <f>[2]Final!CQ81</f>
        <v>2.8322819731334568E-4</v>
      </c>
      <c r="CQ72" s="277">
        <f>[2]Final!CR81</f>
        <v>7.3942021659876766E-3</v>
      </c>
      <c r="CR72" s="277">
        <f>[2]Final!CS81</f>
        <v>1.304462202661412E-4</v>
      </c>
      <c r="CS72" s="277">
        <f>[2]Final!CT81</f>
        <v>2.3058119298077183E-3</v>
      </c>
      <c r="CT72" s="277">
        <f>[2]Final!CU81</f>
        <v>1.3387877046975546E-3</v>
      </c>
      <c r="CU72" s="277">
        <f>[2]Final!CV81</f>
        <v>8.0422525070733108E-4</v>
      </c>
      <c r="CV72" s="277">
        <f>[2]Final!CW81</f>
        <v>1.1286555109257172E-3</v>
      </c>
      <c r="CW72" s="277">
        <f>[2]Final!CX81</f>
        <v>1.4644170636919499E-3</v>
      </c>
      <c r="CX72" s="277">
        <f>[2]Final!CY81</f>
        <v>0</v>
      </c>
      <c r="CY72" s="277">
        <f>[2]Final!CZ81</f>
        <v>0</v>
      </c>
      <c r="CZ72" s="277">
        <f>[2]Final!DA81</f>
        <v>3.6264360693802762E-4</v>
      </c>
      <c r="DA72" s="277">
        <f>[2]Final!DB81</f>
        <v>0</v>
      </c>
      <c r="DB72" s="277">
        <f>[2]Final!DC81</f>
        <v>0</v>
      </c>
      <c r="DC72" s="92"/>
    </row>
    <row r="73" spans="1:107" x14ac:dyDescent="0.75">
      <c r="A73" s="29" t="s">
        <v>1518</v>
      </c>
      <c r="B73" s="17" t="s">
        <v>1184</v>
      </c>
      <c r="C73" s="277">
        <f>[2]Final!D82</f>
        <v>0</v>
      </c>
      <c r="D73" s="277">
        <f>[2]Final!E82</f>
        <v>0</v>
      </c>
      <c r="E73" s="277">
        <f>[2]Final!F82</f>
        <v>0</v>
      </c>
      <c r="F73" s="277">
        <f>[2]Final!G82</f>
        <v>0</v>
      </c>
      <c r="G73" s="277">
        <f>[2]Final!H82</f>
        <v>0</v>
      </c>
      <c r="H73" s="277">
        <f>[2]Final!I82</f>
        <v>0</v>
      </c>
      <c r="I73" s="277">
        <f>[2]Final!J82</f>
        <v>0</v>
      </c>
      <c r="J73" s="277">
        <f>[2]Final!K82</f>
        <v>0</v>
      </c>
      <c r="K73" s="277">
        <f>[2]Final!L82</f>
        <v>0</v>
      </c>
      <c r="L73" s="277">
        <f>[2]Final!M82</f>
        <v>0</v>
      </c>
      <c r="M73" s="277">
        <f>[2]Final!N82</f>
        <v>0</v>
      </c>
      <c r="N73" s="277">
        <f>[2]Final!O82</f>
        <v>0</v>
      </c>
      <c r="O73" s="277">
        <f>[2]Final!P82</f>
        <v>0</v>
      </c>
      <c r="P73" s="277">
        <f>[2]Final!Q82</f>
        <v>0</v>
      </c>
      <c r="Q73" s="277">
        <f>[2]Final!R82</f>
        <v>0</v>
      </c>
      <c r="R73" s="277">
        <f>[2]Final!S82</f>
        <v>0</v>
      </c>
      <c r="S73" s="277">
        <f>[2]Final!T82</f>
        <v>0</v>
      </c>
      <c r="T73" s="277">
        <f>[2]Final!U82</f>
        <v>0</v>
      </c>
      <c r="U73" s="277">
        <f>[2]Final!V82</f>
        <v>0</v>
      </c>
      <c r="V73" s="277">
        <f>[2]Final!W82</f>
        <v>0</v>
      </c>
      <c r="W73" s="277">
        <f>[2]Final!X82</f>
        <v>0</v>
      </c>
      <c r="X73" s="277">
        <f>[2]Final!Y82</f>
        <v>0</v>
      </c>
      <c r="Y73" s="277">
        <f>[2]Final!Z82</f>
        <v>0</v>
      </c>
      <c r="Z73" s="277">
        <f>[2]Final!AA82</f>
        <v>0</v>
      </c>
      <c r="AA73" s="277">
        <f>[2]Final!AB82</f>
        <v>0</v>
      </c>
      <c r="AB73" s="277">
        <f>[2]Final!AC82</f>
        <v>0</v>
      </c>
      <c r="AC73" s="277">
        <f>[2]Final!AD82</f>
        <v>0</v>
      </c>
      <c r="AD73" s="277">
        <f>[2]Final!AE82</f>
        <v>0</v>
      </c>
      <c r="AE73" s="277">
        <f>[2]Final!AF82</f>
        <v>0</v>
      </c>
      <c r="AF73" s="277">
        <f>[2]Final!AG82</f>
        <v>0</v>
      </c>
      <c r="AG73" s="277">
        <f>[2]Final!AH82</f>
        <v>0</v>
      </c>
      <c r="AH73" s="277">
        <f>[2]Final!AI82</f>
        <v>0</v>
      </c>
      <c r="AI73" s="277">
        <f>[2]Final!AJ82</f>
        <v>0</v>
      </c>
      <c r="AJ73" s="277">
        <f>[2]Final!AK82</f>
        <v>0</v>
      </c>
      <c r="AK73" s="277">
        <f>[2]Final!AL82</f>
        <v>0</v>
      </c>
      <c r="AL73" s="277">
        <f>[2]Final!AM82</f>
        <v>0</v>
      </c>
      <c r="AM73" s="277">
        <f>[2]Final!AN82</f>
        <v>0</v>
      </c>
      <c r="AN73" s="277">
        <f>[2]Final!AO82</f>
        <v>0</v>
      </c>
      <c r="AO73" s="277">
        <f>[2]Final!AP82</f>
        <v>0</v>
      </c>
      <c r="AP73" s="277">
        <f>[2]Final!AQ82</f>
        <v>0</v>
      </c>
      <c r="AQ73" s="277">
        <f>[2]Final!AR82</f>
        <v>0</v>
      </c>
      <c r="AR73" s="277">
        <f>[2]Final!AS82</f>
        <v>0</v>
      </c>
      <c r="AS73" s="277">
        <f>[2]Final!AT82</f>
        <v>0</v>
      </c>
      <c r="AT73" s="277">
        <f>[2]Final!AU82</f>
        <v>0</v>
      </c>
      <c r="AU73" s="277">
        <f>[2]Final!AV82</f>
        <v>0</v>
      </c>
      <c r="AV73" s="277">
        <f>[2]Final!AW82</f>
        <v>0</v>
      </c>
      <c r="AW73" s="277">
        <f>[2]Final!AX82</f>
        <v>0</v>
      </c>
      <c r="AX73" s="277">
        <f>[2]Final!AY82</f>
        <v>0</v>
      </c>
      <c r="AY73" s="277">
        <f>[2]Final!AZ82</f>
        <v>0</v>
      </c>
      <c r="AZ73" s="277">
        <f>[2]Final!BA82</f>
        <v>0</v>
      </c>
      <c r="BA73" s="277">
        <f>[2]Final!BB82</f>
        <v>0</v>
      </c>
      <c r="BB73" s="277">
        <f>[2]Final!BC82</f>
        <v>0</v>
      </c>
      <c r="BC73" s="277">
        <f>[2]Final!BD82</f>
        <v>0</v>
      </c>
      <c r="BD73" s="277">
        <f>[2]Final!BE82</f>
        <v>0</v>
      </c>
      <c r="BE73" s="277">
        <f>[2]Final!BF82</f>
        <v>0</v>
      </c>
      <c r="BF73" s="277">
        <f>[2]Final!BG82</f>
        <v>0</v>
      </c>
      <c r="BG73" s="277">
        <f>[2]Final!BH82</f>
        <v>0</v>
      </c>
      <c r="BH73" s="277">
        <f>[2]Final!BI82</f>
        <v>0</v>
      </c>
      <c r="BI73" s="277">
        <f>[2]Final!BJ82</f>
        <v>0</v>
      </c>
      <c r="BJ73" s="277">
        <f>[2]Final!BK82</f>
        <v>0</v>
      </c>
      <c r="BK73" s="277">
        <f>[2]Final!BL82</f>
        <v>0</v>
      </c>
      <c r="BL73" s="277">
        <f>[2]Final!BM82</f>
        <v>0</v>
      </c>
      <c r="BM73" s="277">
        <f>[2]Final!BN82</f>
        <v>0</v>
      </c>
      <c r="BN73" s="277">
        <f>[2]Final!BO82</f>
        <v>0</v>
      </c>
      <c r="BO73" s="277">
        <f>[2]Final!BP82</f>
        <v>0</v>
      </c>
      <c r="BP73" s="277">
        <f>[2]Final!BQ82</f>
        <v>0</v>
      </c>
      <c r="BQ73" s="277">
        <f>[2]Final!BR82</f>
        <v>0</v>
      </c>
      <c r="BR73" s="277">
        <f>[2]Final!BS82</f>
        <v>0</v>
      </c>
      <c r="BS73" s="277">
        <f>[2]Final!BT82</f>
        <v>0</v>
      </c>
      <c r="BT73" s="277">
        <f>[2]Final!BU82</f>
        <v>0</v>
      </c>
      <c r="BU73" s="277">
        <f>[2]Final!BV82</f>
        <v>0</v>
      </c>
      <c r="BV73" s="277">
        <f>[2]Final!BW82</f>
        <v>0</v>
      </c>
      <c r="BW73" s="277">
        <f>[2]Final!BX82</f>
        <v>0</v>
      </c>
      <c r="BX73" s="277">
        <f>[2]Final!BY82</f>
        <v>0</v>
      </c>
      <c r="BY73" s="277">
        <f>[2]Final!BZ82</f>
        <v>0</v>
      </c>
      <c r="BZ73" s="277">
        <f>[2]Final!CA82</f>
        <v>0</v>
      </c>
      <c r="CA73" s="277">
        <f>[2]Final!CB82</f>
        <v>0</v>
      </c>
      <c r="CB73" s="277">
        <f>[2]Final!CC82</f>
        <v>0</v>
      </c>
      <c r="CC73" s="277">
        <f>[2]Final!CD82</f>
        <v>0</v>
      </c>
      <c r="CD73" s="277">
        <f>[2]Final!CE82</f>
        <v>0</v>
      </c>
      <c r="CE73" s="277">
        <f>[2]Final!CF82</f>
        <v>0</v>
      </c>
      <c r="CF73" s="277">
        <f>[2]Final!CG82</f>
        <v>0</v>
      </c>
      <c r="CG73" s="277">
        <f>[2]Final!CH82</f>
        <v>0</v>
      </c>
      <c r="CH73" s="277">
        <f>[2]Final!CI82</f>
        <v>0</v>
      </c>
      <c r="CI73" s="277">
        <f>[2]Final!CJ82</f>
        <v>0</v>
      </c>
      <c r="CJ73" s="277">
        <f>[2]Final!CK82</f>
        <v>0</v>
      </c>
      <c r="CK73" s="277">
        <f>[2]Final!CL82</f>
        <v>0</v>
      </c>
      <c r="CL73" s="277">
        <f>[2]Final!CM82</f>
        <v>0</v>
      </c>
      <c r="CM73" s="277">
        <f>[2]Final!CN82</f>
        <v>0</v>
      </c>
      <c r="CN73" s="277">
        <f>[2]Final!CO82</f>
        <v>0</v>
      </c>
      <c r="CO73" s="277">
        <f>[2]Final!CP82</f>
        <v>0</v>
      </c>
      <c r="CP73" s="277">
        <f>[2]Final!CQ82</f>
        <v>0</v>
      </c>
      <c r="CQ73" s="277">
        <f>[2]Final!CR82</f>
        <v>0</v>
      </c>
      <c r="CR73" s="277">
        <f>[2]Final!CS82</f>
        <v>0</v>
      </c>
      <c r="CS73" s="277">
        <f>[2]Final!CT82</f>
        <v>0</v>
      </c>
      <c r="CT73" s="277">
        <f>[2]Final!CU82</f>
        <v>0</v>
      </c>
      <c r="CU73" s="277">
        <f>[2]Final!CV82</f>
        <v>0</v>
      </c>
      <c r="CV73" s="277">
        <f>[2]Final!CW82</f>
        <v>0</v>
      </c>
      <c r="CW73" s="277">
        <f>[2]Final!CX82</f>
        <v>0</v>
      </c>
      <c r="CX73" s="277">
        <f>[2]Final!CY82</f>
        <v>0</v>
      </c>
      <c r="CY73" s="277">
        <f>[2]Final!CZ82</f>
        <v>0</v>
      </c>
      <c r="CZ73" s="277">
        <f>[2]Final!DA82</f>
        <v>0</v>
      </c>
      <c r="DA73" s="277">
        <f>[2]Final!DB82</f>
        <v>0</v>
      </c>
      <c r="DB73" s="277">
        <f>[2]Final!DC82</f>
        <v>0</v>
      </c>
      <c r="DC73" s="92"/>
    </row>
    <row r="74" spans="1:107" x14ac:dyDescent="0.75">
      <c r="A74" s="29" t="s">
        <v>1519</v>
      </c>
      <c r="B74" s="17" t="s">
        <v>179</v>
      </c>
      <c r="C74" s="277">
        <f>[2]Final!D83</f>
        <v>0</v>
      </c>
      <c r="D74" s="277">
        <f>[2]Final!E83</f>
        <v>0</v>
      </c>
      <c r="E74" s="277">
        <f>[2]Final!F83</f>
        <v>0</v>
      </c>
      <c r="F74" s="277">
        <f>[2]Final!G83</f>
        <v>0</v>
      </c>
      <c r="G74" s="277">
        <f>[2]Final!H83</f>
        <v>0</v>
      </c>
      <c r="H74" s="277">
        <f>[2]Final!I83</f>
        <v>0</v>
      </c>
      <c r="I74" s="277">
        <f>[2]Final!J83</f>
        <v>0</v>
      </c>
      <c r="J74" s="277">
        <f>[2]Final!K83</f>
        <v>0</v>
      </c>
      <c r="K74" s="277">
        <f>[2]Final!L83</f>
        <v>0</v>
      </c>
      <c r="L74" s="277">
        <f>[2]Final!M83</f>
        <v>0</v>
      </c>
      <c r="M74" s="277">
        <f>[2]Final!N83</f>
        <v>0</v>
      </c>
      <c r="N74" s="277">
        <f>[2]Final!O83</f>
        <v>0</v>
      </c>
      <c r="O74" s="277">
        <f>[2]Final!P83</f>
        <v>0</v>
      </c>
      <c r="P74" s="277">
        <f>[2]Final!Q83</f>
        <v>0</v>
      </c>
      <c r="Q74" s="277">
        <f>[2]Final!R83</f>
        <v>0</v>
      </c>
      <c r="R74" s="277">
        <f>[2]Final!S83</f>
        <v>0</v>
      </c>
      <c r="S74" s="277">
        <f>[2]Final!T83</f>
        <v>0</v>
      </c>
      <c r="T74" s="277">
        <f>[2]Final!U83</f>
        <v>0</v>
      </c>
      <c r="U74" s="277">
        <f>[2]Final!V83</f>
        <v>0</v>
      </c>
      <c r="V74" s="277">
        <f>[2]Final!W83</f>
        <v>0</v>
      </c>
      <c r="W74" s="277">
        <f>[2]Final!X83</f>
        <v>0</v>
      </c>
      <c r="X74" s="277">
        <f>[2]Final!Y83</f>
        <v>0</v>
      </c>
      <c r="Y74" s="277">
        <f>[2]Final!Z83</f>
        <v>0</v>
      </c>
      <c r="Z74" s="277">
        <f>[2]Final!AA83</f>
        <v>0</v>
      </c>
      <c r="AA74" s="277">
        <f>[2]Final!AB83</f>
        <v>0</v>
      </c>
      <c r="AB74" s="277">
        <f>[2]Final!AC83</f>
        <v>0</v>
      </c>
      <c r="AC74" s="277">
        <f>[2]Final!AD83</f>
        <v>0</v>
      </c>
      <c r="AD74" s="277">
        <f>[2]Final!AE83</f>
        <v>0</v>
      </c>
      <c r="AE74" s="277">
        <f>[2]Final!AF83</f>
        <v>0</v>
      </c>
      <c r="AF74" s="277">
        <f>[2]Final!AG83</f>
        <v>0</v>
      </c>
      <c r="AG74" s="277">
        <f>[2]Final!AH83</f>
        <v>0</v>
      </c>
      <c r="AH74" s="277">
        <f>[2]Final!AI83</f>
        <v>0</v>
      </c>
      <c r="AI74" s="277">
        <f>[2]Final!AJ83</f>
        <v>0</v>
      </c>
      <c r="AJ74" s="277">
        <f>[2]Final!AK83</f>
        <v>0</v>
      </c>
      <c r="AK74" s="277">
        <f>[2]Final!AL83</f>
        <v>0</v>
      </c>
      <c r="AL74" s="277">
        <f>[2]Final!AM83</f>
        <v>0</v>
      </c>
      <c r="AM74" s="277">
        <f>[2]Final!AN83</f>
        <v>0</v>
      </c>
      <c r="AN74" s="277">
        <f>[2]Final!AO83</f>
        <v>0</v>
      </c>
      <c r="AO74" s="277">
        <f>[2]Final!AP83</f>
        <v>0</v>
      </c>
      <c r="AP74" s="277">
        <f>[2]Final!AQ83</f>
        <v>0</v>
      </c>
      <c r="AQ74" s="277">
        <f>[2]Final!AR83</f>
        <v>0</v>
      </c>
      <c r="AR74" s="277">
        <f>[2]Final!AS83</f>
        <v>0</v>
      </c>
      <c r="AS74" s="277">
        <f>[2]Final!AT83</f>
        <v>0</v>
      </c>
      <c r="AT74" s="277">
        <f>[2]Final!AU83</f>
        <v>0</v>
      </c>
      <c r="AU74" s="277">
        <f>[2]Final!AV83</f>
        <v>0</v>
      </c>
      <c r="AV74" s="277">
        <f>[2]Final!AW83</f>
        <v>0</v>
      </c>
      <c r="AW74" s="277">
        <f>[2]Final!AX83</f>
        <v>0</v>
      </c>
      <c r="AX74" s="277">
        <f>[2]Final!AY83</f>
        <v>0</v>
      </c>
      <c r="AY74" s="277">
        <f>[2]Final!AZ83</f>
        <v>0</v>
      </c>
      <c r="AZ74" s="277">
        <f>[2]Final!BA83</f>
        <v>0</v>
      </c>
      <c r="BA74" s="277">
        <f>[2]Final!BB83</f>
        <v>0</v>
      </c>
      <c r="BB74" s="277">
        <f>[2]Final!BC83</f>
        <v>0</v>
      </c>
      <c r="BC74" s="277">
        <f>[2]Final!BD83</f>
        <v>0</v>
      </c>
      <c r="BD74" s="277">
        <f>[2]Final!BE83</f>
        <v>0</v>
      </c>
      <c r="BE74" s="277">
        <f>[2]Final!BF83</f>
        <v>0</v>
      </c>
      <c r="BF74" s="277">
        <f>[2]Final!BG83</f>
        <v>0</v>
      </c>
      <c r="BG74" s="277">
        <f>[2]Final!BH83</f>
        <v>0</v>
      </c>
      <c r="BH74" s="277">
        <f>[2]Final!BI83</f>
        <v>0</v>
      </c>
      <c r="BI74" s="277">
        <f>[2]Final!BJ83</f>
        <v>0</v>
      </c>
      <c r="BJ74" s="277">
        <f>[2]Final!BK83</f>
        <v>0</v>
      </c>
      <c r="BK74" s="277">
        <f>[2]Final!BL83</f>
        <v>0</v>
      </c>
      <c r="BL74" s="277">
        <f>[2]Final!BM83</f>
        <v>0</v>
      </c>
      <c r="BM74" s="277">
        <f>[2]Final!BN83</f>
        <v>0</v>
      </c>
      <c r="BN74" s="277">
        <f>[2]Final!BO83</f>
        <v>0</v>
      </c>
      <c r="BO74" s="277">
        <f>[2]Final!BP83</f>
        <v>0</v>
      </c>
      <c r="BP74" s="277">
        <f>[2]Final!BQ83</f>
        <v>0</v>
      </c>
      <c r="BQ74" s="277">
        <f>[2]Final!BR83</f>
        <v>0</v>
      </c>
      <c r="BR74" s="277">
        <f>[2]Final!BS83</f>
        <v>0</v>
      </c>
      <c r="BS74" s="277">
        <f>[2]Final!BT83</f>
        <v>0</v>
      </c>
      <c r="BT74" s="277">
        <f>[2]Final!BU83</f>
        <v>0</v>
      </c>
      <c r="BU74" s="277">
        <f>[2]Final!BV83</f>
        <v>0</v>
      </c>
      <c r="BV74" s="277">
        <f>[2]Final!BW83</f>
        <v>0</v>
      </c>
      <c r="BW74" s="277">
        <f>[2]Final!BX83</f>
        <v>0</v>
      </c>
      <c r="BX74" s="277">
        <f>[2]Final!BY83</f>
        <v>0</v>
      </c>
      <c r="BY74" s="277">
        <f>[2]Final!BZ83</f>
        <v>0</v>
      </c>
      <c r="BZ74" s="277">
        <f>[2]Final!CA83</f>
        <v>0</v>
      </c>
      <c r="CA74" s="277">
        <f>[2]Final!CB83</f>
        <v>0</v>
      </c>
      <c r="CB74" s="277">
        <f>[2]Final!CC83</f>
        <v>0</v>
      </c>
      <c r="CC74" s="277">
        <f>[2]Final!CD83</f>
        <v>0</v>
      </c>
      <c r="CD74" s="277">
        <f>[2]Final!CE83</f>
        <v>0</v>
      </c>
      <c r="CE74" s="277">
        <f>[2]Final!CF83</f>
        <v>0</v>
      </c>
      <c r="CF74" s="277">
        <f>[2]Final!CG83</f>
        <v>0</v>
      </c>
      <c r="CG74" s="277">
        <f>[2]Final!CH83</f>
        <v>0</v>
      </c>
      <c r="CH74" s="277">
        <f>[2]Final!CI83</f>
        <v>0</v>
      </c>
      <c r="CI74" s="277">
        <f>[2]Final!CJ83</f>
        <v>0</v>
      </c>
      <c r="CJ74" s="277">
        <f>[2]Final!CK83</f>
        <v>0</v>
      </c>
      <c r="CK74" s="277">
        <f>[2]Final!CL83</f>
        <v>0</v>
      </c>
      <c r="CL74" s="277">
        <f>[2]Final!CM83</f>
        <v>0</v>
      </c>
      <c r="CM74" s="277">
        <f>[2]Final!CN83</f>
        <v>0</v>
      </c>
      <c r="CN74" s="277">
        <f>[2]Final!CO83</f>
        <v>0</v>
      </c>
      <c r="CO74" s="277">
        <f>[2]Final!CP83</f>
        <v>0</v>
      </c>
      <c r="CP74" s="277">
        <f>[2]Final!CQ83</f>
        <v>0</v>
      </c>
      <c r="CQ74" s="277">
        <f>[2]Final!CR83</f>
        <v>0</v>
      </c>
      <c r="CR74" s="277">
        <f>[2]Final!CS83</f>
        <v>0</v>
      </c>
      <c r="CS74" s="277">
        <f>[2]Final!CT83</f>
        <v>0</v>
      </c>
      <c r="CT74" s="277">
        <f>[2]Final!CU83</f>
        <v>7.1135714031435298E-3</v>
      </c>
      <c r="CU74" s="277">
        <f>[2]Final!CV83</f>
        <v>3.2589949454396817E-3</v>
      </c>
      <c r="CV74" s="277">
        <f>[2]Final!CW83</f>
        <v>3.7164717379273848E-2</v>
      </c>
      <c r="CW74" s="277">
        <f>[2]Final!CX83</f>
        <v>0</v>
      </c>
      <c r="CX74" s="277">
        <f>[2]Final!CY83</f>
        <v>0</v>
      </c>
      <c r="CY74" s="277">
        <f>[2]Final!CZ83</f>
        <v>0</v>
      </c>
      <c r="CZ74" s="277">
        <f>[2]Final!DA83</f>
        <v>4.2438168757464687E-7</v>
      </c>
      <c r="DA74" s="277">
        <f>[2]Final!DB83</f>
        <v>0</v>
      </c>
      <c r="DB74" s="277">
        <f>[2]Final!DC83</f>
        <v>0</v>
      </c>
      <c r="DC74" s="92"/>
    </row>
    <row r="75" spans="1:107" x14ac:dyDescent="0.75">
      <c r="A75" s="29" t="s">
        <v>1520</v>
      </c>
      <c r="B75" s="17" t="s">
        <v>1187</v>
      </c>
      <c r="C75" s="277">
        <f>[2]Final!D84</f>
        <v>0</v>
      </c>
      <c r="D75" s="277">
        <f>[2]Final!E84</f>
        <v>0</v>
      </c>
      <c r="E75" s="277">
        <f>[2]Final!F84</f>
        <v>0</v>
      </c>
      <c r="F75" s="277">
        <f>[2]Final!G84</f>
        <v>0</v>
      </c>
      <c r="G75" s="277">
        <f>[2]Final!H84</f>
        <v>0</v>
      </c>
      <c r="H75" s="277">
        <f>[2]Final!I84</f>
        <v>0</v>
      </c>
      <c r="I75" s="277">
        <f>[2]Final!J84</f>
        <v>0</v>
      </c>
      <c r="J75" s="277">
        <f>[2]Final!K84</f>
        <v>0</v>
      </c>
      <c r="K75" s="277">
        <f>[2]Final!L84</f>
        <v>0</v>
      </c>
      <c r="L75" s="277">
        <f>[2]Final!M84</f>
        <v>0</v>
      </c>
      <c r="M75" s="277">
        <f>[2]Final!N84</f>
        <v>0</v>
      </c>
      <c r="N75" s="277">
        <f>[2]Final!O84</f>
        <v>0</v>
      </c>
      <c r="O75" s="277">
        <f>[2]Final!P84</f>
        <v>0</v>
      </c>
      <c r="P75" s="277">
        <f>[2]Final!Q84</f>
        <v>0</v>
      </c>
      <c r="Q75" s="277">
        <f>[2]Final!R84</f>
        <v>0</v>
      </c>
      <c r="R75" s="277">
        <f>[2]Final!S84</f>
        <v>0</v>
      </c>
      <c r="S75" s="277">
        <f>[2]Final!T84</f>
        <v>0</v>
      </c>
      <c r="T75" s="277">
        <f>[2]Final!U84</f>
        <v>0</v>
      </c>
      <c r="U75" s="277">
        <f>[2]Final!V84</f>
        <v>0</v>
      </c>
      <c r="V75" s="277">
        <f>[2]Final!W84</f>
        <v>0</v>
      </c>
      <c r="W75" s="277">
        <f>[2]Final!X84</f>
        <v>0</v>
      </c>
      <c r="X75" s="277">
        <f>[2]Final!Y84</f>
        <v>0</v>
      </c>
      <c r="Y75" s="277">
        <f>[2]Final!Z84</f>
        <v>0</v>
      </c>
      <c r="Z75" s="277">
        <f>[2]Final!AA84</f>
        <v>0</v>
      </c>
      <c r="AA75" s="277">
        <f>[2]Final!AB84</f>
        <v>0</v>
      </c>
      <c r="AB75" s="277">
        <f>[2]Final!AC84</f>
        <v>0</v>
      </c>
      <c r="AC75" s="277">
        <f>[2]Final!AD84</f>
        <v>0</v>
      </c>
      <c r="AD75" s="277">
        <f>[2]Final!AE84</f>
        <v>0</v>
      </c>
      <c r="AE75" s="277">
        <f>[2]Final!AF84</f>
        <v>0</v>
      </c>
      <c r="AF75" s="277">
        <f>[2]Final!AG84</f>
        <v>0</v>
      </c>
      <c r="AG75" s="277">
        <f>[2]Final!AH84</f>
        <v>0</v>
      </c>
      <c r="AH75" s="277">
        <f>[2]Final!AI84</f>
        <v>0</v>
      </c>
      <c r="AI75" s="277">
        <f>[2]Final!AJ84</f>
        <v>0</v>
      </c>
      <c r="AJ75" s="277">
        <f>[2]Final!AK84</f>
        <v>0</v>
      </c>
      <c r="AK75" s="277">
        <f>[2]Final!AL84</f>
        <v>0</v>
      </c>
      <c r="AL75" s="277">
        <f>[2]Final!AM84</f>
        <v>0</v>
      </c>
      <c r="AM75" s="277">
        <f>[2]Final!AN84</f>
        <v>0</v>
      </c>
      <c r="AN75" s="277">
        <f>[2]Final!AO84</f>
        <v>0</v>
      </c>
      <c r="AO75" s="277">
        <f>[2]Final!AP84</f>
        <v>9.7808456078583828E-4</v>
      </c>
      <c r="AP75" s="277">
        <f>[2]Final!AQ84</f>
        <v>6.371078842884409E-4</v>
      </c>
      <c r="AQ75" s="277">
        <f>[2]Final!AR84</f>
        <v>5.6053473146744271E-5</v>
      </c>
      <c r="AR75" s="277">
        <f>[2]Final!AS84</f>
        <v>5.6053473146744258E-5</v>
      </c>
      <c r="AS75" s="277">
        <f>[2]Final!AT84</f>
        <v>1.1575129082150461E-4</v>
      </c>
      <c r="AT75" s="277">
        <f>[2]Final!AU84</f>
        <v>0</v>
      </c>
      <c r="AU75" s="277">
        <f>[2]Final!AV84</f>
        <v>1.6319982165375856E-3</v>
      </c>
      <c r="AV75" s="277">
        <f>[2]Final!AW84</f>
        <v>1.2795142109594344E-4</v>
      </c>
      <c r="AW75" s="277">
        <f>[2]Final!AX84</f>
        <v>8.3618415977096638E-5</v>
      </c>
      <c r="AX75" s="277">
        <f>[2]Final!AY84</f>
        <v>0</v>
      </c>
      <c r="AY75" s="277">
        <f>[2]Final!AZ84</f>
        <v>9.3003202168500754E-4</v>
      </c>
      <c r="AZ75" s="277">
        <f>[2]Final!BA84</f>
        <v>7.4630893360597757E-4</v>
      </c>
      <c r="BA75" s="277">
        <f>[2]Final!BB84</f>
        <v>1.2491170933907555E-3</v>
      </c>
      <c r="BB75" s="277">
        <f>[2]Final!BC84</f>
        <v>1.6919702360646048E-3</v>
      </c>
      <c r="BC75" s="277">
        <f>[2]Final!BD84</f>
        <v>8.1673189310059752E-3</v>
      </c>
      <c r="BD75" s="277">
        <f>[2]Final!BE84</f>
        <v>2.7539196851495296E-4</v>
      </c>
      <c r="BE75" s="277">
        <f>[2]Final!BF84</f>
        <v>6.6880006058669473E-4</v>
      </c>
      <c r="BF75" s="277">
        <f>[2]Final!BG84</f>
        <v>8.4457516290450639E-3</v>
      </c>
      <c r="BG75" s="277">
        <f>[2]Final!BH84</f>
        <v>9.7268780375092049E-4</v>
      </c>
      <c r="BH75" s="277">
        <f>[2]Final!BI84</f>
        <v>4.4904087505843251E-3</v>
      </c>
      <c r="BI75" s="277">
        <f>[2]Final!BJ84</f>
        <v>4.0865585434742311E-4</v>
      </c>
      <c r="BJ75" s="277">
        <f>[2]Final!BK84</f>
        <v>1.9314763124326294E-4</v>
      </c>
      <c r="BK75" s="277">
        <f>[2]Final!BL84</f>
        <v>3.201829245289539E-4</v>
      </c>
      <c r="BL75" s="277">
        <f>[2]Final!BM84</f>
        <v>4.9302654020442961E-7</v>
      </c>
      <c r="BM75" s="277">
        <f>[2]Final!BN84</f>
        <v>7.7990796037086143E-4</v>
      </c>
      <c r="BN75" s="277">
        <f>[2]Final!BO84</f>
        <v>3.1388524832713064E-3</v>
      </c>
      <c r="BO75" s="277">
        <f>[2]Final!BP84</f>
        <v>0</v>
      </c>
      <c r="BP75" s="277">
        <f>[2]Final!BQ84</f>
        <v>2.2338519219631674E-5</v>
      </c>
      <c r="BQ75" s="277">
        <f>[2]Final!BR84</f>
        <v>0</v>
      </c>
      <c r="BR75" s="277">
        <f>[2]Final!BS84</f>
        <v>1.6628632298953173E-3</v>
      </c>
      <c r="BS75" s="277">
        <f>[2]Final!BT84</f>
        <v>3.9949807217544979E-2</v>
      </c>
      <c r="BT75" s="277">
        <f>[2]Final!BU84</f>
        <v>2.9784982350866215E-5</v>
      </c>
      <c r="BU75" s="277">
        <f>[2]Final!BV84</f>
        <v>1.4408626267976158E-3</v>
      </c>
      <c r="BV75" s="277">
        <f>[2]Final!BW84</f>
        <v>2.3495649204927308E-4</v>
      </c>
      <c r="BW75" s="277">
        <f>[2]Final!BX84</f>
        <v>0</v>
      </c>
      <c r="BX75" s="277">
        <f>[2]Final!BY84</f>
        <v>2.4947716241605284E-4</v>
      </c>
      <c r="BY75" s="277">
        <f>[2]Final!BZ84</f>
        <v>1.2897043666156697E-3</v>
      </c>
      <c r="BZ75" s="277">
        <f>[2]Final!CA84</f>
        <v>7.9908993909306092E-4</v>
      </c>
      <c r="CA75" s="277">
        <f>[2]Final!CB84</f>
        <v>5.9304241240547436E-4</v>
      </c>
      <c r="CB75" s="277">
        <f>[2]Final!CC84</f>
        <v>1.9517491218941997E-5</v>
      </c>
      <c r="CC75" s="277">
        <f>[2]Final!CD84</f>
        <v>6.4362902721781356E-4</v>
      </c>
      <c r="CD75" s="277">
        <f>[2]Final!CE84</f>
        <v>2.1171059780737453E-2</v>
      </c>
      <c r="CE75" s="277">
        <f>[2]Final!CF84</f>
        <v>3.9980619897739142E-4</v>
      </c>
      <c r="CF75" s="277">
        <f>[2]Final!CG84</f>
        <v>1.1582681725221047E-3</v>
      </c>
      <c r="CG75" s="277">
        <f>[2]Final!CH84</f>
        <v>1.6701312379943795E-3</v>
      </c>
      <c r="CH75" s="277">
        <f>[2]Final!CI84</f>
        <v>1.7760598027095325E-2</v>
      </c>
      <c r="CI75" s="277">
        <f>[2]Final!CJ84</f>
        <v>3.4423784233424489E-4</v>
      </c>
      <c r="CJ75" s="277">
        <f>[2]Final!CK84</f>
        <v>0</v>
      </c>
      <c r="CK75" s="277">
        <f>[2]Final!CL84</f>
        <v>0</v>
      </c>
      <c r="CL75" s="277">
        <f>[2]Final!CM84</f>
        <v>1.0070897588318496E-6</v>
      </c>
      <c r="CM75" s="277">
        <f>[2]Final!CN84</f>
        <v>0</v>
      </c>
      <c r="CN75" s="277">
        <f>[2]Final!CO84</f>
        <v>1.5864737604512223E-3</v>
      </c>
      <c r="CO75" s="277">
        <f>[2]Final!CP84</f>
        <v>7.051893044415315E-4</v>
      </c>
      <c r="CP75" s="277">
        <f>[2]Final!CQ84</f>
        <v>6.0762629640259637E-4</v>
      </c>
      <c r="CQ75" s="277">
        <f>[2]Final!CR84</f>
        <v>9.0665805232206461E-4</v>
      </c>
      <c r="CR75" s="277">
        <f>[2]Final!CS84</f>
        <v>6.4307762761698359E-4</v>
      </c>
      <c r="CS75" s="277">
        <f>[2]Final!CT84</f>
        <v>6.9395531943883075E-4</v>
      </c>
      <c r="CT75" s="277">
        <f>[2]Final!CU84</f>
        <v>2.1884028734174962E-3</v>
      </c>
      <c r="CU75" s="277">
        <f>[2]Final!CV84</f>
        <v>1.8431624075923145E-3</v>
      </c>
      <c r="CV75" s="277">
        <f>[2]Final!CW84</f>
        <v>2.6586646791419248E-3</v>
      </c>
      <c r="CW75" s="277">
        <f>[2]Final!CX84</f>
        <v>9.5595390245265515E-3</v>
      </c>
      <c r="CX75" s="277">
        <f>[2]Final!CY84</f>
        <v>0</v>
      </c>
      <c r="CY75" s="277">
        <f>[2]Final!CZ84</f>
        <v>3.0875292972629153E-4</v>
      </c>
      <c r="CZ75" s="277">
        <f>[2]Final!DA84</f>
        <v>6.3883227656834221E-4</v>
      </c>
      <c r="DA75" s="277">
        <f>[2]Final!DB84</f>
        <v>0</v>
      </c>
      <c r="DB75" s="277">
        <f>[2]Final!DC84</f>
        <v>0</v>
      </c>
      <c r="DC75" s="92"/>
    </row>
    <row r="76" spans="1:107" x14ac:dyDescent="0.75">
      <c r="A76" s="29" t="s">
        <v>1521</v>
      </c>
      <c r="B76" s="17" t="s">
        <v>182</v>
      </c>
      <c r="C76" s="277">
        <f>[2]Final!D85</f>
        <v>0</v>
      </c>
      <c r="D76" s="277">
        <f>[2]Final!E85</f>
        <v>0</v>
      </c>
      <c r="E76" s="277">
        <f>[2]Final!F85</f>
        <v>0</v>
      </c>
      <c r="F76" s="277">
        <f>[2]Final!G85</f>
        <v>0</v>
      </c>
      <c r="G76" s="277">
        <f>[2]Final!H85</f>
        <v>0</v>
      </c>
      <c r="H76" s="277">
        <f>[2]Final!I85</f>
        <v>0</v>
      </c>
      <c r="I76" s="277">
        <f>[2]Final!J85</f>
        <v>0</v>
      </c>
      <c r="J76" s="277">
        <f>[2]Final!K85</f>
        <v>0</v>
      </c>
      <c r="K76" s="277">
        <f>[2]Final!L85</f>
        <v>0</v>
      </c>
      <c r="L76" s="277">
        <f>[2]Final!M85</f>
        <v>0</v>
      </c>
      <c r="M76" s="277">
        <f>[2]Final!N85</f>
        <v>0</v>
      </c>
      <c r="N76" s="277">
        <f>[2]Final!O85</f>
        <v>0</v>
      </c>
      <c r="O76" s="277">
        <f>[2]Final!P85</f>
        <v>0</v>
      </c>
      <c r="P76" s="277">
        <f>[2]Final!Q85</f>
        <v>0</v>
      </c>
      <c r="Q76" s="277">
        <f>[2]Final!R85</f>
        <v>0</v>
      </c>
      <c r="R76" s="277">
        <f>[2]Final!S85</f>
        <v>0</v>
      </c>
      <c r="S76" s="277">
        <f>[2]Final!T85</f>
        <v>0</v>
      </c>
      <c r="T76" s="277">
        <f>[2]Final!U85</f>
        <v>0</v>
      </c>
      <c r="U76" s="277">
        <f>[2]Final!V85</f>
        <v>0</v>
      </c>
      <c r="V76" s="277">
        <f>[2]Final!W85</f>
        <v>0</v>
      </c>
      <c r="W76" s="277">
        <f>[2]Final!X85</f>
        <v>0</v>
      </c>
      <c r="X76" s="277">
        <f>[2]Final!Y85</f>
        <v>0</v>
      </c>
      <c r="Y76" s="277">
        <f>[2]Final!Z85</f>
        <v>0</v>
      </c>
      <c r="Z76" s="277">
        <f>[2]Final!AA85</f>
        <v>0</v>
      </c>
      <c r="AA76" s="277">
        <f>[2]Final!AB85</f>
        <v>0</v>
      </c>
      <c r="AB76" s="277">
        <f>[2]Final!AC85</f>
        <v>0</v>
      </c>
      <c r="AC76" s="277">
        <f>[2]Final!AD85</f>
        <v>0</v>
      </c>
      <c r="AD76" s="277">
        <f>[2]Final!AE85</f>
        <v>0</v>
      </c>
      <c r="AE76" s="277">
        <f>[2]Final!AF85</f>
        <v>0</v>
      </c>
      <c r="AF76" s="277">
        <f>[2]Final!AG85</f>
        <v>0</v>
      </c>
      <c r="AG76" s="277">
        <f>[2]Final!AH85</f>
        <v>0</v>
      </c>
      <c r="AH76" s="277">
        <f>[2]Final!AI85</f>
        <v>0</v>
      </c>
      <c r="AI76" s="277">
        <f>[2]Final!AJ85</f>
        <v>0</v>
      </c>
      <c r="AJ76" s="277">
        <f>[2]Final!AK85</f>
        <v>0</v>
      </c>
      <c r="AK76" s="277">
        <f>[2]Final!AL85</f>
        <v>0</v>
      </c>
      <c r="AL76" s="277">
        <f>[2]Final!AM85</f>
        <v>0</v>
      </c>
      <c r="AM76" s="277">
        <f>[2]Final!AN85</f>
        <v>0</v>
      </c>
      <c r="AN76" s="277">
        <f>[2]Final!AO85</f>
        <v>0</v>
      </c>
      <c r="AO76" s="277">
        <f>[2]Final!AP85</f>
        <v>1.8931754386271916E-2</v>
      </c>
      <c r="AP76" s="277">
        <f>[2]Final!AQ85</f>
        <v>4.8624103592358886E-3</v>
      </c>
      <c r="AQ76" s="277">
        <f>[2]Final!AR85</f>
        <v>5.6169080446145173E-3</v>
      </c>
      <c r="AR76" s="277">
        <f>[2]Final!AS85</f>
        <v>5.6169080446145155E-3</v>
      </c>
      <c r="AS76" s="277">
        <f>[2]Final!AT85</f>
        <v>1.6417239485051912E-2</v>
      </c>
      <c r="AT76" s="277">
        <f>[2]Final!AU85</f>
        <v>2.2348742526675464E-4</v>
      </c>
      <c r="AU76" s="277">
        <f>[2]Final!AV85</f>
        <v>1.8247554382836317E-2</v>
      </c>
      <c r="AV76" s="277">
        <f>[2]Final!AW85</f>
        <v>2.8550811194169714E-2</v>
      </c>
      <c r="AW76" s="277">
        <f>[2]Final!AX85</f>
        <v>3.0170035538427082E-2</v>
      </c>
      <c r="AX76" s="277">
        <f>[2]Final!AY85</f>
        <v>0</v>
      </c>
      <c r="AY76" s="277">
        <f>[2]Final!AZ85</f>
        <v>2.2736075414900001E-2</v>
      </c>
      <c r="AZ76" s="277">
        <f>[2]Final!BA85</f>
        <v>9.7693295568290015E-3</v>
      </c>
      <c r="BA76" s="277">
        <f>[2]Final!BB85</f>
        <v>1.8964011581405701E-2</v>
      </c>
      <c r="BB76" s="277">
        <f>[2]Final!BC85</f>
        <v>2.1100331378594992E-2</v>
      </c>
      <c r="BC76" s="277">
        <f>[2]Final!BD85</f>
        <v>1.0149156977506759E-2</v>
      </c>
      <c r="BD76" s="277">
        <f>[2]Final!BE85</f>
        <v>7.8951459017504739E-3</v>
      </c>
      <c r="BE76" s="277">
        <f>[2]Final!BF85</f>
        <v>1.4096965939382039E-2</v>
      </c>
      <c r="BF76" s="277">
        <f>[2]Final!BG85</f>
        <v>1.1375746407153288E-2</v>
      </c>
      <c r="BG76" s="277">
        <f>[2]Final!BH85</f>
        <v>4.6936919573635154E-2</v>
      </c>
      <c r="BH76" s="277">
        <f>[2]Final!BI85</f>
        <v>5.0646393925983905E-2</v>
      </c>
      <c r="BI76" s="277">
        <f>[2]Final!BJ85</f>
        <v>6.5836333080014145E-2</v>
      </c>
      <c r="BJ76" s="277">
        <f>[2]Final!BK85</f>
        <v>3.3943016278266047E-3</v>
      </c>
      <c r="BK76" s="277">
        <f>[2]Final!BL85</f>
        <v>0.10052273259851358</v>
      </c>
      <c r="BL76" s="277">
        <f>[2]Final!BM85</f>
        <v>0.16544200690219987</v>
      </c>
      <c r="BM76" s="277">
        <f>[2]Final!BN85</f>
        <v>2.3133755096823347E-2</v>
      </c>
      <c r="BN76" s="277">
        <f>[2]Final!BO85</f>
        <v>3.1168964806326482E-2</v>
      </c>
      <c r="BO76" s="277">
        <f>[2]Final!BP85</f>
        <v>7.284461459536716E-2</v>
      </c>
      <c r="BP76" s="277">
        <f>[2]Final!BQ85</f>
        <v>8.3078133266987131E-4</v>
      </c>
      <c r="BQ76" s="277">
        <f>[2]Final!BR85</f>
        <v>4.6092972401678596E-2</v>
      </c>
      <c r="BR76" s="277">
        <f>[2]Final!BS85</f>
        <v>2.0933747032531704E-3</v>
      </c>
      <c r="BS76" s="277">
        <f>[2]Final!BT85</f>
        <v>3.8205212784367344E-2</v>
      </c>
      <c r="BT76" s="277">
        <f>[2]Final!BU85</f>
        <v>0.16818222766584062</v>
      </c>
      <c r="BU76" s="277">
        <f>[2]Final!BV85</f>
        <v>2.6598268336765485E-3</v>
      </c>
      <c r="BV76" s="277">
        <f>[2]Final!BW85</f>
        <v>1.1799837662011986E-2</v>
      </c>
      <c r="BW76" s="277">
        <f>[2]Final!BX85</f>
        <v>0</v>
      </c>
      <c r="BX76" s="277">
        <f>[2]Final!BY85</f>
        <v>3.9152049445043673E-3</v>
      </c>
      <c r="BY76" s="277">
        <f>[2]Final!BZ85</f>
        <v>1.015389921378556E-2</v>
      </c>
      <c r="BZ76" s="277">
        <f>[2]Final!CA85</f>
        <v>1.0916187026310692E-2</v>
      </c>
      <c r="CA76" s="277">
        <f>[2]Final!CB85</f>
        <v>1.7147751300999808E-2</v>
      </c>
      <c r="CB76" s="277">
        <f>[2]Final!CC85</f>
        <v>8.9030452586318629E-4</v>
      </c>
      <c r="CC76" s="277">
        <f>[2]Final!CD85</f>
        <v>1.5032495603874844E-3</v>
      </c>
      <c r="CD76" s="277">
        <f>[2]Final!CE85</f>
        <v>4.0456506078323283E-3</v>
      </c>
      <c r="CE76" s="277">
        <f>[2]Final!CF85</f>
        <v>1.3239042768149896E-2</v>
      </c>
      <c r="CF76" s="277">
        <f>[2]Final!CG85</f>
        <v>2.5391378940173719E-2</v>
      </c>
      <c r="CG76" s="277">
        <f>[2]Final!CH85</f>
        <v>1.0385543376779304E-2</v>
      </c>
      <c r="CH76" s="277">
        <f>[2]Final!CI85</f>
        <v>1.352816620869879E-2</v>
      </c>
      <c r="CI76" s="277">
        <f>[2]Final!CJ85</f>
        <v>1.2784460844943004E-3</v>
      </c>
      <c r="CJ76" s="277">
        <f>[2]Final!CK85</f>
        <v>2.2620149608660971E-2</v>
      </c>
      <c r="CK76" s="277">
        <f>[2]Final!CL85</f>
        <v>1.099383070429988E-2</v>
      </c>
      <c r="CL76" s="277">
        <f>[2]Final!CM85</f>
        <v>3.7765563941264744E-3</v>
      </c>
      <c r="CM76" s="277">
        <f>[2]Final!CN85</f>
        <v>0</v>
      </c>
      <c r="CN76" s="277">
        <f>[2]Final!CO85</f>
        <v>1.7621402527856794E-2</v>
      </c>
      <c r="CO76" s="277">
        <f>[2]Final!CP85</f>
        <v>1.9723515429285817E-3</v>
      </c>
      <c r="CP76" s="277">
        <f>[2]Final!CQ85</f>
        <v>4.9796273226938911E-3</v>
      </c>
      <c r="CQ76" s="277">
        <f>[2]Final!CR85</f>
        <v>2.8701510652345444E-3</v>
      </c>
      <c r="CR76" s="277">
        <f>[2]Final!CS85</f>
        <v>1.8343587024339471E-3</v>
      </c>
      <c r="CS76" s="277">
        <f>[2]Final!CT85</f>
        <v>2.5380258673496033E-3</v>
      </c>
      <c r="CT76" s="277">
        <f>[2]Final!CU85</f>
        <v>8.2830591339488977E-3</v>
      </c>
      <c r="CU76" s="277">
        <f>[2]Final!CV85</f>
        <v>2.2489016510766794E-2</v>
      </c>
      <c r="CV76" s="277">
        <f>[2]Final!CW85</f>
        <v>1.2342779904862839E-2</v>
      </c>
      <c r="CW76" s="277">
        <f>[2]Final!CX85</f>
        <v>9.1363843075423293E-3</v>
      </c>
      <c r="CX76" s="277">
        <f>[2]Final!CY85</f>
        <v>2.0751496515138674E-4</v>
      </c>
      <c r="CY76" s="277">
        <f>[2]Final!CZ85</f>
        <v>3.6598679145835827E-3</v>
      </c>
      <c r="CZ76" s="277">
        <f>[2]Final!DA85</f>
        <v>1.0336574714553582E-2</v>
      </c>
      <c r="DA76" s="277">
        <f>[2]Final!DB85</f>
        <v>2.1030644183916269E-2</v>
      </c>
      <c r="DB76" s="277">
        <f>[2]Final!DC85</f>
        <v>0</v>
      </c>
      <c r="DC76" s="92"/>
    </row>
    <row r="77" spans="1:107" x14ac:dyDescent="0.75">
      <c r="A77" s="29" t="s">
        <v>1522</v>
      </c>
      <c r="B77" s="17" t="s">
        <v>184</v>
      </c>
      <c r="C77" s="277">
        <f>[2]Final!D86</f>
        <v>0</v>
      </c>
      <c r="D77" s="277">
        <f>[2]Final!E86</f>
        <v>0</v>
      </c>
      <c r="E77" s="277">
        <f>[2]Final!F86</f>
        <v>0</v>
      </c>
      <c r="F77" s="277">
        <f>[2]Final!G86</f>
        <v>0</v>
      </c>
      <c r="G77" s="277">
        <f>[2]Final!H86</f>
        <v>0</v>
      </c>
      <c r="H77" s="277">
        <f>[2]Final!I86</f>
        <v>0</v>
      </c>
      <c r="I77" s="277">
        <f>[2]Final!J86</f>
        <v>0</v>
      </c>
      <c r="J77" s="277">
        <f>[2]Final!K86</f>
        <v>0</v>
      </c>
      <c r="K77" s="277">
        <f>[2]Final!L86</f>
        <v>0</v>
      </c>
      <c r="L77" s="277">
        <f>[2]Final!M86</f>
        <v>0</v>
      </c>
      <c r="M77" s="277">
        <f>[2]Final!N86</f>
        <v>0</v>
      </c>
      <c r="N77" s="277">
        <f>[2]Final!O86</f>
        <v>0</v>
      </c>
      <c r="O77" s="277">
        <f>[2]Final!P86</f>
        <v>0</v>
      </c>
      <c r="P77" s="277">
        <f>[2]Final!Q86</f>
        <v>0</v>
      </c>
      <c r="Q77" s="277">
        <f>[2]Final!R86</f>
        <v>0</v>
      </c>
      <c r="R77" s="277">
        <f>[2]Final!S86</f>
        <v>0</v>
      </c>
      <c r="S77" s="277">
        <f>[2]Final!T86</f>
        <v>0</v>
      </c>
      <c r="T77" s="277">
        <f>[2]Final!U86</f>
        <v>0</v>
      </c>
      <c r="U77" s="277">
        <f>[2]Final!V86</f>
        <v>0</v>
      </c>
      <c r="V77" s="277">
        <f>[2]Final!W86</f>
        <v>0</v>
      </c>
      <c r="W77" s="277">
        <f>[2]Final!X86</f>
        <v>0</v>
      </c>
      <c r="X77" s="277">
        <f>[2]Final!Y86</f>
        <v>0</v>
      </c>
      <c r="Y77" s="277">
        <f>[2]Final!Z86</f>
        <v>0</v>
      </c>
      <c r="Z77" s="277">
        <f>[2]Final!AA86</f>
        <v>0</v>
      </c>
      <c r="AA77" s="277">
        <f>[2]Final!AB86</f>
        <v>0</v>
      </c>
      <c r="AB77" s="277">
        <f>[2]Final!AC86</f>
        <v>0</v>
      </c>
      <c r="AC77" s="277">
        <f>[2]Final!AD86</f>
        <v>0</v>
      </c>
      <c r="AD77" s="277">
        <f>[2]Final!AE86</f>
        <v>0</v>
      </c>
      <c r="AE77" s="277">
        <f>[2]Final!AF86</f>
        <v>0</v>
      </c>
      <c r="AF77" s="277">
        <f>[2]Final!AG86</f>
        <v>0</v>
      </c>
      <c r="AG77" s="277">
        <f>[2]Final!AH86</f>
        <v>0</v>
      </c>
      <c r="AH77" s="277">
        <f>[2]Final!AI86</f>
        <v>0</v>
      </c>
      <c r="AI77" s="277">
        <f>[2]Final!AJ86</f>
        <v>0</v>
      </c>
      <c r="AJ77" s="277">
        <f>[2]Final!AK86</f>
        <v>0</v>
      </c>
      <c r="AK77" s="277">
        <f>[2]Final!AL86</f>
        <v>0</v>
      </c>
      <c r="AL77" s="277">
        <f>[2]Final!AM86</f>
        <v>0</v>
      </c>
      <c r="AM77" s="277">
        <f>[2]Final!AN86</f>
        <v>0</v>
      </c>
      <c r="AN77" s="277">
        <f>[2]Final!AO86</f>
        <v>0</v>
      </c>
      <c r="AO77" s="277">
        <f>[2]Final!AP86</f>
        <v>4.472961892770571E-4</v>
      </c>
      <c r="AP77" s="277">
        <f>[2]Final!AQ86</f>
        <v>5.290005924722586E-4</v>
      </c>
      <c r="AQ77" s="277">
        <f>[2]Final!AR86</f>
        <v>8.2987550863883718E-3</v>
      </c>
      <c r="AR77" s="277">
        <f>[2]Final!AS86</f>
        <v>8.2987550863883701E-3</v>
      </c>
      <c r="AS77" s="277">
        <f>[2]Final!AT86</f>
        <v>0</v>
      </c>
      <c r="AT77" s="277">
        <f>[2]Final!AU86</f>
        <v>7.0839029923510927E-7</v>
      </c>
      <c r="AU77" s="277">
        <f>[2]Final!AV86</f>
        <v>4.4242249927830745E-3</v>
      </c>
      <c r="AV77" s="277">
        <f>[2]Final!AW86</f>
        <v>9.7145410015980424E-4</v>
      </c>
      <c r="AW77" s="277">
        <f>[2]Final!AX86</f>
        <v>5.5351830055031248E-3</v>
      </c>
      <c r="AX77" s="277">
        <f>[2]Final!AY86</f>
        <v>0</v>
      </c>
      <c r="AY77" s="277">
        <f>[2]Final!AZ86</f>
        <v>9.4493244827161752E-4</v>
      </c>
      <c r="AZ77" s="277">
        <f>[2]Final!BA86</f>
        <v>5.1042503664642004E-3</v>
      </c>
      <c r="BA77" s="277">
        <f>[2]Final!BB86</f>
        <v>8.4389943378197496E-3</v>
      </c>
      <c r="BB77" s="277">
        <f>[2]Final!BC86</f>
        <v>6.072211725086504E-4</v>
      </c>
      <c r="BC77" s="277">
        <f>[2]Final!BD86</f>
        <v>1.222227832698255E-3</v>
      </c>
      <c r="BD77" s="277">
        <f>[2]Final!BE86</f>
        <v>8.1191664002150442E-4</v>
      </c>
      <c r="BE77" s="277">
        <f>[2]Final!BF86</f>
        <v>1.7826005591160634E-3</v>
      </c>
      <c r="BF77" s="277">
        <f>[2]Final!BG86</f>
        <v>2.7128151027663527E-3</v>
      </c>
      <c r="BG77" s="277">
        <f>[2]Final!BH86</f>
        <v>6.8711111640481024E-3</v>
      </c>
      <c r="BH77" s="277">
        <f>[2]Final!BI86</f>
        <v>1.9529428864175529E-3</v>
      </c>
      <c r="BI77" s="277">
        <f>[2]Final!BJ86</f>
        <v>7.6077454959621385E-3</v>
      </c>
      <c r="BJ77" s="277">
        <f>[2]Final!BK86</f>
        <v>1.7104886241143143E-3</v>
      </c>
      <c r="BK77" s="277">
        <f>[2]Final!BL86</f>
        <v>4.1594576525428318E-5</v>
      </c>
      <c r="BL77" s="277">
        <f>[2]Final!BM86</f>
        <v>1.4903579334657113E-4</v>
      </c>
      <c r="BM77" s="277">
        <f>[2]Final!BN86</f>
        <v>6.7843738744297023E-4</v>
      </c>
      <c r="BN77" s="277">
        <f>[2]Final!BO86</f>
        <v>6.3390513334512268E-3</v>
      </c>
      <c r="BO77" s="277">
        <f>[2]Final!BP86</f>
        <v>1.3609713045581581E-3</v>
      </c>
      <c r="BP77" s="277">
        <f>[2]Final!BQ86</f>
        <v>2.8023886415512551E-3</v>
      </c>
      <c r="BQ77" s="277">
        <f>[2]Final!BR86</f>
        <v>0</v>
      </c>
      <c r="BR77" s="277">
        <f>[2]Final!BS86</f>
        <v>2.1841709036163668E-4</v>
      </c>
      <c r="BS77" s="277">
        <f>[2]Final!BT86</f>
        <v>0</v>
      </c>
      <c r="BT77" s="277">
        <f>[2]Final!BU86</f>
        <v>7.1704935615003358E-3</v>
      </c>
      <c r="BU77" s="277">
        <f>[2]Final!BV86</f>
        <v>1.4628268308773298E-3</v>
      </c>
      <c r="BV77" s="277">
        <f>[2]Final!BW86</f>
        <v>9.1806947645262614E-4</v>
      </c>
      <c r="BW77" s="277">
        <f>[2]Final!BX86</f>
        <v>0</v>
      </c>
      <c r="BX77" s="277">
        <f>[2]Final!BY86</f>
        <v>6.6492124478395554E-4</v>
      </c>
      <c r="BY77" s="277">
        <f>[2]Final!BZ86</f>
        <v>2.897042891362998E-3</v>
      </c>
      <c r="BZ77" s="277">
        <f>[2]Final!CA86</f>
        <v>9.0820406276455085E-4</v>
      </c>
      <c r="CA77" s="277">
        <f>[2]Final!CB86</f>
        <v>1.6290938326802081E-3</v>
      </c>
      <c r="CB77" s="277">
        <f>[2]Final!CC86</f>
        <v>5.2856023624538227E-4</v>
      </c>
      <c r="CC77" s="277">
        <f>[2]Final!CD86</f>
        <v>3.8750782932154642E-5</v>
      </c>
      <c r="CD77" s="277">
        <f>[2]Final!CE86</f>
        <v>3.2606963717489477E-5</v>
      </c>
      <c r="CE77" s="277">
        <f>[2]Final!CF86</f>
        <v>1.1378566874537022E-2</v>
      </c>
      <c r="CF77" s="277">
        <f>[2]Final!CG86</f>
        <v>1.2706609870991252E-2</v>
      </c>
      <c r="CG77" s="277">
        <f>[2]Final!CH86</f>
        <v>1.754002394005662E-3</v>
      </c>
      <c r="CH77" s="277">
        <f>[2]Final!CI86</f>
        <v>8.1034833411454106E-4</v>
      </c>
      <c r="CI77" s="277">
        <f>[2]Final!CJ86</f>
        <v>9.8286567234879863E-5</v>
      </c>
      <c r="CJ77" s="277">
        <f>[2]Final!CK86</f>
        <v>0</v>
      </c>
      <c r="CK77" s="277">
        <f>[2]Final!CL86</f>
        <v>0</v>
      </c>
      <c r="CL77" s="277">
        <f>[2]Final!CM86</f>
        <v>3.1186486511044188E-8</v>
      </c>
      <c r="CM77" s="277">
        <f>[2]Final!CN86</f>
        <v>0</v>
      </c>
      <c r="CN77" s="277">
        <f>[2]Final!CO86</f>
        <v>1.0272576735417526E-2</v>
      </c>
      <c r="CO77" s="277">
        <f>[2]Final!CP86</f>
        <v>2.8288885340632778E-4</v>
      </c>
      <c r="CP77" s="277">
        <f>[2]Final!CQ86</f>
        <v>8.8793540329318353E-4</v>
      </c>
      <c r="CQ77" s="277">
        <f>[2]Final!CR86</f>
        <v>6.3784886833560589E-4</v>
      </c>
      <c r="CR77" s="277">
        <f>[2]Final!CS86</f>
        <v>6.8394272032697547E-4</v>
      </c>
      <c r="CS77" s="277">
        <f>[2]Final!CT86</f>
        <v>6.7183238955343186E-4</v>
      </c>
      <c r="CT77" s="277">
        <f>[2]Final!CU86</f>
        <v>0</v>
      </c>
      <c r="CU77" s="277">
        <f>[2]Final!CV86</f>
        <v>1.8395102465752947E-2</v>
      </c>
      <c r="CV77" s="277">
        <f>[2]Final!CW86</f>
        <v>3.1126508097652199E-3</v>
      </c>
      <c r="CW77" s="277">
        <f>[2]Final!CX86</f>
        <v>1.55122628849772E-3</v>
      </c>
      <c r="CX77" s="277">
        <f>[2]Final!CY86</f>
        <v>0</v>
      </c>
      <c r="CY77" s="277">
        <f>[2]Final!CZ86</f>
        <v>2.1976252041110069E-4</v>
      </c>
      <c r="CZ77" s="277">
        <f>[2]Final!DA86</f>
        <v>3.2054886541165021E-3</v>
      </c>
      <c r="DA77" s="277">
        <f>[2]Final!DB86</f>
        <v>0</v>
      </c>
      <c r="DB77" s="277">
        <f>[2]Final!DC86</f>
        <v>0</v>
      </c>
      <c r="DC77" s="92"/>
    </row>
    <row r="78" spans="1:107" x14ac:dyDescent="0.75">
      <c r="A78" s="29" t="s">
        <v>1523</v>
      </c>
      <c r="B78" s="17" t="s">
        <v>1192</v>
      </c>
      <c r="C78" s="277">
        <f>[2]Final!D87</f>
        <v>0</v>
      </c>
      <c r="D78" s="277">
        <f>[2]Final!E87</f>
        <v>0</v>
      </c>
      <c r="E78" s="277">
        <f>[2]Final!F87</f>
        <v>0</v>
      </c>
      <c r="F78" s="277">
        <f>[2]Final!G87</f>
        <v>0</v>
      </c>
      <c r="G78" s="277">
        <f>[2]Final!H87</f>
        <v>0</v>
      </c>
      <c r="H78" s="277">
        <f>[2]Final!I87</f>
        <v>0</v>
      </c>
      <c r="I78" s="277">
        <f>[2]Final!J87</f>
        <v>0</v>
      </c>
      <c r="J78" s="277">
        <f>[2]Final!K87</f>
        <v>0</v>
      </c>
      <c r="K78" s="277">
        <f>[2]Final!L87</f>
        <v>0</v>
      </c>
      <c r="L78" s="277">
        <f>[2]Final!M87</f>
        <v>0</v>
      </c>
      <c r="M78" s="277">
        <f>[2]Final!N87</f>
        <v>0</v>
      </c>
      <c r="N78" s="277">
        <f>[2]Final!O87</f>
        <v>0</v>
      </c>
      <c r="O78" s="277">
        <f>[2]Final!P87</f>
        <v>0</v>
      </c>
      <c r="P78" s="277">
        <f>[2]Final!Q87</f>
        <v>0</v>
      </c>
      <c r="Q78" s="277">
        <f>[2]Final!R87</f>
        <v>0</v>
      </c>
      <c r="R78" s="277">
        <f>[2]Final!S87</f>
        <v>0</v>
      </c>
      <c r="S78" s="277">
        <f>[2]Final!T87</f>
        <v>0</v>
      </c>
      <c r="T78" s="277">
        <f>[2]Final!U87</f>
        <v>0</v>
      </c>
      <c r="U78" s="277">
        <f>[2]Final!V87</f>
        <v>0</v>
      </c>
      <c r="V78" s="277">
        <f>[2]Final!W87</f>
        <v>0</v>
      </c>
      <c r="W78" s="277">
        <f>[2]Final!X87</f>
        <v>0</v>
      </c>
      <c r="X78" s="277">
        <f>[2]Final!Y87</f>
        <v>0</v>
      </c>
      <c r="Y78" s="277">
        <f>[2]Final!Z87</f>
        <v>0</v>
      </c>
      <c r="Z78" s="277">
        <f>[2]Final!AA87</f>
        <v>0</v>
      </c>
      <c r="AA78" s="277">
        <f>[2]Final!AB87</f>
        <v>0</v>
      </c>
      <c r="AB78" s="277">
        <f>[2]Final!AC87</f>
        <v>0</v>
      </c>
      <c r="AC78" s="277">
        <f>[2]Final!AD87</f>
        <v>0</v>
      </c>
      <c r="AD78" s="277">
        <f>[2]Final!AE87</f>
        <v>0</v>
      </c>
      <c r="AE78" s="277">
        <f>[2]Final!AF87</f>
        <v>0</v>
      </c>
      <c r="AF78" s="277">
        <f>[2]Final!AG87</f>
        <v>0</v>
      </c>
      <c r="AG78" s="277">
        <f>[2]Final!AH87</f>
        <v>0</v>
      </c>
      <c r="AH78" s="277">
        <f>[2]Final!AI87</f>
        <v>0</v>
      </c>
      <c r="AI78" s="277">
        <f>[2]Final!AJ87</f>
        <v>0</v>
      </c>
      <c r="AJ78" s="277">
        <f>[2]Final!AK87</f>
        <v>0</v>
      </c>
      <c r="AK78" s="277">
        <f>[2]Final!AL87</f>
        <v>0</v>
      </c>
      <c r="AL78" s="277">
        <f>[2]Final!AM87</f>
        <v>0</v>
      </c>
      <c r="AM78" s="277">
        <f>[2]Final!AN87</f>
        <v>0</v>
      </c>
      <c r="AN78" s="277">
        <f>[2]Final!AO87</f>
        <v>0</v>
      </c>
      <c r="AO78" s="277">
        <f>[2]Final!AP87</f>
        <v>1.0988089612490911E-4</v>
      </c>
      <c r="AP78" s="277">
        <f>[2]Final!AQ87</f>
        <v>8.1117237365725114E-5</v>
      </c>
      <c r="AQ78" s="277">
        <f>[2]Final!AR87</f>
        <v>1.8102135901938384E-3</v>
      </c>
      <c r="AR78" s="277">
        <f>[2]Final!AS87</f>
        <v>1.8102135901938384E-3</v>
      </c>
      <c r="AS78" s="277">
        <f>[2]Final!AT87</f>
        <v>0</v>
      </c>
      <c r="AT78" s="277">
        <f>[2]Final!AU87</f>
        <v>1.5649809037384404E-7</v>
      </c>
      <c r="AU78" s="277">
        <f>[2]Final!AV87</f>
        <v>1.0736903398881892E-3</v>
      </c>
      <c r="AV78" s="277">
        <f>[2]Final!AW87</f>
        <v>2.1552741598245551E-4</v>
      </c>
      <c r="AW78" s="277">
        <f>[2]Final!AX87</f>
        <v>1.2189303718043664E-3</v>
      </c>
      <c r="AX78" s="277">
        <f>[2]Final!AY87</f>
        <v>0</v>
      </c>
      <c r="AY78" s="277">
        <f>[2]Final!AZ87</f>
        <v>2.7446622699232859E-4</v>
      </c>
      <c r="AZ78" s="277">
        <f>[2]Final!BA87</f>
        <v>1.1607222641199927E-3</v>
      </c>
      <c r="BA78" s="277">
        <f>[2]Final!BB87</f>
        <v>1.8377962916856761E-3</v>
      </c>
      <c r="BB78" s="277">
        <f>[2]Final!BC87</f>
        <v>0</v>
      </c>
      <c r="BC78" s="277">
        <f>[2]Final!BD87</f>
        <v>2.6912035233417895E-4</v>
      </c>
      <c r="BD78" s="277">
        <f>[2]Final!BE87</f>
        <v>1.8331967080662627E-4</v>
      </c>
      <c r="BE78" s="277">
        <f>[2]Final!BF87</f>
        <v>3.9211566812614318E-4</v>
      </c>
      <c r="BF78" s="277">
        <f>[2]Final!BG87</f>
        <v>5.9368283530098593E-4</v>
      </c>
      <c r="BG78" s="277">
        <f>[2]Final!BH87</f>
        <v>1.3450934132220231E-3</v>
      </c>
      <c r="BH78" s="277">
        <f>[2]Final!BI87</f>
        <v>4.2487418283851933E-4</v>
      </c>
      <c r="BI78" s="277">
        <f>[2]Final!BJ87</f>
        <v>1.6629360877936897E-3</v>
      </c>
      <c r="BJ78" s="277">
        <f>[2]Final!BK87</f>
        <v>3.8004340855207601E-4</v>
      </c>
      <c r="BK78" s="277">
        <f>[2]Final!BL87</f>
        <v>9.1349382991045693E-6</v>
      </c>
      <c r="BL78" s="277">
        <f>[2]Final!BM87</f>
        <v>3.2798648683666827E-5</v>
      </c>
      <c r="BM78" s="277">
        <f>[2]Final!BN87</f>
        <v>1.0899565677064992E-4</v>
      </c>
      <c r="BN78" s="277">
        <f>[2]Final!BO87</f>
        <v>1.3863809130386514E-3</v>
      </c>
      <c r="BO78" s="277">
        <f>[2]Final!BP87</f>
        <v>0</v>
      </c>
      <c r="BP78" s="277">
        <f>[2]Final!BQ87</f>
        <v>6.4321945881652925E-4</v>
      </c>
      <c r="BQ78" s="277">
        <f>[2]Final!BR87</f>
        <v>0</v>
      </c>
      <c r="BR78" s="277">
        <f>[2]Final!BS87</f>
        <v>4.7231638355552502E-5</v>
      </c>
      <c r="BS78" s="277">
        <f>[2]Final!BT87</f>
        <v>0</v>
      </c>
      <c r="BT78" s="277">
        <f>[2]Final!BU87</f>
        <v>1.5522266792805032E-3</v>
      </c>
      <c r="BU78" s="277">
        <f>[2]Final!BV87</f>
        <v>3.1909122017207038E-4</v>
      </c>
      <c r="BV78" s="277">
        <f>[2]Final!BW87</f>
        <v>1.5799322927733284E-4</v>
      </c>
      <c r="BW78" s="277">
        <f>[2]Final!BX87</f>
        <v>0</v>
      </c>
      <c r="BX78" s="277">
        <f>[2]Final!BY87</f>
        <v>7.6513388119733297E-5</v>
      </c>
      <c r="BY78" s="277">
        <f>[2]Final!BZ87</f>
        <v>6.3004176921124442E-4</v>
      </c>
      <c r="BZ78" s="277">
        <f>[2]Final!CA87</f>
        <v>1.477274255141662E-4</v>
      </c>
      <c r="CA78" s="277">
        <f>[2]Final!CB87</f>
        <v>3.5469680596385441E-4</v>
      </c>
      <c r="CB78" s="277">
        <f>[2]Final!CC87</f>
        <v>1.1521830924457233E-4</v>
      </c>
      <c r="CC78" s="277">
        <f>[2]Final!CD87</f>
        <v>8.460959028242791E-6</v>
      </c>
      <c r="CD78" s="277">
        <f>[2]Final!CE87</f>
        <v>7.0807643150585616E-6</v>
      </c>
      <c r="CE78" s="277">
        <f>[2]Final!CF87</f>
        <v>2.4707067341250099E-3</v>
      </c>
      <c r="CF78" s="277">
        <f>[2]Final!CG87</f>
        <v>2.7930299304358992E-3</v>
      </c>
      <c r="CG78" s="277">
        <f>[2]Final!CH87</f>
        <v>3.8006741576449216E-4</v>
      </c>
      <c r="CH78" s="277">
        <f>[2]Final!CI87</f>
        <v>1.6368690059312085E-4</v>
      </c>
      <c r="CI78" s="277">
        <f>[2]Final!CJ87</f>
        <v>2.7525430194355658E-5</v>
      </c>
      <c r="CJ78" s="277">
        <f>[2]Final!CK87</f>
        <v>0</v>
      </c>
      <c r="CK78" s="277">
        <f>[2]Final!CL87</f>
        <v>0</v>
      </c>
      <c r="CL78" s="277">
        <f>[2]Final!CM87</f>
        <v>7.7547029049090673E-9</v>
      </c>
      <c r="CM78" s="277">
        <f>[2]Final!CN87</f>
        <v>0</v>
      </c>
      <c r="CN78" s="277">
        <f>[2]Final!CO87</f>
        <v>1.8710592402949578E-3</v>
      </c>
      <c r="CO78" s="277">
        <f>[2]Final!CP87</f>
        <v>6.141657384296209E-5</v>
      </c>
      <c r="CP78" s="277">
        <f>[2]Final!CQ87</f>
        <v>1.9493108575130517E-4</v>
      </c>
      <c r="CQ78" s="277">
        <f>[2]Final!CR87</f>
        <v>8.3777101878539019E-5</v>
      </c>
      <c r="CR78" s="277">
        <f>[2]Final!CS87</f>
        <v>1.5563538228049171E-4</v>
      </c>
      <c r="CS78" s="277">
        <f>[2]Final!CT87</f>
        <v>1.490793999871999E-4</v>
      </c>
      <c r="CT78" s="277">
        <f>[2]Final!CU87</f>
        <v>0</v>
      </c>
      <c r="CU78" s="277">
        <f>[2]Final!CV87</f>
        <v>2.48188835213149E-3</v>
      </c>
      <c r="CV78" s="277">
        <f>[2]Final!CW87</f>
        <v>6.5262088907394611E-4</v>
      </c>
      <c r="CW78" s="277">
        <f>[2]Final!CX87</f>
        <v>2.9705589062308787E-4</v>
      </c>
      <c r="CX78" s="277">
        <f>[2]Final!CY87</f>
        <v>0</v>
      </c>
      <c r="CY78" s="277">
        <f>[2]Final!CZ87</f>
        <v>4.7619969092893104E-5</v>
      </c>
      <c r="CZ78" s="277">
        <f>[2]Final!DA87</f>
        <v>6.5591706458943027E-4</v>
      </c>
      <c r="DA78" s="277">
        <f>[2]Final!DB87</f>
        <v>0</v>
      </c>
      <c r="DB78" s="277">
        <f>[2]Final!DC87</f>
        <v>0</v>
      </c>
      <c r="DC78" s="92"/>
    </row>
    <row r="79" spans="1:107" x14ac:dyDescent="0.75">
      <c r="A79" s="29" t="s">
        <v>1524</v>
      </c>
      <c r="B79" s="17" t="s">
        <v>186</v>
      </c>
      <c r="C79" s="277">
        <f>[2]Final!D88</f>
        <v>0</v>
      </c>
      <c r="D79" s="277">
        <f>[2]Final!E88</f>
        <v>0</v>
      </c>
      <c r="E79" s="277">
        <f>[2]Final!F88</f>
        <v>0</v>
      </c>
      <c r="F79" s="277">
        <f>[2]Final!G88</f>
        <v>0</v>
      </c>
      <c r="G79" s="277">
        <f>[2]Final!H88</f>
        <v>0</v>
      </c>
      <c r="H79" s="277">
        <f>[2]Final!I88</f>
        <v>0</v>
      </c>
      <c r="I79" s="277">
        <f>[2]Final!J88</f>
        <v>0</v>
      </c>
      <c r="J79" s="277">
        <f>[2]Final!K88</f>
        <v>0</v>
      </c>
      <c r="K79" s="277">
        <f>[2]Final!L88</f>
        <v>0</v>
      </c>
      <c r="L79" s="277">
        <f>[2]Final!M88</f>
        <v>0</v>
      </c>
      <c r="M79" s="277">
        <f>[2]Final!N88</f>
        <v>0</v>
      </c>
      <c r="N79" s="277">
        <f>[2]Final!O88</f>
        <v>0</v>
      </c>
      <c r="O79" s="277">
        <f>[2]Final!P88</f>
        <v>0</v>
      </c>
      <c r="P79" s="277">
        <f>[2]Final!Q88</f>
        <v>0</v>
      </c>
      <c r="Q79" s="277">
        <f>[2]Final!R88</f>
        <v>0</v>
      </c>
      <c r="R79" s="277">
        <f>[2]Final!S88</f>
        <v>0</v>
      </c>
      <c r="S79" s="277">
        <f>[2]Final!T88</f>
        <v>0</v>
      </c>
      <c r="T79" s="277">
        <f>[2]Final!U88</f>
        <v>0</v>
      </c>
      <c r="U79" s="277">
        <f>[2]Final!V88</f>
        <v>0</v>
      </c>
      <c r="V79" s="277">
        <f>[2]Final!W88</f>
        <v>0</v>
      </c>
      <c r="W79" s="277">
        <f>[2]Final!X88</f>
        <v>0</v>
      </c>
      <c r="X79" s="277">
        <f>[2]Final!Y88</f>
        <v>0</v>
      </c>
      <c r="Y79" s="277">
        <f>[2]Final!Z88</f>
        <v>0</v>
      </c>
      <c r="Z79" s="277">
        <f>[2]Final!AA88</f>
        <v>0</v>
      </c>
      <c r="AA79" s="277">
        <f>[2]Final!AB88</f>
        <v>0</v>
      </c>
      <c r="AB79" s="277">
        <f>[2]Final!AC88</f>
        <v>0</v>
      </c>
      <c r="AC79" s="277">
        <f>[2]Final!AD88</f>
        <v>0</v>
      </c>
      <c r="AD79" s="277">
        <f>[2]Final!AE88</f>
        <v>0</v>
      </c>
      <c r="AE79" s="277">
        <f>[2]Final!AF88</f>
        <v>0</v>
      </c>
      <c r="AF79" s="277">
        <f>[2]Final!AG88</f>
        <v>0</v>
      </c>
      <c r="AG79" s="277">
        <f>[2]Final!AH88</f>
        <v>0</v>
      </c>
      <c r="AH79" s="277">
        <f>[2]Final!AI88</f>
        <v>0</v>
      </c>
      <c r="AI79" s="277">
        <f>[2]Final!AJ88</f>
        <v>0</v>
      </c>
      <c r="AJ79" s="277">
        <f>[2]Final!AK88</f>
        <v>0</v>
      </c>
      <c r="AK79" s="277">
        <f>[2]Final!AL88</f>
        <v>0</v>
      </c>
      <c r="AL79" s="277">
        <f>[2]Final!AM88</f>
        <v>0</v>
      </c>
      <c r="AM79" s="277">
        <f>[2]Final!AN88</f>
        <v>0</v>
      </c>
      <c r="AN79" s="277">
        <f>[2]Final!AO88</f>
        <v>0</v>
      </c>
      <c r="AO79" s="277">
        <f>[2]Final!AP88</f>
        <v>7.2621823644202204E-3</v>
      </c>
      <c r="AP79" s="277">
        <f>[2]Final!AQ88</f>
        <v>0.18099512364982576</v>
      </c>
      <c r="AQ79" s="277">
        <f>[2]Final!AR88</f>
        <v>0</v>
      </c>
      <c r="AR79" s="277">
        <f>[2]Final!AS88</f>
        <v>0</v>
      </c>
      <c r="AS79" s="277">
        <f>[2]Final!AT88</f>
        <v>3.2900373563023969E-3</v>
      </c>
      <c r="AT79" s="277">
        <f>[2]Final!AU88</f>
        <v>0</v>
      </c>
      <c r="AU79" s="277">
        <f>[2]Final!AV88</f>
        <v>6.786275345725499E-3</v>
      </c>
      <c r="AV79" s="277">
        <f>[2]Final!AW88</f>
        <v>1.2586893790181152E-3</v>
      </c>
      <c r="AW79" s="277">
        <f>[2]Final!AX88</f>
        <v>8.451782393849399E-3</v>
      </c>
      <c r="AX79" s="277">
        <f>[2]Final!AY88</f>
        <v>0</v>
      </c>
      <c r="AY79" s="277">
        <f>[2]Final!AZ88</f>
        <v>2.0837791760484727E-3</v>
      </c>
      <c r="AZ79" s="277">
        <f>[2]Final!BA88</f>
        <v>1.8676630613797725E-3</v>
      </c>
      <c r="BA79" s="277">
        <f>[2]Final!BB88</f>
        <v>8.6779120470804449E-3</v>
      </c>
      <c r="BB79" s="277">
        <f>[2]Final!BC88</f>
        <v>0</v>
      </c>
      <c r="BC79" s="277">
        <f>[2]Final!BD88</f>
        <v>7.4265964036973274E-6</v>
      </c>
      <c r="BD79" s="277">
        <f>[2]Final!BE88</f>
        <v>5.1086620954773421E-3</v>
      </c>
      <c r="BE79" s="277">
        <f>[2]Final!BF88</f>
        <v>3.2838707523966358E-3</v>
      </c>
      <c r="BF79" s="277">
        <f>[2]Final!BG88</f>
        <v>0</v>
      </c>
      <c r="BG79" s="277">
        <f>[2]Final!BH88</f>
        <v>9.9381922320537115E-3</v>
      </c>
      <c r="BH79" s="277">
        <f>[2]Final!BI88</f>
        <v>8.400019411828781E-3</v>
      </c>
      <c r="BI79" s="277">
        <f>[2]Final!BJ88</f>
        <v>1.9866725634993848E-3</v>
      </c>
      <c r="BJ79" s="277">
        <f>[2]Final!BK88</f>
        <v>3.1689261397235537E-5</v>
      </c>
      <c r="BK79" s="277">
        <f>[2]Final!BL88</f>
        <v>0</v>
      </c>
      <c r="BL79" s="277">
        <f>[2]Final!BM88</f>
        <v>2.5811787090967053E-2</v>
      </c>
      <c r="BM79" s="277">
        <f>[2]Final!BN88</f>
        <v>2.0347214277940976E-3</v>
      </c>
      <c r="BN79" s="277">
        <f>[2]Final!BO88</f>
        <v>1.0059105324219484E-3</v>
      </c>
      <c r="BO79" s="277">
        <f>[2]Final!BP88</f>
        <v>1.5521114854618481E-3</v>
      </c>
      <c r="BP79" s="277">
        <f>[2]Final!BQ88</f>
        <v>6.9065613356053014E-4</v>
      </c>
      <c r="BQ79" s="277">
        <f>[2]Final!BR88</f>
        <v>1.8331074720780813E-2</v>
      </c>
      <c r="BR79" s="277">
        <f>[2]Final!BS88</f>
        <v>0</v>
      </c>
      <c r="BS79" s="277">
        <f>[2]Final!BT88</f>
        <v>1.923407541499181E-3</v>
      </c>
      <c r="BT79" s="277">
        <f>[2]Final!BU88</f>
        <v>5.9231385172892525E-4</v>
      </c>
      <c r="BU79" s="277">
        <f>[2]Final!BV88</f>
        <v>1.1849691577799045E-2</v>
      </c>
      <c r="BV79" s="277">
        <f>[2]Final!BW88</f>
        <v>8.4416232892302583E-3</v>
      </c>
      <c r="BW79" s="277">
        <f>[2]Final!BX88</f>
        <v>0</v>
      </c>
      <c r="BX79" s="277">
        <f>[2]Final!BY88</f>
        <v>1.3597670116489561E-3</v>
      </c>
      <c r="BY79" s="277">
        <f>[2]Final!BZ88</f>
        <v>3.7067102080076816E-3</v>
      </c>
      <c r="BZ79" s="277">
        <f>[2]Final!CA88</f>
        <v>4.0672887726037124E-3</v>
      </c>
      <c r="CA79" s="277">
        <f>[2]Final!CB88</f>
        <v>4.3496526767858789E-3</v>
      </c>
      <c r="CB79" s="277">
        <f>[2]Final!CC88</f>
        <v>2.5053742923975175E-3</v>
      </c>
      <c r="CC79" s="277">
        <f>[2]Final!CD88</f>
        <v>0</v>
      </c>
      <c r="CD79" s="277">
        <f>[2]Final!CE88</f>
        <v>6.3366999566418869E-4</v>
      </c>
      <c r="CE79" s="277">
        <f>[2]Final!CF88</f>
        <v>4.8999686033530413E-3</v>
      </c>
      <c r="CF79" s="277">
        <f>[2]Final!CG88</f>
        <v>6.8522232173206347E-3</v>
      </c>
      <c r="CG79" s="277">
        <f>[2]Final!CH88</f>
        <v>5.9714172631342077E-3</v>
      </c>
      <c r="CH79" s="277">
        <f>[2]Final!CI88</f>
        <v>0</v>
      </c>
      <c r="CI79" s="277">
        <f>[2]Final!CJ88</f>
        <v>0</v>
      </c>
      <c r="CJ79" s="277">
        <f>[2]Final!CK88</f>
        <v>0</v>
      </c>
      <c r="CK79" s="277">
        <f>[2]Final!CL88</f>
        <v>0</v>
      </c>
      <c r="CL79" s="277">
        <f>[2]Final!CM88</f>
        <v>0</v>
      </c>
      <c r="CM79" s="277">
        <f>[2]Final!CN88</f>
        <v>0</v>
      </c>
      <c r="CN79" s="277">
        <f>[2]Final!CO88</f>
        <v>2.2104649024226316E-2</v>
      </c>
      <c r="CO79" s="277">
        <f>[2]Final!CP88</f>
        <v>4.2607151727690735E-5</v>
      </c>
      <c r="CP79" s="277">
        <f>[2]Final!CQ88</f>
        <v>2.6793634969767104E-3</v>
      </c>
      <c r="CQ79" s="277">
        <f>[2]Final!CR88</f>
        <v>3.0240561042314449E-5</v>
      </c>
      <c r="CR79" s="277">
        <f>[2]Final!CS88</f>
        <v>3.521954256528151E-4</v>
      </c>
      <c r="CS79" s="277">
        <f>[2]Final!CT88</f>
        <v>7.5617191017534106E-4</v>
      </c>
      <c r="CT79" s="277">
        <f>[2]Final!CU88</f>
        <v>5.7397402713994274E-2</v>
      </c>
      <c r="CU79" s="277">
        <f>[2]Final!CV88</f>
        <v>1.4909396481749888E-2</v>
      </c>
      <c r="CV79" s="277">
        <f>[2]Final!CW88</f>
        <v>6.1788079505367861E-3</v>
      </c>
      <c r="CW79" s="277">
        <f>[2]Final!CX88</f>
        <v>8.5300396517529829E-3</v>
      </c>
      <c r="CX79" s="277">
        <f>[2]Final!CY88</f>
        <v>7.3757529508913407E-3</v>
      </c>
      <c r="CY79" s="277">
        <f>[2]Final!CZ88</f>
        <v>0</v>
      </c>
      <c r="CZ79" s="277">
        <f>[2]Final!DA88</f>
        <v>1.1418061201171524E-2</v>
      </c>
      <c r="DA79" s="277">
        <f>[2]Final!DB88</f>
        <v>0</v>
      </c>
      <c r="DB79" s="277">
        <f>[2]Final!DC88</f>
        <v>0</v>
      </c>
      <c r="DC79" s="92"/>
    </row>
    <row r="80" spans="1:107" x14ac:dyDescent="0.75">
      <c r="A80" s="29" t="s">
        <v>1525</v>
      </c>
      <c r="B80" s="17" t="s">
        <v>1196</v>
      </c>
      <c r="C80" s="277">
        <f>[2]Final!D89</f>
        <v>0</v>
      </c>
      <c r="D80" s="277">
        <f>[2]Final!E89</f>
        <v>0</v>
      </c>
      <c r="E80" s="277">
        <f>[2]Final!F89</f>
        <v>0</v>
      </c>
      <c r="F80" s="277">
        <f>[2]Final!G89</f>
        <v>0</v>
      </c>
      <c r="G80" s="277">
        <f>[2]Final!H89</f>
        <v>0</v>
      </c>
      <c r="H80" s="277">
        <f>[2]Final!I89</f>
        <v>0</v>
      </c>
      <c r="I80" s="277">
        <f>[2]Final!J89</f>
        <v>0</v>
      </c>
      <c r="J80" s="277">
        <f>[2]Final!K89</f>
        <v>0</v>
      </c>
      <c r="K80" s="277">
        <f>[2]Final!L89</f>
        <v>0</v>
      </c>
      <c r="L80" s="277">
        <f>[2]Final!M89</f>
        <v>0</v>
      </c>
      <c r="M80" s="277">
        <f>[2]Final!N89</f>
        <v>0</v>
      </c>
      <c r="N80" s="277">
        <f>[2]Final!O89</f>
        <v>0</v>
      </c>
      <c r="O80" s="277">
        <f>[2]Final!P89</f>
        <v>0</v>
      </c>
      <c r="P80" s="277">
        <f>[2]Final!Q89</f>
        <v>0</v>
      </c>
      <c r="Q80" s="277">
        <f>[2]Final!R89</f>
        <v>0</v>
      </c>
      <c r="R80" s="277">
        <f>[2]Final!S89</f>
        <v>0</v>
      </c>
      <c r="S80" s="277">
        <f>[2]Final!T89</f>
        <v>0</v>
      </c>
      <c r="T80" s="277">
        <f>[2]Final!U89</f>
        <v>0</v>
      </c>
      <c r="U80" s="277">
        <f>[2]Final!V89</f>
        <v>0</v>
      </c>
      <c r="V80" s="277">
        <f>[2]Final!W89</f>
        <v>0</v>
      </c>
      <c r="W80" s="277">
        <f>[2]Final!X89</f>
        <v>0</v>
      </c>
      <c r="X80" s="277">
        <f>[2]Final!Y89</f>
        <v>0</v>
      </c>
      <c r="Y80" s="277">
        <f>[2]Final!Z89</f>
        <v>0</v>
      </c>
      <c r="Z80" s="277">
        <f>[2]Final!AA89</f>
        <v>0</v>
      </c>
      <c r="AA80" s="277">
        <f>[2]Final!AB89</f>
        <v>0</v>
      </c>
      <c r="AB80" s="277">
        <f>[2]Final!AC89</f>
        <v>0</v>
      </c>
      <c r="AC80" s="277">
        <f>[2]Final!AD89</f>
        <v>0</v>
      </c>
      <c r="AD80" s="277">
        <f>[2]Final!AE89</f>
        <v>0</v>
      </c>
      <c r="AE80" s="277">
        <f>[2]Final!AF89</f>
        <v>0</v>
      </c>
      <c r="AF80" s="277">
        <f>[2]Final!AG89</f>
        <v>0</v>
      </c>
      <c r="AG80" s="277">
        <f>[2]Final!AH89</f>
        <v>0</v>
      </c>
      <c r="AH80" s="277">
        <f>[2]Final!AI89</f>
        <v>0</v>
      </c>
      <c r="AI80" s="277">
        <f>[2]Final!AJ89</f>
        <v>0</v>
      </c>
      <c r="AJ80" s="277">
        <f>[2]Final!AK89</f>
        <v>0</v>
      </c>
      <c r="AK80" s="277">
        <f>[2]Final!AL89</f>
        <v>0</v>
      </c>
      <c r="AL80" s="277">
        <f>[2]Final!AM89</f>
        <v>0</v>
      </c>
      <c r="AM80" s="277">
        <f>[2]Final!AN89</f>
        <v>0</v>
      </c>
      <c r="AN80" s="277">
        <f>[2]Final!AO89</f>
        <v>0</v>
      </c>
      <c r="AO80" s="277">
        <f>[2]Final!AP89</f>
        <v>0</v>
      </c>
      <c r="AP80" s="277">
        <f>[2]Final!AQ89</f>
        <v>0</v>
      </c>
      <c r="AQ80" s="277">
        <f>[2]Final!AR89</f>
        <v>0</v>
      </c>
      <c r="AR80" s="277">
        <f>[2]Final!AS89</f>
        <v>0</v>
      </c>
      <c r="AS80" s="277">
        <f>[2]Final!AT89</f>
        <v>0</v>
      </c>
      <c r="AT80" s="277">
        <f>[2]Final!AU89</f>
        <v>0</v>
      </c>
      <c r="AU80" s="277">
        <f>[2]Final!AV89</f>
        <v>0</v>
      </c>
      <c r="AV80" s="277">
        <f>[2]Final!AW89</f>
        <v>0</v>
      </c>
      <c r="AW80" s="277">
        <f>[2]Final!AX89</f>
        <v>0</v>
      </c>
      <c r="AX80" s="277">
        <f>[2]Final!AY89</f>
        <v>0</v>
      </c>
      <c r="AY80" s="277">
        <f>[2]Final!AZ89</f>
        <v>0</v>
      </c>
      <c r="AZ80" s="277">
        <f>[2]Final!BA89</f>
        <v>0</v>
      </c>
      <c r="BA80" s="277">
        <f>[2]Final!BB89</f>
        <v>0</v>
      </c>
      <c r="BB80" s="277">
        <f>[2]Final!BC89</f>
        <v>0</v>
      </c>
      <c r="BC80" s="277">
        <f>[2]Final!BD89</f>
        <v>0</v>
      </c>
      <c r="BD80" s="277">
        <f>[2]Final!BE89</f>
        <v>0</v>
      </c>
      <c r="BE80" s="277">
        <f>[2]Final!BF89</f>
        <v>0</v>
      </c>
      <c r="BF80" s="277">
        <f>[2]Final!BG89</f>
        <v>0</v>
      </c>
      <c r="BG80" s="277">
        <f>[2]Final!BH89</f>
        <v>0</v>
      </c>
      <c r="BH80" s="277">
        <f>[2]Final!BI89</f>
        <v>0</v>
      </c>
      <c r="BI80" s="277">
        <f>[2]Final!BJ89</f>
        <v>0</v>
      </c>
      <c r="BJ80" s="277">
        <f>[2]Final!BK89</f>
        <v>0</v>
      </c>
      <c r="BK80" s="277">
        <f>[2]Final!BL89</f>
        <v>0</v>
      </c>
      <c r="BL80" s="277">
        <f>[2]Final!BM89</f>
        <v>0</v>
      </c>
      <c r="BM80" s="277">
        <f>[2]Final!BN89</f>
        <v>0</v>
      </c>
      <c r="BN80" s="277">
        <f>[2]Final!BO89</f>
        <v>0</v>
      </c>
      <c r="BO80" s="277">
        <f>[2]Final!BP89</f>
        <v>0</v>
      </c>
      <c r="BP80" s="277">
        <f>[2]Final!BQ89</f>
        <v>0</v>
      </c>
      <c r="BQ80" s="277">
        <f>[2]Final!BR89</f>
        <v>0</v>
      </c>
      <c r="BR80" s="277">
        <f>[2]Final!BS89</f>
        <v>0</v>
      </c>
      <c r="BS80" s="277">
        <f>[2]Final!BT89</f>
        <v>0</v>
      </c>
      <c r="BT80" s="277">
        <f>[2]Final!BU89</f>
        <v>0</v>
      </c>
      <c r="BU80" s="277">
        <f>[2]Final!BV89</f>
        <v>0</v>
      </c>
      <c r="BV80" s="277">
        <f>[2]Final!BW89</f>
        <v>0</v>
      </c>
      <c r="BW80" s="277">
        <f>[2]Final!BX89</f>
        <v>0</v>
      </c>
      <c r="BX80" s="277">
        <f>[2]Final!BY89</f>
        <v>0</v>
      </c>
      <c r="BY80" s="277">
        <f>[2]Final!BZ89</f>
        <v>0</v>
      </c>
      <c r="BZ80" s="277">
        <f>[2]Final!CA89</f>
        <v>0</v>
      </c>
      <c r="CA80" s="277">
        <f>[2]Final!CB89</f>
        <v>0</v>
      </c>
      <c r="CB80" s="277">
        <f>[2]Final!CC89</f>
        <v>0</v>
      </c>
      <c r="CC80" s="277">
        <f>[2]Final!CD89</f>
        <v>0</v>
      </c>
      <c r="CD80" s="277">
        <f>[2]Final!CE89</f>
        <v>0</v>
      </c>
      <c r="CE80" s="277">
        <f>[2]Final!CF89</f>
        <v>0</v>
      </c>
      <c r="CF80" s="277">
        <f>[2]Final!CG89</f>
        <v>0</v>
      </c>
      <c r="CG80" s="277">
        <f>[2]Final!CH89</f>
        <v>0</v>
      </c>
      <c r="CH80" s="277">
        <f>[2]Final!CI89</f>
        <v>0</v>
      </c>
      <c r="CI80" s="277">
        <f>[2]Final!CJ89</f>
        <v>0</v>
      </c>
      <c r="CJ80" s="277">
        <f>[2]Final!CK89</f>
        <v>0</v>
      </c>
      <c r="CK80" s="277">
        <f>[2]Final!CL89</f>
        <v>0</v>
      </c>
      <c r="CL80" s="277">
        <f>[2]Final!CM89</f>
        <v>0</v>
      </c>
      <c r="CM80" s="277">
        <f>[2]Final!CN89</f>
        <v>0</v>
      </c>
      <c r="CN80" s="277">
        <f>[2]Final!CO89</f>
        <v>0</v>
      </c>
      <c r="CO80" s="277">
        <f>[2]Final!CP89</f>
        <v>0</v>
      </c>
      <c r="CP80" s="277">
        <f>[2]Final!CQ89</f>
        <v>0</v>
      </c>
      <c r="CQ80" s="277">
        <f>[2]Final!CR89</f>
        <v>0</v>
      </c>
      <c r="CR80" s="277">
        <f>[2]Final!CS89</f>
        <v>0</v>
      </c>
      <c r="CS80" s="277">
        <f>[2]Final!CT89</f>
        <v>0</v>
      </c>
      <c r="CT80" s="277">
        <f>[2]Final!CU89</f>
        <v>0</v>
      </c>
      <c r="CU80" s="277">
        <f>[2]Final!CV89</f>
        <v>0</v>
      </c>
      <c r="CV80" s="277">
        <f>[2]Final!CW89</f>
        <v>0</v>
      </c>
      <c r="CW80" s="277">
        <f>[2]Final!CX89</f>
        <v>0</v>
      </c>
      <c r="CX80" s="277">
        <f>[2]Final!CY89</f>
        <v>0</v>
      </c>
      <c r="CY80" s="277">
        <f>[2]Final!CZ89</f>
        <v>0</v>
      </c>
      <c r="CZ80" s="277">
        <f>[2]Final!DA89</f>
        <v>0</v>
      </c>
      <c r="DA80" s="277">
        <f>[2]Final!DB89</f>
        <v>0</v>
      </c>
      <c r="DB80" s="277">
        <f>[2]Final!DC89</f>
        <v>0</v>
      </c>
      <c r="DC80" s="92"/>
    </row>
    <row r="81" spans="1:107" x14ac:dyDescent="0.75">
      <c r="A81" s="29" t="s">
        <v>1526</v>
      </c>
      <c r="B81" s="17" t="s">
        <v>1199</v>
      </c>
      <c r="C81" s="277">
        <f>[2]Final!D90</f>
        <v>0</v>
      </c>
      <c r="D81" s="277">
        <f>[2]Final!E90</f>
        <v>0</v>
      </c>
      <c r="E81" s="277">
        <f>[2]Final!F90</f>
        <v>0</v>
      </c>
      <c r="F81" s="277">
        <f>[2]Final!G90</f>
        <v>0</v>
      </c>
      <c r="G81" s="277">
        <f>[2]Final!H90</f>
        <v>0</v>
      </c>
      <c r="H81" s="277">
        <f>[2]Final!I90</f>
        <v>0</v>
      </c>
      <c r="I81" s="277">
        <f>[2]Final!J90</f>
        <v>0</v>
      </c>
      <c r="J81" s="277">
        <f>[2]Final!K90</f>
        <v>0</v>
      </c>
      <c r="K81" s="277">
        <f>[2]Final!L90</f>
        <v>0</v>
      </c>
      <c r="L81" s="277">
        <f>[2]Final!M90</f>
        <v>0</v>
      </c>
      <c r="M81" s="277">
        <f>[2]Final!N90</f>
        <v>0</v>
      </c>
      <c r="N81" s="277">
        <f>[2]Final!O90</f>
        <v>0</v>
      </c>
      <c r="O81" s="277">
        <f>[2]Final!P90</f>
        <v>0</v>
      </c>
      <c r="P81" s="277">
        <f>[2]Final!Q90</f>
        <v>0</v>
      </c>
      <c r="Q81" s="277">
        <f>[2]Final!R90</f>
        <v>0</v>
      </c>
      <c r="R81" s="277">
        <f>[2]Final!S90</f>
        <v>0</v>
      </c>
      <c r="S81" s="277">
        <f>[2]Final!T90</f>
        <v>0</v>
      </c>
      <c r="T81" s="277">
        <f>[2]Final!U90</f>
        <v>0</v>
      </c>
      <c r="U81" s="277">
        <f>[2]Final!V90</f>
        <v>0</v>
      </c>
      <c r="V81" s="277">
        <f>[2]Final!W90</f>
        <v>0</v>
      </c>
      <c r="W81" s="277">
        <f>[2]Final!X90</f>
        <v>0</v>
      </c>
      <c r="X81" s="277">
        <f>[2]Final!Y90</f>
        <v>0</v>
      </c>
      <c r="Y81" s="277">
        <f>[2]Final!Z90</f>
        <v>0</v>
      </c>
      <c r="Z81" s="277">
        <f>[2]Final!AA90</f>
        <v>0</v>
      </c>
      <c r="AA81" s="277">
        <f>[2]Final!AB90</f>
        <v>0</v>
      </c>
      <c r="AB81" s="277">
        <f>[2]Final!AC90</f>
        <v>0</v>
      </c>
      <c r="AC81" s="277">
        <f>[2]Final!AD90</f>
        <v>0</v>
      </c>
      <c r="AD81" s="277">
        <f>[2]Final!AE90</f>
        <v>0</v>
      </c>
      <c r="AE81" s="277">
        <f>[2]Final!AF90</f>
        <v>0</v>
      </c>
      <c r="AF81" s="277">
        <f>[2]Final!AG90</f>
        <v>0</v>
      </c>
      <c r="AG81" s="277">
        <f>[2]Final!AH90</f>
        <v>0</v>
      </c>
      <c r="AH81" s="277">
        <f>[2]Final!AI90</f>
        <v>0</v>
      </c>
      <c r="AI81" s="277">
        <f>[2]Final!AJ90</f>
        <v>0</v>
      </c>
      <c r="AJ81" s="277">
        <f>[2]Final!AK90</f>
        <v>1.1197853506250189E-4</v>
      </c>
      <c r="AK81" s="277">
        <f>[2]Final!AL90</f>
        <v>1.119785350625019E-4</v>
      </c>
      <c r="AL81" s="277">
        <f>[2]Final!AM90</f>
        <v>1.1197853506250189E-4</v>
      </c>
      <c r="AM81" s="277">
        <f>[2]Final!AN90</f>
        <v>9.3800942504509836E-4</v>
      </c>
      <c r="AN81" s="277">
        <f>[2]Final!AO90</f>
        <v>0</v>
      </c>
      <c r="AO81" s="277">
        <f>[2]Final!AP90</f>
        <v>8.1860270535659679E-4</v>
      </c>
      <c r="AP81" s="277">
        <f>[2]Final!AQ90</f>
        <v>1.5503315348865091E-2</v>
      </c>
      <c r="AQ81" s="277">
        <f>[2]Final!AR90</f>
        <v>1.9391728993297121E-4</v>
      </c>
      <c r="AR81" s="277">
        <f>[2]Final!AS90</f>
        <v>1.9391728993297118E-4</v>
      </c>
      <c r="AS81" s="277">
        <f>[2]Final!AT90</f>
        <v>1.3896458281338524E-3</v>
      </c>
      <c r="AT81" s="277">
        <f>[2]Final!AU90</f>
        <v>0</v>
      </c>
      <c r="AU81" s="277">
        <f>[2]Final!AV90</f>
        <v>6.1430075100523543E-3</v>
      </c>
      <c r="AV81" s="277">
        <f>[2]Final!AW90</f>
        <v>1.7405254798699792E-3</v>
      </c>
      <c r="AW81" s="277">
        <f>[2]Final!AX90</f>
        <v>1.717808923425704E-4</v>
      </c>
      <c r="AX81" s="277">
        <f>[2]Final!AY90</f>
        <v>0</v>
      </c>
      <c r="AY81" s="277">
        <f>[2]Final!AZ90</f>
        <v>2.5564676809681367E-3</v>
      </c>
      <c r="AZ81" s="277">
        <f>[2]Final!BA90</f>
        <v>2.4695381234501415E-3</v>
      </c>
      <c r="BA81" s="277">
        <f>[2]Final!BB90</f>
        <v>5.0488306461377672E-3</v>
      </c>
      <c r="BB81" s="277">
        <f>[2]Final!BC90</f>
        <v>1.5096465570267606E-2</v>
      </c>
      <c r="BC81" s="277">
        <f>[2]Final!BD90</f>
        <v>7.8767526254541113E-4</v>
      </c>
      <c r="BD81" s="277">
        <f>[2]Final!BE90</f>
        <v>4.8599377731254684E-4</v>
      </c>
      <c r="BE81" s="277">
        <f>[2]Final!BF90</f>
        <v>3.0744445127776441E-3</v>
      </c>
      <c r="BF81" s="277">
        <f>[2]Final!BG90</f>
        <v>0</v>
      </c>
      <c r="BG81" s="277">
        <f>[2]Final!BH90</f>
        <v>1.398864733381921E-2</v>
      </c>
      <c r="BH81" s="277">
        <f>[2]Final!BI90</f>
        <v>2.7496644353972215E-3</v>
      </c>
      <c r="BI81" s="277">
        <f>[2]Final!BJ90</f>
        <v>4.7074495984507332E-3</v>
      </c>
      <c r="BJ81" s="277">
        <f>[2]Final!BK90</f>
        <v>6.8434772520143622E-3</v>
      </c>
      <c r="BK81" s="277">
        <f>[2]Final!BL90</f>
        <v>6.0453692064262098E-5</v>
      </c>
      <c r="BL81" s="277">
        <f>[2]Final!BM90</f>
        <v>4.3250548039065805E-4</v>
      </c>
      <c r="BM81" s="277">
        <f>[2]Final!BN90</f>
        <v>3.1119450232216126E-3</v>
      </c>
      <c r="BN81" s="277">
        <f>[2]Final!BO90</f>
        <v>4.5523376429085901E-3</v>
      </c>
      <c r="BO81" s="277">
        <f>[2]Final!BP90</f>
        <v>7.4172607380914423E-3</v>
      </c>
      <c r="BP81" s="277">
        <f>[2]Final!BQ90</f>
        <v>9.5457834045767839E-3</v>
      </c>
      <c r="BQ81" s="277">
        <f>[2]Final!BR90</f>
        <v>0</v>
      </c>
      <c r="BR81" s="277">
        <f>[2]Final!BS90</f>
        <v>2.1404701594932422E-3</v>
      </c>
      <c r="BS81" s="277">
        <f>[2]Final!BT90</f>
        <v>5.1868611525290615E-3</v>
      </c>
      <c r="BT81" s="277">
        <f>[2]Final!BU90</f>
        <v>5.3319803448784219E-4</v>
      </c>
      <c r="BU81" s="277">
        <f>[2]Final!BV90</f>
        <v>5.6005461546705458E-2</v>
      </c>
      <c r="BV81" s="277">
        <f>[2]Final!BW90</f>
        <v>9.2863793906317949E-4</v>
      </c>
      <c r="BW81" s="277">
        <f>[2]Final!BX90</f>
        <v>0</v>
      </c>
      <c r="BX81" s="277">
        <f>[2]Final!BY90</f>
        <v>1.1489422044883157E-2</v>
      </c>
      <c r="BY81" s="277">
        <f>[2]Final!BZ90</f>
        <v>8.4512991670705299E-3</v>
      </c>
      <c r="BZ81" s="277">
        <f>[2]Final!CA90</f>
        <v>9.6973052563264061E-3</v>
      </c>
      <c r="CA81" s="277">
        <f>[2]Final!CB90</f>
        <v>5.9068075113853447E-3</v>
      </c>
      <c r="CB81" s="277">
        <f>[2]Final!CC90</f>
        <v>3.3166781584317455E-2</v>
      </c>
      <c r="CC81" s="277">
        <f>[2]Final!CD90</f>
        <v>4.5219966379422577E-4</v>
      </c>
      <c r="CD81" s="277">
        <f>[2]Final!CE90</f>
        <v>8.1536707464841722E-4</v>
      </c>
      <c r="CE81" s="277">
        <f>[2]Final!CF90</f>
        <v>9.9451516315729321E-3</v>
      </c>
      <c r="CF81" s="277">
        <f>[2]Final!CG90</f>
        <v>2.6637662111855271E-3</v>
      </c>
      <c r="CG81" s="277">
        <f>[2]Final!CH90</f>
        <v>1.9115405635347473E-3</v>
      </c>
      <c r="CH81" s="277">
        <f>[2]Final!CI90</f>
        <v>3.3849424693631349E-3</v>
      </c>
      <c r="CI81" s="277">
        <f>[2]Final!CJ90</f>
        <v>2.1646782771737815E-3</v>
      </c>
      <c r="CJ81" s="277">
        <f>[2]Final!CK90</f>
        <v>0</v>
      </c>
      <c r="CK81" s="277">
        <f>[2]Final!CL90</f>
        <v>0</v>
      </c>
      <c r="CL81" s="277">
        <f>[2]Final!CM90</f>
        <v>0</v>
      </c>
      <c r="CM81" s="277">
        <f>[2]Final!CN90</f>
        <v>0</v>
      </c>
      <c r="CN81" s="277">
        <f>[2]Final!CO90</f>
        <v>2.4966132007227525E-4</v>
      </c>
      <c r="CO81" s="277">
        <f>[2]Final!CP90</f>
        <v>1.6781228113524657E-3</v>
      </c>
      <c r="CP81" s="277">
        <f>[2]Final!CQ90</f>
        <v>3.7854715969954131E-3</v>
      </c>
      <c r="CQ81" s="277">
        <f>[2]Final!CR90</f>
        <v>2.6798194024642403E-3</v>
      </c>
      <c r="CR81" s="277">
        <f>[2]Final!CS90</f>
        <v>7.4669449990986706E-3</v>
      </c>
      <c r="CS81" s="277">
        <f>[2]Final!CT90</f>
        <v>1.9865267023687952E-3</v>
      </c>
      <c r="CT81" s="277">
        <f>[2]Final!CU90</f>
        <v>1.3115887510711563E-3</v>
      </c>
      <c r="CU81" s="277">
        <f>[2]Final!CV90</f>
        <v>2.3573000484330467E-3</v>
      </c>
      <c r="CV81" s="277">
        <f>[2]Final!CW90</f>
        <v>4.4044278416554032E-3</v>
      </c>
      <c r="CW81" s="277">
        <f>[2]Final!CX90</f>
        <v>1.0381072977340942E-2</v>
      </c>
      <c r="CX81" s="277">
        <f>[2]Final!CY90</f>
        <v>4.3053966489474204E-4</v>
      </c>
      <c r="CY81" s="277">
        <f>[2]Final!CZ90</f>
        <v>4.6330999708988935E-4</v>
      </c>
      <c r="CZ81" s="277">
        <f>[2]Final!DA90</f>
        <v>9.9764441371726388E-3</v>
      </c>
      <c r="DA81" s="277">
        <f>[2]Final!DB90</f>
        <v>0</v>
      </c>
      <c r="DB81" s="277">
        <f>[2]Final!DC90</f>
        <v>0</v>
      </c>
      <c r="DC81" s="92"/>
    </row>
    <row r="82" spans="1:107" x14ac:dyDescent="0.75">
      <c r="A82" s="29" t="s">
        <v>1527</v>
      </c>
      <c r="B82" s="17" t="s">
        <v>1202</v>
      </c>
      <c r="C82" s="277">
        <f>[2]Final!D91</f>
        <v>0</v>
      </c>
      <c r="D82" s="277">
        <f>[2]Final!E91</f>
        <v>0</v>
      </c>
      <c r="E82" s="277">
        <f>[2]Final!F91</f>
        <v>0</v>
      </c>
      <c r="F82" s="277">
        <f>[2]Final!G91</f>
        <v>0</v>
      </c>
      <c r="G82" s="277">
        <f>[2]Final!H91</f>
        <v>0</v>
      </c>
      <c r="H82" s="277">
        <f>[2]Final!I91</f>
        <v>0</v>
      </c>
      <c r="I82" s="277">
        <f>[2]Final!J91</f>
        <v>0</v>
      </c>
      <c r="J82" s="277">
        <f>[2]Final!K91</f>
        <v>0</v>
      </c>
      <c r="K82" s="277">
        <f>[2]Final!L91</f>
        <v>0</v>
      </c>
      <c r="L82" s="277">
        <f>[2]Final!M91</f>
        <v>0</v>
      </c>
      <c r="M82" s="277">
        <f>[2]Final!N91</f>
        <v>0</v>
      </c>
      <c r="N82" s="277">
        <f>[2]Final!O91</f>
        <v>0</v>
      </c>
      <c r="O82" s="277">
        <f>[2]Final!P91</f>
        <v>0</v>
      </c>
      <c r="P82" s="277">
        <f>[2]Final!Q91</f>
        <v>0</v>
      </c>
      <c r="Q82" s="277">
        <f>[2]Final!R91</f>
        <v>0</v>
      </c>
      <c r="R82" s="277">
        <f>[2]Final!S91</f>
        <v>0</v>
      </c>
      <c r="S82" s="277">
        <f>[2]Final!T91</f>
        <v>0</v>
      </c>
      <c r="T82" s="277">
        <f>[2]Final!U91</f>
        <v>0</v>
      </c>
      <c r="U82" s="277">
        <f>[2]Final!V91</f>
        <v>0</v>
      </c>
      <c r="V82" s="277">
        <f>[2]Final!W91</f>
        <v>0</v>
      </c>
      <c r="W82" s="277">
        <f>[2]Final!X91</f>
        <v>0</v>
      </c>
      <c r="X82" s="277">
        <f>[2]Final!Y91</f>
        <v>0</v>
      </c>
      <c r="Y82" s="277">
        <f>[2]Final!Z91</f>
        <v>0</v>
      </c>
      <c r="Z82" s="277">
        <f>[2]Final!AA91</f>
        <v>0</v>
      </c>
      <c r="AA82" s="277">
        <f>[2]Final!AB91</f>
        <v>0</v>
      </c>
      <c r="AB82" s="277">
        <f>[2]Final!AC91</f>
        <v>0</v>
      </c>
      <c r="AC82" s="277">
        <f>[2]Final!AD91</f>
        <v>0</v>
      </c>
      <c r="AD82" s="277">
        <f>[2]Final!AE91</f>
        <v>0</v>
      </c>
      <c r="AE82" s="277">
        <f>[2]Final!AF91</f>
        <v>0</v>
      </c>
      <c r="AF82" s="277">
        <f>[2]Final!AG91</f>
        <v>0</v>
      </c>
      <c r="AG82" s="277">
        <f>[2]Final!AH91</f>
        <v>0</v>
      </c>
      <c r="AH82" s="277">
        <f>[2]Final!AI91</f>
        <v>0</v>
      </c>
      <c r="AI82" s="277">
        <f>[2]Final!AJ91</f>
        <v>0</v>
      </c>
      <c r="AJ82" s="277">
        <f>[2]Final!AK91</f>
        <v>0</v>
      </c>
      <c r="AK82" s="277">
        <f>[2]Final!AL91</f>
        <v>0</v>
      </c>
      <c r="AL82" s="277">
        <f>[2]Final!AM91</f>
        <v>0</v>
      </c>
      <c r="AM82" s="277">
        <f>[2]Final!AN91</f>
        <v>0</v>
      </c>
      <c r="AN82" s="277">
        <f>[2]Final!AO91</f>
        <v>0</v>
      </c>
      <c r="AO82" s="277">
        <f>[2]Final!AP91</f>
        <v>0</v>
      </c>
      <c r="AP82" s="277">
        <f>[2]Final!AQ91</f>
        <v>0</v>
      </c>
      <c r="AQ82" s="277">
        <f>[2]Final!AR91</f>
        <v>0</v>
      </c>
      <c r="AR82" s="277">
        <f>[2]Final!AS91</f>
        <v>0</v>
      </c>
      <c r="AS82" s="277">
        <f>[2]Final!AT91</f>
        <v>0</v>
      </c>
      <c r="AT82" s="277">
        <f>[2]Final!AU91</f>
        <v>0</v>
      </c>
      <c r="AU82" s="277">
        <f>[2]Final!AV91</f>
        <v>0</v>
      </c>
      <c r="AV82" s="277">
        <f>[2]Final!AW91</f>
        <v>0</v>
      </c>
      <c r="AW82" s="277">
        <f>[2]Final!AX91</f>
        <v>0</v>
      </c>
      <c r="AX82" s="277">
        <f>[2]Final!AY91</f>
        <v>0</v>
      </c>
      <c r="AY82" s="277">
        <f>[2]Final!AZ91</f>
        <v>0</v>
      </c>
      <c r="AZ82" s="277">
        <f>[2]Final!BA91</f>
        <v>0</v>
      </c>
      <c r="BA82" s="277">
        <f>[2]Final!BB91</f>
        <v>0</v>
      </c>
      <c r="BB82" s="277">
        <f>[2]Final!BC91</f>
        <v>0</v>
      </c>
      <c r="BC82" s="277">
        <f>[2]Final!BD91</f>
        <v>0</v>
      </c>
      <c r="BD82" s="277">
        <f>[2]Final!BE91</f>
        <v>0</v>
      </c>
      <c r="BE82" s="277">
        <f>[2]Final!BF91</f>
        <v>0</v>
      </c>
      <c r="BF82" s="277">
        <f>[2]Final!BG91</f>
        <v>0</v>
      </c>
      <c r="BG82" s="277">
        <f>[2]Final!BH91</f>
        <v>0</v>
      </c>
      <c r="BH82" s="277">
        <f>[2]Final!BI91</f>
        <v>0</v>
      </c>
      <c r="BI82" s="277">
        <f>[2]Final!BJ91</f>
        <v>0</v>
      </c>
      <c r="BJ82" s="277">
        <f>[2]Final!BK91</f>
        <v>0</v>
      </c>
      <c r="BK82" s="277">
        <f>[2]Final!BL91</f>
        <v>0</v>
      </c>
      <c r="BL82" s="277">
        <f>[2]Final!BM91</f>
        <v>0</v>
      </c>
      <c r="BM82" s="277">
        <f>[2]Final!BN91</f>
        <v>0</v>
      </c>
      <c r="BN82" s="277">
        <f>[2]Final!BO91</f>
        <v>0</v>
      </c>
      <c r="BO82" s="277">
        <f>[2]Final!BP91</f>
        <v>0</v>
      </c>
      <c r="BP82" s="277">
        <f>[2]Final!BQ91</f>
        <v>0</v>
      </c>
      <c r="BQ82" s="277">
        <f>[2]Final!BR91</f>
        <v>0</v>
      </c>
      <c r="BR82" s="277">
        <f>[2]Final!BS91</f>
        <v>0</v>
      </c>
      <c r="BS82" s="277">
        <f>[2]Final!BT91</f>
        <v>0</v>
      </c>
      <c r="BT82" s="277">
        <f>[2]Final!BU91</f>
        <v>0</v>
      </c>
      <c r="BU82" s="277">
        <f>[2]Final!BV91</f>
        <v>0</v>
      </c>
      <c r="BV82" s="277">
        <f>[2]Final!BW91</f>
        <v>0</v>
      </c>
      <c r="BW82" s="277">
        <f>[2]Final!BX91</f>
        <v>0</v>
      </c>
      <c r="BX82" s="277">
        <f>[2]Final!BY91</f>
        <v>0</v>
      </c>
      <c r="BY82" s="277">
        <f>[2]Final!BZ91</f>
        <v>0</v>
      </c>
      <c r="BZ82" s="277">
        <f>[2]Final!CA91</f>
        <v>0</v>
      </c>
      <c r="CA82" s="277">
        <f>[2]Final!CB91</f>
        <v>0</v>
      </c>
      <c r="CB82" s="277">
        <f>[2]Final!CC91</f>
        <v>0</v>
      </c>
      <c r="CC82" s="277">
        <f>[2]Final!CD91</f>
        <v>0</v>
      </c>
      <c r="CD82" s="277">
        <f>[2]Final!CE91</f>
        <v>0</v>
      </c>
      <c r="CE82" s="277">
        <f>[2]Final!CF91</f>
        <v>0</v>
      </c>
      <c r="CF82" s="277">
        <f>[2]Final!CG91</f>
        <v>0</v>
      </c>
      <c r="CG82" s="277">
        <f>[2]Final!CH91</f>
        <v>0</v>
      </c>
      <c r="CH82" s="277">
        <f>[2]Final!CI91</f>
        <v>0</v>
      </c>
      <c r="CI82" s="277">
        <f>[2]Final!CJ91</f>
        <v>0</v>
      </c>
      <c r="CJ82" s="277">
        <f>[2]Final!CK91</f>
        <v>0</v>
      </c>
      <c r="CK82" s="277">
        <f>[2]Final!CL91</f>
        <v>0</v>
      </c>
      <c r="CL82" s="277">
        <f>[2]Final!CM91</f>
        <v>0</v>
      </c>
      <c r="CM82" s="277">
        <f>[2]Final!CN91</f>
        <v>0</v>
      </c>
      <c r="CN82" s="277">
        <f>[2]Final!CO91</f>
        <v>0</v>
      </c>
      <c r="CO82" s="277">
        <f>[2]Final!CP91</f>
        <v>0</v>
      </c>
      <c r="CP82" s="277">
        <f>[2]Final!CQ91</f>
        <v>0</v>
      </c>
      <c r="CQ82" s="277">
        <f>[2]Final!CR91</f>
        <v>0</v>
      </c>
      <c r="CR82" s="277">
        <f>[2]Final!CS91</f>
        <v>0</v>
      </c>
      <c r="CS82" s="277">
        <f>[2]Final!CT91</f>
        <v>0</v>
      </c>
      <c r="CT82" s="277">
        <f>[2]Final!CU91</f>
        <v>0</v>
      </c>
      <c r="CU82" s="277">
        <f>[2]Final!CV91</f>
        <v>0</v>
      </c>
      <c r="CV82" s="277">
        <f>[2]Final!CW91</f>
        <v>0</v>
      </c>
      <c r="CW82" s="277">
        <f>[2]Final!CX91</f>
        <v>0</v>
      </c>
      <c r="CX82" s="277">
        <f>[2]Final!CY91</f>
        <v>0</v>
      </c>
      <c r="CY82" s="277">
        <f>[2]Final!CZ91</f>
        <v>0</v>
      </c>
      <c r="CZ82" s="277">
        <f>[2]Final!DA91</f>
        <v>0</v>
      </c>
      <c r="DA82" s="277">
        <f>[2]Final!DB91</f>
        <v>0</v>
      </c>
      <c r="DB82" s="277">
        <f>[2]Final!DC91</f>
        <v>0</v>
      </c>
      <c r="DC82" s="92"/>
    </row>
    <row r="83" spans="1:107" x14ac:dyDescent="0.75">
      <c r="A83" s="29" t="s">
        <v>1528</v>
      </c>
      <c r="B83" s="17" t="s">
        <v>1205</v>
      </c>
      <c r="C83" s="277">
        <f>[2]Final!D92</f>
        <v>0</v>
      </c>
      <c r="D83" s="277">
        <f>[2]Final!E92</f>
        <v>0</v>
      </c>
      <c r="E83" s="277">
        <f>[2]Final!F92</f>
        <v>0</v>
      </c>
      <c r="F83" s="277">
        <f>[2]Final!G92</f>
        <v>0</v>
      </c>
      <c r="G83" s="277">
        <f>[2]Final!H92</f>
        <v>0</v>
      </c>
      <c r="H83" s="277">
        <f>[2]Final!I92</f>
        <v>0</v>
      </c>
      <c r="I83" s="277">
        <f>[2]Final!J92</f>
        <v>0</v>
      </c>
      <c r="J83" s="277">
        <f>[2]Final!K92</f>
        <v>0</v>
      </c>
      <c r="K83" s="277">
        <f>[2]Final!L92</f>
        <v>0</v>
      </c>
      <c r="L83" s="277">
        <f>[2]Final!M92</f>
        <v>0</v>
      </c>
      <c r="M83" s="277">
        <f>[2]Final!N92</f>
        <v>0</v>
      </c>
      <c r="N83" s="277">
        <f>[2]Final!O92</f>
        <v>0</v>
      </c>
      <c r="O83" s="277">
        <f>[2]Final!P92</f>
        <v>0</v>
      </c>
      <c r="P83" s="277">
        <f>[2]Final!Q92</f>
        <v>0</v>
      </c>
      <c r="Q83" s="277">
        <f>[2]Final!R92</f>
        <v>0</v>
      </c>
      <c r="R83" s="277">
        <f>[2]Final!S92</f>
        <v>0</v>
      </c>
      <c r="S83" s="277">
        <f>[2]Final!T92</f>
        <v>0</v>
      </c>
      <c r="T83" s="277">
        <f>[2]Final!U92</f>
        <v>0</v>
      </c>
      <c r="U83" s="277">
        <f>[2]Final!V92</f>
        <v>0</v>
      </c>
      <c r="V83" s="277">
        <f>[2]Final!W92</f>
        <v>0</v>
      </c>
      <c r="W83" s="277">
        <f>[2]Final!X92</f>
        <v>0</v>
      </c>
      <c r="X83" s="277">
        <f>[2]Final!Y92</f>
        <v>0</v>
      </c>
      <c r="Y83" s="277">
        <f>[2]Final!Z92</f>
        <v>0</v>
      </c>
      <c r="Z83" s="277">
        <f>[2]Final!AA92</f>
        <v>0</v>
      </c>
      <c r="AA83" s="277">
        <f>[2]Final!AB92</f>
        <v>0</v>
      </c>
      <c r="AB83" s="277">
        <f>[2]Final!AC92</f>
        <v>0</v>
      </c>
      <c r="AC83" s="277">
        <f>[2]Final!AD92</f>
        <v>0</v>
      </c>
      <c r="AD83" s="277">
        <f>[2]Final!AE92</f>
        <v>0</v>
      </c>
      <c r="AE83" s="277">
        <f>[2]Final!AF92</f>
        <v>0</v>
      </c>
      <c r="AF83" s="277">
        <f>[2]Final!AG92</f>
        <v>0</v>
      </c>
      <c r="AG83" s="277">
        <f>[2]Final!AH92</f>
        <v>0</v>
      </c>
      <c r="AH83" s="277">
        <f>[2]Final!AI92</f>
        <v>0</v>
      </c>
      <c r="AI83" s="277">
        <f>[2]Final!AJ92</f>
        <v>0</v>
      </c>
      <c r="AJ83" s="277">
        <f>[2]Final!AK92</f>
        <v>0</v>
      </c>
      <c r="AK83" s="277">
        <f>[2]Final!AL92</f>
        <v>0</v>
      </c>
      <c r="AL83" s="277">
        <f>[2]Final!AM92</f>
        <v>0</v>
      </c>
      <c r="AM83" s="277">
        <f>[2]Final!AN92</f>
        <v>0</v>
      </c>
      <c r="AN83" s="277">
        <f>[2]Final!AO92</f>
        <v>0</v>
      </c>
      <c r="AO83" s="277">
        <f>[2]Final!AP92</f>
        <v>0</v>
      </c>
      <c r="AP83" s="277">
        <f>[2]Final!AQ92</f>
        <v>0</v>
      </c>
      <c r="AQ83" s="277">
        <f>[2]Final!AR92</f>
        <v>0</v>
      </c>
      <c r="AR83" s="277">
        <f>[2]Final!AS92</f>
        <v>0</v>
      </c>
      <c r="AS83" s="277">
        <f>[2]Final!AT92</f>
        <v>0</v>
      </c>
      <c r="AT83" s="277">
        <f>[2]Final!AU92</f>
        <v>0</v>
      </c>
      <c r="AU83" s="277">
        <f>[2]Final!AV92</f>
        <v>0</v>
      </c>
      <c r="AV83" s="277">
        <f>[2]Final!AW92</f>
        <v>0</v>
      </c>
      <c r="AW83" s="277">
        <f>[2]Final!AX92</f>
        <v>0</v>
      </c>
      <c r="AX83" s="277">
        <f>[2]Final!AY92</f>
        <v>0</v>
      </c>
      <c r="AY83" s="277">
        <f>[2]Final!AZ92</f>
        <v>0</v>
      </c>
      <c r="AZ83" s="277">
        <f>[2]Final!BA92</f>
        <v>0</v>
      </c>
      <c r="BA83" s="277">
        <f>[2]Final!BB92</f>
        <v>0</v>
      </c>
      <c r="BB83" s="277">
        <f>[2]Final!BC92</f>
        <v>0</v>
      </c>
      <c r="BC83" s="277">
        <f>[2]Final!BD92</f>
        <v>0</v>
      </c>
      <c r="BD83" s="277">
        <f>[2]Final!BE92</f>
        <v>0</v>
      </c>
      <c r="BE83" s="277">
        <f>[2]Final!BF92</f>
        <v>0</v>
      </c>
      <c r="BF83" s="277">
        <f>[2]Final!BG92</f>
        <v>0</v>
      </c>
      <c r="BG83" s="277">
        <f>[2]Final!BH92</f>
        <v>0</v>
      </c>
      <c r="BH83" s="277">
        <f>[2]Final!BI92</f>
        <v>0</v>
      </c>
      <c r="BI83" s="277">
        <f>[2]Final!BJ92</f>
        <v>0</v>
      </c>
      <c r="BJ83" s="277">
        <f>[2]Final!BK92</f>
        <v>0</v>
      </c>
      <c r="BK83" s="277">
        <f>[2]Final!BL92</f>
        <v>0</v>
      </c>
      <c r="BL83" s="277">
        <f>[2]Final!BM92</f>
        <v>0</v>
      </c>
      <c r="BM83" s="277">
        <f>[2]Final!BN92</f>
        <v>0</v>
      </c>
      <c r="BN83" s="277">
        <f>[2]Final!BO92</f>
        <v>0</v>
      </c>
      <c r="BO83" s="277">
        <f>[2]Final!BP92</f>
        <v>0</v>
      </c>
      <c r="BP83" s="277">
        <f>[2]Final!BQ92</f>
        <v>0</v>
      </c>
      <c r="BQ83" s="277">
        <f>[2]Final!BR92</f>
        <v>0</v>
      </c>
      <c r="BR83" s="277">
        <f>[2]Final!BS92</f>
        <v>0</v>
      </c>
      <c r="BS83" s="277">
        <f>[2]Final!BT92</f>
        <v>0</v>
      </c>
      <c r="BT83" s="277">
        <f>[2]Final!BU92</f>
        <v>0</v>
      </c>
      <c r="BU83" s="277">
        <f>[2]Final!BV92</f>
        <v>0</v>
      </c>
      <c r="BV83" s="277">
        <f>[2]Final!BW92</f>
        <v>0</v>
      </c>
      <c r="BW83" s="277">
        <f>[2]Final!BX92</f>
        <v>0</v>
      </c>
      <c r="BX83" s="277">
        <f>[2]Final!BY92</f>
        <v>0</v>
      </c>
      <c r="BY83" s="277">
        <f>[2]Final!BZ92</f>
        <v>0</v>
      </c>
      <c r="BZ83" s="277">
        <f>[2]Final!CA92</f>
        <v>0</v>
      </c>
      <c r="CA83" s="277">
        <f>[2]Final!CB92</f>
        <v>0</v>
      </c>
      <c r="CB83" s="277">
        <f>[2]Final!CC92</f>
        <v>0</v>
      </c>
      <c r="CC83" s="277">
        <f>[2]Final!CD92</f>
        <v>0</v>
      </c>
      <c r="CD83" s="277">
        <f>[2]Final!CE92</f>
        <v>0</v>
      </c>
      <c r="CE83" s="277">
        <f>[2]Final!CF92</f>
        <v>0</v>
      </c>
      <c r="CF83" s="277">
        <f>[2]Final!CG92</f>
        <v>0</v>
      </c>
      <c r="CG83" s="277">
        <f>[2]Final!CH92</f>
        <v>0</v>
      </c>
      <c r="CH83" s="277">
        <f>[2]Final!CI92</f>
        <v>0</v>
      </c>
      <c r="CI83" s="277">
        <f>[2]Final!CJ92</f>
        <v>0</v>
      </c>
      <c r="CJ83" s="277">
        <f>[2]Final!CK92</f>
        <v>0</v>
      </c>
      <c r="CK83" s="277">
        <f>[2]Final!CL92</f>
        <v>0</v>
      </c>
      <c r="CL83" s="277">
        <f>[2]Final!CM92</f>
        <v>0</v>
      </c>
      <c r="CM83" s="277">
        <f>[2]Final!CN92</f>
        <v>0</v>
      </c>
      <c r="CN83" s="277">
        <f>[2]Final!CO92</f>
        <v>0</v>
      </c>
      <c r="CO83" s="277">
        <f>[2]Final!CP92</f>
        <v>0</v>
      </c>
      <c r="CP83" s="277">
        <f>[2]Final!CQ92</f>
        <v>0</v>
      </c>
      <c r="CQ83" s="277">
        <f>[2]Final!CR92</f>
        <v>0</v>
      </c>
      <c r="CR83" s="277">
        <f>[2]Final!CS92</f>
        <v>0</v>
      </c>
      <c r="CS83" s="277">
        <f>[2]Final!CT92</f>
        <v>0</v>
      </c>
      <c r="CT83" s="277">
        <f>[2]Final!CU92</f>
        <v>0</v>
      </c>
      <c r="CU83" s="277">
        <f>[2]Final!CV92</f>
        <v>0</v>
      </c>
      <c r="CV83" s="277">
        <f>[2]Final!CW92</f>
        <v>0</v>
      </c>
      <c r="CW83" s="277">
        <f>[2]Final!CX92</f>
        <v>0</v>
      </c>
      <c r="CX83" s="277">
        <f>[2]Final!CY92</f>
        <v>0</v>
      </c>
      <c r="CY83" s="277">
        <f>[2]Final!CZ92</f>
        <v>0</v>
      </c>
      <c r="CZ83" s="277">
        <f>[2]Final!DA92</f>
        <v>0</v>
      </c>
      <c r="DA83" s="277">
        <f>[2]Final!DB92</f>
        <v>0</v>
      </c>
      <c r="DB83" s="277">
        <f>[2]Final!DC92</f>
        <v>0</v>
      </c>
      <c r="DC83" s="92"/>
    </row>
    <row r="84" spans="1:107" x14ac:dyDescent="0.75">
      <c r="A84" s="29" t="s">
        <v>1529</v>
      </c>
      <c r="B84" s="17" t="s">
        <v>1208</v>
      </c>
      <c r="C84" s="277">
        <f>[2]Final!D93</f>
        <v>0</v>
      </c>
      <c r="D84" s="277">
        <f>[2]Final!E93</f>
        <v>0</v>
      </c>
      <c r="E84" s="277">
        <f>[2]Final!F93</f>
        <v>0</v>
      </c>
      <c r="F84" s="277">
        <f>[2]Final!G93</f>
        <v>0</v>
      </c>
      <c r="G84" s="277">
        <f>[2]Final!H93</f>
        <v>0</v>
      </c>
      <c r="H84" s="277">
        <f>[2]Final!I93</f>
        <v>0</v>
      </c>
      <c r="I84" s="277">
        <f>[2]Final!J93</f>
        <v>0</v>
      </c>
      <c r="J84" s="277">
        <f>[2]Final!K93</f>
        <v>0</v>
      </c>
      <c r="K84" s="277">
        <f>[2]Final!L93</f>
        <v>0</v>
      </c>
      <c r="L84" s="277">
        <f>[2]Final!M93</f>
        <v>0</v>
      </c>
      <c r="M84" s="277">
        <f>[2]Final!N93</f>
        <v>0</v>
      </c>
      <c r="N84" s="277">
        <f>[2]Final!O93</f>
        <v>0</v>
      </c>
      <c r="O84" s="277">
        <f>[2]Final!P93</f>
        <v>0</v>
      </c>
      <c r="P84" s="277">
        <f>[2]Final!Q93</f>
        <v>0</v>
      </c>
      <c r="Q84" s="277">
        <f>[2]Final!R93</f>
        <v>0</v>
      </c>
      <c r="R84" s="277">
        <f>[2]Final!S93</f>
        <v>0</v>
      </c>
      <c r="S84" s="277">
        <f>[2]Final!T93</f>
        <v>0</v>
      </c>
      <c r="T84" s="277">
        <f>[2]Final!U93</f>
        <v>0</v>
      </c>
      <c r="U84" s="277">
        <f>[2]Final!V93</f>
        <v>0</v>
      </c>
      <c r="V84" s="277">
        <f>[2]Final!W93</f>
        <v>0</v>
      </c>
      <c r="W84" s="277">
        <f>[2]Final!X93</f>
        <v>0</v>
      </c>
      <c r="X84" s="277">
        <f>[2]Final!Y93</f>
        <v>0</v>
      </c>
      <c r="Y84" s="277">
        <f>[2]Final!Z93</f>
        <v>0</v>
      </c>
      <c r="Z84" s="277">
        <f>[2]Final!AA93</f>
        <v>0</v>
      </c>
      <c r="AA84" s="277">
        <f>[2]Final!AB93</f>
        <v>0</v>
      </c>
      <c r="AB84" s="277">
        <f>[2]Final!AC93</f>
        <v>0</v>
      </c>
      <c r="AC84" s="277">
        <f>[2]Final!AD93</f>
        <v>0</v>
      </c>
      <c r="AD84" s="277">
        <f>[2]Final!AE93</f>
        <v>0</v>
      </c>
      <c r="AE84" s="277">
        <f>[2]Final!AF93</f>
        <v>0</v>
      </c>
      <c r="AF84" s="277">
        <f>[2]Final!AG93</f>
        <v>0</v>
      </c>
      <c r="AG84" s="277">
        <f>[2]Final!AH93</f>
        <v>0</v>
      </c>
      <c r="AH84" s="277">
        <f>[2]Final!AI93</f>
        <v>0</v>
      </c>
      <c r="AI84" s="277">
        <f>[2]Final!AJ93</f>
        <v>0</v>
      </c>
      <c r="AJ84" s="277">
        <f>[2]Final!AK93</f>
        <v>0</v>
      </c>
      <c r="AK84" s="277">
        <f>[2]Final!AL93</f>
        <v>0</v>
      </c>
      <c r="AL84" s="277">
        <f>[2]Final!AM93</f>
        <v>0</v>
      </c>
      <c r="AM84" s="277">
        <f>[2]Final!AN93</f>
        <v>0</v>
      </c>
      <c r="AN84" s="277">
        <f>[2]Final!AO93</f>
        <v>0</v>
      </c>
      <c r="AO84" s="277">
        <f>[2]Final!AP93</f>
        <v>0</v>
      </c>
      <c r="AP84" s="277">
        <f>[2]Final!AQ93</f>
        <v>0</v>
      </c>
      <c r="AQ84" s="277">
        <f>[2]Final!AR93</f>
        <v>0</v>
      </c>
      <c r="AR84" s="277">
        <f>[2]Final!AS93</f>
        <v>0</v>
      </c>
      <c r="AS84" s="277">
        <f>[2]Final!AT93</f>
        <v>0</v>
      </c>
      <c r="AT84" s="277">
        <f>[2]Final!AU93</f>
        <v>0</v>
      </c>
      <c r="AU84" s="277">
        <f>[2]Final!AV93</f>
        <v>0</v>
      </c>
      <c r="AV84" s="277">
        <f>[2]Final!AW93</f>
        <v>0</v>
      </c>
      <c r="AW84" s="277">
        <f>[2]Final!AX93</f>
        <v>0</v>
      </c>
      <c r="AX84" s="277">
        <f>[2]Final!AY93</f>
        <v>0</v>
      </c>
      <c r="AY84" s="277">
        <f>[2]Final!AZ93</f>
        <v>0</v>
      </c>
      <c r="AZ84" s="277">
        <f>[2]Final!BA93</f>
        <v>0</v>
      </c>
      <c r="BA84" s="277">
        <f>[2]Final!BB93</f>
        <v>0</v>
      </c>
      <c r="BB84" s="277">
        <f>[2]Final!BC93</f>
        <v>0</v>
      </c>
      <c r="BC84" s="277">
        <f>[2]Final!BD93</f>
        <v>0</v>
      </c>
      <c r="BD84" s="277">
        <f>[2]Final!BE93</f>
        <v>0</v>
      </c>
      <c r="BE84" s="277">
        <f>[2]Final!BF93</f>
        <v>0</v>
      </c>
      <c r="BF84" s="277">
        <f>[2]Final!BG93</f>
        <v>0</v>
      </c>
      <c r="BG84" s="277">
        <f>[2]Final!BH93</f>
        <v>0</v>
      </c>
      <c r="BH84" s="277">
        <f>[2]Final!BI93</f>
        <v>0</v>
      </c>
      <c r="BI84" s="277">
        <f>[2]Final!BJ93</f>
        <v>0</v>
      </c>
      <c r="BJ84" s="277">
        <f>[2]Final!BK93</f>
        <v>0</v>
      </c>
      <c r="BK84" s="277">
        <f>[2]Final!BL93</f>
        <v>0</v>
      </c>
      <c r="BL84" s="277">
        <f>[2]Final!BM93</f>
        <v>0</v>
      </c>
      <c r="BM84" s="277">
        <f>[2]Final!BN93</f>
        <v>0</v>
      </c>
      <c r="BN84" s="277">
        <f>[2]Final!BO93</f>
        <v>0</v>
      </c>
      <c r="BO84" s="277">
        <f>[2]Final!BP93</f>
        <v>0</v>
      </c>
      <c r="BP84" s="277">
        <f>[2]Final!BQ93</f>
        <v>0</v>
      </c>
      <c r="BQ84" s="277">
        <f>[2]Final!BR93</f>
        <v>0</v>
      </c>
      <c r="BR84" s="277">
        <f>[2]Final!BS93</f>
        <v>0</v>
      </c>
      <c r="BS84" s="277">
        <f>[2]Final!BT93</f>
        <v>0</v>
      </c>
      <c r="BT84" s="277">
        <f>[2]Final!BU93</f>
        <v>0</v>
      </c>
      <c r="BU84" s="277">
        <f>[2]Final!BV93</f>
        <v>0</v>
      </c>
      <c r="BV84" s="277">
        <f>[2]Final!BW93</f>
        <v>0</v>
      </c>
      <c r="BW84" s="277">
        <f>[2]Final!BX93</f>
        <v>0</v>
      </c>
      <c r="BX84" s="277">
        <f>[2]Final!BY93</f>
        <v>0</v>
      </c>
      <c r="BY84" s="277">
        <f>[2]Final!BZ93</f>
        <v>0</v>
      </c>
      <c r="BZ84" s="277">
        <f>[2]Final!CA93</f>
        <v>0</v>
      </c>
      <c r="CA84" s="277">
        <f>[2]Final!CB93</f>
        <v>0</v>
      </c>
      <c r="CB84" s="277">
        <f>[2]Final!CC93</f>
        <v>0</v>
      </c>
      <c r="CC84" s="277">
        <f>[2]Final!CD93</f>
        <v>0</v>
      </c>
      <c r="CD84" s="277">
        <f>[2]Final!CE93</f>
        <v>0</v>
      </c>
      <c r="CE84" s="277">
        <f>[2]Final!CF93</f>
        <v>0</v>
      </c>
      <c r="CF84" s="277">
        <f>[2]Final!CG93</f>
        <v>0</v>
      </c>
      <c r="CG84" s="277">
        <f>[2]Final!CH93</f>
        <v>0</v>
      </c>
      <c r="CH84" s="277">
        <f>[2]Final!CI93</f>
        <v>0</v>
      </c>
      <c r="CI84" s="277">
        <f>[2]Final!CJ93</f>
        <v>0</v>
      </c>
      <c r="CJ84" s="277">
        <f>[2]Final!CK93</f>
        <v>0</v>
      </c>
      <c r="CK84" s="277">
        <f>[2]Final!CL93</f>
        <v>0</v>
      </c>
      <c r="CL84" s="277">
        <f>[2]Final!CM93</f>
        <v>0</v>
      </c>
      <c r="CM84" s="277">
        <f>[2]Final!CN93</f>
        <v>0</v>
      </c>
      <c r="CN84" s="277">
        <f>[2]Final!CO93</f>
        <v>0</v>
      </c>
      <c r="CO84" s="277">
        <f>[2]Final!CP93</f>
        <v>0</v>
      </c>
      <c r="CP84" s="277">
        <f>[2]Final!CQ93</f>
        <v>0</v>
      </c>
      <c r="CQ84" s="277">
        <f>[2]Final!CR93</f>
        <v>0</v>
      </c>
      <c r="CR84" s="277">
        <f>[2]Final!CS93</f>
        <v>0</v>
      </c>
      <c r="CS84" s="277">
        <f>[2]Final!CT93</f>
        <v>0</v>
      </c>
      <c r="CT84" s="277">
        <f>[2]Final!CU93</f>
        <v>0</v>
      </c>
      <c r="CU84" s="277">
        <f>[2]Final!CV93</f>
        <v>0</v>
      </c>
      <c r="CV84" s="277">
        <f>[2]Final!CW93</f>
        <v>0</v>
      </c>
      <c r="CW84" s="277">
        <f>[2]Final!CX93</f>
        <v>0</v>
      </c>
      <c r="CX84" s="277">
        <f>[2]Final!CY93</f>
        <v>0</v>
      </c>
      <c r="CY84" s="277">
        <f>[2]Final!CZ93</f>
        <v>0</v>
      </c>
      <c r="CZ84" s="277">
        <f>[2]Final!DA93</f>
        <v>0</v>
      </c>
      <c r="DA84" s="277">
        <f>[2]Final!DB93</f>
        <v>0</v>
      </c>
      <c r="DB84" s="277">
        <f>[2]Final!DC93</f>
        <v>0</v>
      </c>
      <c r="DC84" s="92"/>
    </row>
    <row r="85" spans="1:107" x14ac:dyDescent="0.75">
      <c r="A85" s="29" t="s">
        <v>1530</v>
      </c>
      <c r="B85" s="17" t="s">
        <v>1211</v>
      </c>
      <c r="C85" s="277">
        <f>[2]Final!D94</f>
        <v>0</v>
      </c>
      <c r="D85" s="277">
        <f>[2]Final!E94</f>
        <v>0</v>
      </c>
      <c r="E85" s="277">
        <f>[2]Final!F94</f>
        <v>0</v>
      </c>
      <c r="F85" s="277">
        <f>[2]Final!G94</f>
        <v>0</v>
      </c>
      <c r="G85" s="277">
        <f>[2]Final!H94</f>
        <v>0</v>
      </c>
      <c r="H85" s="277">
        <f>[2]Final!I94</f>
        <v>0</v>
      </c>
      <c r="I85" s="277">
        <f>[2]Final!J94</f>
        <v>0</v>
      </c>
      <c r="J85" s="277">
        <f>[2]Final!K94</f>
        <v>0</v>
      </c>
      <c r="K85" s="277">
        <f>[2]Final!L94</f>
        <v>0</v>
      </c>
      <c r="L85" s="277">
        <f>[2]Final!M94</f>
        <v>0</v>
      </c>
      <c r="M85" s="277">
        <f>[2]Final!N94</f>
        <v>0</v>
      </c>
      <c r="N85" s="277">
        <f>[2]Final!O94</f>
        <v>0</v>
      </c>
      <c r="O85" s="277">
        <f>[2]Final!P94</f>
        <v>0</v>
      </c>
      <c r="P85" s="277">
        <f>[2]Final!Q94</f>
        <v>0</v>
      </c>
      <c r="Q85" s="277">
        <f>[2]Final!R94</f>
        <v>0</v>
      </c>
      <c r="R85" s="277">
        <f>[2]Final!S94</f>
        <v>0</v>
      </c>
      <c r="S85" s="277">
        <f>[2]Final!T94</f>
        <v>0</v>
      </c>
      <c r="T85" s="277">
        <f>[2]Final!U94</f>
        <v>0</v>
      </c>
      <c r="U85" s="277">
        <f>[2]Final!V94</f>
        <v>0</v>
      </c>
      <c r="V85" s="277">
        <f>[2]Final!W94</f>
        <v>0</v>
      </c>
      <c r="W85" s="277">
        <f>[2]Final!X94</f>
        <v>0</v>
      </c>
      <c r="X85" s="277">
        <f>[2]Final!Y94</f>
        <v>0</v>
      </c>
      <c r="Y85" s="277">
        <f>[2]Final!Z94</f>
        <v>0</v>
      </c>
      <c r="Z85" s="277">
        <f>[2]Final!AA94</f>
        <v>0</v>
      </c>
      <c r="AA85" s="277">
        <f>[2]Final!AB94</f>
        <v>0</v>
      </c>
      <c r="AB85" s="277">
        <f>[2]Final!AC94</f>
        <v>0</v>
      </c>
      <c r="AC85" s="277">
        <f>[2]Final!AD94</f>
        <v>0</v>
      </c>
      <c r="AD85" s="277">
        <f>[2]Final!AE94</f>
        <v>0</v>
      </c>
      <c r="AE85" s="277">
        <f>[2]Final!AF94</f>
        <v>0</v>
      </c>
      <c r="AF85" s="277">
        <f>[2]Final!AG94</f>
        <v>0</v>
      </c>
      <c r="AG85" s="277">
        <f>[2]Final!AH94</f>
        <v>0</v>
      </c>
      <c r="AH85" s="277">
        <f>[2]Final!AI94</f>
        <v>0</v>
      </c>
      <c r="AI85" s="277">
        <f>[2]Final!AJ94</f>
        <v>0</v>
      </c>
      <c r="AJ85" s="277">
        <f>[2]Final!AK94</f>
        <v>0</v>
      </c>
      <c r="AK85" s="277">
        <f>[2]Final!AL94</f>
        <v>0</v>
      </c>
      <c r="AL85" s="277">
        <f>[2]Final!AM94</f>
        <v>0</v>
      </c>
      <c r="AM85" s="277">
        <f>[2]Final!AN94</f>
        <v>0</v>
      </c>
      <c r="AN85" s="277">
        <f>[2]Final!AO94</f>
        <v>0</v>
      </c>
      <c r="AO85" s="277">
        <f>[2]Final!AP94</f>
        <v>4.4532146228316444E-3</v>
      </c>
      <c r="AP85" s="277">
        <f>[2]Final!AQ94</f>
        <v>1.5987405119716252E-3</v>
      </c>
      <c r="AQ85" s="277">
        <f>[2]Final!AR94</f>
        <v>9.638054253830252E-3</v>
      </c>
      <c r="AR85" s="277">
        <f>[2]Final!AS94</f>
        <v>9.6380542538302503E-3</v>
      </c>
      <c r="AS85" s="277">
        <f>[2]Final!AT94</f>
        <v>3.1845399822281921E-3</v>
      </c>
      <c r="AT85" s="277">
        <f>[2]Final!AU94</f>
        <v>0</v>
      </c>
      <c r="AU85" s="277">
        <f>[2]Final!AV94</f>
        <v>4.1066281152326162E-3</v>
      </c>
      <c r="AV85" s="277">
        <f>[2]Final!AW94</f>
        <v>7.1420930466639006E-3</v>
      </c>
      <c r="AW85" s="277">
        <f>[2]Final!AX94</f>
        <v>3.3828380991996342E-3</v>
      </c>
      <c r="AX85" s="277">
        <f>[2]Final!AY94</f>
        <v>0</v>
      </c>
      <c r="AY85" s="277">
        <f>[2]Final!AZ94</f>
        <v>6.4444028286357339E-3</v>
      </c>
      <c r="AZ85" s="277">
        <f>[2]Final!BA94</f>
        <v>2.5309198401160427E-3</v>
      </c>
      <c r="BA85" s="277">
        <f>[2]Final!BB94</f>
        <v>6.9563281531459034E-3</v>
      </c>
      <c r="BB85" s="277">
        <f>[2]Final!BC94</f>
        <v>1.2772884202371711E-3</v>
      </c>
      <c r="BC85" s="277">
        <f>[2]Final!BD94</f>
        <v>9.7860226232453877E-3</v>
      </c>
      <c r="BD85" s="277">
        <f>[2]Final!BE94</f>
        <v>9.7646329114156136E-3</v>
      </c>
      <c r="BE85" s="277">
        <f>[2]Final!BF94</f>
        <v>1.5949535005144778E-2</v>
      </c>
      <c r="BF85" s="277">
        <f>[2]Final!BG94</f>
        <v>1.1042426695781468E-2</v>
      </c>
      <c r="BG85" s="277">
        <f>[2]Final!BH94</f>
        <v>1.321468554551831E-2</v>
      </c>
      <c r="BH85" s="277">
        <f>[2]Final!BI94</f>
        <v>4.4537913842241268E-3</v>
      </c>
      <c r="BI85" s="277">
        <f>[2]Final!BJ94</f>
        <v>5.8886366826726797E-3</v>
      </c>
      <c r="BJ85" s="277">
        <f>[2]Final!BK94</f>
        <v>7.051887694813846E-3</v>
      </c>
      <c r="BK85" s="277">
        <f>[2]Final!BL94</f>
        <v>1.415406925342349E-4</v>
      </c>
      <c r="BL85" s="277">
        <f>[2]Final!BM94</f>
        <v>8.5892408510340901E-3</v>
      </c>
      <c r="BM85" s="277">
        <f>[2]Final!BN94</f>
        <v>7.3448777064569204E-3</v>
      </c>
      <c r="BN85" s="277">
        <f>[2]Final!BO94</f>
        <v>2.383827444307118E-2</v>
      </c>
      <c r="BO85" s="277">
        <f>[2]Final!BP94</f>
        <v>1.5420876947702981E-3</v>
      </c>
      <c r="BP85" s="277">
        <f>[2]Final!BQ94</f>
        <v>3.1535866881647772E-3</v>
      </c>
      <c r="BQ85" s="277">
        <f>[2]Final!BR94</f>
        <v>0</v>
      </c>
      <c r="BR85" s="277">
        <f>[2]Final!BS94</f>
        <v>3.6047994544436087E-3</v>
      </c>
      <c r="BS85" s="277">
        <f>[2]Final!BT94</f>
        <v>2.6802995078267096E-3</v>
      </c>
      <c r="BT85" s="277">
        <f>[2]Final!BU94</f>
        <v>4.3723930186946444E-3</v>
      </c>
      <c r="BU85" s="277">
        <f>[2]Final!BV94</f>
        <v>1.7688277125972623E-2</v>
      </c>
      <c r="BV85" s="277">
        <f>[2]Final!BW94</f>
        <v>7.2492069431187292E-3</v>
      </c>
      <c r="BW85" s="277">
        <f>[2]Final!BX94</f>
        <v>0</v>
      </c>
      <c r="BX85" s="277">
        <f>[2]Final!BY94</f>
        <v>1.8875536195018573E-2</v>
      </c>
      <c r="BY85" s="277">
        <f>[2]Final!BZ94</f>
        <v>5.356401462108118E-2</v>
      </c>
      <c r="BZ85" s="277">
        <f>[2]Final!CA94</f>
        <v>0.13536454348052998</v>
      </c>
      <c r="CA85" s="277">
        <f>[2]Final!CB94</f>
        <v>7.1263973216316279E-2</v>
      </c>
      <c r="CB85" s="277">
        <f>[2]Final!CC94</f>
        <v>5.8042585702397981E-2</v>
      </c>
      <c r="CC85" s="277">
        <f>[2]Final!CD94</f>
        <v>1.7549681530118051E-2</v>
      </c>
      <c r="CD85" s="277">
        <f>[2]Final!CE94</f>
        <v>0.12321459420170003</v>
      </c>
      <c r="CE85" s="277">
        <f>[2]Final!CF94</f>
        <v>5.9907489103700994E-3</v>
      </c>
      <c r="CF85" s="277">
        <f>[2]Final!CG94</f>
        <v>5.0069955089341277E-3</v>
      </c>
      <c r="CG85" s="277">
        <f>[2]Final!CH94</f>
        <v>1.043340515935025E-2</v>
      </c>
      <c r="CH85" s="277">
        <f>[2]Final!CI94</f>
        <v>5.2375787907325087E-3</v>
      </c>
      <c r="CI85" s="277">
        <f>[2]Final!CJ94</f>
        <v>4.9010686962971542E-3</v>
      </c>
      <c r="CJ85" s="277">
        <f>[2]Final!CK94</f>
        <v>0</v>
      </c>
      <c r="CK85" s="277">
        <f>[2]Final!CL94</f>
        <v>1.7787499964560811E-4</v>
      </c>
      <c r="CL85" s="277">
        <f>[2]Final!CM94</f>
        <v>9.8377882782634922E-7</v>
      </c>
      <c r="CM85" s="277">
        <f>[2]Final!CN94</f>
        <v>0</v>
      </c>
      <c r="CN85" s="277">
        <f>[2]Final!CO94</f>
        <v>3.3817974554745515E-3</v>
      </c>
      <c r="CO85" s="277">
        <f>[2]Final!CP94</f>
        <v>8.1867330915864935E-3</v>
      </c>
      <c r="CP85" s="277">
        <f>[2]Final!CQ94</f>
        <v>2.1284535717018944E-2</v>
      </c>
      <c r="CQ85" s="277">
        <f>[2]Final!CR94</f>
        <v>7.2401599208641847E-3</v>
      </c>
      <c r="CR85" s="277">
        <f>[2]Final!CS94</f>
        <v>2.3273435370683462E-2</v>
      </c>
      <c r="CS85" s="277">
        <f>[2]Final!CT94</f>
        <v>3.2908593861355399E-3</v>
      </c>
      <c r="CT85" s="277">
        <f>[2]Final!CU94</f>
        <v>1.2883112538772768E-2</v>
      </c>
      <c r="CU85" s="277">
        <f>[2]Final!CV94</f>
        <v>1.4788489054320184E-2</v>
      </c>
      <c r="CV85" s="277">
        <f>[2]Final!CW94</f>
        <v>1.1755573674235426E-2</v>
      </c>
      <c r="CW85" s="277">
        <f>[2]Final!CX94</f>
        <v>4.976338946169015E-2</v>
      </c>
      <c r="CX85" s="277">
        <f>[2]Final!CY94</f>
        <v>9.6226745505142812E-3</v>
      </c>
      <c r="CY85" s="277">
        <f>[2]Final!CZ94</f>
        <v>1.3353669506749894E-3</v>
      </c>
      <c r="CZ85" s="277">
        <f>[2]Final!DA94</f>
        <v>9.9287330314372629E-3</v>
      </c>
      <c r="DA85" s="277">
        <f>[2]Final!DB94</f>
        <v>0</v>
      </c>
      <c r="DB85" s="277">
        <f>[2]Final!DC94</f>
        <v>0</v>
      </c>
      <c r="DC85" s="92"/>
    </row>
    <row r="86" spans="1:107" x14ac:dyDescent="0.75">
      <c r="A86" s="29" t="s">
        <v>1531</v>
      </c>
      <c r="B86" s="17" t="s">
        <v>1214</v>
      </c>
      <c r="C86" s="277">
        <f>[2]Final!D95</f>
        <v>0</v>
      </c>
      <c r="D86" s="277">
        <f>[2]Final!E95</f>
        <v>0</v>
      </c>
      <c r="E86" s="277">
        <f>[2]Final!F95</f>
        <v>0</v>
      </c>
      <c r="F86" s="277">
        <f>[2]Final!G95</f>
        <v>0</v>
      </c>
      <c r="G86" s="277">
        <f>[2]Final!H95</f>
        <v>0</v>
      </c>
      <c r="H86" s="277">
        <f>[2]Final!I95</f>
        <v>0</v>
      </c>
      <c r="I86" s="277">
        <f>[2]Final!J95</f>
        <v>0</v>
      </c>
      <c r="J86" s="277">
        <f>[2]Final!K95</f>
        <v>0</v>
      </c>
      <c r="K86" s="277">
        <f>[2]Final!L95</f>
        <v>0</v>
      </c>
      <c r="L86" s="277">
        <f>[2]Final!M95</f>
        <v>0</v>
      </c>
      <c r="M86" s="277">
        <f>[2]Final!N95</f>
        <v>0</v>
      </c>
      <c r="N86" s="277">
        <f>[2]Final!O95</f>
        <v>0</v>
      </c>
      <c r="O86" s="277">
        <f>[2]Final!P95</f>
        <v>0</v>
      </c>
      <c r="P86" s="277">
        <f>[2]Final!Q95</f>
        <v>0</v>
      </c>
      <c r="Q86" s="277">
        <f>[2]Final!R95</f>
        <v>0</v>
      </c>
      <c r="R86" s="277">
        <f>[2]Final!S95</f>
        <v>0</v>
      </c>
      <c r="S86" s="277">
        <f>[2]Final!T95</f>
        <v>0</v>
      </c>
      <c r="T86" s="277">
        <f>[2]Final!U95</f>
        <v>0</v>
      </c>
      <c r="U86" s="277">
        <f>[2]Final!V95</f>
        <v>0</v>
      </c>
      <c r="V86" s="277">
        <f>[2]Final!W95</f>
        <v>0</v>
      </c>
      <c r="W86" s="277">
        <f>[2]Final!X95</f>
        <v>0</v>
      </c>
      <c r="X86" s="277">
        <f>[2]Final!Y95</f>
        <v>0</v>
      </c>
      <c r="Y86" s="277">
        <f>[2]Final!Z95</f>
        <v>0</v>
      </c>
      <c r="Z86" s="277">
        <f>[2]Final!AA95</f>
        <v>0</v>
      </c>
      <c r="AA86" s="277">
        <f>[2]Final!AB95</f>
        <v>0</v>
      </c>
      <c r="AB86" s="277">
        <f>[2]Final!AC95</f>
        <v>0</v>
      </c>
      <c r="AC86" s="277">
        <f>[2]Final!AD95</f>
        <v>0</v>
      </c>
      <c r="AD86" s="277">
        <f>[2]Final!AE95</f>
        <v>0</v>
      </c>
      <c r="AE86" s="277">
        <f>[2]Final!AF95</f>
        <v>0</v>
      </c>
      <c r="AF86" s="277">
        <f>[2]Final!AG95</f>
        <v>0</v>
      </c>
      <c r="AG86" s="277">
        <f>[2]Final!AH95</f>
        <v>0</v>
      </c>
      <c r="AH86" s="277">
        <f>[2]Final!AI95</f>
        <v>0</v>
      </c>
      <c r="AI86" s="277">
        <f>[2]Final!AJ95</f>
        <v>0</v>
      </c>
      <c r="AJ86" s="277">
        <f>[2]Final!AK95</f>
        <v>0</v>
      </c>
      <c r="AK86" s="277">
        <f>[2]Final!AL95</f>
        <v>0</v>
      </c>
      <c r="AL86" s="277">
        <f>[2]Final!AM95</f>
        <v>0</v>
      </c>
      <c r="AM86" s="277">
        <f>[2]Final!AN95</f>
        <v>0</v>
      </c>
      <c r="AN86" s="277">
        <f>[2]Final!AO95</f>
        <v>0</v>
      </c>
      <c r="AO86" s="277">
        <f>[2]Final!AP95</f>
        <v>2.3805490507957218E-3</v>
      </c>
      <c r="AP86" s="277">
        <f>[2]Final!AQ95</f>
        <v>0</v>
      </c>
      <c r="AQ86" s="277">
        <f>[2]Final!AR95</f>
        <v>3.6748618631858979E-3</v>
      </c>
      <c r="AR86" s="277">
        <f>[2]Final!AS95</f>
        <v>3.6748618631858971E-3</v>
      </c>
      <c r="AS86" s="277">
        <f>[2]Final!AT95</f>
        <v>0</v>
      </c>
      <c r="AT86" s="277">
        <f>[2]Final!AU95</f>
        <v>0</v>
      </c>
      <c r="AU86" s="277">
        <f>[2]Final!AV95</f>
        <v>0</v>
      </c>
      <c r="AV86" s="277">
        <f>[2]Final!AW95</f>
        <v>1.0728725836840903E-3</v>
      </c>
      <c r="AW86" s="277">
        <f>[2]Final!AX95</f>
        <v>0</v>
      </c>
      <c r="AX86" s="277">
        <f>[2]Final!AY95</f>
        <v>0</v>
      </c>
      <c r="AY86" s="277">
        <f>[2]Final!AZ95</f>
        <v>9.6891887411604803E-4</v>
      </c>
      <c r="AZ86" s="277">
        <f>[2]Final!BA95</f>
        <v>3.7859197858603191E-3</v>
      </c>
      <c r="BA86" s="277">
        <f>[2]Final!BB95</f>
        <v>3.0701749872718165E-3</v>
      </c>
      <c r="BB86" s="277">
        <f>[2]Final!BC95</f>
        <v>0</v>
      </c>
      <c r="BC86" s="277">
        <f>[2]Final!BD95</f>
        <v>9.9951300454870461E-3</v>
      </c>
      <c r="BD86" s="277">
        <f>[2]Final!BE95</f>
        <v>0</v>
      </c>
      <c r="BE86" s="277">
        <f>[2]Final!BF95</f>
        <v>0</v>
      </c>
      <c r="BF86" s="277">
        <f>[2]Final!BG95</f>
        <v>0</v>
      </c>
      <c r="BG86" s="277">
        <f>[2]Final!BH95</f>
        <v>0</v>
      </c>
      <c r="BH86" s="277">
        <f>[2]Final!BI95</f>
        <v>5.6931182214189332E-3</v>
      </c>
      <c r="BI86" s="277">
        <f>[2]Final!BJ95</f>
        <v>2.2882473512969865E-2</v>
      </c>
      <c r="BJ86" s="277">
        <f>[2]Final!BK95</f>
        <v>2.1732558942392479E-2</v>
      </c>
      <c r="BK86" s="277">
        <f>[2]Final!BL95</f>
        <v>0</v>
      </c>
      <c r="BL86" s="277">
        <f>[2]Final!BM95</f>
        <v>0</v>
      </c>
      <c r="BM86" s="277">
        <f>[2]Final!BN95</f>
        <v>1.7197188295747838E-4</v>
      </c>
      <c r="BN86" s="277">
        <f>[2]Final!BO95</f>
        <v>2.03626947891965E-2</v>
      </c>
      <c r="BO86" s="277">
        <f>[2]Final!BP95</f>
        <v>8.7106092247024883E-2</v>
      </c>
      <c r="BP86" s="277">
        <f>[2]Final!BQ95</f>
        <v>3.695799046984367E-4</v>
      </c>
      <c r="BQ86" s="277">
        <f>[2]Final!BR95</f>
        <v>0</v>
      </c>
      <c r="BR86" s="277">
        <f>[2]Final!BS95</f>
        <v>2.3600683144761321E-3</v>
      </c>
      <c r="BS86" s="277">
        <f>[2]Final!BT95</f>
        <v>1.2318356709825182E-3</v>
      </c>
      <c r="BT86" s="277">
        <f>[2]Final!BU95</f>
        <v>1.4481520877038465E-4</v>
      </c>
      <c r="BU86" s="277">
        <f>[2]Final!BV95</f>
        <v>0</v>
      </c>
      <c r="BV86" s="277">
        <f>[2]Final!BW95</f>
        <v>1.6565835492213874E-3</v>
      </c>
      <c r="BW86" s="277">
        <f>[2]Final!BX95</f>
        <v>0</v>
      </c>
      <c r="BX86" s="277">
        <f>[2]Final!BY95</f>
        <v>1.0032649348635915E-3</v>
      </c>
      <c r="BY86" s="277">
        <f>[2]Final!BZ95</f>
        <v>2.2545274665040373E-3</v>
      </c>
      <c r="BZ86" s="277">
        <f>[2]Final!CA95</f>
        <v>1.3802086444086705E-2</v>
      </c>
      <c r="CA86" s="277">
        <f>[2]Final!CB95</f>
        <v>4.6527585999484077E-3</v>
      </c>
      <c r="CB86" s="277">
        <f>[2]Final!CC95</f>
        <v>5.036841478717748E-3</v>
      </c>
      <c r="CC86" s="277">
        <f>[2]Final!CD95</f>
        <v>1.0766648132540165E-2</v>
      </c>
      <c r="CD86" s="277">
        <f>[2]Final!CE95</f>
        <v>2.9103792466566017E-3</v>
      </c>
      <c r="CE86" s="277">
        <f>[2]Final!CF95</f>
        <v>3.0619287205025068E-3</v>
      </c>
      <c r="CF86" s="277">
        <f>[2]Final!CG95</f>
        <v>1.6675127195787639E-3</v>
      </c>
      <c r="CG86" s="277">
        <f>[2]Final!CH95</f>
        <v>2.5957375252280853E-3</v>
      </c>
      <c r="CH86" s="277">
        <f>[2]Final!CI95</f>
        <v>7.3142886445753272E-2</v>
      </c>
      <c r="CI86" s="277">
        <f>[2]Final!CJ95</f>
        <v>0</v>
      </c>
      <c r="CJ86" s="277">
        <f>[2]Final!CK95</f>
        <v>7.3696095470188027E-3</v>
      </c>
      <c r="CK86" s="277">
        <f>[2]Final!CL95</f>
        <v>0</v>
      </c>
      <c r="CL86" s="277">
        <f>[2]Final!CM95</f>
        <v>0</v>
      </c>
      <c r="CM86" s="277">
        <f>[2]Final!CN95</f>
        <v>0</v>
      </c>
      <c r="CN86" s="277">
        <f>[2]Final!CO95</f>
        <v>0</v>
      </c>
      <c r="CO86" s="277">
        <f>[2]Final!CP95</f>
        <v>1.1119537346134174E-2</v>
      </c>
      <c r="CP86" s="277">
        <f>[2]Final!CQ95</f>
        <v>1.8435750238548321E-2</v>
      </c>
      <c r="CQ86" s="277">
        <f>[2]Final!CR95</f>
        <v>4.8851021943081417E-4</v>
      </c>
      <c r="CR86" s="277">
        <f>[2]Final!CS95</f>
        <v>0.13842938298764948</v>
      </c>
      <c r="CS86" s="277">
        <f>[2]Final!CT95</f>
        <v>4.2438012670313781E-3</v>
      </c>
      <c r="CT86" s="277">
        <f>[2]Final!CU95</f>
        <v>6.2870364583685837E-3</v>
      </c>
      <c r="CU86" s="277">
        <f>[2]Final!CV95</f>
        <v>5.8377012170087545E-3</v>
      </c>
      <c r="CV86" s="277">
        <f>[2]Final!CW95</f>
        <v>1.7398628527232516E-3</v>
      </c>
      <c r="CW86" s="277">
        <f>[2]Final!CX95</f>
        <v>3.6776898997748237E-3</v>
      </c>
      <c r="CX86" s="277">
        <f>[2]Final!CY95</f>
        <v>0</v>
      </c>
      <c r="CY86" s="277">
        <f>[2]Final!CZ95</f>
        <v>0</v>
      </c>
      <c r="CZ86" s="277">
        <f>[2]Final!DA95</f>
        <v>1.9399204646661391E-2</v>
      </c>
      <c r="DA86" s="277">
        <f>[2]Final!DB95</f>
        <v>0</v>
      </c>
      <c r="DB86" s="277">
        <f>[2]Final!DC95</f>
        <v>0</v>
      </c>
      <c r="DC86" s="92"/>
    </row>
    <row r="87" spans="1:107" x14ac:dyDescent="0.75">
      <c r="A87" s="29" t="s">
        <v>1532</v>
      </c>
      <c r="B87" s="17" t="s">
        <v>1217</v>
      </c>
      <c r="C87" s="277">
        <f>[2]Final!D96</f>
        <v>0</v>
      </c>
      <c r="D87" s="277">
        <f>[2]Final!E96</f>
        <v>0</v>
      </c>
      <c r="E87" s="277">
        <f>[2]Final!F96</f>
        <v>0</v>
      </c>
      <c r="F87" s="277">
        <f>[2]Final!G96</f>
        <v>0</v>
      </c>
      <c r="G87" s="277">
        <f>[2]Final!H96</f>
        <v>0</v>
      </c>
      <c r="H87" s="277">
        <f>[2]Final!I96</f>
        <v>0</v>
      </c>
      <c r="I87" s="277">
        <f>[2]Final!J96</f>
        <v>0</v>
      </c>
      <c r="J87" s="277">
        <f>[2]Final!K96</f>
        <v>0</v>
      </c>
      <c r="K87" s="277">
        <f>[2]Final!L96</f>
        <v>0</v>
      </c>
      <c r="L87" s="277">
        <f>[2]Final!M96</f>
        <v>0</v>
      </c>
      <c r="M87" s="277">
        <f>[2]Final!N96</f>
        <v>0</v>
      </c>
      <c r="N87" s="277">
        <f>[2]Final!O96</f>
        <v>0</v>
      </c>
      <c r="O87" s="277">
        <f>[2]Final!P96</f>
        <v>0</v>
      </c>
      <c r="P87" s="277">
        <f>[2]Final!Q96</f>
        <v>0</v>
      </c>
      <c r="Q87" s="277">
        <f>[2]Final!R96</f>
        <v>0</v>
      </c>
      <c r="R87" s="277">
        <f>[2]Final!S96</f>
        <v>0</v>
      </c>
      <c r="S87" s="277">
        <f>[2]Final!T96</f>
        <v>0</v>
      </c>
      <c r="T87" s="277">
        <f>[2]Final!U96</f>
        <v>0</v>
      </c>
      <c r="U87" s="277">
        <f>[2]Final!V96</f>
        <v>0</v>
      </c>
      <c r="V87" s="277">
        <f>[2]Final!W96</f>
        <v>0</v>
      </c>
      <c r="W87" s="277">
        <f>[2]Final!X96</f>
        <v>0</v>
      </c>
      <c r="X87" s="277">
        <f>[2]Final!Y96</f>
        <v>0</v>
      </c>
      <c r="Y87" s="277">
        <f>[2]Final!Z96</f>
        <v>0</v>
      </c>
      <c r="Z87" s="277">
        <f>[2]Final!AA96</f>
        <v>0</v>
      </c>
      <c r="AA87" s="277">
        <f>[2]Final!AB96</f>
        <v>0</v>
      </c>
      <c r="AB87" s="277">
        <f>[2]Final!AC96</f>
        <v>0</v>
      </c>
      <c r="AC87" s="277">
        <f>[2]Final!AD96</f>
        <v>0</v>
      </c>
      <c r="AD87" s="277">
        <f>[2]Final!AE96</f>
        <v>0</v>
      </c>
      <c r="AE87" s="277">
        <f>[2]Final!AF96</f>
        <v>0</v>
      </c>
      <c r="AF87" s="277">
        <f>[2]Final!AG96</f>
        <v>0</v>
      </c>
      <c r="AG87" s="277">
        <f>[2]Final!AH96</f>
        <v>0</v>
      </c>
      <c r="AH87" s="277">
        <f>[2]Final!AI96</f>
        <v>0</v>
      </c>
      <c r="AI87" s="277">
        <f>[2]Final!AJ96</f>
        <v>0</v>
      </c>
      <c r="AJ87" s="277">
        <f>[2]Final!AK96</f>
        <v>0</v>
      </c>
      <c r="AK87" s="277">
        <f>[2]Final!AL96</f>
        <v>0</v>
      </c>
      <c r="AL87" s="277">
        <f>[2]Final!AM96</f>
        <v>0</v>
      </c>
      <c r="AM87" s="277">
        <f>[2]Final!AN96</f>
        <v>0</v>
      </c>
      <c r="AN87" s="277">
        <f>[2]Final!AO96</f>
        <v>0</v>
      </c>
      <c r="AO87" s="277">
        <f>[2]Final!AP96</f>
        <v>1.3479859195173007E-3</v>
      </c>
      <c r="AP87" s="277">
        <f>[2]Final!AQ96</f>
        <v>0</v>
      </c>
      <c r="AQ87" s="277">
        <f>[2]Final!AR96</f>
        <v>1.7496857063869126E-4</v>
      </c>
      <c r="AR87" s="277">
        <f>[2]Final!AS96</f>
        <v>1.7496857063869126E-4</v>
      </c>
      <c r="AS87" s="277">
        <f>[2]Final!AT96</f>
        <v>0</v>
      </c>
      <c r="AT87" s="277">
        <f>[2]Final!AU96</f>
        <v>0</v>
      </c>
      <c r="AU87" s="277">
        <f>[2]Final!AV96</f>
        <v>0</v>
      </c>
      <c r="AV87" s="277">
        <f>[2]Final!AW96</f>
        <v>3.2094984971990794E-4</v>
      </c>
      <c r="AW87" s="277">
        <f>[2]Final!AX96</f>
        <v>0</v>
      </c>
      <c r="AX87" s="277">
        <f>[2]Final!AY96</f>
        <v>0</v>
      </c>
      <c r="AY87" s="277">
        <f>[2]Final!AZ96</f>
        <v>5.7566962149839616E-4</v>
      </c>
      <c r="AZ87" s="277">
        <f>[2]Final!BA96</f>
        <v>1.8289404819677004E-3</v>
      </c>
      <c r="BA87" s="277">
        <f>[2]Final!BB96</f>
        <v>1.0190551049043405E-3</v>
      </c>
      <c r="BB87" s="277">
        <f>[2]Final!BC96</f>
        <v>1.281329593289007E-3</v>
      </c>
      <c r="BC87" s="277">
        <f>[2]Final!BD96</f>
        <v>5.1817309144121465E-3</v>
      </c>
      <c r="BD87" s="277">
        <f>[2]Final!BE96</f>
        <v>0</v>
      </c>
      <c r="BE87" s="277">
        <f>[2]Final!BF96</f>
        <v>0</v>
      </c>
      <c r="BF87" s="277">
        <f>[2]Final!BG96</f>
        <v>0</v>
      </c>
      <c r="BG87" s="277">
        <f>[2]Final!BH96</f>
        <v>0</v>
      </c>
      <c r="BH87" s="277">
        <f>[2]Final!BI96</f>
        <v>3.3946229785882941E-3</v>
      </c>
      <c r="BI87" s="277">
        <f>[2]Final!BJ96</f>
        <v>1.3604533068054061E-2</v>
      </c>
      <c r="BJ87" s="277">
        <f>[2]Final!BK96</f>
        <v>2.2194742235113734E-3</v>
      </c>
      <c r="BK87" s="277">
        <f>[2]Final!BL96</f>
        <v>0</v>
      </c>
      <c r="BL87" s="277">
        <f>[2]Final!BM96</f>
        <v>0</v>
      </c>
      <c r="BM87" s="277">
        <f>[2]Final!BN96</f>
        <v>1.0045358860238631E-4</v>
      </c>
      <c r="BN87" s="277">
        <f>[2]Final!BO96</f>
        <v>1.2020097382761625E-2</v>
      </c>
      <c r="BO87" s="277">
        <f>[2]Final!BP96</f>
        <v>1.2586194736457052E-2</v>
      </c>
      <c r="BP87" s="277">
        <f>[2]Final!BQ96</f>
        <v>2.0389830145053559E-4</v>
      </c>
      <c r="BQ87" s="277">
        <f>[2]Final!BR96</f>
        <v>0</v>
      </c>
      <c r="BR87" s="277">
        <f>[2]Final!BS96</f>
        <v>1.3109423518030399E-3</v>
      </c>
      <c r="BS87" s="277">
        <f>[2]Final!BT96</f>
        <v>7.3303989408091878E-4</v>
      </c>
      <c r="BT87" s="277">
        <f>[2]Final!BU96</f>
        <v>5.6695221074891763E-5</v>
      </c>
      <c r="BU87" s="277">
        <f>[2]Final!BV96</f>
        <v>0</v>
      </c>
      <c r="BV87" s="277">
        <f>[2]Final!BW96</f>
        <v>8.4523641798321854E-4</v>
      </c>
      <c r="BW87" s="277">
        <f>[2]Final!BX96</f>
        <v>0</v>
      </c>
      <c r="BX87" s="277">
        <f>[2]Final!BY96</f>
        <v>5.6835631594631425E-4</v>
      </c>
      <c r="BY87" s="277">
        <f>[2]Final!BZ96</f>
        <v>1.2535584433408338E-3</v>
      </c>
      <c r="BZ87" s="277">
        <f>[2]Final!CA96</f>
        <v>7.7544974189377516E-3</v>
      </c>
      <c r="CA87" s="277">
        <f>[2]Final!CB96</f>
        <v>1.2630710410361395E-3</v>
      </c>
      <c r="CB87" s="277">
        <f>[2]Final!CC96</f>
        <v>1.3241323845380501E-3</v>
      </c>
      <c r="CC87" s="277">
        <f>[2]Final!CD96</f>
        <v>6.4941715580567647E-2</v>
      </c>
      <c r="CD87" s="277">
        <f>[2]Final!CE96</f>
        <v>1.6743533407382796E-3</v>
      </c>
      <c r="CE87" s="277">
        <f>[2]Final!CF96</f>
        <v>1.1229637173529449E-3</v>
      </c>
      <c r="CF87" s="277">
        <f>[2]Final!CG96</f>
        <v>6.7500131646733232E-4</v>
      </c>
      <c r="CG87" s="277">
        <f>[2]Final!CH96</f>
        <v>1.2890502242432892E-3</v>
      </c>
      <c r="CH87" s="277">
        <f>[2]Final!CI96</f>
        <v>2.998984352135524E-3</v>
      </c>
      <c r="CI87" s="277">
        <f>[2]Final!CJ96</f>
        <v>0</v>
      </c>
      <c r="CJ87" s="277">
        <f>[2]Final!CK96</f>
        <v>4.2858740051613395E-3</v>
      </c>
      <c r="CK87" s="277">
        <f>[2]Final!CL96</f>
        <v>0</v>
      </c>
      <c r="CL87" s="277">
        <f>[2]Final!CM96</f>
        <v>0</v>
      </c>
      <c r="CM87" s="277">
        <f>[2]Final!CN96</f>
        <v>0</v>
      </c>
      <c r="CN87" s="277">
        <f>[2]Final!CO96</f>
        <v>0</v>
      </c>
      <c r="CO87" s="277">
        <f>[2]Final!CP96</f>
        <v>4.7314923230792694E-3</v>
      </c>
      <c r="CP87" s="277">
        <f>[2]Final!CQ96</f>
        <v>1.0538180365800351E-2</v>
      </c>
      <c r="CQ87" s="277">
        <f>[2]Final!CR96</f>
        <v>9.1763582257494832E-5</v>
      </c>
      <c r="CR87" s="277">
        <f>[2]Final!CS96</f>
        <v>5.7305155255338427E-2</v>
      </c>
      <c r="CS87" s="277">
        <f>[2]Final!CT96</f>
        <v>1.096130219567937E-3</v>
      </c>
      <c r="CT87" s="277">
        <f>[2]Final!CU96</f>
        <v>1.8105356453426813E-3</v>
      </c>
      <c r="CU87" s="277">
        <f>[2]Final!CV96</f>
        <v>3.3477461399128924E-3</v>
      </c>
      <c r="CV87" s="277">
        <f>[2]Final!CW96</f>
        <v>8.4148522723377379E-4</v>
      </c>
      <c r="CW87" s="277">
        <f>[2]Final!CX96</f>
        <v>1.1397938162186693E-4</v>
      </c>
      <c r="CX87" s="277">
        <f>[2]Final!CY96</f>
        <v>0</v>
      </c>
      <c r="CY87" s="277">
        <f>[2]Final!CZ96</f>
        <v>0</v>
      </c>
      <c r="CZ87" s="277">
        <f>[2]Final!DA96</f>
        <v>1.0856309142318811E-2</v>
      </c>
      <c r="DA87" s="277">
        <f>[2]Final!DB96</f>
        <v>0</v>
      </c>
      <c r="DB87" s="277">
        <f>[2]Final!DC96</f>
        <v>0</v>
      </c>
      <c r="DC87" s="92"/>
    </row>
    <row r="88" spans="1:107" x14ac:dyDescent="0.75">
      <c r="A88" s="29" t="s">
        <v>1533</v>
      </c>
      <c r="B88" s="17" t="s">
        <v>1220</v>
      </c>
      <c r="C88" s="277">
        <f>[2]Final!D97</f>
        <v>0</v>
      </c>
      <c r="D88" s="277">
        <f>[2]Final!E97</f>
        <v>0</v>
      </c>
      <c r="E88" s="277">
        <f>[2]Final!F97</f>
        <v>0</v>
      </c>
      <c r="F88" s="277">
        <f>[2]Final!G97</f>
        <v>0</v>
      </c>
      <c r="G88" s="277">
        <f>[2]Final!H97</f>
        <v>0</v>
      </c>
      <c r="H88" s="277">
        <f>[2]Final!I97</f>
        <v>0</v>
      </c>
      <c r="I88" s="277">
        <f>[2]Final!J97</f>
        <v>0</v>
      </c>
      <c r="J88" s="277">
        <f>[2]Final!K97</f>
        <v>0</v>
      </c>
      <c r="K88" s="277">
        <f>[2]Final!L97</f>
        <v>0</v>
      </c>
      <c r="L88" s="277">
        <f>[2]Final!M97</f>
        <v>0</v>
      </c>
      <c r="M88" s="277">
        <f>[2]Final!N97</f>
        <v>0</v>
      </c>
      <c r="N88" s="277">
        <f>[2]Final!O97</f>
        <v>0</v>
      </c>
      <c r="O88" s="277">
        <f>[2]Final!P97</f>
        <v>0</v>
      </c>
      <c r="P88" s="277">
        <f>[2]Final!Q97</f>
        <v>0</v>
      </c>
      <c r="Q88" s="277">
        <f>[2]Final!R97</f>
        <v>0</v>
      </c>
      <c r="R88" s="277">
        <f>[2]Final!S97</f>
        <v>0</v>
      </c>
      <c r="S88" s="277">
        <f>[2]Final!T97</f>
        <v>0</v>
      </c>
      <c r="T88" s="277">
        <f>[2]Final!U97</f>
        <v>0</v>
      </c>
      <c r="U88" s="277">
        <f>[2]Final!V97</f>
        <v>0</v>
      </c>
      <c r="V88" s="277">
        <f>[2]Final!W97</f>
        <v>0</v>
      </c>
      <c r="W88" s="277">
        <f>[2]Final!X97</f>
        <v>0</v>
      </c>
      <c r="X88" s="277">
        <f>[2]Final!Y97</f>
        <v>0</v>
      </c>
      <c r="Y88" s="277">
        <f>[2]Final!Z97</f>
        <v>0</v>
      </c>
      <c r="Z88" s="277">
        <f>[2]Final!AA97</f>
        <v>0</v>
      </c>
      <c r="AA88" s="277">
        <f>[2]Final!AB97</f>
        <v>0</v>
      </c>
      <c r="AB88" s="277">
        <f>[2]Final!AC97</f>
        <v>0</v>
      </c>
      <c r="AC88" s="277">
        <f>[2]Final!AD97</f>
        <v>0</v>
      </c>
      <c r="AD88" s="277">
        <f>[2]Final!AE97</f>
        <v>0</v>
      </c>
      <c r="AE88" s="277">
        <f>[2]Final!AF97</f>
        <v>0</v>
      </c>
      <c r="AF88" s="277">
        <f>[2]Final!AG97</f>
        <v>0</v>
      </c>
      <c r="AG88" s="277">
        <f>[2]Final!AH97</f>
        <v>0</v>
      </c>
      <c r="AH88" s="277">
        <f>[2]Final!AI97</f>
        <v>0</v>
      </c>
      <c r="AI88" s="277">
        <f>[2]Final!AJ97</f>
        <v>0</v>
      </c>
      <c r="AJ88" s="277">
        <f>[2]Final!AK97</f>
        <v>0</v>
      </c>
      <c r="AK88" s="277">
        <f>[2]Final!AL97</f>
        <v>0</v>
      </c>
      <c r="AL88" s="277">
        <f>[2]Final!AM97</f>
        <v>0</v>
      </c>
      <c r="AM88" s="277">
        <f>[2]Final!AN97</f>
        <v>0</v>
      </c>
      <c r="AN88" s="277">
        <f>[2]Final!AO97</f>
        <v>0</v>
      </c>
      <c r="AO88" s="277">
        <f>[2]Final!AP97</f>
        <v>5.366302618004975E-5</v>
      </c>
      <c r="AP88" s="277">
        <f>[2]Final!AQ97</f>
        <v>1.4433841248573726E-4</v>
      </c>
      <c r="AQ88" s="277">
        <f>[2]Final!AR97</f>
        <v>0</v>
      </c>
      <c r="AR88" s="277">
        <f>[2]Final!AS97</f>
        <v>0</v>
      </c>
      <c r="AS88" s="277">
        <f>[2]Final!AT97</f>
        <v>4.0357704291224831E-4</v>
      </c>
      <c r="AT88" s="277">
        <f>[2]Final!AU97</f>
        <v>2.70421324855012E-5</v>
      </c>
      <c r="AU88" s="277">
        <f>[2]Final!AV97</f>
        <v>2.0055970481510072E-5</v>
      </c>
      <c r="AV88" s="277">
        <f>[2]Final!AW97</f>
        <v>2.3755075878754569E-5</v>
      </c>
      <c r="AW88" s="277">
        <f>[2]Final!AX97</f>
        <v>3.8835680257329555E-5</v>
      </c>
      <c r="AX88" s="277">
        <f>[2]Final!AY97</f>
        <v>0</v>
      </c>
      <c r="AY88" s="277">
        <f>[2]Final!AZ97</f>
        <v>3.2650403485863998E-4</v>
      </c>
      <c r="AZ88" s="277">
        <f>[2]Final!BA97</f>
        <v>1.1978833748509317E-4</v>
      </c>
      <c r="BA88" s="277">
        <f>[2]Final!BB97</f>
        <v>3.6053166377668284E-5</v>
      </c>
      <c r="BB88" s="277">
        <f>[2]Final!BC97</f>
        <v>6.2442598190118272E-4</v>
      </c>
      <c r="BC88" s="277">
        <f>[2]Final!BD97</f>
        <v>3.0892374003896323E-4</v>
      </c>
      <c r="BD88" s="277">
        <f>[2]Final!BE97</f>
        <v>2.9939922605292596E-3</v>
      </c>
      <c r="BE88" s="277">
        <f>[2]Final!BF97</f>
        <v>6.8882157321720154E-5</v>
      </c>
      <c r="BF88" s="277">
        <f>[2]Final!BG97</f>
        <v>0</v>
      </c>
      <c r="BG88" s="277">
        <f>[2]Final!BH97</f>
        <v>1.33628712385315E-3</v>
      </c>
      <c r="BH88" s="277">
        <f>[2]Final!BI97</f>
        <v>1.7676204148993823E-4</v>
      </c>
      <c r="BI88" s="277">
        <f>[2]Final!BJ97</f>
        <v>2.001528831673464E-4</v>
      </c>
      <c r="BJ88" s="277">
        <f>[2]Final!BK97</f>
        <v>4.7032618956631818E-4</v>
      </c>
      <c r="BK88" s="277">
        <f>[2]Final!BL97</f>
        <v>1.7105026249177108E-6</v>
      </c>
      <c r="BL88" s="277">
        <f>[2]Final!BM97</f>
        <v>0</v>
      </c>
      <c r="BM88" s="277">
        <f>[2]Final!BN97</f>
        <v>1.3670693428924059E-4</v>
      </c>
      <c r="BN88" s="277">
        <f>[2]Final!BO97</f>
        <v>6.1961632990582035E-4</v>
      </c>
      <c r="BO88" s="277">
        <f>[2]Final!BP97</f>
        <v>0</v>
      </c>
      <c r="BP88" s="277">
        <f>[2]Final!BQ97</f>
        <v>1.7302681746338475E-4</v>
      </c>
      <c r="BQ88" s="277">
        <f>[2]Final!BR97</f>
        <v>1.0865799976930285E-4</v>
      </c>
      <c r="BR88" s="277">
        <f>[2]Final!BS97</f>
        <v>1.8363333739830829E-3</v>
      </c>
      <c r="BS88" s="277">
        <f>[2]Final!BT97</f>
        <v>6.3241906021104264E-5</v>
      </c>
      <c r="BT88" s="277">
        <f>[2]Final!BU97</f>
        <v>8.714351322497693E-6</v>
      </c>
      <c r="BU88" s="277">
        <f>[2]Final!BV97</f>
        <v>0</v>
      </c>
      <c r="BV88" s="277">
        <f>[2]Final!BW97</f>
        <v>1.7192838146512507E-4</v>
      </c>
      <c r="BW88" s="277">
        <f>[2]Final!BX97</f>
        <v>0</v>
      </c>
      <c r="BX88" s="277">
        <f>[2]Final!BY97</f>
        <v>6.737661506317921E-4</v>
      </c>
      <c r="BY88" s="277">
        <f>[2]Final!BZ97</f>
        <v>4.9563572468771246E-5</v>
      </c>
      <c r="BZ88" s="277">
        <f>[2]Final!CA97</f>
        <v>5.0949811780103373E-4</v>
      </c>
      <c r="CA88" s="277">
        <f>[2]Final!CB97</f>
        <v>7.0331632017692843E-4</v>
      </c>
      <c r="CB88" s="277">
        <f>[2]Final!CC97</f>
        <v>1.4267908694110974E-4</v>
      </c>
      <c r="CC88" s="277">
        <f>[2]Final!CD97</f>
        <v>1.218435199799292E-3</v>
      </c>
      <c r="CD88" s="277">
        <f>[2]Final!CE97</f>
        <v>5.7664340368056104E-4</v>
      </c>
      <c r="CE88" s="277">
        <f>[2]Final!CF97</f>
        <v>8.6544001286246335E-4</v>
      </c>
      <c r="CF88" s="277">
        <f>[2]Final!CG97</f>
        <v>6.466287880895422E-4</v>
      </c>
      <c r="CG88" s="277">
        <f>[2]Final!CH97</f>
        <v>2.0184615320987618E-3</v>
      </c>
      <c r="CH88" s="277">
        <f>[2]Final!CI97</f>
        <v>1.5387765036379839E-3</v>
      </c>
      <c r="CI88" s="277">
        <f>[2]Final!CJ97</f>
        <v>6.0462204069538898E-4</v>
      </c>
      <c r="CJ88" s="277">
        <f>[2]Final!CK97</f>
        <v>1.541082834913887E-3</v>
      </c>
      <c r="CK88" s="277">
        <f>[2]Final!CL97</f>
        <v>2.2096139105092649E-4</v>
      </c>
      <c r="CL88" s="277">
        <f>[2]Final!CM97</f>
        <v>2.0502489592082652E-6</v>
      </c>
      <c r="CM88" s="277">
        <f>[2]Final!CN97</f>
        <v>0</v>
      </c>
      <c r="CN88" s="277">
        <f>[2]Final!CO97</f>
        <v>7.2953252321268078E-5</v>
      </c>
      <c r="CO88" s="277">
        <f>[2]Final!CP97</f>
        <v>4.6060231864249093E-4</v>
      </c>
      <c r="CP88" s="277">
        <f>[2]Final!CQ97</f>
        <v>8.7947491151214223E-4</v>
      </c>
      <c r="CQ88" s="277">
        <f>[2]Final!CR97</f>
        <v>7.041965148656364E-3</v>
      </c>
      <c r="CR88" s="277">
        <f>[2]Final!CS97</f>
        <v>9.8214773744128626E-4</v>
      </c>
      <c r="CS88" s="277">
        <f>[2]Final!CT97</f>
        <v>2.6990840796853703E-3</v>
      </c>
      <c r="CT88" s="277">
        <f>[2]Final!CU97</f>
        <v>1.2471997409223533E-3</v>
      </c>
      <c r="CU88" s="277">
        <f>[2]Final!CV97</f>
        <v>4.6452469165253094E-4</v>
      </c>
      <c r="CV88" s="277">
        <f>[2]Final!CW97</f>
        <v>8.3837467968859305E-5</v>
      </c>
      <c r="CW88" s="277">
        <f>[2]Final!CX97</f>
        <v>9.7802022240126192E-4</v>
      </c>
      <c r="CX88" s="277">
        <f>[2]Final!CY97</f>
        <v>0</v>
      </c>
      <c r="CY88" s="277">
        <f>[2]Final!CZ97</f>
        <v>0</v>
      </c>
      <c r="CZ88" s="277">
        <f>[2]Final!DA97</f>
        <v>2.5721357535796164E-4</v>
      </c>
      <c r="DA88" s="277">
        <f>[2]Final!DB97</f>
        <v>0</v>
      </c>
      <c r="DB88" s="277">
        <f>[2]Final!DC97</f>
        <v>0</v>
      </c>
      <c r="DC88" s="92"/>
    </row>
    <row r="89" spans="1:107" x14ac:dyDescent="0.75">
      <c r="A89" s="29" t="s">
        <v>1534</v>
      </c>
      <c r="B89" s="17" t="s">
        <v>189</v>
      </c>
      <c r="C89" s="277">
        <f>[2]Final!D98</f>
        <v>0</v>
      </c>
      <c r="D89" s="277">
        <f>[2]Final!E98</f>
        <v>0</v>
      </c>
      <c r="E89" s="277">
        <f>[2]Final!F98</f>
        <v>0</v>
      </c>
      <c r="F89" s="277">
        <f>[2]Final!G98</f>
        <v>0</v>
      </c>
      <c r="G89" s="277">
        <f>[2]Final!H98</f>
        <v>0</v>
      </c>
      <c r="H89" s="277">
        <f>[2]Final!I98</f>
        <v>0</v>
      </c>
      <c r="I89" s="277">
        <f>[2]Final!J98</f>
        <v>0</v>
      </c>
      <c r="J89" s="277">
        <f>[2]Final!K98</f>
        <v>0</v>
      </c>
      <c r="K89" s="277">
        <f>[2]Final!L98</f>
        <v>0</v>
      </c>
      <c r="L89" s="277">
        <f>[2]Final!M98</f>
        <v>0</v>
      </c>
      <c r="M89" s="277">
        <f>[2]Final!N98</f>
        <v>0</v>
      </c>
      <c r="N89" s="277">
        <f>[2]Final!O98</f>
        <v>0</v>
      </c>
      <c r="O89" s="277">
        <f>[2]Final!P98</f>
        <v>0</v>
      </c>
      <c r="P89" s="277">
        <f>[2]Final!Q98</f>
        <v>0</v>
      </c>
      <c r="Q89" s="277">
        <f>[2]Final!R98</f>
        <v>0</v>
      </c>
      <c r="R89" s="277">
        <f>[2]Final!S98</f>
        <v>0</v>
      </c>
      <c r="S89" s="277">
        <f>[2]Final!T98</f>
        <v>0</v>
      </c>
      <c r="T89" s="277">
        <f>[2]Final!U98</f>
        <v>0</v>
      </c>
      <c r="U89" s="277">
        <f>[2]Final!V98</f>
        <v>0</v>
      </c>
      <c r="V89" s="277">
        <f>[2]Final!W98</f>
        <v>0</v>
      </c>
      <c r="W89" s="277">
        <f>[2]Final!X98</f>
        <v>0</v>
      </c>
      <c r="X89" s="277">
        <f>[2]Final!Y98</f>
        <v>0</v>
      </c>
      <c r="Y89" s="277">
        <f>[2]Final!Z98</f>
        <v>0</v>
      </c>
      <c r="Z89" s="277">
        <f>[2]Final!AA98</f>
        <v>0</v>
      </c>
      <c r="AA89" s="277">
        <f>[2]Final!AB98</f>
        <v>0</v>
      </c>
      <c r="AB89" s="277">
        <f>[2]Final!AC98</f>
        <v>0</v>
      </c>
      <c r="AC89" s="277">
        <f>[2]Final!AD98</f>
        <v>0</v>
      </c>
      <c r="AD89" s="277">
        <f>[2]Final!AE98</f>
        <v>0</v>
      </c>
      <c r="AE89" s="277">
        <f>[2]Final!AF98</f>
        <v>0</v>
      </c>
      <c r="AF89" s="277">
        <f>[2]Final!AG98</f>
        <v>0</v>
      </c>
      <c r="AG89" s="277">
        <f>[2]Final!AH98</f>
        <v>0</v>
      </c>
      <c r="AH89" s="277">
        <f>[2]Final!AI98</f>
        <v>0</v>
      </c>
      <c r="AI89" s="277">
        <f>[2]Final!AJ98</f>
        <v>0</v>
      </c>
      <c r="AJ89" s="277">
        <f>[2]Final!AK98</f>
        <v>0</v>
      </c>
      <c r="AK89" s="277">
        <f>[2]Final!AL98</f>
        <v>0</v>
      </c>
      <c r="AL89" s="277">
        <f>[2]Final!AM98</f>
        <v>0</v>
      </c>
      <c r="AM89" s="277">
        <f>[2]Final!AN98</f>
        <v>0</v>
      </c>
      <c r="AN89" s="277">
        <f>[2]Final!AO98</f>
        <v>0</v>
      </c>
      <c r="AO89" s="277">
        <f>[2]Final!AP98</f>
        <v>3.5166465149730729E-3</v>
      </c>
      <c r="AP89" s="277">
        <f>[2]Final!AQ98</f>
        <v>2.9097052274268285E-3</v>
      </c>
      <c r="AQ89" s="277">
        <f>[2]Final!AR98</f>
        <v>1.7939274868454323E-3</v>
      </c>
      <c r="AR89" s="277">
        <f>[2]Final!AS98</f>
        <v>1.7939274868454319E-3</v>
      </c>
      <c r="AS89" s="277">
        <f>[2]Final!AT98</f>
        <v>3.9516109904321062E-5</v>
      </c>
      <c r="AT89" s="277">
        <f>[2]Final!AU98</f>
        <v>1.2856365164392581E-3</v>
      </c>
      <c r="AU89" s="277">
        <f>[2]Final!AV98</f>
        <v>0</v>
      </c>
      <c r="AV89" s="277">
        <f>[2]Final!AW98</f>
        <v>1.244174727542142E-3</v>
      </c>
      <c r="AW89" s="277">
        <f>[2]Final!AX98</f>
        <v>3.9245904861916621E-4</v>
      </c>
      <c r="AX89" s="277">
        <f>[2]Final!AY98</f>
        <v>0</v>
      </c>
      <c r="AY89" s="277">
        <f>[2]Final!AZ98</f>
        <v>7.239787109088399E-3</v>
      </c>
      <c r="AZ89" s="277">
        <f>[2]Final!BA98</f>
        <v>1.1000550957085298E-3</v>
      </c>
      <c r="BA89" s="277">
        <f>[2]Final!BB98</f>
        <v>2.7708478618517705E-4</v>
      </c>
      <c r="BB89" s="277">
        <f>[2]Final!BC98</f>
        <v>0</v>
      </c>
      <c r="BC89" s="277">
        <f>[2]Final!BD98</f>
        <v>4.5224761437666393E-3</v>
      </c>
      <c r="BD89" s="277">
        <f>[2]Final!BE98</f>
        <v>1.8722560451016105E-3</v>
      </c>
      <c r="BE89" s="277">
        <f>[2]Final!BF98</f>
        <v>2.6855912353878635E-3</v>
      </c>
      <c r="BF89" s="277">
        <f>[2]Final!BG98</f>
        <v>1.674105787203749E-3</v>
      </c>
      <c r="BG89" s="277">
        <f>[2]Final!BH98</f>
        <v>1.6392494668154581E-2</v>
      </c>
      <c r="BH89" s="277">
        <f>[2]Final!BI98</f>
        <v>5.096363135038689E-3</v>
      </c>
      <c r="BI89" s="277">
        <f>[2]Final!BJ98</f>
        <v>2.7402914308348415E-3</v>
      </c>
      <c r="BJ89" s="277">
        <f>[2]Final!BK98</f>
        <v>3.4660181210707602E-3</v>
      </c>
      <c r="BK89" s="277">
        <f>[2]Final!BL98</f>
        <v>1.2326026999830123E-3</v>
      </c>
      <c r="BL89" s="277">
        <f>[2]Final!BM98</f>
        <v>4.8553235425213732E-3</v>
      </c>
      <c r="BM89" s="277">
        <f>[2]Final!BN98</f>
        <v>7.1778474956406546E-3</v>
      </c>
      <c r="BN89" s="277">
        <f>[2]Final!BO98</f>
        <v>1.3960036505908043E-2</v>
      </c>
      <c r="BO89" s="277">
        <f>[2]Final!BP98</f>
        <v>5.1000317375854021E-3</v>
      </c>
      <c r="BP89" s="277">
        <f>[2]Final!BQ98</f>
        <v>6.9741416541583298E-5</v>
      </c>
      <c r="BQ89" s="277">
        <f>[2]Final!BR98</f>
        <v>2.9215043195098687E-2</v>
      </c>
      <c r="BR89" s="277">
        <f>[2]Final!BS98</f>
        <v>7.2427558376226935E-4</v>
      </c>
      <c r="BS89" s="277">
        <f>[2]Final!BT98</f>
        <v>7.0940118319590467E-3</v>
      </c>
      <c r="BT89" s="277">
        <f>[2]Final!BU98</f>
        <v>3.2516750502110691E-3</v>
      </c>
      <c r="BU89" s="277">
        <f>[2]Final!BV98</f>
        <v>5.9988534307000461E-3</v>
      </c>
      <c r="BV89" s="277">
        <f>[2]Final!BW98</f>
        <v>5.8497972397492538E-3</v>
      </c>
      <c r="BW89" s="277">
        <f>[2]Final!BX98</f>
        <v>0</v>
      </c>
      <c r="BX89" s="277">
        <f>[2]Final!BY98</f>
        <v>1.4455823494023668E-3</v>
      </c>
      <c r="BY89" s="277">
        <f>[2]Final!BZ98</f>
        <v>1.2173015418069226E-2</v>
      </c>
      <c r="BZ89" s="277">
        <f>[2]Final!CA98</f>
        <v>2.0223714661342193E-2</v>
      </c>
      <c r="CA89" s="277">
        <f>[2]Final!CB98</f>
        <v>6.3883454276180314E-3</v>
      </c>
      <c r="CB89" s="277">
        <f>[2]Final!CC98</f>
        <v>8.5585883194736548E-3</v>
      </c>
      <c r="CC89" s="277">
        <f>[2]Final!CD98</f>
        <v>3.7588569649751456E-2</v>
      </c>
      <c r="CD89" s="277">
        <f>[2]Final!CE98</f>
        <v>3.9322973132889689E-2</v>
      </c>
      <c r="CE89" s="277">
        <f>[2]Final!CF98</f>
        <v>0.15569142440419162</v>
      </c>
      <c r="CF89" s="277">
        <f>[2]Final!CG98</f>
        <v>4.4726369189741254E-3</v>
      </c>
      <c r="CG89" s="277">
        <f>[2]Final!CH98</f>
        <v>4.4734733797501092E-2</v>
      </c>
      <c r="CH89" s="277">
        <f>[2]Final!CI98</f>
        <v>2.2687453966837652E-3</v>
      </c>
      <c r="CI89" s="277">
        <f>[2]Final!CJ98</f>
        <v>1.2760066058739359E-2</v>
      </c>
      <c r="CJ89" s="277">
        <f>[2]Final!CK98</f>
        <v>1.195597686999926E-2</v>
      </c>
      <c r="CK89" s="277">
        <f>[2]Final!CL98</f>
        <v>6.3449703774295504E-3</v>
      </c>
      <c r="CL89" s="277">
        <f>[2]Final!CM98</f>
        <v>1.008123625113789E-4</v>
      </c>
      <c r="CM89" s="277">
        <f>[2]Final!CN98</f>
        <v>0</v>
      </c>
      <c r="CN89" s="277">
        <f>[2]Final!CO98</f>
        <v>4.6745674073441247E-3</v>
      </c>
      <c r="CO89" s="277">
        <f>[2]Final!CP98</f>
        <v>8.5978295802838379E-3</v>
      </c>
      <c r="CP89" s="277">
        <f>[2]Final!CQ98</f>
        <v>1.9189282803839473E-2</v>
      </c>
      <c r="CQ89" s="277">
        <f>[2]Final!CR98</f>
        <v>3.595358426252132E-3</v>
      </c>
      <c r="CR89" s="277">
        <f>[2]Final!CS98</f>
        <v>2.3753534543146469E-2</v>
      </c>
      <c r="CS89" s="277">
        <f>[2]Final!CT98</f>
        <v>3.6860952729474762E-3</v>
      </c>
      <c r="CT89" s="277">
        <f>[2]Final!CU98</f>
        <v>6.9808712615682347E-2</v>
      </c>
      <c r="CU89" s="277">
        <f>[2]Final!CV98</f>
        <v>4.3258520340597434E-2</v>
      </c>
      <c r="CV89" s="277">
        <f>[2]Final!CW98</f>
        <v>2.9198269768336019E-2</v>
      </c>
      <c r="CW89" s="277">
        <f>[2]Final!CX98</f>
        <v>2.6021296568881167E-2</v>
      </c>
      <c r="CX89" s="277">
        <f>[2]Final!CY98</f>
        <v>1.0927562474403118E-2</v>
      </c>
      <c r="CY89" s="277">
        <f>[2]Final!CZ98</f>
        <v>2.5780671135021947E-4</v>
      </c>
      <c r="CZ89" s="277">
        <f>[2]Final!DA98</f>
        <v>1.0933409558679481E-2</v>
      </c>
      <c r="DA89" s="277">
        <f>[2]Final!DB98</f>
        <v>2.3380334223513282E-3</v>
      </c>
      <c r="DB89" s="277">
        <f>[2]Final!DC98</f>
        <v>0</v>
      </c>
      <c r="DC89" s="92"/>
    </row>
    <row r="90" spans="1:107" x14ac:dyDescent="0.75">
      <c r="A90" s="29" t="s">
        <v>1535</v>
      </c>
      <c r="B90" s="17" t="s">
        <v>1223</v>
      </c>
      <c r="C90" s="277">
        <f>[2]Final!D99</f>
        <v>0</v>
      </c>
      <c r="D90" s="277">
        <f>[2]Final!E99</f>
        <v>0</v>
      </c>
      <c r="E90" s="277">
        <f>[2]Final!F99</f>
        <v>0</v>
      </c>
      <c r="F90" s="277">
        <f>[2]Final!G99</f>
        <v>0</v>
      </c>
      <c r="G90" s="277">
        <f>[2]Final!H99</f>
        <v>0</v>
      </c>
      <c r="H90" s="277">
        <f>[2]Final!I99</f>
        <v>0</v>
      </c>
      <c r="I90" s="277">
        <f>[2]Final!J99</f>
        <v>0</v>
      </c>
      <c r="J90" s="277">
        <f>[2]Final!K99</f>
        <v>0</v>
      </c>
      <c r="K90" s="277">
        <f>[2]Final!L99</f>
        <v>0</v>
      </c>
      <c r="L90" s="277">
        <f>[2]Final!M99</f>
        <v>0</v>
      </c>
      <c r="M90" s="277">
        <f>[2]Final!N99</f>
        <v>0</v>
      </c>
      <c r="N90" s="277">
        <f>[2]Final!O99</f>
        <v>0</v>
      </c>
      <c r="O90" s="277">
        <f>[2]Final!P99</f>
        <v>0</v>
      </c>
      <c r="P90" s="277">
        <f>[2]Final!Q99</f>
        <v>0</v>
      </c>
      <c r="Q90" s="277">
        <f>[2]Final!R99</f>
        <v>0</v>
      </c>
      <c r="R90" s="277">
        <f>[2]Final!S99</f>
        <v>0</v>
      </c>
      <c r="S90" s="277">
        <f>[2]Final!T99</f>
        <v>0</v>
      </c>
      <c r="T90" s="277">
        <f>[2]Final!U99</f>
        <v>0</v>
      </c>
      <c r="U90" s="277">
        <f>[2]Final!V99</f>
        <v>0</v>
      </c>
      <c r="V90" s="277">
        <f>[2]Final!W99</f>
        <v>0</v>
      </c>
      <c r="W90" s="277">
        <f>[2]Final!X99</f>
        <v>0</v>
      </c>
      <c r="X90" s="277">
        <f>[2]Final!Y99</f>
        <v>0</v>
      </c>
      <c r="Y90" s="277">
        <f>[2]Final!Z99</f>
        <v>0</v>
      </c>
      <c r="Z90" s="277">
        <f>[2]Final!AA99</f>
        <v>0</v>
      </c>
      <c r="AA90" s="277">
        <f>[2]Final!AB99</f>
        <v>0</v>
      </c>
      <c r="AB90" s="277">
        <f>[2]Final!AC99</f>
        <v>0</v>
      </c>
      <c r="AC90" s="277">
        <f>[2]Final!AD99</f>
        <v>0</v>
      </c>
      <c r="AD90" s="277">
        <f>[2]Final!AE99</f>
        <v>0</v>
      </c>
      <c r="AE90" s="277">
        <f>[2]Final!AF99</f>
        <v>0</v>
      </c>
      <c r="AF90" s="277">
        <f>[2]Final!AG99</f>
        <v>0</v>
      </c>
      <c r="AG90" s="277">
        <f>[2]Final!AH99</f>
        <v>0</v>
      </c>
      <c r="AH90" s="277">
        <f>[2]Final!AI99</f>
        <v>0</v>
      </c>
      <c r="AI90" s="277">
        <f>[2]Final!AJ99</f>
        <v>0</v>
      </c>
      <c r="AJ90" s="277">
        <f>[2]Final!AK99</f>
        <v>0</v>
      </c>
      <c r="AK90" s="277">
        <f>[2]Final!AL99</f>
        <v>0</v>
      </c>
      <c r="AL90" s="277">
        <f>[2]Final!AM99</f>
        <v>0</v>
      </c>
      <c r="AM90" s="277">
        <f>[2]Final!AN99</f>
        <v>0</v>
      </c>
      <c r="AN90" s="277">
        <f>[2]Final!AO99</f>
        <v>0</v>
      </c>
      <c r="AO90" s="277">
        <f>[2]Final!AP99</f>
        <v>0</v>
      </c>
      <c r="AP90" s="277">
        <f>[2]Final!AQ99</f>
        <v>0</v>
      </c>
      <c r="AQ90" s="277">
        <f>[2]Final!AR99</f>
        <v>0</v>
      </c>
      <c r="AR90" s="277">
        <f>[2]Final!AS99</f>
        <v>0</v>
      </c>
      <c r="AS90" s="277">
        <f>[2]Final!AT99</f>
        <v>0</v>
      </c>
      <c r="AT90" s="277">
        <f>[2]Final!AU99</f>
        <v>0</v>
      </c>
      <c r="AU90" s="277">
        <f>[2]Final!AV99</f>
        <v>0</v>
      </c>
      <c r="AV90" s="277">
        <f>[2]Final!AW99</f>
        <v>0</v>
      </c>
      <c r="AW90" s="277">
        <f>[2]Final!AX99</f>
        <v>0</v>
      </c>
      <c r="AX90" s="277">
        <f>[2]Final!AY99</f>
        <v>0</v>
      </c>
      <c r="AY90" s="277">
        <f>[2]Final!AZ99</f>
        <v>0</v>
      </c>
      <c r="AZ90" s="277">
        <f>[2]Final!BA99</f>
        <v>0</v>
      </c>
      <c r="BA90" s="277">
        <f>[2]Final!BB99</f>
        <v>0</v>
      </c>
      <c r="BB90" s="277">
        <f>[2]Final!BC99</f>
        <v>0</v>
      </c>
      <c r="BC90" s="277">
        <f>[2]Final!BD99</f>
        <v>0</v>
      </c>
      <c r="BD90" s="277">
        <f>[2]Final!BE99</f>
        <v>0</v>
      </c>
      <c r="BE90" s="277">
        <f>[2]Final!BF99</f>
        <v>0</v>
      </c>
      <c r="BF90" s="277">
        <f>[2]Final!BG99</f>
        <v>0</v>
      </c>
      <c r="BG90" s="277">
        <f>[2]Final!BH99</f>
        <v>0</v>
      </c>
      <c r="BH90" s="277">
        <f>[2]Final!BI99</f>
        <v>0</v>
      </c>
      <c r="BI90" s="277">
        <f>[2]Final!BJ99</f>
        <v>0</v>
      </c>
      <c r="BJ90" s="277">
        <f>[2]Final!BK99</f>
        <v>0</v>
      </c>
      <c r="BK90" s="277">
        <f>[2]Final!BL99</f>
        <v>0</v>
      </c>
      <c r="BL90" s="277">
        <f>[2]Final!BM99</f>
        <v>0</v>
      </c>
      <c r="BM90" s="277">
        <f>[2]Final!BN99</f>
        <v>0</v>
      </c>
      <c r="BN90" s="277">
        <f>[2]Final!BO99</f>
        <v>0</v>
      </c>
      <c r="BO90" s="277">
        <f>[2]Final!BP99</f>
        <v>0</v>
      </c>
      <c r="BP90" s="277">
        <f>[2]Final!BQ99</f>
        <v>0</v>
      </c>
      <c r="BQ90" s="277">
        <f>[2]Final!BR99</f>
        <v>0</v>
      </c>
      <c r="BR90" s="277">
        <f>[2]Final!BS99</f>
        <v>0</v>
      </c>
      <c r="BS90" s="277">
        <f>[2]Final!BT99</f>
        <v>0</v>
      </c>
      <c r="BT90" s="277">
        <f>[2]Final!BU99</f>
        <v>0</v>
      </c>
      <c r="BU90" s="277">
        <f>[2]Final!BV99</f>
        <v>0</v>
      </c>
      <c r="BV90" s="277">
        <f>[2]Final!BW99</f>
        <v>0</v>
      </c>
      <c r="BW90" s="277">
        <f>[2]Final!BX99</f>
        <v>0</v>
      </c>
      <c r="BX90" s="277">
        <f>[2]Final!BY99</f>
        <v>0</v>
      </c>
      <c r="BY90" s="277">
        <f>[2]Final!BZ99</f>
        <v>0</v>
      </c>
      <c r="BZ90" s="277">
        <f>[2]Final!CA99</f>
        <v>0</v>
      </c>
      <c r="CA90" s="277">
        <f>[2]Final!CB99</f>
        <v>0</v>
      </c>
      <c r="CB90" s="277">
        <f>[2]Final!CC99</f>
        <v>0</v>
      </c>
      <c r="CC90" s="277">
        <f>[2]Final!CD99</f>
        <v>0</v>
      </c>
      <c r="CD90" s="277">
        <f>[2]Final!CE99</f>
        <v>0</v>
      </c>
      <c r="CE90" s="277">
        <f>[2]Final!CF99</f>
        <v>0</v>
      </c>
      <c r="CF90" s="277">
        <f>[2]Final!CG99</f>
        <v>0</v>
      </c>
      <c r="CG90" s="277">
        <f>[2]Final!CH99</f>
        <v>0</v>
      </c>
      <c r="CH90" s="277">
        <f>[2]Final!CI99</f>
        <v>0</v>
      </c>
      <c r="CI90" s="277">
        <f>[2]Final!CJ99</f>
        <v>0</v>
      </c>
      <c r="CJ90" s="277">
        <f>[2]Final!CK99</f>
        <v>0</v>
      </c>
      <c r="CK90" s="277">
        <f>[2]Final!CL99</f>
        <v>0</v>
      </c>
      <c r="CL90" s="277">
        <f>[2]Final!CM99</f>
        <v>0</v>
      </c>
      <c r="CM90" s="277">
        <f>[2]Final!CN99</f>
        <v>0</v>
      </c>
      <c r="CN90" s="277">
        <f>[2]Final!CO99</f>
        <v>0</v>
      </c>
      <c r="CO90" s="277">
        <f>[2]Final!CP99</f>
        <v>0</v>
      </c>
      <c r="CP90" s="277">
        <f>[2]Final!CQ99</f>
        <v>0</v>
      </c>
      <c r="CQ90" s="277">
        <f>[2]Final!CR99</f>
        <v>0</v>
      </c>
      <c r="CR90" s="277">
        <f>[2]Final!CS99</f>
        <v>0</v>
      </c>
      <c r="CS90" s="277">
        <f>[2]Final!CT99</f>
        <v>0</v>
      </c>
      <c r="CT90" s="277">
        <f>[2]Final!CU99</f>
        <v>5.0914013819012638E-3</v>
      </c>
      <c r="CU90" s="277">
        <f>[2]Final!CV99</f>
        <v>4.9479378360902521E-2</v>
      </c>
      <c r="CV90" s="277">
        <f>[2]Final!CW99</f>
        <v>1.3450117850273165E-3</v>
      </c>
      <c r="CW90" s="277">
        <f>[2]Final!CX99</f>
        <v>0</v>
      </c>
      <c r="CX90" s="277">
        <f>[2]Final!CY99</f>
        <v>0</v>
      </c>
      <c r="CY90" s="277">
        <f>[2]Final!CZ99</f>
        <v>0</v>
      </c>
      <c r="CZ90" s="277">
        <f>[2]Final!DA99</f>
        <v>0</v>
      </c>
      <c r="DA90" s="277">
        <f>[2]Final!DB99</f>
        <v>0</v>
      </c>
      <c r="DB90" s="277">
        <f>[2]Final!DC99</f>
        <v>0</v>
      </c>
      <c r="DC90" s="92"/>
    </row>
    <row r="91" spans="1:107" x14ac:dyDescent="0.75">
      <c r="A91" s="29" t="s">
        <v>1536</v>
      </c>
      <c r="B91" s="17" t="s">
        <v>194</v>
      </c>
      <c r="C91" s="277">
        <f>[2]Final!D100</f>
        <v>0</v>
      </c>
      <c r="D91" s="277">
        <f>[2]Final!E100</f>
        <v>0</v>
      </c>
      <c r="E91" s="277">
        <f>[2]Final!F100</f>
        <v>0</v>
      </c>
      <c r="F91" s="277">
        <f>[2]Final!G100</f>
        <v>0</v>
      </c>
      <c r="G91" s="277">
        <f>[2]Final!H100</f>
        <v>0</v>
      </c>
      <c r="H91" s="277">
        <f>[2]Final!I100</f>
        <v>0</v>
      </c>
      <c r="I91" s="277">
        <f>[2]Final!J100</f>
        <v>0</v>
      </c>
      <c r="J91" s="277">
        <f>[2]Final!K100</f>
        <v>0</v>
      </c>
      <c r="K91" s="277">
        <f>[2]Final!L100</f>
        <v>0</v>
      </c>
      <c r="L91" s="277">
        <f>[2]Final!M100</f>
        <v>0</v>
      </c>
      <c r="M91" s="277">
        <f>[2]Final!N100</f>
        <v>0</v>
      </c>
      <c r="N91" s="277">
        <f>[2]Final!O100</f>
        <v>0</v>
      </c>
      <c r="O91" s="277">
        <f>[2]Final!P100</f>
        <v>0</v>
      </c>
      <c r="P91" s="277">
        <f>[2]Final!Q100</f>
        <v>0</v>
      </c>
      <c r="Q91" s="277">
        <f>[2]Final!R100</f>
        <v>0</v>
      </c>
      <c r="R91" s="277">
        <f>[2]Final!S100</f>
        <v>0</v>
      </c>
      <c r="S91" s="277">
        <f>[2]Final!T100</f>
        <v>0</v>
      </c>
      <c r="T91" s="277">
        <f>[2]Final!U100</f>
        <v>0</v>
      </c>
      <c r="U91" s="277">
        <f>[2]Final!V100</f>
        <v>0</v>
      </c>
      <c r="V91" s="277">
        <f>[2]Final!W100</f>
        <v>5.4409420673594191E-3</v>
      </c>
      <c r="W91" s="277">
        <f>[2]Final!X100</f>
        <v>9.1917351869594385E-4</v>
      </c>
      <c r="X91" s="277">
        <f>[2]Final!Y100</f>
        <v>2.0176008204905727E-3</v>
      </c>
      <c r="Y91" s="277">
        <f>[2]Final!Z100</f>
        <v>2.0176008204905722E-3</v>
      </c>
      <c r="Z91" s="277">
        <f>[2]Final!AA100</f>
        <v>2.0176008204905722E-3</v>
      </c>
      <c r="AA91" s="277">
        <f>[2]Final!AB100</f>
        <v>2.0176008204905727E-3</v>
      </c>
      <c r="AB91" s="277">
        <f>[2]Final!AC100</f>
        <v>3.097635467554998E-7</v>
      </c>
      <c r="AC91" s="277">
        <f>[2]Final!AD100</f>
        <v>3.097635467554997E-7</v>
      </c>
      <c r="AD91" s="277">
        <f>[2]Final!AE100</f>
        <v>3.0976354675549975E-7</v>
      </c>
      <c r="AE91" s="277">
        <f>[2]Final!AF100</f>
        <v>3.097635467554997E-7</v>
      </c>
      <c r="AF91" s="277">
        <f>[2]Final!AG100</f>
        <v>8.8441201533325322E-4</v>
      </c>
      <c r="AG91" s="277">
        <f>[2]Final!AH100</f>
        <v>8.8441201533325333E-4</v>
      </c>
      <c r="AH91" s="277">
        <f>[2]Final!AI100</f>
        <v>8.8441201533325344E-4</v>
      </c>
      <c r="AI91" s="277">
        <f>[2]Final!AJ100</f>
        <v>8.8441201533325333E-4</v>
      </c>
      <c r="AJ91" s="277">
        <f>[2]Final!AK100</f>
        <v>3.2329764524487864E-4</v>
      </c>
      <c r="AK91" s="277">
        <f>[2]Final!AL100</f>
        <v>3.2329764524487875E-4</v>
      </c>
      <c r="AL91" s="277">
        <f>[2]Final!AM100</f>
        <v>3.2329764524487869E-4</v>
      </c>
      <c r="AM91" s="277">
        <f>[2]Final!AN100</f>
        <v>1.5071895814657529E-3</v>
      </c>
      <c r="AN91" s="277">
        <f>[2]Final!AO100</f>
        <v>0</v>
      </c>
      <c r="AO91" s="277">
        <f>[2]Final!AP100</f>
        <v>3.2857933017644349E-4</v>
      </c>
      <c r="AP91" s="277">
        <f>[2]Final!AQ100</f>
        <v>5.6992768426493466E-4</v>
      </c>
      <c r="AQ91" s="277">
        <f>[2]Final!AR100</f>
        <v>1.1546761296607187E-3</v>
      </c>
      <c r="AR91" s="277">
        <f>[2]Final!AS100</f>
        <v>1.1546761296607185E-3</v>
      </c>
      <c r="AS91" s="277">
        <f>[2]Final!AT100</f>
        <v>7.3487403574245007E-4</v>
      </c>
      <c r="AT91" s="277">
        <f>[2]Final!AU100</f>
        <v>6.5518340854772255E-5</v>
      </c>
      <c r="AU91" s="277">
        <f>[2]Final!AV100</f>
        <v>1.0120307473656732E-4</v>
      </c>
      <c r="AV91" s="277">
        <f>[2]Final!AW100</f>
        <v>1.5205657950500396E-4</v>
      </c>
      <c r="AW91" s="277">
        <f>[2]Final!AX100</f>
        <v>2.7382274316858669E-3</v>
      </c>
      <c r="AX91" s="277">
        <f>[2]Final!AY100</f>
        <v>0</v>
      </c>
      <c r="AY91" s="277">
        <f>[2]Final!AZ100</f>
        <v>7.4834907485248861E-4</v>
      </c>
      <c r="AZ91" s="277">
        <f>[2]Final!BA100</f>
        <v>9.1802163840944942E-4</v>
      </c>
      <c r="BA91" s="277">
        <f>[2]Final!BB100</f>
        <v>7.6437605901715888E-4</v>
      </c>
      <c r="BB91" s="277">
        <f>[2]Final!BC100</f>
        <v>6.3493911784215774E-4</v>
      </c>
      <c r="BC91" s="277">
        <f>[2]Final!BD100</f>
        <v>1.1667605025132831E-3</v>
      </c>
      <c r="BD91" s="277">
        <f>[2]Final!BE100</f>
        <v>6.2491962632468573E-4</v>
      </c>
      <c r="BE91" s="277">
        <f>[2]Final!BF100</f>
        <v>1.8827701787745919E-3</v>
      </c>
      <c r="BF91" s="277">
        <f>[2]Final!BG100</f>
        <v>1.8284224596042216E-3</v>
      </c>
      <c r="BG91" s="277">
        <f>[2]Final!BH100</f>
        <v>1.2003434037443257E-3</v>
      </c>
      <c r="BH91" s="277">
        <f>[2]Final!BI100</f>
        <v>1.4487168767005909E-3</v>
      </c>
      <c r="BI91" s="277">
        <f>[2]Final!BJ100</f>
        <v>2.8781942137690372E-4</v>
      </c>
      <c r="BJ91" s="277">
        <f>[2]Final!BK100</f>
        <v>1.1513437144317184E-3</v>
      </c>
      <c r="BK91" s="277">
        <f>[2]Final!BL100</f>
        <v>3.2438767287814679E-4</v>
      </c>
      <c r="BL91" s="277">
        <f>[2]Final!BM100</f>
        <v>1.6773112395253211E-3</v>
      </c>
      <c r="BM91" s="277">
        <f>[2]Final!BN100</f>
        <v>3.0435596987967296E-4</v>
      </c>
      <c r="BN91" s="277">
        <f>[2]Final!BO100</f>
        <v>1.6735803097124907E-3</v>
      </c>
      <c r="BO91" s="277">
        <f>[2]Final!BP100</f>
        <v>8.682435788132721E-3</v>
      </c>
      <c r="BP91" s="277">
        <f>[2]Final!BQ100</f>
        <v>1.0243418541634744E-4</v>
      </c>
      <c r="BQ91" s="277">
        <f>[2]Final!BR100</f>
        <v>1.9044798401582916E-3</v>
      </c>
      <c r="BR91" s="277">
        <f>[2]Final!BS100</f>
        <v>3.9105231826556648E-3</v>
      </c>
      <c r="BS91" s="277">
        <f>[2]Final!BT100</f>
        <v>1.109834424244289E-4</v>
      </c>
      <c r="BT91" s="277">
        <f>[2]Final!BU100</f>
        <v>4.3475366514366138E-3</v>
      </c>
      <c r="BU91" s="277">
        <f>[2]Final!BV100</f>
        <v>1.2851728118545121E-2</v>
      </c>
      <c r="BV91" s="277">
        <f>[2]Final!BW100</f>
        <v>4.079821215956689E-4</v>
      </c>
      <c r="BW91" s="277">
        <f>[2]Final!BX100</f>
        <v>0</v>
      </c>
      <c r="BX91" s="277">
        <f>[2]Final!BY100</f>
        <v>1.2203621159228831E-3</v>
      </c>
      <c r="BY91" s="277">
        <f>[2]Final!BZ100</f>
        <v>3.0991841191002744E-3</v>
      </c>
      <c r="BZ91" s="277">
        <f>[2]Final!CA100</f>
        <v>2.1988821727059816E-3</v>
      </c>
      <c r="CA91" s="277">
        <f>[2]Final!CB100</f>
        <v>4.0658081375173427E-3</v>
      </c>
      <c r="CB91" s="277">
        <f>[2]Final!CC100</f>
        <v>5.0328029634108616E-4</v>
      </c>
      <c r="CC91" s="277">
        <f>[2]Final!CD100</f>
        <v>1.0315641034331499E-3</v>
      </c>
      <c r="CD91" s="277">
        <f>[2]Final!CE100</f>
        <v>1.7023953074221409E-3</v>
      </c>
      <c r="CE91" s="277">
        <f>[2]Final!CF100</f>
        <v>4.9149759289836871E-2</v>
      </c>
      <c r="CF91" s="277">
        <f>[2]Final!CG100</f>
        <v>2.2860849299131195E-3</v>
      </c>
      <c r="CG91" s="277">
        <f>[2]Final!CH100</f>
        <v>7.1017910236122507E-3</v>
      </c>
      <c r="CH91" s="277">
        <f>[2]Final!CI100</f>
        <v>5.986414248291573E-2</v>
      </c>
      <c r="CI91" s="277">
        <f>[2]Final!CJ100</f>
        <v>1.6038821786821388E-3</v>
      </c>
      <c r="CJ91" s="277">
        <f>[2]Final!CK100</f>
        <v>7.2148702816270255E-2</v>
      </c>
      <c r="CK91" s="277">
        <f>[2]Final!CL100</f>
        <v>5.2995606234826906E-4</v>
      </c>
      <c r="CL91" s="277">
        <f>[2]Final!CM100</f>
        <v>1.2486438638308812E-3</v>
      </c>
      <c r="CM91" s="277">
        <f>[2]Final!CN100</f>
        <v>0</v>
      </c>
      <c r="CN91" s="277">
        <f>[2]Final!CO100</f>
        <v>9.062278042743096E-4</v>
      </c>
      <c r="CO91" s="277">
        <f>[2]Final!CP100</f>
        <v>2.894180236863999E-3</v>
      </c>
      <c r="CP91" s="277">
        <f>[2]Final!CQ100</f>
        <v>2.1422186953891967E-3</v>
      </c>
      <c r="CQ91" s="277">
        <f>[2]Final!CR100</f>
        <v>1.6669444128390764E-3</v>
      </c>
      <c r="CR91" s="277">
        <f>[2]Final!CS100</f>
        <v>1.10195741544295E-3</v>
      </c>
      <c r="CS91" s="277">
        <f>[2]Final!CT100</f>
        <v>1.598627984018694E-3</v>
      </c>
      <c r="CT91" s="277">
        <f>[2]Final!CU100</f>
        <v>1.1100584023480119E-2</v>
      </c>
      <c r="CU91" s="277">
        <f>[2]Final!CV100</f>
        <v>1.1119449960642977E-2</v>
      </c>
      <c r="CV91" s="277">
        <f>[2]Final!CW100</f>
        <v>6.5996542451006654E-3</v>
      </c>
      <c r="CW91" s="277">
        <f>[2]Final!CX100</f>
        <v>1.7931343258519514E-2</v>
      </c>
      <c r="CX91" s="277">
        <f>[2]Final!CY100</f>
        <v>1.7084149688034816E-3</v>
      </c>
      <c r="CY91" s="277">
        <f>[2]Final!CZ100</f>
        <v>1.2877583128865079E-3</v>
      </c>
      <c r="CZ91" s="277">
        <f>[2]Final!DA100</f>
        <v>2.4914953944294846E-3</v>
      </c>
      <c r="DA91" s="277">
        <f>[2]Final!DB100</f>
        <v>0</v>
      </c>
      <c r="DB91" s="277">
        <f>[2]Final!DC100</f>
        <v>0</v>
      </c>
      <c r="DC91" s="92"/>
    </row>
    <row r="92" spans="1:107" x14ac:dyDescent="0.75">
      <c r="A92" s="29" t="s">
        <v>1537</v>
      </c>
      <c r="B92" s="17" t="s">
        <v>1227</v>
      </c>
      <c r="C92" s="277">
        <f>[2]Final!D101</f>
        <v>0</v>
      </c>
      <c r="D92" s="277">
        <f>[2]Final!E101</f>
        <v>0</v>
      </c>
      <c r="E92" s="277">
        <f>[2]Final!F101</f>
        <v>0</v>
      </c>
      <c r="F92" s="277">
        <f>[2]Final!G101</f>
        <v>0</v>
      </c>
      <c r="G92" s="277">
        <f>[2]Final!H101</f>
        <v>0</v>
      </c>
      <c r="H92" s="277">
        <f>[2]Final!I101</f>
        <v>0</v>
      </c>
      <c r="I92" s="277">
        <f>[2]Final!J101</f>
        <v>0</v>
      </c>
      <c r="J92" s="277">
        <f>[2]Final!K101</f>
        <v>0</v>
      </c>
      <c r="K92" s="277">
        <f>[2]Final!L101</f>
        <v>0</v>
      </c>
      <c r="L92" s="277">
        <f>[2]Final!M101</f>
        <v>0</v>
      </c>
      <c r="M92" s="277">
        <f>[2]Final!N101</f>
        <v>0</v>
      </c>
      <c r="N92" s="277">
        <f>[2]Final!O101</f>
        <v>0</v>
      </c>
      <c r="O92" s="277">
        <f>[2]Final!P101</f>
        <v>0</v>
      </c>
      <c r="P92" s="277">
        <f>[2]Final!Q101</f>
        <v>0</v>
      </c>
      <c r="Q92" s="277">
        <f>[2]Final!R101</f>
        <v>0</v>
      </c>
      <c r="R92" s="277">
        <f>[2]Final!S101</f>
        <v>0</v>
      </c>
      <c r="S92" s="277">
        <f>[2]Final!T101</f>
        <v>0</v>
      </c>
      <c r="T92" s="277">
        <f>[2]Final!U101</f>
        <v>0</v>
      </c>
      <c r="U92" s="277">
        <f>[2]Final!V101</f>
        <v>0</v>
      </c>
      <c r="V92" s="277">
        <f>[2]Final!W101</f>
        <v>5.8093932063842059E-4</v>
      </c>
      <c r="W92" s="277">
        <f>[2]Final!X101</f>
        <v>6.2943039876272108E-5</v>
      </c>
      <c r="X92" s="277">
        <f>[2]Final!Y101</f>
        <v>7.3947924792939888E-5</v>
      </c>
      <c r="Y92" s="277">
        <f>[2]Final!Z101</f>
        <v>7.3947924792939888E-5</v>
      </c>
      <c r="Z92" s="277">
        <f>[2]Final!AA101</f>
        <v>7.3947924792939888E-5</v>
      </c>
      <c r="AA92" s="277">
        <f>[2]Final!AB101</f>
        <v>7.3947924792939888E-5</v>
      </c>
      <c r="AB92" s="277">
        <f>[2]Final!AC101</f>
        <v>0</v>
      </c>
      <c r="AC92" s="277">
        <f>[2]Final!AD101</f>
        <v>0</v>
      </c>
      <c r="AD92" s="277">
        <f>[2]Final!AE101</f>
        <v>0</v>
      </c>
      <c r="AE92" s="277">
        <f>[2]Final!AF101</f>
        <v>0</v>
      </c>
      <c r="AF92" s="277">
        <f>[2]Final!AG101</f>
        <v>0</v>
      </c>
      <c r="AG92" s="277">
        <f>[2]Final!AH101</f>
        <v>0</v>
      </c>
      <c r="AH92" s="277">
        <f>[2]Final!AI101</f>
        <v>0</v>
      </c>
      <c r="AI92" s="277">
        <f>[2]Final!AJ101</f>
        <v>0</v>
      </c>
      <c r="AJ92" s="277">
        <f>[2]Final!AK101</f>
        <v>0</v>
      </c>
      <c r="AK92" s="277">
        <f>[2]Final!AL101</f>
        <v>0</v>
      </c>
      <c r="AL92" s="277">
        <f>[2]Final!AM101</f>
        <v>0</v>
      </c>
      <c r="AM92" s="277">
        <f>[2]Final!AN101</f>
        <v>0</v>
      </c>
      <c r="AN92" s="277">
        <f>[2]Final!AO101</f>
        <v>0</v>
      </c>
      <c r="AO92" s="277">
        <f>[2]Final!AP101</f>
        <v>5.5961557702748218E-4</v>
      </c>
      <c r="AP92" s="277">
        <f>[2]Final!AQ101</f>
        <v>0</v>
      </c>
      <c r="AQ92" s="277">
        <f>[2]Final!AR101</f>
        <v>0</v>
      </c>
      <c r="AR92" s="277">
        <f>[2]Final!AS101</f>
        <v>0</v>
      </c>
      <c r="AS92" s="277">
        <f>[2]Final!AT101</f>
        <v>0</v>
      </c>
      <c r="AT92" s="277">
        <f>[2]Final!AU101</f>
        <v>2.5902943433134967E-4</v>
      </c>
      <c r="AU92" s="277">
        <f>[2]Final!AV101</f>
        <v>0</v>
      </c>
      <c r="AV92" s="277">
        <f>[2]Final!AW101</f>
        <v>2.7440561607955763E-5</v>
      </c>
      <c r="AW92" s="277">
        <f>[2]Final!AX101</f>
        <v>6.6957296339307684E-6</v>
      </c>
      <c r="AX92" s="277">
        <f>[2]Final!AY101</f>
        <v>0</v>
      </c>
      <c r="AY92" s="277">
        <f>[2]Final!AZ101</f>
        <v>2.2200235119043292E-4</v>
      </c>
      <c r="AZ92" s="277">
        <f>[2]Final!BA101</f>
        <v>6.8710860891294336E-4</v>
      </c>
      <c r="BA92" s="277">
        <f>[2]Final!BB101</f>
        <v>0</v>
      </c>
      <c r="BB92" s="277">
        <f>[2]Final!BC101</f>
        <v>0</v>
      </c>
      <c r="BC92" s="277">
        <f>[2]Final!BD101</f>
        <v>3.375953125299163E-5</v>
      </c>
      <c r="BD92" s="277">
        <f>[2]Final!BE101</f>
        <v>1.4977118512004471E-4</v>
      </c>
      <c r="BE92" s="277">
        <f>[2]Final!BF101</f>
        <v>6.8436029919210031E-4</v>
      </c>
      <c r="BF92" s="277">
        <f>[2]Final!BG101</f>
        <v>0</v>
      </c>
      <c r="BG92" s="277">
        <f>[2]Final!BH101</f>
        <v>4.3320913332621713E-6</v>
      </c>
      <c r="BH92" s="277">
        <f>[2]Final!BI101</f>
        <v>2.1155143907429548E-4</v>
      </c>
      <c r="BI92" s="277">
        <f>[2]Final!BJ101</f>
        <v>1.3704117771958966E-3</v>
      </c>
      <c r="BJ92" s="277">
        <f>[2]Final!BK101</f>
        <v>0</v>
      </c>
      <c r="BK92" s="277">
        <f>[2]Final!BL101</f>
        <v>6.8673338447497684E-4</v>
      </c>
      <c r="BL92" s="277">
        <f>[2]Final!BM101</f>
        <v>0</v>
      </c>
      <c r="BM92" s="277">
        <f>[2]Final!BN101</f>
        <v>1.9331980588973551E-6</v>
      </c>
      <c r="BN92" s="277">
        <f>[2]Final!BO101</f>
        <v>0</v>
      </c>
      <c r="BO92" s="277">
        <f>[2]Final!BP101</f>
        <v>9.6550394779763588E-4</v>
      </c>
      <c r="BP92" s="277">
        <f>[2]Final!BQ101</f>
        <v>0</v>
      </c>
      <c r="BQ92" s="277">
        <f>[2]Final!BR101</f>
        <v>0</v>
      </c>
      <c r="BR92" s="277">
        <f>[2]Final!BS101</f>
        <v>0</v>
      </c>
      <c r="BS92" s="277">
        <f>[2]Final!BT101</f>
        <v>0</v>
      </c>
      <c r="BT92" s="277">
        <f>[2]Final!BU101</f>
        <v>1.4064484824267318E-3</v>
      </c>
      <c r="BU92" s="277">
        <f>[2]Final!BV101</f>
        <v>0</v>
      </c>
      <c r="BV92" s="277">
        <f>[2]Final!BW101</f>
        <v>4.9093174581806272E-5</v>
      </c>
      <c r="BW92" s="277">
        <f>[2]Final!BX101</f>
        <v>0</v>
      </c>
      <c r="BX92" s="277">
        <f>[2]Final!BY101</f>
        <v>3.1498670645660367E-4</v>
      </c>
      <c r="BY92" s="277">
        <f>[2]Final!BZ101</f>
        <v>0</v>
      </c>
      <c r="BZ92" s="277">
        <f>[2]Final!CA101</f>
        <v>1.3846174824734849E-2</v>
      </c>
      <c r="CA92" s="277">
        <f>[2]Final!CB101</f>
        <v>1.8992879232100155E-4</v>
      </c>
      <c r="CB92" s="277">
        <f>[2]Final!CC101</f>
        <v>5.4150522950048357E-4</v>
      </c>
      <c r="CC92" s="277">
        <f>[2]Final!CD101</f>
        <v>8.9308838985066533E-3</v>
      </c>
      <c r="CD92" s="277">
        <f>[2]Final!CE101</f>
        <v>4.7608697829328175E-4</v>
      </c>
      <c r="CE92" s="277">
        <f>[2]Final!CF101</f>
        <v>0</v>
      </c>
      <c r="CF92" s="277">
        <f>[2]Final!CG101</f>
        <v>7.1855846625406108E-4</v>
      </c>
      <c r="CG92" s="277">
        <f>[2]Final!CH101</f>
        <v>3.1333473918971851E-2</v>
      </c>
      <c r="CH92" s="277">
        <f>[2]Final!CI101</f>
        <v>8.6934378063800985E-2</v>
      </c>
      <c r="CI92" s="277">
        <f>[2]Final!CJ101</f>
        <v>0.21996047283698572</v>
      </c>
      <c r="CJ92" s="277">
        <f>[2]Final!CK101</f>
        <v>7.4718121498762183E-2</v>
      </c>
      <c r="CK92" s="277">
        <f>[2]Final!CL101</f>
        <v>2.9087025379516347E-4</v>
      </c>
      <c r="CL92" s="277">
        <f>[2]Final!CM101</f>
        <v>1.7399525853944289E-2</v>
      </c>
      <c r="CM92" s="277">
        <f>[2]Final!CN101</f>
        <v>0</v>
      </c>
      <c r="CN92" s="277">
        <f>[2]Final!CO101</f>
        <v>0</v>
      </c>
      <c r="CO92" s="277">
        <f>[2]Final!CP101</f>
        <v>1.4401501176058974E-2</v>
      </c>
      <c r="CP92" s="277">
        <f>[2]Final!CQ101</f>
        <v>1.36554225663619E-2</v>
      </c>
      <c r="CQ92" s="277">
        <f>[2]Final!CR101</f>
        <v>4.9151294507472877E-5</v>
      </c>
      <c r="CR92" s="277">
        <f>[2]Final!CS101</f>
        <v>4.3304606529610032E-6</v>
      </c>
      <c r="CS92" s="277">
        <f>[2]Final!CT101</f>
        <v>5.1182050871454095E-5</v>
      </c>
      <c r="CT92" s="277">
        <f>[2]Final!CU101</f>
        <v>1.0306841635728395E-3</v>
      </c>
      <c r="CU92" s="277">
        <f>[2]Final!CV101</f>
        <v>2.455882254891634E-4</v>
      </c>
      <c r="CV92" s="277">
        <f>[2]Final!CW101</f>
        <v>6.37056324497072E-4</v>
      </c>
      <c r="CW92" s="277">
        <f>[2]Final!CX101</f>
        <v>1.1917768374967886E-3</v>
      </c>
      <c r="CX92" s="277">
        <f>[2]Final!CY101</f>
        <v>4.7063551169460261E-4</v>
      </c>
      <c r="CY92" s="277">
        <f>[2]Final!CZ101</f>
        <v>1.4743537299483799E-4</v>
      </c>
      <c r="CZ92" s="277">
        <f>[2]Final!DA101</f>
        <v>2.0819043070293217E-4</v>
      </c>
      <c r="DA92" s="277">
        <f>[2]Final!DB101</f>
        <v>0</v>
      </c>
      <c r="DB92" s="277">
        <f>[2]Final!DC101</f>
        <v>0</v>
      </c>
      <c r="DC92" s="92"/>
    </row>
    <row r="93" spans="1:107" x14ac:dyDescent="0.75">
      <c r="A93" s="29" t="s">
        <v>1538</v>
      </c>
      <c r="B93" s="17" t="s">
        <v>1230</v>
      </c>
      <c r="C93" s="277">
        <f>[2]Final!D102</f>
        <v>0</v>
      </c>
      <c r="D93" s="277">
        <f>[2]Final!E102</f>
        <v>0</v>
      </c>
      <c r="E93" s="277">
        <f>[2]Final!F102</f>
        <v>0</v>
      </c>
      <c r="F93" s="277">
        <f>[2]Final!G102</f>
        <v>0</v>
      </c>
      <c r="G93" s="277">
        <f>[2]Final!H102</f>
        <v>0</v>
      </c>
      <c r="H93" s="277">
        <f>[2]Final!I102</f>
        <v>0</v>
      </c>
      <c r="I93" s="277">
        <f>[2]Final!J102</f>
        <v>0</v>
      </c>
      <c r="J93" s="277">
        <f>[2]Final!K102</f>
        <v>0</v>
      </c>
      <c r="K93" s="277">
        <f>[2]Final!L102</f>
        <v>0</v>
      </c>
      <c r="L93" s="277">
        <f>[2]Final!M102</f>
        <v>0</v>
      </c>
      <c r="M93" s="277">
        <f>[2]Final!N102</f>
        <v>0</v>
      </c>
      <c r="N93" s="277">
        <f>[2]Final!O102</f>
        <v>0</v>
      </c>
      <c r="O93" s="277">
        <f>[2]Final!P102</f>
        <v>0</v>
      </c>
      <c r="P93" s="277">
        <f>[2]Final!Q102</f>
        <v>0</v>
      </c>
      <c r="Q93" s="277">
        <f>[2]Final!R102</f>
        <v>0</v>
      </c>
      <c r="R93" s="277">
        <f>[2]Final!S102</f>
        <v>0</v>
      </c>
      <c r="S93" s="277">
        <f>[2]Final!T102</f>
        <v>0</v>
      </c>
      <c r="T93" s="277">
        <f>[2]Final!U102</f>
        <v>0</v>
      </c>
      <c r="U93" s="277">
        <f>[2]Final!V102</f>
        <v>0</v>
      </c>
      <c r="V93" s="277">
        <f>[2]Final!W102</f>
        <v>0</v>
      </c>
      <c r="W93" s="277">
        <f>[2]Final!X102</f>
        <v>0</v>
      </c>
      <c r="X93" s="277">
        <f>[2]Final!Y102</f>
        <v>0</v>
      </c>
      <c r="Y93" s="277">
        <f>[2]Final!Z102</f>
        <v>0</v>
      </c>
      <c r="Z93" s="277">
        <f>[2]Final!AA102</f>
        <v>0</v>
      </c>
      <c r="AA93" s="277">
        <f>[2]Final!AB102</f>
        <v>0</v>
      </c>
      <c r="AB93" s="277">
        <f>[2]Final!AC102</f>
        <v>0</v>
      </c>
      <c r="AC93" s="277">
        <f>[2]Final!AD102</f>
        <v>0</v>
      </c>
      <c r="AD93" s="277">
        <f>[2]Final!AE102</f>
        <v>0</v>
      </c>
      <c r="AE93" s="277">
        <f>[2]Final!AF102</f>
        <v>0</v>
      </c>
      <c r="AF93" s="277">
        <f>[2]Final!AG102</f>
        <v>0</v>
      </c>
      <c r="AG93" s="277">
        <f>[2]Final!AH102</f>
        <v>0</v>
      </c>
      <c r="AH93" s="277">
        <f>[2]Final!AI102</f>
        <v>0</v>
      </c>
      <c r="AI93" s="277">
        <f>[2]Final!AJ102</f>
        <v>0</v>
      </c>
      <c r="AJ93" s="277">
        <f>[2]Final!AK102</f>
        <v>0</v>
      </c>
      <c r="AK93" s="277">
        <f>[2]Final!AL102</f>
        <v>0</v>
      </c>
      <c r="AL93" s="277">
        <f>[2]Final!AM102</f>
        <v>0</v>
      </c>
      <c r="AM93" s="277">
        <f>[2]Final!AN102</f>
        <v>0</v>
      </c>
      <c r="AN93" s="277">
        <f>[2]Final!AO102</f>
        <v>0</v>
      </c>
      <c r="AO93" s="277">
        <f>[2]Final!AP102</f>
        <v>7.2416584551581453E-3</v>
      </c>
      <c r="AP93" s="277">
        <f>[2]Final!AQ102</f>
        <v>3.2969375490813939E-3</v>
      </c>
      <c r="AQ93" s="277">
        <f>[2]Final!AR102</f>
        <v>2.0927343888378692E-4</v>
      </c>
      <c r="AR93" s="277">
        <f>[2]Final!AS102</f>
        <v>2.0927343888378684E-4</v>
      </c>
      <c r="AS93" s="277">
        <f>[2]Final!AT102</f>
        <v>1.7036375652840887E-3</v>
      </c>
      <c r="AT93" s="277">
        <f>[2]Final!AU102</f>
        <v>6.1751622599155063E-3</v>
      </c>
      <c r="AU93" s="277">
        <f>[2]Final!AV102</f>
        <v>2.1359791078797014E-3</v>
      </c>
      <c r="AV93" s="277">
        <f>[2]Final!AW102</f>
        <v>2.0970278287048344E-3</v>
      </c>
      <c r="AW93" s="277">
        <f>[2]Final!AX102</f>
        <v>4.7054116911326169E-4</v>
      </c>
      <c r="AX93" s="277">
        <f>[2]Final!AY102</f>
        <v>7.2104687206229721E-3</v>
      </c>
      <c r="AY93" s="277">
        <f>[2]Final!AZ102</f>
        <v>9.6777002291156076E-3</v>
      </c>
      <c r="AZ93" s="277">
        <f>[2]Final!BA102</f>
        <v>4.0149441992447209E-3</v>
      </c>
      <c r="BA93" s="277">
        <f>[2]Final!BB102</f>
        <v>3.4226803570113653E-3</v>
      </c>
      <c r="BB93" s="277">
        <f>[2]Final!BC102</f>
        <v>3.389117840754316E-2</v>
      </c>
      <c r="BC93" s="277">
        <f>[2]Final!BD102</f>
        <v>3.9912554988089533E-3</v>
      </c>
      <c r="BD93" s="277">
        <f>[2]Final!BE102</f>
        <v>2.8223880519144995E-3</v>
      </c>
      <c r="BE93" s="277">
        <f>[2]Final!BF102</f>
        <v>1.9398795125039874E-3</v>
      </c>
      <c r="BF93" s="277">
        <f>[2]Final!BG102</f>
        <v>6.5366985094011398E-3</v>
      </c>
      <c r="BG93" s="277">
        <f>[2]Final!BH102</f>
        <v>3.3620044958684188E-3</v>
      </c>
      <c r="BH93" s="277">
        <f>[2]Final!BI102</f>
        <v>6.322511769573695E-3</v>
      </c>
      <c r="BI93" s="277">
        <f>[2]Final!BJ102</f>
        <v>5.9257723983740579E-3</v>
      </c>
      <c r="BJ93" s="277">
        <f>[2]Final!BK102</f>
        <v>3.731220668490405E-4</v>
      </c>
      <c r="BK93" s="277">
        <f>[2]Final!BL102</f>
        <v>5.7902121531096008E-3</v>
      </c>
      <c r="BL93" s="277">
        <f>[2]Final!BM102</f>
        <v>6.354513225754751E-4</v>
      </c>
      <c r="BM93" s="277">
        <f>[2]Final!BN102</f>
        <v>3.2108680924961227E-3</v>
      </c>
      <c r="BN93" s="277">
        <f>[2]Final!BO102</f>
        <v>1.193326958928421E-2</v>
      </c>
      <c r="BO93" s="277">
        <f>[2]Final!BP102</f>
        <v>1.162143904887422E-2</v>
      </c>
      <c r="BP93" s="277">
        <f>[2]Final!BQ102</f>
        <v>2.2865245867654794E-3</v>
      </c>
      <c r="BQ93" s="277">
        <f>[2]Final!BR102</f>
        <v>1.1026296190839435E-4</v>
      </c>
      <c r="BR93" s="277">
        <f>[2]Final!BS102</f>
        <v>9.7798080144049625E-3</v>
      </c>
      <c r="BS93" s="277">
        <f>[2]Final!BT102</f>
        <v>5.3005055096028413E-3</v>
      </c>
      <c r="BT93" s="277">
        <f>[2]Final!BU102</f>
        <v>2.2106015578965701E-3</v>
      </c>
      <c r="BU93" s="277">
        <f>[2]Final!BV102</f>
        <v>7.417469961053069E-4</v>
      </c>
      <c r="BV93" s="277">
        <f>[2]Final!BW102</f>
        <v>2.1507126563910916E-3</v>
      </c>
      <c r="BW93" s="277">
        <f>[2]Final!BX102</f>
        <v>0</v>
      </c>
      <c r="BX93" s="277">
        <f>[2]Final!BY102</f>
        <v>5.4572784444205987E-3</v>
      </c>
      <c r="BY93" s="277">
        <f>[2]Final!BZ102</f>
        <v>3.9976756010239589E-2</v>
      </c>
      <c r="BZ93" s="277">
        <f>[2]Final!CA102</f>
        <v>2.6913218184620214E-2</v>
      </c>
      <c r="CA93" s="277">
        <f>[2]Final!CB102</f>
        <v>9.1986745343903241E-3</v>
      </c>
      <c r="CB93" s="277">
        <f>[2]Final!CC102</f>
        <v>1.4187966444312832E-3</v>
      </c>
      <c r="CC93" s="277">
        <f>[2]Final!CD102</f>
        <v>3.2854585372982274E-3</v>
      </c>
      <c r="CD93" s="277">
        <f>[2]Final!CE102</f>
        <v>6.0439333314310055E-3</v>
      </c>
      <c r="CE93" s="277">
        <f>[2]Final!CF102</f>
        <v>2.5671692152743754E-3</v>
      </c>
      <c r="CF93" s="277">
        <f>[2]Final!CG102</f>
        <v>1.7008098864451278E-3</v>
      </c>
      <c r="CG93" s="277">
        <f>[2]Final!CH102</f>
        <v>4.1967012470571496E-3</v>
      </c>
      <c r="CH93" s="277">
        <f>[2]Final!CI102</f>
        <v>5.8519811900787236E-3</v>
      </c>
      <c r="CI93" s="277">
        <f>[2]Final!CJ102</f>
        <v>8.809969469425253E-3</v>
      </c>
      <c r="CJ93" s="277">
        <f>[2]Final!CK102</f>
        <v>4.5553032647187141E-3</v>
      </c>
      <c r="CK93" s="277">
        <f>[2]Final!CL102</f>
        <v>0</v>
      </c>
      <c r="CL93" s="277">
        <f>[2]Final!CM102</f>
        <v>7.2636030766764009E-3</v>
      </c>
      <c r="CM93" s="277">
        <f>[2]Final!CN102</f>
        <v>0</v>
      </c>
      <c r="CN93" s="277">
        <f>[2]Final!CO102</f>
        <v>2.1200417185640052E-3</v>
      </c>
      <c r="CO93" s="277">
        <f>[2]Final!CP102</f>
        <v>5.3982306650694912E-3</v>
      </c>
      <c r="CP93" s="277">
        <f>[2]Final!CQ102</f>
        <v>5.7763373486150148E-3</v>
      </c>
      <c r="CQ93" s="277">
        <f>[2]Final!CR102</f>
        <v>9.5705707661002505E-4</v>
      </c>
      <c r="CR93" s="277">
        <f>[2]Final!CS102</f>
        <v>5.6307554617724357E-3</v>
      </c>
      <c r="CS93" s="277">
        <f>[2]Final!CT102</f>
        <v>1.4635151169308681E-3</v>
      </c>
      <c r="CT93" s="277">
        <f>[2]Final!CU102</f>
        <v>8.4289741217903505E-4</v>
      </c>
      <c r="CU93" s="277">
        <f>[2]Final!CV102</f>
        <v>8.7818184410907388E-4</v>
      </c>
      <c r="CV93" s="277">
        <f>[2]Final!CW102</f>
        <v>1.1839344815855312E-3</v>
      </c>
      <c r="CW93" s="277">
        <f>[2]Final!CX102</f>
        <v>5.122101510610953E-4</v>
      </c>
      <c r="CX93" s="277">
        <f>[2]Final!CY102</f>
        <v>4.6304490192826105E-4</v>
      </c>
      <c r="CY93" s="277">
        <f>[2]Final!CZ102</f>
        <v>3.7990361444450627E-3</v>
      </c>
      <c r="CZ93" s="277">
        <f>[2]Final!DA102</f>
        <v>2.6064522233961991E-3</v>
      </c>
      <c r="DA93" s="277">
        <f>[2]Final!DB102</f>
        <v>0</v>
      </c>
      <c r="DB93" s="277">
        <f>[2]Final!DC102</f>
        <v>0</v>
      </c>
      <c r="DC93" s="92"/>
    </row>
    <row r="94" spans="1:107" x14ac:dyDescent="0.75">
      <c r="A94" s="29" t="s">
        <v>1539</v>
      </c>
      <c r="B94" s="17" t="s">
        <v>1233</v>
      </c>
      <c r="C94" s="277">
        <f>[2]Final!D103</f>
        <v>0</v>
      </c>
      <c r="D94" s="277">
        <f>[2]Final!E103</f>
        <v>0</v>
      </c>
      <c r="E94" s="277">
        <f>[2]Final!F103</f>
        <v>0</v>
      </c>
      <c r="F94" s="277">
        <f>[2]Final!G103</f>
        <v>0</v>
      </c>
      <c r="G94" s="277">
        <f>[2]Final!H103</f>
        <v>0</v>
      </c>
      <c r="H94" s="277">
        <f>[2]Final!I103</f>
        <v>0</v>
      </c>
      <c r="I94" s="277">
        <f>[2]Final!J103</f>
        <v>0</v>
      </c>
      <c r="J94" s="277">
        <f>[2]Final!K103</f>
        <v>0</v>
      </c>
      <c r="K94" s="277">
        <f>[2]Final!L103</f>
        <v>0</v>
      </c>
      <c r="L94" s="277">
        <f>[2]Final!M103</f>
        <v>0</v>
      </c>
      <c r="M94" s="277">
        <f>[2]Final!N103</f>
        <v>0</v>
      </c>
      <c r="N94" s="277">
        <f>[2]Final!O103</f>
        <v>0</v>
      </c>
      <c r="O94" s="277">
        <f>[2]Final!P103</f>
        <v>0</v>
      </c>
      <c r="P94" s="277">
        <f>[2]Final!Q103</f>
        <v>0</v>
      </c>
      <c r="Q94" s="277">
        <f>[2]Final!R103</f>
        <v>0</v>
      </c>
      <c r="R94" s="277">
        <f>[2]Final!S103</f>
        <v>0</v>
      </c>
      <c r="S94" s="277">
        <f>[2]Final!T103</f>
        <v>0</v>
      </c>
      <c r="T94" s="277">
        <f>[2]Final!U103</f>
        <v>0</v>
      </c>
      <c r="U94" s="277">
        <f>[2]Final!V103</f>
        <v>0</v>
      </c>
      <c r="V94" s="277">
        <f>[2]Final!W103</f>
        <v>0</v>
      </c>
      <c r="W94" s="277">
        <f>[2]Final!X103</f>
        <v>0</v>
      </c>
      <c r="X94" s="277">
        <f>[2]Final!Y103</f>
        <v>0</v>
      </c>
      <c r="Y94" s="277">
        <f>[2]Final!Z103</f>
        <v>0</v>
      </c>
      <c r="Z94" s="277">
        <f>[2]Final!AA103</f>
        <v>0</v>
      </c>
      <c r="AA94" s="277">
        <f>[2]Final!AB103</f>
        <v>0</v>
      </c>
      <c r="AB94" s="277">
        <f>[2]Final!AC103</f>
        <v>0</v>
      </c>
      <c r="AC94" s="277">
        <f>[2]Final!AD103</f>
        <v>0</v>
      </c>
      <c r="AD94" s="277">
        <f>[2]Final!AE103</f>
        <v>0</v>
      </c>
      <c r="AE94" s="277">
        <f>[2]Final!AF103</f>
        <v>0</v>
      </c>
      <c r="AF94" s="277">
        <f>[2]Final!AG103</f>
        <v>0</v>
      </c>
      <c r="AG94" s="277">
        <f>[2]Final!AH103</f>
        <v>0</v>
      </c>
      <c r="AH94" s="277">
        <f>[2]Final!AI103</f>
        <v>0</v>
      </c>
      <c r="AI94" s="277">
        <f>[2]Final!AJ103</f>
        <v>0</v>
      </c>
      <c r="AJ94" s="277">
        <f>[2]Final!AK103</f>
        <v>0</v>
      </c>
      <c r="AK94" s="277">
        <f>[2]Final!AL103</f>
        <v>0</v>
      </c>
      <c r="AL94" s="277">
        <f>[2]Final!AM103</f>
        <v>0</v>
      </c>
      <c r="AM94" s="277">
        <f>[2]Final!AN103</f>
        <v>0</v>
      </c>
      <c r="AN94" s="277">
        <f>[2]Final!AO103</f>
        <v>0</v>
      </c>
      <c r="AO94" s="277">
        <f>[2]Final!AP103</f>
        <v>1.0972443494351152E-3</v>
      </c>
      <c r="AP94" s="277">
        <f>[2]Final!AQ103</f>
        <v>1.7418477743789107E-3</v>
      </c>
      <c r="AQ94" s="277">
        <f>[2]Final!AR103</f>
        <v>2.4203984970803193E-4</v>
      </c>
      <c r="AR94" s="277">
        <f>[2]Final!AS103</f>
        <v>2.420398497080319E-4</v>
      </c>
      <c r="AS94" s="277">
        <f>[2]Final!AT103</f>
        <v>1.15608523228495E-3</v>
      </c>
      <c r="AT94" s="277">
        <f>[2]Final!AU103</f>
        <v>2.5602865949620287E-4</v>
      </c>
      <c r="AU94" s="277">
        <f>[2]Final!AV103</f>
        <v>2.1137301426768043E-3</v>
      </c>
      <c r="AV94" s="277">
        <f>[2]Final!AW103</f>
        <v>6.6107155139907467E-4</v>
      </c>
      <c r="AW94" s="277">
        <f>[2]Final!AX103</f>
        <v>1.490846897115427E-3</v>
      </c>
      <c r="AX94" s="277">
        <f>[2]Final!AY103</f>
        <v>0</v>
      </c>
      <c r="AY94" s="277">
        <f>[2]Final!AZ103</f>
        <v>4.3609682300207757E-3</v>
      </c>
      <c r="AZ94" s="277">
        <f>[2]Final!BA103</f>
        <v>2.2209809839820534E-3</v>
      </c>
      <c r="BA94" s="277">
        <f>[2]Final!BB103</f>
        <v>1.9442981616177915E-3</v>
      </c>
      <c r="BB94" s="277">
        <f>[2]Final!BC103</f>
        <v>0</v>
      </c>
      <c r="BC94" s="277">
        <f>[2]Final!BD103</f>
        <v>3.8070869434406364E-4</v>
      </c>
      <c r="BD94" s="277">
        <f>[2]Final!BE103</f>
        <v>3.9019108083081992E-3</v>
      </c>
      <c r="BE94" s="277">
        <f>[2]Final!BF103</f>
        <v>9.4344810830843465E-4</v>
      </c>
      <c r="BF94" s="277">
        <f>[2]Final!BG103</f>
        <v>0</v>
      </c>
      <c r="BG94" s="277">
        <f>[2]Final!BH103</f>
        <v>3.0393172741439464E-3</v>
      </c>
      <c r="BH94" s="277">
        <f>[2]Final!BI103</f>
        <v>1.7226522506340527E-3</v>
      </c>
      <c r="BI94" s="277">
        <f>[2]Final!BJ103</f>
        <v>8.7582536844393703E-4</v>
      </c>
      <c r="BJ94" s="277">
        <f>[2]Final!BK103</f>
        <v>1.4099757716860247E-3</v>
      </c>
      <c r="BK94" s="277">
        <f>[2]Final!BL103</f>
        <v>2.696165127890917E-3</v>
      </c>
      <c r="BL94" s="277">
        <f>[2]Final!BM103</f>
        <v>3.2825974501073845E-3</v>
      </c>
      <c r="BM94" s="277">
        <f>[2]Final!BN103</f>
        <v>8.3591525274170526E-3</v>
      </c>
      <c r="BN94" s="277">
        <f>[2]Final!BO103</f>
        <v>5.9191383844128878E-3</v>
      </c>
      <c r="BO94" s="277">
        <f>[2]Final!BP103</f>
        <v>8.4249234841030241E-3</v>
      </c>
      <c r="BP94" s="277">
        <f>[2]Final!BQ103</f>
        <v>1.7605605680016867E-3</v>
      </c>
      <c r="BQ94" s="277">
        <f>[2]Final!BR103</f>
        <v>0</v>
      </c>
      <c r="BR94" s="277">
        <f>[2]Final!BS103</f>
        <v>0</v>
      </c>
      <c r="BS94" s="277">
        <f>[2]Final!BT103</f>
        <v>7.7041953125568611E-3</v>
      </c>
      <c r="BT94" s="277">
        <f>[2]Final!BU103</f>
        <v>1.1662385903337428E-3</v>
      </c>
      <c r="BU94" s="277">
        <f>[2]Final!BV103</f>
        <v>2.0141044916798682E-2</v>
      </c>
      <c r="BV94" s="277">
        <f>[2]Final!BW103</f>
        <v>3.0943451259262188E-3</v>
      </c>
      <c r="BW94" s="277">
        <f>[2]Final!BX103</f>
        <v>0</v>
      </c>
      <c r="BX94" s="277">
        <f>[2]Final!BY103</f>
        <v>3.3810236367628134E-3</v>
      </c>
      <c r="BY94" s="277">
        <f>[2]Final!BZ103</f>
        <v>3.8879773369320607E-3</v>
      </c>
      <c r="BZ94" s="277">
        <f>[2]Final!CA103</f>
        <v>5.3974277742296819E-3</v>
      </c>
      <c r="CA94" s="277">
        <f>[2]Final!CB103</f>
        <v>3.935483710246975E-3</v>
      </c>
      <c r="CB94" s="277">
        <f>[2]Final!CC103</f>
        <v>2.0661885552803631E-2</v>
      </c>
      <c r="CC94" s="277">
        <f>[2]Final!CD103</f>
        <v>2.6776492793561673E-4</v>
      </c>
      <c r="CD94" s="277">
        <f>[2]Final!CE103</f>
        <v>1.02287513288372E-3</v>
      </c>
      <c r="CE94" s="277">
        <f>[2]Final!CF103</f>
        <v>2.7088015470888164E-3</v>
      </c>
      <c r="CF94" s="277">
        <f>[2]Final!CG103</f>
        <v>2.7520349253686654E-3</v>
      </c>
      <c r="CG94" s="277">
        <f>[2]Final!CH103</f>
        <v>1.1288701656362622E-3</v>
      </c>
      <c r="CH94" s="277">
        <f>[2]Final!CI103</f>
        <v>4.671607919451027E-4</v>
      </c>
      <c r="CI94" s="277">
        <f>[2]Final!CJ103</f>
        <v>1.5815883485376118E-3</v>
      </c>
      <c r="CJ94" s="277">
        <f>[2]Final!CK103</f>
        <v>1.5386730701535056E-3</v>
      </c>
      <c r="CK94" s="277">
        <f>[2]Final!CL103</f>
        <v>7.7886716547414365E-4</v>
      </c>
      <c r="CL94" s="277">
        <f>[2]Final!CM103</f>
        <v>3.1360010403465272E-6</v>
      </c>
      <c r="CM94" s="277">
        <f>[2]Final!CN103</f>
        <v>0</v>
      </c>
      <c r="CN94" s="277">
        <f>[2]Final!CO103</f>
        <v>8.014853086730924E-4</v>
      </c>
      <c r="CO94" s="277">
        <f>[2]Final!CP103</f>
        <v>1.2553687028901894E-3</v>
      </c>
      <c r="CP94" s="277">
        <f>[2]Final!CQ103</f>
        <v>3.1027408563913893E-3</v>
      </c>
      <c r="CQ94" s="277">
        <f>[2]Final!CR103</f>
        <v>5.6820758960030712E-3</v>
      </c>
      <c r="CR94" s="277">
        <f>[2]Final!CS103</f>
        <v>8.8163295525276152E-3</v>
      </c>
      <c r="CS94" s="277">
        <f>[2]Final!CT103</f>
        <v>2.6668276550541057E-3</v>
      </c>
      <c r="CT94" s="277">
        <f>[2]Final!CU103</f>
        <v>3.8488014905762942E-3</v>
      </c>
      <c r="CU94" s="277">
        <f>[2]Final!CV103</f>
        <v>1.4935562087419359E-3</v>
      </c>
      <c r="CV94" s="277">
        <f>[2]Final!CW103</f>
        <v>2.1055228967506168E-3</v>
      </c>
      <c r="CW94" s="277">
        <f>[2]Final!CX103</f>
        <v>9.7849499443046425E-3</v>
      </c>
      <c r="CX94" s="277">
        <f>[2]Final!CY103</f>
        <v>9.7313597692024675E-3</v>
      </c>
      <c r="CY94" s="277">
        <f>[2]Final!CZ103</f>
        <v>3.8227024103060843E-4</v>
      </c>
      <c r="CZ94" s="277">
        <f>[2]Final!DA103</f>
        <v>1.6579073748670134E-3</v>
      </c>
      <c r="DA94" s="277">
        <f>[2]Final!DB103</f>
        <v>0</v>
      </c>
      <c r="DB94" s="277">
        <f>[2]Final!DC103</f>
        <v>0</v>
      </c>
      <c r="DC94" s="92"/>
    </row>
    <row r="95" spans="1:107" x14ac:dyDescent="0.75">
      <c r="A95" s="29" t="s">
        <v>1540</v>
      </c>
      <c r="B95" s="17" t="s">
        <v>1236</v>
      </c>
      <c r="C95" s="277">
        <f>[2]Final!D104</f>
        <v>0</v>
      </c>
      <c r="D95" s="277">
        <f>[2]Final!E104</f>
        <v>0</v>
      </c>
      <c r="E95" s="277">
        <f>[2]Final!F104</f>
        <v>0</v>
      </c>
      <c r="F95" s="277">
        <f>[2]Final!G104</f>
        <v>0</v>
      </c>
      <c r="G95" s="277">
        <f>[2]Final!H104</f>
        <v>0</v>
      </c>
      <c r="H95" s="277">
        <f>[2]Final!I104</f>
        <v>0</v>
      </c>
      <c r="I95" s="277">
        <f>[2]Final!J104</f>
        <v>0</v>
      </c>
      <c r="J95" s="277">
        <f>[2]Final!K104</f>
        <v>0</v>
      </c>
      <c r="K95" s="277">
        <f>[2]Final!L104</f>
        <v>0</v>
      </c>
      <c r="L95" s="277">
        <f>[2]Final!M104</f>
        <v>0</v>
      </c>
      <c r="M95" s="277">
        <f>[2]Final!N104</f>
        <v>0</v>
      </c>
      <c r="N95" s="277">
        <f>[2]Final!O104</f>
        <v>0</v>
      </c>
      <c r="O95" s="277">
        <f>[2]Final!P104</f>
        <v>0</v>
      </c>
      <c r="P95" s="277">
        <f>[2]Final!Q104</f>
        <v>0</v>
      </c>
      <c r="Q95" s="277">
        <f>[2]Final!R104</f>
        <v>0</v>
      </c>
      <c r="R95" s="277">
        <f>[2]Final!S104</f>
        <v>0</v>
      </c>
      <c r="S95" s="277">
        <f>[2]Final!T104</f>
        <v>0</v>
      </c>
      <c r="T95" s="277">
        <f>[2]Final!U104</f>
        <v>0</v>
      </c>
      <c r="U95" s="277">
        <f>[2]Final!V104</f>
        <v>0</v>
      </c>
      <c r="V95" s="277">
        <f>[2]Final!W104</f>
        <v>0</v>
      </c>
      <c r="W95" s="277">
        <f>[2]Final!X104</f>
        <v>0</v>
      </c>
      <c r="X95" s="277">
        <f>[2]Final!Y104</f>
        <v>0</v>
      </c>
      <c r="Y95" s="277">
        <f>[2]Final!Z104</f>
        <v>0</v>
      </c>
      <c r="Z95" s="277">
        <f>[2]Final!AA104</f>
        <v>0</v>
      </c>
      <c r="AA95" s="277">
        <f>[2]Final!AB104</f>
        <v>0</v>
      </c>
      <c r="AB95" s="277">
        <f>[2]Final!AC104</f>
        <v>0</v>
      </c>
      <c r="AC95" s="277">
        <f>[2]Final!AD104</f>
        <v>0</v>
      </c>
      <c r="AD95" s="277">
        <f>[2]Final!AE104</f>
        <v>0</v>
      </c>
      <c r="AE95" s="277">
        <f>[2]Final!AF104</f>
        <v>0</v>
      </c>
      <c r="AF95" s="277">
        <f>[2]Final!AG104</f>
        <v>0</v>
      </c>
      <c r="AG95" s="277">
        <f>[2]Final!AH104</f>
        <v>0</v>
      </c>
      <c r="AH95" s="277">
        <f>[2]Final!AI104</f>
        <v>0</v>
      </c>
      <c r="AI95" s="277">
        <f>[2]Final!AJ104</f>
        <v>0</v>
      </c>
      <c r="AJ95" s="277">
        <f>[2]Final!AK104</f>
        <v>0</v>
      </c>
      <c r="AK95" s="277">
        <f>[2]Final!AL104</f>
        <v>0</v>
      </c>
      <c r="AL95" s="277">
        <f>[2]Final!AM104</f>
        <v>0</v>
      </c>
      <c r="AM95" s="277">
        <f>[2]Final!AN104</f>
        <v>0</v>
      </c>
      <c r="AN95" s="277">
        <f>[2]Final!AO104</f>
        <v>0</v>
      </c>
      <c r="AO95" s="277">
        <f>[2]Final!AP104</f>
        <v>6.1054818102638467E-3</v>
      </c>
      <c r="AP95" s="277">
        <f>[2]Final!AQ104</f>
        <v>1.6380308490084042E-4</v>
      </c>
      <c r="AQ95" s="277">
        <f>[2]Final!AR104</f>
        <v>4.0175021645941821E-3</v>
      </c>
      <c r="AR95" s="277">
        <f>[2]Final!AS104</f>
        <v>4.0175021645941812E-3</v>
      </c>
      <c r="AS95" s="277">
        <f>[2]Final!AT104</f>
        <v>6.2087639292383444E-4</v>
      </c>
      <c r="AT95" s="277">
        <f>[2]Final!AU104</f>
        <v>3.166146313595269E-3</v>
      </c>
      <c r="AU95" s="277">
        <f>[2]Final!AV104</f>
        <v>1.1689978680931043E-3</v>
      </c>
      <c r="AV95" s="277">
        <f>[2]Final!AW104</f>
        <v>2.2958508547445168E-3</v>
      </c>
      <c r="AW95" s="277">
        <f>[2]Final!AX104</f>
        <v>1.8395767583460881E-3</v>
      </c>
      <c r="AX95" s="277">
        <f>[2]Final!AY104</f>
        <v>0</v>
      </c>
      <c r="AY95" s="277">
        <f>[2]Final!AZ104</f>
        <v>4.0867301025140782E-3</v>
      </c>
      <c r="AZ95" s="277">
        <f>[2]Final!BA104</f>
        <v>1.3204280148987513E-3</v>
      </c>
      <c r="BA95" s="277">
        <f>[2]Final!BB104</f>
        <v>2.7907045581075516E-4</v>
      </c>
      <c r="BB95" s="277">
        <f>[2]Final!BC104</f>
        <v>2.3966449142502465E-2</v>
      </c>
      <c r="BC95" s="277">
        <f>[2]Final!BD104</f>
        <v>1.6255636035556853E-2</v>
      </c>
      <c r="BD95" s="277">
        <f>[2]Final!BE104</f>
        <v>4.3996604551090222E-3</v>
      </c>
      <c r="BE95" s="277">
        <f>[2]Final!BF104</f>
        <v>4.044440826907963E-3</v>
      </c>
      <c r="BF95" s="277">
        <f>[2]Final!BG104</f>
        <v>3.7192203209671822E-2</v>
      </c>
      <c r="BG95" s="277">
        <f>[2]Final!BH104</f>
        <v>2.4602383233432026E-2</v>
      </c>
      <c r="BH95" s="277">
        <f>[2]Final!BI104</f>
        <v>1.0702299493886644E-2</v>
      </c>
      <c r="BI95" s="277">
        <f>[2]Final!BJ104</f>
        <v>3.8352591805397747E-3</v>
      </c>
      <c r="BJ95" s="277">
        <f>[2]Final!BK104</f>
        <v>1.6356874040455008E-2</v>
      </c>
      <c r="BK95" s="277">
        <f>[2]Final!BL104</f>
        <v>1.0664421685247984E-3</v>
      </c>
      <c r="BL95" s="277">
        <f>[2]Final!BM104</f>
        <v>9.7294421743167922E-4</v>
      </c>
      <c r="BM95" s="277">
        <f>[2]Final!BN104</f>
        <v>1.0560319344340289E-2</v>
      </c>
      <c r="BN95" s="277">
        <f>[2]Final!BO104</f>
        <v>6.5288248675491774E-3</v>
      </c>
      <c r="BO95" s="277">
        <f>[2]Final!BP104</f>
        <v>1.1493298393190179E-2</v>
      </c>
      <c r="BP95" s="277">
        <f>[2]Final!BQ104</f>
        <v>5.0771940819035414E-4</v>
      </c>
      <c r="BQ95" s="277">
        <f>[2]Final!BR104</f>
        <v>2.6853356829110659E-3</v>
      </c>
      <c r="BR95" s="277">
        <f>[2]Final!BS104</f>
        <v>3.7556205669244519E-4</v>
      </c>
      <c r="BS95" s="277">
        <f>[2]Final!BT104</f>
        <v>4.1939912650602379E-3</v>
      </c>
      <c r="BT95" s="277">
        <f>[2]Final!BU104</f>
        <v>4.3541318524654227E-3</v>
      </c>
      <c r="BU95" s="277">
        <f>[2]Final!BV104</f>
        <v>7.1212191460888756E-4</v>
      </c>
      <c r="BV95" s="277">
        <f>[2]Final!BW104</f>
        <v>3.3773113677913196E-3</v>
      </c>
      <c r="BW95" s="277">
        <f>[2]Final!BX104</f>
        <v>0</v>
      </c>
      <c r="BX95" s="277">
        <f>[2]Final!BY104</f>
        <v>8.3587650114895894E-3</v>
      </c>
      <c r="BY95" s="277">
        <f>[2]Final!BZ104</f>
        <v>9.9744142291702514E-3</v>
      </c>
      <c r="BZ95" s="277">
        <f>[2]Final!CA104</f>
        <v>2.167582132670921E-2</v>
      </c>
      <c r="CA95" s="277">
        <f>[2]Final!CB104</f>
        <v>6.405026042307283E-3</v>
      </c>
      <c r="CB95" s="277">
        <f>[2]Final!CC104</f>
        <v>5.313839578504535E-3</v>
      </c>
      <c r="CC95" s="277">
        <f>[2]Final!CD104</f>
        <v>2.1095270984861123E-2</v>
      </c>
      <c r="CD95" s="277">
        <f>[2]Final!CE104</f>
        <v>9.2380439567045277E-3</v>
      </c>
      <c r="CE95" s="277">
        <f>[2]Final!CF104</f>
        <v>8.6324527654530036E-3</v>
      </c>
      <c r="CF95" s="277">
        <f>[2]Final!CG104</f>
        <v>4.3145697905885207E-3</v>
      </c>
      <c r="CG95" s="277">
        <f>[2]Final!CH104</f>
        <v>1.8058311463145273E-2</v>
      </c>
      <c r="CH95" s="277">
        <f>[2]Final!CI104</f>
        <v>4.3868610277351967E-3</v>
      </c>
      <c r="CI95" s="277">
        <f>[2]Final!CJ104</f>
        <v>4.0151417205033395E-2</v>
      </c>
      <c r="CJ95" s="277">
        <f>[2]Final!CK104</f>
        <v>4.8309992012067135E-2</v>
      </c>
      <c r="CK95" s="277">
        <f>[2]Final!CL104</f>
        <v>4.9700685716946875E-3</v>
      </c>
      <c r="CL95" s="277">
        <f>[2]Final!CM104</f>
        <v>0.24891898577998089</v>
      </c>
      <c r="CM95" s="277">
        <f>[2]Final!CN104</f>
        <v>0</v>
      </c>
      <c r="CN95" s="277">
        <f>[2]Final!CO104</f>
        <v>6.7722509828741697E-3</v>
      </c>
      <c r="CO95" s="277">
        <f>[2]Final!CP104</f>
        <v>4.8813354227276338E-3</v>
      </c>
      <c r="CP95" s="277">
        <f>[2]Final!CQ104</f>
        <v>1.1671143453014983E-2</v>
      </c>
      <c r="CQ95" s="277">
        <f>[2]Final!CR104</f>
        <v>7.3014281664458549E-3</v>
      </c>
      <c r="CR95" s="277">
        <f>[2]Final!CS104</f>
        <v>1.4731638309303418E-2</v>
      </c>
      <c r="CS95" s="277">
        <f>[2]Final!CT104</f>
        <v>3.1244671223538711E-3</v>
      </c>
      <c r="CT95" s="277">
        <f>[2]Final!CU104</f>
        <v>7.324650569691975E-7</v>
      </c>
      <c r="CU95" s="277">
        <f>[2]Final!CV104</f>
        <v>7.9191617903679283E-3</v>
      </c>
      <c r="CV95" s="277">
        <f>[2]Final!CW104</f>
        <v>1.2774548519604639E-3</v>
      </c>
      <c r="CW95" s="277">
        <f>[2]Final!CX104</f>
        <v>1.3470531621423814E-2</v>
      </c>
      <c r="CX95" s="277">
        <f>[2]Final!CY104</f>
        <v>6.2211008301541896E-3</v>
      </c>
      <c r="CY95" s="277">
        <f>[2]Final!CZ104</f>
        <v>8.6176342335725429E-4</v>
      </c>
      <c r="CZ95" s="277">
        <f>[2]Final!DA104</f>
        <v>5.4268179886433733E-3</v>
      </c>
      <c r="DA95" s="277">
        <f>[2]Final!DB104</f>
        <v>0</v>
      </c>
      <c r="DB95" s="277">
        <f>[2]Final!DC104</f>
        <v>0</v>
      </c>
      <c r="DC95" s="92"/>
    </row>
    <row r="96" spans="1:107" x14ac:dyDescent="0.75">
      <c r="A96" s="29" t="s">
        <v>1541</v>
      </c>
      <c r="B96" s="17" t="s">
        <v>1239</v>
      </c>
      <c r="C96" s="277">
        <f>[2]Final!D105</f>
        <v>0</v>
      </c>
      <c r="D96" s="277">
        <f>[2]Final!E105</f>
        <v>0</v>
      </c>
      <c r="E96" s="277">
        <f>[2]Final!F105</f>
        <v>0</v>
      </c>
      <c r="F96" s="277">
        <f>[2]Final!G105</f>
        <v>0</v>
      </c>
      <c r="G96" s="277">
        <f>[2]Final!H105</f>
        <v>0</v>
      </c>
      <c r="H96" s="277">
        <f>[2]Final!I105</f>
        <v>0</v>
      </c>
      <c r="I96" s="277">
        <f>[2]Final!J105</f>
        <v>0</v>
      </c>
      <c r="J96" s="277">
        <f>[2]Final!K105</f>
        <v>0</v>
      </c>
      <c r="K96" s="277">
        <f>[2]Final!L105</f>
        <v>0</v>
      </c>
      <c r="L96" s="277">
        <f>[2]Final!M105</f>
        <v>0</v>
      </c>
      <c r="M96" s="277">
        <f>[2]Final!N105</f>
        <v>0</v>
      </c>
      <c r="N96" s="277">
        <f>[2]Final!O105</f>
        <v>0</v>
      </c>
      <c r="O96" s="277">
        <f>[2]Final!P105</f>
        <v>0</v>
      </c>
      <c r="P96" s="277">
        <f>[2]Final!Q105</f>
        <v>0</v>
      </c>
      <c r="Q96" s="277">
        <f>[2]Final!R105</f>
        <v>0</v>
      </c>
      <c r="R96" s="277">
        <f>[2]Final!S105</f>
        <v>0</v>
      </c>
      <c r="S96" s="277">
        <f>[2]Final!T105</f>
        <v>0</v>
      </c>
      <c r="T96" s="277">
        <f>[2]Final!U105</f>
        <v>0</v>
      </c>
      <c r="U96" s="277">
        <f>[2]Final!V105</f>
        <v>0</v>
      </c>
      <c r="V96" s="277">
        <f>[2]Final!W105</f>
        <v>0</v>
      </c>
      <c r="W96" s="277">
        <f>[2]Final!X105</f>
        <v>0</v>
      </c>
      <c r="X96" s="277">
        <f>[2]Final!Y105</f>
        <v>0</v>
      </c>
      <c r="Y96" s="277">
        <f>[2]Final!Z105</f>
        <v>0</v>
      </c>
      <c r="Z96" s="277">
        <f>[2]Final!AA105</f>
        <v>0</v>
      </c>
      <c r="AA96" s="277">
        <f>[2]Final!AB105</f>
        <v>0</v>
      </c>
      <c r="AB96" s="277">
        <f>[2]Final!AC105</f>
        <v>0</v>
      </c>
      <c r="AC96" s="277">
        <f>[2]Final!AD105</f>
        <v>0</v>
      </c>
      <c r="AD96" s="277">
        <f>[2]Final!AE105</f>
        <v>0</v>
      </c>
      <c r="AE96" s="277">
        <f>[2]Final!AF105</f>
        <v>0</v>
      </c>
      <c r="AF96" s="277">
        <f>[2]Final!AG105</f>
        <v>0</v>
      </c>
      <c r="AG96" s="277">
        <f>[2]Final!AH105</f>
        <v>0</v>
      </c>
      <c r="AH96" s="277">
        <f>[2]Final!AI105</f>
        <v>0</v>
      </c>
      <c r="AI96" s="277">
        <f>[2]Final!AJ105</f>
        <v>0</v>
      </c>
      <c r="AJ96" s="277">
        <f>[2]Final!AK105</f>
        <v>0</v>
      </c>
      <c r="AK96" s="277">
        <f>[2]Final!AL105</f>
        <v>0</v>
      </c>
      <c r="AL96" s="277">
        <f>[2]Final!AM105</f>
        <v>0</v>
      </c>
      <c r="AM96" s="277">
        <f>[2]Final!AN105</f>
        <v>0</v>
      </c>
      <c r="AN96" s="277">
        <f>[2]Final!AO105</f>
        <v>0</v>
      </c>
      <c r="AO96" s="277">
        <f>[2]Final!AP105</f>
        <v>0</v>
      </c>
      <c r="AP96" s="277">
        <f>[2]Final!AQ105</f>
        <v>0</v>
      </c>
      <c r="AQ96" s="277">
        <f>[2]Final!AR105</f>
        <v>0</v>
      </c>
      <c r="AR96" s="277">
        <f>[2]Final!AS105</f>
        <v>0</v>
      </c>
      <c r="AS96" s="277">
        <f>[2]Final!AT105</f>
        <v>0</v>
      </c>
      <c r="AT96" s="277">
        <f>[2]Final!AU105</f>
        <v>0</v>
      </c>
      <c r="AU96" s="277">
        <f>[2]Final!AV105</f>
        <v>0</v>
      </c>
      <c r="AV96" s="277">
        <f>[2]Final!AW105</f>
        <v>0</v>
      </c>
      <c r="AW96" s="277">
        <f>[2]Final!AX105</f>
        <v>0</v>
      </c>
      <c r="AX96" s="277">
        <f>[2]Final!AY105</f>
        <v>0</v>
      </c>
      <c r="AY96" s="277">
        <f>[2]Final!AZ105</f>
        <v>0</v>
      </c>
      <c r="AZ96" s="277">
        <f>[2]Final!BA105</f>
        <v>0</v>
      </c>
      <c r="BA96" s="277">
        <f>[2]Final!BB105</f>
        <v>0</v>
      </c>
      <c r="BB96" s="277">
        <f>[2]Final!BC105</f>
        <v>0</v>
      </c>
      <c r="BC96" s="277">
        <f>[2]Final!BD105</f>
        <v>0</v>
      </c>
      <c r="BD96" s="277">
        <f>[2]Final!BE105</f>
        <v>0</v>
      </c>
      <c r="BE96" s="277">
        <f>[2]Final!BF105</f>
        <v>0</v>
      </c>
      <c r="BF96" s="277">
        <f>[2]Final!BG105</f>
        <v>0</v>
      </c>
      <c r="BG96" s="277">
        <f>[2]Final!BH105</f>
        <v>0</v>
      </c>
      <c r="BH96" s="277">
        <f>[2]Final!BI105</f>
        <v>0</v>
      </c>
      <c r="BI96" s="277">
        <f>[2]Final!BJ105</f>
        <v>0</v>
      </c>
      <c r="BJ96" s="277">
        <f>[2]Final!BK105</f>
        <v>0</v>
      </c>
      <c r="BK96" s="277">
        <f>[2]Final!BL105</f>
        <v>0</v>
      </c>
      <c r="BL96" s="277">
        <f>[2]Final!BM105</f>
        <v>0</v>
      </c>
      <c r="BM96" s="277">
        <f>[2]Final!BN105</f>
        <v>0</v>
      </c>
      <c r="BN96" s="277">
        <f>[2]Final!BO105</f>
        <v>0</v>
      </c>
      <c r="BO96" s="277">
        <f>[2]Final!BP105</f>
        <v>0</v>
      </c>
      <c r="BP96" s="277">
        <f>[2]Final!BQ105</f>
        <v>0</v>
      </c>
      <c r="BQ96" s="277">
        <f>[2]Final!BR105</f>
        <v>0</v>
      </c>
      <c r="BR96" s="277">
        <f>[2]Final!BS105</f>
        <v>0</v>
      </c>
      <c r="BS96" s="277">
        <f>[2]Final!BT105</f>
        <v>0</v>
      </c>
      <c r="BT96" s="277">
        <f>[2]Final!BU105</f>
        <v>0</v>
      </c>
      <c r="BU96" s="277">
        <f>[2]Final!BV105</f>
        <v>0</v>
      </c>
      <c r="BV96" s="277">
        <f>[2]Final!BW105</f>
        <v>0</v>
      </c>
      <c r="BW96" s="277">
        <f>[2]Final!BX105</f>
        <v>0</v>
      </c>
      <c r="BX96" s="277">
        <f>[2]Final!BY105</f>
        <v>0</v>
      </c>
      <c r="BY96" s="277">
        <f>[2]Final!BZ105</f>
        <v>0</v>
      </c>
      <c r="BZ96" s="277">
        <f>[2]Final!CA105</f>
        <v>0</v>
      </c>
      <c r="CA96" s="277">
        <f>[2]Final!CB105</f>
        <v>0</v>
      </c>
      <c r="CB96" s="277">
        <f>[2]Final!CC105</f>
        <v>0</v>
      </c>
      <c r="CC96" s="277">
        <f>[2]Final!CD105</f>
        <v>0</v>
      </c>
      <c r="CD96" s="277">
        <f>[2]Final!CE105</f>
        <v>0</v>
      </c>
      <c r="CE96" s="277">
        <f>[2]Final!CF105</f>
        <v>0</v>
      </c>
      <c r="CF96" s="277">
        <f>[2]Final!CG105</f>
        <v>0</v>
      </c>
      <c r="CG96" s="277">
        <f>[2]Final!CH105</f>
        <v>0</v>
      </c>
      <c r="CH96" s="277">
        <f>[2]Final!CI105</f>
        <v>0</v>
      </c>
      <c r="CI96" s="277">
        <f>[2]Final!CJ105</f>
        <v>0</v>
      </c>
      <c r="CJ96" s="277">
        <f>[2]Final!CK105</f>
        <v>0</v>
      </c>
      <c r="CK96" s="277">
        <f>[2]Final!CL105</f>
        <v>0</v>
      </c>
      <c r="CL96" s="277">
        <f>[2]Final!CM105</f>
        <v>0</v>
      </c>
      <c r="CM96" s="277">
        <f>[2]Final!CN105</f>
        <v>0</v>
      </c>
      <c r="CN96" s="277">
        <f>[2]Final!CO105</f>
        <v>0</v>
      </c>
      <c r="CO96" s="277">
        <f>[2]Final!CP105</f>
        <v>0</v>
      </c>
      <c r="CP96" s="277">
        <f>[2]Final!CQ105</f>
        <v>0</v>
      </c>
      <c r="CQ96" s="277">
        <f>[2]Final!CR105</f>
        <v>0</v>
      </c>
      <c r="CR96" s="277">
        <f>[2]Final!CS105</f>
        <v>0</v>
      </c>
      <c r="CS96" s="277">
        <f>[2]Final!CT105</f>
        <v>0</v>
      </c>
      <c r="CT96" s="277">
        <f>[2]Final!CU105</f>
        <v>2.8638699399236738E-3</v>
      </c>
      <c r="CU96" s="277">
        <f>[2]Final!CV105</f>
        <v>1.8164973115085395E-3</v>
      </c>
      <c r="CV96" s="277">
        <f>[2]Final!CW105</f>
        <v>0</v>
      </c>
      <c r="CW96" s="277">
        <f>[2]Final!CX105</f>
        <v>0</v>
      </c>
      <c r="CX96" s="277">
        <f>[2]Final!CY105</f>
        <v>0</v>
      </c>
      <c r="CY96" s="277">
        <f>[2]Final!CZ105</f>
        <v>0</v>
      </c>
      <c r="CZ96" s="277">
        <f>[2]Final!DA105</f>
        <v>3.1227699472092353E-5</v>
      </c>
      <c r="DA96" s="277">
        <f>[2]Final!DB105</f>
        <v>0</v>
      </c>
      <c r="DB96" s="277">
        <f>[2]Final!DC105</f>
        <v>0</v>
      </c>
      <c r="DC96" s="92"/>
    </row>
    <row r="97" spans="1:107" x14ac:dyDescent="0.75">
      <c r="A97" s="29" t="s">
        <v>1542</v>
      </c>
      <c r="B97" s="17" t="s">
        <v>196</v>
      </c>
      <c r="C97" s="277">
        <f>[2]Final!D106</f>
        <v>0</v>
      </c>
      <c r="D97" s="277">
        <f>[2]Final!E106</f>
        <v>0</v>
      </c>
      <c r="E97" s="277">
        <f>[2]Final!F106</f>
        <v>0</v>
      </c>
      <c r="F97" s="277">
        <f>[2]Final!G106</f>
        <v>0</v>
      </c>
      <c r="G97" s="277">
        <f>[2]Final!H106</f>
        <v>0</v>
      </c>
      <c r="H97" s="277">
        <f>[2]Final!I106</f>
        <v>0</v>
      </c>
      <c r="I97" s="277">
        <f>[2]Final!J106</f>
        <v>0</v>
      </c>
      <c r="J97" s="277">
        <f>[2]Final!K106</f>
        <v>0</v>
      </c>
      <c r="K97" s="277">
        <f>[2]Final!L106</f>
        <v>0</v>
      </c>
      <c r="L97" s="277">
        <f>[2]Final!M106</f>
        <v>0</v>
      </c>
      <c r="M97" s="277">
        <f>[2]Final!N106</f>
        <v>0</v>
      </c>
      <c r="N97" s="277">
        <f>[2]Final!O106</f>
        <v>0</v>
      </c>
      <c r="O97" s="277">
        <f>[2]Final!P106</f>
        <v>0</v>
      </c>
      <c r="P97" s="277">
        <f>[2]Final!Q106</f>
        <v>0</v>
      </c>
      <c r="Q97" s="277">
        <f>[2]Final!R106</f>
        <v>0</v>
      </c>
      <c r="R97" s="277">
        <f>[2]Final!S106</f>
        <v>0</v>
      </c>
      <c r="S97" s="277">
        <f>[2]Final!T106</f>
        <v>0</v>
      </c>
      <c r="T97" s="277">
        <f>[2]Final!U106</f>
        <v>0</v>
      </c>
      <c r="U97" s="277">
        <f>[2]Final!V106</f>
        <v>0</v>
      </c>
      <c r="V97" s="277">
        <f>[2]Final!W106</f>
        <v>0</v>
      </c>
      <c r="W97" s="277">
        <f>[2]Final!X106</f>
        <v>0</v>
      </c>
      <c r="X97" s="277">
        <f>[2]Final!Y106</f>
        <v>0</v>
      </c>
      <c r="Y97" s="277">
        <f>[2]Final!Z106</f>
        <v>0</v>
      </c>
      <c r="Z97" s="277">
        <f>[2]Final!AA106</f>
        <v>0</v>
      </c>
      <c r="AA97" s="277">
        <f>[2]Final!AB106</f>
        <v>0</v>
      </c>
      <c r="AB97" s="277">
        <f>[2]Final!AC106</f>
        <v>0</v>
      </c>
      <c r="AC97" s="277">
        <f>[2]Final!AD106</f>
        <v>0</v>
      </c>
      <c r="AD97" s="277">
        <f>[2]Final!AE106</f>
        <v>0</v>
      </c>
      <c r="AE97" s="277">
        <f>[2]Final!AF106</f>
        <v>0</v>
      </c>
      <c r="AF97" s="277">
        <f>[2]Final!AG106</f>
        <v>0</v>
      </c>
      <c r="AG97" s="277">
        <f>[2]Final!AH106</f>
        <v>0</v>
      </c>
      <c r="AH97" s="277">
        <f>[2]Final!AI106</f>
        <v>0</v>
      </c>
      <c r="AI97" s="277">
        <f>[2]Final!AJ106</f>
        <v>0</v>
      </c>
      <c r="AJ97" s="277">
        <f>[2]Final!AK106</f>
        <v>0</v>
      </c>
      <c r="AK97" s="277">
        <f>[2]Final!AL106</f>
        <v>0</v>
      </c>
      <c r="AL97" s="277">
        <f>[2]Final!AM106</f>
        <v>0</v>
      </c>
      <c r="AM97" s="277">
        <f>[2]Final!AN106</f>
        <v>0</v>
      </c>
      <c r="AN97" s="277">
        <f>[2]Final!AO106</f>
        <v>0</v>
      </c>
      <c r="AO97" s="277">
        <f>[2]Final!AP106</f>
        <v>6.4011980228643383E-3</v>
      </c>
      <c r="AP97" s="277">
        <f>[2]Final!AQ106</f>
        <v>4.7525415750799428E-3</v>
      </c>
      <c r="AQ97" s="277">
        <f>[2]Final!AR106</f>
        <v>1.5043148799982201E-2</v>
      </c>
      <c r="AR97" s="277">
        <f>[2]Final!AS106</f>
        <v>1.5043148799982198E-2</v>
      </c>
      <c r="AS97" s="277">
        <f>[2]Final!AT106</f>
        <v>0</v>
      </c>
      <c r="AT97" s="277">
        <f>[2]Final!AU106</f>
        <v>2.3279294780310135E-3</v>
      </c>
      <c r="AU97" s="277">
        <f>[2]Final!AV106</f>
        <v>6.0989363445136517E-4</v>
      </c>
      <c r="AV97" s="277">
        <f>[2]Final!AW106</f>
        <v>3.2968852317035027E-4</v>
      </c>
      <c r="AW97" s="277">
        <f>[2]Final!AX106</f>
        <v>1.6754425679282061E-2</v>
      </c>
      <c r="AX97" s="277">
        <f>[2]Final!AY106</f>
        <v>0</v>
      </c>
      <c r="AY97" s="277">
        <f>[2]Final!AZ106</f>
        <v>7.9105599934338137E-3</v>
      </c>
      <c r="AZ97" s="277">
        <f>[2]Final!BA106</f>
        <v>3.3235129704642792E-4</v>
      </c>
      <c r="BA97" s="277">
        <f>[2]Final!BB106</f>
        <v>5.5810486702674838E-3</v>
      </c>
      <c r="BB97" s="277">
        <f>[2]Final!BC106</f>
        <v>0</v>
      </c>
      <c r="BC97" s="277">
        <f>[2]Final!BD106</f>
        <v>1.5829107280043452E-2</v>
      </c>
      <c r="BD97" s="277">
        <f>[2]Final!BE106</f>
        <v>7.1479538546426425E-3</v>
      </c>
      <c r="BE97" s="277">
        <f>[2]Final!BF106</f>
        <v>3.4187246648487421E-2</v>
      </c>
      <c r="BF97" s="277">
        <f>[2]Final!BG106</f>
        <v>0</v>
      </c>
      <c r="BG97" s="277">
        <f>[2]Final!BH106</f>
        <v>1.0029719551046867E-2</v>
      </c>
      <c r="BH97" s="277">
        <f>[2]Final!BI106</f>
        <v>0</v>
      </c>
      <c r="BI97" s="277">
        <f>[2]Final!BJ106</f>
        <v>3.532741809390655E-3</v>
      </c>
      <c r="BJ97" s="277">
        <f>[2]Final!BK106</f>
        <v>9.4704489417739499E-3</v>
      </c>
      <c r="BK97" s="277">
        <f>[2]Final!BL106</f>
        <v>7.3850464366042375E-4</v>
      </c>
      <c r="BL97" s="277">
        <f>[2]Final!BM106</f>
        <v>0</v>
      </c>
      <c r="BM97" s="277">
        <f>[2]Final!BN106</f>
        <v>3.5146329791731689E-3</v>
      </c>
      <c r="BN97" s="277">
        <f>[2]Final!BO106</f>
        <v>7.7172511307400005E-4</v>
      </c>
      <c r="BO97" s="277">
        <f>[2]Final!BP106</f>
        <v>5.0626102642142836E-3</v>
      </c>
      <c r="BP97" s="277">
        <f>[2]Final!BQ106</f>
        <v>4.038215518192478E-3</v>
      </c>
      <c r="BQ97" s="277">
        <f>[2]Final!BR106</f>
        <v>1.9593293201260395E-3</v>
      </c>
      <c r="BR97" s="277">
        <f>[2]Final!BS106</f>
        <v>2.7852810646680323E-2</v>
      </c>
      <c r="BS97" s="277">
        <f>[2]Final!BT106</f>
        <v>4.4413063824411151E-3</v>
      </c>
      <c r="BT97" s="277">
        <f>[2]Final!BU106</f>
        <v>1.2401387053609263E-2</v>
      </c>
      <c r="BU97" s="277">
        <f>[2]Final!BV106</f>
        <v>2.0697236010431188E-2</v>
      </c>
      <c r="BV97" s="277">
        <f>[2]Final!BW106</f>
        <v>3.288922849325878E-3</v>
      </c>
      <c r="BW97" s="277">
        <f>[2]Final!BX106</f>
        <v>0</v>
      </c>
      <c r="BX97" s="277">
        <f>[2]Final!BY106</f>
        <v>1.7092592878384234E-2</v>
      </c>
      <c r="BY97" s="277">
        <f>[2]Final!BZ106</f>
        <v>9.3947702343197437E-2</v>
      </c>
      <c r="BZ97" s="277">
        <f>[2]Final!CA106</f>
        <v>7.8789742306086166E-2</v>
      </c>
      <c r="CA97" s="277">
        <f>[2]Final!CB106</f>
        <v>0.1072175478135976</v>
      </c>
      <c r="CB97" s="277">
        <f>[2]Final!CC106</f>
        <v>8.7590191945366071E-3</v>
      </c>
      <c r="CC97" s="277">
        <f>[2]Final!CD106</f>
        <v>2.7444429727597293E-4</v>
      </c>
      <c r="CD97" s="277">
        <f>[2]Final!CE106</f>
        <v>8.4065354761406128E-3</v>
      </c>
      <c r="CE97" s="277">
        <f>[2]Final!CF106</f>
        <v>0</v>
      </c>
      <c r="CF97" s="277">
        <f>[2]Final!CG106</f>
        <v>2.3093843897613039E-2</v>
      </c>
      <c r="CG97" s="277">
        <f>[2]Final!CH106</f>
        <v>7.3690498685830812E-3</v>
      </c>
      <c r="CH97" s="277">
        <f>[2]Final!CI106</f>
        <v>3.3182139706252799E-2</v>
      </c>
      <c r="CI97" s="277">
        <f>[2]Final!CJ106</f>
        <v>3.0073559401440537E-2</v>
      </c>
      <c r="CJ97" s="277">
        <f>[2]Final!CK106</f>
        <v>0.13073505171205091</v>
      </c>
      <c r="CK97" s="277">
        <f>[2]Final!CL106</f>
        <v>0</v>
      </c>
      <c r="CL97" s="277">
        <f>[2]Final!CM106</f>
        <v>1.6599582503544455E-5</v>
      </c>
      <c r="CM97" s="277">
        <f>[2]Final!CN106</f>
        <v>0</v>
      </c>
      <c r="CN97" s="277">
        <f>[2]Final!CO106</f>
        <v>9.0421258680895202E-3</v>
      </c>
      <c r="CO97" s="277">
        <f>[2]Final!CP106</f>
        <v>2.0192574990385008E-2</v>
      </c>
      <c r="CP97" s="277">
        <f>[2]Final!CQ106</f>
        <v>9.2997269018017525E-3</v>
      </c>
      <c r="CQ97" s="277">
        <f>[2]Final!CR106</f>
        <v>3.4305259768793025E-3</v>
      </c>
      <c r="CR97" s="277">
        <f>[2]Final!CS106</f>
        <v>1.7523475188219229E-2</v>
      </c>
      <c r="CS97" s="277">
        <f>[2]Final!CT106</f>
        <v>4.3218514092648614E-3</v>
      </c>
      <c r="CT97" s="277">
        <f>[2]Final!CU106</f>
        <v>1.1379964638006432E-2</v>
      </c>
      <c r="CU97" s="277">
        <f>[2]Final!CV106</f>
        <v>3.8098314964804823E-4</v>
      </c>
      <c r="CV97" s="277">
        <f>[2]Final!CW106</f>
        <v>3.3194745920640369E-3</v>
      </c>
      <c r="CW97" s="277">
        <f>[2]Final!CX106</f>
        <v>3.697964525990264E-2</v>
      </c>
      <c r="CX97" s="277">
        <f>[2]Final!CY106</f>
        <v>8.9112446368584119E-2</v>
      </c>
      <c r="CY97" s="277">
        <f>[2]Final!CZ106</f>
        <v>1.8328431551738005E-2</v>
      </c>
      <c r="CZ97" s="277">
        <f>[2]Final!DA106</f>
        <v>2.4754761098337668E-2</v>
      </c>
      <c r="DA97" s="277">
        <f>[2]Final!DB106</f>
        <v>0</v>
      </c>
      <c r="DB97" s="277">
        <f>[2]Final!DC106</f>
        <v>0</v>
      </c>
      <c r="DC97" s="92"/>
    </row>
    <row r="98" spans="1:107" x14ac:dyDescent="0.75">
      <c r="A98" s="29" t="s">
        <v>1543</v>
      </c>
      <c r="B98" s="17" t="s">
        <v>1243</v>
      </c>
      <c r="C98" s="277">
        <f>[2]Final!D107</f>
        <v>0</v>
      </c>
      <c r="D98" s="277">
        <f>[2]Final!E107</f>
        <v>0</v>
      </c>
      <c r="E98" s="277">
        <f>[2]Final!F107</f>
        <v>0</v>
      </c>
      <c r="F98" s="277">
        <f>[2]Final!G107</f>
        <v>0</v>
      </c>
      <c r="G98" s="277">
        <f>[2]Final!H107</f>
        <v>0</v>
      </c>
      <c r="H98" s="277">
        <f>[2]Final!I107</f>
        <v>0</v>
      </c>
      <c r="I98" s="277">
        <f>[2]Final!J107</f>
        <v>0</v>
      </c>
      <c r="J98" s="277">
        <f>[2]Final!K107</f>
        <v>0</v>
      </c>
      <c r="K98" s="277">
        <f>[2]Final!L107</f>
        <v>0</v>
      </c>
      <c r="L98" s="277">
        <f>[2]Final!M107</f>
        <v>0</v>
      </c>
      <c r="M98" s="277">
        <f>[2]Final!N107</f>
        <v>0</v>
      </c>
      <c r="N98" s="277">
        <f>[2]Final!O107</f>
        <v>0</v>
      </c>
      <c r="O98" s="277">
        <f>[2]Final!P107</f>
        <v>0</v>
      </c>
      <c r="P98" s="277">
        <f>[2]Final!Q107</f>
        <v>0</v>
      </c>
      <c r="Q98" s="277">
        <f>[2]Final!R107</f>
        <v>0</v>
      </c>
      <c r="R98" s="277">
        <f>[2]Final!S107</f>
        <v>0</v>
      </c>
      <c r="S98" s="277">
        <f>[2]Final!T107</f>
        <v>0</v>
      </c>
      <c r="T98" s="277">
        <f>[2]Final!U107</f>
        <v>0</v>
      </c>
      <c r="U98" s="277">
        <f>[2]Final!V107</f>
        <v>0</v>
      </c>
      <c r="V98" s="277">
        <f>[2]Final!W107</f>
        <v>0</v>
      </c>
      <c r="W98" s="277">
        <f>[2]Final!X107</f>
        <v>0</v>
      </c>
      <c r="X98" s="277">
        <f>[2]Final!Y107</f>
        <v>0</v>
      </c>
      <c r="Y98" s="277">
        <f>[2]Final!Z107</f>
        <v>0</v>
      </c>
      <c r="Z98" s="277">
        <f>[2]Final!AA107</f>
        <v>0</v>
      </c>
      <c r="AA98" s="277">
        <f>[2]Final!AB107</f>
        <v>0</v>
      </c>
      <c r="AB98" s="277">
        <f>[2]Final!AC107</f>
        <v>0</v>
      </c>
      <c r="AC98" s="277">
        <f>[2]Final!AD107</f>
        <v>0</v>
      </c>
      <c r="AD98" s="277">
        <f>[2]Final!AE107</f>
        <v>0</v>
      </c>
      <c r="AE98" s="277">
        <f>[2]Final!AF107</f>
        <v>0</v>
      </c>
      <c r="AF98" s="277">
        <f>[2]Final!AG107</f>
        <v>0</v>
      </c>
      <c r="AG98" s="277">
        <f>[2]Final!AH107</f>
        <v>0</v>
      </c>
      <c r="AH98" s="277">
        <f>[2]Final!AI107</f>
        <v>0</v>
      </c>
      <c r="AI98" s="277">
        <f>[2]Final!AJ107</f>
        <v>0</v>
      </c>
      <c r="AJ98" s="277">
        <f>[2]Final!AK107</f>
        <v>0</v>
      </c>
      <c r="AK98" s="277">
        <f>[2]Final!AL107</f>
        <v>0</v>
      </c>
      <c r="AL98" s="277">
        <f>[2]Final!AM107</f>
        <v>0</v>
      </c>
      <c r="AM98" s="277">
        <f>[2]Final!AN107</f>
        <v>0</v>
      </c>
      <c r="AN98" s="277">
        <f>[2]Final!AO107</f>
        <v>0</v>
      </c>
      <c r="AO98" s="277">
        <f>[2]Final!AP107</f>
        <v>3.2080569203534408E-2</v>
      </c>
      <c r="AP98" s="277">
        <f>[2]Final!AQ107</f>
        <v>1.2347941501912379E-4</v>
      </c>
      <c r="AQ98" s="277">
        <f>[2]Final!AR107</f>
        <v>7.9747219317253181E-4</v>
      </c>
      <c r="AR98" s="277">
        <f>[2]Final!AS107</f>
        <v>7.974721931725316E-4</v>
      </c>
      <c r="AS98" s="277">
        <f>[2]Final!AT107</f>
        <v>2.8401743505201368E-3</v>
      </c>
      <c r="AT98" s="277">
        <f>[2]Final!AU107</f>
        <v>3.0999671567683257E-3</v>
      </c>
      <c r="AU98" s="277">
        <f>[2]Final!AV107</f>
        <v>6.6696098379281253E-3</v>
      </c>
      <c r="AV98" s="277">
        <f>[2]Final!AW107</f>
        <v>1.5483599754573419E-3</v>
      </c>
      <c r="AW98" s="277">
        <f>[2]Final!AX107</f>
        <v>1.3274752219708891E-2</v>
      </c>
      <c r="AX98" s="277">
        <f>[2]Final!AY107</f>
        <v>0</v>
      </c>
      <c r="AY98" s="277">
        <f>[2]Final!AZ107</f>
        <v>8.4126969345861384E-3</v>
      </c>
      <c r="AZ98" s="277">
        <f>[2]Final!BA107</f>
        <v>4.7928773139569621E-3</v>
      </c>
      <c r="BA98" s="277">
        <f>[2]Final!BB107</f>
        <v>1.8456779528581005E-2</v>
      </c>
      <c r="BB98" s="277">
        <f>[2]Final!BC107</f>
        <v>1.8640461875822005E-3</v>
      </c>
      <c r="BC98" s="277">
        <f>[2]Final!BD107</f>
        <v>2.9351774041138996E-3</v>
      </c>
      <c r="BD98" s="277">
        <f>[2]Final!BE107</f>
        <v>3.4106136154767974E-3</v>
      </c>
      <c r="BE98" s="277">
        <f>[2]Final!BF107</f>
        <v>1.2430690419550194E-2</v>
      </c>
      <c r="BF98" s="277">
        <f>[2]Final!BG107</f>
        <v>1.7402625006188333E-2</v>
      </c>
      <c r="BG98" s="277">
        <f>[2]Final!BH107</f>
        <v>1.4706162985405825E-2</v>
      </c>
      <c r="BH98" s="277">
        <f>[2]Final!BI107</f>
        <v>5.6206748233670674E-2</v>
      </c>
      <c r="BI98" s="277">
        <f>[2]Final!BJ107</f>
        <v>1.6862679631229956E-2</v>
      </c>
      <c r="BJ98" s="277">
        <f>[2]Final!BK107</f>
        <v>5.4598111969596075E-2</v>
      </c>
      <c r="BK98" s="277">
        <f>[2]Final!BL107</f>
        <v>7.5730291759979248E-3</v>
      </c>
      <c r="BL98" s="277">
        <f>[2]Final!BM107</f>
        <v>2.3538541242267206E-2</v>
      </c>
      <c r="BM98" s="277">
        <f>[2]Final!BN107</f>
        <v>3.172036919186294E-3</v>
      </c>
      <c r="BN98" s="277">
        <f>[2]Final!BO107</f>
        <v>4.1582897618753405E-3</v>
      </c>
      <c r="BO98" s="277">
        <f>[2]Final!BP107</f>
        <v>1.9945416063255391E-2</v>
      </c>
      <c r="BP98" s="277">
        <f>[2]Final!BQ107</f>
        <v>9.4811720079646697E-4</v>
      </c>
      <c r="BQ98" s="277">
        <f>[2]Final!BR107</f>
        <v>0</v>
      </c>
      <c r="BR98" s="277">
        <f>[2]Final!BS107</f>
        <v>2.6188170757651244E-2</v>
      </c>
      <c r="BS98" s="277">
        <f>[2]Final!BT107</f>
        <v>7.2404156858225975E-3</v>
      </c>
      <c r="BT98" s="277">
        <f>[2]Final!BU107</f>
        <v>1.4539707353022001E-2</v>
      </c>
      <c r="BU98" s="277">
        <f>[2]Final!BV107</f>
        <v>7.363945540911041E-3</v>
      </c>
      <c r="BV98" s="277">
        <f>[2]Final!BW107</f>
        <v>8.0676948437534233E-3</v>
      </c>
      <c r="BW98" s="277">
        <f>[2]Final!BX107</f>
        <v>0</v>
      </c>
      <c r="BX98" s="277">
        <f>[2]Final!BY107</f>
        <v>1.7597220612855676E-2</v>
      </c>
      <c r="BY98" s="277">
        <f>[2]Final!BZ107</f>
        <v>5.7958469782807352E-2</v>
      </c>
      <c r="BZ98" s="277">
        <f>[2]Final!CA107</f>
        <v>2.4068074670575423E-2</v>
      </c>
      <c r="CA98" s="277">
        <f>[2]Final!CB107</f>
        <v>9.9384999351345496E-3</v>
      </c>
      <c r="CB98" s="277">
        <f>[2]Final!CC107</f>
        <v>3.4639971985173787E-3</v>
      </c>
      <c r="CC98" s="277">
        <f>[2]Final!CD107</f>
        <v>5.7874343962170593E-3</v>
      </c>
      <c r="CD98" s="277">
        <f>[2]Final!CE107</f>
        <v>3.1292232964542512E-2</v>
      </c>
      <c r="CE98" s="277">
        <f>[2]Final!CF107</f>
        <v>1.2292767167546556E-2</v>
      </c>
      <c r="CF98" s="277">
        <f>[2]Final!CG107</f>
        <v>4.780236804249432E-3</v>
      </c>
      <c r="CG98" s="277">
        <f>[2]Final!CH107</f>
        <v>7.5161192661264545E-2</v>
      </c>
      <c r="CH98" s="277">
        <f>[2]Final!CI107</f>
        <v>6.4684335760994499E-2</v>
      </c>
      <c r="CI98" s="277">
        <f>[2]Final!CJ107</f>
        <v>1.2251914537809931E-2</v>
      </c>
      <c r="CJ98" s="277">
        <f>[2]Final!CK107</f>
        <v>4.1321612295005195E-2</v>
      </c>
      <c r="CK98" s="277">
        <f>[2]Final!CL107</f>
        <v>1.5721138019169276E-2</v>
      </c>
      <c r="CL98" s="277">
        <f>[2]Final!CM107</f>
        <v>8.9248662418550429E-5</v>
      </c>
      <c r="CM98" s="277">
        <f>[2]Final!CN107</f>
        <v>0</v>
      </c>
      <c r="CN98" s="277">
        <f>[2]Final!CO107</f>
        <v>9.4201991040290152E-3</v>
      </c>
      <c r="CO98" s="277">
        <f>[2]Final!CP107</f>
        <v>1.0088405668600699E-2</v>
      </c>
      <c r="CP98" s="277">
        <f>[2]Final!CQ107</f>
        <v>1.1499531210749536E-2</v>
      </c>
      <c r="CQ98" s="277">
        <f>[2]Final!CR107</f>
        <v>1.1831295987409904E-2</v>
      </c>
      <c r="CR98" s="277">
        <f>[2]Final!CS107</f>
        <v>7.629988959463427E-3</v>
      </c>
      <c r="CS98" s="277">
        <f>[2]Final!CT107</f>
        <v>8.008208676627682E-3</v>
      </c>
      <c r="CT98" s="277">
        <f>[2]Final!CU107</f>
        <v>2.8581412876861599E-3</v>
      </c>
      <c r="CU98" s="277">
        <f>[2]Final!CV107</f>
        <v>2.6817226033266882E-3</v>
      </c>
      <c r="CV98" s="277">
        <f>[2]Final!CW107</f>
        <v>5.0871293586244098E-3</v>
      </c>
      <c r="CW98" s="277">
        <f>[2]Final!CX107</f>
        <v>5.2777188984788989E-2</v>
      </c>
      <c r="CX98" s="277">
        <f>[2]Final!CY107</f>
        <v>1.7522187385710583E-2</v>
      </c>
      <c r="CY98" s="277">
        <f>[2]Final!CZ107</f>
        <v>8.3241040186608096E-3</v>
      </c>
      <c r="CZ98" s="277">
        <f>[2]Final!DA107</f>
        <v>1.495832485391663E-2</v>
      </c>
      <c r="DA98" s="277">
        <f>[2]Final!DB107</f>
        <v>0</v>
      </c>
      <c r="DB98" s="277">
        <f>[2]Final!DC107</f>
        <v>0</v>
      </c>
      <c r="DC98" s="92"/>
    </row>
    <row r="99" spans="1:107" x14ac:dyDescent="0.75">
      <c r="A99" s="29" t="s">
        <v>1544</v>
      </c>
      <c r="B99" s="17" t="s">
        <v>1246</v>
      </c>
      <c r="C99" s="277">
        <f>[2]Final!D108</f>
        <v>0</v>
      </c>
      <c r="D99" s="277">
        <f>[2]Final!E108</f>
        <v>0</v>
      </c>
      <c r="E99" s="277">
        <f>[2]Final!F108</f>
        <v>0</v>
      </c>
      <c r="F99" s="277">
        <f>[2]Final!G108</f>
        <v>0</v>
      </c>
      <c r="G99" s="277">
        <f>[2]Final!H108</f>
        <v>0</v>
      </c>
      <c r="H99" s="277">
        <f>[2]Final!I108</f>
        <v>0</v>
      </c>
      <c r="I99" s="277">
        <f>[2]Final!J108</f>
        <v>0</v>
      </c>
      <c r="J99" s="277">
        <f>[2]Final!K108</f>
        <v>0</v>
      </c>
      <c r="K99" s="277">
        <f>[2]Final!L108</f>
        <v>0</v>
      </c>
      <c r="L99" s="277">
        <f>[2]Final!M108</f>
        <v>0</v>
      </c>
      <c r="M99" s="277">
        <f>[2]Final!N108</f>
        <v>0</v>
      </c>
      <c r="N99" s="277">
        <f>[2]Final!O108</f>
        <v>0</v>
      </c>
      <c r="O99" s="277">
        <f>[2]Final!P108</f>
        <v>0</v>
      </c>
      <c r="P99" s="277">
        <f>[2]Final!Q108</f>
        <v>0</v>
      </c>
      <c r="Q99" s="277">
        <f>[2]Final!R108</f>
        <v>0</v>
      </c>
      <c r="R99" s="277">
        <f>[2]Final!S108</f>
        <v>0</v>
      </c>
      <c r="S99" s="277">
        <f>[2]Final!T108</f>
        <v>0</v>
      </c>
      <c r="T99" s="277">
        <f>[2]Final!U108</f>
        <v>0</v>
      </c>
      <c r="U99" s="277">
        <f>[2]Final!V108</f>
        <v>0</v>
      </c>
      <c r="V99" s="277">
        <f>[2]Final!W108</f>
        <v>0</v>
      </c>
      <c r="W99" s="277">
        <f>[2]Final!X108</f>
        <v>0</v>
      </c>
      <c r="X99" s="277">
        <f>[2]Final!Y108</f>
        <v>0</v>
      </c>
      <c r="Y99" s="277">
        <f>[2]Final!Z108</f>
        <v>0</v>
      </c>
      <c r="Z99" s="277">
        <f>[2]Final!AA108</f>
        <v>0</v>
      </c>
      <c r="AA99" s="277">
        <f>[2]Final!AB108</f>
        <v>0</v>
      </c>
      <c r="AB99" s="277">
        <f>[2]Final!AC108</f>
        <v>0</v>
      </c>
      <c r="AC99" s="277">
        <f>[2]Final!AD108</f>
        <v>0</v>
      </c>
      <c r="AD99" s="277">
        <f>[2]Final!AE108</f>
        <v>0</v>
      </c>
      <c r="AE99" s="277">
        <f>[2]Final!AF108</f>
        <v>0</v>
      </c>
      <c r="AF99" s="277">
        <f>[2]Final!AG108</f>
        <v>0</v>
      </c>
      <c r="AG99" s="277">
        <f>[2]Final!AH108</f>
        <v>0</v>
      </c>
      <c r="AH99" s="277">
        <f>[2]Final!AI108</f>
        <v>0</v>
      </c>
      <c r="AI99" s="277">
        <f>[2]Final!AJ108</f>
        <v>0</v>
      </c>
      <c r="AJ99" s="277">
        <f>[2]Final!AK108</f>
        <v>0</v>
      </c>
      <c r="AK99" s="277">
        <f>[2]Final!AL108</f>
        <v>0</v>
      </c>
      <c r="AL99" s="277">
        <f>[2]Final!AM108</f>
        <v>0</v>
      </c>
      <c r="AM99" s="277">
        <f>[2]Final!AN108</f>
        <v>0</v>
      </c>
      <c r="AN99" s="277">
        <f>[2]Final!AO108</f>
        <v>0</v>
      </c>
      <c r="AO99" s="277">
        <f>[2]Final!AP108</f>
        <v>0</v>
      </c>
      <c r="AP99" s="277">
        <f>[2]Final!AQ108</f>
        <v>0</v>
      </c>
      <c r="AQ99" s="277">
        <f>[2]Final!AR108</f>
        <v>0</v>
      </c>
      <c r="AR99" s="277">
        <f>[2]Final!AS108</f>
        <v>0</v>
      </c>
      <c r="AS99" s="277">
        <f>[2]Final!AT108</f>
        <v>0</v>
      </c>
      <c r="AT99" s="277">
        <f>[2]Final!AU108</f>
        <v>0</v>
      </c>
      <c r="AU99" s="277">
        <f>[2]Final!AV108</f>
        <v>0</v>
      </c>
      <c r="AV99" s="277">
        <f>[2]Final!AW108</f>
        <v>0</v>
      </c>
      <c r="AW99" s="277">
        <f>[2]Final!AX108</f>
        <v>0</v>
      </c>
      <c r="AX99" s="277">
        <f>[2]Final!AY108</f>
        <v>0</v>
      </c>
      <c r="AY99" s="277">
        <f>[2]Final!AZ108</f>
        <v>0</v>
      </c>
      <c r="AZ99" s="277">
        <f>[2]Final!BA108</f>
        <v>0</v>
      </c>
      <c r="BA99" s="277">
        <f>[2]Final!BB108</f>
        <v>0</v>
      </c>
      <c r="BB99" s="277">
        <f>[2]Final!BC108</f>
        <v>0</v>
      </c>
      <c r="BC99" s="277">
        <f>[2]Final!BD108</f>
        <v>0</v>
      </c>
      <c r="BD99" s="277">
        <f>[2]Final!BE108</f>
        <v>0</v>
      </c>
      <c r="BE99" s="277">
        <f>[2]Final!BF108</f>
        <v>0</v>
      </c>
      <c r="BF99" s="277">
        <f>[2]Final!BG108</f>
        <v>0</v>
      </c>
      <c r="BG99" s="277">
        <f>[2]Final!BH108</f>
        <v>0</v>
      </c>
      <c r="BH99" s="277">
        <f>[2]Final!BI108</f>
        <v>0</v>
      </c>
      <c r="BI99" s="277">
        <f>[2]Final!BJ108</f>
        <v>0</v>
      </c>
      <c r="BJ99" s="277">
        <f>[2]Final!BK108</f>
        <v>0</v>
      </c>
      <c r="BK99" s="277">
        <f>[2]Final!BL108</f>
        <v>0</v>
      </c>
      <c r="BL99" s="277">
        <f>[2]Final!BM108</f>
        <v>0</v>
      </c>
      <c r="BM99" s="277">
        <f>[2]Final!BN108</f>
        <v>0</v>
      </c>
      <c r="BN99" s="277">
        <f>[2]Final!BO108</f>
        <v>0</v>
      </c>
      <c r="BO99" s="277">
        <f>[2]Final!BP108</f>
        <v>0</v>
      </c>
      <c r="BP99" s="277">
        <f>[2]Final!BQ108</f>
        <v>0</v>
      </c>
      <c r="BQ99" s="277">
        <f>[2]Final!BR108</f>
        <v>0</v>
      </c>
      <c r="BR99" s="277">
        <f>[2]Final!BS108</f>
        <v>0</v>
      </c>
      <c r="BS99" s="277">
        <f>[2]Final!BT108</f>
        <v>0</v>
      </c>
      <c r="BT99" s="277">
        <f>[2]Final!BU108</f>
        <v>0</v>
      </c>
      <c r="BU99" s="277">
        <f>[2]Final!BV108</f>
        <v>0</v>
      </c>
      <c r="BV99" s="277">
        <f>[2]Final!BW108</f>
        <v>4.8963162920925458E-2</v>
      </c>
      <c r="BW99" s="277">
        <f>[2]Final!BX108</f>
        <v>0</v>
      </c>
      <c r="BX99" s="277">
        <f>[2]Final!BY108</f>
        <v>0</v>
      </c>
      <c r="BY99" s="277">
        <f>[2]Final!BZ108</f>
        <v>0</v>
      </c>
      <c r="BZ99" s="277">
        <f>[2]Final!CA108</f>
        <v>0</v>
      </c>
      <c r="CA99" s="277">
        <f>[2]Final!CB108</f>
        <v>0</v>
      </c>
      <c r="CB99" s="277">
        <f>[2]Final!CC108</f>
        <v>0</v>
      </c>
      <c r="CC99" s="277">
        <f>[2]Final!CD108</f>
        <v>0</v>
      </c>
      <c r="CD99" s="277">
        <f>[2]Final!CE108</f>
        <v>0</v>
      </c>
      <c r="CE99" s="277">
        <f>[2]Final!CF108</f>
        <v>0</v>
      </c>
      <c r="CF99" s="277">
        <f>[2]Final!CG108</f>
        <v>0</v>
      </c>
      <c r="CG99" s="277">
        <f>[2]Final!CH108</f>
        <v>0</v>
      </c>
      <c r="CH99" s="277">
        <f>[2]Final!CI108</f>
        <v>0</v>
      </c>
      <c r="CI99" s="277">
        <f>[2]Final!CJ108</f>
        <v>0</v>
      </c>
      <c r="CJ99" s="277">
        <f>[2]Final!CK108</f>
        <v>0</v>
      </c>
      <c r="CK99" s="277">
        <f>[2]Final!CL108</f>
        <v>0</v>
      </c>
      <c r="CL99" s="277">
        <f>[2]Final!CM108</f>
        <v>0</v>
      </c>
      <c r="CM99" s="277">
        <f>[2]Final!CN108</f>
        <v>0</v>
      </c>
      <c r="CN99" s="277">
        <f>[2]Final!CO108</f>
        <v>0</v>
      </c>
      <c r="CO99" s="277">
        <f>[2]Final!CP108</f>
        <v>0</v>
      </c>
      <c r="CP99" s="277">
        <f>[2]Final!CQ108</f>
        <v>0</v>
      </c>
      <c r="CQ99" s="277">
        <f>[2]Final!CR108</f>
        <v>0</v>
      </c>
      <c r="CR99" s="277">
        <f>[2]Final!CS108</f>
        <v>0</v>
      </c>
      <c r="CS99" s="277">
        <f>[2]Final!CT108</f>
        <v>0</v>
      </c>
      <c r="CT99" s="277">
        <f>[2]Final!CU108</f>
        <v>0</v>
      </c>
      <c r="CU99" s="277">
        <f>[2]Final!CV108</f>
        <v>0</v>
      </c>
      <c r="CV99" s="277">
        <f>[2]Final!CW108</f>
        <v>0</v>
      </c>
      <c r="CW99" s="277">
        <f>[2]Final!CX108</f>
        <v>0</v>
      </c>
      <c r="CX99" s="277">
        <f>[2]Final!CY108</f>
        <v>0</v>
      </c>
      <c r="CY99" s="277">
        <f>[2]Final!CZ108</f>
        <v>0</v>
      </c>
      <c r="CZ99" s="277">
        <f>[2]Final!DA108</f>
        <v>0</v>
      </c>
      <c r="DA99" s="277">
        <f>[2]Final!DB108</f>
        <v>0</v>
      </c>
      <c r="DB99" s="277">
        <f>[2]Final!DC108</f>
        <v>0</v>
      </c>
      <c r="DC99" s="92"/>
    </row>
    <row r="100" spans="1:107" x14ac:dyDescent="0.75">
      <c r="A100" s="29" t="s">
        <v>1545</v>
      </c>
      <c r="B100" s="17" t="s">
        <v>1249</v>
      </c>
      <c r="C100" s="277">
        <f>[2]Final!D109</f>
        <v>0</v>
      </c>
      <c r="D100" s="277">
        <f>[2]Final!E109</f>
        <v>0</v>
      </c>
      <c r="E100" s="277">
        <f>[2]Final!F109</f>
        <v>0</v>
      </c>
      <c r="F100" s="277">
        <f>[2]Final!G109</f>
        <v>0</v>
      </c>
      <c r="G100" s="277">
        <f>[2]Final!H109</f>
        <v>0</v>
      </c>
      <c r="H100" s="277">
        <f>[2]Final!I109</f>
        <v>0</v>
      </c>
      <c r="I100" s="277">
        <f>[2]Final!J109</f>
        <v>0</v>
      </c>
      <c r="J100" s="277">
        <f>[2]Final!K109</f>
        <v>0</v>
      </c>
      <c r="K100" s="277">
        <f>[2]Final!L109</f>
        <v>0</v>
      </c>
      <c r="L100" s="277">
        <f>[2]Final!M109</f>
        <v>0</v>
      </c>
      <c r="M100" s="277">
        <f>[2]Final!N109</f>
        <v>0</v>
      </c>
      <c r="N100" s="277">
        <f>[2]Final!O109</f>
        <v>0</v>
      </c>
      <c r="O100" s="277">
        <f>[2]Final!P109</f>
        <v>0</v>
      </c>
      <c r="P100" s="277">
        <f>[2]Final!Q109</f>
        <v>0</v>
      </c>
      <c r="Q100" s="277">
        <f>[2]Final!R109</f>
        <v>0</v>
      </c>
      <c r="R100" s="277">
        <f>[2]Final!S109</f>
        <v>0</v>
      </c>
      <c r="S100" s="277">
        <f>[2]Final!T109</f>
        <v>0</v>
      </c>
      <c r="T100" s="277">
        <f>[2]Final!U109</f>
        <v>0</v>
      </c>
      <c r="U100" s="277">
        <f>[2]Final!V109</f>
        <v>0</v>
      </c>
      <c r="V100" s="277">
        <f>[2]Final!W109</f>
        <v>0</v>
      </c>
      <c r="W100" s="277">
        <f>[2]Final!X109</f>
        <v>0</v>
      </c>
      <c r="X100" s="277">
        <f>[2]Final!Y109</f>
        <v>0</v>
      </c>
      <c r="Y100" s="277">
        <f>[2]Final!Z109</f>
        <v>0</v>
      </c>
      <c r="Z100" s="277">
        <f>[2]Final!AA109</f>
        <v>0</v>
      </c>
      <c r="AA100" s="277">
        <f>[2]Final!AB109</f>
        <v>0</v>
      </c>
      <c r="AB100" s="277">
        <f>[2]Final!AC109</f>
        <v>1.4862048372861951E-3</v>
      </c>
      <c r="AC100" s="277">
        <f>[2]Final!AD109</f>
        <v>1.4862048372861951E-3</v>
      </c>
      <c r="AD100" s="277">
        <f>[2]Final!AE109</f>
        <v>1.4862048372861951E-3</v>
      </c>
      <c r="AE100" s="277">
        <f>[2]Final!AF109</f>
        <v>1.4862048372861951E-3</v>
      </c>
      <c r="AF100" s="277">
        <f>[2]Final!AG109</f>
        <v>6.9589527193768472E-3</v>
      </c>
      <c r="AG100" s="277">
        <f>[2]Final!AH109</f>
        <v>6.9589527193768463E-3</v>
      </c>
      <c r="AH100" s="277">
        <f>[2]Final!AI109</f>
        <v>6.9589527193768472E-3</v>
      </c>
      <c r="AI100" s="277">
        <f>[2]Final!AJ109</f>
        <v>6.9589527193768472E-3</v>
      </c>
      <c r="AJ100" s="277">
        <f>[2]Final!AK109</f>
        <v>0</v>
      </c>
      <c r="AK100" s="277">
        <f>[2]Final!AL109</f>
        <v>0</v>
      </c>
      <c r="AL100" s="277">
        <f>[2]Final!AM109</f>
        <v>0</v>
      </c>
      <c r="AM100" s="277">
        <f>[2]Final!AN109</f>
        <v>0</v>
      </c>
      <c r="AN100" s="277">
        <f>[2]Final!AO109</f>
        <v>0</v>
      </c>
      <c r="AO100" s="277">
        <f>[2]Final!AP109</f>
        <v>1.4501701319943106E-3</v>
      </c>
      <c r="AP100" s="277">
        <f>[2]Final!AQ109</f>
        <v>0</v>
      </c>
      <c r="AQ100" s="277">
        <f>[2]Final!AR109</f>
        <v>0</v>
      </c>
      <c r="AR100" s="277">
        <f>[2]Final!AS109</f>
        <v>0</v>
      </c>
      <c r="AS100" s="277">
        <f>[2]Final!AT109</f>
        <v>2.7478569611029883E-3</v>
      </c>
      <c r="AT100" s="277">
        <f>[2]Final!AU109</f>
        <v>3.3522779531548709E-4</v>
      </c>
      <c r="AU100" s="277">
        <f>[2]Final!AV109</f>
        <v>2.6558473608086734E-4</v>
      </c>
      <c r="AV100" s="277">
        <f>[2]Final!AW109</f>
        <v>1.3544615450997422E-3</v>
      </c>
      <c r="AW100" s="277">
        <f>[2]Final!AX109</f>
        <v>2.6779395705548476E-3</v>
      </c>
      <c r="AX100" s="277">
        <f>[2]Final!AY109</f>
        <v>0</v>
      </c>
      <c r="AY100" s="277">
        <f>[2]Final!AZ109</f>
        <v>6.6728607359796428E-3</v>
      </c>
      <c r="AZ100" s="277">
        <f>[2]Final!BA109</f>
        <v>1.1856247554935802E-2</v>
      </c>
      <c r="BA100" s="277">
        <f>[2]Final!BB109</f>
        <v>4.4751226640064591E-5</v>
      </c>
      <c r="BB100" s="277">
        <f>[2]Final!BC109</f>
        <v>0</v>
      </c>
      <c r="BC100" s="277">
        <f>[2]Final!BD109</f>
        <v>1.28125313864089E-3</v>
      </c>
      <c r="BD100" s="277">
        <f>[2]Final!BE109</f>
        <v>5.5613391633519468E-3</v>
      </c>
      <c r="BE100" s="277">
        <f>[2]Final!BF109</f>
        <v>1.3509298106878795E-2</v>
      </c>
      <c r="BF100" s="277">
        <f>[2]Final!BG109</f>
        <v>0</v>
      </c>
      <c r="BG100" s="277">
        <f>[2]Final!BH109</f>
        <v>1.7328610858895976E-2</v>
      </c>
      <c r="BH100" s="277">
        <f>[2]Final!BI109</f>
        <v>1.3118881561826482E-3</v>
      </c>
      <c r="BI100" s="277">
        <f>[2]Final!BJ109</f>
        <v>3.4436689991236471E-3</v>
      </c>
      <c r="BJ100" s="277">
        <f>[2]Final!BK109</f>
        <v>3.6630440205384709E-2</v>
      </c>
      <c r="BK100" s="277">
        <f>[2]Final!BL109</f>
        <v>1.0349283950776359E-2</v>
      </c>
      <c r="BL100" s="277">
        <f>[2]Final!BM109</f>
        <v>3.6866639875922161E-3</v>
      </c>
      <c r="BM100" s="277">
        <f>[2]Final!BN109</f>
        <v>3.9272175420982198E-3</v>
      </c>
      <c r="BN100" s="277">
        <f>[2]Final!BO109</f>
        <v>1.7803439347949607E-2</v>
      </c>
      <c r="BO100" s="277">
        <f>[2]Final!BP109</f>
        <v>4.0808268104193532E-3</v>
      </c>
      <c r="BP100" s="277">
        <f>[2]Final!BQ109</f>
        <v>2.2825393277382576E-3</v>
      </c>
      <c r="BQ100" s="277">
        <f>[2]Final!BR109</f>
        <v>0</v>
      </c>
      <c r="BR100" s="277">
        <f>[2]Final!BS109</f>
        <v>2.0224851806236667E-3</v>
      </c>
      <c r="BS100" s="277">
        <f>[2]Final!BT109</f>
        <v>2.8364133369690628E-3</v>
      </c>
      <c r="BT100" s="277">
        <f>[2]Final!BU109</f>
        <v>4.8230379928759452E-3</v>
      </c>
      <c r="BU100" s="277">
        <f>[2]Final!BV109</f>
        <v>3.1080496876448711E-2</v>
      </c>
      <c r="BV100" s="277">
        <f>[2]Final!BW109</f>
        <v>1.6811147582953819E-2</v>
      </c>
      <c r="BW100" s="277">
        <f>[2]Final!BX109</f>
        <v>0</v>
      </c>
      <c r="BX100" s="277">
        <f>[2]Final!BY109</f>
        <v>2.6688709772734534E-3</v>
      </c>
      <c r="BY100" s="277">
        <f>[2]Final!BZ109</f>
        <v>1.1725743565377832E-2</v>
      </c>
      <c r="BZ100" s="277">
        <f>[2]Final!CA109</f>
        <v>7.6938228751566836E-3</v>
      </c>
      <c r="CA100" s="277">
        <f>[2]Final!CB109</f>
        <v>1.7544586071546658E-2</v>
      </c>
      <c r="CB100" s="277">
        <f>[2]Final!CC109</f>
        <v>1.2310464922412329E-2</v>
      </c>
      <c r="CC100" s="277">
        <f>[2]Final!CD109</f>
        <v>2.1434501341737626E-2</v>
      </c>
      <c r="CD100" s="277">
        <f>[2]Final!CE109</f>
        <v>7.3508470072383677E-3</v>
      </c>
      <c r="CE100" s="277">
        <f>[2]Final!CF109</f>
        <v>0</v>
      </c>
      <c r="CF100" s="277">
        <f>[2]Final!CG109</f>
        <v>6.2871580263036842E-3</v>
      </c>
      <c r="CG100" s="277">
        <f>[2]Final!CH109</f>
        <v>2.2701820683126163E-3</v>
      </c>
      <c r="CH100" s="277">
        <f>[2]Final!CI109</f>
        <v>2.6575316582322681E-2</v>
      </c>
      <c r="CI100" s="277">
        <f>[2]Final!CJ109</f>
        <v>1.4792843659016279E-2</v>
      </c>
      <c r="CJ100" s="277">
        <f>[2]Final!CK109</f>
        <v>1.8440338306814869E-2</v>
      </c>
      <c r="CK100" s="277">
        <f>[2]Final!CL109</f>
        <v>5.8900528823962453E-3</v>
      </c>
      <c r="CL100" s="277">
        <f>[2]Final!CM109</f>
        <v>2.1459827985475315E-4</v>
      </c>
      <c r="CM100" s="277">
        <f>[2]Final!CN109</f>
        <v>0</v>
      </c>
      <c r="CN100" s="277">
        <f>[2]Final!CO109</f>
        <v>1.1770770944757377E-3</v>
      </c>
      <c r="CO100" s="277">
        <f>[2]Final!CP109</f>
        <v>8.8942615850581986E-3</v>
      </c>
      <c r="CP100" s="277">
        <f>[2]Final!CQ109</f>
        <v>3.5601891277571998E-3</v>
      </c>
      <c r="CQ100" s="277">
        <f>[2]Final!CR109</f>
        <v>6.9221552326356219E-3</v>
      </c>
      <c r="CR100" s="277">
        <f>[2]Final!CS109</f>
        <v>6.2944356485534958E-3</v>
      </c>
      <c r="CS100" s="277">
        <f>[2]Final!CT109</f>
        <v>3.6800666932399508E-3</v>
      </c>
      <c r="CT100" s="277">
        <f>[2]Final!CU109</f>
        <v>8.4696546971317996E-2</v>
      </c>
      <c r="CU100" s="277">
        <f>[2]Final!CV109</f>
        <v>7.7652540895161201E-2</v>
      </c>
      <c r="CV100" s="277">
        <f>[2]Final!CW109</f>
        <v>8.1455422683850545E-2</v>
      </c>
      <c r="CW100" s="277">
        <f>[2]Final!CX109</f>
        <v>1.4419884087687358E-2</v>
      </c>
      <c r="CX100" s="277">
        <f>[2]Final!CY109</f>
        <v>0</v>
      </c>
      <c r="CY100" s="277">
        <f>[2]Final!CZ109</f>
        <v>7.4788098738071877E-4</v>
      </c>
      <c r="CZ100" s="277">
        <f>[2]Final!DA109</f>
        <v>5.8337202282702713E-2</v>
      </c>
      <c r="DA100" s="277">
        <f>[2]Final!DB109</f>
        <v>0</v>
      </c>
      <c r="DB100" s="277">
        <f>[2]Final!DC109</f>
        <v>0</v>
      </c>
      <c r="DC100" s="92"/>
    </row>
    <row r="101" spans="1:107" x14ac:dyDescent="0.75">
      <c r="A101" s="29" t="s">
        <v>1546</v>
      </c>
      <c r="B101" s="17" t="s">
        <v>1252</v>
      </c>
      <c r="C101" s="277">
        <f>[2]Final!D110</f>
        <v>0</v>
      </c>
      <c r="D101" s="277">
        <f>[2]Final!E110</f>
        <v>0</v>
      </c>
      <c r="E101" s="277">
        <f>[2]Final!F110</f>
        <v>0</v>
      </c>
      <c r="F101" s="277">
        <f>[2]Final!G110</f>
        <v>0</v>
      </c>
      <c r="G101" s="277">
        <f>[2]Final!H110</f>
        <v>0</v>
      </c>
      <c r="H101" s="277">
        <f>[2]Final!I110</f>
        <v>0</v>
      </c>
      <c r="I101" s="277">
        <f>[2]Final!J110</f>
        <v>0</v>
      </c>
      <c r="J101" s="277">
        <f>[2]Final!K110</f>
        <v>0</v>
      </c>
      <c r="K101" s="277">
        <f>[2]Final!L110</f>
        <v>0</v>
      </c>
      <c r="L101" s="277">
        <f>[2]Final!M110</f>
        <v>0</v>
      </c>
      <c r="M101" s="277">
        <f>[2]Final!N110</f>
        <v>0</v>
      </c>
      <c r="N101" s="277">
        <f>[2]Final!O110</f>
        <v>0</v>
      </c>
      <c r="O101" s="277">
        <f>[2]Final!P110</f>
        <v>0</v>
      </c>
      <c r="P101" s="277">
        <f>[2]Final!Q110</f>
        <v>0</v>
      </c>
      <c r="Q101" s="277">
        <f>[2]Final!R110</f>
        <v>0</v>
      </c>
      <c r="R101" s="277">
        <f>[2]Final!S110</f>
        <v>0</v>
      </c>
      <c r="S101" s="277">
        <f>[2]Final!T110</f>
        <v>0</v>
      </c>
      <c r="T101" s="277">
        <f>[2]Final!U110</f>
        <v>0</v>
      </c>
      <c r="U101" s="277">
        <f>[2]Final!V110</f>
        <v>0</v>
      </c>
      <c r="V101" s="277">
        <f>[2]Final!W110</f>
        <v>0</v>
      </c>
      <c r="W101" s="277">
        <f>[2]Final!X110</f>
        <v>0</v>
      </c>
      <c r="X101" s="277">
        <f>[2]Final!Y110</f>
        <v>0</v>
      </c>
      <c r="Y101" s="277">
        <f>[2]Final!Z110</f>
        <v>0</v>
      </c>
      <c r="Z101" s="277">
        <f>[2]Final!AA110</f>
        <v>0</v>
      </c>
      <c r="AA101" s="277">
        <f>[2]Final!AB110</f>
        <v>0</v>
      </c>
      <c r="AB101" s="277">
        <f>[2]Final!AC110</f>
        <v>0</v>
      </c>
      <c r="AC101" s="277">
        <f>[2]Final!AD110</f>
        <v>0</v>
      </c>
      <c r="AD101" s="277">
        <f>[2]Final!AE110</f>
        <v>0</v>
      </c>
      <c r="AE101" s="277">
        <f>[2]Final!AF110</f>
        <v>0</v>
      </c>
      <c r="AF101" s="277">
        <f>[2]Final!AG110</f>
        <v>0</v>
      </c>
      <c r="AG101" s="277">
        <f>[2]Final!AH110</f>
        <v>0</v>
      </c>
      <c r="AH101" s="277">
        <f>[2]Final!AI110</f>
        <v>0</v>
      </c>
      <c r="AI101" s="277">
        <f>[2]Final!AJ110</f>
        <v>0</v>
      </c>
      <c r="AJ101" s="277">
        <f>[2]Final!AK110</f>
        <v>0</v>
      </c>
      <c r="AK101" s="277">
        <f>[2]Final!AL110</f>
        <v>0</v>
      </c>
      <c r="AL101" s="277">
        <f>[2]Final!AM110</f>
        <v>0</v>
      </c>
      <c r="AM101" s="277">
        <f>[2]Final!AN110</f>
        <v>0</v>
      </c>
      <c r="AN101" s="277">
        <f>[2]Final!AO110</f>
        <v>0</v>
      </c>
      <c r="AO101" s="277">
        <f>[2]Final!AP110</f>
        <v>0</v>
      </c>
      <c r="AP101" s="277">
        <f>[2]Final!AQ110</f>
        <v>0</v>
      </c>
      <c r="AQ101" s="277">
        <f>[2]Final!AR110</f>
        <v>0</v>
      </c>
      <c r="AR101" s="277">
        <f>[2]Final!AS110</f>
        <v>0</v>
      </c>
      <c r="AS101" s="277">
        <f>[2]Final!AT110</f>
        <v>0</v>
      </c>
      <c r="AT101" s="277">
        <f>[2]Final!AU110</f>
        <v>0</v>
      </c>
      <c r="AU101" s="277">
        <f>[2]Final!AV110</f>
        <v>0</v>
      </c>
      <c r="AV101" s="277">
        <f>[2]Final!AW110</f>
        <v>0</v>
      </c>
      <c r="AW101" s="277">
        <f>[2]Final!AX110</f>
        <v>0</v>
      </c>
      <c r="AX101" s="277">
        <f>[2]Final!AY110</f>
        <v>0</v>
      </c>
      <c r="AY101" s="277">
        <f>[2]Final!AZ110</f>
        <v>0</v>
      </c>
      <c r="AZ101" s="277">
        <f>[2]Final!BA110</f>
        <v>0</v>
      </c>
      <c r="BA101" s="277">
        <f>[2]Final!BB110</f>
        <v>0</v>
      </c>
      <c r="BB101" s="277">
        <f>[2]Final!BC110</f>
        <v>0</v>
      </c>
      <c r="BC101" s="277">
        <f>[2]Final!BD110</f>
        <v>0</v>
      </c>
      <c r="BD101" s="277">
        <f>[2]Final!BE110</f>
        <v>0</v>
      </c>
      <c r="BE101" s="277">
        <f>[2]Final!BF110</f>
        <v>0</v>
      </c>
      <c r="BF101" s="277">
        <f>[2]Final!BG110</f>
        <v>0</v>
      </c>
      <c r="BG101" s="277">
        <f>[2]Final!BH110</f>
        <v>0</v>
      </c>
      <c r="BH101" s="277">
        <f>[2]Final!BI110</f>
        <v>0</v>
      </c>
      <c r="BI101" s="277">
        <f>[2]Final!BJ110</f>
        <v>0</v>
      </c>
      <c r="BJ101" s="277">
        <f>[2]Final!BK110</f>
        <v>0</v>
      </c>
      <c r="BK101" s="277">
        <f>[2]Final!BL110</f>
        <v>0</v>
      </c>
      <c r="BL101" s="277">
        <f>[2]Final!BM110</f>
        <v>0</v>
      </c>
      <c r="BM101" s="277">
        <f>[2]Final!BN110</f>
        <v>0</v>
      </c>
      <c r="BN101" s="277">
        <f>[2]Final!BO110</f>
        <v>0</v>
      </c>
      <c r="BO101" s="277">
        <f>[2]Final!BP110</f>
        <v>0</v>
      </c>
      <c r="BP101" s="277">
        <f>[2]Final!BQ110</f>
        <v>0</v>
      </c>
      <c r="BQ101" s="277">
        <f>[2]Final!BR110</f>
        <v>0</v>
      </c>
      <c r="BR101" s="277">
        <f>[2]Final!BS110</f>
        <v>0</v>
      </c>
      <c r="BS101" s="277">
        <f>[2]Final!BT110</f>
        <v>0</v>
      </c>
      <c r="BT101" s="277">
        <f>[2]Final!BU110</f>
        <v>0</v>
      </c>
      <c r="BU101" s="277">
        <f>[2]Final!BV110</f>
        <v>0</v>
      </c>
      <c r="BV101" s="277">
        <f>[2]Final!BW110</f>
        <v>0</v>
      </c>
      <c r="BW101" s="277">
        <f>[2]Final!BX110</f>
        <v>0</v>
      </c>
      <c r="BX101" s="277">
        <f>[2]Final!BY110</f>
        <v>0</v>
      </c>
      <c r="BY101" s="277">
        <f>[2]Final!BZ110</f>
        <v>0</v>
      </c>
      <c r="BZ101" s="277">
        <f>[2]Final!CA110</f>
        <v>0</v>
      </c>
      <c r="CA101" s="277">
        <f>[2]Final!CB110</f>
        <v>3.4015276543434792E-3</v>
      </c>
      <c r="CB101" s="277">
        <f>[2]Final!CC110</f>
        <v>0</v>
      </c>
      <c r="CC101" s="277">
        <f>[2]Final!CD110</f>
        <v>0</v>
      </c>
      <c r="CD101" s="277">
        <f>[2]Final!CE110</f>
        <v>0</v>
      </c>
      <c r="CE101" s="277">
        <f>[2]Final!CF110</f>
        <v>0</v>
      </c>
      <c r="CF101" s="277">
        <f>[2]Final!CG110</f>
        <v>0</v>
      </c>
      <c r="CG101" s="277">
        <f>[2]Final!CH110</f>
        <v>0</v>
      </c>
      <c r="CH101" s="277">
        <f>[2]Final!CI110</f>
        <v>0</v>
      </c>
      <c r="CI101" s="277">
        <f>[2]Final!CJ110</f>
        <v>0</v>
      </c>
      <c r="CJ101" s="277">
        <f>[2]Final!CK110</f>
        <v>0</v>
      </c>
      <c r="CK101" s="277">
        <f>[2]Final!CL110</f>
        <v>0</v>
      </c>
      <c r="CL101" s="277">
        <f>[2]Final!CM110</f>
        <v>0</v>
      </c>
      <c r="CM101" s="277">
        <f>[2]Final!CN110</f>
        <v>0</v>
      </c>
      <c r="CN101" s="277">
        <f>[2]Final!CO110</f>
        <v>0</v>
      </c>
      <c r="CO101" s="277">
        <f>[2]Final!CP110</f>
        <v>0</v>
      </c>
      <c r="CP101" s="277">
        <f>[2]Final!CQ110</f>
        <v>0</v>
      </c>
      <c r="CQ101" s="277">
        <f>[2]Final!CR110</f>
        <v>0</v>
      </c>
      <c r="CR101" s="277">
        <f>[2]Final!CS110</f>
        <v>2.4580175688416174E-2</v>
      </c>
      <c r="CS101" s="277">
        <f>[2]Final!CT110</f>
        <v>0</v>
      </c>
      <c r="CT101" s="277">
        <f>[2]Final!CU110</f>
        <v>0</v>
      </c>
      <c r="CU101" s="277">
        <f>[2]Final!CV110</f>
        <v>0</v>
      </c>
      <c r="CV101" s="277">
        <f>[2]Final!CW110</f>
        <v>0</v>
      </c>
      <c r="CW101" s="277">
        <f>[2]Final!CX110</f>
        <v>0</v>
      </c>
      <c r="CX101" s="277">
        <f>[2]Final!CY110</f>
        <v>0</v>
      </c>
      <c r="CY101" s="277">
        <f>[2]Final!CZ110</f>
        <v>0</v>
      </c>
      <c r="CZ101" s="277">
        <f>[2]Final!DA110</f>
        <v>0</v>
      </c>
      <c r="DA101" s="277">
        <f>[2]Final!DB110</f>
        <v>0</v>
      </c>
      <c r="DB101" s="277">
        <f>[2]Final!DC110</f>
        <v>0</v>
      </c>
      <c r="DC101" s="92"/>
    </row>
    <row r="102" spans="1:107" x14ac:dyDescent="0.75">
      <c r="A102" s="29" t="s">
        <v>1547</v>
      </c>
      <c r="B102" s="17" t="s">
        <v>1255</v>
      </c>
      <c r="C102" s="277">
        <f>[2]Final!D111</f>
        <v>0</v>
      </c>
      <c r="D102" s="277">
        <f>[2]Final!E111</f>
        <v>0</v>
      </c>
      <c r="E102" s="277">
        <f>[2]Final!F111</f>
        <v>0</v>
      </c>
      <c r="F102" s="277">
        <f>[2]Final!G111</f>
        <v>0</v>
      </c>
      <c r="G102" s="277">
        <f>[2]Final!H111</f>
        <v>0</v>
      </c>
      <c r="H102" s="277">
        <f>[2]Final!I111</f>
        <v>0</v>
      </c>
      <c r="I102" s="277">
        <f>[2]Final!J111</f>
        <v>0</v>
      </c>
      <c r="J102" s="277">
        <f>[2]Final!K111</f>
        <v>0</v>
      </c>
      <c r="K102" s="277">
        <f>[2]Final!L111</f>
        <v>0</v>
      </c>
      <c r="L102" s="277">
        <f>[2]Final!M111</f>
        <v>0</v>
      </c>
      <c r="M102" s="277">
        <f>[2]Final!N111</f>
        <v>0</v>
      </c>
      <c r="N102" s="277">
        <f>[2]Final!O111</f>
        <v>0</v>
      </c>
      <c r="O102" s="277">
        <f>[2]Final!P111</f>
        <v>0</v>
      </c>
      <c r="P102" s="277">
        <f>[2]Final!Q111</f>
        <v>0</v>
      </c>
      <c r="Q102" s="277">
        <f>[2]Final!R111</f>
        <v>0</v>
      </c>
      <c r="R102" s="277">
        <f>[2]Final!S111</f>
        <v>0</v>
      </c>
      <c r="S102" s="277">
        <f>[2]Final!T111</f>
        <v>0</v>
      </c>
      <c r="T102" s="277">
        <f>[2]Final!U111</f>
        <v>0</v>
      </c>
      <c r="U102" s="277">
        <f>[2]Final!V111</f>
        <v>0</v>
      </c>
      <c r="V102" s="277">
        <f>[2]Final!W111</f>
        <v>0</v>
      </c>
      <c r="W102" s="277">
        <f>[2]Final!X111</f>
        <v>0</v>
      </c>
      <c r="X102" s="277">
        <f>[2]Final!Y111</f>
        <v>0</v>
      </c>
      <c r="Y102" s="277">
        <f>[2]Final!Z111</f>
        <v>0</v>
      </c>
      <c r="Z102" s="277">
        <f>[2]Final!AA111</f>
        <v>0</v>
      </c>
      <c r="AA102" s="277">
        <f>[2]Final!AB111</f>
        <v>0</v>
      </c>
      <c r="AB102" s="277">
        <f>[2]Final!AC111</f>
        <v>0</v>
      </c>
      <c r="AC102" s="277">
        <f>[2]Final!AD111</f>
        <v>0</v>
      </c>
      <c r="AD102" s="277">
        <f>[2]Final!AE111</f>
        <v>0</v>
      </c>
      <c r="AE102" s="277">
        <f>[2]Final!AF111</f>
        <v>0</v>
      </c>
      <c r="AF102" s="277">
        <f>[2]Final!AG111</f>
        <v>0</v>
      </c>
      <c r="AG102" s="277">
        <f>[2]Final!AH111</f>
        <v>0</v>
      </c>
      <c r="AH102" s="277">
        <f>[2]Final!AI111</f>
        <v>0</v>
      </c>
      <c r="AI102" s="277">
        <f>[2]Final!AJ111</f>
        <v>0</v>
      </c>
      <c r="AJ102" s="277">
        <f>[2]Final!AK111</f>
        <v>0</v>
      </c>
      <c r="AK102" s="277">
        <f>[2]Final!AL111</f>
        <v>0</v>
      </c>
      <c r="AL102" s="277">
        <f>[2]Final!AM111</f>
        <v>0</v>
      </c>
      <c r="AM102" s="277">
        <f>[2]Final!AN111</f>
        <v>0</v>
      </c>
      <c r="AN102" s="277">
        <f>[2]Final!AO111</f>
        <v>0</v>
      </c>
      <c r="AO102" s="277">
        <f>[2]Final!AP111</f>
        <v>7.7874241778166211E-3</v>
      </c>
      <c r="AP102" s="277">
        <f>[2]Final!AQ111</f>
        <v>1.5353552990836759E-4</v>
      </c>
      <c r="AQ102" s="277">
        <f>[2]Final!AR111</f>
        <v>1.145157445897183E-4</v>
      </c>
      <c r="AR102" s="277">
        <f>[2]Final!AS111</f>
        <v>1.1451574458971829E-4</v>
      </c>
      <c r="AS102" s="277">
        <f>[2]Final!AT111</f>
        <v>0</v>
      </c>
      <c r="AT102" s="277">
        <f>[2]Final!AU111</f>
        <v>5.5948955233306853E-4</v>
      </c>
      <c r="AU102" s="277">
        <f>[2]Final!AV111</f>
        <v>2.4419236390699644E-3</v>
      </c>
      <c r="AV102" s="277">
        <f>[2]Final!AW111</f>
        <v>9.152377608240129E-4</v>
      </c>
      <c r="AW102" s="277">
        <f>[2]Final!AX111</f>
        <v>5.309337429335642E-4</v>
      </c>
      <c r="AX102" s="277">
        <f>[2]Final!AY111</f>
        <v>0</v>
      </c>
      <c r="AY102" s="277">
        <f>[2]Final!AZ111</f>
        <v>2.3671807603163901E-3</v>
      </c>
      <c r="AZ102" s="277">
        <f>[2]Final!BA111</f>
        <v>2.0917841299481162E-3</v>
      </c>
      <c r="BA102" s="277">
        <f>[2]Final!BB111</f>
        <v>7.3781221248183575E-4</v>
      </c>
      <c r="BB102" s="277">
        <f>[2]Final!BC111</f>
        <v>0</v>
      </c>
      <c r="BC102" s="277">
        <f>[2]Final!BD111</f>
        <v>2.2232501031886386E-3</v>
      </c>
      <c r="BD102" s="277">
        <f>[2]Final!BE111</f>
        <v>1.9135259470861696E-3</v>
      </c>
      <c r="BE102" s="277">
        <f>[2]Final!BF111</f>
        <v>2.3297811544624881E-4</v>
      </c>
      <c r="BF102" s="277">
        <f>[2]Final!BG111</f>
        <v>1.232144552391606E-2</v>
      </c>
      <c r="BG102" s="277">
        <f>[2]Final!BH111</f>
        <v>4.952112146872471E-4</v>
      </c>
      <c r="BH102" s="277">
        <f>[2]Final!BI111</f>
        <v>9.2116191136966345E-3</v>
      </c>
      <c r="BI102" s="277">
        <f>[2]Final!BJ111</f>
        <v>7.1421709810823254E-3</v>
      </c>
      <c r="BJ102" s="277">
        <f>[2]Final!BK111</f>
        <v>6.689217791381127E-4</v>
      </c>
      <c r="BK102" s="277">
        <f>[2]Final!BL111</f>
        <v>4.5808964950546259E-3</v>
      </c>
      <c r="BL102" s="277">
        <f>[2]Final!BM111</f>
        <v>4.9121726579892768E-5</v>
      </c>
      <c r="BM102" s="277">
        <f>[2]Final!BN111</f>
        <v>1.2490627184815163E-3</v>
      </c>
      <c r="BN102" s="277">
        <f>[2]Final!BO111</f>
        <v>5.7232504280084048E-3</v>
      </c>
      <c r="BO102" s="277">
        <f>[2]Final!BP111</f>
        <v>3.8044883982613601E-3</v>
      </c>
      <c r="BP102" s="277">
        <f>[2]Final!BQ111</f>
        <v>4.2198911026505815E-3</v>
      </c>
      <c r="BQ102" s="277">
        <f>[2]Final!BR111</f>
        <v>4.0257955782648425E-4</v>
      </c>
      <c r="BR102" s="277">
        <f>[2]Final!BS111</f>
        <v>9.0098515317457675E-2</v>
      </c>
      <c r="BS102" s="277">
        <f>[2]Final!BT111</f>
        <v>4.4325777846989309E-3</v>
      </c>
      <c r="BT102" s="277">
        <f>[2]Final!BU111</f>
        <v>3.9116219859808123E-3</v>
      </c>
      <c r="BU102" s="277">
        <f>[2]Final!BV111</f>
        <v>9.4388268479558522E-3</v>
      </c>
      <c r="BV102" s="277">
        <f>[2]Final!BW111</f>
        <v>5.8703671619962155E-3</v>
      </c>
      <c r="BW102" s="277">
        <f>[2]Final!BX111</f>
        <v>0</v>
      </c>
      <c r="BX102" s="277">
        <f>[2]Final!BY111</f>
        <v>1.6641184447160362E-3</v>
      </c>
      <c r="BY102" s="277">
        <f>[2]Final!BZ111</f>
        <v>2.8008397159381686E-2</v>
      </c>
      <c r="BZ102" s="277">
        <f>[2]Final!CA111</f>
        <v>1.3372541789850641E-2</v>
      </c>
      <c r="CA102" s="277">
        <f>[2]Final!CB111</f>
        <v>9.9930755913557288E-3</v>
      </c>
      <c r="CB102" s="277">
        <f>[2]Final!CC111</f>
        <v>8.8362595272904968E-3</v>
      </c>
      <c r="CC102" s="277">
        <f>[2]Final!CD111</f>
        <v>1.6413685096945347E-3</v>
      </c>
      <c r="CD102" s="277">
        <f>[2]Final!CE111</f>
        <v>6.0339858242237449E-2</v>
      </c>
      <c r="CE102" s="277">
        <f>[2]Final!CF111</f>
        <v>3.1731111470637377E-3</v>
      </c>
      <c r="CF102" s="277">
        <f>[2]Final!CG111</f>
        <v>4.8083728445797108E-3</v>
      </c>
      <c r="CG102" s="277">
        <f>[2]Final!CH111</f>
        <v>6.4873313500386533E-3</v>
      </c>
      <c r="CH102" s="277">
        <f>[2]Final!CI111</f>
        <v>8.2039964748603297E-3</v>
      </c>
      <c r="CI102" s="277">
        <f>[2]Final!CJ111</f>
        <v>3.1332981609521506E-3</v>
      </c>
      <c r="CJ102" s="277">
        <f>[2]Final!CK111</f>
        <v>4.0067222368998567E-2</v>
      </c>
      <c r="CK102" s="277">
        <f>[2]Final!CL111</f>
        <v>0.11967607418324272</v>
      </c>
      <c r="CL102" s="277">
        <f>[2]Final!CM111</f>
        <v>1.6499087328162765E-4</v>
      </c>
      <c r="CM102" s="277">
        <f>[2]Final!CN111</f>
        <v>0</v>
      </c>
      <c r="CN102" s="277">
        <f>[2]Final!CO111</f>
        <v>8.1515644037163573E-3</v>
      </c>
      <c r="CO102" s="277">
        <f>[2]Final!CP111</f>
        <v>1.2991317307703077E-2</v>
      </c>
      <c r="CP102" s="277">
        <f>[2]Final!CQ111</f>
        <v>1.6133897395667122E-2</v>
      </c>
      <c r="CQ102" s="277">
        <f>[2]Final!CR111</f>
        <v>1.0826154347610875E-3</v>
      </c>
      <c r="CR102" s="277">
        <f>[2]Final!CS111</f>
        <v>3.8626001831643803E-2</v>
      </c>
      <c r="CS102" s="277">
        <f>[2]Final!CT111</f>
        <v>5.0558293145225378E-3</v>
      </c>
      <c r="CT102" s="277">
        <f>[2]Final!CU111</f>
        <v>0.20814852082503801</v>
      </c>
      <c r="CU102" s="277">
        <f>[2]Final!CV111</f>
        <v>1.6289024990868959E-2</v>
      </c>
      <c r="CV102" s="277">
        <f>[2]Final!CW111</f>
        <v>1.2202801146757399E-2</v>
      </c>
      <c r="CW102" s="277">
        <f>[2]Final!CX111</f>
        <v>2.2323566767371225E-2</v>
      </c>
      <c r="CX102" s="277">
        <f>[2]Final!CY111</f>
        <v>2.764513263692066E-4</v>
      </c>
      <c r="CY102" s="277">
        <f>[2]Final!CZ111</f>
        <v>2.7647955181983397E-3</v>
      </c>
      <c r="CZ102" s="277">
        <f>[2]Final!DA111</f>
        <v>1.467829664804628E-2</v>
      </c>
      <c r="DA102" s="277">
        <f>[2]Final!DB111</f>
        <v>0</v>
      </c>
      <c r="DB102" s="277">
        <f>[2]Final!DC111</f>
        <v>0</v>
      </c>
      <c r="DC102" s="92"/>
    </row>
    <row r="103" spans="1:107" x14ac:dyDescent="0.75">
      <c r="A103" s="29" t="s">
        <v>1548</v>
      </c>
      <c r="B103" s="17" t="s">
        <v>198</v>
      </c>
      <c r="C103" s="277">
        <f>[2]Final!D112</f>
        <v>0</v>
      </c>
      <c r="D103" s="277">
        <f>[2]Final!E112</f>
        <v>0</v>
      </c>
      <c r="E103" s="277">
        <f>[2]Final!F112</f>
        <v>0</v>
      </c>
      <c r="F103" s="277">
        <f>[2]Final!G112</f>
        <v>0</v>
      </c>
      <c r="G103" s="277">
        <f>[2]Final!H112</f>
        <v>0</v>
      </c>
      <c r="H103" s="277">
        <f>[2]Final!I112</f>
        <v>0</v>
      </c>
      <c r="I103" s="277">
        <f>[2]Final!J112</f>
        <v>0</v>
      </c>
      <c r="J103" s="277">
        <f>[2]Final!K112</f>
        <v>0</v>
      </c>
      <c r="K103" s="277">
        <f>[2]Final!L112</f>
        <v>0</v>
      </c>
      <c r="L103" s="277">
        <f>[2]Final!M112</f>
        <v>0</v>
      </c>
      <c r="M103" s="277">
        <f>[2]Final!N112</f>
        <v>0</v>
      </c>
      <c r="N103" s="277">
        <f>[2]Final!O112</f>
        <v>0</v>
      </c>
      <c r="O103" s="277">
        <f>[2]Final!P112</f>
        <v>0</v>
      </c>
      <c r="P103" s="277">
        <f>[2]Final!Q112</f>
        <v>0</v>
      </c>
      <c r="Q103" s="277">
        <f>[2]Final!R112</f>
        <v>0</v>
      </c>
      <c r="R103" s="277">
        <f>[2]Final!S112</f>
        <v>0</v>
      </c>
      <c r="S103" s="277">
        <f>[2]Final!T112</f>
        <v>0</v>
      </c>
      <c r="T103" s="277">
        <f>[2]Final!U112</f>
        <v>0</v>
      </c>
      <c r="U103" s="277">
        <f>[2]Final!V112</f>
        <v>0</v>
      </c>
      <c r="V103" s="277">
        <f>[2]Final!W112</f>
        <v>0</v>
      </c>
      <c r="W103" s="277">
        <f>[2]Final!X112</f>
        <v>0</v>
      </c>
      <c r="X103" s="277">
        <f>[2]Final!Y112</f>
        <v>0</v>
      </c>
      <c r="Y103" s="277">
        <f>[2]Final!Z112</f>
        <v>0</v>
      </c>
      <c r="Z103" s="277">
        <f>[2]Final!AA112</f>
        <v>0</v>
      </c>
      <c r="AA103" s="277">
        <f>[2]Final!AB112</f>
        <v>0</v>
      </c>
      <c r="AB103" s="277">
        <f>[2]Final!AC112</f>
        <v>0</v>
      </c>
      <c r="AC103" s="277">
        <f>[2]Final!AD112</f>
        <v>0</v>
      </c>
      <c r="AD103" s="277">
        <f>[2]Final!AE112</f>
        <v>0</v>
      </c>
      <c r="AE103" s="277">
        <f>[2]Final!AF112</f>
        <v>0</v>
      </c>
      <c r="AF103" s="277">
        <f>[2]Final!AG112</f>
        <v>0</v>
      </c>
      <c r="AG103" s="277">
        <f>[2]Final!AH112</f>
        <v>0</v>
      </c>
      <c r="AH103" s="277">
        <f>[2]Final!AI112</f>
        <v>0</v>
      </c>
      <c r="AI103" s="277">
        <f>[2]Final!AJ112</f>
        <v>0</v>
      </c>
      <c r="AJ103" s="277">
        <f>[2]Final!AK112</f>
        <v>0</v>
      </c>
      <c r="AK103" s="277">
        <f>[2]Final!AL112</f>
        <v>0</v>
      </c>
      <c r="AL103" s="277">
        <f>[2]Final!AM112</f>
        <v>0</v>
      </c>
      <c r="AM103" s="277">
        <f>[2]Final!AN112</f>
        <v>0</v>
      </c>
      <c r="AN103" s="277">
        <f>[2]Final!AO112</f>
        <v>0</v>
      </c>
      <c r="AO103" s="277">
        <f>[2]Final!AP112</f>
        <v>0</v>
      </c>
      <c r="AP103" s="277">
        <f>[2]Final!AQ112</f>
        <v>0</v>
      </c>
      <c r="AQ103" s="277">
        <f>[2]Final!AR112</f>
        <v>0</v>
      </c>
      <c r="AR103" s="277">
        <f>[2]Final!AS112</f>
        <v>0</v>
      </c>
      <c r="AS103" s="277">
        <f>[2]Final!AT112</f>
        <v>0</v>
      </c>
      <c r="AT103" s="277">
        <f>[2]Final!AU112</f>
        <v>0</v>
      </c>
      <c r="AU103" s="277">
        <f>[2]Final!AV112</f>
        <v>0</v>
      </c>
      <c r="AV103" s="277">
        <f>[2]Final!AW112</f>
        <v>0</v>
      </c>
      <c r="AW103" s="277">
        <f>[2]Final!AX112</f>
        <v>0</v>
      </c>
      <c r="AX103" s="277">
        <f>[2]Final!AY112</f>
        <v>0</v>
      </c>
      <c r="AY103" s="277">
        <f>[2]Final!AZ112</f>
        <v>0</v>
      </c>
      <c r="AZ103" s="277">
        <f>[2]Final!BA112</f>
        <v>0</v>
      </c>
      <c r="BA103" s="277">
        <f>[2]Final!BB112</f>
        <v>0</v>
      </c>
      <c r="BB103" s="277">
        <f>[2]Final!BC112</f>
        <v>0</v>
      </c>
      <c r="BC103" s="277">
        <f>[2]Final!BD112</f>
        <v>0</v>
      </c>
      <c r="BD103" s="277">
        <f>[2]Final!BE112</f>
        <v>0</v>
      </c>
      <c r="BE103" s="277">
        <f>[2]Final!BF112</f>
        <v>0</v>
      </c>
      <c r="BF103" s="277">
        <f>[2]Final!BG112</f>
        <v>0</v>
      </c>
      <c r="BG103" s="277">
        <f>[2]Final!BH112</f>
        <v>0</v>
      </c>
      <c r="BH103" s="277">
        <f>[2]Final!BI112</f>
        <v>0</v>
      </c>
      <c r="BI103" s="277">
        <f>[2]Final!BJ112</f>
        <v>0</v>
      </c>
      <c r="BJ103" s="277">
        <f>[2]Final!BK112</f>
        <v>0</v>
      </c>
      <c r="BK103" s="277">
        <f>[2]Final!BL112</f>
        <v>0</v>
      </c>
      <c r="BL103" s="277">
        <f>[2]Final!BM112</f>
        <v>0</v>
      </c>
      <c r="BM103" s="277">
        <f>[2]Final!BN112</f>
        <v>0</v>
      </c>
      <c r="BN103" s="277">
        <f>[2]Final!BO112</f>
        <v>0</v>
      </c>
      <c r="BO103" s="277">
        <f>[2]Final!BP112</f>
        <v>0</v>
      </c>
      <c r="BP103" s="277">
        <f>[2]Final!BQ112</f>
        <v>0</v>
      </c>
      <c r="BQ103" s="277">
        <f>[2]Final!BR112</f>
        <v>0</v>
      </c>
      <c r="BR103" s="277">
        <f>[2]Final!BS112</f>
        <v>0</v>
      </c>
      <c r="BS103" s="277">
        <f>[2]Final!BT112</f>
        <v>0</v>
      </c>
      <c r="BT103" s="277">
        <f>[2]Final!BU112</f>
        <v>0</v>
      </c>
      <c r="BU103" s="277">
        <f>[2]Final!BV112</f>
        <v>0</v>
      </c>
      <c r="BV103" s="277">
        <f>[2]Final!BW112</f>
        <v>8.2662499000101877E-3</v>
      </c>
      <c r="BW103" s="277">
        <f>[2]Final!BX112</f>
        <v>0</v>
      </c>
      <c r="BX103" s="277">
        <f>[2]Final!BY112</f>
        <v>0</v>
      </c>
      <c r="BY103" s="277">
        <f>[2]Final!BZ112</f>
        <v>0</v>
      </c>
      <c r="BZ103" s="277">
        <f>[2]Final!CA112</f>
        <v>0</v>
      </c>
      <c r="CA103" s="277">
        <f>[2]Final!CB112</f>
        <v>0</v>
      </c>
      <c r="CB103" s="277">
        <f>[2]Final!CC112</f>
        <v>2.7829159054953506E-2</v>
      </c>
      <c r="CC103" s="277">
        <f>[2]Final!CD112</f>
        <v>0</v>
      </c>
      <c r="CD103" s="277">
        <f>[2]Final!CE112</f>
        <v>0</v>
      </c>
      <c r="CE103" s="277">
        <f>[2]Final!CF112</f>
        <v>0</v>
      </c>
      <c r="CF103" s="277">
        <f>[2]Final!CG112</f>
        <v>0</v>
      </c>
      <c r="CG103" s="277">
        <f>[2]Final!CH112</f>
        <v>0</v>
      </c>
      <c r="CH103" s="277">
        <f>[2]Final!CI112</f>
        <v>6.0808196528896651E-2</v>
      </c>
      <c r="CI103" s="277">
        <f>[2]Final!CJ112</f>
        <v>0</v>
      </c>
      <c r="CJ103" s="277">
        <f>[2]Final!CK112</f>
        <v>0</v>
      </c>
      <c r="CK103" s="277">
        <f>[2]Final!CL112</f>
        <v>0</v>
      </c>
      <c r="CL103" s="277">
        <f>[2]Final!CM112</f>
        <v>0</v>
      </c>
      <c r="CM103" s="277">
        <f>[2]Final!CN112</f>
        <v>0</v>
      </c>
      <c r="CN103" s="277">
        <f>[2]Final!CO112</f>
        <v>0</v>
      </c>
      <c r="CO103" s="277">
        <f>[2]Final!CP112</f>
        <v>0</v>
      </c>
      <c r="CP103" s="277">
        <f>[2]Final!CQ112</f>
        <v>0</v>
      </c>
      <c r="CQ103" s="277">
        <f>[2]Final!CR112</f>
        <v>0</v>
      </c>
      <c r="CR103" s="277">
        <f>[2]Final!CS112</f>
        <v>0</v>
      </c>
      <c r="CS103" s="277">
        <f>[2]Final!CT112</f>
        <v>0</v>
      </c>
      <c r="CT103" s="277">
        <f>[2]Final!CU112</f>
        <v>0</v>
      </c>
      <c r="CU103" s="277">
        <f>[2]Final!CV112</f>
        <v>0</v>
      </c>
      <c r="CV103" s="277">
        <f>[2]Final!CW112</f>
        <v>0</v>
      </c>
      <c r="CW103" s="277">
        <f>[2]Final!CX112</f>
        <v>0</v>
      </c>
      <c r="CX103" s="277">
        <f>[2]Final!CY112</f>
        <v>0</v>
      </c>
      <c r="CY103" s="277">
        <f>[2]Final!CZ112</f>
        <v>0</v>
      </c>
      <c r="CZ103" s="277">
        <f>[2]Final!DA112</f>
        <v>0</v>
      </c>
      <c r="DA103" s="277">
        <f>[2]Final!DB112</f>
        <v>0</v>
      </c>
      <c r="DB103" s="277">
        <f>[2]Final!DC112</f>
        <v>0</v>
      </c>
      <c r="DC103" s="92"/>
    </row>
    <row r="104" spans="1:107" x14ac:dyDescent="0.75">
      <c r="A104" s="29" t="s">
        <v>1549</v>
      </c>
      <c r="B104" s="17" t="s">
        <v>200</v>
      </c>
      <c r="C104" s="277">
        <f>[2]Final!D113</f>
        <v>0</v>
      </c>
      <c r="D104" s="277">
        <f>[2]Final!E113</f>
        <v>0</v>
      </c>
      <c r="E104" s="277">
        <f>[2]Final!F113</f>
        <v>0</v>
      </c>
      <c r="F104" s="277">
        <f>[2]Final!G113</f>
        <v>0</v>
      </c>
      <c r="G104" s="277">
        <f>[2]Final!H113</f>
        <v>0</v>
      </c>
      <c r="H104" s="277">
        <f>[2]Final!I113</f>
        <v>0</v>
      </c>
      <c r="I104" s="277">
        <f>[2]Final!J113</f>
        <v>0</v>
      </c>
      <c r="J104" s="277">
        <f>[2]Final!K113</f>
        <v>0</v>
      </c>
      <c r="K104" s="277">
        <f>[2]Final!L113</f>
        <v>0</v>
      </c>
      <c r="L104" s="277">
        <f>[2]Final!M113</f>
        <v>0</v>
      </c>
      <c r="M104" s="277">
        <f>[2]Final!N113</f>
        <v>0</v>
      </c>
      <c r="N104" s="277">
        <f>[2]Final!O113</f>
        <v>0</v>
      </c>
      <c r="O104" s="277">
        <f>[2]Final!P113</f>
        <v>0</v>
      </c>
      <c r="P104" s="277">
        <f>[2]Final!Q113</f>
        <v>0</v>
      </c>
      <c r="Q104" s="277">
        <f>[2]Final!R113</f>
        <v>0</v>
      </c>
      <c r="R104" s="277">
        <f>[2]Final!S113</f>
        <v>0</v>
      </c>
      <c r="S104" s="277">
        <f>[2]Final!T113</f>
        <v>0</v>
      </c>
      <c r="T104" s="277">
        <f>[2]Final!U113</f>
        <v>0</v>
      </c>
      <c r="U104" s="277">
        <f>[2]Final!V113</f>
        <v>0</v>
      </c>
      <c r="V104" s="277">
        <f>[2]Final!W113</f>
        <v>0</v>
      </c>
      <c r="W104" s="277">
        <f>[2]Final!X113</f>
        <v>0</v>
      </c>
      <c r="X104" s="277">
        <f>[2]Final!Y113</f>
        <v>0</v>
      </c>
      <c r="Y104" s="277">
        <f>[2]Final!Z113</f>
        <v>0</v>
      </c>
      <c r="Z104" s="277">
        <f>[2]Final!AA113</f>
        <v>0</v>
      </c>
      <c r="AA104" s="277">
        <f>[2]Final!AB113</f>
        <v>0</v>
      </c>
      <c r="AB104" s="277">
        <f>[2]Final!AC113</f>
        <v>0</v>
      </c>
      <c r="AC104" s="277">
        <f>[2]Final!AD113</f>
        <v>0</v>
      </c>
      <c r="AD104" s="277">
        <f>[2]Final!AE113</f>
        <v>0</v>
      </c>
      <c r="AE104" s="277">
        <f>[2]Final!AF113</f>
        <v>0</v>
      </c>
      <c r="AF104" s="277">
        <f>[2]Final!AG113</f>
        <v>0</v>
      </c>
      <c r="AG104" s="277">
        <f>[2]Final!AH113</f>
        <v>0</v>
      </c>
      <c r="AH104" s="277">
        <f>[2]Final!AI113</f>
        <v>0</v>
      </c>
      <c r="AI104" s="277">
        <f>[2]Final!AJ113</f>
        <v>0</v>
      </c>
      <c r="AJ104" s="277">
        <f>[2]Final!AK113</f>
        <v>0</v>
      </c>
      <c r="AK104" s="277">
        <f>[2]Final!AL113</f>
        <v>0</v>
      </c>
      <c r="AL104" s="277">
        <f>[2]Final!AM113</f>
        <v>0</v>
      </c>
      <c r="AM104" s="277">
        <f>[2]Final!AN113</f>
        <v>0</v>
      </c>
      <c r="AN104" s="277">
        <f>[2]Final!AO113</f>
        <v>0</v>
      </c>
      <c r="AO104" s="277">
        <f>[2]Final!AP113</f>
        <v>1.9740351548365876E-4</v>
      </c>
      <c r="AP104" s="277">
        <f>[2]Final!AQ113</f>
        <v>0</v>
      </c>
      <c r="AQ104" s="277">
        <f>[2]Final!AR113</f>
        <v>0</v>
      </c>
      <c r="AR104" s="277">
        <f>[2]Final!AS113</f>
        <v>0</v>
      </c>
      <c r="AS104" s="277">
        <f>[2]Final!AT113</f>
        <v>4.4674279509210335E-4</v>
      </c>
      <c r="AT104" s="277">
        <f>[2]Final!AU113</f>
        <v>0</v>
      </c>
      <c r="AU104" s="277">
        <f>[2]Final!AV113</f>
        <v>2.3094158096868803E-4</v>
      </c>
      <c r="AV104" s="277">
        <f>[2]Final!AW113</f>
        <v>5.1656248291651053E-7</v>
      </c>
      <c r="AW104" s="277">
        <f>[2]Final!AX113</f>
        <v>6.3028901855547334E-5</v>
      </c>
      <c r="AX104" s="277">
        <f>[2]Final!AY113</f>
        <v>0</v>
      </c>
      <c r="AY104" s="277">
        <f>[2]Final!AZ113</f>
        <v>4.4512080273853859E-4</v>
      </c>
      <c r="AZ104" s="277">
        <f>[2]Final!BA113</f>
        <v>2.8338539931454203E-6</v>
      </c>
      <c r="BA104" s="277">
        <f>[2]Final!BB113</f>
        <v>1.4844058924535315E-4</v>
      </c>
      <c r="BB104" s="277">
        <f>[2]Final!BC113</f>
        <v>0</v>
      </c>
      <c r="BC104" s="277">
        <f>[2]Final!BD113</f>
        <v>1.2635672745761339E-3</v>
      </c>
      <c r="BD104" s="277">
        <f>[2]Final!BE113</f>
        <v>1.5167180414388994E-5</v>
      </c>
      <c r="BE104" s="277">
        <f>[2]Final!BF113</f>
        <v>2.8032867868382758E-3</v>
      </c>
      <c r="BF104" s="277">
        <f>[2]Final!BG113</f>
        <v>4.442070922104666E-4</v>
      </c>
      <c r="BG104" s="277">
        <f>[2]Final!BH113</f>
        <v>1.085829178995637E-5</v>
      </c>
      <c r="BH104" s="277">
        <f>[2]Final!BI113</f>
        <v>5.0133343305853381E-3</v>
      </c>
      <c r="BI104" s="277">
        <f>[2]Final!BJ113</f>
        <v>1.3866554648436699E-3</v>
      </c>
      <c r="BJ104" s="277">
        <f>[2]Final!BK113</f>
        <v>1.2754307333889297E-5</v>
      </c>
      <c r="BK104" s="277">
        <f>[2]Final!BL113</f>
        <v>2.3487374376620108E-4</v>
      </c>
      <c r="BL104" s="277">
        <f>[2]Final!BM113</f>
        <v>1.3411984790621137E-4</v>
      </c>
      <c r="BM104" s="277">
        <f>[2]Final!BN113</f>
        <v>3.3648971046546754E-5</v>
      </c>
      <c r="BN104" s="277">
        <f>[2]Final!BO113</f>
        <v>0</v>
      </c>
      <c r="BO104" s="277">
        <f>[2]Final!BP113</f>
        <v>9.7405677244366591E-5</v>
      </c>
      <c r="BP104" s="277">
        <f>[2]Final!BQ113</f>
        <v>9.4820224788676283E-5</v>
      </c>
      <c r="BQ104" s="277">
        <f>[2]Final!BR113</f>
        <v>6.8515753750864473E-4</v>
      </c>
      <c r="BR104" s="277">
        <f>[2]Final!BS113</f>
        <v>0</v>
      </c>
      <c r="BS104" s="277">
        <f>[2]Final!BT113</f>
        <v>8.1665171111025689E-4</v>
      </c>
      <c r="BT104" s="277">
        <f>[2]Final!BU113</f>
        <v>1.172752988414462E-3</v>
      </c>
      <c r="BU104" s="277">
        <f>[2]Final!BV113</f>
        <v>9.9800600620905357E-6</v>
      </c>
      <c r="BV104" s="277">
        <f>[2]Final!BW113</f>
        <v>1.2692593757274233E-4</v>
      </c>
      <c r="BW104" s="277">
        <f>[2]Final!BX113</f>
        <v>0</v>
      </c>
      <c r="BX104" s="277">
        <f>[2]Final!BY113</f>
        <v>2.7122438645787874E-5</v>
      </c>
      <c r="BY104" s="277">
        <f>[2]Final!BZ113</f>
        <v>3.5006276822706139E-4</v>
      </c>
      <c r="BZ104" s="277">
        <f>[2]Final!CA113</f>
        <v>5.159197021074542E-4</v>
      </c>
      <c r="CA104" s="277">
        <f>[2]Final!CB113</f>
        <v>1.2777412788108735E-4</v>
      </c>
      <c r="CB104" s="277">
        <f>[2]Final!CC113</f>
        <v>3.9988271169106982E-5</v>
      </c>
      <c r="CC104" s="277">
        <f>[2]Final!CD113</f>
        <v>1.5759267497516206E-2</v>
      </c>
      <c r="CD104" s="277">
        <f>[2]Final!CE113</f>
        <v>3.9374507542149964E-4</v>
      </c>
      <c r="CE104" s="277">
        <f>[2]Final!CF113</f>
        <v>4.1647511406306405E-5</v>
      </c>
      <c r="CF104" s="277">
        <f>[2]Final!CG113</f>
        <v>3.1695335778443785E-4</v>
      </c>
      <c r="CG104" s="277">
        <f>[2]Final!CH113</f>
        <v>5.3369196477986245E-3</v>
      </c>
      <c r="CH104" s="277">
        <f>[2]Final!CI113</f>
        <v>0</v>
      </c>
      <c r="CI104" s="277">
        <f>[2]Final!CJ113</f>
        <v>1.8479527698890142E-3</v>
      </c>
      <c r="CJ104" s="277">
        <f>[2]Final!CK113</f>
        <v>2.8917140339054324E-3</v>
      </c>
      <c r="CK104" s="277">
        <f>[2]Final!CL113</f>
        <v>2.3300147419331484E-4</v>
      </c>
      <c r="CL104" s="277">
        <f>[2]Final!CM113</f>
        <v>1.6117932721827798E-4</v>
      </c>
      <c r="CM104" s="277">
        <f>[2]Final!CN113</f>
        <v>0</v>
      </c>
      <c r="CN104" s="277">
        <f>[2]Final!CO113</f>
        <v>2.2902952793932573E-6</v>
      </c>
      <c r="CO104" s="277">
        <f>[2]Final!CP113</f>
        <v>1.2344472156601918E-2</v>
      </c>
      <c r="CP104" s="277">
        <f>[2]Final!CQ113</f>
        <v>4.7600691795704579E-3</v>
      </c>
      <c r="CQ104" s="277">
        <f>[2]Final!CR113</f>
        <v>1.8477562549199306E-4</v>
      </c>
      <c r="CR104" s="277">
        <f>[2]Final!CS113</f>
        <v>0</v>
      </c>
      <c r="CS104" s="277">
        <f>[2]Final!CT113</f>
        <v>3.0290676393403824E-4</v>
      </c>
      <c r="CT104" s="277">
        <f>[2]Final!CU113</f>
        <v>0</v>
      </c>
      <c r="CU104" s="277">
        <f>[2]Final!CV113</f>
        <v>1.124014630898099E-2</v>
      </c>
      <c r="CV104" s="277">
        <f>[2]Final!CW113</f>
        <v>6.3774468331382487E-3</v>
      </c>
      <c r="CW104" s="277">
        <f>[2]Final!CX113</f>
        <v>5.6834883936832808E-2</v>
      </c>
      <c r="CX104" s="277">
        <f>[2]Final!CY113</f>
        <v>1.3363961145575256E-5</v>
      </c>
      <c r="CY104" s="277">
        <f>[2]Final!CZ113</f>
        <v>0</v>
      </c>
      <c r="CZ104" s="277">
        <f>[2]Final!DA113</f>
        <v>2.5761811725739585E-3</v>
      </c>
      <c r="DA104" s="277">
        <f>[2]Final!DB113</f>
        <v>0</v>
      </c>
      <c r="DB104" s="277">
        <f>[2]Final!DC113</f>
        <v>0</v>
      </c>
      <c r="DC104" s="92"/>
    </row>
    <row r="105" spans="1:107" x14ac:dyDescent="0.75">
      <c r="A105" s="29" t="s">
        <v>1550</v>
      </c>
      <c r="B105" s="17" t="s">
        <v>203</v>
      </c>
      <c r="C105" s="277">
        <f>[2]Final!D114</f>
        <v>0</v>
      </c>
      <c r="D105" s="277">
        <f>[2]Final!E114</f>
        <v>0</v>
      </c>
      <c r="E105" s="277">
        <f>[2]Final!F114</f>
        <v>0</v>
      </c>
      <c r="F105" s="277">
        <f>[2]Final!G114</f>
        <v>0</v>
      </c>
      <c r="G105" s="277">
        <f>[2]Final!H114</f>
        <v>0</v>
      </c>
      <c r="H105" s="277">
        <f>[2]Final!I114</f>
        <v>0</v>
      </c>
      <c r="I105" s="277">
        <f>[2]Final!J114</f>
        <v>0</v>
      </c>
      <c r="J105" s="277">
        <f>[2]Final!K114</f>
        <v>0</v>
      </c>
      <c r="K105" s="277">
        <f>[2]Final!L114</f>
        <v>0</v>
      </c>
      <c r="L105" s="277">
        <f>[2]Final!M114</f>
        <v>0</v>
      </c>
      <c r="M105" s="277">
        <f>[2]Final!N114</f>
        <v>0</v>
      </c>
      <c r="N105" s="277">
        <f>[2]Final!O114</f>
        <v>0</v>
      </c>
      <c r="O105" s="277">
        <f>[2]Final!P114</f>
        <v>0</v>
      </c>
      <c r="P105" s="277">
        <f>[2]Final!Q114</f>
        <v>0</v>
      </c>
      <c r="Q105" s="277">
        <f>[2]Final!R114</f>
        <v>0</v>
      </c>
      <c r="R105" s="277">
        <f>[2]Final!S114</f>
        <v>0</v>
      </c>
      <c r="S105" s="277">
        <f>[2]Final!T114</f>
        <v>0</v>
      </c>
      <c r="T105" s="277">
        <f>[2]Final!U114</f>
        <v>0</v>
      </c>
      <c r="U105" s="277">
        <f>[2]Final!V114</f>
        <v>0</v>
      </c>
      <c r="V105" s="277">
        <f>[2]Final!W114</f>
        <v>0</v>
      </c>
      <c r="W105" s="277">
        <f>[2]Final!X114</f>
        <v>0</v>
      </c>
      <c r="X105" s="277">
        <f>[2]Final!Y114</f>
        <v>0</v>
      </c>
      <c r="Y105" s="277">
        <f>[2]Final!Z114</f>
        <v>0</v>
      </c>
      <c r="Z105" s="277">
        <f>[2]Final!AA114</f>
        <v>0</v>
      </c>
      <c r="AA105" s="277">
        <f>[2]Final!AB114</f>
        <v>0</v>
      </c>
      <c r="AB105" s="277">
        <f>[2]Final!AC114</f>
        <v>0</v>
      </c>
      <c r="AC105" s="277">
        <f>[2]Final!AD114</f>
        <v>0</v>
      </c>
      <c r="AD105" s="277">
        <f>[2]Final!AE114</f>
        <v>0</v>
      </c>
      <c r="AE105" s="277">
        <f>[2]Final!AF114</f>
        <v>0</v>
      </c>
      <c r="AF105" s="277">
        <f>[2]Final!AG114</f>
        <v>0</v>
      </c>
      <c r="AG105" s="277">
        <f>[2]Final!AH114</f>
        <v>0</v>
      </c>
      <c r="AH105" s="277">
        <f>[2]Final!AI114</f>
        <v>0</v>
      </c>
      <c r="AI105" s="277">
        <f>[2]Final!AJ114</f>
        <v>0</v>
      </c>
      <c r="AJ105" s="277">
        <f>[2]Final!AK114</f>
        <v>0</v>
      </c>
      <c r="AK105" s="277">
        <f>[2]Final!AL114</f>
        <v>0</v>
      </c>
      <c r="AL105" s="277">
        <f>[2]Final!AM114</f>
        <v>0</v>
      </c>
      <c r="AM105" s="277">
        <f>[2]Final!AN114</f>
        <v>0</v>
      </c>
      <c r="AN105" s="277">
        <f>[2]Final!AO114</f>
        <v>0</v>
      </c>
      <c r="AO105" s="277">
        <f>[2]Final!AP114</f>
        <v>0</v>
      </c>
      <c r="AP105" s="277">
        <f>[2]Final!AQ114</f>
        <v>0</v>
      </c>
      <c r="AQ105" s="277">
        <f>[2]Final!AR114</f>
        <v>0</v>
      </c>
      <c r="AR105" s="277">
        <f>[2]Final!AS114</f>
        <v>0</v>
      </c>
      <c r="AS105" s="277">
        <f>[2]Final!AT114</f>
        <v>0</v>
      </c>
      <c r="AT105" s="277">
        <f>[2]Final!AU114</f>
        <v>0</v>
      </c>
      <c r="AU105" s="277">
        <f>[2]Final!AV114</f>
        <v>0</v>
      </c>
      <c r="AV105" s="277">
        <f>[2]Final!AW114</f>
        <v>0</v>
      </c>
      <c r="AW105" s="277">
        <f>[2]Final!AX114</f>
        <v>0</v>
      </c>
      <c r="AX105" s="277">
        <f>[2]Final!AY114</f>
        <v>0</v>
      </c>
      <c r="AY105" s="277">
        <f>[2]Final!AZ114</f>
        <v>0</v>
      </c>
      <c r="AZ105" s="277">
        <f>[2]Final!BA114</f>
        <v>0</v>
      </c>
      <c r="BA105" s="277">
        <f>[2]Final!BB114</f>
        <v>0</v>
      </c>
      <c r="BB105" s="277">
        <f>[2]Final!BC114</f>
        <v>0</v>
      </c>
      <c r="BC105" s="277">
        <f>[2]Final!BD114</f>
        <v>0</v>
      </c>
      <c r="BD105" s="277">
        <f>[2]Final!BE114</f>
        <v>0</v>
      </c>
      <c r="BE105" s="277">
        <f>[2]Final!BF114</f>
        <v>0</v>
      </c>
      <c r="BF105" s="277">
        <f>[2]Final!BG114</f>
        <v>0</v>
      </c>
      <c r="BG105" s="277">
        <f>[2]Final!BH114</f>
        <v>0</v>
      </c>
      <c r="BH105" s="277">
        <f>[2]Final!BI114</f>
        <v>0</v>
      </c>
      <c r="BI105" s="277">
        <f>[2]Final!BJ114</f>
        <v>0</v>
      </c>
      <c r="BJ105" s="277">
        <f>[2]Final!BK114</f>
        <v>0</v>
      </c>
      <c r="BK105" s="277">
        <f>[2]Final!BL114</f>
        <v>0</v>
      </c>
      <c r="BL105" s="277">
        <f>[2]Final!BM114</f>
        <v>0</v>
      </c>
      <c r="BM105" s="277">
        <f>[2]Final!BN114</f>
        <v>0</v>
      </c>
      <c r="BN105" s="277">
        <f>[2]Final!BO114</f>
        <v>0</v>
      </c>
      <c r="BO105" s="277">
        <f>[2]Final!BP114</f>
        <v>0</v>
      </c>
      <c r="BP105" s="277">
        <f>[2]Final!BQ114</f>
        <v>0</v>
      </c>
      <c r="BQ105" s="277">
        <f>[2]Final!BR114</f>
        <v>0</v>
      </c>
      <c r="BR105" s="277">
        <f>[2]Final!BS114</f>
        <v>0</v>
      </c>
      <c r="BS105" s="277">
        <f>[2]Final!BT114</f>
        <v>0</v>
      </c>
      <c r="BT105" s="277">
        <f>[2]Final!BU114</f>
        <v>0</v>
      </c>
      <c r="BU105" s="277">
        <f>[2]Final!BV114</f>
        <v>0</v>
      </c>
      <c r="BV105" s="277">
        <f>[2]Final!BW114</f>
        <v>0</v>
      </c>
      <c r="BW105" s="277">
        <f>[2]Final!BX114</f>
        <v>0</v>
      </c>
      <c r="BX105" s="277">
        <f>[2]Final!BY114</f>
        <v>0</v>
      </c>
      <c r="BY105" s="277">
        <f>[2]Final!BZ114</f>
        <v>0</v>
      </c>
      <c r="BZ105" s="277">
        <f>[2]Final!CA114</f>
        <v>0</v>
      </c>
      <c r="CA105" s="277">
        <f>[2]Final!CB114</f>
        <v>0</v>
      </c>
      <c r="CB105" s="277">
        <f>[2]Final!CC114</f>
        <v>0</v>
      </c>
      <c r="CC105" s="277">
        <f>[2]Final!CD114</f>
        <v>0</v>
      </c>
      <c r="CD105" s="277">
        <f>[2]Final!CE114</f>
        <v>0</v>
      </c>
      <c r="CE105" s="277">
        <f>[2]Final!CF114</f>
        <v>0</v>
      </c>
      <c r="CF105" s="277">
        <f>[2]Final!CG114</f>
        <v>0</v>
      </c>
      <c r="CG105" s="277">
        <f>[2]Final!CH114</f>
        <v>0</v>
      </c>
      <c r="CH105" s="277">
        <f>[2]Final!CI114</f>
        <v>0</v>
      </c>
      <c r="CI105" s="277">
        <f>[2]Final!CJ114</f>
        <v>0</v>
      </c>
      <c r="CJ105" s="277">
        <f>[2]Final!CK114</f>
        <v>0</v>
      </c>
      <c r="CK105" s="277">
        <f>[2]Final!CL114</f>
        <v>0</v>
      </c>
      <c r="CL105" s="277">
        <f>[2]Final!CM114</f>
        <v>0</v>
      </c>
      <c r="CM105" s="277">
        <f>[2]Final!CN114</f>
        <v>0</v>
      </c>
      <c r="CN105" s="277">
        <f>[2]Final!CO114</f>
        <v>0</v>
      </c>
      <c r="CO105" s="277">
        <f>[2]Final!CP114</f>
        <v>0</v>
      </c>
      <c r="CP105" s="277">
        <f>[2]Final!CQ114</f>
        <v>0</v>
      </c>
      <c r="CQ105" s="277">
        <f>[2]Final!CR114</f>
        <v>0</v>
      </c>
      <c r="CR105" s="277">
        <f>[2]Final!CS114</f>
        <v>0</v>
      </c>
      <c r="CS105" s="277">
        <f>[2]Final!CT114</f>
        <v>0</v>
      </c>
      <c r="CT105" s="277">
        <f>[2]Final!CU114</f>
        <v>1.6756490609774749E-4</v>
      </c>
      <c r="CU105" s="277">
        <f>[2]Final!CV114</f>
        <v>0</v>
      </c>
      <c r="CV105" s="277">
        <f>[2]Final!CW114</f>
        <v>0</v>
      </c>
      <c r="CW105" s="277">
        <f>[2]Final!CX114</f>
        <v>0</v>
      </c>
      <c r="CX105" s="277">
        <f>[2]Final!CY114</f>
        <v>0</v>
      </c>
      <c r="CY105" s="277">
        <f>[2]Final!CZ114</f>
        <v>0</v>
      </c>
      <c r="CZ105" s="277">
        <f>[2]Final!DA114</f>
        <v>0</v>
      </c>
      <c r="DA105" s="277">
        <f>[2]Final!DB114</f>
        <v>0</v>
      </c>
      <c r="DB105" s="277">
        <f>[2]Final!DC114</f>
        <v>0</v>
      </c>
      <c r="DC105" s="92"/>
    </row>
    <row r="106" spans="1:107" x14ac:dyDescent="0.75">
      <c r="A106" s="29" t="s">
        <v>1551</v>
      </c>
      <c r="B106" s="17" t="s">
        <v>1260</v>
      </c>
      <c r="C106" s="277">
        <f>[2]Final!D115</f>
        <v>0</v>
      </c>
      <c r="D106" s="277">
        <f>[2]Final!E115</f>
        <v>0</v>
      </c>
      <c r="E106" s="277">
        <f>[2]Final!F115</f>
        <v>0</v>
      </c>
      <c r="F106" s="277">
        <f>[2]Final!G115</f>
        <v>0</v>
      </c>
      <c r="G106" s="277">
        <f>[2]Final!H115</f>
        <v>0</v>
      </c>
      <c r="H106" s="277">
        <f>[2]Final!I115</f>
        <v>0</v>
      </c>
      <c r="I106" s="277">
        <f>[2]Final!J115</f>
        <v>0</v>
      </c>
      <c r="J106" s="277">
        <f>[2]Final!K115</f>
        <v>0</v>
      </c>
      <c r="K106" s="277">
        <f>[2]Final!L115</f>
        <v>0</v>
      </c>
      <c r="L106" s="277">
        <f>[2]Final!M115</f>
        <v>0</v>
      </c>
      <c r="M106" s="277">
        <f>[2]Final!N115</f>
        <v>0</v>
      </c>
      <c r="N106" s="277">
        <f>[2]Final!O115</f>
        <v>0</v>
      </c>
      <c r="O106" s="277">
        <f>[2]Final!P115</f>
        <v>0</v>
      </c>
      <c r="P106" s="277">
        <f>[2]Final!Q115</f>
        <v>0</v>
      </c>
      <c r="Q106" s="277">
        <f>[2]Final!R115</f>
        <v>0</v>
      </c>
      <c r="R106" s="277">
        <f>[2]Final!S115</f>
        <v>0</v>
      </c>
      <c r="S106" s="277">
        <f>[2]Final!T115</f>
        <v>0</v>
      </c>
      <c r="T106" s="277">
        <f>[2]Final!U115</f>
        <v>0</v>
      </c>
      <c r="U106" s="277">
        <f>[2]Final!V115</f>
        <v>0</v>
      </c>
      <c r="V106" s="277">
        <f>[2]Final!W115</f>
        <v>0</v>
      </c>
      <c r="W106" s="277">
        <f>[2]Final!X115</f>
        <v>0</v>
      </c>
      <c r="X106" s="277">
        <f>[2]Final!Y115</f>
        <v>0</v>
      </c>
      <c r="Y106" s="277">
        <f>[2]Final!Z115</f>
        <v>0</v>
      </c>
      <c r="Z106" s="277">
        <f>[2]Final!AA115</f>
        <v>0</v>
      </c>
      <c r="AA106" s="277">
        <f>[2]Final!AB115</f>
        <v>0</v>
      </c>
      <c r="AB106" s="277">
        <f>[2]Final!AC115</f>
        <v>0</v>
      </c>
      <c r="AC106" s="277">
        <f>[2]Final!AD115</f>
        <v>0</v>
      </c>
      <c r="AD106" s="277">
        <f>[2]Final!AE115</f>
        <v>0</v>
      </c>
      <c r="AE106" s="277">
        <f>[2]Final!AF115</f>
        <v>0</v>
      </c>
      <c r="AF106" s="277">
        <f>[2]Final!AG115</f>
        <v>0</v>
      </c>
      <c r="AG106" s="277">
        <f>[2]Final!AH115</f>
        <v>0</v>
      </c>
      <c r="AH106" s="277">
        <f>[2]Final!AI115</f>
        <v>0</v>
      </c>
      <c r="AI106" s="277">
        <f>[2]Final!AJ115</f>
        <v>0</v>
      </c>
      <c r="AJ106" s="277">
        <f>[2]Final!AK115</f>
        <v>0</v>
      </c>
      <c r="AK106" s="277">
        <f>[2]Final!AL115</f>
        <v>0</v>
      </c>
      <c r="AL106" s="277">
        <f>[2]Final!AM115</f>
        <v>0</v>
      </c>
      <c r="AM106" s="277">
        <f>[2]Final!AN115</f>
        <v>0</v>
      </c>
      <c r="AN106" s="277">
        <f>[2]Final!AO115</f>
        <v>0</v>
      </c>
      <c r="AO106" s="277">
        <f>[2]Final!AP115</f>
        <v>0</v>
      </c>
      <c r="AP106" s="277">
        <f>[2]Final!AQ115</f>
        <v>0</v>
      </c>
      <c r="AQ106" s="277">
        <f>[2]Final!AR115</f>
        <v>0</v>
      </c>
      <c r="AR106" s="277">
        <f>[2]Final!AS115</f>
        <v>0</v>
      </c>
      <c r="AS106" s="277">
        <f>[2]Final!AT115</f>
        <v>0</v>
      </c>
      <c r="AT106" s="277">
        <f>[2]Final!AU115</f>
        <v>0</v>
      </c>
      <c r="AU106" s="277">
        <f>[2]Final!AV115</f>
        <v>0</v>
      </c>
      <c r="AV106" s="277">
        <f>[2]Final!AW115</f>
        <v>0</v>
      </c>
      <c r="AW106" s="277">
        <f>[2]Final!AX115</f>
        <v>0</v>
      </c>
      <c r="AX106" s="277">
        <f>[2]Final!AY115</f>
        <v>0</v>
      </c>
      <c r="AY106" s="277">
        <f>[2]Final!AZ115</f>
        <v>0</v>
      </c>
      <c r="AZ106" s="277">
        <f>[2]Final!BA115</f>
        <v>0</v>
      </c>
      <c r="BA106" s="277">
        <f>[2]Final!BB115</f>
        <v>0</v>
      </c>
      <c r="BB106" s="277">
        <f>[2]Final!BC115</f>
        <v>0</v>
      </c>
      <c r="BC106" s="277">
        <f>[2]Final!BD115</f>
        <v>0</v>
      </c>
      <c r="BD106" s="277">
        <f>[2]Final!BE115</f>
        <v>0</v>
      </c>
      <c r="BE106" s="277">
        <f>[2]Final!BF115</f>
        <v>0</v>
      </c>
      <c r="BF106" s="277">
        <f>[2]Final!BG115</f>
        <v>0</v>
      </c>
      <c r="BG106" s="277">
        <f>[2]Final!BH115</f>
        <v>0</v>
      </c>
      <c r="BH106" s="277">
        <f>[2]Final!BI115</f>
        <v>0</v>
      </c>
      <c r="BI106" s="277">
        <f>[2]Final!BJ115</f>
        <v>0</v>
      </c>
      <c r="BJ106" s="277">
        <f>[2]Final!BK115</f>
        <v>0</v>
      </c>
      <c r="BK106" s="277">
        <f>[2]Final!BL115</f>
        <v>0</v>
      </c>
      <c r="BL106" s="277">
        <f>[2]Final!BM115</f>
        <v>0</v>
      </c>
      <c r="BM106" s="277">
        <f>[2]Final!BN115</f>
        <v>0</v>
      </c>
      <c r="BN106" s="277">
        <f>[2]Final!BO115</f>
        <v>0</v>
      </c>
      <c r="BO106" s="277">
        <f>[2]Final!BP115</f>
        <v>0</v>
      </c>
      <c r="BP106" s="277">
        <f>[2]Final!BQ115</f>
        <v>0</v>
      </c>
      <c r="BQ106" s="277">
        <f>[2]Final!BR115</f>
        <v>0</v>
      </c>
      <c r="BR106" s="277">
        <f>[2]Final!BS115</f>
        <v>0</v>
      </c>
      <c r="BS106" s="277">
        <f>[2]Final!BT115</f>
        <v>0</v>
      </c>
      <c r="BT106" s="277">
        <f>[2]Final!BU115</f>
        <v>0</v>
      </c>
      <c r="BU106" s="277">
        <f>[2]Final!BV115</f>
        <v>0</v>
      </c>
      <c r="BV106" s="277">
        <f>[2]Final!BW115</f>
        <v>0</v>
      </c>
      <c r="BW106" s="277">
        <f>[2]Final!BX115</f>
        <v>0</v>
      </c>
      <c r="BX106" s="277">
        <f>[2]Final!BY115</f>
        <v>0</v>
      </c>
      <c r="BY106" s="277">
        <f>[2]Final!BZ115</f>
        <v>0</v>
      </c>
      <c r="BZ106" s="277">
        <f>[2]Final!CA115</f>
        <v>0</v>
      </c>
      <c r="CA106" s="277">
        <f>[2]Final!CB115</f>
        <v>0</v>
      </c>
      <c r="CB106" s="277">
        <f>[2]Final!CC115</f>
        <v>0</v>
      </c>
      <c r="CC106" s="277">
        <f>[2]Final!CD115</f>
        <v>0</v>
      </c>
      <c r="CD106" s="277">
        <f>[2]Final!CE115</f>
        <v>0</v>
      </c>
      <c r="CE106" s="277">
        <f>[2]Final!CF115</f>
        <v>0</v>
      </c>
      <c r="CF106" s="277">
        <f>[2]Final!CG115</f>
        <v>0</v>
      </c>
      <c r="CG106" s="277">
        <f>[2]Final!CH115</f>
        <v>0</v>
      </c>
      <c r="CH106" s="277">
        <f>[2]Final!CI115</f>
        <v>0</v>
      </c>
      <c r="CI106" s="277">
        <f>[2]Final!CJ115</f>
        <v>0</v>
      </c>
      <c r="CJ106" s="277">
        <f>[2]Final!CK115</f>
        <v>0</v>
      </c>
      <c r="CK106" s="277">
        <f>[2]Final!CL115</f>
        <v>0</v>
      </c>
      <c r="CL106" s="277">
        <f>[2]Final!CM115</f>
        <v>0</v>
      </c>
      <c r="CM106" s="277">
        <f>[2]Final!CN115</f>
        <v>0</v>
      </c>
      <c r="CN106" s="277">
        <f>[2]Final!CO115</f>
        <v>0</v>
      </c>
      <c r="CO106" s="277">
        <f>[2]Final!CP115</f>
        <v>0</v>
      </c>
      <c r="CP106" s="277">
        <f>[2]Final!CQ115</f>
        <v>0</v>
      </c>
      <c r="CQ106" s="277">
        <f>[2]Final!CR115</f>
        <v>0</v>
      </c>
      <c r="CR106" s="277">
        <f>[2]Final!CS115</f>
        <v>0</v>
      </c>
      <c r="CS106" s="277">
        <f>[2]Final!CT115</f>
        <v>0</v>
      </c>
      <c r="CT106" s="277">
        <f>[2]Final!CU115</f>
        <v>0</v>
      </c>
      <c r="CU106" s="277">
        <f>[2]Final!CV115</f>
        <v>0</v>
      </c>
      <c r="CV106" s="277">
        <f>[2]Final!CW115</f>
        <v>0</v>
      </c>
      <c r="CW106" s="277">
        <f>[2]Final!CX115</f>
        <v>0</v>
      </c>
      <c r="CX106" s="277">
        <f>[2]Final!CY115</f>
        <v>0</v>
      </c>
      <c r="CY106" s="277">
        <f>[2]Final!CZ115</f>
        <v>0</v>
      </c>
      <c r="CZ106" s="277">
        <f>[2]Final!DA115</f>
        <v>0</v>
      </c>
      <c r="DA106" s="277">
        <f>[2]Final!DB115</f>
        <v>0</v>
      </c>
      <c r="DB106" s="277">
        <f>[2]Final!DC115</f>
        <v>0</v>
      </c>
      <c r="DC106" s="92"/>
    </row>
    <row r="107" spans="1:107" x14ac:dyDescent="0.75">
      <c r="A107" s="29" t="s">
        <v>1552</v>
      </c>
      <c r="B107" s="17" t="s">
        <v>1263</v>
      </c>
      <c r="C107" s="277">
        <f>[2]Final!D116</f>
        <v>0</v>
      </c>
      <c r="D107" s="277">
        <f>[2]Final!E116</f>
        <v>0</v>
      </c>
      <c r="E107" s="277">
        <f>[2]Final!F116</f>
        <v>0</v>
      </c>
      <c r="F107" s="277">
        <f>[2]Final!G116</f>
        <v>0</v>
      </c>
      <c r="G107" s="277">
        <f>[2]Final!H116</f>
        <v>0</v>
      </c>
      <c r="H107" s="277">
        <f>[2]Final!I116</f>
        <v>0</v>
      </c>
      <c r="I107" s="277">
        <f>[2]Final!J116</f>
        <v>0</v>
      </c>
      <c r="J107" s="277">
        <f>[2]Final!K116</f>
        <v>0</v>
      </c>
      <c r="K107" s="277">
        <f>[2]Final!L116</f>
        <v>0</v>
      </c>
      <c r="L107" s="277">
        <f>[2]Final!M116</f>
        <v>0</v>
      </c>
      <c r="M107" s="277">
        <f>[2]Final!N116</f>
        <v>0</v>
      </c>
      <c r="N107" s="277">
        <f>[2]Final!O116</f>
        <v>0</v>
      </c>
      <c r="O107" s="277">
        <f>[2]Final!P116</f>
        <v>0</v>
      </c>
      <c r="P107" s="277">
        <f>[2]Final!Q116</f>
        <v>0</v>
      </c>
      <c r="Q107" s="277">
        <f>[2]Final!R116</f>
        <v>0</v>
      </c>
      <c r="R107" s="277">
        <f>[2]Final!S116</f>
        <v>0</v>
      </c>
      <c r="S107" s="277">
        <f>[2]Final!T116</f>
        <v>0</v>
      </c>
      <c r="T107" s="277">
        <f>[2]Final!U116</f>
        <v>0</v>
      </c>
      <c r="U107" s="277">
        <f>[2]Final!V116</f>
        <v>0</v>
      </c>
      <c r="V107" s="277">
        <f>[2]Final!W116</f>
        <v>0</v>
      </c>
      <c r="W107" s="277">
        <f>[2]Final!X116</f>
        <v>0</v>
      </c>
      <c r="X107" s="277">
        <f>[2]Final!Y116</f>
        <v>0</v>
      </c>
      <c r="Y107" s="277">
        <f>[2]Final!Z116</f>
        <v>0</v>
      </c>
      <c r="Z107" s="277">
        <f>[2]Final!AA116</f>
        <v>0</v>
      </c>
      <c r="AA107" s="277">
        <f>[2]Final!AB116</f>
        <v>0</v>
      </c>
      <c r="AB107" s="277">
        <f>[2]Final!AC116</f>
        <v>0</v>
      </c>
      <c r="AC107" s="277">
        <f>[2]Final!AD116</f>
        <v>0</v>
      </c>
      <c r="AD107" s="277">
        <f>[2]Final!AE116</f>
        <v>0</v>
      </c>
      <c r="AE107" s="277">
        <f>[2]Final!AF116</f>
        <v>0</v>
      </c>
      <c r="AF107" s="277">
        <f>[2]Final!AG116</f>
        <v>0</v>
      </c>
      <c r="AG107" s="277">
        <f>[2]Final!AH116</f>
        <v>0</v>
      </c>
      <c r="AH107" s="277">
        <f>[2]Final!AI116</f>
        <v>0</v>
      </c>
      <c r="AI107" s="277">
        <f>[2]Final!AJ116</f>
        <v>0</v>
      </c>
      <c r="AJ107" s="277">
        <f>[2]Final!AK116</f>
        <v>0</v>
      </c>
      <c r="AK107" s="277">
        <f>[2]Final!AL116</f>
        <v>0</v>
      </c>
      <c r="AL107" s="277">
        <f>[2]Final!AM116</f>
        <v>0</v>
      </c>
      <c r="AM107" s="277">
        <f>[2]Final!AN116</f>
        <v>0</v>
      </c>
      <c r="AN107" s="277">
        <f>[2]Final!AO116</f>
        <v>0</v>
      </c>
      <c r="AO107" s="277">
        <f>[2]Final!AP116</f>
        <v>0</v>
      </c>
      <c r="AP107" s="277">
        <f>[2]Final!AQ116</f>
        <v>0</v>
      </c>
      <c r="AQ107" s="277">
        <f>[2]Final!AR116</f>
        <v>0</v>
      </c>
      <c r="AR107" s="277">
        <f>[2]Final!AS116</f>
        <v>0</v>
      </c>
      <c r="AS107" s="277">
        <f>[2]Final!AT116</f>
        <v>0</v>
      </c>
      <c r="AT107" s="277">
        <f>[2]Final!AU116</f>
        <v>0</v>
      </c>
      <c r="AU107" s="277">
        <f>[2]Final!AV116</f>
        <v>0</v>
      </c>
      <c r="AV107" s="277">
        <f>[2]Final!AW116</f>
        <v>0</v>
      </c>
      <c r="AW107" s="277">
        <f>[2]Final!AX116</f>
        <v>0</v>
      </c>
      <c r="AX107" s="277">
        <f>[2]Final!AY116</f>
        <v>0</v>
      </c>
      <c r="AY107" s="277">
        <f>[2]Final!AZ116</f>
        <v>0</v>
      </c>
      <c r="AZ107" s="277">
        <f>[2]Final!BA116</f>
        <v>0</v>
      </c>
      <c r="BA107" s="277">
        <f>[2]Final!BB116</f>
        <v>0</v>
      </c>
      <c r="BB107" s="277">
        <f>[2]Final!BC116</f>
        <v>0</v>
      </c>
      <c r="BC107" s="277">
        <f>[2]Final!BD116</f>
        <v>0</v>
      </c>
      <c r="BD107" s="277">
        <f>[2]Final!BE116</f>
        <v>0</v>
      </c>
      <c r="BE107" s="277">
        <f>[2]Final!BF116</f>
        <v>0</v>
      </c>
      <c r="BF107" s="277">
        <f>[2]Final!BG116</f>
        <v>0</v>
      </c>
      <c r="BG107" s="277">
        <f>[2]Final!BH116</f>
        <v>0</v>
      </c>
      <c r="BH107" s="277">
        <f>[2]Final!BI116</f>
        <v>0</v>
      </c>
      <c r="BI107" s="277">
        <f>[2]Final!BJ116</f>
        <v>0</v>
      </c>
      <c r="BJ107" s="277">
        <f>[2]Final!BK116</f>
        <v>0</v>
      </c>
      <c r="BK107" s="277">
        <f>[2]Final!BL116</f>
        <v>0</v>
      </c>
      <c r="BL107" s="277">
        <f>[2]Final!BM116</f>
        <v>0</v>
      </c>
      <c r="BM107" s="277">
        <f>[2]Final!BN116</f>
        <v>0</v>
      </c>
      <c r="BN107" s="277">
        <f>[2]Final!BO116</f>
        <v>0</v>
      </c>
      <c r="BO107" s="277">
        <f>[2]Final!BP116</f>
        <v>0</v>
      </c>
      <c r="BP107" s="277">
        <f>[2]Final!BQ116</f>
        <v>0</v>
      </c>
      <c r="BQ107" s="277">
        <f>[2]Final!BR116</f>
        <v>0</v>
      </c>
      <c r="BR107" s="277">
        <f>[2]Final!BS116</f>
        <v>0</v>
      </c>
      <c r="BS107" s="277">
        <f>[2]Final!BT116</f>
        <v>0</v>
      </c>
      <c r="BT107" s="277">
        <f>[2]Final!BU116</f>
        <v>0</v>
      </c>
      <c r="BU107" s="277">
        <f>[2]Final!BV116</f>
        <v>0</v>
      </c>
      <c r="BV107" s="277">
        <f>[2]Final!BW116</f>
        <v>0</v>
      </c>
      <c r="BW107" s="277">
        <f>[2]Final!BX116</f>
        <v>0</v>
      </c>
      <c r="BX107" s="277">
        <f>[2]Final!BY116</f>
        <v>0</v>
      </c>
      <c r="BY107" s="277">
        <f>[2]Final!BZ116</f>
        <v>0</v>
      </c>
      <c r="BZ107" s="277">
        <f>[2]Final!CA116</f>
        <v>0</v>
      </c>
      <c r="CA107" s="277">
        <f>[2]Final!CB116</f>
        <v>0</v>
      </c>
      <c r="CB107" s="277">
        <f>[2]Final!CC116</f>
        <v>0</v>
      </c>
      <c r="CC107" s="277">
        <f>[2]Final!CD116</f>
        <v>0</v>
      </c>
      <c r="CD107" s="277">
        <f>[2]Final!CE116</f>
        <v>0</v>
      </c>
      <c r="CE107" s="277">
        <f>[2]Final!CF116</f>
        <v>0</v>
      </c>
      <c r="CF107" s="277">
        <f>[2]Final!CG116</f>
        <v>0</v>
      </c>
      <c r="CG107" s="277">
        <f>[2]Final!CH116</f>
        <v>0</v>
      </c>
      <c r="CH107" s="277">
        <f>[2]Final!CI116</f>
        <v>0</v>
      </c>
      <c r="CI107" s="277">
        <f>[2]Final!CJ116</f>
        <v>0</v>
      </c>
      <c r="CJ107" s="277">
        <f>[2]Final!CK116</f>
        <v>0</v>
      </c>
      <c r="CK107" s="277">
        <f>[2]Final!CL116</f>
        <v>0</v>
      </c>
      <c r="CL107" s="277">
        <f>[2]Final!CM116</f>
        <v>0</v>
      </c>
      <c r="CM107" s="277">
        <f>[2]Final!CN116</f>
        <v>0</v>
      </c>
      <c r="CN107" s="277">
        <f>[2]Final!CO116</f>
        <v>0</v>
      </c>
      <c r="CO107" s="277">
        <f>[2]Final!CP116</f>
        <v>0</v>
      </c>
      <c r="CP107" s="277">
        <f>[2]Final!CQ116</f>
        <v>0</v>
      </c>
      <c r="CQ107" s="277">
        <f>[2]Final!CR116</f>
        <v>0</v>
      </c>
      <c r="CR107" s="277">
        <f>[2]Final!CS116</f>
        <v>0</v>
      </c>
      <c r="CS107" s="277">
        <f>[2]Final!CT116</f>
        <v>0</v>
      </c>
      <c r="CT107" s="277">
        <f>[2]Final!CU116</f>
        <v>5.7985082347853641E-7</v>
      </c>
      <c r="CU107" s="277">
        <f>[2]Final!CV116</f>
        <v>0</v>
      </c>
      <c r="CV107" s="277">
        <f>[2]Final!CW116</f>
        <v>0</v>
      </c>
      <c r="CW107" s="277">
        <f>[2]Final!CX116</f>
        <v>0</v>
      </c>
      <c r="CX107" s="277">
        <f>[2]Final!CY116</f>
        <v>0</v>
      </c>
      <c r="CY107" s="277">
        <f>[2]Final!CZ116</f>
        <v>0</v>
      </c>
      <c r="CZ107" s="277">
        <f>[2]Final!DA116</f>
        <v>0</v>
      </c>
      <c r="DA107" s="277">
        <f>[2]Final!DB116</f>
        <v>0</v>
      </c>
      <c r="DB107" s="277">
        <f>[2]Final!DC116</f>
        <v>0</v>
      </c>
      <c r="DC107" s="92"/>
    </row>
    <row r="108" spans="1:107" x14ac:dyDescent="0.75">
      <c r="A108" s="29" t="s">
        <v>1553</v>
      </c>
      <c r="B108" s="17" t="s">
        <v>1266</v>
      </c>
      <c r="C108" s="277">
        <f>[2]Final!D117</f>
        <v>0</v>
      </c>
      <c r="D108" s="277">
        <f>[2]Final!E117</f>
        <v>0</v>
      </c>
      <c r="E108" s="277">
        <f>[2]Final!F117</f>
        <v>0</v>
      </c>
      <c r="F108" s="277">
        <f>[2]Final!G117</f>
        <v>0</v>
      </c>
      <c r="G108" s="277">
        <f>[2]Final!H117</f>
        <v>0</v>
      </c>
      <c r="H108" s="277">
        <f>[2]Final!I117</f>
        <v>0</v>
      </c>
      <c r="I108" s="277">
        <f>[2]Final!J117</f>
        <v>0</v>
      </c>
      <c r="J108" s="277">
        <f>[2]Final!K117</f>
        <v>0</v>
      </c>
      <c r="K108" s="277">
        <f>[2]Final!L117</f>
        <v>0</v>
      </c>
      <c r="L108" s="277">
        <f>[2]Final!M117</f>
        <v>0</v>
      </c>
      <c r="M108" s="277">
        <f>[2]Final!N117</f>
        <v>0</v>
      </c>
      <c r="N108" s="277">
        <f>[2]Final!O117</f>
        <v>0</v>
      </c>
      <c r="O108" s="277">
        <f>[2]Final!P117</f>
        <v>0</v>
      </c>
      <c r="P108" s="277">
        <f>[2]Final!Q117</f>
        <v>0</v>
      </c>
      <c r="Q108" s="277">
        <f>[2]Final!R117</f>
        <v>0</v>
      </c>
      <c r="R108" s="277">
        <f>[2]Final!S117</f>
        <v>0</v>
      </c>
      <c r="S108" s="277">
        <f>[2]Final!T117</f>
        <v>0</v>
      </c>
      <c r="T108" s="277">
        <f>[2]Final!U117</f>
        <v>0</v>
      </c>
      <c r="U108" s="277">
        <f>[2]Final!V117</f>
        <v>0</v>
      </c>
      <c r="V108" s="277">
        <f>[2]Final!W117</f>
        <v>0</v>
      </c>
      <c r="W108" s="277">
        <f>[2]Final!X117</f>
        <v>0</v>
      </c>
      <c r="X108" s="277">
        <f>[2]Final!Y117</f>
        <v>0</v>
      </c>
      <c r="Y108" s="277">
        <f>[2]Final!Z117</f>
        <v>0</v>
      </c>
      <c r="Z108" s="277">
        <f>[2]Final!AA117</f>
        <v>0</v>
      </c>
      <c r="AA108" s="277">
        <f>[2]Final!AB117</f>
        <v>0</v>
      </c>
      <c r="AB108" s="277">
        <f>[2]Final!AC117</f>
        <v>0</v>
      </c>
      <c r="AC108" s="277">
        <f>[2]Final!AD117</f>
        <v>0</v>
      </c>
      <c r="AD108" s="277">
        <f>[2]Final!AE117</f>
        <v>0</v>
      </c>
      <c r="AE108" s="277">
        <f>[2]Final!AF117</f>
        <v>0</v>
      </c>
      <c r="AF108" s="277">
        <f>[2]Final!AG117</f>
        <v>0</v>
      </c>
      <c r="AG108" s="277">
        <f>[2]Final!AH117</f>
        <v>0</v>
      </c>
      <c r="AH108" s="277">
        <f>[2]Final!AI117</f>
        <v>0</v>
      </c>
      <c r="AI108" s="277">
        <f>[2]Final!AJ117</f>
        <v>0</v>
      </c>
      <c r="AJ108" s="277">
        <f>[2]Final!AK117</f>
        <v>0</v>
      </c>
      <c r="AK108" s="277">
        <f>[2]Final!AL117</f>
        <v>0</v>
      </c>
      <c r="AL108" s="277">
        <f>[2]Final!AM117</f>
        <v>0</v>
      </c>
      <c r="AM108" s="277">
        <f>[2]Final!AN117</f>
        <v>0</v>
      </c>
      <c r="AN108" s="277">
        <f>[2]Final!AO117</f>
        <v>0</v>
      </c>
      <c r="AO108" s="277">
        <f>[2]Final!AP117</f>
        <v>7.3326111118246582E-4</v>
      </c>
      <c r="AP108" s="277">
        <f>[2]Final!AQ117</f>
        <v>1.7911789411426613E-5</v>
      </c>
      <c r="AQ108" s="277">
        <f>[2]Final!AR117</f>
        <v>0</v>
      </c>
      <c r="AR108" s="277">
        <f>[2]Final!AS117</f>
        <v>0</v>
      </c>
      <c r="AS108" s="277">
        <f>[2]Final!AT117</f>
        <v>5.5789117440831701E-5</v>
      </c>
      <c r="AT108" s="277">
        <f>[2]Final!AU117</f>
        <v>0</v>
      </c>
      <c r="AU108" s="277">
        <f>[2]Final!AV117</f>
        <v>0</v>
      </c>
      <c r="AV108" s="277">
        <f>[2]Final!AW117</f>
        <v>6.399221170025198E-5</v>
      </c>
      <c r="AW108" s="277">
        <f>[2]Final!AX117</f>
        <v>8.0024711522766546E-5</v>
      </c>
      <c r="AX108" s="277">
        <f>[2]Final!AY117</f>
        <v>0</v>
      </c>
      <c r="AY108" s="277">
        <f>[2]Final!AZ117</f>
        <v>4.8756187653471446E-4</v>
      </c>
      <c r="AZ108" s="277">
        <f>[2]Final!BA117</f>
        <v>1.3140564674634797E-3</v>
      </c>
      <c r="BA108" s="277">
        <f>[2]Final!BB117</f>
        <v>5.2043956385953589E-5</v>
      </c>
      <c r="BB108" s="277">
        <f>[2]Final!BC117</f>
        <v>0</v>
      </c>
      <c r="BC108" s="277">
        <f>[2]Final!BD117</f>
        <v>4.5664481633984769E-4</v>
      </c>
      <c r="BD108" s="277">
        <f>[2]Final!BE117</f>
        <v>4.3963403136937465E-4</v>
      </c>
      <c r="BE108" s="277">
        <f>[2]Final!BF117</f>
        <v>2.6861731408620032E-4</v>
      </c>
      <c r="BF108" s="277">
        <f>[2]Final!BG117</f>
        <v>1.9182915503214732E-3</v>
      </c>
      <c r="BG108" s="277">
        <f>[2]Final!BH117</f>
        <v>2.2138784258692336E-4</v>
      </c>
      <c r="BH108" s="277">
        <f>[2]Final!BI117</f>
        <v>2.2936928820165114E-3</v>
      </c>
      <c r="BI108" s="277">
        <f>[2]Final!BJ117</f>
        <v>1.1346716285976914E-4</v>
      </c>
      <c r="BJ108" s="277">
        <f>[2]Final!BK117</f>
        <v>4.2794986684248004E-3</v>
      </c>
      <c r="BK108" s="277">
        <f>[2]Final!BL117</f>
        <v>6.4704402578672447E-5</v>
      </c>
      <c r="BL108" s="277">
        <f>[2]Final!BM117</f>
        <v>5.7891993175290439E-3</v>
      </c>
      <c r="BM108" s="277">
        <f>[2]Final!BN117</f>
        <v>1.970249802119262E-5</v>
      </c>
      <c r="BN108" s="277">
        <f>[2]Final!BO117</f>
        <v>1.1180635237783916E-3</v>
      </c>
      <c r="BO108" s="277">
        <f>[2]Final!BP117</f>
        <v>0</v>
      </c>
      <c r="BP108" s="277">
        <f>[2]Final!BQ117</f>
        <v>6.6077735845338626E-5</v>
      </c>
      <c r="BQ108" s="277">
        <f>[2]Final!BR117</f>
        <v>1.6902883197088648E-2</v>
      </c>
      <c r="BR108" s="277">
        <f>[2]Final!BS117</f>
        <v>1.0281511423039904E-3</v>
      </c>
      <c r="BS108" s="277">
        <f>[2]Final!BT117</f>
        <v>3.2274383725970422E-3</v>
      </c>
      <c r="BT108" s="277">
        <f>[2]Final!BU117</f>
        <v>7.0990508800121812E-4</v>
      </c>
      <c r="BU108" s="277">
        <f>[2]Final!BV117</f>
        <v>4.5502459299439892E-4</v>
      </c>
      <c r="BV108" s="277">
        <f>[2]Final!BW117</f>
        <v>3.903711531384548E-4</v>
      </c>
      <c r="BW108" s="277">
        <f>[2]Final!BX117</f>
        <v>0</v>
      </c>
      <c r="BX108" s="277">
        <f>[2]Final!BY117</f>
        <v>5.7338600324680522E-4</v>
      </c>
      <c r="BY108" s="277">
        <f>[2]Final!BZ117</f>
        <v>7.644956443840456E-4</v>
      </c>
      <c r="BZ108" s="277">
        <f>[2]Final!CA117</f>
        <v>2.1878684589348167E-3</v>
      </c>
      <c r="CA108" s="277">
        <f>[2]Final!CB117</f>
        <v>4.1722837063421907E-4</v>
      </c>
      <c r="CB108" s="277">
        <f>[2]Final!CC117</f>
        <v>1.2418778332037487E-4</v>
      </c>
      <c r="CC108" s="277">
        <f>[2]Final!CD117</f>
        <v>1.8840791180694998E-3</v>
      </c>
      <c r="CD108" s="277">
        <f>[2]Final!CE117</f>
        <v>0</v>
      </c>
      <c r="CE108" s="277">
        <f>[2]Final!CF117</f>
        <v>5.946485380257255E-3</v>
      </c>
      <c r="CF108" s="277">
        <f>[2]Final!CG117</f>
        <v>2.8508922191160554E-3</v>
      </c>
      <c r="CG108" s="277">
        <f>[2]Final!CH117</f>
        <v>1.0736711056240221E-3</v>
      </c>
      <c r="CH108" s="277">
        <f>[2]Final!CI117</f>
        <v>9.8017139088295117E-4</v>
      </c>
      <c r="CI108" s="277">
        <f>[2]Final!CJ117</f>
        <v>1.6010639833147211E-3</v>
      </c>
      <c r="CJ108" s="277">
        <f>[2]Final!CK117</f>
        <v>8.7605319289127501E-4</v>
      </c>
      <c r="CK108" s="277">
        <f>[2]Final!CL117</f>
        <v>1.7218031491857339E-4</v>
      </c>
      <c r="CL108" s="277">
        <f>[2]Final!CM117</f>
        <v>9.0165780276389858E-6</v>
      </c>
      <c r="CM108" s="277">
        <f>[2]Final!CN117</f>
        <v>0</v>
      </c>
      <c r="CN108" s="277">
        <f>[2]Final!CO117</f>
        <v>1.1463463590424823E-3</v>
      </c>
      <c r="CO108" s="277">
        <f>[2]Final!CP117</f>
        <v>8.1046504721885948E-4</v>
      </c>
      <c r="CP108" s="277">
        <f>[2]Final!CQ117</f>
        <v>7.4602489076479577E-3</v>
      </c>
      <c r="CQ108" s="277">
        <f>[2]Final!CR117</f>
        <v>1.3719755375745312E-3</v>
      </c>
      <c r="CR108" s="277">
        <f>[2]Final!CS117</f>
        <v>1.0638575758615989E-3</v>
      </c>
      <c r="CS108" s="277">
        <f>[2]Final!CT117</f>
        <v>1.2057909794871337E-3</v>
      </c>
      <c r="CT108" s="277">
        <f>[2]Final!CU117</f>
        <v>1.2293364386419207E-3</v>
      </c>
      <c r="CU108" s="277">
        <f>[2]Final!CV117</f>
        <v>7.5384575945616032E-3</v>
      </c>
      <c r="CV108" s="277">
        <f>[2]Final!CW117</f>
        <v>2.0765015793193929E-3</v>
      </c>
      <c r="CW108" s="277">
        <f>[2]Final!CX117</f>
        <v>4.1176059674743045E-3</v>
      </c>
      <c r="CX108" s="277">
        <f>[2]Final!CY117</f>
        <v>2.1003410362857226E-3</v>
      </c>
      <c r="CY108" s="277">
        <f>[2]Final!CZ117</f>
        <v>1.6345594713453791E-4</v>
      </c>
      <c r="CZ108" s="277">
        <f>[2]Final!DA117</f>
        <v>4.6969087149414E-3</v>
      </c>
      <c r="DA108" s="277">
        <f>[2]Final!DB117</f>
        <v>0</v>
      </c>
      <c r="DB108" s="277">
        <f>[2]Final!DC117</f>
        <v>0</v>
      </c>
      <c r="DC108" s="92"/>
    </row>
    <row r="109" spans="1:107" x14ac:dyDescent="0.75">
      <c r="A109" s="29" t="s">
        <v>1554</v>
      </c>
      <c r="B109" s="17" t="s">
        <v>205</v>
      </c>
      <c r="C109" s="277">
        <f>[2]Final!D118</f>
        <v>0</v>
      </c>
      <c r="D109" s="277">
        <f>[2]Final!E118</f>
        <v>0</v>
      </c>
      <c r="E109" s="277">
        <f>[2]Final!F118</f>
        <v>0</v>
      </c>
      <c r="F109" s="277">
        <f>[2]Final!G118</f>
        <v>0</v>
      </c>
      <c r="G109" s="277">
        <f>[2]Final!H118</f>
        <v>0</v>
      </c>
      <c r="H109" s="277">
        <f>[2]Final!I118</f>
        <v>0</v>
      </c>
      <c r="I109" s="277">
        <f>[2]Final!J118</f>
        <v>0</v>
      </c>
      <c r="J109" s="277">
        <f>[2]Final!K118</f>
        <v>0</v>
      </c>
      <c r="K109" s="277">
        <f>[2]Final!L118</f>
        <v>0</v>
      </c>
      <c r="L109" s="277">
        <f>[2]Final!M118</f>
        <v>0</v>
      </c>
      <c r="M109" s="277">
        <f>[2]Final!N118</f>
        <v>0</v>
      </c>
      <c r="N109" s="277">
        <f>[2]Final!O118</f>
        <v>0</v>
      </c>
      <c r="O109" s="277">
        <f>[2]Final!P118</f>
        <v>0</v>
      </c>
      <c r="P109" s="277">
        <f>[2]Final!Q118</f>
        <v>0</v>
      </c>
      <c r="Q109" s="277">
        <f>[2]Final!R118</f>
        <v>0</v>
      </c>
      <c r="R109" s="277">
        <f>[2]Final!S118</f>
        <v>0</v>
      </c>
      <c r="S109" s="277">
        <f>[2]Final!T118</f>
        <v>0</v>
      </c>
      <c r="T109" s="277">
        <f>[2]Final!U118</f>
        <v>0</v>
      </c>
      <c r="U109" s="277">
        <f>[2]Final!V118</f>
        <v>0</v>
      </c>
      <c r="V109" s="277">
        <f>[2]Final!W118</f>
        <v>0</v>
      </c>
      <c r="W109" s="277">
        <f>[2]Final!X118</f>
        <v>0</v>
      </c>
      <c r="X109" s="277">
        <f>[2]Final!Y118</f>
        <v>0</v>
      </c>
      <c r="Y109" s="277">
        <f>[2]Final!Z118</f>
        <v>0</v>
      </c>
      <c r="Z109" s="277">
        <f>[2]Final!AA118</f>
        <v>0</v>
      </c>
      <c r="AA109" s="277">
        <f>[2]Final!AB118</f>
        <v>0</v>
      </c>
      <c r="AB109" s="277">
        <f>[2]Final!AC118</f>
        <v>0</v>
      </c>
      <c r="AC109" s="277">
        <f>[2]Final!AD118</f>
        <v>0</v>
      </c>
      <c r="AD109" s="277">
        <f>[2]Final!AE118</f>
        <v>0</v>
      </c>
      <c r="AE109" s="277">
        <f>[2]Final!AF118</f>
        <v>0</v>
      </c>
      <c r="AF109" s="277">
        <f>[2]Final!AG118</f>
        <v>0</v>
      </c>
      <c r="AG109" s="277">
        <f>[2]Final!AH118</f>
        <v>0</v>
      </c>
      <c r="AH109" s="277">
        <f>[2]Final!AI118</f>
        <v>0</v>
      </c>
      <c r="AI109" s="277">
        <f>[2]Final!AJ118</f>
        <v>0</v>
      </c>
      <c r="AJ109" s="277">
        <f>[2]Final!AK118</f>
        <v>0</v>
      </c>
      <c r="AK109" s="277">
        <f>[2]Final!AL118</f>
        <v>0</v>
      </c>
      <c r="AL109" s="277">
        <f>[2]Final!AM118</f>
        <v>0</v>
      </c>
      <c r="AM109" s="277">
        <f>[2]Final!AN118</f>
        <v>0</v>
      </c>
      <c r="AN109" s="277">
        <f>[2]Final!AO118</f>
        <v>0</v>
      </c>
      <c r="AO109" s="277">
        <f>[2]Final!AP118</f>
        <v>0</v>
      </c>
      <c r="AP109" s="277">
        <f>[2]Final!AQ118</f>
        <v>0</v>
      </c>
      <c r="AQ109" s="277">
        <f>[2]Final!AR118</f>
        <v>0</v>
      </c>
      <c r="AR109" s="277">
        <f>[2]Final!AS118</f>
        <v>0</v>
      </c>
      <c r="AS109" s="277">
        <f>[2]Final!AT118</f>
        <v>0</v>
      </c>
      <c r="AT109" s="277">
        <f>[2]Final!AU118</f>
        <v>0</v>
      </c>
      <c r="AU109" s="277">
        <f>[2]Final!AV118</f>
        <v>0</v>
      </c>
      <c r="AV109" s="277">
        <f>[2]Final!AW118</f>
        <v>0</v>
      </c>
      <c r="AW109" s="277">
        <f>[2]Final!AX118</f>
        <v>0</v>
      </c>
      <c r="AX109" s="277">
        <f>[2]Final!AY118</f>
        <v>0</v>
      </c>
      <c r="AY109" s="277">
        <f>[2]Final!AZ118</f>
        <v>0</v>
      </c>
      <c r="AZ109" s="277">
        <f>[2]Final!BA118</f>
        <v>0</v>
      </c>
      <c r="BA109" s="277">
        <f>[2]Final!BB118</f>
        <v>0</v>
      </c>
      <c r="BB109" s="277">
        <f>[2]Final!BC118</f>
        <v>0</v>
      </c>
      <c r="BC109" s="277">
        <f>[2]Final!BD118</f>
        <v>0</v>
      </c>
      <c r="BD109" s="277">
        <f>[2]Final!BE118</f>
        <v>0</v>
      </c>
      <c r="BE109" s="277">
        <f>[2]Final!BF118</f>
        <v>0</v>
      </c>
      <c r="BF109" s="277">
        <f>[2]Final!BG118</f>
        <v>0</v>
      </c>
      <c r="BG109" s="277">
        <f>[2]Final!BH118</f>
        <v>0</v>
      </c>
      <c r="BH109" s="277">
        <f>[2]Final!BI118</f>
        <v>0</v>
      </c>
      <c r="BI109" s="277">
        <f>[2]Final!BJ118</f>
        <v>0</v>
      </c>
      <c r="BJ109" s="277">
        <f>[2]Final!BK118</f>
        <v>0</v>
      </c>
      <c r="BK109" s="277">
        <f>[2]Final!BL118</f>
        <v>0</v>
      </c>
      <c r="BL109" s="277">
        <f>[2]Final!BM118</f>
        <v>0</v>
      </c>
      <c r="BM109" s="277">
        <f>[2]Final!BN118</f>
        <v>0</v>
      </c>
      <c r="BN109" s="277">
        <f>[2]Final!BO118</f>
        <v>0</v>
      </c>
      <c r="BO109" s="277">
        <f>[2]Final!BP118</f>
        <v>0</v>
      </c>
      <c r="BP109" s="277">
        <f>[2]Final!BQ118</f>
        <v>0</v>
      </c>
      <c r="BQ109" s="277">
        <f>[2]Final!BR118</f>
        <v>0</v>
      </c>
      <c r="BR109" s="277">
        <f>[2]Final!BS118</f>
        <v>0</v>
      </c>
      <c r="BS109" s="277">
        <f>[2]Final!BT118</f>
        <v>0</v>
      </c>
      <c r="BT109" s="277">
        <f>[2]Final!BU118</f>
        <v>0</v>
      </c>
      <c r="BU109" s="277">
        <f>[2]Final!BV118</f>
        <v>0</v>
      </c>
      <c r="BV109" s="277">
        <f>[2]Final!BW118</f>
        <v>0</v>
      </c>
      <c r="BW109" s="277">
        <f>[2]Final!BX118</f>
        <v>0</v>
      </c>
      <c r="BX109" s="277">
        <f>[2]Final!BY118</f>
        <v>0</v>
      </c>
      <c r="BY109" s="277">
        <f>[2]Final!BZ118</f>
        <v>0</v>
      </c>
      <c r="BZ109" s="277">
        <f>[2]Final!CA118</f>
        <v>0</v>
      </c>
      <c r="CA109" s="277">
        <f>[2]Final!CB118</f>
        <v>0</v>
      </c>
      <c r="CB109" s="277">
        <f>[2]Final!CC118</f>
        <v>0</v>
      </c>
      <c r="CC109" s="277">
        <f>[2]Final!CD118</f>
        <v>0</v>
      </c>
      <c r="CD109" s="277">
        <f>[2]Final!CE118</f>
        <v>0</v>
      </c>
      <c r="CE109" s="277">
        <f>[2]Final!CF118</f>
        <v>0</v>
      </c>
      <c r="CF109" s="277">
        <f>[2]Final!CG118</f>
        <v>0</v>
      </c>
      <c r="CG109" s="277">
        <f>[2]Final!CH118</f>
        <v>0</v>
      </c>
      <c r="CH109" s="277">
        <f>[2]Final!CI118</f>
        <v>0</v>
      </c>
      <c r="CI109" s="277">
        <f>[2]Final!CJ118</f>
        <v>0</v>
      </c>
      <c r="CJ109" s="277">
        <f>[2]Final!CK118</f>
        <v>0</v>
      </c>
      <c r="CK109" s="277">
        <f>[2]Final!CL118</f>
        <v>0</v>
      </c>
      <c r="CL109" s="277">
        <f>[2]Final!CM118</f>
        <v>0</v>
      </c>
      <c r="CM109" s="277">
        <f>[2]Final!CN118</f>
        <v>0</v>
      </c>
      <c r="CN109" s="277">
        <f>[2]Final!CO118</f>
        <v>0</v>
      </c>
      <c r="CO109" s="277">
        <f>[2]Final!CP118</f>
        <v>0</v>
      </c>
      <c r="CP109" s="277">
        <f>[2]Final!CQ118</f>
        <v>0</v>
      </c>
      <c r="CQ109" s="277">
        <f>[2]Final!CR118</f>
        <v>0</v>
      </c>
      <c r="CR109" s="277">
        <f>[2]Final!CS118</f>
        <v>0</v>
      </c>
      <c r="CS109" s="277">
        <f>[2]Final!CT118</f>
        <v>0</v>
      </c>
      <c r="CT109" s="277">
        <f>[2]Final!CU118</f>
        <v>5.9529180559243396E-3</v>
      </c>
      <c r="CU109" s="277">
        <f>[2]Final!CV118</f>
        <v>4.0579858328736529E-3</v>
      </c>
      <c r="CV109" s="277">
        <f>[2]Final!CW118</f>
        <v>3.1057434093906462E-4</v>
      </c>
      <c r="CW109" s="277">
        <f>[2]Final!CX118</f>
        <v>0</v>
      </c>
      <c r="CX109" s="277">
        <f>[2]Final!CY118</f>
        <v>0</v>
      </c>
      <c r="CY109" s="277">
        <f>[2]Final!CZ118</f>
        <v>0</v>
      </c>
      <c r="CZ109" s="277">
        <f>[2]Final!DA118</f>
        <v>0</v>
      </c>
      <c r="DA109" s="277">
        <f>[2]Final!DB118</f>
        <v>0</v>
      </c>
      <c r="DB109" s="277">
        <f>[2]Final!DC118</f>
        <v>0</v>
      </c>
      <c r="DC109" s="92"/>
    </row>
    <row r="110" spans="1:107" x14ac:dyDescent="0.75">
      <c r="A110" s="29" t="s">
        <v>1555</v>
      </c>
      <c r="B110" s="17" t="s">
        <v>1270</v>
      </c>
      <c r="C110" s="277">
        <f>[2]Final!D119</f>
        <v>0</v>
      </c>
      <c r="D110" s="277">
        <f>[2]Final!E119</f>
        <v>0</v>
      </c>
      <c r="E110" s="277">
        <f>[2]Final!F119</f>
        <v>0</v>
      </c>
      <c r="F110" s="277">
        <f>[2]Final!G119</f>
        <v>0</v>
      </c>
      <c r="G110" s="277">
        <f>[2]Final!H119</f>
        <v>0</v>
      </c>
      <c r="H110" s="277">
        <f>[2]Final!I119</f>
        <v>0</v>
      </c>
      <c r="I110" s="277">
        <f>[2]Final!J119</f>
        <v>0</v>
      </c>
      <c r="J110" s="277">
        <f>[2]Final!K119</f>
        <v>0</v>
      </c>
      <c r="K110" s="277">
        <f>[2]Final!L119</f>
        <v>0</v>
      </c>
      <c r="L110" s="277">
        <f>[2]Final!M119</f>
        <v>0</v>
      </c>
      <c r="M110" s="277">
        <f>[2]Final!N119</f>
        <v>0</v>
      </c>
      <c r="N110" s="277">
        <f>[2]Final!O119</f>
        <v>0</v>
      </c>
      <c r="O110" s="277">
        <f>[2]Final!P119</f>
        <v>0</v>
      </c>
      <c r="P110" s="277">
        <f>[2]Final!Q119</f>
        <v>0</v>
      </c>
      <c r="Q110" s="277">
        <f>[2]Final!R119</f>
        <v>0</v>
      </c>
      <c r="R110" s="277">
        <f>[2]Final!S119</f>
        <v>0</v>
      </c>
      <c r="S110" s="277">
        <f>[2]Final!T119</f>
        <v>0</v>
      </c>
      <c r="T110" s="277">
        <f>[2]Final!U119</f>
        <v>0</v>
      </c>
      <c r="U110" s="277">
        <f>[2]Final!V119</f>
        <v>0</v>
      </c>
      <c r="V110" s="277">
        <f>[2]Final!W119</f>
        <v>0</v>
      </c>
      <c r="W110" s="277">
        <f>[2]Final!X119</f>
        <v>0</v>
      </c>
      <c r="X110" s="277">
        <f>[2]Final!Y119</f>
        <v>0</v>
      </c>
      <c r="Y110" s="277">
        <f>[2]Final!Z119</f>
        <v>0</v>
      </c>
      <c r="Z110" s="277">
        <f>[2]Final!AA119</f>
        <v>0</v>
      </c>
      <c r="AA110" s="277">
        <f>[2]Final!AB119</f>
        <v>0</v>
      </c>
      <c r="AB110" s="277">
        <f>[2]Final!AC119</f>
        <v>0</v>
      </c>
      <c r="AC110" s="277">
        <f>[2]Final!AD119</f>
        <v>0</v>
      </c>
      <c r="AD110" s="277">
        <f>[2]Final!AE119</f>
        <v>0</v>
      </c>
      <c r="AE110" s="277">
        <f>[2]Final!AF119</f>
        <v>0</v>
      </c>
      <c r="AF110" s="277">
        <f>[2]Final!AG119</f>
        <v>0</v>
      </c>
      <c r="AG110" s="277">
        <f>[2]Final!AH119</f>
        <v>0</v>
      </c>
      <c r="AH110" s="277">
        <f>[2]Final!AI119</f>
        <v>0</v>
      </c>
      <c r="AI110" s="277">
        <f>[2]Final!AJ119</f>
        <v>0</v>
      </c>
      <c r="AJ110" s="277">
        <f>[2]Final!AK119</f>
        <v>0</v>
      </c>
      <c r="AK110" s="277">
        <f>[2]Final!AL119</f>
        <v>0</v>
      </c>
      <c r="AL110" s="277">
        <f>[2]Final!AM119</f>
        <v>0</v>
      </c>
      <c r="AM110" s="277">
        <f>[2]Final!AN119</f>
        <v>0</v>
      </c>
      <c r="AN110" s="277">
        <f>[2]Final!AO119</f>
        <v>0</v>
      </c>
      <c r="AO110" s="277">
        <f>[2]Final!AP119</f>
        <v>0</v>
      </c>
      <c r="AP110" s="277">
        <f>[2]Final!AQ119</f>
        <v>0</v>
      </c>
      <c r="AQ110" s="277">
        <f>[2]Final!AR119</f>
        <v>0</v>
      </c>
      <c r="AR110" s="277">
        <f>[2]Final!AS119</f>
        <v>0</v>
      </c>
      <c r="AS110" s="277">
        <f>[2]Final!AT119</f>
        <v>0</v>
      </c>
      <c r="AT110" s="277">
        <f>[2]Final!AU119</f>
        <v>0</v>
      </c>
      <c r="AU110" s="277">
        <f>[2]Final!AV119</f>
        <v>0</v>
      </c>
      <c r="AV110" s="277">
        <f>[2]Final!AW119</f>
        <v>0</v>
      </c>
      <c r="AW110" s="277">
        <f>[2]Final!AX119</f>
        <v>0</v>
      </c>
      <c r="AX110" s="277">
        <f>[2]Final!AY119</f>
        <v>0</v>
      </c>
      <c r="AY110" s="277">
        <f>[2]Final!AZ119</f>
        <v>0</v>
      </c>
      <c r="AZ110" s="277">
        <f>[2]Final!BA119</f>
        <v>0</v>
      </c>
      <c r="BA110" s="277">
        <f>[2]Final!BB119</f>
        <v>0</v>
      </c>
      <c r="BB110" s="277">
        <f>[2]Final!BC119</f>
        <v>0</v>
      </c>
      <c r="BC110" s="277">
        <f>[2]Final!BD119</f>
        <v>0</v>
      </c>
      <c r="BD110" s="277">
        <f>[2]Final!BE119</f>
        <v>0</v>
      </c>
      <c r="BE110" s="277">
        <f>[2]Final!BF119</f>
        <v>0</v>
      </c>
      <c r="BF110" s="277">
        <f>[2]Final!BG119</f>
        <v>0</v>
      </c>
      <c r="BG110" s="277">
        <f>[2]Final!BH119</f>
        <v>0</v>
      </c>
      <c r="BH110" s="277">
        <f>[2]Final!BI119</f>
        <v>0</v>
      </c>
      <c r="BI110" s="277">
        <f>[2]Final!BJ119</f>
        <v>0</v>
      </c>
      <c r="BJ110" s="277">
        <f>[2]Final!BK119</f>
        <v>0</v>
      </c>
      <c r="BK110" s="277">
        <f>[2]Final!BL119</f>
        <v>0</v>
      </c>
      <c r="BL110" s="277">
        <f>[2]Final!BM119</f>
        <v>0</v>
      </c>
      <c r="BM110" s="277">
        <f>[2]Final!BN119</f>
        <v>0</v>
      </c>
      <c r="BN110" s="277">
        <f>[2]Final!BO119</f>
        <v>0</v>
      </c>
      <c r="BO110" s="277">
        <f>[2]Final!BP119</f>
        <v>0</v>
      </c>
      <c r="BP110" s="277">
        <f>[2]Final!BQ119</f>
        <v>0</v>
      </c>
      <c r="BQ110" s="277">
        <f>[2]Final!BR119</f>
        <v>0</v>
      </c>
      <c r="BR110" s="277">
        <f>[2]Final!BS119</f>
        <v>0</v>
      </c>
      <c r="BS110" s="277">
        <f>[2]Final!BT119</f>
        <v>0</v>
      </c>
      <c r="BT110" s="277">
        <f>[2]Final!BU119</f>
        <v>0</v>
      </c>
      <c r="BU110" s="277">
        <f>[2]Final!BV119</f>
        <v>0</v>
      </c>
      <c r="BV110" s="277">
        <f>[2]Final!BW119</f>
        <v>0</v>
      </c>
      <c r="BW110" s="277">
        <f>[2]Final!BX119</f>
        <v>0</v>
      </c>
      <c r="BX110" s="277">
        <f>[2]Final!BY119</f>
        <v>0</v>
      </c>
      <c r="BY110" s="277">
        <f>[2]Final!BZ119</f>
        <v>0</v>
      </c>
      <c r="BZ110" s="277">
        <f>[2]Final!CA119</f>
        <v>0</v>
      </c>
      <c r="CA110" s="277">
        <f>[2]Final!CB119</f>
        <v>0</v>
      </c>
      <c r="CB110" s="277">
        <f>[2]Final!CC119</f>
        <v>0</v>
      </c>
      <c r="CC110" s="277">
        <f>[2]Final!CD119</f>
        <v>0</v>
      </c>
      <c r="CD110" s="277">
        <f>[2]Final!CE119</f>
        <v>0</v>
      </c>
      <c r="CE110" s="277">
        <f>[2]Final!CF119</f>
        <v>0</v>
      </c>
      <c r="CF110" s="277">
        <f>[2]Final!CG119</f>
        <v>0</v>
      </c>
      <c r="CG110" s="277">
        <f>[2]Final!CH119</f>
        <v>0</v>
      </c>
      <c r="CH110" s="277">
        <f>[2]Final!CI119</f>
        <v>0</v>
      </c>
      <c r="CI110" s="277">
        <f>[2]Final!CJ119</f>
        <v>0</v>
      </c>
      <c r="CJ110" s="277">
        <f>[2]Final!CK119</f>
        <v>0</v>
      </c>
      <c r="CK110" s="277">
        <f>[2]Final!CL119</f>
        <v>0</v>
      </c>
      <c r="CL110" s="277">
        <f>[2]Final!CM119</f>
        <v>0</v>
      </c>
      <c r="CM110" s="277">
        <f>[2]Final!CN119</f>
        <v>0</v>
      </c>
      <c r="CN110" s="277">
        <f>[2]Final!CO119</f>
        <v>0</v>
      </c>
      <c r="CO110" s="277">
        <f>[2]Final!CP119</f>
        <v>0</v>
      </c>
      <c r="CP110" s="277">
        <f>[2]Final!CQ119</f>
        <v>0</v>
      </c>
      <c r="CQ110" s="277">
        <f>[2]Final!CR119</f>
        <v>0</v>
      </c>
      <c r="CR110" s="277">
        <f>[2]Final!CS119</f>
        <v>0</v>
      </c>
      <c r="CS110" s="277">
        <f>[2]Final!CT119</f>
        <v>0</v>
      </c>
      <c r="CT110" s="277">
        <f>[2]Final!CU119</f>
        <v>0</v>
      </c>
      <c r="CU110" s="277">
        <f>[2]Final!CV119</f>
        <v>0</v>
      </c>
      <c r="CV110" s="277">
        <f>[2]Final!CW119</f>
        <v>0</v>
      </c>
      <c r="CW110" s="277">
        <f>[2]Final!CX119</f>
        <v>0</v>
      </c>
      <c r="CX110" s="277">
        <f>[2]Final!CY119</f>
        <v>0</v>
      </c>
      <c r="CY110" s="277">
        <f>[2]Final!CZ119</f>
        <v>0</v>
      </c>
      <c r="CZ110" s="277">
        <f>[2]Final!DA119</f>
        <v>0</v>
      </c>
      <c r="DA110" s="277">
        <f>[2]Final!DB119</f>
        <v>0</v>
      </c>
      <c r="DB110" s="277">
        <f>[2]Final!DC119</f>
        <v>0</v>
      </c>
      <c r="DC110" s="92"/>
    </row>
    <row r="111" spans="1:107" x14ac:dyDescent="0.75">
      <c r="A111" s="29" t="s">
        <v>1616</v>
      </c>
      <c r="B111" s="17" t="s">
        <v>1619</v>
      </c>
      <c r="C111" s="277">
        <f>[2]Final!D120</f>
        <v>0</v>
      </c>
      <c r="D111" s="277">
        <f>[2]Final!E120</f>
        <v>0</v>
      </c>
      <c r="E111" s="277">
        <f>[2]Final!F120</f>
        <v>0</v>
      </c>
      <c r="F111" s="277">
        <f>[2]Final!G120</f>
        <v>0</v>
      </c>
      <c r="G111" s="277">
        <f>[2]Final!H120</f>
        <v>0</v>
      </c>
      <c r="H111" s="277">
        <f>[2]Final!I120</f>
        <v>0</v>
      </c>
      <c r="I111" s="277">
        <f>[2]Final!J120</f>
        <v>0</v>
      </c>
      <c r="J111" s="277">
        <f>[2]Final!K120</f>
        <v>0</v>
      </c>
      <c r="K111" s="277">
        <f>[2]Final!L120</f>
        <v>0</v>
      </c>
      <c r="L111" s="277">
        <f>[2]Final!M120</f>
        <v>0</v>
      </c>
      <c r="M111" s="277">
        <f>[2]Final!N120</f>
        <v>0</v>
      </c>
      <c r="N111" s="277">
        <f>[2]Final!O120</f>
        <v>0</v>
      </c>
      <c r="O111" s="277">
        <f>[2]Final!P120</f>
        <v>0</v>
      </c>
      <c r="P111" s="277">
        <f>[2]Final!Q120</f>
        <v>0</v>
      </c>
      <c r="Q111" s="277">
        <f>[2]Final!R120</f>
        <v>0</v>
      </c>
      <c r="R111" s="277">
        <f>[2]Final!S120</f>
        <v>0</v>
      </c>
      <c r="S111" s="277">
        <f>[2]Final!T120</f>
        <v>0</v>
      </c>
      <c r="T111" s="277">
        <f>[2]Final!U120</f>
        <v>0</v>
      </c>
      <c r="U111" s="277">
        <f>[2]Final!V120</f>
        <v>0</v>
      </c>
      <c r="V111" s="277">
        <f>[2]Final!W120</f>
        <v>0</v>
      </c>
      <c r="W111" s="277">
        <f>[2]Final!X120</f>
        <v>0</v>
      </c>
      <c r="X111" s="277">
        <f>[2]Final!Y120</f>
        <v>0</v>
      </c>
      <c r="Y111" s="277">
        <f>[2]Final!Z120</f>
        <v>0</v>
      </c>
      <c r="Z111" s="277">
        <f>[2]Final!AA120</f>
        <v>0</v>
      </c>
      <c r="AA111" s="277">
        <f>[2]Final!AB120</f>
        <v>0</v>
      </c>
      <c r="AB111" s="277">
        <f>[2]Final!AC120</f>
        <v>0</v>
      </c>
      <c r="AC111" s="277">
        <f>[2]Final!AD120</f>
        <v>0</v>
      </c>
      <c r="AD111" s="277">
        <f>[2]Final!AE120</f>
        <v>0</v>
      </c>
      <c r="AE111" s="277">
        <f>[2]Final!AF120</f>
        <v>0</v>
      </c>
      <c r="AF111" s="277">
        <f>[2]Final!AG120</f>
        <v>0</v>
      </c>
      <c r="AG111" s="277">
        <f>[2]Final!AH120</f>
        <v>0</v>
      </c>
      <c r="AH111" s="277">
        <f>[2]Final!AI120</f>
        <v>0</v>
      </c>
      <c r="AI111" s="277">
        <f>[2]Final!AJ120</f>
        <v>0</v>
      </c>
      <c r="AJ111" s="277">
        <f>[2]Final!AK120</f>
        <v>0</v>
      </c>
      <c r="AK111" s="277">
        <f>[2]Final!AL120</f>
        <v>0</v>
      </c>
      <c r="AL111" s="277">
        <f>[2]Final!AM120</f>
        <v>0</v>
      </c>
      <c r="AM111" s="277">
        <f>[2]Final!AN120</f>
        <v>0</v>
      </c>
      <c r="AN111" s="277">
        <f>[2]Final!AO120</f>
        <v>0</v>
      </c>
      <c r="AO111" s="277">
        <f>[2]Final!AP120</f>
        <v>2.3130513979312164E-2</v>
      </c>
      <c r="AP111" s="277">
        <f>[2]Final!AQ120</f>
        <v>1.5770243630593032E-2</v>
      </c>
      <c r="AQ111" s="277">
        <f>[2]Final!AR120</f>
        <v>4.9295744513824971E-2</v>
      </c>
      <c r="AR111" s="277">
        <f>[2]Final!AS120</f>
        <v>4.9295744513824957E-2</v>
      </c>
      <c r="AS111" s="277">
        <f>[2]Final!AT120</f>
        <v>4.0668740660843139E-2</v>
      </c>
      <c r="AT111" s="277">
        <f>[2]Final!AU120</f>
        <v>3.1418395962151034E-2</v>
      </c>
      <c r="AU111" s="277">
        <f>[2]Final!AV120</f>
        <v>2.8305332229883993E-2</v>
      </c>
      <c r="AV111" s="277">
        <f>[2]Final!AW120</f>
        <v>4.5536692813865541E-2</v>
      </c>
      <c r="AW111" s="277">
        <f>[2]Final!AX120</f>
        <v>4.6447415486067345E-2</v>
      </c>
      <c r="AX111" s="277">
        <f>[2]Final!AY120</f>
        <v>3.8722019043547183E-3</v>
      </c>
      <c r="AY111" s="277">
        <f>[2]Final!AZ120</f>
        <v>3.6956857388292109E-2</v>
      </c>
      <c r="AZ111" s="277">
        <f>[2]Final!BA120</f>
        <v>3.2473687922030023E-2</v>
      </c>
      <c r="BA111" s="277">
        <f>[2]Final!BB120</f>
        <v>2.5701309769535354E-2</v>
      </c>
      <c r="BB111" s="277">
        <f>[2]Final!BC120</f>
        <v>1.4759231911024873E-2</v>
      </c>
      <c r="BC111" s="277">
        <f>[2]Final!BD120</f>
        <v>3.0725920227154639E-2</v>
      </c>
      <c r="BD111" s="277">
        <f>[2]Final!BE120</f>
        <v>3.2975681568968858E-2</v>
      </c>
      <c r="BE111" s="277">
        <f>[2]Final!BF120</f>
        <v>3.2185700200001548E-2</v>
      </c>
      <c r="BF111" s="277">
        <f>[2]Final!BG120</f>
        <v>9.0366434681545468E-3</v>
      </c>
      <c r="BG111" s="277">
        <f>[2]Final!BH120</f>
        <v>3.7524161406357344E-2</v>
      </c>
      <c r="BH111" s="277">
        <f>[2]Final!BI120</f>
        <v>1.3220095248490413E-2</v>
      </c>
      <c r="BI111" s="277">
        <f>[2]Final!BJ120</f>
        <v>4.3576579688979405E-2</v>
      </c>
      <c r="BJ111" s="277">
        <f>[2]Final!BK120</f>
        <v>3.7956409556309682E-2</v>
      </c>
      <c r="BK111" s="277">
        <f>[2]Final!BL120</f>
        <v>3.5596667048979472E-2</v>
      </c>
      <c r="BL111" s="277">
        <f>[2]Final!BM120</f>
        <v>2.6565400374285692E-2</v>
      </c>
      <c r="BM111" s="277">
        <f>[2]Final!BN120</f>
        <v>4.3626301805585591E-2</v>
      </c>
      <c r="BN111" s="277">
        <f>[2]Final!BO120</f>
        <v>2.1474018341296166E-2</v>
      </c>
      <c r="BO111" s="277">
        <f>[2]Final!BP120</f>
        <v>2.9327263439250375E-2</v>
      </c>
      <c r="BP111" s="277">
        <f>[2]Final!BQ120</f>
        <v>2.0937621940904042E-2</v>
      </c>
      <c r="BQ111" s="277">
        <f>[2]Final!BR120</f>
        <v>1.2277495044473806E-2</v>
      </c>
      <c r="BR111" s="277">
        <f>[2]Final!BS120</f>
        <v>4.4389078688989086E-2</v>
      </c>
      <c r="BS111" s="277">
        <f>[2]Final!BT120</f>
        <v>2.8754762068677883E-2</v>
      </c>
      <c r="BT111" s="277">
        <f>[2]Final!BU120</f>
        <v>2.2041952409002193E-2</v>
      </c>
      <c r="BU111" s="277">
        <f>[2]Final!BV120</f>
        <v>3.3654351420265058E-2</v>
      </c>
      <c r="BV111" s="277">
        <f>[2]Final!BW120</f>
        <v>3.6495701907957714E-2</v>
      </c>
      <c r="BW111" s="277">
        <f>[2]Final!BX120</f>
        <v>0</v>
      </c>
      <c r="BX111" s="277">
        <f>[2]Final!BY120</f>
        <v>1.698748966365787E-2</v>
      </c>
      <c r="BY111" s="277">
        <f>[2]Final!BZ120</f>
        <v>3.5886409464963895E-2</v>
      </c>
      <c r="BZ111" s="277">
        <f>[2]Final!CA120</f>
        <v>3.0914271755833406E-2</v>
      </c>
      <c r="CA111" s="277">
        <f>[2]Final!CB120</f>
        <v>2.3863307189204173E-2</v>
      </c>
      <c r="CB111" s="277">
        <f>[2]Final!CC120</f>
        <v>2.9215333786022427E-2</v>
      </c>
      <c r="CC111" s="277">
        <f>[2]Final!CD120</f>
        <v>2.819914265324042E-2</v>
      </c>
      <c r="CD111" s="277">
        <f>[2]Final!CE120</f>
        <v>2.297690646754235E-2</v>
      </c>
      <c r="CE111" s="277">
        <f>[2]Final!CF120</f>
        <v>2.3141179031692015E-2</v>
      </c>
      <c r="CF111" s="277">
        <f>[2]Final!CG120</f>
        <v>4.4053118633032601E-2</v>
      </c>
      <c r="CG111" s="277">
        <f>[2]Final!CH120</f>
        <v>1.7826125018796529E-2</v>
      </c>
      <c r="CH111" s="277">
        <f>[2]Final!CI120</f>
        <v>3.2218045365722286E-2</v>
      </c>
      <c r="CI111" s="277">
        <f>[2]Final!CJ120</f>
        <v>2.6176534485582634E-2</v>
      </c>
      <c r="CJ111" s="277">
        <f>[2]Final!CK120</f>
        <v>3.0363747445229183E-2</v>
      </c>
      <c r="CK111" s="277">
        <f>[2]Final!CL120</f>
        <v>1.1815912674758376E-2</v>
      </c>
      <c r="CL111" s="277">
        <f>[2]Final!CM120</f>
        <v>2.0590330904666335E-2</v>
      </c>
      <c r="CM111" s="277">
        <f>[2]Final!CN120</f>
        <v>0</v>
      </c>
      <c r="CN111" s="277">
        <f>[2]Final!CO120</f>
        <v>7.0204671616207436E-3</v>
      </c>
      <c r="CO111" s="277">
        <f>[2]Final!CP120</f>
        <v>9.7271093516059486E-3</v>
      </c>
      <c r="CP111" s="277">
        <f>[2]Final!CQ120</f>
        <v>1.4223065514301948E-2</v>
      </c>
      <c r="CQ111" s="277">
        <f>[2]Final!CR120</f>
        <v>6.0401736559142303E-3</v>
      </c>
      <c r="CR111" s="277">
        <f>[2]Final!CS120</f>
        <v>2.6963016107628725E-2</v>
      </c>
      <c r="CS111" s="277">
        <f>[2]Final!CT120</f>
        <v>4.3877907618930295E-3</v>
      </c>
      <c r="CT111" s="277">
        <f>[2]Final!CU120</f>
        <v>0</v>
      </c>
      <c r="CU111" s="277">
        <f>[2]Final!CV120</f>
        <v>9.3841883950085449E-3</v>
      </c>
      <c r="CV111" s="277">
        <f>[2]Final!CW120</f>
        <v>5.6834390790260038E-3</v>
      </c>
      <c r="CW111" s="277">
        <f>[2]Final!CX120</f>
        <v>4.9877776181371178E-4</v>
      </c>
      <c r="CX111" s="277">
        <f>[2]Final!CY120</f>
        <v>1.1835937127826429E-2</v>
      </c>
      <c r="CY111" s="277">
        <f>[2]Final!CZ120</f>
        <v>3.0186056895910194E-3</v>
      </c>
      <c r="CZ111" s="277">
        <f>[2]Final!DA120</f>
        <v>1.3121652501294887E-2</v>
      </c>
      <c r="DA111" s="277">
        <f>[2]Final!DB120</f>
        <v>0</v>
      </c>
      <c r="DB111" s="277">
        <f>[2]Final!DC120</f>
        <v>0</v>
      </c>
      <c r="DC111" s="92"/>
    </row>
    <row r="112" spans="1:107" x14ac:dyDescent="0.75">
      <c r="A112" s="29" t="s">
        <v>211</v>
      </c>
      <c r="B112" s="17" t="s">
        <v>210</v>
      </c>
      <c r="C112" s="277">
        <f>[2]Final!D121</f>
        <v>0.3939562252181647</v>
      </c>
      <c r="D112" s="277">
        <f>[2]Final!E121</f>
        <v>0.41137194394792354</v>
      </c>
      <c r="E112" s="277">
        <f>[2]Final!F121</f>
        <v>0.42314194349470458</v>
      </c>
      <c r="F112" s="277">
        <f>[2]Final!G121</f>
        <v>0.42296244625451151</v>
      </c>
      <c r="G112" s="277">
        <f>[2]Final!H121</f>
        <v>0.3939562252181647</v>
      </c>
      <c r="H112" s="277">
        <f>[2]Final!I121</f>
        <v>0.44013772571520909</v>
      </c>
      <c r="I112" s="277">
        <f>[2]Final!J121</f>
        <v>0.40561881094400248</v>
      </c>
      <c r="J112" s="277">
        <f>[2]Final!K121</f>
        <v>0.39741298513243906</v>
      </c>
      <c r="K112" s="277">
        <f>[2]Final!L121</f>
        <v>0.43236782429135362</v>
      </c>
      <c r="L112" s="277">
        <f>[2]Final!M121</f>
        <v>0.48681466742461676</v>
      </c>
      <c r="M112" s="277">
        <f>[2]Final!N121</f>
        <v>0.48681466742461676</v>
      </c>
      <c r="N112" s="277">
        <f>[2]Final!O121</f>
        <v>0.54032084906529199</v>
      </c>
      <c r="O112" s="277">
        <f>[2]Final!P121</f>
        <v>0.45506059176125857</v>
      </c>
      <c r="P112" s="277">
        <f>[2]Final!Q121</f>
        <v>0.45506059176125857</v>
      </c>
      <c r="Q112" s="277">
        <f>[2]Final!R121</f>
        <v>0.45506059176125857</v>
      </c>
      <c r="R112" s="277">
        <f>[2]Final!S121</f>
        <v>0.54985621999962975</v>
      </c>
      <c r="S112" s="277">
        <f>[2]Final!T121</f>
        <v>0.34885770570794744</v>
      </c>
      <c r="T112" s="277">
        <f>[2]Final!U121</f>
        <v>0.34885770570794744</v>
      </c>
      <c r="U112" s="277">
        <f>[2]Final!V121</f>
        <v>0.34885770570794744</v>
      </c>
      <c r="V112" s="277">
        <f>[2]Final!W121</f>
        <v>0.62369427217852946</v>
      </c>
      <c r="W112" s="277">
        <f>[2]Final!X121</f>
        <v>0.60645537679069605</v>
      </c>
      <c r="X112" s="277">
        <f>[2]Final!Y121</f>
        <v>0.497300893804418</v>
      </c>
      <c r="Y112" s="277">
        <f>[2]Final!Z121</f>
        <v>0.497300893804418</v>
      </c>
      <c r="Z112" s="277">
        <f>[2]Final!AA121</f>
        <v>0.48539115013748924</v>
      </c>
      <c r="AA112" s="277">
        <f>[2]Final!AB121</f>
        <v>0.497300893804418</v>
      </c>
      <c r="AB112" s="277">
        <f>[2]Final!AC121</f>
        <v>0.41566026956955265</v>
      </c>
      <c r="AC112" s="277">
        <f>[2]Final!AD121</f>
        <v>0.41629590672641392</v>
      </c>
      <c r="AD112" s="277">
        <f>[2]Final!AE121</f>
        <v>0.41326226448909048</v>
      </c>
      <c r="AE112" s="277">
        <f>[2]Final!AF121</f>
        <v>0.41758541878587052</v>
      </c>
      <c r="AF112" s="277">
        <f>[2]Final!AG121</f>
        <v>0.44395304903821065</v>
      </c>
      <c r="AG112" s="277">
        <f>[2]Final!AH121</f>
        <v>0.4436073926632273</v>
      </c>
      <c r="AH112" s="277">
        <f>[2]Final!AI121</f>
        <v>0.46150909397352907</v>
      </c>
      <c r="AI112" s="277">
        <f>[2]Final!AJ121</f>
        <v>0.46150909397352907</v>
      </c>
      <c r="AJ112" s="277">
        <f>[2]Final!AK121</f>
        <v>0.59845689232175303</v>
      </c>
      <c r="AK112" s="277">
        <f>[2]Final!AL121</f>
        <v>0.59845689232175303</v>
      </c>
      <c r="AL112" s="277">
        <f>[2]Final!AM121</f>
        <v>0.59845689232175303</v>
      </c>
      <c r="AM112" s="277">
        <f>[2]Final!AN121</f>
        <v>0.62305765569192362</v>
      </c>
      <c r="AN112" s="277">
        <f>[2]Final!AO121</f>
        <v>0.48154358632101474</v>
      </c>
      <c r="AO112" s="277">
        <f>[2]Final!AP121</f>
        <v>0.30900132025903931</v>
      </c>
      <c r="AP112" s="277">
        <f>[2]Final!AQ121</f>
        <v>0.35220757616726012</v>
      </c>
      <c r="AQ112" s="277">
        <f>[2]Final!AR121</f>
        <v>0.10731150240525465</v>
      </c>
      <c r="AR112" s="277">
        <f>[2]Final!AS121</f>
        <v>0.10731150240525465</v>
      </c>
      <c r="AS112" s="277">
        <f>[2]Final!AT121</f>
        <v>0.15418374200225171</v>
      </c>
      <c r="AT112" s="277">
        <f>[2]Final!AU121</f>
        <v>0.24468889964333532</v>
      </c>
      <c r="AU112" s="277">
        <f>[2]Final!AV121</f>
        <v>0.26991750830832473</v>
      </c>
      <c r="AV112" s="277">
        <f>[2]Final!AW121</f>
        <v>0.14877744207919255</v>
      </c>
      <c r="AW112" s="277">
        <f>[2]Final!AX121</f>
        <v>0.12004732267939</v>
      </c>
      <c r="AX112" s="277">
        <f>[2]Final!AY121</f>
        <v>0.47083154346279688</v>
      </c>
      <c r="AY112" s="277">
        <f>[2]Final!AZ121</f>
        <v>0.20231754314508249</v>
      </c>
      <c r="AZ112" s="277">
        <f>[2]Final!BA121</f>
        <v>0.18695543534579151</v>
      </c>
      <c r="BA112" s="277">
        <f>[2]Final!BB121</f>
        <v>0.22010367976088943</v>
      </c>
      <c r="BB112" s="277">
        <f>[2]Final!BC121</f>
        <v>0.21096194532162368</v>
      </c>
      <c r="BC112" s="277">
        <f>[2]Final!BD121</f>
        <v>0.30281948502756012</v>
      </c>
      <c r="BD112" s="277">
        <f>[2]Final!BE121</f>
        <v>0.18465262626620535</v>
      </c>
      <c r="BE112" s="277">
        <f>[2]Final!BF121</f>
        <v>0.15662748721336411</v>
      </c>
      <c r="BF112" s="277">
        <f>[2]Final!BG121</f>
        <v>0.16646839461315638</v>
      </c>
      <c r="BG112" s="277">
        <f>[2]Final!BH121</f>
        <v>7.0201941552300653E-2</v>
      </c>
      <c r="BH112" s="277">
        <f>[2]Final!BI121</f>
        <v>0.15241294544230616</v>
      </c>
      <c r="BI112" s="277">
        <f>[2]Final!BJ121</f>
        <v>5.0337562070123659E-2</v>
      </c>
      <c r="BJ112" s="277">
        <f>[2]Final!BK121</f>
        <v>5.6082889712446814E-2</v>
      </c>
      <c r="BK112" s="277">
        <f>[2]Final!BL121</f>
        <v>7.6022084764902437E-2</v>
      </c>
      <c r="BL112" s="277">
        <f>[2]Final!BM121</f>
        <v>0.1108226058912227</v>
      </c>
      <c r="BM112" s="277">
        <f>[2]Final!BN121</f>
        <v>4.6439430109909877E-2</v>
      </c>
      <c r="BN112" s="277">
        <f>[2]Final!BO121</f>
        <v>0.19123575788942526</v>
      </c>
      <c r="BO112" s="277">
        <f>[2]Final!BP121</f>
        <v>0.14988511262578855</v>
      </c>
      <c r="BP112" s="277">
        <f>[2]Final!BQ121</f>
        <v>0.18460932145844694</v>
      </c>
      <c r="BQ112" s="277">
        <f>[2]Final!BR121</f>
        <v>0.23802127977165921</v>
      </c>
      <c r="BR112" s="277">
        <f>[2]Final!BS121</f>
        <v>9.5902344770030443E-2</v>
      </c>
      <c r="BS112" s="277">
        <f>[2]Final!BT121</f>
        <v>0.29067315741555122</v>
      </c>
      <c r="BT112" s="277">
        <f>[2]Final!BU121</f>
        <v>0.35909779368797817</v>
      </c>
      <c r="BU112" s="277">
        <f>[2]Final!BV121</f>
        <v>0.24161372880629609</v>
      </c>
      <c r="BV112" s="277">
        <f>[2]Final!BW121</f>
        <v>0.19860146121593464</v>
      </c>
      <c r="BW112" s="277">
        <f>[2]Final!BX121</f>
        <v>0.19860146121593464</v>
      </c>
      <c r="BX112" s="277">
        <f>[2]Final!BY121</f>
        <v>0.37103346990111757</v>
      </c>
      <c r="BY112" s="277">
        <f>[2]Final!BZ121</f>
        <v>0.21290661153577314</v>
      </c>
      <c r="BZ112" s="277">
        <f>[2]Final!CA121</f>
        <v>0.25913787030832514</v>
      </c>
      <c r="CA112" s="277">
        <f>[2]Final!CB121</f>
        <v>0.31688173348944765</v>
      </c>
      <c r="CB112" s="277">
        <f>[2]Final!CC121</f>
        <v>0.29898753032525349</v>
      </c>
      <c r="CC112" s="277">
        <f>[2]Final!CD121</f>
        <v>0.31888613130048077</v>
      </c>
      <c r="CD112" s="277">
        <f>[2]Final!CE121</f>
        <v>0.38187394937909924</v>
      </c>
      <c r="CE112" s="277">
        <f>[2]Final!CF121</f>
        <v>0.37451595351440509</v>
      </c>
      <c r="CF112" s="277">
        <f>[2]Final!CG121</f>
        <v>0.13705111618947077</v>
      </c>
      <c r="CG112" s="277">
        <f>[2]Final!CH121</f>
        <v>0.2941897225594991</v>
      </c>
      <c r="CH112" s="277">
        <f>[2]Final!CI121</f>
        <v>0.19295453128593576</v>
      </c>
      <c r="CI112" s="277">
        <f>[2]Final!CJ121</f>
        <v>0.24302867804577291</v>
      </c>
      <c r="CJ112" s="277">
        <f>[2]Final!CK121</f>
        <v>0.28295471625480034</v>
      </c>
      <c r="CK112" s="277">
        <f>[2]Final!CL121</f>
        <v>0.49640364837517909</v>
      </c>
      <c r="CL112" s="277">
        <f>[2]Final!CM121</f>
        <v>0.41391607705793265</v>
      </c>
      <c r="CM112" s="277">
        <f>[2]Final!CN121</f>
        <v>0.18842179487496419</v>
      </c>
      <c r="CN112" s="277">
        <f>[2]Final!CO121</f>
        <v>0.16724020953685179</v>
      </c>
      <c r="CO112" s="277">
        <f>[2]Final!CP121</f>
        <v>0.46459860270938735</v>
      </c>
      <c r="CP112" s="277">
        <f>[2]Final!CQ121</f>
        <v>0.42511248171352922</v>
      </c>
      <c r="CQ112" s="277">
        <f>[2]Final!CR121</f>
        <v>0.4957296592853257</v>
      </c>
      <c r="CR112" s="277">
        <f>[2]Final!CS121</f>
        <v>0.30495583885303396</v>
      </c>
      <c r="CS112" s="277">
        <f>[2]Final!CT121</f>
        <v>0.51024899084955688</v>
      </c>
      <c r="CT112" s="277">
        <f>[2]Final!CU121</f>
        <v>0.40177469173557967</v>
      </c>
      <c r="CU112" s="277">
        <f>[2]Final!CV121</f>
        <v>0.48514404144791962</v>
      </c>
      <c r="CV112" s="277">
        <f>[2]Final!CW121</f>
        <v>0.34273938930272813</v>
      </c>
      <c r="CW112" s="277">
        <f>[2]Final!CX121</f>
        <v>0.42035696736657718</v>
      </c>
      <c r="CX112" s="277">
        <f>[2]Final!CY121</f>
        <v>0.7143978199140566</v>
      </c>
      <c r="CY112" s="277">
        <f>[2]Final!CZ121</f>
        <v>0.83454940655995602</v>
      </c>
      <c r="CZ112" s="277">
        <f>[2]Final!DA121</f>
        <v>0.64580907823153433</v>
      </c>
      <c r="DA112" s="277">
        <f>[2]Final!DB121</f>
        <v>0.85618827222151661</v>
      </c>
      <c r="DB112" s="277">
        <f>[2]Final!DC121</f>
        <v>0.87667500784532615</v>
      </c>
      <c r="DC112" s="92"/>
    </row>
    <row r="113" spans="1:107" x14ac:dyDescent="0.75">
      <c r="A113" s="29" t="s">
        <v>1530</v>
      </c>
      <c r="B113" s="17" t="s">
        <v>29</v>
      </c>
      <c r="C113" s="277">
        <f>[2]Final!D122</f>
        <v>0.47072430836802448</v>
      </c>
      <c r="D113" s="277">
        <f>[2]Final!E122</f>
        <v>0.4470038614319321</v>
      </c>
      <c r="E113" s="277">
        <f>[2]Final!F122</f>
        <v>0.42347855649144994</v>
      </c>
      <c r="F113" s="277">
        <f>[2]Final!G122</f>
        <v>0.40577313718098329</v>
      </c>
      <c r="G113" s="277">
        <f>[2]Final!H122</f>
        <v>0.47072430836802448</v>
      </c>
      <c r="H113" s="277">
        <f>[2]Final!I122</f>
        <v>0.39435727609534998</v>
      </c>
      <c r="I113" s="277">
        <f>[2]Final!J122</f>
        <v>0.46185603537901987</v>
      </c>
      <c r="J113" s="277">
        <f>[2]Final!K122</f>
        <v>0.46243962521804483</v>
      </c>
      <c r="K113" s="277">
        <f>[2]Final!L122</f>
        <v>0.42287983995994555</v>
      </c>
      <c r="L113" s="277">
        <f>[2]Final!M122</f>
        <v>0.33123813281022596</v>
      </c>
      <c r="M113" s="277">
        <f>[2]Final!N122</f>
        <v>0.33123813281022596</v>
      </c>
      <c r="N113" s="277">
        <f>[2]Final!O122</f>
        <v>0.29603223008207302</v>
      </c>
      <c r="O113" s="277">
        <f>[2]Final!P122</f>
        <v>0.41641743455665625</v>
      </c>
      <c r="P113" s="277">
        <f>[2]Final!Q122</f>
        <v>0.41641743455665625</v>
      </c>
      <c r="Q113" s="277">
        <f>[2]Final!R122</f>
        <v>0.41641743455665625</v>
      </c>
      <c r="R113" s="277">
        <f>[2]Final!S122</f>
        <v>0.32649337038728182</v>
      </c>
      <c r="S113" s="277">
        <f>[2]Final!T122</f>
        <v>0.33431340075360344</v>
      </c>
      <c r="T113" s="277">
        <f>[2]Final!U122</f>
        <v>0.33431340075360344</v>
      </c>
      <c r="U113" s="277">
        <f>[2]Final!V122</f>
        <v>0.33431340075360344</v>
      </c>
      <c r="V113" s="277">
        <f>[2]Final!W122</f>
        <v>0.17268978222229331</v>
      </c>
      <c r="W113" s="277">
        <f>[2]Final!X122</f>
        <v>0.1941744894366299</v>
      </c>
      <c r="X113" s="277">
        <f>[2]Final!Y122</f>
        <v>0.32322340614530881</v>
      </c>
      <c r="Y113" s="277">
        <f>[2]Final!Z122</f>
        <v>0.32322340614530881</v>
      </c>
      <c r="Z113" s="277">
        <f>[2]Final!AA122</f>
        <v>0.29766636147020181</v>
      </c>
      <c r="AA113" s="277">
        <f>[2]Final!AB122</f>
        <v>0.32322340614530881</v>
      </c>
      <c r="AB113" s="277">
        <f>[2]Final!AC122</f>
        <v>0</v>
      </c>
      <c r="AC113" s="277">
        <f>[2]Final!AD122</f>
        <v>0</v>
      </c>
      <c r="AD113" s="277">
        <f>[2]Final!AE122</f>
        <v>0</v>
      </c>
      <c r="AE113" s="277">
        <f>[2]Final!AF122</f>
        <v>0</v>
      </c>
      <c r="AF113" s="277">
        <f>[2]Final!AG122</f>
        <v>0</v>
      </c>
      <c r="AG113" s="277">
        <f>[2]Final!AH122</f>
        <v>0</v>
      </c>
      <c r="AH113" s="277">
        <f>[2]Final!AI122</f>
        <v>0</v>
      </c>
      <c r="AI113" s="277">
        <f>[2]Final!AJ122</f>
        <v>0</v>
      </c>
      <c r="AJ113" s="277">
        <f>[2]Final!AK122</f>
        <v>0</v>
      </c>
      <c r="AK113" s="277">
        <f>[2]Final!AL122</f>
        <v>0</v>
      </c>
      <c r="AL113" s="277">
        <f>[2]Final!AM122</f>
        <v>0</v>
      </c>
      <c r="AM113" s="277">
        <f>[2]Final!AN122</f>
        <v>0</v>
      </c>
      <c r="AN113" s="277">
        <f>[2]Final!AO122</f>
        <v>0</v>
      </c>
      <c r="AO113" s="277">
        <f>[2]Final!AP122</f>
        <v>0</v>
      </c>
      <c r="AP113" s="277">
        <f>[2]Final!AQ122</f>
        <v>0</v>
      </c>
      <c r="AQ113" s="277">
        <f>[2]Final!AR122</f>
        <v>0</v>
      </c>
      <c r="AR113" s="277">
        <f>[2]Final!AS122</f>
        <v>0</v>
      </c>
      <c r="AS113" s="277">
        <f>[2]Final!AT122</f>
        <v>0</v>
      </c>
      <c r="AT113" s="277">
        <f>[2]Final!AU122</f>
        <v>0</v>
      </c>
      <c r="AU113" s="277">
        <f>[2]Final!AV122</f>
        <v>0</v>
      </c>
      <c r="AV113" s="277">
        <f>[2]Final!AW122</f>
        <v>0</v>
      </c>
      <c r="AW113" s="277">
        <f>[2]Final!AX122</f>
        <v>0</v>
      </c>
      <c r="AX113" s="277">
        <f>[2]Final!AY122</f>
        <v>0</v>
      </c>
      <c r="AY113" s="277">
        <f>[2]Final!AZ122</f>
        <v>0</v>
      </c>
      <c r="AZ113" s="277">
        <f>[2]Final!BA122</f>
        <v>0</v>
      </c>
      <c r="BA113" s="277">
        <f>[2]Final!BB122</f>
        <v>0</v>
      </c>
      <c r="BB113" s="277">
        <f>[2]Final!BC122</f>
        <v>0</v>
      </c>
      <c r="BC113" s="277">
        <f>[2]Final!BD122</f>
        <v>0</v>
      </c>
      <c r="BD113" s="277">
        <f>[2]Final!BE122</f>
        <v>0</v>
      </c>
      <c r="BE113" s="277">
        <f>[2]Final!BF122</f>
        <v>0</v>
      </c>
      <c r="BF113" s="277">
        <f>[2]Final!BG122</f>
        <v>0</v>
      </c>
      <c r="BG113" s="277">
        <f>[2]Final!BH122</f>
        <v>0</v>
      </c>
      <c r="BH113" s="277">
        <f>[2]Final!BI122</f>
        <v>0</v>
      </c>
      <c r="BI113" s="277">
        <f>[2]Final!BJ122</f>
        <v>0</v>
      </c>
      <c r="BJ113" s="277">
        <f>[2]Final!BK122</f>
        <v>0</v>
      </c>
      <c r="BK113" s="277">
        <f>[2]Final!BL122</f>
        <v>0</v>
      </c>
      <c r="BL113" s="277">
        <f>[2]Final!BM122</f>
        <v>0</v>
      </c>
      <c r="BM113" s="277">
        <f>[2]Final!BN122</f>
        <v>0</v>
      </c>
      <c r="BN113" s="277">
        <f>[2]Final!BO122</f>
        <v>0</v>
      </c>
      <c r="BO113" s="277">
        <f>[2]Final!BP122</f>
        <v>0</v>
      </c>
      <c r="BP113" s="277">
        <f>[2]Final!BQ122</f>
        <v>0</v>
      </c>
      <c r="BQ113" s="277">
        <f>[2]Final!BR122</f>
        <v>0</v>
      </c>
      <c r="BR113" s="277">
        <f>[2]Final!BS122</f>
        <v>0</v>
      </c>
      <c r="BS113" s="277">
        <f>[2]Final!BT122</f>
        <v>0</v>
      </c>
      <c r="BT113" s="277">
        <f>[2]Final!BU122</f>
        <v>0</v>
      </c>
      <c r="BU113" s="277">
        <f>[2]Final!BV122</f>
        <v>0</v>
      </c>
      <c r="BV113" s="277">
        <f>[2]Final!BW122</f>
        <v>0</v>
      </c>
      <c r="BW113" s="277">
        <f>[2]Final!BX122</f>
        <v>0</v>
      </c>
      <c r="BX113" s="277">
        <f>[2]Final!BY122</f>
        <v>0</v>
      </c>
      <c r="BY113" s="277">
        <f>[2]Final!BZ122</f>
        <v>0</v>
      </c>
      <c r="BZ113" s="277">
        <f>[2]Final!CA122</f>
        <v>0</v>
      </c>
      <c r="CA113" s="277">
        <f>[2]Final!CB122</f>
        <v>0</v>
      </c>
      <c r="CB113" s="277">
        <f>[2]Final!CC122</f>
        <v>0</v>
      </c>
      <c r="CC113" s="277">
        <f>[2]Final!CD122</f>
        <v>0</v>
      </c>
      <c r="CD113" s="277">
        <f>[2]Final!CE122</f>
        <v>0</v>
      </c>
      <c r="CE113" s="277">
        <f>[2]Final!CF122</f>
        <v>0</v>
      </c>
      <c r="CF113" s="277">
        <f>[2]Final!CG122</f>
        <v>0</v>
      </c>
      <c r="CG113" s="277">
        <f>[2]Final!CH122</f>
        <v>0</v>
      </c>
      <c r="CH113" s="277">
        <f>[2]Final!CI122</f>
        <v>0</v>
      </c>
      <c r="CI113" s="277">
        <f>[2]Final!CJ122</f>
        <v>0</v>
      </c>
      <c r="CJ113" s="277">
        <f>[2]Final!CK122</f>
        <v>0</v>
      </c>
      <c r="CK113" s="277">
        <f>[2]Final!CL122</f>
        <v>0</v>
      </c>
      <c r="CL113" s="277">
        <f>[2]Final!CM122</f>
        <v>0</v>
      </c>
      <c r="CM113" s="277">
        <f>[2]Final!CN122</f>
        <v>0</v>
      </c>
      <c r="CN113" s="277">
        <f>[2]Final!CO122</f>
        <v>0</v>
      </c>
      <c r="CO113" s="277">
        <f>[2]Final!CP122</f>
        <v>0</v>
      </c>
      <c r="CP113" s="277">
        <f>[2]Final!CQ122</f>
        <v>0</v>
      </c>
      <c r="CQ113" s="277">
        <f>[2]Final!CR122</f>
        <v>0</v>
      </c>
      <c r="CR113" s="277">
        <f>[2]Final!CS122</f>
        <v>0</v>
      </c>
      <c r="CS113" s="277">
        <f>[2]Final!CT122</f>
        <v>0</v>
      </c>
      <c r="CT113" s="277">
        <f>[2]Final!CU122</f>
        <v>0</v>
      </c>
      <c r="CU113" s="277">
        <f>[2]Final!CV122</f>
        <v>0</v>
      </c>
      <c r="CV113" s="277">
        <f>[2]Final!CW122</f>
        <v>0</v>
      </c>
      <c r="CW113" s="277">
        <f>[2]Final!CX122</f>
        <v>0</v>
      </c>
      <c r="CX113" s="277">
        <f>[2]Final!CY122</f>
        <v>0</v>
      </c>
      <c r="CY113" s="277">
        <f>[2]Final!CZ122</f>
        <v>0</v>
      </c>
      <c r="CZ113" s="277">
        <f>[2]Final!DA122</f>
        <v>0</v>
      </c>
      <c r="DA113" s="277">
        <f>[2]Final!DB122</f>
        <v>0</v>
      </c>
      <c r="DB113" s="277">
        <f>[2]Final!DC122</f>
        <v>0</v>
      </c>
      <c r="DC113" s="92"/>
    </row>
    <row r="114" spans="1:107" x14ac:dyDescent="0.75">
      <c r="A114" s="29" t="s">
        <v>214</v>
      </c>
      <c r="B114" s="17" t="s">
        <v>213</v>
      </c>
      <c r="C114" s="277">
        <f>[2]Final!D123</f>
        <v>6.8417974695948874E-2</v>
      </c>
      <c r="D114" s="277">
        <f>[2]Final!E123</f>
        <v>7.4722702902282404E-2</v>
      </c>
      <c r="E114" s="277">
        <f>[2]Final!F123</f>
        <v>8.6478008295983497E-2</v>
      </c>
      <c r="F114" s="277">
        <f>[2]Final!G123</f>
        <v>0.10436292484664325</v>
      </c>
      <c r="G114" s="277">
        <f>[2]Final!H123</f>
        <v>6.8417974695948874E-2</v>
      </c>
      <c r="H114" s="277">
        <f>[2]Final!I123</f>
        <v>0.10079489833529152</v>
      </c>
      <c r="I114" s="277">
        <f>[2]Final!J123</f>
        <v>6.781505382282825E-2</v>
      </c>
      <c r="J114" s="277">
        <f>[2]Final!K123</f>
        <v>7.5437289795366624E-2</v>
      </c>
      <c r="K114" s="277">
        <f>[2]Final!L123</f>
        <v>8.0042235894551297E-2</v>
      </c>
      <c r="L114" s="277">
        <f>[2]Final!M123</f>
        <v>0.13265043626127213</v>
      </c>
      <c r="M114" s="277">
        <f>[2]Final!N123</f>
        <v>0.13265043626127213</v>
      </c>
      <c r="N114" s="277">
        <f>[2]Final!O123</f>
        <v>0.11435015734874973</v>
      </c>
      <c r="O114" s="277">
        <f>[2]Final!P123</f>
        <v>0.10642321936654693</v>
      </c>
      <c r="P114" s="277">
        <f>[2]Final!Q123</f>
        <v>0.10642321936654693</v>
      </c>
      <c r="Q114" s="277">
        <f>[2]Final!R123</f>
        <v>0.10642321936654693</v>
      </c>
      <c r="R114" s="277">
        <f>[2]Final!S123</f>
        <v>0.10155165529755023</v>
      </c>
      <c r="S114" s="277">
        <f>[2]Final!T123</f>
        <v>7.0903174091321394E-2</v>
      </c>
      <c r="T114" s="277">
        <f>[2]Final!U123</f>
        <v>7.0903174091321394E-2</v>
      </c>
      <c r="U114" s="277">
        <f>[2]Final!V123</f>
        <v>7.0903174091321394E-2</v>
      </c>
      <c r="V114" s="277">
        <f>[2]Final!W123</f>
        <v>0.12210458805091831</v>
      </c>
      <c r="W114" s="277">
        <f>[2]Final!X123</f>
        <v>0.11328371890051916</v>
      </c>
      <c r="X114" s="277">
        <f>[2]Final!Y123</f>
        <v>0.10515836737413727</v>
      </c>
      <c r="Y114" s="277">
        <f>[2]Final!Z123</f>
        <v>0.10515836737413727</v>
      </c>
      <c r="Z114" s="277">
        <f>[2]Final!AA123</f>
        <v>0.14262515571617307</v>
      </c>
      <c r="AA114" s="277">
        <f>[2]Final!AB123</f>
        <v>0.10515836737413727</v>
      </c>
      <c r="AB114" s="277">
        <f>[2]Final!AC123</f>
        <v>0.50112282509474171</v>
      </c>
      <c r="AC114" s="277">
        <f>[2]Final!AD123</f>
        <v>0.50048718793788038</v>
      </c>
      <c r="AD114" s="277">
        <f>[2]Final!AE123</f>
        <v>0.50352083017520388</v>
      </c>
      <c r="AE114" s="277">
        <f>[2]Final!AF123</f>
        <v>0.49919767587842384</v>
      </c>
      <c r="AF114" s="277">
        <f>[2]Final!AG123</f>
        <v>0.52976569930564366</v>
      </c>
      <c r="AG114" s="277">
        <f>[2]Final!AH123</f>
        <v>0.53011135568062717</v>
      </c>
      <c r="AH114" s="277">
        <f>[2]Final!AI123</f>
        <v>0.5122096543703254</v>
      </c>
      <c r="AI114" s="277">
        <f>[2]Final!AJ123</f>
        <v>0.5122096543703254</v>
      </c>
      <c r="AJ114" s="277">
        <f>[2]Final!AK123</f>
        <v>0.39970912677935028</v>
      </c>
      <c r="AK114" s="277">
        <f>[2]Final!AL123</f>
        <v>0.39970912677935028</v>
      </c>
      <c r="AL114" s="277">
        <f>[2]Final!AM123</f>
        <v>0.39970912677935028</v>
      </c>
      <c r="AM114" s="277">
        <f>[2]Final!AN123</f>
        <v>0.33549617978649848</v>
      </c>
      <c r="AN114" s="277">
        <f>[2]Final!AO123</f>
        <v>0.51845641367898532</v>
      </c>
      <c r="AO114" s="277">
        <f>[2]Final!AP123</f>
        <v>0.33268788303780961</v>
      </c>
      <c r="AP114" s="277">
        <f>[2]Final!AQ123</f>
        <v>0.37920612380145996</v>
      </c>
      <c r="AQ114" s="277">
        <f>[2]Final!AR123</f>
        <v>0.11934279503392702</v>
      </c>
      <c r="AR114" s="277">
        <f>[2]Final!AS123</f>
        <v>0.11934279503392702</v>
      </c>
      <c r="AS114" s="277">
        <f>[2]Final!AT123</f>
        <v>0.17147014352524426</v>
      </c>
      <c r="AT114" s="277">
        <f>[2]Final!AU123</f>
        <v>0.24643178721176981</v>
      </c>
      <c r="AU114" s="277">
        <f>[2]Final!AV123</f>
        <v>0.30017946956384567</v>
      </c>
      <c r="AV114" s="277">
        <f>[2]Final!AW123</f>
        <v>0.12804006424282952</v>
      </c>
      <c r="AW114" s="277">
        <f>[2]Final!AX123</f>
        <v>0.12090240432235269</v>
      </c>
      <c r="AX114" s="277">
        <f>[2]Final!AY123</f>
        <v>0.47418521600423325</v>
      </c>
      <c r="AY114" s="277">
        <f>[2]Final!AZ123</f>
        <v>0.20375862498957054</v>
      </c>
      <c r="AZ114" s="277">
        <f>[2]Final!BA123</f>
        <v>0.30140016524921737</v>
      </c>
      <c r="BA114" s="277">
        <f>[2]Final!BB123</f>
        <v>0.35484010041854197</v>
      </c>
      <c r="BB114" s="277">
        <f>[2]Final!BC123</f>
        <v>0.55850049269203306</v>
      </c>
      <c r="BC114" s="277">
        <f>[2]Final!BD123</f>
        <v>0.1850886553888389</v>
      </c>
      <c r="BD114" s="277">
        <f>[2]Final!BE123</f>
        <v>0.3041078439185228</v>
      </c>
      <c r="BE114" s="277">
        <f>[2]Final!BF123</f>
        <v>0.257952721268983</v>
      </c>
      <c r="BF114" s="277">
        <f>[2]Final!BG123</f>
        <v>0.69399472596045719</v>
      </c>
      <c r="BG114" s="277">
        <f>[2]Final!BH123</f>
        <v>0.29266682905603331</v>
      </c>
      <c r="BH114" s="277">
        <f>[2]Final!BI123</f>
        <v>0.63539857250896947</v>
      </c>
      <c r="BI114" s="277">
        <f>[2]Final!BJ123</f>
        <v>0.20985366426794425</v>
      </c>
      <c r="BJ114" s="277">
        <f>[2]Final!BK123</f>
        <v>0.22533553313622073</v>
      </c>
      <c r="BK114" s="277">
        <f>[2]Final!BL123</f>
        <v>0.30544925713455851</v>
      </c>
      <c r="BL114" s="277">
        <f>[2]Final!BM123</f>
        <v>0.4452743271625979</v>
      </c>
      <c r="BM114" s="277">
        <f>[2]Final!BN123</f>
        <v>0.10947217397248477</v>
      </c>
      <c r="BN114" s="277">
        <f>[2]Final!BO123</f>
        <v>0.45080213318474266</v>
      </c>
      <c r="BO114" s="277">
        <f>[2]Final!BP123</f>
        <v>0.35332580710878242</v>
      </c>
      <c r="BP114" s="277">
        <f>[2]Final!BQ123</f>
        <v>0.43518156247418882</v>
      </c>
      <c r="BQ114" s="277">
        <f>[2]Final!BR123</f>
        <v>0.56109015305845056</v>
      </c>
      <c r="BR114" s="277">
        <f>[2]Final!BS123</f>
        <v>0.15532726390089915</v>
      </c>
      <c r="BS114" s="277">
        <f>[2]Final!BT123</f>
        <v>0.22485934622126458</v>
      </c>
      <c r="BT114" s="277">
        <f>[2]Final!BU123</f>
        <v>0.27779137171149509</v>
      </c>
      <c r="BU114" s="277">
        <f>[2]Final!BV123</f>
        <v>0.18690788506417141</v>
      </c>
      <c r="BV114" s="277">
        <f>[2]Final!BW123</f>
        <v>0.15363439515593086</v>
      </c>
      <c r="BW114" s="277">
        <f>[2]Final!BX123</f>
        <v>0.15363439515593086</v>
      </c>
      <c r="BX114" s="277">
        <f>[2]Final!BY123</f>
        <v>0.34720555673460313</v>
      </c>
      <c r="BY114" s="277">
        <f>[2]Final!BZ123</f>
        <v>0.19923366646803239</v>
      </c>
      <c r="BZ114" s="277">
        <f>[2]Final!CA123</f>
        <v>0.24249593589333054</v>
      </c>
      <c r="CA114" s="277">
        <f>[2]Final!CB123</f>
        <v>0.29653146581237416</v>
      </c>
      <c r="CB114" s="277">
        <f>[2]Final!CC123</f>
        <v>0.20105654891535515</v>
      </c>
      <c r="CC114" s="277">
        <f>[2]Final!CD123</f>
        <v>0.21443752181402659</v>
      </c>
      <c r="CD114" s="277">
        <f>[2]Final!CE123</f>
        <v>0.25679418235039941</v>
      </c>
      <c r="CE114" s="277">
        <f>[2]Final!CF123</f>
        <v>0.25184623935799594</v>
      </c>
      <c r="CF114" s="277">
        <f>[2]Final!CG123</f>
        <v>0.13571301785353826</v>
      </c>
      <c r="CG114" s="277">
        <f>[2]Final!CH123</f>
        <v>0.42263863175445932</v>
      </c>
      <c r="CH114" s="277">
        <f>[2]Final!CI123</f>
        <v>0.27720220266028367</v>
      </c>
      <c r="CI114" s="277">
        <f>[2]Final!CJ123</f>
        <v>0.34913968806502732</v>
      </c>
      <c r="CJ114" s="277">
        <f>[2]Final!CK123</f>
        <v>0.18306432584874302</v>
      </c>
      <c r="CK114" s="277">
        <f>[2]Final!CL123</f>
        <v>0.32116022111759718</v>
      </c>
      <c r="CL114" s="277">
        <f>[2]Final!CM123</f>
        <v>0.26779291261691884</v>
      </c>
      <c r="CM114" s="277">
        <f>[2]Final!CN123</f>
        <v>0.81157820512503576</v>
      </c>
      <c r="CN114" s="277">
        <f>[2]Final!CO123</f>
        <v>0.72034399826581563</v>
      </c>
      <c r="CO114" s="277">
        <f>[2]Final!CP123</f>
        <v>0.38156867360417535</v>
      </c>
      <c r="CP114" s="277">
        <f>[2]Final!CQ123</f>
        <v>0.34913924586526335</v>
      </c>
      <c r="CQ114" s="277">
        <f>[2]Final!CR123</f>
        <v>0.40713619769121528</v>
      </c>
      <c r="CR114" s="277">
        <f>[2]Final!CS123</f>
        <v>0.25045618790159502</v>
      </c>
      <c r="CS114" s="277">
        <f>[2]Final!CT123</f>
        <v>0.41906073223409751</v>
      </c>
      <c r="CT114" s="277">
        <f>[2]Final!CU123</f>
        <v>0</v>
      </c>
      <c r="CU114" s="277">
        <f>[2]Final!CV123</f>
        <v>0.14343472107893546</v>
      </c>
      <c r="CV114" s="277">
        <f>[2]Final!CW123</f>
        <v>0.13864342178358943</v>
      </c>
      <c r="CW114" s="277">
        <f>[2]Final!CX123</f>
        <v>0.17004094115018314</v>
      </c>
      <c r="CX114" s="277">
        <f>[2]Final!CY123</f>
        <v>0.10049688282178265</v>
      </c>
      <c r="CY114" s="277">
        <f>[2]Final!CZ123</f>
        <v>0.11739903395860563</v>
      </c>
      <c r="CZ114" s="277">
        <f>[2]Final!DA123</f>
        <v>9.0848260522527605E-2</v>
      </c>
      <c r="DA114" s="277">
        <f>[2]Final!DB123</f>
        <v>0.12044305017221579</v>
      </c>
      <c r="DB114" s="277">
        <f>[2]Final!DC123</f>
        <v>0.12332499215467385</v>
      </c>
      <c r="DC114" s="92"/>
    </row>
    <row r="115" spans="1:107" x14ac:dyDescent="0.75">
      <c r="A115" s="29"/>
      <c r="B115" s="17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92"/>
      <c r="AY115" s="92"/>
      <c r="AZ115" s="92"/>
      <c r="BA115" s="92"/>
      <c r="BB115" s="92"/>
      <c r="BC115" s="92"/>
      <c r="BD115" s="92"/>
      <c r="BE115" s="92"/>
      <c r="BF115" s="92"/>
      <c r="BG115" s="92"/>
      <c r="BH115" s="92"/>
      <c r="BI115" s="92"/>
      <c r="BJ115" s="92"/>
      <c r="BK115" s="92"/>
      <c r="BL115" s="92"/>
      <c r="BM115" s="92"/>
      <c r="BN115" s="92"/>
      <c r="BO115" s="92"/>
      <c r="BP115" s="92"/>
      <c r="BQ115" s="92"/>
      <c r="BR115" s="92"/>
      <c r="BS115" s="92"/>
      <c r="BT115" s="92"/>
      <c r="BU115" s="92"/>
      <c r="BV115" s="92"/>
      <c r="BW115" s="92"/>
      <c r="BX115" s="92"/>
      <c r="BY115" s="92"/>
      <c r="BZ115" s="92"/>
      <c r="CA115" s="92"/>
      <c r="CB115" s="92"/>
      <c r="CC115" s="92"/>
      <c r="CD115" s="92"/>
      <c r="CE115" s="92"/>
      <c r="CF115" s="92"/>
      <c r="CG115" s="92"/>
      <c r="CH115" s="92"/>
      <c r="CI115" s="92"/>
      <c r="CJ115" s="92"/>
      <c r="CK115" s="92"/>
      <c r="CL115" s="92"/>
      <c r="CM115" s="92"/>
      <c r="CN115" s="92"/>
      <c r="CO115" s="92"/>
      <c r="CP115" s="92"/>
      <c r="CQ115" s="92"/>
      <c r="CR115" s="92"/>
      <c r="CS115" s="92"/>
      <c r="CT115" s="92"/>
      <c r="CU115" s="92"/>
      <c r="CV115" s="92"/>
      <c r="CW115" s="92"/>
      <c r="CX115" s="92"/>
      <c r="CY115" s="92"/>
      <c r="CZ115" s="92"/>
      <c r="DA115" s="92"/>
      <c r="DB115" s="92"/>
      <c r="DC115" s="92"/>
    </row>
    <row r="116" spans="1:107" x14ac:dyDescent="0.75">
      <c r="A116" s="29"/>
      <c r="B116" s="17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92"/>
      <c r="AY116" s="92"/>
      <c r="AZ116" s="92"/>
      <c r="BA116" s="92"/>
      <c r="BB116" s="92"/>
      <c r="BC116" s="92"/>
      <c r="BD116" s="92"/>
      <c r="BE116" s="92"/>
      <c r="BF116" s="92"/>
      <c r="BG116" s="92"/>
      <c r="BH116" s="92"/>
      <c r="BI116" s="92"/>
      <c r="BJ116" s="92"/>
      <c r="BK116" s="92"/>
      <c r="BL116" s="92"/>
      <c r="BM116" s="92"/>
      <c r="BN116" s="92"/>
      <c r="BO116" s="92"/>
      <c r="BP116" s="92"/>
      <c r="BQ116" s="92"/>
      <c r="BR116" s="92"/>
      <c r="BS116" s="92"/>
      <c r="BT116" s="92"/>
      <c r="BU116" s="92"/>
      <c r="BV116" s="92"/>
      <c r="BW116" s="92"/>
      <c r="BX116" s="92"/>
      <c r="BY116" s="92"/>
      <c r="BZ116" s="92"/>
      <c r="CA116" s="92"/>
      <c r="CB116" s="92"/>
      <c r="CC116" s="92"/>
      <c r="CD116" s="92"/>
      <c r="CE116" s="92"/>
      <c r="CF116" s="92"/>
      <c r="CG116" s="92"/>
      <c r="CH116" s="92"/>
      <c r="CI116" s="92"/>
      <c r="CJ116" s="92"/>
      <c r="CK116" s="92"/>
      <c r="CL116" s="92"/>
      <c r="CM116" s="92"/>
      <c r="CN116" s="92"/>
      <c r="CO116" s="92"/>
      <c r="CP116" s="92"/>
      <c r="CQ116" s="92"/>
      <c r="CR116" s="92"/>
      <c r="CS116" s="92"/>
      <c r="CT116" s="92"/>
      <c r="CU116" s="92"/>
      <c r="CV116" s="92"/>
      <c r="CW116" s="92"/>
      <c r="CX116" s="92"/>
      <c r="CY116" s="92"/>
      <c r="CZ116" s="92"/>
      <c r="DA116" s="92"/>
      <c r="DB116" s="92"/>
      <c r="DC116" s="92"/>
    </row>
    <row r="117" spans="1:107" x14ac:dyDescent="0.75">
      <c r="A117" s="29"/>
      <c r="B117" s="17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92"/>
      <c r="AY117" s="92"/>
      <c r="AZ117" s="92"/>
      <c r="BA117" s="92"/>
      <c r="BB117" s="92"/>
      <c r="BC117" s="92"/>
      <c r="BD117" s="92"/>
      <c r="BE117" s="92"/>
      <c r="BF117" s="92"/>
      <c r="BG117" s="92"/>
      <c r="BH117" s="92"/>
      <c r="BI117" s="92"/>
      <c r="BJ117" s="92"/>
      <c r="BK117" s="92"/>
      <c r="BL117" s="92"/>
      <c r="BM117" s="92"/>
      <c r="BN117" s="92"/>
      <c r="BO117" s="92"/>
      <c r="BP117" s="92"/>
      <c r="BQ117" s="92"/>
      <c r="BR117" s="92"/>
      <c r="BS117" s="92"/>
      <c r="BT117" s="92"/>
      <c r="BU117" s="92"/>
      <c r="BV117" s="92"/>
      <c r="BW117" s="92"/>
      <c r="BX117" s="92"/>
      <c r="BY117" s="92"/>
      <c r="BZ117" s="92"/>
      <c r="CA117" s="92"/>
      <c r="CB117" s="92"/>
      <c r="CC117" s="92"/>
      <c r="CD117" s="92"/>
      <c r="CE117" s="92"/>
      <c r="CF117" s="92"/>
      <c r="CG117" s="92"/>
      <c r="CH117" s="92"/>
      <c r="CI117" s="92"/>
      <c r="CJ117" s="92"/>
      <c r="CK117" s="92"/>
      <c r="CL117" s="92"/>
      <c r="CM117" s="92"/>
      <c r="CN117" s="92"/>
      <c r="CO117" s="92"/>
      <c r="CP117" s="92"/>
      <c r="CQ117" s="92"/>
      <c r="CR117" s="92"/>
      <c r="CS117" s="92"/>
      <c r="CT117" s="92"/>
      <c r="CU117" s="92"/>
      <c r="CV117" s="92"/>
      <c r="CW117" s="92"/>
      <c r="CX117" s="92"/>
      <c r="CY117" s="92"/>
      <c r="CZ117" s="92"/>
      <c r="DA117" s="92"/>
      <c r="DB117" s="92"/>
      <c r="DC117" s="92"/>
    </row>
    <row r="118" spans="1:107" x14ac:dyDescent="0.75">
      <c r="A118" s="29"/>
      <c r="B118" s="17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  <c r="AQ118" s="92"/>
      <c r="AR118" s="92"/>
      <c r="AS118" s="92"/>
      <c r="AT118" s="92"/>
      <c r="AU118" s="92"/>
      <c r="AV118" s="92"/>
      <c r="AW118" s="92"/>
      <c r="AX118" s="92"/>
      <c r="AY118" s="92"/>
      <c r="AZ118" s="92"/>
      <c r="BA118" s="92"/>
      <c r="BB118" s="92"/>
      <c r="BC118" s="92"/>
      <c r="BD118" s="92"/>
      <c r="BE118" s="92"/>
      <c r="BF118" s="92"/>
      <c r="BG118" s="92"/>
      <c r="BH118" s="92"/>
      <c r="BI118" s="92"/>
      <c r="BJ118" s="92"/>
      <c r="BK118" s="92"/>
      <c r="BL118" s="92"/>
      <c r="BM118" s="92"/>
      <c r="BN118" s="92"/>
      <c r="BO118" s="92"/>
      <c r="BP118" s="92"/>
      <c r="BQ118" s="92"/>
      <c r="BR118" s="92"/>
      <c r="BS118" s="92"/>
      <c r="BT118" s="92"/>
      <c r="BU118" s="92"/>
      <c r="BV118" s="92"/>
      <c r="BW118" s="92"/>
      <c r="BX118" s="92"/>
      <c r="BY118" s="92"/>
      <c r="BZ118" s="92"/>
      <c r="CA118" s="92"/>
      <c r="CB118" s="92"/>
      <c r="CC118" s="92"/>
      <c r="CD118" s="92"/>
      <c r="CE118" s="92"/>
      <c r="CF118" s="92"/>
      <c r="CG118" s="92"/>
      <c r="CH118" s="92"/>
      <c r="CI118" s="92"/>
      <c r="CJ118" s="92"/>
      <c r="CK118" s="92"/>
      <c r="CL118" s="92"/>
      <c r="CM118" s="92"/>
      <c r="CN118" s="92"/>
      <c r="CO118" s="92"/>
      <c r="CP118" s="92"/>
      <c r="CQ118" s="92"/>
      <c r="CR118" s="92"/>
      <c r="CS118" s="92"/>
      <c r="CT118" s="92"/>
      <c r="CU118" s="92"/>
      <c r="CV118" s="92"/>
      <c r="CW118" s="92"/>
      <c r="CX118" s="92"/>
      <c r="CY118" s="92"/>
      <c r="CZ118" s="92"/>
      <c r="DA118" s="92"/>
      <c r="DB118" s="92"/>
      <c r="DC118" s="92"/>
    </row>
    <row r="119" spans="1:107" x14ac:dyDescent="0.75">
      <c r="A119" s="29"/>
      <c r="B119" s="17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92"/>
      <c r="AY119" s="92"/>
      <c r="AZ119" s="92"/>
      <c r="BA119" s="92"/>
      <c r="BB119" s="92"/>
      <c r="BC119" s="92"/>
      <c r="BD119" s="92"/>
      <c r="BE119" s="92"/>
      <c r="BF119" s="92"/>
      <c r="BG119" s="92"/>
      <c r="BH119" s="92"/>
      <c r="BI119" s="92"/>
      <c r="BJ119" s="92"/>
      <c r="BK119" s="92"/>
      <c r="BL119" s="92"/>
      <c r="BM119" s="92"/>
      <c r="BN119" s="92"/>
      <c r="BO119" s="92"/>
      <c r="BP119" s="92"/>
      <c r="BQ119" s="92"/>
      <c r="BR119" s="92"/>
      <c r="BS119" s="92"/>
      <c r="BT119" s="92"/>
      <c r="BU119" s="92"/>
      <c r="BV119" s="92"/>
      <c r="BW119" s="92"/>
      <c r="BX119" s="92"/>
      <c r="BY119" s="92"/>
      <c r="BZ119" s="92"/>
      <c r="CA119" s="92"/>
      <c r="CB119" s="92"/>
      <c r="CC119" s="92"/>
      <c r="CD119" s="92"/>
      <c r="CE119" s="92"/>
      <c r="CF119" s="92"/>
      <c r="CG119" s="92"/>
      <c r="CH119" s="92"/>
      <c r="CI119" s="92"/>
      <c r="CJ119" s="92"/>
      <c r="CK119" s="92"/>
      <c r="CL119" s="92"/>
      <c r="CM119" s="92"/>
      <c r="CN119" s="92"/>
      <c r="CO119" s="92"/>
      <c r="CP119" s="92"/>
      <c r="CQ119" s="92"/>
      <c r="CR119" s="92"/>
      <c r="CS119" s="92"/>
      <c r="CT119" s="92"/>
      <c r="CU119" s="92"/>
      <c r="CV119" s="92"/>
      <c r="CW119" s="92"/>
      <c r="CX119" s="92"/>
      <c r="CY119" s="92"/>
      <c r="CZ119" s="92"/>
      <c r="DA119" s="92"/>
      <c r="DB119" s="92"/>
      <c r="DC119" s="92"/>
    </row>
    <row r="120" spans="1:107" x14ac:dyDescent="0.75">
      <c r="A120" s="29"/>
      <c r="B120" s="17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92"/>
      <c r="AY120" s="92"/>
      <c r="AZ120" s="92"/>
      <c r="BA120" s="92"/>
      <c r="BB120" s="92"/>
      <c r="BC120" s="92"/>
      <c r="BD120" s="92"/>
      <c r="BE120" s="92"/>
      <c r="BF120" s="92"/>
      <c r="BG120" s="92"/>
      <c r="BH120" s="92"/>
      <c r="BI120" s="92"/>
      <c r="BJ120" s="92"/>
      <c r="BK120" s="92"/>
      <c r="BL120" s="92"/>
      <c r="BM120" s="92"/>
      <c r="BN120" s="92"/>
      <c r="BO120" s="92"/>
      <c r="BP120" s="92"/>
      <c r="BQ120" s="92"/>
      <c r="BR120" s="92"/>
      <c r="BS120" s="92"/>
      <c r="BT120" s="92"/>
      <c r="BU120" s="92"/>
      <c r="BV120" s="92"/>
      <c r="BW120" s="92"/>
      <c r="BX120" s="92"/>
      <c r="BY120" s="92"/>
      <c r="BZ120" s="92"/>
      <c r="CA120" s="92"/>
      <c r="CB120" s="92"/>
      <c r="CC120" s="92"/>
      <c r="CD120" s="92"/>
      <c r="CE120" s="92"/>
      <c r="CF120" s="92"/>
      <c r="CG120" s="92"/>
      <c r="CH120" s="92"/>
      <c r="CI120" s="92"/>
      <c r="CJ120" s="92"/>
      <c r="CK120" s="92"/>
      <c r="CL120" s="92"/>
      <c r="CM120" s="92"/>
      <c r="CN120" s="92"/>
      <c r="CO120" s="92"/>
      <c r="CP120" s="92"/>
      <c r="CQ120" s="92"/>
      <c r="CR120" s="92"/>
      <c r="CS120" s="92"/>
      <c r="CT120" s="92"/>
      <c r="CU120" s="92"/>
      <c r="CV120" s="92"/>
      <c r="CW120" s="92"/>
      <c r="CX120" s="92"/>
      <c r="CY120" s="92"/>
      <c r="CZ120" s="92"/>
      <c r="DA120" s="92"/>
      <c r="DB120" s="92"/>
      <c r="DC120" s="92"/>
    </row>
    <row r="121" spans="1:107" x14ac:dyDescent="0.75">
      <c r="A121" s="29"/>
      <c r="B121" s="17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92"/>
      <c r="AY121" s="92"/>
      <c r="AZ121" s="92"/>
      <c r="BA121" s="92"/>
      <c r="BB121" s="92"/>
      <c r="BC121" s="92"/>
      <c r="BD121" s="92"/>
      <c r="BE121" s="92"/>
      <c r="BF121" s="92"/>
      <c r="BG121" s="92"/>
      <c r="BH121" s="92"/>
      <c r="BI121" s="92"/>
      <c r="BJ121" s="92"/>
      <c r="BK121" s="92"/>
      <c r="BL121" s="92"/>
      <c r="BM121" s="92"/>
      <c r="BN121" s="92"/>
      <c r="BO121" s="92"/>
      <c r="BP121" s="92"/>
      <c r="BQ121" s="92"/>
      <c r="BR121" s="92"/>
      <c r="BS121" s="92"/>
      <c r="BT121" s="92"/>
      <c r="BU121" s="92"/>
      <c r="BV121" s="92"/>
      <c r="BW121" s="92"/>
      <c r="BX121" s="92"/>
      <c r="BY121" s="92"/>
      <c r="BZ121" s="92"/>
      <c r="CA121" s="92"/>
      <c r="CB121" s="92"/>
      <c r="CC121" s="92"/>
      <c r="CD121" s="92"/>
      <c r="CE121" s="92"/>
      <c r="CF121" s="92"/>
      <c r="CG121" s="92"/>
      <c r="CH121" s="92"/>
      <c r="CI121" s="92"/>
      <c r="CJ121" s="92"/>
      <c r="CK121" s="92"/>
      <c r="CL121" s="92"/>
      <c r="CM121" s="92"/>
      <c r="CN121" s="92"/>
      <c r="CO121" s="92"/>
      <c r="CP121" s="92"/>
      <c r="CQ121" s="92"/>
      <c r="CR121" s="92"/>
      <c r="CS121" s="92"/>
      <c r="CT121" s="92"/>
      <c r="CU121" s="92"/>
      <c r="CV121" s="92"/>
      <c r="CW121" s="92"/>
      <c r="CX121" s="92"/>
      <c r="CY121" s="92"/>
      <c r="CZ121" s="92"/>
      <c r="DA121" s="92"/>
      <c r="DB121" s="92"/>
      <c r="DC121" s="92"/>
    </row>
    <row r="122" spans="1:107" x14ac:dyDescent="0.75">
      <c r="A122" s="29"/>
      <c r="B122" s="17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92"/>
      <c r="AY122" s="92"/>
      <c r="AZ122" s="92"/>
      <c r="BA122" s="92"/>
      <c r="BB122" s="92"/>
      <c r="BC122" s="92"/>
      <c r="BD122" s="92"/>
      <c r="BE122" s="92"/>
      <c r="BF122" s="92"/>
      <c r="BG122" s="92"/>
      <c r="BH122" s="92"/>
      <c r="BI122" s="92"/>
      <c r="BJ122" s="92"/>
      <c r="BK122" s="92"/>
      <c r="BL122" s="92"/>
      <c r="BM122" s="92"/>
      <c r="BN122" s="92"/>
      <c r="BO122" s="92"/>
      <c r="BP122" s="92"/>
      <c r="BQ122" s="92"/>
      <c r="BR122" s="92"/>
      <c r="BS122" s="92"/>
      <c r="BT122" s="92"/>
      <c r="BU122" s="92"/>
      <c r="BV122" s="92"/>
      <c r="BW122" s="92"/>
      <c r="BX122" s="92"/>
      <c r="BY122" s="92"/>
      <c r="BZ122" s="92"/>
      <c r="CA122" s="92"/>
      <c r="CB122" s="92"/>
      <c r="CC122" s="92"/>
      <c r="CD122" s="92"/>
      <c r="CE122" s="92"/>
      <c r="CF122" s="92"/>
      <c r="CG122" s="92"/>
      <c r="CH122" s="92"/>
      <c r="CI122" s="92"/>
      <c r="CJ122" s="92"/>
      <c r="CK122" s="92"/>
      <c r="CL122" s="92"/>
      <c r="CM122" s="92"/>
      <c r="CN122" s="92"/>
      <c r="CO122" s="92"/>
      <c r="CP122" s="92"/>
      <c r="CQ122" s="92"/>
      <c r="CR122" s="92"/>
      <c r="CS122" s="92"/>
      <c r="CT122" s="92"/>
      <c r="CU122" s="92"/>
      <c r="CV122" s="92"/>
      <c r="CW122" s="92"/>
      <c r="CX122" s="92"/>
      <c r="CY122" s="92"/>
      <c r="CZ122" s="92"/>
      <c r="DA122" s="92"/>
      <c r="DB122" s="92"/>
      <c r="DC122" s="92"/>
    </row>
    <row r="123" spans="1:107" x14ac:dyDescent="0.75">
      <c r="A123" s="29"/>
      <c r="B123" s="17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92"/>
      <c r="AY123" s="92"/>
      <c r="AZ123" s="92"/>
      <c r="BA123" s="92"/>
      <c r="BB123" s="92"/>
      <c r="BC123" s="92"/>
      <c r="BD123" s="92"/>
      <c r="BE123" s="92"/>
      <c r="BF123" s="92"/>
      <c r="BG123" s="92"/>
      <c r="BH123" s="92"/>
      <c r="BI123" s="92"/>
      <c r="BJ123" s="92"/>
      <c r="BK123" s="92"/>
      <c r="BL123" s="92"/>
      <c r="BM123" s="92"/>
      <c r="BN123" s="92"/>
      <c r="BO123" s="92"/>
      <c r="BP123" s="92"/>
      <c r="BQ123" s="92"/>
      <c r="BR123" s="92"/>
      <c r="BS123" s="92"/>
      <c r="BT123" s="92"/>
      <c r="BU123" s="92"/>
      <c r="BV123" s="92"/>
      <c r="BW123" s="92"/>
      <c r="BX123" s="92"/>
      <c r="BY123" s="92"/>
      <c r="BZ123" s="92"/>
      <c r="CA123" s="92"/>
      <c r="CB123" s="92"/>
      <c r="CC123" s="92"/>
      <c r="CD123" s="92"/>
      <c r="CE123" s="92"/>
      <c r="CF123" s="92"/>
      <c r="CG123" s="92"/>
      <c r="CH123" s="92"/>
      <c r="CI123" s="92"/>
      <c r="CJ123" s="92"/>
      <c r="CK123" s="92"/>
      <c r="CL123" s="92"/>
      <c r="CM123" s="92"/>
      <c r="CN123" s="92"/>
      <c r="CO123" s="92"/>
      <c r="CP123" s="92"/>
      <c r="CQ123" s="92"/>
      <c r="CR123" s="92"/>
      <c r="CS123" s="92"/>
      <c r="CT123" s="92"/>
      <c r="CU123" s="92"/>
      <c r="CV123" s="92"/>
      <c r="CW123" s="92"/>
      <c r="CX123" s="92"/>
      <c r="CY123" s="92"/>
      <c r="CZ123" s="92"/>
      <c r="DA123" s="92"/>
      <c r="DB123" s="92"/>
      <c r="DC123" s="92"/>
    </row>
    <row r="124" spans="1:107" x14ac:dyDescent="0.75">
      <c r="A124" s="29"/>
      <c r="B124" s="17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92"/>
      <c r="AY124" s="92"/>
      <c r="AZ124" s="92"/>
      <c r="BA124" s="92"/>
      <c r="BB124" s="92"/>
      <c r="BC124" s="92"/>
      <c r="BD124" s="92"/>
      <c r="BE124" s="92"/>
      <c r="BF124" s="92"/>
      <c r="BG124" s="92"/>
      <c r="BH124" s="92"/>
      <c r="BI124" s="92"/>
      <c r="BJ124" s="92"/>
      <c r="BK124" s="92"/>
      <c r="BL124" s="92"/>
      <c r="BM124" s="92"/>
      <c r="BN124" s="92"/>
      <c r="BO124" s="92"/>
      <c r="BP124" s="92"/>
      <c r="BQ124" s="92"/>
      <c r="BR124" s="92"/>
      <c r="BS124" s="92"/>
      <c r="BT124" s="92"/>
      <c r="BU124" s="92"/>
      <c r="BV124" s="92"/>
      <c r="BW124" s="92"/>
      <c r="BX124" s="92"/>
      <c r="BY124" s="92"/>
      <c r="BZ124" s="92"/>
      <c r="CA124" s="92"/>
      <c r="CB124" s="92"/>
      <c r="CC124" s="92"/>
      <c r="CD124" s="92"/>
      <c r="CE124" s="92"/>
      <c r="CF124" s="92"/>
      <c r="CG124" s="92"/>
      <c r="CH124" s="92"/>
      <c r="CI124" s="92"/>
      <c r="CJ124" s="92"/>
      <c r="CK124" s="92"/>
      <c r="CL124" s="92"/>
      <c r="CM124" s="92"/>
      <c r="CN124" s="92"/>
      <c r="CO124" s="92"/>
      <c r="CP124" s="92"/>
      <c r="CQ124" s="92"/>
      <c r="CR124" s="92"/>
      <c r="CS124" s="92"/>
      <c r="CT124" s="92"/>
      <c r="CU124" s="92"/>
      <c r="CV124" s="92"/>
      <c r="CW124" s="92"/>
      <c r="CX124" s="92"/>
      <c r="CY124" s="92"/>
      <c r="CZ124" s="92"/>
      <c r="DA124" s="92"/>
      <c r="DB124" s="92"/>
      <c r="DC124" s="92"/>
    </row>
    <row r="125" spans="1:107" x14ac:dyDescent="0.75">
      <c r="A125" s="29"/>
      <c r="B125" s="17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/>
      <c r="AX125" s="92"/>
      <c r="AY125" s="92"/>
      <c r="AZ125" s="92"/>
      <c r="BA125" s="92"/>
      <c r="BB125" s="92"/>
      <c r="BC125" s="92"/>
      <c r="BD125" s="92"/>
      <c r="BE125" s="92"/>
      <c r="BF125" s="92"/>
      <c r="BG125" s="92"/>
      <c r="BH125" s="92"/>
      <c r="BI125" s="92"/>
      <c r="BJ125" s="92"/>
      <c r="BK125" s="92"/>
      <c r="BL125" s="92"/>
      <c r="BM125" s="92"/>
      <c r="BN125" s="92"/>
      <c r="BO125" s="92"/>
      <c r="BP125" s="92"/>
      <c r="BQ125" s="92"/>
      <c r="BR125" s="92"/>
      <c r="BS125" s="92"/>
      <c r="BT125" s="92"/>
      <c r="BU125" s="92"/>
      <c r="BV125" s="92"/>
      <c r="BW125" s="92"/>
      <c r="BX125" s="92"/>
      <c r="BY125" s="92"/>
      <c r="BZ125" s="92"/>
      <c r="CA125" s="92"/>
      <c r="CB125" s="92"/>
      <c r="CC125" s="92"/>
      <c r="CD125" s="92"/>
      <c r="CE125" s="92"/>
      <c r="CF125" s="92"/>
      <c r="CG125" s="92"/>
      <c r="CH125" s="92"/>
      <c r="CI125" s="92"/>
      <c r="CJ125" s="92"/>
      <c r="CK125" s="92"/>
      <c r="CL125" s="92"/>
      <c r="CM125" s="92"/>
      <c r="CN125" s="92"/>
      <c r="CO125" s="92"/>
      <c r="CP125" s="92"/>
      <c r="CQ125" s="92"/>
      <c r="CR125" s="92"/>
      <c r="CS125" s="92"/>
      <c r="CT125" s="92"/>
      <c r="CU125" s="92"/>
      <c r="CV125" s="92"/>
      <c r="CW125" s="92"/>
      <c r="CX125" s="92"/>
      <c r="CY125" s="92"/>
      <c r="CZ125" s="92"/>
      <c r="DA125" s="92"/>
      <c r="DB125" s="92"/>
      <c r="DC125" s="92"/>
    </row>
    <row r="126" spans="1:107" x14ac:dyDescent="0.75">
      <c r="A126" s="29"/>
      <c r="B126" s="17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  <c r="AP126" s="92"/>
      <c r="AQ126" s="92"/>
      <c r="AR126" s="92"/>
      <c r="AS126" s="92"/>
      <c r="AT126" s="92"/>
      <c r="AU126" s="92"/>
      <c r="AV126" s="92"/>
      <c r="AW126" s="92"/>
      <c r="AX126" s="92"/>
      <c r="AY126" s="92"/>
      <c r="AZ126" s="92"/>
      <c r="BA126" s="92"/>
      <c r="BB126" s="92"/>
      <c r="BC126" s="92"/>
      <c r="BD126" s="92"/>
      <c r="BE126" s="92"/>
      <c r="BF126" s="92"/>
      <c r="BG126" s="92"/>
      <c r="BH126" s="92"/>
      <c r="BI126" s="92"/>
      <c r="BJ126" s="92"/>
      <c r="BK126" s="92"/>
      <c r="BL126" s="92"/>
      <c r="BM126" s="92"/>
      <c r="BN126" s="92"/>
      <c r="BO126" s="92"/>
      <c r="BP126" s="92"/>
      <c r="BQ126" s="92"/>
      <c r="BR126" s="92"/>
      <c r="BS126" s="92"/>
      <c r="BT126" s="92"/>
      <c r="BU126" s="92"/>
      <c r="BV126" s="92"/>
      <c r="BW126" s="92"/>
      <c r="BX126" s="92"/>
      <c r="BY126" s="92"/>
      <c r="BZ126" s="92"/>
      <c r="CA126" s="92"/>
      <c r="CB126" s="92"/>
      <c r="CC126" s="92"/>
      <c r="CD126" s="92"/>
      <c r="CE126" s="92"/>
      <c r="CF126" s="92"/>
      <c r="CG126" s="92"/>
      <c r="CH126" s="92"/>
      <c r="CI126" s="92"/>
      <c r="CJ126" s="92"/>
      <c r="CK126" s="92"/>
      <c r="CL126" s="92"/>
      <c r="CM126" s="92"/>
      <c r="CN126" s="92"/>
      <c r="CO126" s="92"/>
      <c r="CP126" s="92"/>
      <c r="CQ126" s="92"/>
      <c r="CR126" s="92"/>
      <c r="CS126" s="92"/>
      <c r="CT126" s="92"/>
      <c r="CU126" s="92"/>
      <c r="CV126" s="92"/>
      <c r="CW126" s="92"/>
      <c r="CX126" s="92"/>
      <c r="CY126" s="92"/>
      <c r="CZ126" s="92"/>
      <c r="DA126" s="92"/>
      <c r="DB126" s="92"/>
      <c r="DC126" s="92"/>
    </row>
    <row r="127" spans="1:107" x14ac:dyDescent="0.75">
      <c r="A127" s="29"/>
      <c r="B127" s="17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  <c r="AQ127" s="92"/>
      <c r="AR127" s="92"/>
      <c r="AS127" s="92"/>
      <c r="AT127" s="92"/>
      <c r="AU127" s="92"/>
      <c r="AV127" s="92"/>
      <c r="AW127" s="92"/>
      <c r="AX127" s="92"/>
      <c r="AY127" s="92"/>
      <c r="AZ127" s="92"/>
      <c r="BA127" s="92"/>
      <c r="BB127" s="92"/>
      <c r="BC127" s="92"/>
      <c r="BD127" s="92"/>
      <c r="BE127" s="92"/>
      <c r="BF127" s="92"/>
      <c r="BG127" s="92"/>
      <c r="BH127" s="92"/>
      <c r="BI127" s="92"/>
      <c r="BJ127" s="92"/>
      <c r="BK127" s="92"/>
      <c r="BL127" s="92"/>
      <c r="BM127" s="92"/>
      <c r="BN127" s="92"/>
      <c r="BO127" s="92"/>
      <c r="BP127" s="92"/>
      <c r="BQ127" s="92"/>
      <c r="BR127" s="92"/>
      <c r="BS127" s="92"/>
      <c r="BT127" s="92"/>
      <c r="BU127" s="92"/>
      <c r="BV127" s="92"/>
      <c r="BW127" s="92"/>
      <c r="BX127" s="92"/>
      <c r="BY127" s="92"/>
      <c r="BZ127" s="92"/>
      <c r="CA127" s="92"/>
      <c r="CB127" s="92"/>
      <c r="CC127" s="92"/>
      <c r="CD127" s="92"/>
      <c r="CE127" s="92"/>
      <c r="CF127" s="92"/>
      <c r="CG127" s="92"/>
      <c r="CH127" s="92"/>
      <c r="CI127" s="92"/>
      <c r="CJ127" s="92"/>
      <c r="CK127" s="92"/>
      <c r="CL127" s="92"/>
      <c r="CM127" s="92"/>
      <c r="CN127" s="92"/>
      <c r="CO127" s="92"/>
      <c r="CP127" s="92"/>
      <c r="CQ127" s="92"/>
      <c r="CR127" s="92"/>
      <c r="CS127" s="92"/>
      <c r="CT127" s="92"/>
      <c r="CU127" s="92"/>
      <c r="CV127" s="92"/>
      <c r="CW127" s="92"/>
      <c r="CX127" s="92"/>
      <c r="CY127" s="92"/>
      <c r="CZ127" s="92"/>
      <c r="DA127" s="92"/>
      <c r="DB127" s="92"/>
      <c r="DC127" s="92"/>
    </row>
    <row r="128" spans="1:107" x14ac:dyDescent="0.75">
      <c r="A128" s="29"/>
      <c r="B128" s="17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92"/>
      <c r="AS128" s="92"/>
      <c r="AT128" s="92"/>
      <c r="AU128" s="92"/>
      <c r="AV128" s="92"/>
      <c r="AW128" s="92"/>
      <c r="AX128" s="92"/>
      <c r="AY128" s="92"/>
      <c r="AZ128" s="92"/>
      <c r="BA128" s="92"/>
      <c r="BB128" s="92"/>
      <c r="BC128" s="92"/>
      <c r="BD128" s="92"/>
      <c r="BE128" s="92"/>
      <c r="BF128" s="92"/>
      <c r="BG128" s="92"/>
      <c r="BH128" s="92"/>
      <c r="BI128" s="92"/>
      <c r="BJ128" s="92"/>
      <c r="BK128" s="92"/>
      <c r="BL128" s="92"/>
      <c r="BM128" s="92"/>
      <c r="BN128" s="92"/>
      <c r="BO128" s="92"/>
      <c r="BP128" s="92"/>
      <c r="BQ128" s="92"/>
      <c r="BR128" s="92"/>
      <c r="BS128" s="92"/>
      <c r="BT128" s="92"/>
      <c r="BU128" s="92"/>
      <c r="BV128" s="92"/>
      <c r="BW128" s="92"/>
      <c r="BX128" s="92"/>
      <c r="BY128" s="92"/>
      <c r="BZ128" s="92"/>
      <c r="CA128" s="92"/>
      <c r="CB128" s="92"/>
      <c r="CC128" s="92"/>
      <c r="CD128" s="92"/>
      <c r="CE128" s="92"/>
      <c r="CF128" s="92"/>
      <c r="CG128" s="92"/>
      <c r="CH128" s="92"/>
      <c r="CI128" s="92"/>
      <c r="CJ128" s="92"/>
      <c r="CK128" s="92"/>
      <c r="CL128" s="92"/>
      <c r="CM128" s="92"/>
      <c r="CN128" s="92"/>
      <c r="CO128" s="92"/>
      <c r="CP128" s="92"/>
      <c r="CQ128" s="92"/>
      <c r="CR128" s="92"/>
      <c r="CS128" s="92"/>
      <c r="CT128" s="92"/>
      <c r="CU128" s="92"/>
      <c r="CV128" s="92"/>
      <c r="CW128" s="92"/>
      <c r="CX128" s="92"/>
      <c r="CY128" s="92"/>
      <c r="CZ128" s="92"/>
      <c r="DA128" s="92"/>
      <c r="DB128" s="92"/>
      <c r="DC128" s="92"/>
    </row>
    <row r="129" spans="1:107" x14ac:dyDescent="0.75">
      <c r="A129" s="29"/>
      <c r="B129" s="17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  <c r="AP129" s="92"/>
      <c r="AQ129" s="92"/>
      <c r="AR129" s="92"/>
      <c r="AS129" s="92"/>
      <c r="AT129" s="92"/>
      <c r="AU129" s="92"/>
      <c r="AV129" s="92"/>
      <c r="AW129" s="92"/>
      <c r="AX129" s="92"/>
      <c r="AY129" s="92"/>
      <c r="AZ129" s="92"/>
      <c r="BA129" s="92"/>
      <c r="BB129" s="92"/>
      <c r="BC129" s="92"/>
      <c r="BD129" s="92"/>
      <c r="BE129" s="92"/>
      <c r="BF129" s="92"/>
      <c r="BG129" s="92"/>
      <c r="BH129" s="92"/>
      <c r="BI129" s="92"/>
      <c r="BJ129" s="92"/>
      <c r="BK129" s="92"/>
      <c r="BL129" s="92"/>
      <c r="BM129" s="92"/>
      <c r="BN129" s="92"/>
      <c r="BO129" s="92"/>
      <c r="BP129" s="92"/>
      <c r="BQ129" s="92"/>
      <c r="BR129" s="92"/>
      <c r="BS129" s="92"/>
      <c r="BT129" s="92"/>
      <c r="BU129" s="92"/>
      <c r="BV129" s="92"/>
      <c r="BW129" s="92"/>
      <c r="BX129" s="92"/>
      <c r="BY129" s="92"/>
      <c r="BZ129" s="92"/>
      <c r="CA129" s="92"/>
      <c r="CB129" s="92"/>
      <c r="CC129" s="92"/>
      <c r="CD129" s="92"/>
      <c r="CE129" s="92"/>
      <c r="CF129" s="92"/>
      <c r="CG129" s="92"/>
      <c r="CH129" s="92"/>
      <c r="CI129" s="92"/>
      <c r="CJ129" s="92"/>
      <c r="CK129" s="92"/>
      <c r="CL129" s="92"/>
      <c r="CM129" s="92"/>
      <c r="CN129" s="92"/>
      <c r="CO129" s="92"/>
      <c r="CP129" s="92"/>
      <c r="CQ129" s="92"/>
      <c r="CR129" s="92"/>
      <c r="CS129" s="92"/>
      <c r="CT129" s="92"/>
      <c r="CU129" s="92"/>
      <c r="CV129" s="92"/>
      <c r="CW129" s="92"/>
      <c r="CX129" s="92"/>
      <c r="CY129" s="92"/>
      <c r="CZ129" s="92"/>
      <c r="DA129" s="92"/>
      <c r="DB129" s="92"/>
      <c r="DC129" s="92"/>
    </row>
  </sheetData>
  <conditionalFormatting sqref="B8:B129">
    <cfRule type="cellIs" dxfId="23" priority="4" operator="lessThan">
      <formula>0</formula>
    </cfRule>
  </conditionalFormatting>
  <conditionalFormatting sqref="C7:DC7">
    <cfRule type="cellIs" dxfId="22" priority="1" operator="lessThan">
      <formula>0</formula>
    </cfRule>
  </conditionalFormatting>
  <pageMargins left="0.7" right="0.7" top="0.75" bottom="0.75" header="0.3" footer="0.3"/>
  <ignoredErrors>
    <ignoredError sqref="B3" formulaRange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CD56E-129C-4E27-9A9A-FADE1EFCE469}">
  <sheetPr>
    <tabColor rgb="FF820000"/>
  </sheetPr>
  <dimension ref="A1:DP125"/>
  <sheetViews>
    <sheetView showZeros="0" zoomScale="70" zoomScaleNormal="70" workbookViewId="0">
      <pane xSplit="2" ySplit="7" topLeftCell="BL71" activePane="bottomRight" state="frozen"/>
      <selection activeCell="C17" sqref="C17"/>
      <selection pane="topRight" activeCell="C17" sqref="C17"/>
      <selection pane="bottomLeft" activeCell="C17" sqref="C17"/>
      <selection pane="bottomRight" activeCell="CG92" sqref="CG92:CH92"/>
    </sheetView>
  </sheetViews>
  <sheetFormatPr defaultColWidth="0" defaultRowHeight="14.75" zeroHeight="1" x14ac:dyDescent="0.75"/>
  <cols>
    <col min="1" max="87" width="8.76953125" customWidth="1"/>
    <col min="88" max="89" width="8.7265625" customWidth="1"/>
    <col min="90" max="120" width="8.76953125" customWidth="1"/>
    <col min="121" max="16384" width="8.76953125" hidden="1"/>
  </cols>
  <sheetData>
    <row r="1" spans="1:120" ht="18.5" x14ac:dyDescent="0.9">
      <c r="A1" s="1" t="s">
        <v>282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</row>
    <row r="2" spans="1:120" x14ac:dyDescent="0.75">
      <c r="A2" s="29" t="s">
        <v>285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</row>
    <row r="3" spans="1:120" x14ac:dyDescent="0.75">
      <c r="A3" s="2"/>
      <c r="B3" s="93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  <c r="BX3" s="94"/>
      <c r="BY3" s="94"/>
      <c r="BZ3" s="94"/>
      <c r="CA3" s="94"/>
      <c r="CB3" s="94"/>
      <c r="CC3" s="94"/>
      <c r="CD3" s="94"/>
      <c r="CE3" s="94"/>
      <c r="CF3" s="94"/>
      <c r="CG3" s="94"/>
      <c r="CH3" s="94"/>
      <c r="CI3" s="94"/>
      <c r="CJ3" s="94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</row>
    <row r="4" spans="1:120" x14ac:dyDescent="0.75">
      <c r="A4" s="2"/>
      <c r="B4" s="93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</row>
    <row r="5" spans="1:120" x14ac:dyDescent="0.7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</row>
    <row r="6" spans="1:120" x14ac:dyDescent="0.75">
      <c r="A6" s="2"/>
      <c r="B6" s="12"/>
      <c r="C6" s="29" t="s">
        <v>1579</v>
      </c>
      <c r="D6" s="29" t="s">
        <v>1580</v>
      </c>
      <c r="E6" s="29" t="s">
        <v>1581</v>
      </c>
      <c r="F6" s="29" t="s">
        <v>1582</v>
      </c>
      <c r="G6" s="29" t="s">
        <v>1583</v>
      </c>
      <c r="H6" s="29" t="s">
        <v>1584</v>
      </c>
      <c r="I6" s="29" t="s">
        <v>1585</v>
      </c>
      <c r="J6" s="29" t="s">
        <v>1586</v>
      </c>
      <c r="K6" s="29" t="s">
        <v>1587</v>
      </c>
      <c r="L6" s="29" t="s">
        <v>1588</v>
      </c>
      <c r="M6" s="29" t="s">
        <v>1589</v>
      </c>
      <c r="N6" s="29" t="s">
        <v>1590</v>
      </c>
      <c r="O6" s="29" t="s">
        <v>1591</v>
      </c>
      <c r="P6" s="29" t="s">
        <v>1592</v>
      </c>
      <c r="Q6" s="29" t="s">
        <v>1593</v>
      </c>
      <c r="R6" s="29" t="s">
        <v>1594</v>
      </c>
      <c r="S6" s="29" t="s">
        <v>1595</v>
      </c>
      <c r="T6" s="29" t="s">
        <v>1596</v>
      </c>
      <c r="U6" s="29" t="s">
        <v>1597</v>
      </c>
      <c r="V6" s="29" t="s">
        <v>1598</v>
      </c>
      <c r="W6" s="29" t="s">
        <v>1599</v>
      </c>
      <c r="X6" s="29" t="s">
        <v>1600</v>
      </c>
      <c r="Y6" s="29" t="s">
        <v>1601</v>
      </c>
      <c r="Z6" s="29" t="s">
        <v>1602</v>
      </c>
      <c r="AA6" s="29" t="s">
        <v>1603</v>
      </c>
      <c r="AB6" s="29" t="s">
        <v>1604</v>
      </c>
      <c r="AC6" s="29" t="s">
        <v>1605</v>
      </c>
      <c r="AD6" s="29" t="s">
        <v>1606</v>
      </c>
      <c r="AE6" s="29" t="s">
        <v>1607</v>
      </c>
      <c r="AF6" s="29" t="s">
        <v>1608</v>
      </c>
      <c r="AG6" s="29" t="s">
        <v>1609</v>
      </c>
      <c r="AH6" s="29" t="s">
        <v>1610</v>
      </c>
      <c r="AI6" s="29" t="s">
        <v>1611</v>
      </c>
      <c r="AJ6" s="29" t="s">
        <v>1612</v>
      </c>
      <c r="AK6" s="29" t="s">
        <v>1613</v>
      </c>
      <c r="AL6" s="29" t="s">
        <v>1614</v>
      </c>
      <c r="AM6" s="29" t="s">
        <v>1615</v>
      </c>
      <c r="AN6" s="29" t="s">
        <v>1490</v>
      </c>
      <c r="AO6" s="29" t="s">
        <v>1491</v>
      </c>
      <c r="AP6" s="29" t="s">
        <v>1492</v>
      </c>
      <c r="AQ6" s="29" t="s">
        <v>1493</v>
      </c>
      <c r="AR6" s="29" t="s">
        <v>1494</v>
      </c>
      <c r="AS6" s="29" t="s">
        <v>1495</v>
      </c>
      <c r="AT6" s="29" t="s">
        <v>1496</v>
      </c>
      <c r="AU6" s="29" t="s">
        <v>1497</v>
      </c>
      <c r="AV6" s="29" t="s">
        <v>1498</v>
      </c>
      <c r="AW6" s="29" t="s">
        <v>1499</v>
      </c>
      <c r="AX6" s="29" t="s">
        <v>1500</v>
      </c>
      <c r="AY6" s="29" t="s">
        <v>1501</v>
      </c>
      <c r="AZ6" s="29" t="s">
        <v>1502</v>
      </c>
      <c r="BA6" s="29" t="s">
        <v>1503</v>
      </c>
      <c r="BB6" s="29" t="s">
        <v>1504</v>
      </c>
      <c r="BC6" s="29" t="s">
        <v>1505</v>
      </c>
      <c r="BD6" s="29" t="s">
        <v>1506</v>
      </c>
      <c r="BE6" s="29" t="s">
        <v>1507</v>
      </c>
      <c r="BF6" s="29" t="s">
        <v>1508</v>
      </c>
      <c r="BG6" s="29" t="s">
        <v>1509</v>
      </c>
      <c r="BH6" s="29" t="s">
        <v>1510</v>
      </c>
      <c r="BI6" s="29" t="s">
        <v>1511</v>
      </c>
      <c r="BJ6" s="29" t="s">
        <v>1512</v>
      </c>
      <c r="BK6" s="29" t="s">
        <v>1513</v>
      </c>
      <c r="BL6" s="29" t="s">
        <v>1514</v>
      </c>
      <c r="BM6" s="29" t="s">
        <v>1515</v>
      </c>
      <c r="BN6" s="29" t="s">
        <v>1516</v>
      </c>
      <c r="BO6" s="29" t="s">
        <v>1517</v>
      </c>
      <c r="BP6" s="29" t="s">
        <v>1518</v>
      </c>
      <c r="BQ6" s="29" t="s">
        <v>1519</v>
      </c>
      <c r="BR6" s="29" t="s">
        <v>1520</v>
      </c>
      <c r="BS6" s="29" t="s">
        <v>1521</v>
      </c>
      <c r="BT6" s="29" t="s">
        <v>1522</v>
      </c>
      <c r="BU6" s="29" t="s">
        <v>1523</v>
      </c>
      <c r="BV6" s="29" t="s">
        <v>1524</v>
      </c>
      <c r="BW6" s="29" t="s">
        <v>1525</v>
      </c>
      <c r="BX6" s="29" t="s">
        <v>1526</v>
      </c>
      <c r="BY6" s="29" t="s">
        <v>1527</v>
      </c>
      <c r="BZ6" s="29" t="s">
        <v>1528</v>
      </c>
      <c r="CA6" s="29" t="s">
        <v>1529</v>
      </c>
      <c r="CB6" s="29" t="s">
        <v>1530</v>
      </c>
      <c r="CC6" s="29" t="s">
        <v>1531</v>
      </c>
      <c r="CD6" s="29" t="s">
        <v>1532</v>
      </c>
      <c r="CE6" s="29" t="s">
        <v>1533</v>
      </c>
      <c r="CF6" s="29" t="s">
        <v>1534</v>
      </c>
      <c r="CG6" s="29" t="s">
        <v>1535</v>
      </c>
      <c r="CH6" s="29" t="s">
        <v>1536</v>
      </c>
      <c r="CI6" s="29" t="s">
        <v>1537</v>
      </c>
      <c r="CJ6" s="29" t="s">
        <v>1538</v>
      </c>
      <c r="CK6" s="29" t="s">
        <v>1539</v>
      </c>
      <c r="CL6" s="29" t="s">
        <v>1540</v>
      </c>
      <c r="CM6" s="29" t="s">
        <v>1541</v>
      </c>
      <c r="CN6" s="29" t="s">
        <v>1542</v>
      </c>
      <c r="CO6" s="29" t="s">
        <v>1543</v>
      </c>
      <c r="CP6" s="29" t="s">
        <v>1544</v>
      </c>
      <c r="CQ6" s="29" t="s">
        <v>1545</v>
      </c>
      <c r="CR6" s="29" t="s">
        <v>1546</v>
      </c>
      <c r="CS6" s="29" t="s">
        <v>1547</v>
      </c>
      <c r="CT6" s="29" t="s">
        <v>1548</v>
      </c>
      <c r="CU6" s="29" t="s">
        <v>1549</v>
      </c>
      <c r="CV6" s="29" t="s">
        <v>1550</v>
      </c>
      <c r="CW6" s="29" t="s">
        <v>1551</v>
      </c>
      <c r="CX6" s="29" t="s">
        <v>1552</v>
      </c>
      <c r="CY6" s="29" t="s">
        <v>1553</v>
      </c>
      <c r="CZ6" s="29" t="s">
        <v>1554</v>
      </c>
      <c r="DA6" s="29" t="s">
        <v>1555</v>
      </c>
      <c r="DB6" s="29" t="s">
        <v>1616</v>
      </c>
      <c r="DC6" s="29" t="s">
        <v>211</v>
      </c>
      <c r="DD6" s="29" t="s">
        <v>1530</v>
      </c>
      <c r="DE6" s="29" t="s">
        <v>214</v>
      </c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</row>
    <row r="7" spans="1:120" x14ac:dyDescent="0.75">
      <c r="A7" s="2"/>
      <c r="B7" s="92"/>
      <c r="C7" s="133" t="s">
        <v>12</v>
      </c>
      <c r="D7" s="133" t="s">
        <v>7</v>
      </c>
      <c r="E7" s="133" t="s">
        <v>17</v>
      </c>
      <c r="F7" s="133" t="s">
        <v>14</v>
      </c>
      <c r="G7" s="133" t="s">
        <v>20</v>
      </c>
      <c r="H7" s="133" t="s">
        <v>34</v>
      </c>
      <c r="I7" s="133" t="s">
        <v>37</v>
      </c>
      <c r="J7" s="133" t="s">
        <v>31</v>
      </c>
      <c r="K7" s="133" t="s">
        <v>40</v>
      </c>
      <c r="L7" s="133" t="s">
        <v>1557</v>
      </c>
      <c r="M7" s="133" t="s">
        <v>1558</v>
      </c>
      <c r="N7" s="133" t="s">
        <v>48</v>
      </c>
      <c r="O7" s="133" t="s">
        <v>1559</v>
      </c>
      <c r="P7" s="133" t="s">
        <v>1560</v>
      </c>
      <c r="Q7" s="133" t="s">
        <v>1561</v>
      </c>
      <c r="R7" s="133" t="s">
        <v>66</v>
      </c>
      <c r="S7" s="133" t="s">
        <v>24</v>
      </c>
      <c r="T7" s="133" t="s">
        <v>1562</v>
      </c>
      <c r="U7" s="133" t="s">
        <v>27</v>
      </c>
      <c r="V7" s="133" t="s">
        <v>75</v>
      </c>
      <c r="W7" s="133" t="s">
        <v>70</v>
      </c>
      <c r="X7" s="133" t="s">
        <v>57</v>
      </c>
      <c r="Y7" s="133" t="s">
        <v>53</v>
      </c>
      <c r="Z7" s="133" t="s">
        <v>1563</v>
      </c>
      <c r="AA7" s="133" t="s">
        <v>86</v>
      </c>
      <c r="AB7" s="133" t="s">
        <v>89</v>
      </c>
      <c r="AC7" s="133" t="s">
        <v>101</v>
      </c>
      <c r="AD7" s="133" t="s">
        <v>95</v>
      </c>
      <c r="AE7" s="133" t="s">
        <v>104</v>
      </c>
      <c r="AF7" s="133" t="s">
        <v>92</v>
      </c>
      <c r="AG7" s="133" t="s">
        <v>98</v>
      </c>
      <c r="AH7" s="133" t="s">
        <v>1564</v>
      </c>
      <c r="AI7" s="133" t="s">
        <v>1565</v>
      </c>
      <c r="AJ7" s="133" t="s">
        <v>1566</v>
      </c>
      <c r="AK7" s="133" t="s">
        <v>1567</v>
      </c>
      <c r="AL7" s="133" t="s">
        <v>107</v>
      </c>
      <c r="AM7" s="133" t="s">
        <v>111</v>
      </c>
      <c r="AN7" s="133" t="s">
        <v>116</v>
      </c>
      <c r="AO7" s="133" t="s">
        <v>1140</v>
      </c>
      <c r="AP7" s="133" t="s">
        <v>119</v>
      </c>
      <c r="AQ7" s="133" t="s">
        <v>121</v>
      </c>
      <c r="AR7" s="133" t="s">
        <v>123</v>
      </c>
      <c r="AS7" s="133" t="s">
        <v>127</v>
      </c>
      <c r="AT7" s="133" t="s">
        <v>129</v>
      </c>
      <c r="AU7" s="133" t="s">
        <v>125</v>
      </c>
      <c r="AV7" s="133" t="s">
        <v>135</v>
      </c>
      <c r="AW7" s="133" t="s">
        <v>1153</v>
      </c>
      <c r="AX7" s="133" t="s">
        <v>146</v>
      </c>
      <c r="AY7" s="133" t="s">
        <v>143</v>
      </c>
      <c r="AZ7" s="133" t="s">
        <v>1157</v>
      </c>
      <c r="BA7" s="133" t="s">
        <v>148</v>
      </c>
      <c r="BB7" s="133" t="s">
        <v>150</v>
      </c>
      <c r="BC7" s="133" t="s">
        <v>154</v>
      </c>
      <c r="BD7" s="133" t="s">
        <v>161</v>
      </c>
      <c r="BE7" s="133" t="s">
        <v>1163</v>
      </c>
      <c r="BF7" s="133" t="s">
        <v>164</v>
      </c>
      <c r="BG7" s="133" t="s">
        <v>168</v>
      </c>
      <c r="BH7" s="133" t="s">
        <v>1167</v>
      </c>
      <c r="BI7" s="133" t="s">
        <v>1169</v>
      </c>
      <c r="BJ7" s="133" t="s">
        <v>170</v>
      </c>
      <c r="BK7" s="133" t="s">
        <v>1174</v>
      </c>
      <c r="BL7" s="133" t="s">
        <v>1177</v>
      </c>
      <c r="BM7" s="133" t="s">
        <v>172</v>
      </c>
      <c r="BN7" s="133" t="s">
        <v>174</v>
      </c>
      <c r="BO7" s="133" t="s">
        <v>177</v>
      </c>
      <c r="BP7" s="133" t="s">
        <v>1184</v>
      </c>
      <c r="BQ7" s="133" t="s">
        <v>179</v>
      </c>
      <c r="BR7" s="133" t="s">
        <v>1187</v>
      </c>
      <c r="BS7" s="133" t="s">
        <v>182</v>
      </c>
      <c r="BT7" s="133" t="s">
        <v>184</v>
      </c>
      <c r="BU7" s="133" t="s">
        <v>1192</v>
      </c>
      <c r="BV7" s="133" t="s">
        <v>186</v>
      </c>
      <c r="BW7" s="133" t="s">
        <v>1196</v>
      </c>
      <c r="BX7" s="133" t="s">
        <v>1199</v>
      </c>
      <c r="BY7" s="133" t="s">
        <v>1202</v>
      </c>
      <c r="BZ7" s="133" t="s">
        <v>1205</v>
      </c>
      <c r="CA7" s="133" t="s">
        <v>1208</v>
      </c>
      <c r="CB7" s="133" t="s">
        <v>1211</v>
      </c>
      <c r="CC7" s="133" t="s">
        <v>1214</v>
      </c>
      <c r="CD7" s="133" t="s">
        <v>1217</v>
      </c>
      <c r="CE7" s="133" t="s">
        <v>1220</v>
      </c>
      <c r="CF7" s="133" t="s">
        <v>189</v>
      </c>
      <c r="CG7" s="133" t="s">
        <v>1223</v>
      </c>
      <c r="CH7" s="133" t="s">
        <v>194</v>
      </c>
      <c r="CI7" s="133" t="s">
        <v>1227</v>
      </c>
      <c r="CJ7" s="133" t="s">
        <v>1230</v>
      </c>
      <c r="CK7" s="133" t="s">
        <v>1233</v>
      </c>
      <c r="CL7" s="133" t="s">
        <v>1236</v>
      </c>
      <c r="CM7" s="133" t="s">
        <v>1239</v>
      </c>
      <c r="CN7" s="133" t="s">
        <v>196</v>
      </c>
      <c r="CO7" s="133" t="s">
        <v>1243</v>
      </c>
      <c r="CP7" s="133" t="s">
        <v>1246</v>
      </c>
      <c r="CQ7" s="133" t="s">
        <v>1249</v>
      </c>
      <c r="CR7" s="133" t="s">
        <v>1252</v>
      </c>
      <c r="CS7" s="133" t="s">
        <v>1255</v>
      </c>
      <c r="CT7" s="133" t="s">
        <v>198</v>
      </c>
      <c r="CU7" s="133" t="s">
        <v>200</v>
      </c>
      <c r="CV7" s="133" t="s">
        <v>203</v>
      </c>
      <c r="CW7" s="133" t="s">
        <v>1260</v>
      </c>
      <c r="CX7" s="133" t="s">
        <v>1263</v>
      </c>
      <c r="CY7" s="133" t="s">
        <v>1266</v>
      </c>
      <c r="CZ7" s="133" t="s">
        <v>205</v>
      </c>
      <c r="DA7" s="133" t="s">
        <v>1270</v>
      </c>
      <c r="DB7" s="133" t="s">
        <v>1619</v>
      </c>
      <c r="DC7" s="133"/>
      <c r="DD7" s="133"/>
      <c r="DE7" s="133"/>
      <c r="DF7" s="133"/>
      <c r="DG7" s="133"/>
      <c r="DH7" s="133"/>
      <c r="DI7" s="133"/>
      <c r="DJ7" s="133"/>
      <c r="DK7" s="133"/>
      <c r="DL7" s="133"/>
      <c r="DM7" s="133"/>
      <c r="DN7" s="133"/>
      <c r="DO7" s="133"/>
      <c r="DP7" s="92"/>
    </row>
    <row r="8" spans="1:120" x14ac:dyDescent="0.75">
      <c r="A8" s="226">
        <f>SUM(C8:DB8)</f>
        <v>1</v>
      </c>
      <c r="B8" s="92" t="s">
        <v>11</v>
      </c>
      <c r="C8" s="277">
        <f>[2]Final!D129</f>
        <v>1</v>
      </c>
      <c r="D8" s="277">
        <f>[2]Final!E129</f>
        <v>0</v>
      </c>
      <c r="E8" s="277">
        <f>[2]Final!F129</f>
        <v>0</v>
      </c>
      <c r="F8" s="277">
        <f>[2]Final!G129</f>
        <v>0</v>
      </c>
      <c r="G8" s="277">
        <f>[2]Final!H129</f>
        <v>0</v>
      </c>
      <c r="H8" s="277">
        <f>[2]Final!I129</f>
        <v>0</v>
      </c>
      <c r="I8" s="277">
        <f>[2]Final!J129</f>
        <v>0</v>
      </c>
      <c r="J8" s="277">
        <f>[2]Final!K129</f>
        <v>0</v>
      </c>
      <c r="K8" s="277">
        <f>[2]Final!L129</f>
        <v>0</v>
      </c>
      <c r="L8" s="277">
        <f>[2]Final!M129</f>
        <v>0</v>
      </c>
      <c r="M8" s="277">
        <f>[2]Final!N129</f>
        <v>0</v>
      </c>
      <c r="N8" s="277">
        <f>[2]Final!O129</f>
        <v>0</v>
      </c>
      <c r="O8" s="277">
        <f>[2]Final!P129</f>
        <v>0</v>
      </c>
      <c r="P8" s="277">
        <f>[2]Final!Q129</f>
        <v>0</v>
      </c>
      <c r="Q8" s="277">
        <f>[2]Final!R129</f>
        <v>0</v>
      </c>
      <c r="R8" s="277">
        <f>[2]Final!S129</f>
        <v>0</v>
      </c>
      <c r="S8" s="277">
        <f>[2]Final!T129</f>
        <v>0</v>
      </c>
      <c r="T8" s="277">
        <f>[2]Final!U129</f>
        <v>0</v>
      </c>
      <c r="U8" s="277">
        <f>[2]Final!V129</f>
        <v>0</v>
      </c>
      <c r="V8" s="277">
        <f>[2]Final!W129</f>
        <v>0</v>
      </c>
      <c r="W8" s="277">
        <f>[2]Final!X129</f>
        <v>0</v>
      </c>
      <c r="X8" s="277">
        <f>[2]Final!Y129</f>
        <v>0</v>
      </c>
      <c r="Y8" s="277">
        <f>[2]Final!Z129</f>
        <v>0</v>
      </c>
      <c r="Z8" s="277">
        <f>[2]Final!AA129</f>
        <v>0</v>
      </c>
      <c r="AA8" s="277">
        <f>[2]Final!AB129</f>
        <v>0</v>
      </c>
      <c r="AB8" s="277">
        <f>[2]Final!AC129</f>
        <v>0</v>
      </c>
      <c r="AC8" s="277">
        <f>[2]Final!AD129</f>
        <v>0</v>
      </c>
      <c r="AD8" s="277">
        <f>[2]Final!AE129</f>
        <v>0</v>
      </c>
      <c r="AE8" s="277">
        <f>[2]Final!AF129</f>
        <v>0</v>
      </c>
      <c r="AF8" s="277">
        <f>[2]Final!AG129</f>
        <v>0</v>
      </c>
      <c r="AG8" s="277">
        <f>[2]Final!AH129</f>
        <v>0</v>
      </c>
      <c r="AH8" s="277">
        <f>[2]Final!AI129</f>
        <v>0</v>
      </c>
      <c r="AI8" s="277">
        <f>[2]Final!AJ129</f>
        <v>0</v>
      </c>
      <c r="AJ8" s="277">
        <f>[2]Final!AK129</f>
        <v>0</v>
      </c>
      <c r="AK8" s="277">
        <f>[2]Final!AL129</f>
        <v>0</v>
      </c>
      <c r="AL8" s="277">
        <f>[2]Final!AM129</f>
        <v>0</v>
      </c>
      <c r="AM8" s="277">
        <f>[2]Final!AN129</f>
        <v>0</v>
      </c>
      <c r="AN8" s="277">
        <f>[2]Final!AO129</f>
        <v>0</v>
      </c>
      <c r="AO8" s="277">
        <f>[2]Final!AP129</f>
        <v>0</v>
      </c>
      <c r="AP8" s="277">
        <f>[2]Final!AQ129</f>
        <v>0</v>
      </c>
      <c r="AQ8" s="277">
        <f>[2]Final!AR129</f>
        <v>0</v>
      </c>
      <c r="AR8" s="277">
        <f>[2]Final!AS129</f>
        <v>0</v>
      </c>
      <c r="AS8" s="277">
        <f>[2]Final!AT129</f>
        <v>0</v>
      </c>
      <c r="AT8" s="277">
        <f>[2]Final!AU129</f>
        <v>0</v>
      </c>
      <c r="AU8" s="277">
        <f>[2]Final!AV129</f>
        <v>0</v>
      </c>
      <c r="AV8" s="277">
        <f>[2]Final!AW129</f>
        <v>0</v>
      </c>
      <c r="AW8" s="277">
        <f>[2]Final!AX129</f>
        <v>0</v>
      </c>
      <c r="AX8" s="277">
        <f>[2]Final!AY129</f>
        <v>0</v>
      </c>
      <c r="AY8" s="277">
        <f>[2]Final!AZ129</f>
        <v>0</v>
      </c>
      <c r="AZ8" s="277">
        <f>[2]Final!BA129</f>
        <v>0</v>
      </c>
      <c r="BA8" s="277">
        <f>[2]Final!BB129</f>
        <v>0</v>
      </c>
      <c r="BB8" s="277">
        <f>[2]Final!BC129</f>
        <v>0</v>
      </c>
      <c r="BC8" s="277">
        <f>[2]Final!BD129</f>
        <v>0</v>
      </c>
      <c r="BD8" s="277">
        <f>[2]Final!BE129</f>
        <v>0</v>
      </c>
      <c r="BE8" s="277">
        <f>[2]Final!BF129</f>
        <v>0</v>
      </c>
      <c r="BF8" s="277">
        <f>[2]Final!BG129</f>
        <v>0</v>
      </c>
      <c r="BG8" s="277">
        <f>[2]Final!BH129</f>
        <v>0</v>
      </c>
      <c r="BH8" s="277">
        <f>[2]Final!BI129</f>
        <v>0</v>
      </c>
      <c r="BI8" s="277">
        <f>[2]Final!BJ129</f>
        <v>0</v>
      </c>
      <c r="BJ8" s="277">
        <f>[2]Final!BK129</f>
        <v>0</v>
      </c>
      <c r="BK8" s="277">
        <f>[2]Final!BL129</f>
        <v>0</v>
      </c>
      <c r="BL8" s="277">
        <f>[2]Final!BM129</f>
        <v>0</v>
      </c>
      <c r="BM8" s="277">
        <f>[2]Final!BN129</f>
        <v>0</v>
      </c>
      <c r="BN8" s="277">
        <f>[2]Final!BO129</f>
        <v>0</v>
      </c>
      <c r="BO8" s="277">
        <f>[2]Final!BP129</f>
        <v>0</v>
      </c>
      <c r="BP8" s="277">
        <f>[2]Final!BQ129</f>
        <v>0</v>
      </c>
      <c r="BQ8" s="277">
        <f>[2]Final!BR129</f>
        <v>0</v>
      </c>
      <c r="BR8" s="277">
        <f>[2]Final!BS129</f>
        <v>0</v>
      </c>
      <c r="BS8" s="277">
        <f>[2]Final!BT129</f>
        <v>0</v>
      </c>
      <c r="BT8" s="277">
        <f>[2]Final!BU129</f>
        <v>0</v>
      </c>
      <c r="BU8" s="277">
        <f>[2]Final!BV129</f>
        <v>0</v>
      </c>
      <c r="BV8" s="277">
        <f>[2]Final!BW129</f>
        <v>0</v>
      </c>
      <c r="BW8" s="277">
        <f>[2]Final!BX129</f>
        <v>0</v>
      </c>
      <c r="BX8" s="277">
        <f>[2]Final!BY129</f>
        <v>0</v>
      </c>
      <c r="BY8" s="277">
        <f>[2]Final!BZ129</f>
        <v>0</v>
      </c>
      <c r="BZ8" s="277">
        <f>[2]Final!CA129</f>
        <v>0</v>
      </c>
      <c r="CA8" s="277">
        <f>[2]Final!CB129</f>
        <v>0</v>
      </c>
      <c r="CB8" s="277">
        <f>[2]Final!CC129</f>
        <v>0</v>
      </c>
      <c r="CC8" s="277">
        <f>[2]Final!CD129</f>
        <v>0</v>
      </c>
      <c r="CD8" s="277">
        <f>[2]Final!CE129</f>
        <v>0</v>
      </c>
      <c r="CE8" s="277">
        <f>[2]Final!CF129</f>
        <v>0</v>
      </c>
      <c r="CF8" s="277">
        <f>[2]Final!CG129</f>
        <v>0</v>
      </c>
      <c r="CG8" s="277">
        <f>[2]Final!CH129</f>
        <v>0</v>
      </c>
      <c r="CH8" s="277">
        <f>[2]Final!CI129</f>
        <v>0</v>
      </c>
      <c r="CI8" s="277">
        <f>[2]Final!CJ129</f>
        <v>0</v>
      </c>
      <c r="CJ8" s="277">
        <f>[2]Final!CK129</f>
        <v>0</v>
      </c>
      <c r="CK8" s="277">
        <f>[2]Final!CL129</f>
        <v>0</v>
      </c>
      <c r="CL8" s="277">
        <f>[2]Final!CM129</f>
        <v>0</v>
      </c>
      <c r="CM8" s="277">
        <f>[2]Final!CN129</f>
        <v>0</v>
      </c>
      <c r="CN8" s="277">
        <f>[2]Final!CO129</f>
        <v>0</v>
      </c>
      <c r="CO8" s="277">
        <f>[2]Final!CP129</f>
        <v>0</v>
      </c>
      <c r="CP8" s="277">
        <f>[2]Final!CQ129</f>
        <v>0</v>
      </c>
      <c r="CQ8" s="277">
        <f>[2]Final!CR129</f>
        <v>0</v>
      </c>
      <c r="CR8" s="277">
        <f>[2]Final!CS129</f>
        <v>0</v>
      </c>
      <c r="CS8" s="277">
        <f>[2]Final!CT129</f>
        <v>0</v>
      </c>
      <c r="CT8" s="277">
        <f>[2]Final!CU129</f>
        <v>0</v>
      </c>
      <c r="CU8" s="277">
        <f>[2]Final!CV129</f>
        <v>0</v>
      </c>
      <c r="CV8" s="277">
        <f>[2]Final!CW129</f>
        <v>0</v>
      </c>
      <c r="CW8" s="277">
        <f>[2]Final!CX129</f>
        <v>0</v>
      </c>
      <c r="CX8" s="277">
        <f>[2]Final!CY129</f>
        <v>0</v>
      </c>
      <c r="CY8" s="277">
        <f>[2]Final!CZ129</f>
        <v>0</v>
      </c>
      <c r="CZ8" s="277">
        <f>[2]Final!DA129</f>
        <v>0</v>
      </c>
      <c r="DA8" s="277">
        <f>[2]Final!DB129</f>
        <v>0</v>
      </c>
      <c r="DB8" s="277">
        <f>[2]Final!DC129</f>
        <v>0</v>
      </c>
      <c r="DC8" s="92"/>
      <c r="DD8" s="92"/>
      <c r="DE8" s="92"/>
      <c r="DF8" s="92"/>
      <c r="DG8" s="92"/>
      <c r="DH8" s="92"/>
      <c r="DI8" s="92"/>
      <c r="DJ8" s="92"/>
      <c r="DK8" s="92"/>
      <c r="DL8" s="92"/>
      <c r="DM8" s="92"/>
      <c r="DN8" s="92"/>
      <c r="DO8" s="92"/>
      <c r="DP8" s="92"/>
    </row>
    <row r="9" spans="1:120" x14ac:dyDescent="0.75">
      <c r="A9" s="226">
        <f t="shared" ref="A9:A72" si="0">SUM(C9:DB9)</f>
        <v>1</v>
      </c>
      <c r="B9" s="92" t="s">
        <v>6</v>
      </c>
      <c r="C9" s="277">
        <f>[2]Final!D130</f>
        <v>0</v>
      </c>
      <c r="D9" s="277">
        <f>[2]Final!E130</f>
        <v>1</v>
      </c>
      <c r="E9" s="277">
        <f>[2]Final!F130</f>
        <v>0</v>
      </c>
      <c r="F9" s="277">
        <f>[2]Final!G130</f>
        <v>0</v>
      </c>
      <c r="G9" s="277">
        <f>[2]Final!H130</f>
        <v>0</v>
      </c>
      <c r="H9" s="277">
        <f>[2]Final!I130</f>
        <v>0</v>
      </c>
      <c r="I9" s="277">
        <f>[2]Final!J130</f>
        <v>0</v>
      </c>
      <c r="J9" s="277">
        <f>[2]Final!K130</f>
        <v>0</v>
      </c>
      <c r="K9" s="277">
        <f>[2]Final!L130</f>
        <v>0</v>
      </c>
      <c r="L9" s="277">
        <f>[2]Final!M130</f>
        <v>0</v>
      </c>
      <c r="M9" s="277">
        <f>[2]Final!N130</f>
        <v>0</v>
      </c>
      <c r="N9" s="277">
        <f>[2]Final!O130</f>
        <v>0</v>
      </c>
      <c r="O9" s="277">
        <f>[2]Final!P130</f>
        <v>0</v>
      </c>
      <c r="P9" s="277">
        <f>[2]Final!Q130</f>
        <v>0</v>
      </c>
      <c r="Q9" s="277">
        <f>[2]Final!R130</f>
        <v>0</v>
      </c>
      <c r="R9" s="277">
        <f>[2]Final!S130</f>
        <v>0</v>
      </c>
      <c r="S9" s="277">
        <f>[2]Final!T130</f>
        <v>0</v>
      </c>
      <c r="T9" s="277">
        <f>[2]Final!U130</f>
        <v>0</v>
      </c>
      <c r="U9" s="277">
        <f>[2]Final!V130</f>
        <v>0</v>
      </c>
      <c r="V9" s="277">
        <f>[2]Final!W130</f>
        <v>0</v>
      </c>
      <c r="W9" s="277">
        <f>[2]Final!X130</f>
        <v>0</v>
      </c>
      <c r="X9" s="277">
        <f>[2]Final!Y130</f>
        <v>0</v>
      </c>
      <c r="Y9" s="277">
        <f>[2]Final!Z130</f>
        <v>0</v>
      </c>
      <c r="Z9" s="277">
        <f>[2]Final!AA130</f>
        <v>0</v>
      </c>
      <c r="AA9" s="277">
        <f>[2]Final!AB130</f>
        <v>0</v>
      </c>
      <c r="AB9" s="277">
        <f>[2]Final!AC130</f>
        <v>0</v>
      </c>
      <c r="AC9" s="277">
        <f>[2]Final!AD130</f>
        <v>0</v>
      </c>
      <c r="AD9" s="277">
        <f>[2]Final!AE130</f>
        <v>0</v>
      </c>
      <c r="AE9" s="277">
        <f>[2]Final!AF130</f>
        <v>0</v>
      </c>
      <c r="AF9" s="277">
        <f>[2]Final!AG130</f>
        <v>0</v>
      </c>
      <c r="AG9" s="277">
        <f>[2]Final!AH130</f>
        <v>0</v>
      </c>
      <c r="AH9" s="277">
        <f>[2]Final!AI130</f>
        <v>0</v>
      </c>
      <c r="AI9" s="277">
        <f>[2]Final!AJ130</f>
        <v>0</v>
      </c>
      <c r="AJ9" s="277">
        <f>[2]Final!AK130</f>
        <v>0</v>
      </c>
      <c r="AK9" s="277">
        <f>[2]Final!AL130</f>
        <v>0</v>
      </c>
      <c r="AL9" s="277">
        <f>[2]Final!AM130</f>
        <v>0</v>
      </c>
      <c r="AM9" s="277">
        <f>[2]Final!AN130</f>
        <v>0</v>
      </c>
      <c r="AN9" s="277">
        <f>[2]Final!AO130</f>
        <v>0</v>
      </c>
      <c r="AO9" s="277">
        <f>[2]Final!AP130</f>
        <v>0</v>
      </c>
      <c r="AP9" s="277">
        <f>[2]Final!AQ130</f>
        <v>0</v>
      </c>
      <c r="AQ9" s="277">
        <f>[2]Final!AR130</f>
        <v>0</v>
      </c>
      <c r="AR9" s="277">
        <f>[2]Final!AS130</f>
        <v>0</v>
      </c>
      <c r="AS9" s="277">
        <f>[2]Final!AT130</f>
        <v>0</v>
      </c>
      <c r="AT9" s="277">
        <f>[2]Final!AU130</f>
        <v>0</v>
      </c>
      <c r="AU9" s="277">
        <f>[2]Final!AV130</f>
        <v>0</v>
      </c>
      <c r="AV9" s="277">
        <f>[2]Final!AW130</f>
        <v>0</v>
      </c>
      <c r="AW9" s="277">
        <f>[2]Final!AX130</f>
        <v>0</v>
      </c>
      <c r="AX9" s="277">
        <f>[2]Final!AY130</f>
        <v>0</v>
      </c>
      <c r="AY9" s="277">
        <f>[2]Final!AZ130</f>
        <v>0</v>
      </c>
      <c r="AZ9" s="277">
        <f>[2]Final!BA130</f>
        <v>0</v>
      </c>
      <c r="BA9" s="277">
        <f>[2]Final!BB130</f>
        <v>0</v>
      </c>
      <c r="BB9" s="277">
        <f>[2]Final!BC130</f>
        <v>0</v>
      </c>
      <c r="BC9" s="277">
        <f>[2]Final!BD130</f>
        <v>0</v>
      </c>
      <c r="BD9" s="277">
        <f>[2]Final!BE130</f>
        <v>0</v>
      </c>
      <c r="BE9" s="277">
        <f>[2]Final!BF130</f>
        <v>0</v>
      </c>
      <c r="BF9" s="277">
        <f>[2]Final!BG130</f>
        <v>0</v>
      </c>
      <c r="BG9" s="277">
        <f>[2]Final!BH130</f>
        <v>0</v>
      </c>
      <c r="BH9" s="277">
        <f>[2]Final!BI130</f>
        <v>0</v>
      </c>
      <c r="BI9" s="277">
        <f>[2]Final!BJ130</f>
        <v>0</v>
      </c>
      <c r="BJ9" s="277">
        <f>[2]Final!BK130</f>
        <v>0</v>
      </c>
      <c r="BK9" s="277">
        <f>[2]Final!BL130</f>
        <v>0</v>
      </c>
      <c r="BL9" s="277">
        <f>[2]Final!BM130</f>
        <v>0</v>
      </c>
      <c r="BM9" s="277">
        <f>[2]Final!BN130</f>
        <v>0</v>
      </c>
      <c r="BN9" s="277">
        <f>[2]Final!BO130</f>
        <v>0</v>
      </c>
      <c r="BO9" s="277">
        <f>[2]Final!BP130</f>
        <v>0</v>
      </c>
      <c r="BP9" s="277">
        <f>[2]Final!BQ130</f>
        <v>0</v>
      </c>
      <c r="BQ9" s="277">
        <f>[2]Final!BR130</f>
        <v>0</v>
      </c>
      <c r="BR9" s="277">
        <f>[2]Final!BS130</f>
        <v>0</v>
      </c>
      <c r="BS9" s="277">
        <f>[2]Final!BT130</f>
        <v>0</v>
      </c>
      <c r="BT9" s="277">
        <f>[2]Final!BU130</f>
        <v>0</v>
      </c>
      <c r="BU9" s="277">
        <f>[2]Final!BV130</f>
        <v>0</v>
      </c>
      <c r="BV9" s="277">
        <f>[2]Final!BW130</f>
        <v>0</v>
      </c>
      <c r="BW9" s="277">
        <f>[2]Final!BX130</f>
        <v>0</v>
      </c>
      <c r="BX9" s="277">
        <f>[2]Final!BY130</f>
        <v>0</v>
      </c>
      <c r="BY9" s="277">
        <f>[2]Final!BZ130</f>
        <v>0</v>
      </c>
      <c r="BZ9" s="277">
        <f>[2]Final!CA130</f>
        <v>0</v>
      </c>
      <c r="CA9" s="277">
        <f>[2]Final!CB130</f>
        <v>0</v>
      </c>
      <c r="CB9" s="277">
        <f>[2]Final!CC130</f>
        <v>0</v>
      </c>
      <c r="CC9" s="277">
        <f>[2]Final!CD130</f>
        <v>0</v>
      </c>
      <c r="CD9" s="277">
        <f>[2]Final!CE130</f>
        <v>0</v>
      </c>
      <c r="CE9" s="277">
        <f>[2]Final!CF130</f>
        <v>0</v>
      </c>
      <c r="CF9" s="277">
        <f>[2]Final!CG130</f>
        <v>0</v>
      </c>
      <c r="CG9" s="277">
        <f>[2]Final!CH130</f>
        <v>0</v>
      </c>
      <c r="CH9" s="277">
        <f>[2]Final!CI130</f>
        <v>0</v>
      </c>
      <c r="CI9" s="277">
        <f>[2]Final!CJ130</f>
        <v>0</v>
      </c>
      <c r="CJ9" s="277">
        <f>[2]Final!CK130</f>
        <v>0</v>
      </c>
      <c r="CK9" s="277">
        <f>[2]Final!CL130</f>
        <v>0</v>
      </c>
      <c r="CL9" s="277">
        <f>[2]Final!CM130</f>
        <v>0</v>
      </c>
      <c r="CM9" s="277">
        <f>[2]Final!CN130</f>
        <v>0</v>
      </c>
      <c r="CN9" s="277">
        <f>[2]Final!CO130</f>
        <v>0</v>
      </c>
      <c r="CO9" s="277">
        <f>[2]Final!CP130</f>
        <v>0</v>
      </c>
      <c r="CP9" s="277">
        <f>[2]Final!CQ130</f>
        <v>0</v>
      </c>
      <c r="CQ9" s="277">
        <f>[2]Final!CR130</f>
        <v>0</v>
      </c>
      <c r="CR9" s="277">
        <f>[2]Final!CS130</f>
        <v>0</v>
      </c>
      <c r="CS9" s="277">
        <f>[2]Final!CT130</f>
        <v>0</v>
      </c>
      <c r="CT9" s="277">
        <f>[2]Final!CU130</f>
        <v>0</v>
      </c>
      <c r="CU9" s="277">
        <f>[2]Final!CV130</f>
        <v>0</v>
      </c>
      <c r="CV9" s="277">
        <f>[2]Final!CW130</f>
        <v>0</v>
      </c>
      <c r="CW9" s="277">
        <f>[2]Final!CX130</f>
        <v>0</v>
      </c>
      <c r="CX9" s="277">
        <f>[2]Final!CY130</f>
        <v>0</v>
      </c>
      <c r="CY9" s="277">
        <f>[2]Final!CZ130</f>
        <v>0</v>
      </c>
      <c r="CZ9" s="277">
        <f>[2]Final!DA130</f>
        <v>0</v>
      </c>
      <c r="DA9" s="277">
        <f>[2]Final!DB130</f>
        <v>0</v>
      </c>
      <c r="DB9" s="277">
        <f>[2]Final!DC130</f>
        <v>0</v>
      </c>
      <c r="DC9" s="92"/>
      <c r="DD9" s="92"/>
      <c r="DE9" s="92"/>
      <c r="DF9" s="92"/>
      <c r="DG9" s="92"/>
      <c r="DH9" s="92"/>
      <c r="DI9" s="92"/>
      <c r="DJ9" s="92"/>
      <c r="DK9" s="92"/>
      <c r="DL9" s="92"/>
      <c r="DM9" s="92"/>
      <c r="DN9" s="92"/>
      <c r="DO9" s="92"/>
      <c r="DP9" s="92"/>
    </row>
    <row r="10" spans="1:120" x14ac:dyDescent="0.75">
      <c r="A10" s="226">
        <f t="shared" si="0"/>
        <v>1</v>
      </c>
      <c r="B10" s="92" t="s">
        <v>16</v>
      </c>
      <c r="C10" s="277">
        <f>[2]Final!D131</f>
        <v>0</v>
      </c>
      <c r="D10" s="277">
        <f>[2]Final!E131</f>
        <v>0</v>
      </c>
      <c r="E10" s="277">
        <f>[2]Final!F131</f>
        <v>1</v>
      </c>
      <c r="F10" s="277">
        <f>[2]Final!G131</f>
        <v>0</v>
      </c>
      <c r="G10" s="277">
        <f>[2]Final!H131</f>
        <v>0</v>
      </c>
      <c r="H10" s="277">
        <f>[2]Final!I131</f>
        <v>0</v>
      </c>
      <c r="I10" s="277">
        <f>[2]Final!J131</f>
        <v>0</v>
      </c>
      <c r="J10" s="277">
        <f>[2]Final!K131</f>
        <v>0</v>
      </c>
      <c r="K10" s="277">
        <f>[2]Final!L131</f>
        <v>0</v>
      </c>
      <c r="L10" s="277">
        <f>[2]Final!M131</f>
        <v>0</v>
      </c>
      <c r="M10" s="277">
        <f>[2]Final!N131</f>
        <v>0</v>
      </c>
      <c r="N10" s="277">
        <f>[2]Final!O131</f>
        <v>0</v>
      </c>
      <c r="O10" s="277">
        <f>[2]Final!P131</f>
        <v>0</v>
      </c>
      <c r="P10" s="277">
        <f>[2]Final!Q131</f>
        <v>0</v>
      </c>
      <c r="Q10" s="277">
        <f>[2]Final!R131</f>
        <v>0</v>
      </c>
      <c r="R10" s="277">
        <f>[2]Final!S131</f>
        <v>0</v>
      </c>
      <c r="S10" s="277">
        <f>[2]Final!T131</f>
        <v>0</v>
      </c>
      <c r="T10" s="277">
        <f>[2]Final!U131</f>
        <v>0</v>
      </c>
      <c r="U10" s="277">
        <f>[2]Final!V131</f>
        <v>0</v>
      </c>
      <c r="V10" s="277">
        <f>[2]Final!W131</f>
        <v>0</v>
      </c>
      <c r="W10" s="277">
        <f>[2]Final!X131</f>
        <v>0</v>
      </c>
      <c r="X10" s="277">
        <f>[2]Final!Y131</f>
        <v>0</v>
      </c>
      <c r="Y10" s="277">
        <f>[2]Final!Z131</f>
        <v>0</v>
      </c>
      <c r="Z10" s="277">
        <f>[2]Final!AA131</f>
        <v>0</v>
      </c>
      <c r="AA10" s="277">
        <f>[2]Final!AB131</f>
        <v>0</v>
      </c>
      <c r="AB10" s="277">
        <f>[2]Final!AC131</f>
        <v>0</v>
      </c>
      <c r="AC10" s="277">
        <f>[2]Final!AD131</f>
        <v>0</v>
      </c>
      <c r="AD10" s="277">
        <f>[2]Final!AE131</f>
        <v>0</v>
      </c>
      <c r="AE10" s="277">
        <f>[2]Final!AF131</f>
        <v>0</v>
      </c>
      <c r="AF10" s="277">
        <f>[2]Final!AG131</f>
        <v>0</v>
      </c>
      <c r="AG10" s="277">
        <f>[2]Final!AH131</f>
        <v>0</v>
      </c>
      <c r="AH10" s="277">
        <f>[2]Final!AI131</f>
        <v>0</v>
      </c>
      <c r="AI10" s="277">
        <f>[2]Final!AJ131</f>
        <v>0</v>
      </c>
      <c r="AJ10" s="277">
        <f>[2]Final!AK131</f>
        <v>0</v>
      </c>
      <c r="AK10" s="277">
        <f>[2]Final!AL131</f>
        <v>0</v>
      </c>
      <c r="AL10" s="277">
        <f>[2]Final!AM131</f>
        <v>0</v>
      </c>
      <c r="AM10" s="277">
        <f>[2]Final!AN131</f>
        <v>0</v>
      </c>
      <c r="AN10" s="277">
        <f>[2]Final!AO131</f>
        <v>0</v>
      </c>
      <c r="AO10" s="277">
        <f>[2]Final!AP131</f>
        <v>0</v>
      </c>
      <c r="AP10" s="277">
        <f>[2]Final!AQ131</f>
        <v>0</v>
      </c>
      <c r="AQ10" s="277">
        <f>[2]Final!AR131</f>
        <v>0</v>
      </c>
      <c r="AR10" s="277">
        <f>[2]Final!AS131</f>
        <v>0</v>
      </c>
      <c r="AS10" s="277">
        <f>[2]Final!AT131</f>
        <v>0</v>
      </c>
      <c r="AT10" s="277">
        <f>[2]Final!AU131</f>
        <v>0</v>
      </c>
      <c r="AU10" s="277">
        <f>[2]Final!AV131</f>
        <v>0</v>
      </c>
      <c r="AV10" s="277">
        <f>[2]Final!AW131</f>
        <v>0</v>
      </c>
      <c r="AW10" s="277">
        <f>[2]Final!AX131</f>
        <v>0</v>
      </c>
      <c r="AX10" s="277">
        <f>[2]Final!AY131</f>
        <v>0</v>
      </c>
      <c r="AY10" s="277">
        <f>[2]Final!AZ131</f>
        <v>0</v>
      </c>
      <c r="AZ10" s="277">
        <f>[2]Final!BA131</f>
        <v>0</v>
      </c>
      <c r="BA10" s="277">
        <f>[2]Final!BB131</f>
        <v>0</v>
      </c>
      <c r="BB10" s="277">
        <f>[2]Final!BC131</f>
        <v>0</v>
      </c>
      <c r="BC10" s="277">
        <f>[2]Final!BD131</f>
        <v>0</v>
      </c>
      <c r="BD10" s="277">
        <f>[2]Final!BE131</f>
        <v>0</v>
      </c>
      <c r="BE10" s="277">
        <f>[2]Final!BF131</f>
        <v>0</v>
      </c>
      <c r="BF10" s="277">
        <f>[2]Final!BG131</f>
        <v>0</v>
      </c>
      <c r="BG10" s="277">
        <f>[2]Final!BH131</f>
        <v>0</v>
      </c>
      <c r="BH10" s="277">
        <f>[2]Final!BI131</f>
        <v>0</v>
      </c>
      <c r="BI10" s="277">
        <f>[2]Final!BJ131</f>
        <v>0</v>
      </c>
      <c r="BJ10" s="277">
        <f>[2]Final!BK131</f>
        <v>0</v>
      </c>
      <c r="BK10" s="277">
        <f>[2]Final!BL131</f>
        <v>0</v>
      </c>
      <c r="BL10" s="277">
        <f>[2]Final!BM131</f>
        <v>0</v>
      </c>
      <c r="BM10" s="277">
        <f>[2]Final!BN131</f>
        <v>0</v>
      </c>
      <c r="BN10" s="277">
        <f>[2]Final!BO131</f>
        <v>0</v>
      </c>
      <c r="BO10" s="277">
        <f>[2]Final!BP131</f>
        <v>0</v>
      </c>
      <c r="BP10" s="277">
        <f>[2]Final!BQ131</f>
        <v>0</v>
      </c>
      <c r="BQ10" s="277">
        <f>[2]Final!BR131</f>
        <v>0</v>
      </c>
      <c r="BR10" s="277">
        <f>[2]Final!BS131</f>
        <v>0</v>
      </c>
      <c r="BS10" s="277">
        <f>[2]Final!BT131</f>
        <v>0</v>
      </c>
      <c r="BT10" s="277">
        <f>[2]Final!BU131</f>
        <v>0</v>
      </c>
      <c r="BU10" s="277">
        <f>[2]Final!BV131</f>
        <v>0</v>
      </c>
      <c r="BV10" s="277">
        <f>[2]Final!BW131</f>
        <v>0</v>
      </c>
      <c r="BW10" s="277">
        <f>[2]Final!BX131</f>
        <v>0</v>
      </c>
      <c r="BX10" s="277">
        <f>[2]Final!BY131</f>
        <v>0</v>
      </c>
      <c r="BY10" s="277">
        <f>[2]Final!BZ131</f>
        <v>0</v>
      </c>
      <c r="BZ10" s="277">
        <f>[2]Final!CA131</f>
        <v>0</v>
      </c>
      <c r="CA10" s="277">
        <f>[2]Final!CB131</f>
        <v>0</v>
      </c>
      <c r="CB10" s="277">
        <f>[2]Final!CC131</f>
        <v>0</v>
      </c>
      <c r="CC10" s="277">
        <f>[2]Final!CD131</f>
        <v>0</v>
      </c>
      <c r="CD10" s="277">
        <f>[2]Final!CE131</f>
        <v>0</v>
      </c>
      <c r="CE10" s="277">
        <f>[2]Final!CF131</f>
        <v>0</v>
      </c>
      <c r="CF10" s="277">
        <f>[2]Final!CG131</f>
        <v>0</v>
      </c>
      <c r="CG10" s="277">
        <f>[2]Final!CH131</f>
        <v>0</v>
      </c>
      <c r="CH10" s="277">
        <f>[2]Final!CI131</f>
        <v>0</v>
      </c>
      <c r="CI10" s="277">
        <f>[2]Final!CJ131</f>
        <v>0</v>
      </c>
      <c r="CJ10" s="277">
        <f>[2]Final!CK131</f>
        <v>0</v>
      </c>
      <c r="CK10" s="277">
        <f>[2]Final!CL131</f>
        <v>0</v>
      </c>
      <c r="CL10" s="277">
        <f>[2]Final!CM131</f>
        <v>0</v>
      </c>
      <c r="CM10" s="277">
        <f>[2]Final!CN131</f>
        <v>0</v>
      </c>
      <c r="CN10" s="277">
        <f>[2]Final!CO131</f>
        <v>0</v>
      </c>
      <c r="CO10" s="277">
        <f>[2]Final!CP131</f>
        <v>0</v>
      </c>
      <c r="CP10" s="277">
        <f>[2]Final!CQ131</f>
        <v>0</v>
      </c>
      <c r="CQ10" s="277">
        <f>[2]Final!CR131</f>
        <v>0</v>
      </c>
      <c r="CR10" s="277">
        <f>[2]Final!CS131</f>
        <v>0</v>
      </c>
      <c r="CS10" s="277">
        <f>[2]Final!CT131</f>
        <v>0</v>
      </c>
      <c r="CT10" s="277">
        <f>[2]Final!CU131</f>
        <v>0</v>
      </c>
      <c r="CU10" s="277">
        <f>[2]Final!CV131</f>
        <v>0</v>
      </c>
      <c r="CV10" s="277">
        <f>[2]Final!CW131</f>
        <v>0</v>
      </c>
      <c r="CW10" s="277">
        <f>[2]Final!CX131</f>
        <v>0</v>
      </c>
      <c r="CX10" s="277">
        <f>[2]Final!CY131</f>
        <v>0</v>
      </c>
      <c r="CY10" s="277">
        <f>[2]Final!CZ131</f>
        <v>0</v>
      </c>
      <c r="CZ10" s="277">
        <f>[2]Final!DA131</f>
        <v>0</v>
      </c>
      <c r="DA10" s="277">
        <f>[2]Final!DB131</f>
        <v>0</v>
      </c>
      <c r="DB10" s="277">
        <f>[2]Final!DC131</f>
        <v>0</v>
      </c>
      <c r="DC10" s="92"/>
      <c r="DD10" s="92"/>
      <c r="DE10" s="92"/>
      <c r="DF10" s="92"/>
      <c r="DG10" s="92"/>
      <c r="DH10" s="92"/>
      <c r="DI10" s="92"/>
      <c r="DJ10" s="92"/>
      <c r="DK10" s="92"/>
      <c r="DL10" s="92"/>
      <c r="DM10" s="92"/>
      <c r="DN10" s="92"/>
      <c r="DO10" s="92"/>
      <c r="DP10" s="92"/>
    </row>
    <row r="11" spans="1:120" x14ac:dyDescent="0.75">
      <c r="A11" s="226">
        <f t="shared" si="0"/>
        <v>1</v>
      </c>
      <c r="B11" s="92" t="s">
        <v>13</v>
      </c>
      <c r="C11" s="277">
        <f>[2]Final!D132</f>
        <v>0</v>
      </c>
      <c r="D11" s="277">
        <f>[2]Final!E132</f>
        <v>0</v>
      </c>
      <c r="E11" s="277">
        <f>[2]Final!F132</f>
        <v>0</v>
      </c>
      <c r="F11" s="277">
        <f>[2]Final!G132</f>
        <v>1</v>
      </c>
      <c r="G11" s="277">
        <f>[2]Final!H132</f>
        <v>0</v>
      </c>
      <c r="H11" s="277">
        <f>[2]Final!I132</f>
        <v>0</v>
      </c>
      <c r="I11" s="277">
        <f>[2]Final!J132</f>
        <v>0</v>
      </c>
      <c r="J11" s="277">
        <f>[2]Final!K132</f>
        <v>0</v>
      </c>
      <c r="K11" s="277">
        <f>[2]Final!L132</f>
        <v>0</v>
      </c>
      <c r="L11" s="277">
        <f>[2]Final!M132</f>
        <v>0</v>
      </c>
      <c r="M11" s="277">
        <f>[2]Final!N132</f>
        <v>0</v>
      </c>
      <c r="N11" s="277">
        <f>[2]Final!O132</f>
        <v>0</v>
      </c>
      <c r="O11" s="277">
        <f>[2]Final!P132</f>
        <v>0</v>
      </c>
      <c r="P11" s="277">
        <f>[2]Final!Q132</f>
        <v>0</v>
      </c>
      <c r="Q11" s="277">
        <f>[2]Final!R132</f>
        <v>0</v>
      </c>
      <c r="R11" s="277">
        <f>[2]Final!S132</f>
        <v>0</v>
      </c>
      <c r="S11" s="277">
        <f>[2]Final!T132</f>
        <v>0</v>
      </c>
      <c r="T11" s="277">
        <f>[2]Final!U132</f>
        <v>0</v>
      </c>
      <c r="U11" s="277">
        <f>[2]Final!V132</f>
        <v>0</v>
      </c>
      <c r="V11" s="277">
        <f>[2]Final!W132</f>
        <v>0</v>
      </c>
      <c r="W11" s="277">
        <f>[2]Final!X132</f>
        <v>0</v>
      </c>
      <c r="X11" s="277">
        <f>[2]Final!Y132</f>
        <v>0</v>
      </c>
      <c r="Y11" s="277">
        <f>[2]Final!Z132</f>
        <v>0</v>
      </c>
      <c r="Z11" s="277">
        <f>[2]Final!AA132</f>
        <v>0</v>
      </c>
      <c r="AA11" s="277">
        <f>[2]Final!AB132</f>
        <v>0</v>
      </c>
      <c r="AB11" s="277">
        <f>[2]Final!AC132</f>
        <v>0</v>
      </c>
      <c r="AC11" s="277">
        <f>[2]Final!AD132</f>
        <v>0</v>
      </c>
      <c r="AD11" s="277">
        <f>[2]Final!AE132</f>
        <v>0</v>
      </c>
      <c r="AE11" s="277">
        <f>[2]Final!AF132</f>
        <v>0</v>
      </c>
      <c r="AF11" s="277">
        <f>[2]Final!AG132</f>
        <v>0</v>
      </c>
      <c r="AG11" s="277">
        <f>[2]Final!AH132</f>
        <v>0</v>
      </c>
      <c r="AH11" s="277">
        <f>[2]Final!AI132</f>
        <v>0</v>
      </c>
      <c r="AI11" s="277">
        <f>[2]Final!AJ132</f>
        <v>0</v>
      </c>
      <c r="AJ11" s="277">
        <f>[2]Final!AK132</f>
        <v>0</v>
      </c>
      <c r="AK11" s="277">
        <f>[2]Final!AL132</f>
        <v>0</v>
      </c>
      <c r="AL11" s="277">
        <f>[2]Final!AM132</f>
        <v>0</v>
      </c>
      <c r="AM11" s="277">
        <f>[2]Final!AN132</f>
        <v>0</v>
      </c>
      <c r="AN11" s="277">
        <f>[2]Final!AO132</f>
        <v>0</v>
      </c>
      <c r="AO11" s="277">
        <f>[2]Final!AP132</f>
        <v>0</v>
      </c>
      <c r="AP11" s="277">
        <f>[2]Final!AQ132</f>
        <v>0</v>
      </c>
      <c r="AQ11" s="277">
        <f>[2]Final!AR132</f>
        <v>0</v>
      </c>
      <c r="AR11" s="277">
        <f>[2]Final!AS132</f>
        <v>0</v>
      </c>
      <c r="AS11" s="277">
        <f>[2]Final!AT132</f>
        <v>0</v>
      </c>
      <c r="AT11" s="277">
        <f>[2]Final!AU132</f>
        <v>0</v>
      </c>
      <c r="AU11" s="277">
        <f>[2]Final!AV132</f>
        <v>0</v>
      </c>
      <c r="AV11" s="277">
        <f>[2]Final!AW132</f>
        <v>0</v>
      </c>
      <c r="AW11" s="277">
        <f>[2]Final!AX132</f>
        <v>0</v>
      </c>
      <c r="AX11" s="277">
        <f>[2]Final!AY132</f>
        <v>0</v>
      </c>
      <c r="AY11" s="277">
        <f>[2]Final!AZ132</f>
        <v>0</v>
      </c>
      <c r="AZ11" s="277">
        <f>[2]Final!BA132</f>
        <v>0</v>
      </c>
      <c r="BA11" s="277">
        <f>[2]Final!BB132</f>
        <v>0</v>
      </c>
      <c r="BB11" s="277">
        <f>[2]Final!BC132</f>
        <v>0</v>
      </c>
      <c r="BC11" s="277">
        <f>[2]Final!BD132</f>
        <v>0</v>
      </c>
      <c r="BD11" s="277">
        <f>[2]Final!BE132</f>
        <v>0</v>
      </c>
      <c r="BE11" s="277">
        <f>[2]Final!BF132</f>
        <v>0</v>
      </c>
      <c r="BF11" s="277">
        <f>[2]Final!BG132</f>
        <v>0</v>
      </c>
      <c r="BG11" s="277">
        <f>[2]Final!BH132</f>
        <v>0</v>
      </c>
      <c r="BH11" s="277">
        <f>[2]Final!BI132</f>
        <v>0</v>
      </c>
      <c r="BI11" s="277">
        <f>[2]Final!BJ132</f>
        <v>0</v>
      </c>
      <c r="BJ11" s="277">
        <f>[2]Final!BK132</f>
        <v>0</v>
      </c>
      <c r="BK11" s="277">
        <f>[2]Final!BL132</f>
        <v>0</v>
      </c>
      <c r="BL11" s="277">
        <f>[2]Final!BM132</f>
        <v>0</v>
      </c>
      <c r="BM11" s="277">
        <f>[2]Final!BN132</f>
        <v>0</v>
      </c>
      <c r="BN11" s="277">
        <f>[2]Final!BO132</f>
        <v>0</v>
      </c>
      <c r="BO11" s="277">
        <f>[2]Final!BP132</f>
        <v>0</v>
      </c>
      <c r="BP11" s="277">
        <f>[2]Final!BQ132</f>
        <v>0</v>
      </c>
      <c r="BQ11" s="277">
        <f>[2]Final!BR132</f>
        <v>0</v>
      </c>
      <c r="BR11" s="277">
        <f>[2]Final!BS132</f>
        <v>0</v>
      </c>
      <c r="BS11" s="277">
        <f>[2]Final!BT132</f>
        <v>0</v>
      </c>
      <c r="BT11" s="277">
        <f>[2]Final!BU132</f>
        <v>0</v>
      </c>
      <c r="BU11" s="277">
        <f>[2]Final!BV132</f>
        <v>0</v>
      </c>
      <c r="BV11" s="277">
        <f>[2]Final!BW132</f>
        <v>0</v>
      </c>
      <c r="BW11" s="277">
        <f>[2]Final!BX132</f>
        <v>0</v>
      </c>
      <c r="BX11" s="277">
        <f>[2]Final!BY132</f>
        <v>0</v>
      </c>
      <c r="BY11" s="277">
        <f>[2]Final!BZ132</f>
        <v>0</v>
      </c>
      <c r="BZ11" s="277">
        <f>[2]Final!CA132</f>
        <v>0</v>
      </c>
      <c r="CA11" s="277">
        <f>[2]Final!CB132</f>
        <v>0</v>
      </c>
      <c r="CB11" s="277">
        <f>[2]Final!CC132</f>
        <v>0</v>
      </c>
      <c r="CC11" s="277">
        <f>[2]Final!CD132</f>
        <v>0</v>
      </c>
      <c r="CD11" s="277">
        <f>[2]Final!CE132</f>
        <v>0</v>
      </c>
      <c r="CE11" s="277">
        <f>[2]Final!CF132</f>
        <v>0</v>
      </c>
      <c r="CF11" s="277">
        <f>[2]Final!CG132</f>
        <v>0</v>
      </c>
      <c r="CG11" s="277">
        <f>[2]Final!CH132</f>
        <v>0</v>
      </c>
      <c r="CH11" s="277">
        <f>[2]Final!CI132</f>
        <v>0</v>
      </c>
      <c r="CI11" s="277">
        <f>[2]Final!CJ132</f>
        <v>0</v>
      </c>
      <c r="CJ11" s="277">
        <f>[2]Final!CK132</f>
        <v>0</v>
      </c>
      <c r="CK11" s="277">
        <f>[2]Final!CL132</f>
        <v>0</v>
      </c>
      <c r="CL11" s="277">
        <f>[2]Final!CM132</f>
        <v>0</v>
      </c>
      <c r="CM11" s="277">
        <f>[2]Final!CN132</f>
        <v>0</v>
      </c>
      <c r="CN11" s="277">
        <f>[2]Final!CO132</f>
        <v>0</v>
      </c>
      <c r="CO11" s="277">
        <f>[2]Final!CP132</f>
        <v>0</v>
      </c>
      <c r="CP11" s="277">
        <f>[2]Final!CQ132</f>
        <v>0</v>
      </c>
      <c r="CQ11" s="277">
        <f>[2]Final!CR132</f>
        <v>0</v>
      </c>
      <c r="CR11" s="277">
        <f>[2]Final!CS132</f>
        <v>0</v>
      </c>
      <c r="CS11" s="277">
        <f>[2]Final!CT132</f>
        <v>0</v>
      </c>
      <c r="CT11" s="277">
        <f>[2]Final!CU132</f>
        <v>0</v>
      </c>
      <c r="CU11" s="277">
        <f>[2]Final!CV132</f>
        <v>0</v>
      </c>
      <c r="CV11" s="277">
        <f>[2]Final!CW132</f>
        <v>0</v>
      </c>
      <c r="CW11" s="277">
        <f>[2]Final!CX132</f>
        <v>0</v>
      </c>
      <c r="CX11" s="277">
        <f>[2]Final!CY132</f>
        <v>0</v>
      </c>
      <c r="CY11" s="277">
        <f>[2]Final!CZ132</f>
        <v>0</v>
      </c>
      <c r="CZ11" s="277">
        <f>[2]Final!DA132</f>
        <v>0</v>
      </c>
      <c r="DA11" s="277">
        <f>[2]Final!DB132</f>
        <v>0</v>
      </c>
      <c r="DB11" s="277">
        <f>[2]Final!DC132</f>
        <v>0</v>
      </c>
      <c r="DC11" s="92"/>
      <c r="DD11" s="92"/>
      <c r="DE11" s="92"/>
      <c r="DF11" s="92"/>
      <c r="DG11" s="92"/>
      <c r="DH11" s="92"/>
      <c r="DI11" s="92"/>
      <c r="DJ11" s="92"/>
      <c r="DK11" s="92"/>
      <c r="DL11" s="92"/>
      <c r="DM11" s="92"/>
      <c r="DN11" s="92"/>
      <c r="DO11" s="92"/>
      <c r="DP11" s="92"/>
    </row>
    <row r="12" spans="1:120" x14ac:dyDescent="0.75">
      <c r="A12" s="226">
        <f t="shared" si="0"/>
        <v>1</v>
      </c>
      <c r="B12" s="92" t="s">
        <v>19</v>
      </c>
      <c r="C12" s="277">
        <f>[2]Final!D133</f>
        <v>0</v>
      </c>
      <c r="D12" s="277">
        <f>[2]Final!E133</f>
        <v>0</v>
      </c>
      <c r="E12" s="277">
        <f>[2]Final!F133</f>
        <v>0</v>
      </c>
      <c r="F12" s="277">
        <f>[2]Final!G133</f>
        <v>0</v>
      </c>
      <c r="G12" s="277">
        <f>[2]Final!H133</f>
        <v>1</v>
      </c>
      <c r="H12" s="277">
        <f>[2]Final!I133</f>
        <v>0</v>
      </c>
      <c r="I12" s="277">
        <f>[2]Final!J133</f>
        <v>0</v>
      </c>
      <c r="J12" s="277">
        <f>[2]Final!K133</f>
        <v>0</v>
      </c>
      <c r="K12" s="277">
        <f>[2]Final!L133</f>
        <v>0</v>
      </c>
      <c r="L12" s="277">
        <f>[2]Final!M133</f>
        <v>0</v>
      </c>
      <c r="M12" s="277">
        <f>[2]Final!N133</f>
        <v>0</v>
      </c>
      <c r="N12" s="277">
        <f>[2]Final!O133</f>
        <v>0</v>
      </c>
      <c r="O12" s="277">
        <f>[2]Final!P133</f>
        <v>0</v>
      </c>
      <c r="P12" s="277">
        <f>[2]Final!Q133</f>
        <v>0</v>
      </c>
      <c r="Q12" s="277">
        <f>[2]Final!R133</f>
        <v>0</v>
      </c>
      <c r="R12" s="277">
        <f>[2]Final!S133</f>
        <v>0</v>
      </c>
      <c r="S12" s="277">
        <f>[2]Final!T133</f>
        <v>0</v>
      </c>
      <c r="T12" s="277">
        <f>[2]Final!U133</f>
        <v>0</v>
      </c>
      <c r="U12" s="277">
        <f>[2]Final!V133</f>
        <v>0</v>
      </c>
      <c r="V12" s="277">
        <f>[2]Final!W133</f>
        <v>0</v>
      </c>
      <c r="W12" s="277">
        <f>[2]Final!X133</f>
        <v>0</v>
      </c>
      <c r="X12" s="277">
        <f>[2]Final!Y133</f>
        <v>0</v>
      </c>
      <c r="Y12" s="277">
        <f>[2]Final!Z133</f>
        <v>0</v>
      </c>
      <c r="Z12" s="277">
        <f>[2]Final!AA133</f>
        <v>0</v>
      </c>
      <c r="AA12" s="277">
        <f>[2]Final!AB133</f>
        <v>0</v>
      </c>
      <c r="AB12" s="277">
        <f>[2]Final!AC133</f>
        <v>0</v>
      </c>
      <c r="AC12" s="277">
        <f>[2]Final!AD133</f>
        <v>0</v>
      </c>
      <c r="AD12" s="277">
        <f>[2]Final!AE133</f>
        <v>0</v>
      </c>
      <c r="AE12" s="277">
        <f>[2]Final!AF133</f>
        <v>0</v>
      </c>
      <c r="AF12" s="277">
        <f>[2]Final!AG133</f>
        <v>0</v>
      </c>
      <c r="AG12" s="277">
        <f>[2]Final!AH133</f>
        <v>0</v>
      </c>
      <c r="AH12" s="277">
        <f>[2]Final!AI133</f>
        <v>0</v>
      </c>
      <c r="AI12" s="277">
        <f>[2]Final!AJ133</f>
        <v>0</v>
      </c>
      <c r="AJ12" s="277">
        <f>[2]Final!AK133</f>
        <v>0</v>
      </c>
      <c r="AK12" s="277">
        <f>[2]Final!AL133</f>
        <v>0</v>
      </c>
      <c r="AL12" s="277">
        <f>[2]Final!AM133</f>
        <v>0</v>
      </c>
      <c r="AM12" s="277">
        <f>[2]Final!AN133</f>
        <v>0</v>
      </c>
      <c r="AN12" s="277">
        <f>[2]Final!AO133</f>
        <v>0</v>
      </c>
      <c r="AO12" s="277">
        <f>[2]Final!AP133</f>
        <v>0</v>
      </c>
      <c r="AP12" s="277">
        <f>[2]Final!AQ133</f>
        <v>0</v>
      </c>
      <c r="AQ12" s="277">
        <f>[2]Final!AR133</f>
        <v>0</v>
      </c>
      <c r="AR12" s="277">
        <f>[2]Final!AS133</f>
        <v>0</v>
      </c>
      <c r="AS12" s="277">
        <f>[2]Final!AT133</f>
        <v>0</v>
      </c>
      <c r="AT12" s="277">
        <f>[2]Final!AU133</f>
        <v>0</v>
      </c>
      <c r="AU12" s="277">
        <f>[2]Final!AV133</f>
        <v>0</v>
      </c>
      <c r="AV12" s="277">
        <f>[2]Final!AW133</f>
        <v>0</v>
      </c>
      <c r="AW12" s="277">
        <f>[2]Final!AX133</f>
        <v>0</v>
      </c>
      <c r="AX12" s="277">
        <f>[2]Final!AY133</f>
        <v>0</v>
      </c>
      <c r="AY12" s="277">
        <f>[2]Final!AZ133</f>
        <v>0</v>
      </c>
      <c r="AZ12" s="277">
        <f>[2]Final!BA133</f>
        <v>0</v>
      </c>
      <c r="BA12" s="277">
        <f>[2]Final!BB133</f>
        <v>0</v>
      </c>
      <c r="BB12" s="277">
        <f>[2]Final!BC133</f>
        <v>0</v>
      </c>
      <c r="BC12" s="277">
        <f>[2]Final!BD133</f>
        <v>0</v>
      </c>
      <c r="BD12" s="277">
        <f>[2]Final!BE133</f>
        <v>0</v>
      </c>
      <c r="BE12" s="277">
        <f>[2]Final!BF133</f>
        <v>0</v>
      </c>
      <c r="BF12" s="277">
        <f>[2]Final!BG133</f>
        <v>0</v>
      </c>
      <c r="BG12" s="277">
        <f>[2]Final!BH133</f>
        <v>0</v>
      </c>
      <c r="BH12" s="277">
        <f>[2]Final!BI133</f>
        <v>0</v>
      </c>
      <c r="BI12" s="277">
        <f>[2]Final!BJ133</f>
        <v>0</v>
      </c>
      <c r="BJ12" s="277">
        <f>[2]Final!BK133</f>
        <v>0</v>
      </c>
      <c r="BK12" s="277">
        <f>[2]Final!BL133</f>
        <v>0</v>
      </c>
      <c r="BL12" s="277">
        <f>[2]Final!BM133</f>
        <v>0</v>
      </c>
      <c r="BM12" s="277">
        <f>[2]Final!BN133</f>
        <v>0</v>
      </c>
      <c r="BN12" s="277">
        <f>[2]Final!BO133</f>
        <v>0</v>
      </c>
      <c r="BO12" s="277">
        <f>[2]Final!BP133</f>
        <v>0</v>
      </c>
      <c r="BP12" s="277">
        <f>[2]Final!BQ133</f>
        <v>0</v>
      </c>
      <c r="BQ12" s="277">
        <f>[2]Final!BR133</f>
        <v>0</v>
      </c>
      <c r="BR12" s="277">
        <f>[2]Final!BS133</f>
        <v>0</v>
      </c>
      <c r="BS12" s="277">
        <f>[2]Final!BT133</f>
        <v>0</v>
      </c>
      <c r="BT12" s="277">
        <f>[2]Final!BU133</f>
        <v>0</v>
      </c>
      <c r="BU12" s="277">
        <f>[2]Final!BV133</f>
        <v>0</v>
      </c>
      <c r="BV12" s="277">
        <f>[2]Final!BW133</f>
        <v>0</v>
      </c>
      <c r="BW12" s="277">
        <f>[2]Final!BX133</f>
        <v>0</v>
      </c>
      <c r="BX12" s="277">
        <f>[2]Final!BY133</f>
        <v>0</v>
      </c>
      <c r="BY12" s="277">
        <f>[2]Final!BZ133</f>
        <v>0</v>
      </c>
      <c r="BZ12" s="277">
        <f>[2]Final!CA133</f>
        <v>0</v>
      </c>
      <c r="CA12" s="277">
        <f>[2]Final!CB133</f>
        <v>0</v>
      </c>
      <c r="CB12" s="277">
        <f>[2]Final!CC133</f>
        <v>0</v>
      </c>
      <c r="CC12" s="277">
        <f>[2]Final!CD133</f>
        <v>0</v>
      </c>
      <c r="CD12" s="277">
        <f>[2]Final!CE133</f>
        <v>0</v>
      </c>
      <c r="CE12" s="277">
        <f>[2]Final!CF133</f>
        <v>0</v>
      </c>
      <c r="CF12" s="277">
        <f>[2]Final!CG133</f>
        <v>0</v>
      </c>
      <c r="CG12" s="277">
        <f>[2]Final!CH133</f>
        <v>0</v>
      </c>
      <c r="CH12" s="277">
        <f>[2]Final!CI133</f>
        <v>0</v>
      </c>
      <c r="CI12" s="277">
        <f>[2]Final!CJ133</f>
        <v>0</v>
      </c>
      <c r="CJ12" s="277">
        <f>[2]Final!CK133</f>
        <v>0</v>
      </c>
      <c r="CK12" s="277">
        <f>[2]Final!CL133</f>
        <v>0</v>
      </c>
      <c r="CL12" s="277">
        <f>[2]Final!CM133</f>
        <v>0</v>
      </c>
      <c r="CM12" s="277">
        <f>[2]Final!CN133</f>
        <v>0</v>
      </c>
      <c r="CN12" s="277">
        <f>[2]Final!CO133</f>
        <v>0</v>
      </c>
      <c r="CO12" s="277">
        <f>[2]Final!CP133</f>
        <v>0</v>
      </c>
      <c r="CP12" s="277">
        <f>[2]Final!CQ133</f>
        <v>0</v>
      </c>
      <c r="CQ12" s="277">
        <f>[2]Final!CR133</f>
        <v>0</v>
      </c>
      <c r="CR12" s="277">
        <f>[2]Final!CS133</f>
        <v>0</v>
      </c>
      <c r="CS12" s="277">
        <f>[2]Final!CT133</f>
        <v>0</v>
      </c>
      <c r="CT12" s="277">
        <f>[2]Final!CU133</f>
        <v>0</v>
      </c>
      <c r="CU12" s="277">
        <f>[2]Final!CV133</f>
        <v>0</v>
      </c>
      <c r="CV12" s="277">
        <f>[2]Final!CW133</f>
        <v>0</v>
      </c>
      <c r="CW12" s="277">
        <f>[2]Final!CX133</f>
        <v>0</v>
      </c>
      <c r="CX12" s="277">
        <f>[2]Final!CY133</f>
        <v>0</v>
      </c>
      <c r="CY12" s="277">
        <f>[2]Final!CZ133</f>
        <v>0</v>
      </c>
      <c r="CZ12" s="277">
        <f>[2]Final!DA133</f>
        <v>0</v>
      </c>
      <c r="DA12" s="277">
        <f>[2]Final!DB133</f>
        <v>0</v>
      </c>
      <c r="DB12" s="277">
        <f>[2]Final!DC133</f>
        <v>0</v>
      </c>
      <c r="DC12" s="92"/>
      <c r="DD12" s="92"/>
      <c r="DE12" s="92"/>
      <c r="DF12" s="92"/>
      <c r="DG12" s="92"/>
      <c r="DH12" s="92"/>
      <c r="DI12" s="92"/>
      <c r="DJ12" s="92"/>
      <c r="DK12" s="92"/>
      <c r="DL12" s="92"/>
      <c r="DM12" s="92"/>
      <c r="DN12" s="92"/>
      <c r="DO12" s="92"/>
      <c r="DP12" s="92"/>
    </row>
    <row r="13" spans="1:120" x14ac:dyDescent="0.75">
      <c r="A13" s="226">
        <f t="shared" si="0"/>
        <v>1</v>
      </c>
      <c r="B13" s="92" t="s">
        <v>33</v>
      </c>
      <c r="C13" s="277">
        <f>[2]Final!D134</f>
        <v>0</v>
      </c>
      <c r="D13" s="277">
        <f>[2]Final!E134</f>
        <v>0</v>
      </c>
      <c r="E13" s="277">
        <f>[2]Final!F134</f>
        <v>0</v>
      </c>
      <c r="F13" s="277">
        <f>[2]Final!G134</f>
        <v>0</v>
      </c>
      <c r="G13" s="277">
        <f>[2]Final!H134</f>
        <v>0</v>
      </c>
      <c r="H13" s="277">
        <f>[2]Final!I134</f>
        <v>1</v>
      </c>
      <c r="I13" s="277">
        <f>[2]Final!J134</f>
        <v>0</v>
      </c>
      <c r="J13" s="277">
        <f>[2]Final!K134</f>
        <v>0</v>
      </c>
      <c r="K13" s="277">
        <f>[2]Final!L134</f>
        <v>0</v>
      </c>
      <c r="L13" s="277">
        <f>[2]Final!M134</f>
        <v>0</v>
      </c>
      <c r="M13" s="277">
        <f>[2]Final!N134</f>
        <v>0</v>
      </c>
      <c r="N13" s="277">
        <f>[2]Final!O134</f>
        <v>0</v>
      </c>
      <c r="O13" s="277">
        <f>[2]Final!P134</f>
        <v>0</v>
      </c>
      <c r="P13" s="277">
        <f>[2]Final!Q134</f>
        <v>0</v>
      </c>
      <c r="Q13" s="277">
        <f>[2]Final!R134</f>
        <v>0</v>
      </c>
      <c r="R13" s="277">
        <f>[2]Final!S134</f>
        <v>0</v>
      </c>
      <c r="S13" s="277">
        <f>[2]Final!T134</f>
        <v>0</v>
      </c>
      <c r="T13" s="277">
        <f>[2]Final!U134</f>
        <v>0</v>
      </c>
      <c r="U13" s="277">
        <f>[2]Final!V134</f>
        <v>0</v>
      </c>
      <c r="V13" s="277">
        <f>[2]Final!W134</f>
        <v>0</v>
      </c>
      <c r="W13" s="277">
        <f>[2]Final!X134</f>
        <v>0</v>
      </c>
      <c r="X13" s="277">
        <f>[2]Final!Y134</f>
        <v>0</v>
      </c>
      <c r="Y13" s="277">
        <f>[2]Final!Z134</f>
        <v>0</v>
      </c>
      <c r="Z13" s="277">
        <f>[2]Final!AA134</f>
        <v>0</v>
      </c>
      <c r="AA13" s="277">
        <f>[2]Final!AB134</f>
        <v>0</v>
      </c>
      <c r="AB13" s="277">
        <f>[2]Final!AC134</f>
        <v>0</v>
      </c>
      <c r="AC13" s="277">
        <f>[2]Final!AD134</f>
        <v>0</v>
      </c>
      <c r="AD13" s="277">
        <f>[2]Final!AE134</f>
        <v>0</v>
      </c>
      <c r="AE13" s="277">
        <f>[2]Final!AF134</f>
        <v>0</v>
      </c>
      <c r="AF13" s="277">
        <f>[2]Final!AG134</f>
        <v>0</v>
      </c>
      <c r="AG13" s="277">
        <f>[2]Final!AH134</f>
        <v>0</v>
      </c>
      <c r="AH13" s="277">
        <f>[2]Final!AI134</f>
        <v>0</v>
      </c>
      <c r="AI13" s="277">
        <f>[2]Final!AJ134</f>
        <v>0</v>
      </c>
      <c r="AJ13" s="277">
        <f>[2]Final!AK134</f>
        <v>0</v>
      </c>
      <c r="AK13" s="277">
        <f>[2]Final!AL134</f>
        <v>0</v>
      </c>
      <c r="AL13" s="277">
        <f>[2]Final!AM134</f>
        <v>0</v>
      </c>
      <c r="AM13" s="277">
        <f>[2]Final!AN134</f>
        <v>0</v>
      </c>
      <c r="AN13" s="277">
        <f>[2]Final!AO134</f>
        <v>0</v>
      </c>
      <c r="AO13" s="277">
        <f>[2]Final!AP134</f>
        <v>0</v>
      </c>
      <c r="AP13" s="277">
        <f>[2]Final!AQ134</f>
        <v>0</v>
      </c>
      <c r="AQ13" s="277">
        <f>[2]Final!AR134</f>
        <v>0</v>
      </c>
      <c r="AR13" s="277">
        <f>[2]Final!AS134</f>
        <v>0</v>
      </c>
      <c r="AS13" s="277">
        <f>[2]Final!AT134</f>
        <v>0</v>
      </c>
      <c r="AT13" s="277">
        <f>[2]Final!AU134</f>
        <v>0</v>
      </c>
      <c r="AU13" s="277">
        <f>[2]Final!AV134</f>
        <v>0</v>
      </c>
      <c r="AV13" s="277">
        <f>[2]Final!AW134</f>
        <v>0</v>
      </c>
      <c r="AW13" s="277">
        <f>[2]Final!AX134</f>
        <v>0</v>
      </c>
      <c r="AX13" s="277">
        <f>[2]Final!AY134</f>
        <v>0</v>
      </c>
      <c r="AY13" s="277">
        <f>[2]Final!AZ134</f>
        <v>0</v>
      </c>
      <c r="AZ13" s="277">
        <f>[2]Final!BA134</f>
        <v>0</v>
      </c>
      <c r="BA13" s="277">
        <f>[2]Final!BB134</f>
        <v>0</v>
      </c>
      <c r="BB13" s="277">
        <f>[2]Final!BC134</f>
        <v>0</v>
      </c>
      <c r="BC13" s="277">
        <f>[2]Final!BD134</f>
        <v>0</v>
      </c>
      <c r="BD13" s="277">
        <f>[2]Final!BE134</f>
        <v>0</v>
      </c>
      <c r="BE13" s="277">
        <f>[2]Final!BF134</f>
        <v>0</v>
      </c>
      <c r="BF13" s="277">
        <f>[2]Final!BG134</f>
        <v>0</v>
      </c>
      <c r="BG13" s="277">
        <f>[2]Final!BH134</f>
        <v>0</v>
      </c>
      <c r="BH13" s="277">
        <f>[2]Final!BI134</f>
        <v>0</v>
      </c>
      <c r="BI13" s="277">
        <f>[2]Final!BJ134</f>
        <v>0</v>
      </c>
      <c r="BJ13" s="277">
        <f>[2]Final!BK134</f>
        <v>0</v>
      </c>
      <c r="BK13" s="277">
        <f>[2]Final!BL134</f>
        <v>0</v>
      </c>
      <c r="BL13" s="277">
        <f>[2]Final!BM134</f>
        <v>0</v>
      </c>
      <c r="BM13" s="277">
        <f>[2]Final!BN134</f>
        <v>0</v>
      </c>
      <c r="BN13" s="277">
        <f>[2]Final!BO134</f>
        <v>0</v>
      </c>
      <c r="BO13" s="277">
        <f>[2]Final!BP134</f>
        <v>0</v>
      </c>
      <c r="BP13" s="277">
        <f>[2]Final!BQ134</f>
        <v>0</v>
      </c>
      <c r="BQ13" s="277">
        <f>[2]Final!BR134</f>
        <v>0</v>
      </c>
      <c r="BR13" s="277">
        <f>[2]Final!BS134</f>
        <v>0</v>
      </c>
      <c r="BS13" s="277">
        <f>[2]Final!BT134</f>
        <v>0</v>
      </c>
      <c r="BT13" s="277">
        <f>[2]Final!BU134</f>
        <v>0</v>
      </c>
      <c r="BU13" s="277">
        <f>[2]Final!BV134</f>
        <v>0</v>
      </c>
      <c r="BV13" s="277">
        <f>[2]Final!BW134</f>
        <v>0</v>
      </c>
      <c r="BW13" s="277">
        <f>[2]Final!BX134</f>
        <v>0</v>
      </c>
      <c r="BX13" s="277">
        <f>[2]Final!BY134</f>
        <v>0</v>
      </c>
      <c r="BY13" s="277">
        <f>[2]Final!BZ134</f>
        <v>0</v>
      </c>
      <c r="BZ13" s="277">
        <f>[2]Final!CA134</f>
        <v>0</v>
      </c>
      <c r="CA13" s="277">
        <f>[2]Final!CB134</f>
        <v>0</v>
      </c>
      <c r="CB13" s="277">
        <f>[2]Final!CC134</f>
        <v>0</v>
      </c>
      <c r="CC13" s="277">
        <f>[2]Final!CD134</f>
        <v>0</v>
      </c>
      <c r="CD13" s="277">
        <f>[2]Final!CE134</f>
        <v>0</v>
      </c>
      <c r="CE13" s="277">
        <f>[2]Final!CF134</f>
        <v>0</v>
      </c>
      <c r="CF13" s="277">
        <f>[2]Final!CG134</f>
        <v>0</v>
      </c>
      <c r="CG13" s="277">
        <f>[2]Final!CH134</f>
        <v>0</v>
      </c>
      <c r="CH13" s="277">
        <f>[2]Final!CI134</f>
        <v>0</v>
      </c>
      <c r="CI13" s="277">
        <f>[2]Final!CJ134</f>
        <v>0</v>
      </c>
      <c r="CJ13" s="277">
        <f>[2]Final!CK134</f>
        <v>0</v>
      </c>
      <c r="CK13" s="277">
        <f>[2]Final!CL134</f>
        <v>0</v>
      </c>
      <c r="CL13" s="277">
        <f>[2]Final!CM134</f>
        <v>0</v>
      </c>
      <c r="CM13" s="277">
        <f>[2]Final!CN134</f>
        <v>0</v>
      </c>
      <c r="CN13" s="277">
        <f>[2]Final!CO134</f>
        <v>0</v>
      </c>
      <c r="CO13" s="277">
        <f>[2]Final!CP134</f>
        <v>0</v>
      </c>
      <c r="CP13" s="277">
        <f>[2]Final!CQ134</f>
        <v>0</v>
      </c>
      <c r="CQ13" s="277">
        <f>[2]Final!CR134</f>
        <v>0</v>
      </c>
      <c r="CR13" s="277">
        <f>[2]Final!CS134</f>
        <v>0</v>
      </c>
      <c r="CS13" s="277">
        <f>[2]Final!CT134</f>
        <v>0</v>
      </c>
      <c r="CT13" s="277">
        <f>[2]Final!CU134</f>
        <v>0</v>
      </c>
      <c r="CU13" s="277">
        <f>[2]Final!CV134</f>
        <v>0</v>
      </c>
      <c r="CV13" s="277">
        <f>[2]Final!CW134</f>
        <v>0</v>
      </c>
      <c r="CW13" s="277">
        <f>[2]Final!CX134</f>
        <v>0</v>
      </c>
      <c r="CX13" s="277">
        <f>[2]Final!CY134</f>
        <v>0</v>
      </c>
      <c r="CY13" s="277">
        <f>[2]Final!CZ134</f>
        <v>0</v>
      </c>
      <c r="CZ13" s="277">
        <f>[2]Final!DA134</f>
        <v>0</v>
      </c>
      <c r="DA13" s="277">
        <f>[2]Final!DB134</f>
        <v>0</v>
      </c>
      <c r="DB13" s="277">
        <f>[2]Final!DC134</f>
        <v>0</v>
      </c>
      <c r="DC13" s="92"/>
      <c r="DD13" s="92"/>
      <c r="DE13" s="92"/>
      <c r="DF13" s="92"/>
      <c r="DG13" s="92"/>
      <c r="DH13" s="92"/>
      <c r="DI13" s="92"/>
      <c r="DJ13" s="92"/>
      <c r="DK13" s="92"/>
      <c r="DL13" s="92"/>
      <c r="DM13" s="92"/>
      <c r="DN13" s="92"/>
      <c r="DO13" s="92"/>
      <c r="DP13" s="92"/>
    </row>
    <row r="14" spans="1:120" x14ac:dyDescent="0.75">
      <c r="A14" s="226">
        <f t="shared" si="0"/>
        <v>1</v>
      </c>
      <c r="B14" s="92" t="s">
        <v>36</v>
      </c>
      <c r="C14" s="277">
        <f>[2]Final!D135</f>
        <v>0</v>
      </c>
      <c r="D14" s="277">
        <f>[2]Final!E135</f>
        <v>0</v>
      </c>
      <c r="E14" s="277">
        <f>[2]Final!F135</f>
        <v>0</v>
      </c>
      <c r="F14" s="277">
        <f>[2]Final!G135</f>
        <v>0</v>
      </c>
      <c r="G14" s="277">
        <f>[2]Final!H135</f>
        <v>0</v>
      </c>
      <c r="H14" s="277">
        <f>[2]Final!I135</f>
        <v>0</v>
      </c>
      <c r="I14" s="277">
        <f>[2]Final!J135</f>
        <v>1</v>
      </c>
      <c r="J14" s="277">
        <f>[2]Final!K135</f>
        <v>0</v>
      </c>
      <c r="K14" s="277">
        <f>[2]Final!L135</f>
        <v>0</v>
      </c>
      <c r="L14" s="277">
        <f>[2]Final!M135</f>
        <v>0</v>
      </c>
      <c r="M14" s="277">
        <f>[2]Final!N135</f>
        <v>0</v>
      </c>
      <c r="N14" s="277">
        <f>[2]Final!O135</f>
        <v>0</v>
      </c>
      <c r="O14" s="277">
        <f>[2]Final!P135</f>
        <v>0</v>
      </c>
      <c r="P14" s="277">
        <f>[2]Final!Q135</f>
        <v>0</v>
      </c>
      <c r="Q14" s="277">
        <f>[2]Final!R135</f>
        <v>0</v>
      </c>
      <c r="R14" s="277">
        <f>[2]Final!S135</f>
        <v>0</v>
      </c>
      <c r="S14" s="277">
        <f>[2]Final!T135</f>
        <v>0</v>
      </c>
      <c r="T14" s="277">
        <f>[2]Final!U135</f>
        <v>0</v>
      </c>
      <c r="U14" s="277">
        <f>[2]Final!V135</f>
        <v>0</v>
      </c>
      <c r="V14" s="277">
        <f>[2]Final!W135</f>
        <v>0</v>
      </c>
      <c r="W14" s="277">
        <f>[2]Final!X135</f>
        <v>0</v>
      </c>
      <c r="X14" s="277">
        <f>[2]Final!Y135</f>
        <v>0</v>
      </c>
      <c r="Y14" s="277">
        <f>[2]Final!Z135</f>
        <v>0</v>
      </c>
      <c r="Z14" s="277">
        <f>[2]Final!AA135</f>
        <v>0</v>
      </c>
      <c r="AA14" s="277">
        <f>[2]Final!AB135</f>
        <v>0</v>
      </c>
      <c r="AB14" s="277">
        <f>[2]Final!AC135</f>
        <v>0</v>
      </c>
      <c r="AC14" s="277">
        <f>[2]Final!AD135</f>
        <v>0</v>
      </c>
      <c r="AD14" s="277">
        <f>[2]Final!AE135</f>
        <v>0</v>
      </c>
      <c r="AE14" s="277">
        <f>[2]Final!AF135</f>
        <v>0</v>
      </c>
      <c r="AF14" s="277">
        <f>[2]Final!AG135</f>
        <v>0</v>
      </c>
      <c r="AG14" s="277">
        <f>[2]Final!AH135</f>
        <v>0</v>
      </c>
      <c r="AH14" s="277">
        <f>[2]Final!AI135</f>
        <v>0</v>
      </c>
      <c r="AI14" s="277">
        <f>[2]Final!AJ135</f>
        <v>0</v>
      </c>
      <c r="AJ14" s="277">
        <f>[2]Final!AK135</f>
        <v>0</v>
      </c>
      <c r="AK14" s="277">
        <f>[2]Final!AL135</f>
        <v>0</v>
      </c>
      <c r="AL14" s="277">
        <f>[2]Final!AM135</f>
        <v>0</v>
      </c>
      <c r="AM14" s="277">
        <f>[2]Final!AN135</f>
        <v>0</v>
      </c>
      <c r="AN14" s="277">
        <f>[2]Final!AO135</f>
        <v>0</v>
      </c>
      <c r="AO14" s="277">
        <f>[2]Final!AP135</f>
        <v>0</v>
      </c>
      <c r="AP14" s="277">
        <f>[2]Final!AQ135</f>
        <v>0</v>
      </c>
      <c r="AQ14" s="277">
        <f>[2]Final!AR135</f>
        <v>0</v>
      </c>
      <c r="AR14" s="277">
        <f>[2]Final!AS135</f>
        <v>0</v>
      </c>
      <c r="AS14" s="277">
        <f>[2]Final!AT135</f>
        <v>0</v>
      </c>
      <c r="AT14" s="277">
        <f>[2]Final!AU135</f>
        <v>0</v>
      </c>
      <c r="AU14" s="277">
        <f>[2]Final!AV135</f>
        <v>0</v>
      </c>
      <c r="AV14" s="277">
        <f>[2]Final!AW135</f>
        <v>0</v>
      </c>
      <c r="AW14" s="277">
        <f>[2]Final!AX135</f>
        <v>0</v>
      </c>
      <c r="AX14" s="277">
        <f>[2]Final!AY135</f>
        <v>0</v>
      </c>
      <c r="AY14" s="277">
        <f>[2]Final!AZ135</f>
        <v>0</v>
      </c>
      <c r="AZ14" s="277">
        <f>[2]Final!BA135</f>
        <v>0</v>
      </c>
      <c r="BA14" s="277">
        <f>[2]Final!BB135</f>
        <v>0</v>
      </c>
      <c r="BB14" s="277">
        <f>[2]Final!BC135</f>
        <v>0</v>
      </c>
      <c r="BC14" s="277">
        <f>[2]Final!BD135</f>
        <v>0</v>
      </c>
      <c r="BD14" s="277">
        <f>[2]Final!BE135</f>
        <v>0</v>
      </c>
      <c r="BE14" s="277">
        <f>[2]Final!BF135</f>
        <v>0</v>
      </c>
      <c r="BF14" s="277">
        <f>[2]Final!BG135</f>
        <v>0</v>
      </c>
      <c r="BG14" s="277">
        <f>[2]Final!BH135</f>
        <v>0</v>
      </c>
      <c r="BH14" s="277">
        <f>[2]Final!BI135</f>
        <v>0</v>
      </c>
      <c r="BI14" s="277">
        <f>[2]Final!BJ135</f>
        <v>0</v>
      </c>
      <c r="BJ14" s="277">
        <f>[2]Final!BK135</f>
        <v>0</v>
      </c>
      <c r="BK14" s="277">
        <f>[2]Final!BL135</f>
        <v>0</v>
      </c>
      <c r="BL14" s="277">
        <f>[2]Final!BM135</f>
        <v>0</v>
      </c>
      <c r="BM14" s="277">
        <f>[2]Final!BN135</f>
        <v>0</v>
      </c>
      <c r="BN14" s="277">
        <f>[2]Final!BO135</f>
        <v>0</v>
      </c>
      <c r="BO14" s="277">
        <f>[2]Final!BP135</f>
        <v>0</v>
      </c>
      <c r="BP14" s="277">
        <f>[2]Final!BQ135</f>
        <v>0</v>
      </c>
      <c r="BQ14" s="277">
        <f>[2]Final!BR135</f>
        <v>0</v>
      </c>
      <c r="BR14" s="277">
        <f>[2]Final!BS135</f>
        <v>0</v>
      </c>
      <c r="BS14" s="277">
        <f>[2]Final!BT135</f>
        <v>0</v>
      </c>
      <c r="BT14" s="277">
        <f>[2]Final!BU135</f>
        <v>0</v>
      </c>
      <c r="BU14" s="277">
        <f>[2]Final!BV135</f>
        <v>0</v>
      </c>
      <c r="BV14" s="277">
        <f>[2]Final!BW135</f>
        <v>0</v>
      </c>
      <c r="BW14" s="277">
        <f>[2]Final!BX135</f>
        <v>0</v>
      </c>
      <c r="BX14" s="277">
        <f>[2]Final!BY135</f>
        <v>0</v>
      </c>
      <c r="BY14" s="277">
        <f>[2]Final!BZ135</f>
        <v>0</v>
      </c>
      <c r="BZ14" s="277">
        <f>[2]Final!CA135</f>
        <v>0</v>
      </c>
      <c r="CA14" s="277">
        <f>[2]Final!CB135</f>
        <v>0</v>
      </c>
      <c r="CB14" s="277">
        <f>[2]Final!CC135</f>
        <v>0</v>
      </c>
      <c r="CC14" s="277">
        <f>[2]Final!CD135</f>
        <v>0</v>
      </c>
      <c r="CD14" s="277">
        <f>[2]Final!CE135</f>
        <v>0</v>
      </c>
      <c r="CE14" s="277">
        <f>[2]Final!CF135</f>
        <v>0</v>
      </c>
      <c r="CF14" s="277">
        <f>[2]Final!CG135</f>
        <v>0</v>
      </c>
      <c r="CG14" s="277">
        <f>[2]Final!CH135</f>
        <v>0</v>
      </c>
      <c r="CH14" s="277">
        <f>[2]Final!CI135</f>
        <v>0</v>
      </c>
      <c r="CI14" s="277">
        <f>[2]Final!CJ135</f>
        <v>0</v>
      </c>
      <c r="CJ14" s="277">
        <f>[2]Final!CK135</f>
        <v>0</v>
      </c>
      <c r="CK14" s="277">
        <f>[2]Final!CL135</f>
        <v>0</v>
      </c>
      <c r="CL14" s="277">
        <f>[2]Final!CM135</f>
        <v>0</v>
      </c>
      <c r="CM14" s="277">
        <f>[2]Final!CN135</f>
        <v>0</v>
      </c>
      <c r="CN14" s="277">
        <f>[2]Final!CO135</f>
        <v>0</v>
      </c>
      <c r="CO14" s="277">
        <f>[2]Final!CP135</f>
        <v>0</v>
      </c>
      <c r="CP14" s="277">
        <f>[2]Final!CQ135</f>
        <v>0</v>
      </c>
      <c r="CQ14" s="277">
        <f>[2]Final!CR135</f>
        <v>0</v>
      </c>
      <c r="CR14" s="277">
        <f>[2]Final!CS135</f>
        <v>0</v>
      </c>
      <c r="CS14" s="277">
        <f>[2]Final!CT135</f>
        <v>0</v>
      </c>
      <c r="CT14" s="277">
        <f>[2]Final!CU135</f>
        <v>0</v>
      </c>
      <c r="CU14" s="277">
        <f>[2]Final!CV135</f>
        <v>0</v>
      </c>
      <c r="CV14" s="277">
        <f>[2]Final!CW135</f>
        <v>0</v>
      </c>
      <c r="CW14" s="277">
        <f>[2]Final!CX135</f>
        <v>0</v>
      </c>
      <c r="CX14" s="277">
        <f>[2]Final!CY135</f>
        <v>0</v>
      </c>
      <c r="CY14" s="277">
        <f>[2]Final!CZ135</f>
        <v>0</v>
      </c>
      <c r="CZ14" s="277">
        <f>[2]Final!DA135</f>
        <v>0</v>
      </c>
      <c r="DA14" s="277">
        <f>[2]Final!DB135</f>
        <v>0</v>
      </c>
      <c r="DB14" s="277">
        <f>[2]Final!DC135</f>
        <v>0</v>
      </c>
      <c r="DC14" s="92"/>
      <c r="DD14" s="92"/>
      <c r="DE14" s="92"/>
      <c r="DF14" s="92"/>
      <c r="DG14" s="92"/>
      <c r="DH14" s="92"/>
      <c r="DI14" s="92"/>
      <c r="DJ14" s="92"/>
      <c r="DK14" s="92"/>
      <c r="DL14" s="92"/>
      <c r="DM14" s="92"/>
      <c r="DN14" s="92"/>
      <c r="DO14" s="92"/>
      <c r="DP14" s="92"/>
    </row>
    <row r="15" spans="1:120" x14ac:dyDescent="0.75">
      <c r="A15" s="226">
        <f t="shared" si="0"/>
        <v>1</v>
      </c>
      <c r="B15" s="92" t="s">
        <v>30</v>
      </c>
      <c r="C15" s="277">
        <f>[2]Final!D136</f>
        <v>0</v>
      </c>
      <c r="D15" s="277">
        <f>[2]Final!E136</f>
        <v>0</v>
      </c>
      <c r="E15" s="277">
        <f>[2]Final!F136</f>
        <v>0</v>
      </c>
      <c r="F15" s="277">
        <f>[2]Final!G136</f>
        <v>0</v>
      </c>
      <c r="G15" s="277">
        <f>[2]Final!H136</f>
        <v>0</v>
      </c>
      <c r="H15" s="277">
        <f>[2]Final!I136</f>
        <v>0</v>
      </c>
      <c r="I15" s="277">
        <f>[2]Final!J136</f>
        <v>0</v>
      </c>
      <c r="J15" s="277">
        <f>[2]Final!K136</f>
        <v>1</v>
      </c>
      <c r="K15" s="277">
        <f>[2]Final!L136</f>
        <v>0</v>
      </c>
      <c r="L15" s="277">
        <f>[2]Final!M136</f>
        <v>0</v>
      </c>
      <c r="M15" s="277">
        <f>[2]Final!N136</f>
        <v>0</v>
      </c>
      <c r="N15" s="277">
        <f>[2]Final!O136</f>
        <v>0</v>
      </c>
      <c r="O15" s="277">
        <f>[2]Final!P136</f>
        <v>0</v>
      </c>
      <c r="P15" s="277">
        <f>[2]Final!Q136</f>
        <v>0</v>
      </c>
      <c r="Q15" s="277">
        <f>[2]Final!R136</f>
        <v>0</v>
      </c>
      <c r="R15" s="277">
        <f>[2]Final!S136</f>
        <v>0</v>
      </c>
      <c r="S15" s="277">
        <f>[2]Final!T136</f>
        <v>0</v>
      </c>
      <c r="T15" s="277">
        <f>[2]Final!U136</f>
        <v>0</v>
      </c>
      <c r="U15" s="277">
        <f>[2]Final!V136</f>
        <v>0</v>
      </c>
      <c r="V15" s="277">
        <f>[2]Final!W136</f>
        <v>0</v>
      </c>
      <c r="W15" s="277">
        <f>[2]Final!X136</f>
        <v>0</v>
      </c>
      <c r="X15" s="277">
        <f>[2]Final!Y136</f>
        <v>0</v>
      </c>
      <c r="Y15" s="277">
        <f>[2]Final!Z136</f>
        <v>0</v>
      </c>
      <c r="Z15" s="277">
        <f>[2]Final!AA136</f>
        <v>0</v>
      </c>
      <c r="AA15" s="277">
        <f>[2]Final!AB136</f>
        <v>0</v>
      </c>
      <c r="AB15" s="277">
        <f>[2]Final!AC136</f>
        <v>0</v>
      </c>
      <c r="AC15" s="277">
        <f>[2]Final!AD136</f>
        <v>0</v>
      </c>
      <c r="AD15" s="277">
        <f>[2]Final!AE136</f>
        <v>0</v>
      </c>
      <c r="AE15" s="277">
        <f>[2]Final!AF136</f>
        <v>0</v>
      </c>
      <c r="AF15" s="277">
        <f>[2]Final!AG136</f>
        <v>0</v>
      </c>
      <c r="AG15" s="277">
        <f>[2]Final!AH136</f>
        <v>0</v>
      </c>
      <c r="AH15" s="277">
        <f>[2]Final!AI136</f>
        <v>0</v>
      </c>
      <c r="AI15" s="277">
        <f>[2]Final!AJ136</f>
        <v>0</v>
      </c>
      <c r="AJ15" s="277">
        <f>[2]Final!AK136</f>
        <v>0</v>
      </c>
      <c r="AK15" s="277">
        <f>[2]Final!AL136</f>
        <v>0</v>
      </c>
      <c r="AL15" s="277">
        <f>[2]Final!AM136</f>
        <v>0</v>
      </c>
      <c r="AM15" s="277">
        <f>[2]Final!AN136</f>
        <v>0</v>
      </c>
      <c r="AN15" s="277">
        <f>[2]Final!AO136</f>
        <v>0</v>
      </c>
      <c r="AO15" s="277">
        <f>[2]Final!AP136</f>
        <v>0</v>
      </c>
      <c r="AP15" s="277">
        <f>[2]Final!AQ136</f>
        <v>0</v>
      </c>
      <c r="AQ15" s="277">
        <f>[2]Final!AR136</f>
        <v>0</v>
      </c>
      <c r="AR15" s="277">
        <f>[2]Final!AS136</f>
        <v>0</v>
      </c>
      <c r="AS15" s="277">
        <f>[2]Final!AT136</f>
        <v>0</v>
      </c>
      <c r="AT15" s="277">
        <f>[2]Final!AU136</f>
        <v>0</v>
      </c>
      <c r="AU15" s="277">
        <f>[2]Final!AV136</f>
        <v>0</v>
      </c>
      <c r="AV15" s="277">
        <f>[2]Final!AW136</f>
        <v>0</v>
      </c>
      <c r="AW15" s="277">
        <f>[2]Final!AX136</f>
        <v>0</v>
      </c>
      <c r="AX15" s="277">
        <f>[2]Final!AY136</f>
        <v>0</v>
      </c>
      <c r="AY15" s="277">
        <f>[2]Final!AZ136</f>
        <v>0</v>
      </c>
      <c r="AZ15" s="277">
        <f>[2]Final!BA136</f>
        <v>0</v>
      </c>
      <c r="BA15" s="277">
        <f>[2]Final!BB136</f>
        <v>0</v>
      </c>
      <c r="BB15" s="277">
        <f>[2]Final!BC136</f>
        <v>0</v>
      </c>
      <c r="BC15" s="277">
        <f>[2]Final!BD136</f>
        <v>0</v>
      </c>
      <c r="BD15" s="277">
        <f>[2]Final!BE136</f>
        <v>0</v>
      </c>
      <c r="BE15" s="277">
        <f>[2]Final!BF136</f>
        <v>0</v>
      </c>
      <c r="BF15" s="277">
        <f>[2]Final!BG136</f>
        <v>0</v>
      </c>
      <c r="BG15" s="277">
        <f>[2]Final!BH136</f>
        <v>0</v>
      </c>
      <c r="BH15" s="277">
        <f>[2]Final!BI136</f>
        <v>0</v>
      </c>
      <c r="BI15" s="277">
        <f>[2]Final!BJ136</f>
        <v>0</v>
      </c>
      <c r="BJ15" s="277">
        <f>[2]Final!BK136</f>
        <v>0</v>
      </c>
      <c r="BK15" s="277">
        <f>[2]Final!BL136</f>
        <v>0</v>
      </c>
      <c r="BL15" s="277">
        <f>[2]Final!BM136</f>
        <v>0</v>
      </c>
      <c r="BM15" s="277">
        <f>[2]Final!BN136</f>
        <v>0</v>
      </c>
      <c r="BN15" s="277">
        <f>[2]Final!BO136</f>
        <v>0</v>
      </c>
      <c r="BO15" s="277">
        <f>[2]Final!BP136</f>
        <v>0</v>
      </c>
      <c r="BP15" s="277">
        <f>[2]Final!BQ136</f>
        <v>0</v>
      </c>
      <c r="BQ15" s="277">
        <f>[2]Final!BR136</f>
        <v>0</v>
      </c>
      <c r="BR15" s="277">
        <f>[2]Final!BS136</f>
        <v>0</v>
      </c>
      <c r="BS15" s="277">
        <f>[2]Final!BT136</f>
        <v>0</v>
      </c>
      <c r="BT15" s="277">
        <f>[2]Final!BU136</f>
        <v>0</v>
      </c>
      <c r="BU15" s="277">
        <f>[2]Final!BV136</f>
        <v>0</v>
      </c>
      <c r="BV15" s="277">
        <f>[2]Final!BW136</f>
        <v>0</v>
      </c>
      <c r="BW15" s="277">
        <f>[2]Final!BX136</f>
        <v>0</v>
      </c>
      <c r="BX15" s="277">
        <f>[2]Final!BY136</f>
        <v>0</v>
      </c>
      <c r="BY15" s="277">
        <f>[2]Final!BZ136</f>
        <v>0</v>
      </c>
      <c r="BZ15" s="277">
        <f>[2]Final!CA136</f>
        <v>0</v>
      </c>
      <c r="CA15" s="277">
        <f>[2]Final!CB136</f>
        <v>0</v>
      </c>
      <c r="CB15" s="277">
        <f>[2]Final!CC136</f>
        <v>0</v>
      </c>
      <c r="CC15" s="277">
        <f>[2]Final!CD136</f>
        <v>0</v>
      </c>
      <c r="CD15" s="277">
        <f>[2]Final!CE136</f>
        <v>0</v>
      </c>
      <c r="CE15" s="277">
        <f>[2]Final!CF136</f>
        <v>0</v>
      </c>
      <c r="CF15" s="277">
        <f>[2]Final!CG136</f>
        <v>0</v>
      </c>
      <c r="CG15" s="277">
        <f>[2]Final!CH136</f>
        <v>0</v>
      </c>
      <c r="CH15" s="277">
        <f>[2]Final!CI136</f>
        <v>0</v>
      </c>
      <c r="CI15" s="277">
        <f>[2]Final!CJ136</f>
        <v>0</v>
      </c>
      <c r="CJ15" s="277">
        <f>[2]Final!CK136</f>
        <v>0</v>
      </c>
      <c r="CK15" s="277">
        <f>[2]Final!CL136</f>
        <v>0</v>
      </c>
      <c r="CL15" s="277">
        <f>[2]Final!CM136</f>
        <v>0</v>
      </c>
      <c r="CM15" s="277">
        <f>[2]Final!CN136</f>
        <v>0</v>
      </c>
      <c r="CN15" s="277">
        <f>[2]Final!CO136</f>
        <v>0</v>
      </c>
      <c r="CO15" s="277">
        <f>[2]Final!CP136</f>
        <v>0</v>
      </c>
      <c r="CP15" s="277">
        <f>[2]Final!CQ136</f>
        <v>0</v>
      </c>
      <c r="CQ15" s="277">
        <f>[2]Final!CR136</f>
        <v>0</v>
      </c>
      <c r="CR15" s="277">
        <f>[2]Final!CS136</f>
        <v>0</v>
      </c>
      <c r="CS15" s="277">
        <f>[2]Final!CT136</f>
        <v>0</v>
      </c>
      <c r="CT15" s="277">
        <f>[2]Final!CU136</f>
        <v>0</v>
      </c>
      <c r="CU15" s="277">
        <f>[2]Final!CV136</f>
        <v>0</v>
      </c>
      <c r="CV15" s="277">
        <f>[2]Final!CW136</f>
        <v>0</v>
      </c>
      <c r="CW15" s="277">
        <f>[2]Final!CX136</f>
        <v>0</v>
      </c>
      <c r="CX15" s="277">
        <f>[2]Final!CY136</f>
        <v>0</v>
      </c>
      <c r="CY15" s="277">
        <f>[2]Final!CZ136</f>
        <v>0</v>
      </c>
      <c r="CZ15" s="277">
        <f>[2]Final!DA136</f>
        <v>0</v>
      </c>
      <c r="DA15" s="277">
        <f>[2]Final!DB136</f>
        <v>0</v>
      </c>
      <c r="DB15" s="277">
        <f>[2]Final!DC136</f>
        <v>0</v>
      </c>
      <c r="DC15" s="92"/>
      <c r="DD15" s="92"/>
      <c r="DE15" s="92"/>
      <c r="DF15" s="92"/>
      <c r="DG15" s="92"/>
      <c r="DH15" s="92"/>
      <c r="DI15" s="92"/>
      <c r="DJ15" s="92"/>
      <c r="DK15" s="92"/>
      <c r="DL15" s="92"/>
      <c r="DM15" s="92"/>
      <c r="DN15" s="92"/>
      <c r="DO15" s="92"/>
      <c r="DP15" s="92"/>
    </row>
    <row r="16" spans="1:120" x14ac:dyDescent="0.75">
      <c r="A16" s="226">
        <f t="shared" si="0"/>
        <v>1</v>
      </c>
      <c r="B16" s="92" t="s">
        <v>39</v>
      </c>
      <c r="C16" s="277">
        <f>[2]Final!D137</f>
        <v>0</v>
      </c>
      <c r="D16" s="277">
        <f>[2]Final!E137</f>
        <v>0</v>
      </c>
      <c r="E16" s="277">
        <f>[2]Final!F137</f>
        <v>0</v>
      </c>
      <c r="F16" s="277">
        <f>[2]Final!G137</f>
        <v>0</v>
      </c>
      <c r="G16" s="277">
        <f>[2]Final!H137</f>
        <v>0</v>
      </c>
      <c r="H16" s="277">
        <f>[2]Final!I137</f>
        <v>0</v>
      </c>
      <c r="I16" s="277">
        <f>[2]Final!J137</f>
        <v>0</v>
      </c>
      <c r="J16" s="277">
        <f>[2]Final!K137</f>
        <v>0</v>
      </c>
      <c r="K16" s="277">
        <f>[2]Final!L137</f>
        <v>1</v>
      </c>
      <c r="L16" s="277">
        <f>[2]Final!M137</f>
        <v>0</v>
      </c>
      <c r="M16" s="277">
        <f>[2]Final!N137</f>
        <v>0</v>
      </c>
      <c r="N16" s="277">
        <f>[2]Final!O137</f>
        <v>0</v>
      </c>
      <c r="O16" s="277">
        <f>[2]Final!P137</f>
        <v>0</v>
      </c>
      <c r="P16" s="277">
        <f>[2]Final!Q137</f>
        <v>0</v>
      </c>
      <c r="Q16" s="277">
        <f>[2]Final!R137</f>
        <v>0</v>
      </c>
      <c r="R16" s="277">
        <f>[2]Final!S137</f>
        <v>0</v>
      </c>
      <c r="S16" s="277">
        <f>[2]Final!T137</f>
        <v>0</v>
      </c>
      <c r="T16" s="277">
        <f>[2]Final!U137</f>
        <v>0</v>
      </c>
      <c r="U16" s="277">
        <f>[2]Final!V137</f>
        <v>0</v>
      </c>
      <c r="V16" s="277">
        <f>[2]Final!W137</f>
        <v>0</v>
      </c>
      <c r="W16" s="277">
        <f>[2]Final!X137</f>
        <v>0</v>
      </c>
      <c r="X16" s="277">
        <f>[2]Final!Y137</f>
        <v>0</v>
      </c>
      <c r="Y16" s="277">
        <f>[2]Final!Z137</f>
        <v>0</v>
      </c>
      <c r="Z16" s="277">
        <f>[2]Final!AA137</f>
        <v>0</v>
      </c>
      <c r="AA16" s="277">
        <f>[2]Final!AB137</f>
        <v>0</v>
      </c>
      <c r="AB16" s="277">
        <f>[2]Final!AC137</f>
        <v>0</v>
      </c>
      <c r="AC16" s="277">
        <f>[2]Final!AD137</f>
        <v>0</v>
      </c>
      <c r="AD16" s="277">
        <f>[2]Final!AE137</f>
        <v>0</v>
      </c>
      <c r="AE16" s="277">
        <f>[2]Final!AF137</f>
        <v>0</v>
      </c>
      <c r="AF16" s="277">
        <f>[2]Final!AG137</f>
        <v>0</v>
      </c>
      <c r="AG16" s="277">
        <f>[2]Final!AH137</f>
        <v>0</v>
      </c>
      <c r="AH16" s="277">
        <f>[2]Final!AI137</f>
        <v>0</v>
      </c>
      <c r="AI16" s="277">
        <f>[2]Final!AJ137</f>
        <v>0</v>
      </c>
      <c r="AJ16" s="277">
        <f>[2]Final!AK137</f>
        <v>0</v>
      </c>
      <c r="AK16" s="277">
        <f>[2]Final!AL137</f>
        <v>0</v>
      </c>
      <c r="AL16" s="277">
        <f>[2]Final!AM137</f>
        <v>0</v>
      </c>
      <c r="AM16" s="277">
        <f>[2]Final!AN137</f>
        <v>0</v>
      </c>
      <c r="AN16" s="277">
        <f>[2]Final!AO137</f>
        <v>0</v>
      </c>
      <c r="AO16" s="277">
        <f>[2]Final!AP137</f>
        <v>0</v>
      </c>
      <c r="AP16" s="277">
        <f>[2]Final!AQ137</f>
        <v>0</v>
      </c>
      <c r="AQ16" s="277">
        <f>[2]Final!AR137</f>
        <v>0</v>
      </c>
      <c r="AR16" s="277">
        <f>[2]Final!AS137</f>
        <v>0</v>
      </c>
      <c r="AS16" s="277">
        <f>[2]Final!AT137</f>
        <v>0</v>
      </c>
      <c r="AT16" s="277">
        <f>[2]Final!AU137</f>
        <v>0</v>
      </c>
      <c r="AU16" s="277">
        <f>[2]Final!AV137</f>
        <v>0</v>
      </c>
      <c r="AV16" s="277">
        <f>[2]Final!AW137</f>
        <v>0</v>
      </c>
      <c r="AW16" s="277">
        <f>[2]Final!AX137</f>
        <v>0</v>
      </c>
      <c r="AX16" s="277">
        <f>[2]Final!AY137</f>
        <v>0</v>
      </c>
      <c r="AY16" s="277">
        <f>[2]Final!AZ137</f>
        <v>0</v>
      </c>
      <c r="AZ16" s="277">
        <f>[2]Final!BA137</f>
        <v>0</v>
      </c>
      <c r="BA16" s="277">
        <f>[2]Final!BB137</f>
        <v>0</v>
      </c>
      <c r="BB16" s="277">
        <f>[2]Final!BC137</f>
        <v>0</v>
      </c>
      <c r="BC16" s="277">
        <f>[2]Final!BD137</f>
        <v>0</v>
      </c>
      <c r="BD16" s="277">
        <f>[2]Final!BE137</f>
        <v>0</v>
      </c>
      <c r="BE16" s="277">
        <f>[2]Final!BF137</f>
        <v>0</v>
      </c>
      <c r="BF16" s="277">
        <f>[2]Final!BG137</f>
        <v>0</v>
      </c>
      <c r="BG16" s="277">
        <f>[2]Final!BH137</f>
        <v>0</v>
      </c>
      <c r="BH16" s="277">
        <f>[2]Final!BI137</f>
        <v>0</v>
      </c>
      <c r="BI16" s="277">
        <f>[2]Final!BJ137</f>
        <v>0</v>
      </c>
      <c r="BJ16" s="277">
        <f>[2]Final!BK137</f>
        <v>0</v>
      </c>
      <c r="BK16" s="277">
        <f>[2]Final!BL137</f>
        <v>0</v>
      </c>
      <c r="BL16" s="277">
        <f>[2]Final!BM137</f>
        <v>0</v>
      </c>
      <c r="BM16" s="277">
        <f>[2]Final!BN137</f>
        <v>0</v>
      </c>
      <c r="BN16" s="277">
        <f>[2]Final!BO137</f>
        <v>0</v>
      </c>
      <c r="BO16" s="277">
        <f>[2]Final!BP137</f>
        <v>0</v>
      </c>
      <c r="BP16" s="277">
        <f>[2]Final!BQ137</f>
        <v>0</v>
      </c>
      <c r="BQ16" s="277">
        <f>[2]Final!BR137</f>
        <v>0</v>
      </c>
      <c r="BR16" s="277">
        <f>[2]Final!BS137</f>
        <v>0</v>
      </c>
      <c r="BS16" s="277">
        <f>[2]Final!BT137</f>
        <v>0</v>
      </c>
      <c r="BT16" s="277">
        <f>[2]Final!BU137</f>
        <v>0</v>
      </c>
      <c r="BU16" s="277">
        <f>[2]Final!BV137</f>
        <v>0</v>
      </c>
      <c r="BV16" s="277">
        <f>[2]Final!BW137</f>
        <v>0</v>
      </c>
      <c r="BW16" s="277">
        <f>[2]Final!BX137</f>
        <v>0</v>
      </c>
      <c r="BX16" s="277">
        <f>[2]Final!BY137</f>
        <v>0</v>
      </c>
      <c r="BY16" s="277">
        <f>[2]Final!BZ137</f>
        <v>0</v>
      </c>
      <c r="BZ16" s="277">
        <f>[2]Final!CA137</f>
        <v>0</v>
      </c>
      <c r="CA16" s="277">
        <f>[2]Final!CB137</f>
        <v>0</v>
      </c>
      <c r="CB16" s="277">
        <f>[2]Final!CC137</f>
        <v>0</v>
      </c>
      <c r="CC16" s="277">
        <f>[2]Final!CD137</f>
        <v>0</v>
      </c>
      <c r="CD16" s="277">
        <f>[2]Final!CE137</f>
        <v>0</v>
      </c>
      <c r="CE16" s="277">
        <f>[2]Final!CF137</f>
        <v>0</v>
      </c>
      <c r="CF16" s="277">
        <f>[2]Final!CG137</f>
        <v>0</v>
      </c>
      <c r="CG16" s="277">
        <f>[2]Final!CH137</f>
        <v>0</v>
      </c>
      <c r="CH16" s="277">
        <f>[2]Final!CI137</f>
        <v>0</v>
      </c>
      <c r="CI16" s="277">
        <f>[2]Final!CJ137</f>
        <v>0</v>
      </c>
      <c r="CJ16" s="277">
        <f>[2]Final!CK137</f>
        <v>0</v>
      </c>
      <c r="CK16" s="277">
        <f>[2]Final!CL137</f>
        <v>0</v>
      </c>
      <c r="CL16" s="277">
        <f>[2]Final!CM137</f>
        <v>0</v>
      </c>
      <c r="CM16" s="277">
        <f>[2]Final!CN137</f>
        <v>0</v>
      </c>
      <c r="CN16" s="277">
        <f>[2]Final!CO137</f>
        <v>0</v>
      </c>
      <c r="CO16" s="277">
        <f>[2]Final!CP137</f>
        <v>0</v>
      </c>
      <c r="CP16" s="277">
        <f>[2]Final!CQ137</f>
        <v>0</v>
      </c>
      <c r="CQ16" s="277">
        <f>[2]Final!CR137</f>
        <v>0</v>
      </c>
      <c r="CR16" s="277">
        <f>[2]Final!CS137</f>
        <v>0</v>
      </c>
      <c r="CS16" s="277">
        <f>[2]Final!CT137</f>
        <v>0</v>
      </c>
      <c r="CT16" s="277">
        <f>[2]Final!CU137</f>
        <v>0</v>
      </c>
      <c r="CU16" s="277">
        <f>[2]Final!CV137</f>
        <v>0</v>
      </c>
      <c r="CV16" s="277">
        <f>[2]Final!CW137</f>
        <v>0</v>
      </c>
      <c r="CW16" s="277">
        <f>[2]Final!CX137</f>
        <v>0</v>
      </c>
      <c r="CX16" s="277">
        <f>[2]Final!CY137</f>
        <v>0</v>
      </c>
      <c r="CY16" s="277">
        <f>[2]Final!CZ137</f>
        <v>0</v>
      </c>
      <c r="CZ16" s="277">
        <f>[2]Final!DA137</f>
        <v>0</v>
      </c>
      <c r="DA16" s="277">
        <f>[2]Final!DB137</f>
        <v>0</v>
      </c>
      <c r="DB16" s="277">
        <f>[2]Final!DC137</f>
        <v>0</v>
      </c>
      <c r="DC16" s="92"/>
      <c r="DD16" s="92"/>
      <c r="DE16" s="92"/>
      <c r="DF16" s="92"/>
      <c r="DG16" s="92"/>
      <c r="DH16" s="92"/>
      <c r="DI16" s="92"/>
      <c r="DJ16" s="92"/>
      <c r="DK16" s="92"/>
      <c r="DL16" s="92"/>
      <c r="DM16" s="92"/>
      <c r="DN16" s="92"/>
      <c r="DO16" s="92"/>
      <c r="DP16" s="92"/>
    </row>
    <row r="17" spans="1:120" x14ac:dyDescent="0.75">
      <c r="A17" s="226">
        <f t="shared" si="0"/>
        <v>1</v>
      </c>
      <c r="B17" s="92" t="s">
        <v>1568</v>
      </c>
      <c r="C17" s="277">
        <f>[2]Final!D138</f>
        <v>0</v>
      </c>
      <c r="D17" s="277">
        <f>[2]Final!E138</f>
        <v>0</v>
      </c>
      <c r="E17" s="277">
        <f>[2]Final!F138</f>
        <v>0</v>
      </c>
      <c r="F17" s="277">
        <f>[2]Final!G138</f>
        <v>0</v>
      </c>
      <c r="G17" s="277">
        <f>[2]Final!H138</f>
        <v>0</v>
      </c>
      <c r="H17" s="277">
        <f>[2]Final!I138</f>
        <v>0</v>
      </c>
      <c r="I17" s="277">
        <f>[2]Final!J138</f>
        <v>0</v>
      </c>
      <c r="J17" s="277">
        <f>[2]Final!K138</f>
        <v>0</v>
      </c>
      <c r="K17" s="277">
        <f>[2]Final!L138</f>
        <v>0</v>
      </c>
      <c r="L17" s="277">
        <f>[2]Final!M138</f>
        <v>1</v>
      </c>
      <c r="M17" s="277">
        <f>[2]Final!N138</f>
        <v>0</v>
      </c>
      <c r="N17" s="277">
        <f>[2]Final!O138</f>
        <v>0</v>
      </c>
      <c r="O17" s="277">
        <f>[2]Final!P138</f>
        <v>0</v>
      </c>
      <c r="P17" s="277">
        <f>[2]Final!Q138</f>
        <v>0</v>
      </c>
      <c r="Q17" s="277">
        <f>[2]Final!R138</f>
        <v>0</v>
      </c>
      <c r="R17" s="277">
        <f>[2]Final!S138</f>
        <v>0</v>
      </c>
      <c r="S17" s="277">
        <f>[2]Final!T138</f>
        <v>0</v>
      </c>
      <c r="T17" s="277">
        <f>[2]Final!U138</f>
        <v>0</v>
      </c>
      <c r="U17" s="277">
        <f>[2]Final!V138</f>
        <v>0</v>
      </c>
      <c r="V17" s="277">
        <f>[2]Final!W138</f>
        <v>0</v>
      </c>
      <c r="W17" s="277">
        <f>[2]Final!X138</f>
        <v>0</v>
      </c>
      <c r="X17" s="277">
        <f>[2]Final!Y138</f>
        <v>0</v>
      </c>
      <c r="Y17" s="277">
        <f>[2]Final!Z138</f>
        <v>0</v>
      </c>
      <c r="Z17" s="277">
        <f>[2]Final!AA138</f>
        <v>0</v>
      </c>
      <c r="AA17" s="277">
        <f>[2]Final!AB138</f>
        <v>0</v>
      </c>
      <c r="AB17" s="277">
        <f>[2]Final!AC138</f>
        <v>0</v>
      </c>
      <c r="AC17" s="277">
        <f>[2]Final!AD138</f>
        <v>0</v>
      </c>
      <c r="AD17" s="277">
        <f>[2]Final!AE138</f>
        <v>0</v>
      </c>
      <c r="AE17" s="277">
        <f>[2]Final!AF138</f>
        <v>0</v>
      </c>
      <c r="AF17" s="277">
        <f>[2]Final!AG138</f>
        <v>0</v>
      </c>
      <c r="AG17" s="277">
        <f>[2]Final!AH138</f>
        <v>0</v>
      </c>
      <c r="AH17" s="277">
        <f>[2]Final!AI138</f>
        <v>0</v>
      </c>
      <c r="AI17" s="277">
        <f>[2]Final!AJ138</f>
        <v>0</v>
      </c>
      <c r="AJ17" s="277">
        <f>[2]Final!AK138</f>
        <v>0</v>
      </c>
      <c r="AK17" s="277">
        <f>[2]Final!AL138</f>
        <v>0</v>
      </c>
      <c r="AL17" s="277">
        <f>[2]Final!AM138</f>
        <v>0</v>
      </c>
      <c r="AM17" s="277">
        <f>[2]Final!AN138</f>
        <v>0</v>
      </c>
      <c r="AN17" s="277">
        <f>[2]Final!AO138</f>
        <v>0</v>
      </c>
      <c r="AO17" s="277">
        <f>[2]Final!AP138</f>
        <v>0</v>
      </c>
      <c r="AP17" s="277">
        <f>[2]Final!AQ138</f>
        <v>0</v>
      </c>
      <c r="AQ17" s="277">
        <f>[2]Final!AR138</f>
        <v>0</v>
      </c>
      <c r="AR17" s="277">
        <f>[2]Final!AS138</f>
        <v>0</v>
      </c>
      <c r="AS17" s="277">
        <f>[2]Final!AT138</f>
        <v>0</v>
      </c>
      <c r="AT17" s="277">
        <f>[2]Final!AU138</f>
        <v>0</v>
      </c>
      <c r="AU17" s="277">
        <f>[2]Final!AV138</f>
        <v>0</v>
      </c>
      <c r="AV17" s="277">
        <f>[2]Final!AW138</f>
        <v>0</v>
      </c>
      <c r="AW17" s="277">
        <f>[2]Final!AX138</f>
        <v>0</v>
      </c>
      <c r="AX17" s="277">
        <f>[2]Final!AY138</f>
        <v>0</v>
      </c>
      <c r="AY17" s="277">
        <f>[2]Final!AZ138</f>
        <v>0</v>
      </c>
      <c r="AZ17" s="277">
        <f>[2]Final!BA138</f>
        <v>0</v>
      </c>
      <c r="BA17" s="277">
        <f>[2]Final!BB138</f>
        <v>0</v>
      </c>
      <c r="BB17" s="277">
        <f>[2]Final!BC138</f>
        <v>0</v>
      </c>
      <c r="BC17" s="277">
        <f>[2]Final!BD138</f>
        <v>0</v>
      </c>
      <c r="BD17" s="277">
        <f>[2]Final!BE138</f>
        <v>0</v>
      </c>
      <c r="BE17" s="277">
        <f>[2]Final!BF138</f>
        <v>0</v>
      </c>
      <c r="BF17" s="277">
        <f>[2]Final!BG138</f>
        <v>0</v>
      </c>
      <c r="BG17" s="277">
        <f>[2]Final!BH138</f>
        <v>0</v>
      </c>
      <c r="BH17" s="277">
        <f>[2]Final!BI138</f>
        <v>0</v>
      </c>
      <c r="BI17" s="277">
        <f>[2]Final!BJ138</f>
        <v>0</v>
      </c>
      <c r="BJ17" s="277">
        <f>[2]Final!BK138</f>
        <v>0</v>
      </c>
      <c r="BK17" s="277">
        <f>[2]Final!BL138</f>
        <v>0</v>
      </c>
      <c r="BL17" s="277">
        <f>[2]Final!BM138</f>
        <v>0</v>
      </c>
      <c r="BM17" s="277">
        <f>[2]Final!BN138</f>
        <v>0</v>
      </c>
      <c r="BN17" s="277">
        <f>[2]Final!BO138</f>
        <v>0</v>
      </c>
      <c r="BO17" s="277">
        <f>[2]Final!BP138</f>
        <v>0</v>
      </c>
      <c r="BP17" s="277">
        <f>[2]Final!BQ138</f>
        <v>0</v>
      </c>
      <c r="BQ17" s="277">
        <f>[2]Final!BR138</f>
        <v>0</v>
      </c>
      <c r="BR17" s="277">
        <f>[2]Final!BS138</f>
        <v>0</v>
      </c>
      <c r="BS17" s="277">
        <f>[2]Final!BT138</f>
        <v>0</v>
      </c>
      <c r="BT17" s="277">
        <f>[2]Final!BU138</f>
        <v>0</v>
      </c>
      <c r="BU17" s="277">
        <f>[2]Final!BV138</f>
        <v>0</v>
      </c>
      <c r="BV17" s="277">
        <f>[2]Final!BW138</f>
        <v>0</v>
      </c>
      <c r="BW17" s="277">
        <f>[2]Final!BX138</f>
        <v>0</v>
      </c>
      <c r="BX17" s="277">
        <f>[2]Final!BY138</f>
        <v>0</v>
      </c>
      <c r="BY17" s="277">
        <f>[2]Final!BZ138</f>
        <v>0</v>
      </c>
      <c r="BZ17" s="277">
        <f>[2]Final!CA138</f>
        <v>0</v>
      </c>
      <c r="CA17" s="277">
        <f>[2]Final!CB138</f>
        <v>0</v>
      </c>
      <c r="CB17" s="277">
        <f>[2]Final!CC138</f>
        <v>0</v>
      </c>
      <c r="CC17" s="277">
        <f>[2]Final!CD138</f>
        <v>0</v>
      </c>
      <c r="CD17" s="277">
        <f>[2]Final!CE138</f>
        <v>0</v>
      </c>
      <c r="CE17" s="277">
        <f>[2]Final!CF138</f>
        <v>0</v>
      </c>
      <c r="CF17" s="277">
        <f>[2]Final!CG138</f>
        <v>0</v>
      </c>
      <c r="CG17" s="277">
        <f>[2]Final!CH138</f>
        <v>0</v>
      </c>
      <c r="CH17" s="277">
        <f>[2]Final!CI138</f>
        <v>0</v>
      </c>
      <c r="CI17" s="277">
        <f>[2]Final!CJ138</f>
        <v>0</v>
      </c>
      <c r="CJ17" s="277">
        <f>[2]Final!CK138</f>
        <v>0</v>
      </c>
      <c r="CK17" s="277">
        <f>[2]Final!CL138</f>
        <v>0</v>
      </c>
      <c r="CL17" s="277">
        <f>[2]Final!CM138</f>
        <v>0</v>
      </c>
      <c r="CM17" s="277">
        <f>[2]Final!CN138</f>
        <v>0</v>
      </c>
      <c r="CN17" s="277">
        <f>[2]Final!CO138</f>
        <v>0</v>
      </c>
      <c r="CO17" s="277">
        <f>[2]Final!CP138</f>
        <v>0</v>
      </c>
      <c r="CP17" s="277">
        <f>[2]Final!CQ138</f>
        <v>0</v>
      </c>
      <c r="CQ17" s="277">
        <f>[2]Final!CR138</f>
        <v>0</v>
      </c>
      <c r="CR17" s="277">
        <f>[2]Final!CS138</f>
        <v>0</v>
      </c>
      <c r="CS17" s="277">
        <f>[2]Final!CT138</f>
        <v>0</v>
      </c>
      <c r="CT17" s="277">
        <f>[2]Final!CU138</f>
        <v>0</v>
      </c>
      <c r="CU17" s="277">
        <f>[2]Final!CV138</f>
        <v>0</v>
      </c>
      <c r="CV17" s="277">
        <f>[2]Final!CW138</f>
        <v>0</v>
      </c>
      <c r="CW17" s="277">
        <f>[2]Final!CX138</f>
        <v>0</v>
      </c>
      <c r="CX17" s="277">
        <f>[2]Final!CY138</f>
        <v>0</v>
      </c>
      <c r="CY17" s="277">
        <f>[2]Final!CZ138</f>
        <v>0</v>
      </c>
      <c r="CZ17" s="277">
        <f>[2]Final!DA138</f>
        <v>0</v>
      </c>
      <c r="DA17" s="277">
        <f>[2]Final!DB138</f>
        <v>0</v>
      </c>
      <c r="DB17" s="277">
        <f>[2]Final!DC138</f>
        <v>0</v>
      </c>
      <c r="DC17" s="92"/>
      <c r="DD17" s="92"/>
      <c r="DE17" s="92"/>
      <c r="DF17" s="92"/>
      <c r="DG17" s="92"/>
      <c r="DH17" s="92"/>
      <c r="DI17" s="92"/>
      <c r="DJ17" s="92"/>
      <c r="DK17" s="92"/>
      <c r="DL17" s="92"/>
      <c r="DM17" s="92"/>
      <c r="DN17" s="92"/>
      <c r="DO17" s="92"/>
      <c r="DP17" s="92"/>
    </row>
    <row r="18" spans="1:120" x14ac:dyDescent="0.75">
      <c r="A18" s="226">
        <f t="shared" si="0"/>
        <v>1</v>
      </c>
      <c r="B18" s="92" t="s">
        <v>1569</v>
      </c>
      <c r="C18" s="277">
        <f>[2]Final!D139</f>
        <v>0</v>
      </c>
      <c r="D18" s="277">
        <f>[2]Final!E139</f>
        <v>0</v>
      </c>
      <c r="E18" s="277">
        <f>[2]Final!F139</f>
        <v>0</v>
      </c>
      <c r="F18" s="277">
        <f>[2]Final!G139</f>
        <v>0</v>
      </c>
      <c r="G18" s="277">
        <f>[2]Final!H139</f>
        <v>0</v>
      </c>
      <c r="H18" s="277">
        <f>[2]Final!I139</f>
        <v>0</v>
      </c>
      <c r="I18" s="277">
        <f>[2]Final!J139</f>
        <v>0</v>
      </c>
      <c r="J18" s="277">
        <f>[2]Final!K139</f>
        <v>0</v>
      </c>
      <c r="K18" s="277">
        <f>[2]Final!L139</f>
        <v>0</v>
      </c>
      <c r="L18" s="277">
        <f>[2]Final!M139</f>
        <v>0</v>
      </c>
      <c r="M18" s="277">
        <f>[2]Final!N139</f>
        <v>1</v>
      </c>
      <c r="N18" s="277">
        <f>[2]Final!O139</f>
        <v>0</v>
      </c>
      <c r="O18" s="277">
        <f>[2]Final!P139</f>
        <v>0</v>
      </c>
      <c r="P18" s="277">
        <f>[2]Final!Q139</f>
        <v>0</v>
      </c>
      <c r="Q18" s="277">
        <f>[2]Final!R139</f>
        <v>0</v>
      </c>
      <c r="R18" s="277">
        <f>[2]Final!S139</f>
        <v>0</v>
      </c>
      <c r="S18" s="277">
        <f>[2]Final!T139</f>
        <v>0</v>
      </c>
      <c r="T18" s="277">
        <f>[2]Final!U139</f>
        <v>0</v>
      </c>
      <c r="U18" s="277">
        <f>[2]Final!V139</f>
        <v>0</v>
      </c>
      <c r="V18" s="277">
        <f>[2]Final!W139</f>
        <v>0</v>
      </c>
      <c r="W18" s="277">
        <f>[2]Final!X139</f>
        <v>0</v>
      </c>
      <c r="X18" s="277">
        <f>[2]Final!Y139</f>
        <v>0</v>
      </c>
      <c r="Y18" s="277">
        <f>[2]Final!Z139</f>
        <v>0</v>
      </c>
      <c r="Z18" s="277">
        <f>[2]Final!AA139</f>
        <v>0</v>
      </c>
      <c r="AA18" s="277">
        <f>[2]Final!AB139</f>
        <v>0</v>
      </c>
      <c r="AB18" s="277">
        <f>[2]Final!AC139</f>
        <v>0</v>
      </c>
      <c r="AC18" s="277">
        <f>[2]Final!AD139</f>
        <v>0</v>
      </c>
      <c r="AD18" s="277">
        <f>[2]Final!AE139</f>
        <v>0</v>
      </c>
      <c r="AE18" s="277">
        <f>[2]Final!AF139</f>
        <v>0</v>
      </c>
      <c r="AF18" s="277">
        <f>[2]Final!AG139</f>
        <v>0</v>
      </c>
      <c r="AG18" s="277">
        <f>[2]Final!AH139</f>
        <v>0</v>
      </c>
      <c r="AH18" s="277">
        <f>[2]Final!AI139</f>
        <v>0</v>
      </c>
      <c r="AI18" s="277">
        <f>[2]Final!AJ139</f>
        <v>0</v>
      </c>
      <c r="AJ18" s="277">
        <f>[2]Final!AK139</f>
        <v>0</v>
      </c>
      <c r="AK18" s="277">
        <f>[2]Final!AL139</f>
        <v>0</v>
      </c>
      <c r="AL18" s="277">
        <f>[2]Final!AM139</f>
        <v>0</v>
      </c>
      <c r="AM18" s="277">
        <f>[2]Final!AN139</f>
        <v>0</v>
      </c>
      <c r="AN18" s="277">
        <f>[2]Final!AO139</f>
        <v>0</v>
      </c>
      <c r="AO18" s="277">
        <f>[2]Final!AP139</f>
        <v>0</v>
      </c>
      <c r="AP18" s="277">
        <f>[2]Final!AQ139</f>
        <v>0</v>
      </c>
      <c r="AQ18" s="277">
        <f>[2]Final!AR139</f>
        <v>0</v>
      </c>
      <c r="AR18" s="277">
        <f>[2]Final!AS139</f>
        <v>0</v>
      </c>
      <c r="AS18" s="277">
        <f>[2]Final!AT139</f>
        <v>0</v>
      </c>
      <c r="AT18" s="277">
        <f>[2]Final!AU139</f>
        <v>0</v>
      </c>
      <c r="AU18" s="277">
        <f>[2]Final!AV139</f>
        <v>0</v>
      </c>
      <c r="AV18" s="277">
        <f>[2]Final!AW139</f>
        <v>0</v>
      </c>
      <c r="AW18" s="277">
        <f>[2]Final!AX139</f>
        <v>0</v>
      </c>
      <c r="AX18" s="277">
        <f>[2]Final!AY139</f>
        <v>0</v>
      </c>
      <c r="AY18" s="277">
        <f>[2]Final!AZ139</f>
        <v>0</v>
      </c>
      <c r="AZ18" s="277">
        <f>[2]Final!BA139</f>
        <v>0</v>
      </c>
      <c r="BA18" s="277">
        <f>[2]Final!BB139</f>
        <v>0</v>
      </c>
      <c r="BB18" s="277">
        <f>[2]Final!BC139</f>
        <v>0</v>
      </c>
      <c r="BC18" s="277">
        <f>[2]Final!BD139</f>
        <v>0</v>
      </c>
      <c r="BD18" s="277">
        <f>[2]Final!BE139</f>
        <v>0</v>
      </c>
      <c r="BE18" s="277">
        <f>[2]Final!BF139</f>
        <v>0</v>
      </c>
      <c r="BF18" s="277">
        <f>[2]Final!BG139</f>
        <v>0</v>
      </c>
      <c r="BG18" s="277">
        <f>[2]Final!BH139</f>
        <v>0</v>
      </c>
      <c r="BH18" s="277">
        <f>[2]Final!BI139</f>
        <v>0</v>
      </c>
      <c r="BI18" s="277">
        <f>[2]Final!BJ139</f>
        <v>0</v>
      </c>
      <c r="BJ18" s="277">
        <f>[2]Final!BK139</f>
        <v>0</v>
      </c>
      <c r="BK18" s="277">
        <f>[2]Final!BL139</f>
        <v>0</v>
      </c>
      <c r="BL18" s="277">
        <f>[2]Final!BM139</f>
        <v>0</v>
      </c>
      <c r="BM18" s="277">
        <f>[2]Final!BN139</f>
        <v>0</v>
      </c>
      <c r="BN18" s="277">
        <f>[2]Final!BO139</f>
        <v>0</v>
      </c>
      <c r="BO18" s="277">
        <f>[2]Final!BP139</f>
        <v>0</v>
      </c>
      <c r="BP18" s="277">
        <f>[2]Final!BQ139</f>
        <v>0</v>
      </c>
      <c r="BQ18" s="277">
        <f>[2]Final!BR139</f>
        <v>0</v>
      </c>
      <c r="BR18" s="277">
        <f>[2]Final!BS139</f>
        <v>0</v>
      </c>
      <c r="BS18" s="277">
        <f>[2]Final!BT139</f>
        <v>0</v>
      </c>
      <c r="BT18" s="277">
        <f>[2]Final!BU139</f>
        <v>0</v>
      </c>
      <c r="BU18" s="277">
        <f>[2]Final!BV139</f>
        <v>0</v>
      </c>
      <c r="BV18" s="277">
        <f>[2]Final!BW139</f>
        <v>0</v>
      </c>
      <c r="BW18" s="277">
        <f>[2]Final!BX139</f>
        <v>0</v>
      </c>
      <c r="BX18" s="277">
        <f>[2]Final!BY139</f>
        <v>0</v>
      </c>
      <c r="BY18" s="277">
        <f>[2]Final!BZ139</f>
        <v>0</v>
      </c>
      <c r="BZ18" s="277">
        <f>[2]Final!CA139</f>
        <v>0</v>
      </c>
      <c r="CA18" s="277">
        <f>[2]Final!CB139</f>
        <v>0</v>
      </c>
      <c r="CB18" s="277">
        <f>[2]Final!CC139</f>
        <v>0</v>
      </c>
      <c r="CC18" s="277">
        <f>[2]Final!CD139</f>
        <v>0</v>
      </c>
      <c r="CD18" s="277">
        <f>[2]Final!CE139</f>
        <v>0</v>
      </c>
      <c r="CE18" s="277">
        <f>[2]Final!CF139</f>
        <v>0</v>
      </c>
      <c r="CF18" s="277">
        <f>[2]Final!CG139</f>
        <v>0</v>
      </c>
      <c r="CG18" s="277">
        <f>[2]Final!CH139</f>
        <v>0</v>
      </c>
      <c r="CH18" s="277">
        <f>[2]Final!CI139</f>
        <v>0</v>
      </c>
      <c r="CI18" s="277">
        <f>[2]Final!CJ139</f>
        <v>0</v>
      </c>
      <c r="CJ18" s="277">
        <f>[2]Final!CK139</f>
        <v>0</v>
      </c>
      <c r="CK18" s="277">
        <f>[2]Final!CL139</f>
        <v>0</v>
      </c>
      <c r="CL18" s="277">
        <f>[2]Final!CM139</f>
        <v>0</v>
      </c>
      <c r="CM18" s="277">
        <f>[2]Final!CN139</f>
        <v>0</v>
      </c>
      <c r="CN18" s="277">
        <f>[2]Final!CO139</f>
        <v>0</v>
      </c>
      <c r="CO18" s="277">
        <f>[2]Final!CP139</f>
        <v>0</v>
      </c>
      <c r="CP18" s="277">
        <f>[2]Final!CQ139</f>
        <v>0</v>
      </c>
      <c r="CQ18" s="277">
        <f>[2]Final!CR139</f>
        <v>0</v>
      </c>
      <c r="CR18" s="277">
        <f>[2]Final!CS139</f>
        <v>0</v>
      </c>
      <c r="CS18" s="277">
        <f>[2]Final!CT139</f>
        <v>0</v>
      </c>
      <c r="CT18" s="277">
        <f>[2]Final!CU139</f>
        <v>0</v>
      </c>
      <c r="CU18" s="277">
        <f>[2]Final!CV139</f>
        <v>0</v>
      </c>
      <c r="CV18" s="277">
        <f>[2]Final!CW139</f>
        <v>0</v>
      </c>
      <c r="CW18" s="277">
        <f>[2]Final!CX139</f>
        <v>0</v>
      </c>
      <c r="CX18" s="277">
        <f>[2]Final!CY139</f>
        <v>0</v>
      </c>
      <c r="CY18" s="277">
        <f>[2]Final!CZ139</f>
        <v>0</v>
      </c>
      <c r="CZ18" s="277">
        <f>[2]Final!DA139</f>
        <v>0</v>
      </c>
      <c r="DA18" s="277">
        <f>[2]Final!DB139</f>
        <v>0</v>
      </c>
      <c r="DB18" s="277">
        <f>[2]Final!DC139</f>
        <v>0</v>
      </c>
      <c r="DC18" s="92"/>
      <c r="DD18" s="92"/>
      <c r="DE18" s="92"/>
      <c r="DF18" s="92"/>
      <c r="DG18" s="92"/>
      <c r="DH18" s="92"/>
      <c r="DI18" s="92"/>
      <c r="DJ18" s="92"/>
      <c r="DK18" s="92"/>
      <c r="DL18" s="92"/>
      <c r="DM18" s="92"/>
      <c r="DN18" s="92"/>
      <c r="DO18" s="92"/>
      <c r="DP18" s="92"/>
    </row>
    <row r="19" spans="1:120" x14ac:dyDescent="0.75">
      <c r="A19" s="226">
        <f t="shared" si="0"/>
        <v>1</v>
      </c>
      <c r="B19" s="92" t="s">
        <v>47</v>
      </c>
      <c r="C19" s="277">
        <f>[2]Final!D140</f>
        <v>0</v>
      </c>
      <c r="D19" s="277">
        <f>[2]Final!E140</f>
        <v>0</v>
      </c>
      <c r="E19" s="277">
        <f>[2]Final!F140</f>
        <v>0</v>
      </c>
      <c r="F19" s="277">
        <f>[2]Final!G140</f>
        <v>0</v>
      </c>
      <c r="G19" s="277">
        <f>[2]Final!H140</f>
        <v>0</v>
      </c>
      <c r="H19" s="277">
        <f>[2]Final!I140</f>
        <v>0</v>
      </c>
      <c r="I19" s="277">
        <f>[2]Final!J140</f>
        <v>0</v>
      </c>
      <c r="J19" s="277">
        <f>[2]Final!K140</f>
        <v>0</v>
      </c>
      <c r="K19" s="277">
        <f>[2]Final!L140</f>
        <v>0</v>
      </c>
      <c r="L19" s="277">
        <f>[2]Final!M140</f>
        <v>0</v>
      </c>
      <c r="M19" s="277">
        <f>[2]Final!N140</f>
        <v>0</v>
      </c>
      <c r="N19" s="277">
        <f>[2]Final!O140</f>
        <v>1</v>
      </c>
      <c r="O19" s="277">
        <f>[2]Final!P140</f>
        <v>0</v>
      </c>
      <c r="P19" s="277">
        <f>[2]Final!Q140</f>
        <v>0</v>
      </c>
      <c r="Q19" s="277">
        <f>[2]Final!R140</f>
        <v>0</v>
      </c>
      <c r="R19" s="277">
        <f>[2]Final!S140</f>
        <v>0</v>
      </c>
      <c r="S19" s="277">
        <f>[2]Final!T140</f>
        <v>0</v>
      </c>
      <c r="T19" s="277">
        <f>[2]Final!U140</f>
        <v>0</v>
      </c>
      <c r="U19" s="277">
        <f>[2]Final!V140</f>
        <v>0</v>
      </c>
      <c r="V19" s="277">
        <f>[2]Final!W140</f>
        <v>0</v>
      </c>
      <c r="W19" s="277">
        <f>[2]Final!X140</f>
        <v>0</v>
      </c>
      <c r="X19" s="277">
        <f>[2]Final!Y140</f>
        <v>0</v>
      </c>
      <c r="Y19" s="277">
        <f>[2]Final!Z140</f>
        <v>0</v>
      </c>
      <c r="Z19" s="277">
        <f>[2]Final!AA140</f>
        <v>0</v>
      </c>
      <c r="AA19" s="277">
        <f>[2]Final!AB140</f>
        <v>0</v>
      </c>
      <c r="AB19" s="277">
        <f>[2]Final!AC140</f>
        <v>0</v>
      </c>
      <c r="AC19" s="277">
        <f>[2]Final!AD140</f>
        <v>0</v>
      </c>
      <c r="AD19" s="277">
        <f>[2]Final!AE140</f>
        <v>0</v>
      </c>
      <c r="AE19" s="277">
        <f>[2]Final!AF140</f>
        <v>0</v>
      </c>
      <c r="AF19" s="277">
        <f>[2]Final!AG140</f>
        <v>0</v>
      </c>
      <c r="AG19" s="277">
        <f>[2]Final!AH140</f>
        <v>0</v>
      </c>
      <c r="AH19" s="277">
        <f>[2]Final!AI140</f>
        <v>0</v>
      </c>
      <c r="AI19" s="277">
        <f>[2]Final!AJ140</f>
        <v>0</v>
      </c>
      <c r="AJ19" s="277">
        <f>[2]Final!AK140</f>
        <v>0</v>
      </c>
      <c r="AK19" s="277">
        <f>[2]Final!AL140</f>
        <v>0</v>
      </c>
      <c r="AL19" s="277">
        <f>[2]Final!AM140</f>
        <v>0</v>
      </c>
      <c r="AM19" s="277">
        <f>[2]Final!AN140</f>
        <v>0</v>
      </c>
      <c r="AN19" s="277">
        <f>[2]Final!AO140</f>
        <v>0</v>
      </c>
      <c r="AO19" s="277">
        <f>[2]Final!AP140</f>
        <v>0</v>
      </c>
      <c r="AP19" s="277">
        <f>[2]Final!AQ140</f>
        <v>0</v>
      </c>
      <c r="AQ19" s="277">
        <f>[2]Final!AR140</f>
        <v>0</v>
      </c>
      <c r="AR19" s="277">
        <f>[2]Final!AS140</f>
        <v>0</v>
      </c>
      <c r="AS19" s="277">
        <f>[2]Final!AT140</f>
        <v>0</v>
      </c>
      <c r="AT19" s="277">
        <f>[2]Final!AU140</f>
        <v>0</v>
      </c>
      <c r="AU19" s="277">
        <f>[2]Final!AV140</f>
        <v>0</v>
      </c>
      <c r="AV19" s="277">
        <f>[2]Final!AW140</f>
        <v>0</v>
      </c>
      <c r="AW19" s="277">
        <f>[2]Final!AX140</f>
        <v>0</v>
      </c>
      <c r="AX19" s="277">
        <f>[2]Final!AY140</f>
        <v>0</v>
      </c>
      <c r="AY19" s="277">
        <f>[2]Final!AZ140</f>
        <v>0</v>
      </c>
      <c r="AZ19" s="277">
        <f>[2]Final!BA140</f>
        <v>0</v>
      </c>
      <c r="BA19" s="277">
        <f>[2]Final!BB140</f>
        <v>0</v>
      </c>
      <c r="BB19" s="277">
        <f>[2]Final!BC140</f>
        <v>0</v>
      </c>
      <c r="BC19" s="277">
        <f>[2]Final!BD140</f>
        <v>0</v>
      </c>
      <c r="BD19" s="277">
        <f>[2]Final!BE140</f>
        <v>0</v>
      </c>
      <c r="BE19" s="277">
        <f>[2]Final!BF140</f>
        <v>0</v>
      </c>
      <c r="BF19" s="277">
        <f>[2]Final!BG140</f>
        <v>0</v>
      </c>
      <c r="BG19" s="277">
        <f>[2]Final!BH140</f>
        <v>0</v>
      </c>
      <c r="BH19" s="277">
        <f>[2]Final!BI140</f>
        <v>0</v>
      </c>
      <c r="BI19" s="277">
        <f>[2]Final!BJ140</f>
        <v>0</v>
      </c>
      <c r="BJ19" s="277">
        <f>[2]Final!BK140</f>
        <v>0</v>
      </c>
      <c r="BK19" s="277">
        <f>[2]Final!BL140</f>
        <v>0</v>
      </c>
      <c r="BL19" s="277">
        <f>[2]Final!BM140</f>
        <v>0</v>
      </c>
      <c r="BM19" s="277">
        <f>[2]Final!BN140</f>
        <v>0</v>
      </c>
      <c r="BN19" s="277">
        <f>[2]Final!BO140</f>
        <v>0</v>
      </c>
      <c r="BO19" s="277">
        <f>[2]Final!BP140</f>
        <v>0</v>
      </c>
      <c r="BP19" s="277">
        <f>[2]Final!BQ140</f>
        <v>0</v>
      </c>
      <c r="BQ19" s="277">
        <f>[2]Final!BR140</f>
        <v>0</v>
      </c>
      <c r="BR19" s="277">
        <f>[2]Final!BS140</f>
        <v>0</v>
      </c>
      <c r="BS19" s="277">
        <f>[2]Final!BT140</f>
        <v>0</v>
      </c>
      <c r="BT19" s="277">
        <f>[2]Final!BU140</f>
        <v>0</v>
      </c>
      <c r="BU19" s="277">
        <f>[2]Final!BV140</f>
        <v>0</v>
      </c>
      <c r="BV19" s="277">
        <f>[2]Final!BW140</f>
        <v>0</v>
      </c>
      <c r="BW19" s="277">
        <f>[2]Final!BX140</f>
        <v>0</v>
      </c>
      <c r="BX19" s="277">
        <f>[2]Final!BY140</f>
        <v>0</v>
      </c>
      <c r="BY19" s="277">
        <f>[2]Final!BZ140</f>
        <v>0</v>
      </c>
      <c r="BZ19" s="277">
        <f>[2]Final!CA140</f>
        <v>0</v>
      </c>
      <c r="CA19" s="277">
        <f>[2]Final!CB140</f>
        <v>0</v>
      </c>
      <c r="CB19" s="277">
        <f>[2]Final!CC140</f>
        <v>0</v>
      </c>
      <c r="CC19" s="277">
        <f>[2]Final!CD140</f>
        <v>0</v>
      </c>
      <c r="CD19" s="277">
        <f>[2]Final!CE140</f>
        <v>0</v>
      </c>
      <c r="CE19" s="277">
        <f>[2]Final!CF140</f>
        <v>0</v>
      </c>
      <c r="CF19" s="277">
        <f>[2]Final!CG140</f>
        <v>0</v>
      </c>
      <c r="CG19" s="277">
        <f>[2]Final!CH140</f>
        <v>0</v>
      </c>
      <c r="CH19" s="277">
        <f>[2]Final!CI140</f>
        <v>0</v>
      </c>
      <c r="CI19" s="277">
        <f>[2]Final!CJ140</f>
        <v>0</v>
      </c>
      <c r="CJ19" s="277">
        <f>[2]Final!CK140</f>
        <v>0</v>
      </c>
      <c r="CK19" s="277">
        <f>[2]Final!CL140</f>
        <v>0</v>
      </c>
      <c r="CL19" s="277">
        <f>[2]Final!CM140</f>
        <v>0</v>
      </c>
      <c r="CM19" s="277">
        <f>[2]Final!CN140</f>
        <v>0</v>
      </c>
      <c r="CN19" s="277">
        <f>[2]Final!CO140</f>
        <v>0</v>
      </c>
      <c r="CO19" s="277">
        <f>[2]Final!CP140</f>
        <v>0</v>
      </c>
      <c r="CP19" s="277">
        <f>[2]Final!CQ140</f>
        <v>0</v>
      </c>
      <c r="CQ19" s="277">
        <f>[2]Final!CR140</f>
        <v>0</v>
      </c>
      <c r="CR19" s="277">
        <f>[2]Final!CS140</f>
        <v>0</v>
      </c>
      <c r="CS19" s="277">
        <f>[2]Final!CT140</f>
        <v>0</v>
      </c>
      <c r="CT19" s="277">
        <f>[2]Final!CU140</f>
        <v>0</v>
      </c>
      <c r="CU19" s="277">
        <f>[2]Final!CV140</f>
        <v>0</v>
      </c>
      <c r="CV19" s="277">
        <f>[2]Final!CW140</f>
        <v>0</v>
      </c>
      <c r="CW19" s="277">
        <f>[2]Final!CX140</f>
        <v>0</v>
      </c>
      <c r="CX19" s="277">
        <f>[2]Final!CY140</f>
        <v>0</v>
      </c>
      <c r="CY19" s="277">
        <f>[2]Final!CZ140</f>
        <v>0</v>
      </c>
      <c r="CZ19" s="277">
        <f>[2]Final!DA140</f>
        <v>0</v>
      </c>
      <c r="DA19" s="277">
        <f>[2]Final!DB140</f>
        <v>0</v>
      </c>
      <c r="DB19" s="277">
        <f>[2]Final!DC140</f>
        <v>0</v>
      </c>
      <c r="DC19" s="92"/>
      <c r="DD19" s="92"/>
      <c r="DE19" s="92"/>
      <c r="DF19" s="92"/>
      <c r="DG19" s="92"/>
      <c r="DH19" s="92"/>
      <c r="DI19" s="92"/>
      <c r="DJ19" s="92"/>
      <c r="DK19" s="92"/>
      <c r="DL19" s="92"/>
      <c r="DM19" s="92"/>
      <c r="DN19" s="92"/>
      <c r="DO19" s="92"/>
      <c r="DP19" s="92"/>
    </row>
    <row r="20" spans="1:120" x14ac:dyDescent="0.75">
      <c r="A20" s="226">
        <f t="shared" si="0"/>
        <v>1</v>
      </c>
      <c r="B20" s="92" t="s">
        <v>1570</v>
      </c>
      <c r="C20" s="277">
        <f>[2]Final!D141</f>
        <v>0</v>
      </c>
      <c r="D20" s="277">
        <f>[2]Final!E141</f>
        <v>0</v>
      </c>
      <c r="E20" s="277">
        <f>[2]Final!F141</f>
        <v>0</v>
      </c>
      <c r="F20" s="277">
        <f>[2]Final!G141</f>
        <v>0</v>
      </c>
      <c r="G20" s="277">
        <f>[2]Final!H141</f>
        <v>0</v>
      </c>
      <c r="H20" s="277">
        <f>[2]Final!I141</f>
        <v>0</v>
      </c>
      <c r="I20" s="277">
        <f>[2]Final!J141</f>
        <v>0</v>
      </c>
      <c r="J20" s="277">
        <f>[2]Final!K141</f>
        <v>0</v>
      </c>
      <c r="K20" s="277">
        <f>[2]Final!L141</f>
        <v>0</v>
      </c>
      <c r="L20" s="277">
        <f>[2]Final!M141</f>
        <v>0</v>
      </c>
      <c r="M20" s="277">
        <f>[2]Final!N141</f>
        <v>0</v>
      </c>
      <c r="N20" s="277">
        <f>[2]Final!O141</f>
        <v>0</v>
      </c>
      <c r="O20" s="277">
        <f>[2]Final!P141</f>
        <v>1</v>
      </c>
      <c r="P20" s="277">
        <f>[2]Final!Q141</f>
        <v>0</v>
      </c>
      <c r="Q20" s="277">
        <f>[2]Final!R141</f>
        <v>0</v>
      </c>
      <c r="R20" s="277">
        <f>[2]Final!S141</f>
        <v>0</v>
      </c>
      <c r="S20" s="277">
        <f>[2]Final!T141</f>
        <v>0</v>
      </c>
      <c r="T20" s="277">
        <f>[2]Final!U141</f>
        <v>0</v>
      </c>
      <c r="U20" s="277">
        <f>[2]Final!V141</f>
        <v>0</v>
      </c>
      <c r="V20" s="277">
        <f>[2]Final!W141</f>
        <v>0</v>
      </c>
      <c r="W20" s="277">
        <f>[2]Final!X141</f>
        <v>0</v>
      </c>
      <c r="X20" s="277">
        <f>[2]Final!Y141</f>
        <v>0</v>
      </c>
      <c r="Y20" s="277">
        <f>[2]Final!Z141</f>
        <v>0</v>
      </c>
      <c r="Z20" s="277">
        <f>[2]Final!AA141</f>
        <v>0</v>
      </c>
      <c r="AA20" s="277">
        <f>[2]Final!AB141</f>
        <v>0</v>
      </c>
      <c r="AB20" s="277">
        <f>[2]Final!AC141</f>
        <v>0</v>
      </c>
      <c r="AC20" s="277">
        <f>[2]Final!AD141</f>
        <v>0</v>
      </c>
      <c r="AD20" s="277">
        <f>[2]Final!AE141</f>
        <v>0</v>
      </c>
      <c r="AE20" s="277">
        <f>[2]Final!AF141</f>
        <v>0</v>
      </c>
      <c r="AF20" s="277">
        <f>[2]Final!AG141</f>
        <v>0</v>
      </c>
      <c r="AG20" s="277">
        <f>[2]Final!AH141</f>
        <v>0</v>
      </c>
      <c r="AH20" s="277">
        <f>[2]Final!AI141</f>
        <v>0</v>
      </c>
      <c r="AI20" s="277">
        <f>[2]Final!AJ141</f>
        <v>0</v>
      </c>
      <c r="AJ20" s="277">
        <f>[2]Final!AK141</f>
        <v>0</v>
      </c>
      <c r="AK20" s="277">
        <f>[2]Final!AL141</f>
        <v>0</v>
      </c>
      <c r="AL20" s="277">
        <f>[2]Final!AM141</f>
        <v>0</v>
      </c>
      <c r="AM20" s="277">
        <f>[2]Final!AN141</f>
        <v>0</v>
      </c>
      <c r="AN20" s="277">
        <f>[2]Final!AO141</f>
        <v>0</v>
      </c>
      <c r="AO20" s="277">
        <f>[2]Final!AP141</f>
        <v>0</v>
      </c>
      <c r="AP20" s="277">
        <f>[2]Final!AQ141</f>
        <v>0</v>
      </c>
      <c r="AQ20" s="277">
        <f>[2]Final!AR141</f>
        <v>0</v>
      </c>
      <c r="AR20" s="277">
        <f>[2]Final!AS141</f>
        <v>0</v>
      </c>
      <c r="AS20" s="277">
        <f>[2]Final!AT141</f>
        <v>0</v>
      </c>
      <c r="AT20" s="277">
        <f>[2]Final!AU141</f>
        <v>0</v>
      </c>
      <c r="AU20" s="277">
        <f>[2]Final!AV141</f>
        <v>0</v>
      </c>
      <c r="AV20" s="277">
        <f>[2]Final!AW141</f>
        <v>0</v>
      </c>
      <c r="AW20" s="277">
        <f>[2]Final!AX141</f>
        <v>0</v>
      </c>
      <c r="AX20" s="277">
        <f>[2]Final!AY141</f>
        <v>0</v>
      </c>
      <c r="AY20" s="277">
        <f>[2]Final!AZ141</f>
        <v>0</v>
      </c>
      <c r="AZ20" s="277">
        <f>[2]Final!BA141</f>
        <v>0</v>
      </c>
      <c r="BA20" s="277">
        <f>[2]Final!BB141</f>
        <v>0</v>
      </c>
      <c r="BB20" s="277">
        <f>[2]Final!BC141</f>
        <v>0</v>
      </c>
      <c r="BC20" s="277">
        <f>[2]Final!BD141</f>
        <v>0</v>
      </c>
      <c r="BD20" s="277">
        <f>[2]Final!BE141</f>
        <v>0</v>
      </c>
      <c r="BE20" s="277">
        <f>[2]Final!BF141</f>
        <v>0</v>
      </c>
      <c r="BF20" s="277">
        <f>[2]Final!BG141</f>
        <v>0</v>
      </c>
      <c r="BG20" s="277">
        <f>[2]Final!BH141</f>
        <v>0</v>
      </c>
      <c r="BH20" s="277">
        <f>[2]Final!BI141</f>
        <v>0</v>
      </c>
      <c r="BI20" s="277">
        <f>[2]Final!BJ141</f>
        <v>0</v>
      </c>
      <c r="BJ20" s="277">
        <f>[2]Final!BK141</f>
        <v>0</v>
      </c>
      <c r="BK20" s="277">
        <f>[2]Final!BL141</f>
        <v>0</v>
      </c>
      <c r="BL20" s="277">
        <f>[2]Final!BM141</f>
        <v>0</v>
      </c>
      <c r="BM20" s="277">
        <f>[2]Final!BN141</f>
        <v>0</v>
      </c>
      <c r="BN20" s="277">
        <f>[2]Final!BO141</f>
        <v>0</v>
      </c>
      <c r="BO20" s="277">
        <f>[2]Final!BP141</f>
        <v>0</v>
      </c>
      <c r="BP20" s="277">
        <f>[2]Final!BQ141</f>
        <v>0</v>
      </c>
      <c r="BQ20" s="277">
        <f>[2]Final!BR141</f>
        <v>0</v>
      </c>
      <c r="BR20" s="277">
        <f>[2]Final!BS141</f>
        <v>0</v>
      </c>
      <c r="BS20" s="277">
        <f>[2]Final!BT141</f>
        <v>0</v>
      </c>
      <c r="BT20" s="277">
        <f>[2]Final!BU141</f>
        <v>0</v>
      </c>
      <c r="BU20" s="277">
        <f>[2]Final!BV141</f>
        <v>0</v>
      </c>
      <c r="BV20" s="277">
        <f>[2]Final!BW141</f>
        <v>0</v>
      </c>
      <c r="BW20" s="277">
        <f>[2]Final!BX141</f>
        <v>0</v>
      </c>
      <c r="BX20" s="277">
        <f>[2]Final!BY141</f>
        <v>0</v>
      </c>
      <c r="BY20" s="277">
        <f>[2]Final!BZ141</f>
        <v>0</v>
      </c>
      <c r="BZ20" s="277">
        <f>[2]Final!CA141</f>
        <v>0</v>
      </c>
      <c r="CA20" s="277">
        <f>[2]Final!CB141</f>
        <v>0</v>
      </c>
      <c r="CB20" s="277">
        <f>[2]Final!CC141</f>
        <v>0</v>
      </c>
      <c r="CC20" s="277">
        <f>[2]Final!CD141</f>
        <v>0</v>
      </c>
      <c r="CD20" s="277">
        <f>[2]Final!CE141</f>
        <v>0</v>
      </c>
      <c r="CE20" s="277">
        <f>[2]Final!CF141</f>
        <v>0</v>
      </c>
      <c r="CF20" s="277">
        <f>[2]Final!CG141</f>
        <v>0</v>
      </c>
      <c r="CG20" s="277">
        <f>[2]Final!CH141</f>
        <v>0</v>
      </c>
      <c r="CH20" s="277">
        <f>[2]Final!CI141</f>
        <v>0</v>
      </c>
      <c r="CI20" s="277">
        <f>[2]Final!CJ141</f>
        <v>0</v>
      </c>
      <c r="CJ20" s="277">
        <f>[2]Final!CK141</f>
        <v>0</v>
      </c>
      <c r="CK20" s="277">
        <f>[2]Final!CL141</f>
        <v>0</v>
      </c>
      <c r="CL20" s="277">
        <f>[2]Final!CM141</f>
        <v>0</v>
      </c>
      <c r="CM20" s="277">
        <f>[2]Final!CN141</f>
        <v>0</v>
      </c>
      <c r="CN20" s="277">
        <f>[2]Final!CO141</f>
        <v>0</v>
      </c>
      <c r="CO20" s="277">
        <f>[2]Final!CP141</f>
        <v>0</v>
      </c>
      <c r="CP20" s="277">
        <f>[2]Final!CQ141</f>
        <v>0</v>
      </c>
      <c r="CQ20" s="277">
        <f>[2]Final!CR141</f>
        <v>0</v>
      </c>
      <c r="CR20" s="277">
        <f>[2]Final!CS141</f>
        <v>0</v>
      </c>
      <c r="CS20" s="277">
        <f>[2]Final!CT141</f>
        <v>0</v>
      </c>
      <c r="CT20" s="277">
        <f>[2]Final!CU141</f>
        <v>0</v>
      </c>
      <c r="CU20" s="277">
        <f>[2]Final!CV141</f>
        <v>0</v>
      </c>
      <c r="CV20" s="277">
        <f>[2]Final!CW141</f>
        <v>0</v>
      </c>
      <c r="CW20" s="277">
        <f>[2]Final!CX141</f>
        <v>0</v>
      </c>
      <c r="CX20" s="277">
        <f>[2]Final!CY141</f>
        <v>0</v>
      </c>
      <c r="CY20" s="277">
        <f>[2]Final!CZ141</f>
        <v>0</v>
      </c>
      <c r="CZ20" s="277">
        <f>[2]Final!DA141</f>
        <v>0</v>
      </c>
      <c r="DA20" s="277">
        <f>[2]Final!DB141</f>
        <v>0</v>
      </c>
      <c r="DB20" s="277">
        <f>[2]Final!DC141</f>
        <v>0</v>
      </c>
      <c r="DC20" s="92"/>
      <c r="DD20" s="92"/>
      <c r="DE20" s="92"/>
      <c r="DF20" s="92"/>
      <c r="DG20" s="92"/>
      <c r="DH20" s="92"/>
      <c r="DI20" s="92"/>
      <c r="DJ20" s="92"/>
      <c r="DK20" s="92"/>
      <c r="DL20" s="92"/>
      <c r="DM20" s="92"/>
      <c r="DN20" s="92"/>
      <c r="DO20" s="92"/>
      <c r="DP20" s="92"/>
    </row>
    <row r="21" spans="1:120" x14ac:dyDescent="0.75">
      <c r="A21" s="226">
        <f t="shared" si="0"/>
        <v>1</v>
      </c>
      <c r="B21" s="92" t="s">
        <v>1571</v>
      </c>
      <c r="C21" s="277">
        <f>[2]Final!D142</f>
        <v>0</v>
      </c>
      <c r="D21" s="277">
        <f>[2]Final!E142</f>
        <v>0</v>
      </c>
      <c r="E21" s="277">
        <f>[2]Final!F142</f>
        <v>0</v>
      </c>
      <c r="F21" s="277">
        <f>[2]Final!G142</f>
        <v>0</v>
      </c>
      <c r="G21" s="277">
        <f>[2]Final!H142</f>
        <v>0</v>
      </c>
      <c r="H21" s="277">
        <f>[2]Final!I142</f>
        <v>0</v>
      </c>
      <c r="I21" s="277">
        <f>[2]Final!J142</f>
        <v>0</v>
      </c>
      <c r="J21" s="277">
        <f>[2]Final!K142</f>
        <v>0</v>
      </c>
      <c r="K21" s="277">
        <f>[2]Final!L142</f>
        <v>0</v>
      </c>
      <c r="L21" s="277">
        <f>[2]Final!M142</f>
        <v>0</v>
      </c>
      <c r="M21" s="277">
        <f>[2]Final!N142</f>
        <v>0</v>
      </c>
      <c r="N21" s="277">
        <f>[2]Final!O142</f>
        <v>0</v>
      </c>
      <c r="O21" s="277">
        <f>[2]Final!P142</f>
        <v>0</v>
      </c>
      <c r="P21" s="277">
        <f>[2]Final!Q142</f>
        <v>1</v>
      </c>
      <c r="Q21" s="277">
        <f>[2]Final!R142</f>
        <v>0</v>
      </c>
      <c r="R21" s="277">
        <f>[2]Final!S142</f>
        <v>0</v>
      </c>
      <c r="S21" s="277">
        <f>[2]Final!T142</f>
        <v>0</v>
      </c>
      <c r="T21" s="277">
        <f>[2]Final!U142</f>
        <v>0</v>
      </c>
      <c r="U21" s="277">
        <f>[2]Final!V142</f>
        <v>0</v>
      </c>
      <c r="V21" s="277">
        <f>[2]Final!W142</f>
        <v>0</v>
      </c>
      <c r="W21" s="277">
        <f>[2]Final!X142</f>
        <v>0</v>
      </c>
      <c r="X21" s="277">
        <f>[2]Final!Y142</f>
        <v>0</v>
      </c>
      <c r="Y21" s="277">
        <f>[2]Final!Z142</f>
        <v>0</v>
      </c>
      <c r="Z21" s="277">
        <f>[2]Final!AA142</f>
        <v>0</v>
      </c>
      <c r="AA21" s="277">
        <f>[2]Final!AB142</f>
        <v>0</v>
      </c>
      <c r="AB21" s="277">
        <f>[2]Final!AC142</f>
        <v>0</v>
      </c>
      <c r="AC21" s="277">
        <f>[2]Final!AD142</f>
        <v>0</v>
      </c>
      <c r="AD21" s="277">
        <f>[2]Final!AE142</f>
        <v>0</v>
      </c>
      <c r="AE21" s="277">
        <f>[2]Final!AF142</f>
        <v>0</v>
      </c>
      <c r="AF21" s="277">
        <f>[2]Final!AG142</f>
        <v>0</v>
      </c>
      <c r="AG21" s="277">
        <f>[2]Final!AH142</f>
        <v>0</v>
      </c>
      <c r="AH21" s="277">
        <f>[2]Final!AI142</f>
        <v>0</v>
      </c>
      <c r="AI21" s="277">
        <f>[2]Final!AJ142</f>
        <v>0</v>
      </c>
      <c r="AJ21" s="277">
        <f>[2]Final!AK142</f>
        <v>0</v>
      </c>
      <c r="AK21" s="277">
        <f>[2]Final!AL142</f>
        <v>0</v>
      </c>
      <c r="AL21" s="277">
        <f>[2]Final!AM142</f>
        <v>0</v>
      </c>
      <c r="AM21" s="277">
        <f>[2]Final!AN142</f>
        <v>0</v>
      </c>
      <c r="AN21" s="277">
        <f>[2]Final!AO142</f>
        <v>0</v>
      </c>
      <c r="AO21" s="277">
        <f>[2]Final!AP142</f>
        <v>0</v>
      </c>
      <c r="AP21" s="277">
        <f>[2]Final!AQ142</f>
        <v>0</v>
      </c>
      <c r="AQ21" s="277">
        <f>[2]Final!AR142</f>
        <v>0</v>
      </c>
      <c r="AR21" s="277">
        <f>[2]Final!AS142</f>
        <v>0</v>
      </c>
      <c r="AS21" s="277">
        <f>[2]Final!AT142</f>
        <v>0</v>
      </c>
      <c r="AT21" s="277">
        <f>[2]Final!AU142</f>
        <v>0</v>
      </c>
      <c r="AU21" s="277">
        <f>[2]Final!AV142</f>
        <v>0</v>
      </c>
      <c r="AV21" s="277">
        <f>[2]Final!AW142</f>
        <v>0</v>
      </c>
      <c r="AW21" s="277">
        <f>[2]Final!AX142</f>
        <v>0</v>
      </c>
      <c r="AX21" s="277">
        <f>[2]Final!AY142</f>
        <v>0</v>
      </c>
      <c r="AY21" s="277">
        <f>[2]Final!AZ142</f>
        <v>0</v>
      </c>
      <c r="AZ21" s="277">
        <f>[2]Final!BA142</f>
        <v>0</v>
      </c>
      <c r="BA21" s="277">
        <f>[2]Final!BB142</f>
        <v>0</v>
      </c>
      <c r="BB21" s="277">
        <f>[2]Final!BC142</f>
        <v>0</v>
      </c>
      <c r="BC21" s="277">
        <f>[2]Final!BD142</f>
        <v>0</v>
      </c>
      <c r="BD21" s="277">
        <f>[2]Final!BE142</f>
        <v>0</v>
      </c>
      <c r="BE21" s="277">
        <f>[2]Final!BF142</f>
        <v>0</v>
      </c>
      <c r="BF21" s="277">
        <f>[2]Final!BG142</f>
        <v>0</v>
      </c>
      <c r="BG21" s="277">
        <f>[2]Final!BH142</f>
        <v>0</v>
      </c>
      <c r="BH21" s="277">
        <f>[2]Final!BI142</f>
        <v>0</v>
      </c>
      <c r="BI21" s="277">
        <f>[2]Final!BJ142</f>
        <v>0</v>
      </c>
      <c r="BJ21" s="277">
        <f>[2]Final!BK142</f>
        <v>0</v>
      </c>
      <c r="BK21" s="277">
        <f>[2]Final!BL142</f>
        <v>0</v>
      </c>
      <c r="BL21" s="277">
        <f>[2]Final!BM142</f>
        <v>0</v>
      </c>
      <c r="BM21" s="277">
        <f>[2]Final!BN142</f>
        <v>0</v>
      </c>
      <c r="BN21" s="277">
        <f>[2]Final!BO142</f>
        <v>0</v>
      </c>
      <c r="BO21" s="277">
        <f>[2]Final!BP142</f>
        <v>0</v>
      </c>
      <c r="BP21" s="277">
        <f>[2]Final!BQ142</f>
        <v>0</v>
      </c>
      <c r="BQ21" s="277">
        <f>[2]Final!BR142</f>
        <v>0</v>
      </c>
      <c r="BR21" s="277">
        <f>[2]Final!BS142</f>
        <v>0</v>
      </c>
      <c r="BS21" s="277">
        <f>[2]Final!BT142</f>
        <v>0</v>
      </c>
      <c r="BT21" s="277">
        <f>[2]Final!BU142</f>
        <v>0</v>
      </c>
      <c r="BU21" s="277">
        <f>[2]Final!BV142</f>
        <v>0</v>
      </c>
      <c r="BV21" s="277">
        <f>[2]Final!BW142</f>
        <v>0</v>
      </c>
      <c r="BW21" s="277">
        <f>[2]Final!BX142</f>
        <v>0</v>
      </c>
      <c r="BX21" s="277">
        <f>[2]Final!BY142</f>
        <v>0</v>
      </c>
      <c r="BY21" s="277">
        <f>[2]Final!BZ142</f>
        <v>0</v>
      </c>
      <c r="BZ21" s="277">
        <f>[2]Final!CA142</f>
        <v>0</v>
      </c>
      <c r="CA21" s="277">
        <f>[2]Final!CB142</f>
        <v>0</v>
      </c>
      <c r="CB21" s="277">
        <f>[2]Final!CC142</f>
        <v>0</v>
      </c>
      <c r="CC21" s="277">
        <f>[2]Final!CD142</f>
        <v>0</v>
      </c>
      <c r="CD21" s="277">
        <f>[2]Final!CE142</f>
        <v>0</v>
      </c>
      <c r="CE21" s="277">
        <f>[2]Final!CF142</f>
        <v>0</v>
      </c>
      <c r="CF21" s="277">
        <f>[2]Final!CG142</f>
        <v>0</v>
      </c>
      <c r="CG21" s="277">
        <f>[2]Final!CH142</f>
        <v>0</v>
      </c>
      <c r="CH21" s="277">
        <f>[2]Final!CI142</f>
        <v>0</v>
      </c>
      <c r="CI21" s="277">
        <f>[2]Final!CJ142</f>
        <v>0</v>
      </c>
      <c r="CJ21" s="277">
        <f>[2]Final!CK142</f>
        <v>0</v>
      </c>
      <c r="CK21" s="277">
        <f>[2]Final!CL142</f>
        <v>0</v>
      </c>
      <c r="CL21" s="277">
        <f>[2]Final!CM142</f>
        <v>0</v>
      </c>
      <c r="CM21" s="277">
        <f>[2]Final!CN142</f>
        <v>0</v>
      </c>
      <c r="CN21" s="277">
        <f>[2]Final!CO142</f>
        <v>0</v>
      </c>
      <c r="CO21" s="277">
        <f>[2]Final!CP142</f>
        <v>0</v>
      </c>
      <c r="CP21" s="277">
        <f>[2]Final!CQ142</f>
        <v>0</v>
      </c>
      <c r="CQ21" s="277">
        <f>[2]Final!CR142</f>
        <v>0</v>
      </c>
      <c r="CR21" s="277">
        <f>[2]Final!CS142</f>
        <v>0</v>
      </c>
      <c r="CS21" s="277">
        <f>[2]Final!CT142</f>
        <v>0</v>
      </c>
      <c r="CT21" s="277">
        <f>[2]Final!CU142</f>
        <v>0</v>
      </c>
      <c r="CU21" s="277">
        <f>[2]Final!CV142</f>
        <v>0</v>
      </c>
      <c r="CV21" s="277">
        <f>[2]Final!CW142</f>
        <v>0</v>
      </c>
      <c r="CW21" s="277">
        <f>[2]Final!CX142</f>
        <v>0</v>
      </c>
      <c r="CX21" s="277">
        <f>[2]Final!CY142</f>
        <v>0</v>
      </c>
      <c r="CY21" s="277">
        <f>[2]Final!CZ142</f>
        <v>0</v>
      </c>
      <c r="CZ21" s="277">
        <f>[2]Final!DA142</f>
        <v>0</v>
      </c>
      <c r="DA21" s="277">
        <f>[2]Final!DB142</f>
        <v>0</v>
      </c>
      <c r="DB21" s="277">
        <f>[2]Final!DC142</f>
        <v>0</v>
      </c>
      <c r="DC21" s="92"/>
      <c r="DD21" s="92"/>
      <c r="DE21" s="92"/>
      <c r="DF21" s="92"/>
      <c r="DG21" s="92"/>
      <c r="DH21" s="92"/>
      <c r="DI21" s="92"/>
      <c r="DJ21" s="92"/>
      <c r="DK21" s="92"/>
      <c r="DL21" s="92"/>
      <c r="DM21" s="92"/>
      <c r="DN21" s="92"/>
      <c r="DO21" s="92"/>
      <c r="DP21" s="92"/>
    </row>
    <row r="22" spans="1:120" x14ac:dyDescent="0.75">
      <c r="A22" s="226">
        <f t="shared" si="0"/>
        <v>1</v>
      </c>
      <c r="B22" s="92" t="s">
        <v>1572</v>
      </c>
      <c r="C22" s="277">
        <f>[2]Final!D143</f>
        <v>0</v>
      </c>
      <c r="D22" s="277">
        <f>[2]Final!E143</f>
        <v>0</v>
      </c>
      <c r="E22" s="277">
        <f>[2]Final!F143</f>
        <v>0</v>
      </c>
      <c r="F22" s="277">
        <f>[2]Final!G143</f>
        <v>0</v>
      </c>
      <c r="G22" s="277">
        <f>[2]Final!H143</f>
        <v>0</v>
      </c>
      <c r="H22" s="277">
        <f>[2]Final!I143</f>
        <v>0</v>
      </c>
      <c r="I22" s="277">
        <f>[2]Final!J143</f>
        <v>0</v>
      </c>
      <c r="J22" s="277">
        <f>[2]Final!K143</f>
        <v>0</v>
      </c>
      <c r="K22" s="277">
        <f>[2]Final!L143</f>
        <v>0</v>
      </c>
      <c r="L22" s="277">
        <f>[2]Final!M143</f>
        <v>0</v>
      </c>
      <c r="M22" s="277">
        <f>[2]Final!N143</f>
        <v>0</v>
      </c>
      <c r="N22" s="277">
        <f>[2]Final!O143</f>
        <v>0</v>
      </c>
      <c r="O22" s="277">
        <f>[2]Final!P143</f>
        <v>0</v>
      </c>
      <c r="P22" s="277">
        <f>[2]Final!Q143</f>
        <v>0</v>
      </c>
      <c r="Q22" s="277">
        <f>[2]Final!R143</f>
        <v>1</v>
      </c>
      <c r="R22" s="277">
        <f>[2]Final!S143</f>
        <v>0</v>
      </c>
      <c r="S22" s="277">
        <f>[2]Final!T143</f>
        <v>0</v>
      </c>
      <c r="T22" s="277">
        <f>[2]Final!U143</f>
        <v>0</v>
      </c>
      <c r="U22" s="277">
        <f>[2]Final!V143</f>
        <v>0</v>
      </c>
      <c r="V22" s="277">
        <f>[2]Final!W143</f>
        <v>0</v>
      </c>
      <c r="W22" s="277">
        <f>[2]Final!X143</f>
        <v>0</v>
      </c>
      <c r="X22" s="277">
        <f>[2]Final!Y143</f>
        <v>0</v>
      </c>
      <c r="Y22" s="277">
        <f>[2]Final!Z143</f>
        <v>0</v>
      </c>
      <c r="Z22" s="277">
        <f>[2]Final!AA143</f>
        <v>0</v>
      </c>
      <c r="AA22" s="277">
        <f>[2]Final!AB143</f>
        <v>0</v>
      </c>
      <c r="AB22" s="277">
        <f>[2]Final!AC143</f>
        <v>0</v>
      </c>
      <c r="AC22" s="277">
        <f>[2]Final!AD143</f>
        <v>0</v>
      </c>
      <c r="AD22" s="277">
        <f>[2]Final!AE143</f>
        <v>0</v>
      </c>
      <c r="AE22" s="277">
        <f>[2]Final!AF143</f>
        <v>0</v>
      </c>
      <c r="AF22" s="277">
        <f>[2]Final!AG143</f>
        <v>0</v>
      </c>
      <c r="AG22" s="277">
        <f>[2]Final!AH143</f>
        <v>0</v>
      </c>
      <c r="AH22" s="277">
        <f>[2]Final!AI143</f>
        <v>0</v>
      </c>
      <c r="AI22" s="277">
        <f>[2]Final!AJ143</f>
        <v>0</v>
      </c>
      <c r="AJ22" s="277">
        <f>[2]Final!AK143</f>
        <v>0</v>
      </c>
      <c r="AK22" s="277">
        <f>[2]Final!AL143</f>
        <v>0</v>
      </c>
      <c r="AL22" s="277">
        <f>[2]Final!AM143</f>
        <v>0</v>
      </c>
      <c r="AM22" s="277">
        <f>[2]Final!AN143</f>
        <v>0</v>
      </c>
      <c r="AN22" s="277">
        <f>[2]Final!AO143</f>
        <v>0</v>
      </c>
      <c r="AO22" s="277">
        <f>[2]Final!AP143</f>
        <v>0</v>
      </c>
      <c r="AP22" s="277">
        <f>[2]Final!AQ143</f>
        <v>0</v>
      </c>
      <c r="AQ22" s="277">
        <f>[2]Final!AR143</f>
        <v>0</v>
      </c>
      <c r="AR22" s="277">
        <f>[2]Final!AS143</f>
        <v>0</v>
      </c>
      <c r="AS22" s="277">
        <f>[2]Final!AT143</f>
        <v>0</v>
      </c>
      <c r="AT22" s="277">
        <f>[2]Final!AU143</f>
        <v>0</v>
      </c>
      <c r="AU22" s="277">
        <f>[2]Final!AV143</f>
        <v>0</v>
      </c>
      <c r="AV22" s="277">
        <f>[2]Final!AW143</f>
        <v>0</v>
      </c>
      <c r="AW22" s="277">
        <f>[2]Final!AX143</f>
        <v>0</v>
      </c>
      <c r="AX22" s="277">
        <f>[2]Final!AY143</f>
        <v>0</v>
      </c>
      <c r="AY22" s="277">
        <f>[2]Final!AZ143</f>
        <v>0</v>
      </c>
      <c r="AZ22" s="277">
        <f>[2]Final!BA143</f>
        <v>0</v>
      </c>
      <c r="BA22" s="277">
        <f>[2]Final!BB143</f>
        <v>0</v>
      </c>
      <c r="BB22" s="277">
        <f>[2]Final!BC143</f>
        <v>0</v>
      </c>
      <c r="BC22" s="277">
        <f>[2]Final!BD143</f>
        <v>0</v>
      </c>
      <c r="BD22" s="277">
        <f>[2]Final!BE143</f>
        <v>0</v>
      </c>
      <c r="BE22" s="277">
        <f>[2]Final!BF143</f>
        <v>0</v>
      </c>
      <c r="BF22" s="277">
        <f>[2]Final!BG143</f>
        <v>0</v>
      </c>
      <c r="BG22" s="277">
        <f>[2]Final!BH143</f>
        <v>0</v>
      </c>
      <c r="BH22" s="277">
        <f>[2]Final!BI143</f>
        <v>0</v>
      </c>
      <c r="BI22" s="277">
        <f>[2]Final!BJ143</f>
        <v>0</v>
      </c>
      <c r="BJ22" s="277">
        <f>[2]Final!BK143</f>
        <v>0</v>
      </c>
      <c r="BK22" s="277">
        <f>[2]Final!BL143</f>
        <v>0</v>
      </c>
      <c r="BL22" s="277">
        <f>[2]Final!BM143</f>
        <v>0</v>
      </c>
      <c r="BM22" s="277">
        <f>[2]Final!BN143</f>
        <v>0</v>
      </c>
      <c r="BN22" s="277">
        <f>[2]Final!BO143</f>
        <v>0</v>
      </c>
      <c r="BO22" s="277">
        <f>[2]Final!BP143</f>
        <v>0</v>
      </c>
      <c r="BP22" s="277">
        <f>[2]Final!BQ143</f>
        <v>0</v>
      </c>
      <c r="BQ22" s="277">
        <f>[2]Final!BR143</f>
        <v>0</v>
      </c>
      <c r="BR22" s="277">
        <f>[2]Final!BS143</f>
        <v>0</v>
      </c>
      <c r="BS22" s="277">
        <f>[2]Final!BT143</f>
        <v>0</v>
      </c>
      <c r="BT22" s="277">
        <f>[2]Final!BU143</f>
        <v>0</v>
      </c>
      <c r="BU22" s="277">
        <f>[2]Final!BV143</f>
        <v>0</v>
      </c>
      <c r="BV22" s="277">
        <f>[2]Final!BW143</f>
        <v>0</v>
      </c>
      <c r="BW22" s="277">
        <f>[2]Final!BX143</f>
        <v>0</v>
      </c>
      <c r="BX22" s="277">
        <f>[2]Final!BY143</f>
        <v>0</v>
      </c>
      <c r="BY22" s="277">
        <f>[2]Final!BZ143</f>
        <v>0</v>
      </c>
      <c r="BZ22" s="277">
        <f>[2]Final!CA143</f>
        <v>0</v>
      </c>
      <c r="CA22" s="277">
        <f>[2]Final!CB143</f>
        <v>0</v>
      </c>
      <c r="CB22" s="277">
        <f>[2]Final!CC143</f>
        <v>0</v>
      </c>
      <c r="CC22" s="277">
        <f>[2]Final!CD143</f>
        <v>0</v>
      </c>
      <c r="CD22" s="277">
        <f>[2]Final!CE143</f>
        <v>0</v>
      </c>
      <c r="CE22" s="277">
        <f>[2]Final!CF143</f>
        <v>0</v>
      </c>
      <c r="CF22" s="277">
        <f>[2]Final!CG143</f>
        <v>0</v>
      </c>
      <c r="CG22" s="277">
        <f>[2]Final!CH143</f>
        <v>0</v>
      </c>
      <c r="CH22" s="277">
        <f>[2]Final!CI143</f>
        <v>0</v>
      </c>
      <c r="CI22" s="277">
        <f>[2]Final!CJ143</f>
        <v>0</v>
      </c>
      <c r="CJ22" s="277">
        <f>[2]Final!CK143</f>
        <v>0</v>
      </c>
      <c r="CK22" s="277">
        <f>[2]Final!CL143</f>
        <v>0</v>
      </c>
      <c r="CL22" s="277">
        <f>[2]Final!CM143</f>
        <v>0</v>
      </c>
      <c r="CM22" s="277">
        <f>[2]Final!CN143</f>
        <v>0</v>
      </c>
      <c r="CN22" s="277">
        <f>[2]Final!CO143</f>
        <v>0</v>
      </c>
      <c r="CO22" s="277">
        <f>[2]Final!CP143</f>
        <v>0</v>
      </c>
      <c r="CP22" s="277">
        <f>[2]Final!CQ143</f>
        <v>0</v>
      </c>
      <c r="CQ22" s="277">
        <f>[2]Final!CR143</f>
        <v>0</v>
      </c>
      <c r="CR22" s="277">
        <f>[2]Final!CS143</f>
        <v>0</v>
      </c>
      <c r="CS22" s="277">
        <f>[2]Final!CT143</f>
        <v>0</v>
      </c>
      <c r="CT22" s="277">
        <f>[2]Final!CU143</f>
        <v>0</v>
      </c>
      <c r="CU22" s="277">
        <f>[2]Final!CV143</f>
        <v>0</v>
      </c>
      <c r="CV22" s="277">
        <f>[2]Final!CW143</f>
        <v>0</v>
      </c>
      <c r="CW22" s="277">
        <f>[2]Final!CX143</f>
        <v>0</v>
      </c>
      <c r="CX22" s="277">
        <f>[2]Final!CY143</f>
        <v>0</v>
      </c>
      <c r="CY22" s="277">
        <f>[2]Final!CZ143</f>
        <v>0</v>
      </c>
      <c r="CZ22" s="277">
        <f>[2]Final!DA143</f>
        <v>0</v>
      </c>
      <c r="DA22" s="277">
        <f>[2]Final!DB143</f>
        <v>0</v>
      </c>
      <c r="DB22" s="277">
        <f>[2]Final!DC143</f>
        <v>0</v>
      </c>
      <c r="DC22" s="92"/>
      <c r="DD22" s="92"/>
      <c r="DE22" s="92"/>
      <c r="DF22" s="92"/>
      <c r="DG22" s="92"/>
      <c r="DH22" s="92"/>
      <c r="DI22" s="92"/>
      <c r="DJ22" s="92"/>
      <c r="DK22" s="92"/>
      <c r="DL22" s="92"/>
      <c r="DM22" s="92"/>
      <c r="DN22" s="92"/>
      <c r="DO22" s="92"/>
      <c r="DP22" s="92"/>
    </row>
    <row r="23" spans="1:120" x14ac:dyDescent="0.75">
      <c r="A23" s="226">
        <f t="shared" si="0"/>
        <v>1</v>
      </c>
      <c r="B23" s="92" t="s">
        <v>65</v>
      </c>
      <c r="C23" s="277">
        <f>[2]Final!D144</f>
        <v>0</v>
      </c>
      <c r="D23" s="277">
        <f>[2]Final!E144</f>
        <v>0</v>
      </c>
      <c r="E23" s="277">
        <f>[2]Final!F144</f>
        <v>0</v>
      </c>
      <c r="F23" s="277">
        <f>[2]Final!G144</f>
        <v>0</v>
      </c>
      <c r="G23" s="277">
        <f>[2]Final!H144</f>
        <v>0</v>
      </c>
      <c r="H23" s="277">
        <f>[2]Final!I144</f>
        <v>0</v>
      </c>
      <c r="I23" s="277">
        <f>[2]Final!J144</f>
        <v>0</v>
      </c>
      <c r="J23" s="277">
        <f>[2]Final!K144</f>
        <v>0</v>
      </c>
      <c r="K23" s="277">
        <f>[2]Final!L144</f>
        <v>0</v>
      </c>
      <c r="L23" s="277">
        <f>[2]Final!M144</f>
        <v>0</v>
      </c>
      <c r="M23" s="277">
        <f>[2]Final!N144</f>
        <v>0</v>
      </c>
      <c r="N23" s="277">
        <f>[2]Final!O144</f>
        <v>0</v>
      </c>
      <c r="O23" s="277">
        <f>[2]Final!P144</f>
        <v>0</v>
      </c>
      <c r="P23" s="277">
        <f>[2]Final!Q144</f>
        <v>0</v>
      </c>
      <c r="Q23" s="277">
        <f>[2]Final!R144</f>
        <v>0</v>
      </c>
      <c r="R23" s="277">
        <f>[2]Final!S144</f>
        <v>1</v>
      </c>
      <c r="S23" s="277">
        <f>[2]Final!T144</f>
        <v>0</v>
      </c>
      <c r="T23" s="277">
        <f>[2]Final!U144</f>
        <v>0</v>
      </c>
      <c r="U23" s="277">
        <f>[2]Final!V144</f>
        <v>0</v>
      </c>
      <c r="V23" s="277">
        <f>[2]Final!W144</f>
        <v>0</v>
      </c>
      <c r="W23" s="277">
        <f>[2]Final!X144</f>
        <v>0</v>
      </c>
      <c r="X23" s="277">
        <f>[2]Final!Y144</f>
        <v>0</v>
      </c>
      <c r="Y23" s="277">
        <f>[2]Final!Z144</f>
        <v>0</v>
      </c>
      <c r="Z23" s="277">
        <f>[2]Final!AA144</f>
        <v>0</v>
      </c>
      <c r="AA23" s="277">
        <f>[2]Final!AB144</f>
        <v>0</v>
      </c>
      <c r="AB23" s="277">
        <f>[2]Final!AC144</f>
        <v>0</v>
      </c>
      <c r="AC23" s="277">
        <f>[2]Final!AD144</f>
        <v>0</v>
      </c>
      <c r="AD23" s="277">
        <f>[2]Final!AE144</f>
        <v>0</v>
      </c>
      <c r="AE23" s="277">
        <f>[2]Final!AF144</f>
        <v>0</v>
      </c>
      <c r="AF23" s="277">
        <f>[2]Final!AG144</f>
        <v>0</v>
      </c>
      <c r="AG23" s="277">
        <f>[2]Final!AH144</f>
        <v>0</v>
      </c>
      <c r="AH23" s="277">
        <f>[2]Final!AI144</f>
        <v>0</v>
      </c>
      <c r="AI23" s="277">
        <f>[2]Final!AJ144</f>
        <v>0</v>
      </c>
      <c r="AJ23" s="277">
        <f>[2]Final!AK144</f>
        <v>0</v>
      </c>
      <c r="AK23" s="277">
        <f>[2]Final!AL144</f>
        <v>0</v>
      </c>
      <c r="AL23" s="277">
        <f>[2]Final!AM144</f>
        <v>0</v>
      </c>
      <c r="AM23" s="277">
        <f>[2]Final!AN144</f>
        <v>0</v>
      </c>
      <c r="AN23" s="277">
        <f>[2]Final!AO144</f>
        <v>0</v>
      </c>
      <c r="AO23" s="277">
        <f>[2]Final!AP144</f>
        <v>0</v>
      </c>
      <c r="AP23" s="277">
        <f>[2]Final!AQ144</f>
        <v>0</v>
      </c>
      <c r="AQ23" s="277">
        <f>[2]Final!AR144</f>
        <v>0</v>
      </c>
      <c r="AR23" s="277">
        <f>[2]Final!AS144</f>
        <v>0</v>
      </c>
      <c r="AS23" s="277">
        <f>[2]Final!AT144</f>
        <v>0</v>
      </c>
      <c r="AT23" s="277">
        <f>[2]Final!AU144</f>
        <v>0</v>
      </c>
      <c r="AU23" s="277">
        <f>[2]Final!AV144</f>
        <v>0</v>
      </c>
      <c r="AV23" s="277">
        <f>[2]Final!AW144</f>
        <v>0</v>
      </c>
      <c r="AW23" s="277">
        <f>[2]Final!AX144</f>
        <v>0</v>
      </c>
      <c r="AX23" s="277">
        <f>[2]Final!AY144</f>
        <v>0</v>
      </c>
      <c r="AY23" s="277">
        <f>[2]Final!AZ144</f>
        <v>0</v>
      </c>
      <c r="AZ23" s="277">
        <f>[2]Final!BA144</f>
        <v>0</v>
      </c>
      <c r="BA23" s="277">
        <f>[2]Final!BB144</f>
        <v>0</v>
      </c>
      <c r="BB23" s="277">
        <f>[2]Final!BC144</f>
        <v>0</v>
      </c>
      <c r="BC23" s="277">
        <f>[2]Final!BD144</f>
        <v>0</v>
      </c>
      <c r="BD23" s="277">
        <f>[2]Final!BE144</f>
        <v>0</v>
      </c>
      <c r="BE23" s="277">
        <f>[2]Final!BF144</f>
        <v>0</v>
      </c>
      <c r="BF23" s="277">
        <f>[2]Final!BG144</f>
        <v>0</v>
      </c>
      <c r="BG23" s="277">
        <f>[2]Final!BH144</f>
        <v>0</v>
      </c>
      <c r="BH23" s="277">
        <f>[2]Final!BI144</f>
        <v>0</v>
      </c>
      <c r="BI23" s="277">
        <f>[2]Final!BJ144</f>
        <v>0</v>
      </c>
      <c r="BJ23" s="277">
        <f>[2]Final!BK144</f>
        <v>0</v>
      </c>
      <c r="BK23" s="277">
        <f>[2]Final!BL144</f>
        <v>0</v>
      </c>
      <c r="BL23" s="277">
        <f>[2]Final!BM144</f>
        <v>0</v>
      </c>
      <c r="BM23" s="277">
        <f>[2]Final!BN144</f>
        <v>0</v>
      </c>
      <c r="BN23" s="277">
        <f>[2]Final!BO144</f>
        <v>0</v>
      </c>
      <c r="BO23" s="277">
        <f>[2]Final!BP144</f>
        <v>0</v>
      </c>
      <c r="BP23" s="277">
        <f>[2]Final!BQ144</f>
        <v>0</v>
      </c>
      <c r="BQ23" s="277">
        <f>[2]Final!BR144</f>
        <v>0</v>
      </c>
      <c r="BR23" s="277">
        <f>[2]Final!BS144</f>
        <v>0</v>
      </c>
      <c r="BS23" s="277">
        <f>[2]Final!BT144</f>
        <v>0</v>
      </c>
      <c r="BT23" s="277">
        <f>[2]Final!BU144</f>
        <v>0</v>
      </c>
      <c r="BU23" s="277">
        <f>[2]Final!BV144</f>
        <v>0</v>
      </c>
      <c r="BV23" s="277">
        <f>[2]Final!BW144</f>
        <v>0</v>
      </c>
      <c r="BW23" s="277">
        <f>[2]Final!BX144</f>
        <v>0</v>
      </c>
      <c r="BX23" s="277">
        <f>[2]Final!BY144</f>
        <v>0</v>
      </c>
      <c r="BY23" s="277">
        <f>[2]Final!BZ144</f>
        <v>0</v>
      </c>
      <c r="BZ23" s="277">
        <f>[2]Final!CA144</f>
        <v>0</v>
      </c>
      <c r="CA23" s="277">
        <f>[2]Final!CB144</f>
        <v>0</v>
      </c>
      <c r="CB23" s="277">
        <f>[2]Final!CC144</f>
        <v>0</v>
      </c>
      <c r="CC23" s="277">
        <f>[2]Final!CD144</f>
        <v>0</v>
      </c>
      <c r="CD23" s="277">
        <f>[2]Final!CE144</f>
        <v>0</v>
      </c>
      <c r="CE23" s="277">
        <f>[2]Final!CF144</f>
        <v>0</v>
      </c>
      <c r="CF23" s="277">
        <f>[2]Final!CG144</f>
        <v>0</v>
      </c>
      <c r="CG23" s="277">
        <f>[2]Final!CH144</f>
        <v>0</v>
      </c>
      <c r="CH23" s="277">
        <f>[2]Final!CI144</f>
        <v>0</v>
      </c>
      <c r="CI23" s="277">
        <f>[2]Final!CJ144</f>
        <v>0</v>
      </c>
      <c r="CJ23" s="277">
        <f>[2]Final!CK144</f>
        <v>0</v>
      </c>
      <c r="CK23" s="277">
        <f>[2]Final!CL144</f>
        <v>0</v>
      </c>
      <c r="CL23" s="277">
        <f>[2]Final!CM144</f>
        <v>0</v>
      </c>
      <c r="CM23" s="277">
        <f>[2]Final!CN144</f>
        <v>0</v>
      </c>
      <c r="CN23" s="277">
        <f>[2]Final!CO144</f>
        <v>0</v>
      </c>
      <c r="CO23" s="277">
        <f>[2]Final!CP144</f>
        <v>0</v>
      </c>
      <c r="CP23" s="277">
        <f>[2]Final!CQ144</f>
        <v>0</v>
      </c>
      <c r="CQ23" s="277">
        <f>[2]Final!CR144</f>
        <v>0</v>
      </c>
      <c r="CR23" s="277">
        <f>[2]Final!CS144</f>
        <v>0</v>
      </c>
      <c r="CS23" s="277">
        <f>[2]Final!CT144</f>
        <v>0</v>
      </c>
      <c r="CT23" s="277">
        <f>[2]Final!CU144</f>
        <v>0</v>
      </c>
      <c r="CU23" s="277">
        <f>[2]Final!CV144</f>
        <v>0</v>
      </c>
      <c r="CV23" s="277">
        <f>[2]Final!CW144</f>
        <v>0</v>
      </c>
      <c r="CW23" s="277">
        <f>[2]Final!CX144</f>
        <v>0</v>
      </c>
      <c r="CX23" s="277">
        <f>[2]Final!CY144</f>
        <v>0</v>
      </c>
      <c r="CY23" s="277">
        <f>[2]Final!CZ144</f>
        <v>0</v>
      </c>
      <c r="CZ23" s="277">
        <f>[2]Final!DA144</f>
        <v>0</v>
      </c>
      <c r="DA23" s="277">
        <f>[2]Final!DB144</f>
        <v>0</v>
      </c>
      <c r="DB23" s="277">
        <f>[2]Final!DC144</f>
        <v>0</v>
      </c>
      <c r="DC23" s="92"/>
      <c r="DD23" s="92"/>
      <c r="DE23" s="92"/>
      <c r="DF23" s="92"/>
      <c r="DG23" s="92"/>
      <c r="DH23" s="92"/>
      <c r="DI23" s="92"/>
      <c r="DJ23" s="92"/>
      <c r="DK23" s="92"/>
      <c r="DL23" s="92"/>
      <c r="DM23" s="92"/>
      <c r="DN23" s="92"/>
      <c r="DO23" s="92"/>
      <c r="DP23" s="92"/>
    </row>
    <row r="24" spans="1:120" x14ac:dyDescent="0.75">
      <c r="A24" s="226">
        <f t="shared" si="0"/>
        <v>1</v>
      </c>
      <c r="B24" s="92" t="s">
        <v>23</v>
      </c>
      <c r="C24" s="277">
        <f>[2]Final!D145</f>
        <v>0</v>
      </c>
      <c r="D24" s="277">
        <f>[2]Final!E145</f>
        <v>0</v>
      </c>
      <c r="E24" s="277">
        <f>[2]Final!F145</f>
        <v>0</v>
      </c>
      <c r="F24" s="277">
        <f>[2]Final!G145</f>
        <v>0</v>
      </c>
      <c r="G24" s="277">
        <f>[2]Final!H145</f>
        <v>0</v>
      </c>
      <c r="H24" s="277">
        <f>[2]Final!I145</f>
        <v>0</v>
      </c>
      <c r="I24" s="277">
        <f>[2]Final!J145</f>
        <v>0</v>
      </c>
      <c r="J24" s="277">
        <f>[2]Final!K145</f>
        <v>0</v>
      </c>
      <c r="K24" s="277">
        <f>[2]Final!L145</f>
        <v>0</v>
      </c>
      <c r="L24" s="277">
        <f>[2]Final!M145</f>
        <v>0</v>
      </c>
      <c r="M24" s="277">
        <f>[2]Final!N145</f>
        <v>0</v>
      </c>
      <c r="N24" s="277">
        <f>[2]Final!O145</f>
        <v>0</v>
      </c>
      <c r="O24" s="277">
        <f>[2]Final!P145</f>
        <v>0</v>
      </c>
      <c r="P24" s="277">
        <f>[2]Final!Q145</f>
        <v>0</v>
      </c>
      <c r="Q24" s="277">
        <f>[2]Final!R145</f>
        <v>0</v>
      </c>
      <c r="R24" s="277">
        <f>[2]Final!S145</f>
        <v>0</v>
      </c>
      <c r="S24" s="277">
        <f>[2]Final!T145</f>
        <v>1</v>
      </c>
      <c r="T24" s="277">
        <f>[2]Final!U145</f>
        <v>0</v>
      </c>
      <c r="U24" s="277">
        <f>[2]Final!V145</f>
        <v>0</v>
      </c>
      <c r="V24" s="277">
        <f>[2]Final!W145</f>
        <v>0</v>
      </c>
      <c r="W24" s="277">
        <f>[2]Final!X145</f>
        <v>0</v>
      </c>
      <c r="X24" s="277">
        <f>[2]Final!Y145</f>
        <v>0</v>
      </c>
      <c r="Y24" s="277">
        <f>[2]Final!Z145</f>
        <v>0</v>
      </c>
      <c r="Z24" s="277">
        <f>[2]Final!AA145</f>
        <v>0</v>
      </c>
      <c r="AA24" s="277">
        <f>[2]Final!AB145</f>
        <v>0</v>
      </c>
      <c r="AB24" s="277">
        <f>[2]Final!AC145</f>
        <v>0</v>
      </c>
      <c r="AC24" s="277">
        <f>[2]Final!AD145</f>
        <v>0</v>
      </c>
      <c r="AD24" s="277">
        <f>[2]Final!AE145</f>
        <v>0</v>
      </c>
      <c r="AE24" s="277">
        <f>[2]Final!AF145</f>
        <v>0</v>
      </c>
      <c r="AF24" s="277">
        <f>[2]Final!AG145</f>
        <v>0</v>
      </c>
      <c r="AG24" s="277">
        <f>[2]Final!AH145</f>
        <v>0</v>
      </c>
      <c r="AH24" s="277">
        <f>[2]Final!AI145</f>
        <v>0</v>
      </c>
      <c r="AI24" s="277">
        <f>[2]Final!AJ145</f>
        <v>0</v>
      </c>
      <c r="AJ24" s="277">
        <f>[2]Final!AK145</f>
        <v>0</v>
      </c>
      <c r="AK24" s="277">
        <f>[2]Final!AL145</f>
        <v>0</v>
      </c>
      <c r="AL24" s="277">
        <f>[2]Final!AM145</f>
        <v>0</v>
      </c>
      <c r="AM24" s="277">
        <f>[2]Final!AN145</f>
        <v>0</v>
      </c>
      <c r="AN24" s="277">
        <f>[2]Final!AO145</f>
        <v>0</v>
      </c>
      <c r="AO24" s="277">
        <f>[2]Final!AP145</f>
        <v>0</v>
      </c>
      <c r="AP24" s="277">
        <f>[2]Final!AQ145</f>
        <v>0</v>
      </c>
      <c r="AQ24" s="277">
        <f>[2]Final!AR145</f>
        <v>0</v>
      </c>
      <c r="AR24" s="277">
        <f>[2]Final!AS145</f>
        <v>0</v>
      </c>
      <c r="AS24" s="277">
        <f>[2]Final!AT145</f>
        <v>0</v>
      </c>
      <c r="AT24" s="277">
        <f>[2]Final!AU145</f>
        <v>0</v>
      </c>
      <c r="AU24" s="277">
        <f>[2]Final!AV145</f>
        <v>0</v>
      </c>
      <c r="AV24" s="277">
        <f>[2]Final!AW145</f>
        <v>0</v>
      </c>
      <c r="AW24" s="277">
        <f>[2]Final!AX145</f>
        <v>0</v>
      </c>
      <c r="AX24" s="277">
        <f>[2]Final!AY145</f>
        <v>0</v>
      </c>
      <c r="AY24" s="277">
        <f>[2]Final!AZ145</f>
        <v>0</v>
      </c>
      <c r="AZ24" s="277">
        <f>[2]Final!BA145</f>
        <v>0</v>
      </c>
      <c r="BA24" s="277">
        <f>[2]Final!BB145</f>
        <v>0</v>
      </c>
      <c r="BB24" s="277">
        <f>[2]Final!BC145</f>
        <v>0</v>
      </c>
      <c r="BC24" s="277">
        <f>[2]Final!BD145</f>
        <v>0</v>
      </c>
      <c r="BD24" s="277">
        <f>[2]Final!BE145</f>
        <v>0</v>
      </c>
      <c r="BE24" s="277">
        <f>[2]Final!BF145</f>
        <v>0</v>
      </c>
      <c r="BF24" s="277">
        <f>[2]Final!BG145</f>
        <v>0</v>
      </c>
      <c r="BG24" s="277">
        <f>[2]Final!BH145</f>
        <v>0</v>
      </c>
      <c r="BH24" s="277">
        <f>[2]Final!BI145</f>
        <v>0</v>
      </c>
      <c r="BI24" s="277">
        <f>[2]Final!BJ145</f>
        <v>0</v>
      </c>
      <c r="BJ24" s="277">
        <f>[2]Final!BK145</f>
        <v>0</v>
      </c>
      <c r="BK24" s="277">
        <f>[2]Final!BL145</f>
        <v>0</v>
      </c>
      <c r="BL24" s="277">
        <f>[2]Final!BM145</f>
        <v>0</v>
      </c>
      <c r="BM24" s="277">
        <f>[2]Final!BN145</f>
        <v>0</v>
      </c>
      <c r="BN24" s="277">
        <f>[2]Final!BO145</f>
        <v>0</v>
      </c>
      <c r="BO24" s="277">
        <f>[2]Final!BP145</f>
        <v>0</v>
      </c>
      <c r="BP24" s="277">
        <f>[2]Final!BQ145</f>
        <v>0</v>
      </c>
      <c r="BQ24" s="277">
        <f>[2]Final!BR145</f>
        <v>0</v>
      </c>
      <c r="BR24" s="277">
        <f>[2]Final!BS145</f>
        <v>0</v>
      </c>
      <c r="BS24" s="277">
        <f>[2]Final!BT145</f>
        <v>0</v>
      </c>
      <c r="BT24" s="277">
        <f>[2]Final!BU145</f>
        <v>0</v>
      </c>
      <c r="BU24" s="277">
        <f>[2]Final!BV145</f>
        <v>0</v>
      </c>
      <c r="BV24" s="277">
        <f>[2]Final!BW145</f>
        <v>0</v>
      </c>
      <c r="BW24" s="277">
        <f>[2]Final!BX145</f>
        <v>0</v>
      </c>
      <c r="BX24" s="277">
        <f>[2]Final!BY145</f>
        <v>0</v>
      </c>
      <c r="BY24" s="277">
        <f>[2]Final!BZ145</f>
        <v>0</v>
      </c>
      <c r="BZ24" s="277">
        <f>[2]Final!CA145</f>
        <v>0</v>
      </c>
      <c r="CA24" s="277">
        <f>[2]Final!CB145</f>
        <v>0</v>
      </c>
      <c r="CB24" s="277">
        <f>[2]Final!CC145</f>
        <v>0</v>
      </c>
      <c r="CC24" s="277">
        <f>[2]Final!CD145</f>
        <v>0</v>
      </c>
      <c r="CD24" s="277">
        <f>[2]Final!CE145</f>
        <v>0</v>
      </c>
      <c r="CE24" s="277">
        <f>[2]Final!CF145</f>
        <v>0</v>
      </c>
      <c r="CF24" s="277">
        <f>[2]Final!CG145</f>
        <v>0</v>
      </c>
      <c r="CG24" s="277">
        <f>[2]Final!CH145</f>
        <v>0</v>
      </c>
      <c r="CH24" s="277">
        <f>[2]Final!CI145</f>
        <v>0</v>
      </c>
      <c r="CI24" s="277">
        <f>[2]Final!CJ145</f>
        <v>0</v>
      </c>
      <c r="CJ24" s="277">
        <f>[2]Final!CK145</f>
        <v>0</v>
      </c>
      <c r="CK24" s="277">
        <f>[2]Final!CL145</f>
        <v>0</v>
      </c>
      <c r="CL24" s="277">
        <f>[2]Final!CM145</f>
        <v>0</v>
      </c>
      <c r="CM24" s="277">
        <f>[2]Final!CN145</f>
        <v>0</v>
      </c>
      <c r="CN24" s="277">
        <f>[2]Final!CO145</f>
        <v>0</v>
      </c>
      <c r="CO24" s="277">
        <f>[2]Final!CP145</f>
        <v>0</v>
      </c>
      <c r="CP24" s="277">
        <f>[2]Final!CQ145</f>
        <v>0</v>
      </c>
      <c r="CQ24" s="277">
        <f>[2]Final!CR145</f>
        <v>0</v>
      </c>
      <c r="CR24" s="277">
        <f>[2]Final!CS145</f>
        <v>0</v>
      </c>
      <c r="CS24" s="277">
        <f>[2]Final!CT145</f>
        <v>0</v>
      </c>
      <c r="CT24" s="277">
        <f>[2]Final!CU145</f>
        <v>0</v>
      </c>
      <c r="CU24" s="277">
        <f>[2]Final!CV145</f>
        <v>0</v>
      </c>
      <c r="CV24" s="277">
        <f>[2]Final!CW145</f>
        <v>0</v>
      </c>
      <c r="CW24" s="277">
        <f>[2]Final!CX145</f>
        <v>0</v>
      </c>
      <c r="CX24" s="277">
        <f>[2]Final!CY145</f>
        <v>0</v>
      </c>
      <c r="CY24" s="277">
        <f>[2]Final!CZ145</f>
        <v>0</v>
      </c>
      <c r="CZ24" s="277">
        <f>[2]Final!DA145</f>
        <v>0</v>
      </c>
      <c r="DA24" s="277">
        <f>[2]Final!DB145</f>
        <v>0</v>
      </c>
      <c r="DB24" s="277">
        <f>[2]Final!DC145</f>
        <v>0</v>
      </c>
      <c r="DC24" s="92"/>
      <c r="DD24" s="92"/>
      <c r="DE24" s="92"/>
      <c r="DF24" s="92"/>
      <c r="DG24" s="92"/>
      <c r="DH24" s="92"/>
      <c r="DI24" s="92"/>
      <c r="DJ24" s="92"/>
      <c r="DK24" s="92"/>
      <c r="DL24" s="92"/>
      <c r="DM24" s="92"/>
      <c r="DN24" s="92"/>
      <c r="DO24" s="92"/>
      <c r="DP24" s="92"/>
    </row>
    <row r="25" spans="1:120" x14ac:dyDescent="0.75">
      <c r="A25" s="226">
        <f t="shared" si="0"/>
        <v>1</v>
      </c>
      <c r="B25" s="92" t="s">
        <v>1573</v>
      </c>
      <c r="C25" s="277">
        <f>[2]Final!D146</f>
        <v>0</v>
      </c>
      <c r="D25" s="277">
        <f>[2]Final!E146</f>
        <v>0</v>
      </c>
      <c r="E25" s="277">
        <f>[2]Final!F146</f>
        <v>0</v>
      </c>
      <c r="F25" s="277">
        <f>[2]Final!G146</f>
        <v>0</v>
      </c>
      <c r="G25" s="277">
        <f>[2]Final!H146</f>
        <v>0</v>
      </c>
      <c r="H25" s="277">
        <f>[2]Final!I146</f>
        <v>0</v>
      </c>
      <c r="I25" s="277">
        <f>[2]Final!J146</f>
        <v>0</v>
      </c>
      <c r="J25" s="277">
        <f>[2]Final!K146</f>
        <v>0</v>
      </c>
      <c r="K25" s="277">
        <f>[2]Final!L146</f>
        <v>0</v>
      </c>
      <c r="L25" s="277">
        <f>[2]Final!M146</f>
        <v>0</v>
      </c>
      <c r="M25" s="277">
        <f>[2]Final!N146</f>
        <v>0</v>
      </c>
      <c r="N25" s="277">
        <f>[2]Final!O146</f>
        <v>0</v>
      </c>
      <c r="O25" s="277">
        <f>[2]Final!P146</f>
        <v>0</v>
      </c>
      <c r="P25" s="277">
        <f>[2]Final!Q146</f>
        <v>0</v>
      </c>
      <c r="Q25" s="277">
        <f>[2]Final!R146</f>
        <v>0</v>
      </c>
      <c r="R25" s="277">
        <f>[2]Final!S146</f>
        <v>0</v>
      </c>
      <c r="S25" s="277">
        <f>[2]Final!T146</f>
        <v>0</v>
      </c>
      <c r="T25" s="277">
        <f>[2]Final!U146</f>
        <v>1</v>
      </c>
      <c r="U25" s="277">
        <f>[2]Final!V146</f>
        <v>0</v>
      </c>
      <c r="V25" s="277">
        <f>[2]Final!W146</f>
        <v>0</v>
      </c>
      <c r="W25" s="277">
        <f>[2]Final!X146</f>
        <v>0</v>
      </c>
      <c r="X25" s="277">
        <f>[2]Final!Y146</f>
        <v>0</v>
      </c>
      <c r="Y25" s="277">
        <f>[2]Final!Z146</f>
        <v>0</v>
      </c>
      <c r="Z25" s="277">
        <f>[2]Final!AA146</f>
        <v>0</v>
      </c>
      <c r="AA25" s="277">
        <f>[2]Final!AB146</f>
        <v>0</v>
      </c>
      <c r="AB25" s="277">
        <f>[2]Final!AC146</f>
        <v>0</v>
      </c>
      <c r="AC25" s="277">
        <f>[2]Final!AD146</f>
        <v>0</v>
      </c>
      <c r="AD25" s="277">
        <f>[2]Final!AE146</f>
        <v>0</v>
      </c>
      <c r="AE25" s="277">
        <f>[2]Final!AF146</f>
        <v>0</v>
      </c>
      <c r="AF25" s="277">
        <f>[2]Final!AG146</f>
        <v>0</v>
      </c>
      <c r="AG25" s="277">
        <f>[2]Final!AH146</f>
        <v>0</v>
      </c>
      <c r="AH25" s="277">
        <f>[2]Final!AI146</f>
        <v>0</v>
      </c>
      <c r="AI25" s="277">
        <f>[2]Final!AJ146</f>
        <v>0</v>
      </c>
      <c r="AJ25" s="277">
        <f>[2]Final!AK146</f>
        <v>0</v>
      </c>
      <c r="AK25" s="277">
        <f>[2]Final!AL146</f>
        <v>0</v>
      </c>
      <c r="AL25" s="277">
        <f>[2]Final!AM146</f>
        <v>0</v>
      </c>
      <c r="AM25" s="277">
        <f>[2]Final!AN146</f>
        <v>0</v>
      </c>
      <c r="AN25" s="277">
        <f>[2]Final!AO146</f>
        <v>0</v>
      </c>
      <c r="AO25" s="277">
        <f>[2]Final!AP146</f>
        <v>0</v>
      </c>
      <c r="AP25" s="277">
        <f>[2]Final!AQ146</f>
        <v>0</v>
      </c>
      <c r="AQ25" s="277">
        <f>[2]Final!AR146</f>
        <v>0</v>
      </c>
      <c r="AR25" s="277">
        <f>[2]Final!AS146</f>
        <v>0</v>
      </c>
      <c r="AS25" s="277">
        <f>[2]Final!AT146</f>
        <v>0</v>
      </c>
      <c r="AT25" s="277">
        <f>[2]Final!AU146</f>
        <v>0</v>
      </c>
      <c r="AU25" s="277">
        <f>[2]Final!AV146</f>
        <v>0</v>
      </c>
      <c r="AV25" s="277">
        <f>[2]Final!AW146</f>
        <v>0</v>
      </c>
      <c r="AW25" s="277">
        <f>[2]Final!AX146</f>
        <v>0</v>
      </c>
      <c r="AX25" s="277">
        <f>[2]Final!AY146</f>
        <v>0</v>
      </c>
      <c r="AY25" s="277">
        <f>[2]Final!AZ146</f>
        <v>0</v>
      </c>
      <c r="AZ25" s="277">
        <f>[2]Final!BA146</f>
        <v>0</v>
      </c>
      <c r="BA25" s="277">
        <f>[2]Final!BB146</f>
        <v>0</v>
      </c>
      <c r="BB25" s="277">
        <f>[2]Final!BC146</f>
        <v>0</v>
      </c>
      <c r="BC25" s="277">
        <f>[2]Final!BD146</f>
        <v>0</v>
      </c>
      <c r="BD25" s="277">
        <f>[2]Final!BE146</f>
        <v>0</v>
      </c>
      <c r="BE25" s="277">
        <f>[2]Final!BF146</f>
        <v>0</v>
      </c>
      <c r="BF25" s="277">
        <f>[2]Final!BG146</f>
        <v>0</v>
      </c>
      <c r="BG25" s="277">
        <f>[2]Final!BH146</f>
        <v>0</v>
      </c>
      <c r="BH25" s="277">
        <f>[2]Final!BI146</f>
        <v>0</v>
      </c>
      <c r="BI25" s="277">
        <f>[2]Final!BJ146</f>
        <v>0</v>
      </c>
      <c r="BJ25" s="277">
        <f>[2]Final!BK146</f>
        <v>0</v>
      </c>
      <c r="BK25" s="277">
        <f>[2]Final!BL146</f>
        <v>0</v>
      </c>
      <c r="BL25" s="277">
        <f>[2]Final!BM146</f>
        <v>0</v>
      </c>
      <c r="BM25" s="277">
        <f>[2]Final!BN146</f>
        <v>0</v>
      </c>
      <c r="BN25" s="277">
        <f>[2]Final!BO146</f>
        <v>0</v>
      </c>
      <c r="BO25" s="277">
        <f>[2]Final!BP146</f>
        <v>0</v>
      </c>
      <c r="BP25" s="277">
        <f>[2]Final!BQ146</f>
        <v>0</v>
      </c>
      <c r="BQ25" s="277">
        <f>[2]Final!BR146</f>
        <v>0</v>
      </c>
      <c r="BR25" s="277">
        <f>[2]Final!BS146</f>
        <v>0</v>
      </c>
      <c r="BS25" s="277">
        <f>[2]Final!BT146</f>
        <v>0</v>
      </c>
      <c r="BT25" s="277">
        <f>[2]Final!BU146</f>
        <v>0</v>
      </c>
      <c r="BU25" s="277">
        <f>[2]Final!BV146</f>
        <v>0</v>
      </c>
      <c r="BV25" s="277">
        <f>[2]Final!BW146</f>
        <v>0</v>
      </c>
      <c r="BW25" s="277">
        <f>[2]Final!BX146</f>
        <v>0</v>
      </c>
      <c r="BX25" s="277">
        <f>[2]Final!BY146</f>
        <v>0</v>
      </c>
      <c r="BY25" s="277">
        <f>[2]Final!BZ146</f>
        <v>0</v>
      </c>
      <c r="BZ25" s="277">
        <f>[2]Final!CA146</f>
        <v>0</v>
      </c>
      <c r="CA25" s="277">
        <f>[2]Final!CB146</f>
        <v>0</v>
      </c>
      <c r="CB25" s="277">
        <f>[2]Final!CC146</f>
        <v>0</v>
      </c>
      <c r="CC25" s="277">
        <f>[2]Final!CD146</f>
        <v>0</v>
      </c>
      <c r="CD25" s="277">
        <f>[2]Final!CE146</f>
        <v>0</v>
      </c>
      <c r="CE25" s="277">
        <f>[2]Final!CF146</f>
        <v>0</v>
      </c>
      <c r="CF25" s="277">
        <f>[2]Final!CG146</f>
        <v>0</v>
      </c>
      <c r="CG25" s="277">
        <f>[2]Final!CH146</f>
        <v>0</v>
      </c>
      <c r="CH25" s="277">
        <f>[2]Final!CI146</f>
        <v>0</v>
      </c>
      <c r="CI25" s="277">
        <f>[2]Final!CJ146</f>
        <v>0</v>
      </c>
      <c r="CJ25" s="277">
        <f>[2]Final!CK146</f>
        <v>0</v>
      </c>
      <c r="CK25" s="277">
        <f>[2]Final!CL146</f>
        <v>0</v>
      </c>
      <c r="CL25" s="277">
        <f>[2]Final!CM146</f>
        <v>0</v>
      </c>
      <c r="CM25" s="277">
        <f>[2]Final!CN146</f>
        <v>0</v>
      </c>
      <c r="CN25" s="277">
        <f>[2]Final!CO146</f>
        <v>0</v>
      </c>
      <c r="CO25" s="277">
        <f>[2]Final!CP146</f>
        <v>0</v>
      </c>
      <c r="CP25" s="277">
        <f>[2]Final!CQ146</f>
        <v>0</v>
      </c>
      <c r="CQ25" s="277">
        <f>[2]Final!CR146</f>
        <v>0</v>
      </c>
      <c r="CR25" s="277">
        <f>[2]Final!CS146</f>
        <v>0</v>
      </c>
      <c r="CS25" s="277">
        <f>[2]Final!CT146</f>
        <v>0</v>
      </c>
      <c r="CT25" s="277">
        <f>[2]Final!CU146</f>
        <v>0</v>
      </c>
      <c r="CU25" s="277">
        <f>[2]Final!CV146</f>
        <v>0</v>
      </c>
      <c r="CV25" s="277">
        <f>[2]Final!CW146</f>
        <v>0</v>
      </c>
      <c r="CW25" s="277">
        <f>[2]Final!CX146</f>
        <v>0</v>
      </c>
      <c r="CX25" s="277">
        <f>[2]Final!CY146</f>
        <v>0</v>
      </c>
      <c r="CY25" s="277">
        <f>[2]Final!CZ146</f>
        <v>0</v>
      </c>
      <c r="CZ25" s="277">
        <f>[2]Final!DA146</f>
        <v>0</v>
      </c>
      <c r="DA25" s="277">
        <f>[2]Final!DB146</f>
        <v>0</v>
      </c>
      <c r="DB25" s="277">
        <f>[2]Final!DC146</f>
        <v>0</v>
      </c>
      <c r="DC25" s="92"/>
      <c r="DD25" s="92"/>
      <c r="DE25" s="92"/>
      <c r="DF25" s="92"/>
      <c r="DG25" s="92"/>
      <c r="DH25" s="92"/>
      <c r="DI25" s="92"/>
      <c r="DJ25" s="92"/>
      <c r="DK25" s="92"/>
      <c r="DL25" s="92"/>
      <c r="DM25" s="92"/>
      <c r="DN25" s="92"/>
      <c r="DO25" s="92"/>
      <c r="DP25" s="92"/>
    </row>
    <row r="26" spans="1:120" x14ac:dyDescent="0.75">
      <c r="A26" s="226">
        <f t="shared" si="0"/>
        <v>1</v>
      </c>
      <c r="B26" s="92" t="s">
        <v>26</v>
      </c>
      <c r="C26" s="277">
        <f>[2]Final!D147</f>
        <v>0</v>
      </c>
      <c r="D26" s="277">
        <f>[2]Final!E147</f>
        <v>0</v>
      </c>
      <c r="E26" s="277">
        <f>[2]Final!F147</f>
        <v>0</v>
      </c>
      <c r="F26" s="277">
        <f>[2]Final!G147</f>
        <v>0</v>
      </c>
      <c r="G26" s="277">
        <f>[2]Final!H147</f>
        <v>0</v>
      </c>
      <c r="H26" s="277">
        <f>[2]Final!I147</f>
        <v>0</v>
      </c>
      <c r="I26" s="277">
        <f>[2]Final!J147</f>
        <v>0</v>
      </c>
      <c r="J26" s="277">
        <f>[2]Final!K147</f>
        <v>0</v>
      </c>
      <c r="K26" s="277">
        <f>[2]Final!L147</f>
        <v>0</v>
      </c>
      <c r="L26" s="277">
        <f>[2]Final!M147</f>
        <v>0</v>
      </c>
      <c r="M26" s="277">
        <f>[2]Final!N147</f>
        <v>0</v>
      </c>
      <c r="N26" s="277">
        <f>[2]Final!O147</f>
        <v>0</v>
      </c>
      <c r="O26" s="277">
        <f>[2]Final!P147</f>
        <v>0</v>
      </c>
      <c r="P26" s="277">
        <f>[2]Final!Q147</f>
        <v>0</v>
      </c>
      <c r="Q26" s="277">
        <f>[2]Final!R147</f>
        <v>0</v>
      </c>
      <c r="R26" s="277">
        <f>[2]Final!S147</f>
        <v>0</v>
      </c>
      <c r="S26" s="277">
        <f>[2]Final!T147</f>
        <v>0</v>
      </c>
      <c r="T26" s="277">
        <f>[2]Final!U147</f>
        <v>0</v>
      </c>
      <c r="U26" s="277">
        <f>[2]Final!V147</f>
        <v>1</v>
      </c>
      <c r="V26" s="277">
        <f>[2]Final!W147</f>
        <v>0</v>
      </c>
      <c r="W26" s="277">
        <f>[2]Final!X147</f>
        <v>0</v>
      </c>
      <c r="X26" s="277">
        <f>[2]Final!Y147</f>
        <v>0</v>
      </c>
      <c r="Y26" s="277">
        <f>[2]Final!Z147</f>
        <v>0</v>
      </c>
      <c r="Z26" s="277">
        <f>[2]Final!AA147</f>
        <v>0</v>
      </c>
      <c r="AA26" s="277">
        <f>[2]Final!AB147</f>
        <v>0</v>
      </c>
      <c r="AB26" s="277">
        <f>[2]Final!AC147</f>
        <v>0</v>
      </c>
      <c r="AC26" s="277">
        <f>[2]Final!AD147</f>
        <v>0</v>
      </c>
      <c r="AD26" s="277">
        <f>[2]Final!AE147</f>
        <v>0</v>
      </c>
      <c r="AE26" s="277">
        <f>[2]Final!AF147</f>
        <v>0</v>
      </c>
      <c r="AF26" s="277">
        <f>[2]Final!AG147</f>
        <v>0</v>
      </c>
      <c r="AG26" s="277">
        <f>[2]Final!AH147</f>
        <v>0</v>
      </c>
      <c r="AH26" s="277">
        <f>[2]Final!AI147</f>
        <v>0</v>
      </c>
      <c r="AI26" s="277">
        <f>[2]Final!AJ147</f>
        <v>0</v>
      </c>
      <c r="AJ26" s="277">
        <f>[2]Final!AK147</f>
        <v>0</v>
      </c>
      <c r="AK26" s="277">
        <f>[2]Final!AL147</f>
        <v>0</v>
      </c>
      <c r="AL26" s="277">
        <f>[2]Final!AM147</f>
        <v>0</v>
      </c>
      <c r="AM26" s="277">
        <f>[2]Final!AN147</f>
        <v>0</v>
      </c>
      <c r="AN26" s="277">
        <f>[2]Final!AO147</f>
        <v>0</v>
      </c>
      <c r="AO26" s="277">
        <f>[2]Final!AP147</f>
        <v>0</v>
      </c>
      <c r="AP26" s="277">
        <f>[2]Final!AQ147</f>
        <v>0</v>
      </c>
      <c r="AQ26" s="277">
        <f>[2]Final!AR147</f>
        <v>0</v>
      </c>
      <c r="AR26" s="277">
        <f>[2]Final!AS147</f>
        <v>0</v>
      </c>
      <c r="AS26" s="277">
        <f>[2]Final!AT147</f>
        <v>0</v>
      </c>
      <c r="AT26" s="277">
        <f>[2]Final!AU147</f>
        <v>0</v>
      </c>
      <c r="AU26" s="277">
        <f>[2]Final!AV147</f>
        <v>0</v>
      </c>
      <c r="AV26" s="277">
        <f>[2]Final!AW147</f>
        <v>0</v>
      </c>
      <c r="AW26" s="277">
        <f>[2]Final!AX147</f>
        <v>0</v>
      </c>
      <c r="AX26" s="277">
        <f>[2]Final!AY147</f>
        <v>0</v>
      </c>
      <c r="AY26" s="277">
        <f>[2]Final!AZ147</f>
        <v>0</v>
      </c>
      <c r="AZ26" s="277">
        <f>[2]Final!BA147</f>
        <v>0</v>
      </c>
      <c r="BA26" s="277">
        <f>[2]Final!BB147</f>
        <v>0</v>
      </c>
      <c r="BB26" s="277">
        <f>[2]Final!BC147</f>
        <v>0</v>
      </c>
      <c r="BC26" s="277">
        <f>[2]Final!BD147</f>
        <v>0</v>
      </c>
      <c r="BD26" s="277">
        <f>[2]Final!BE147</f>
        <v>0</v>
      </c>
      <c r="BE26" s="277">
        <f>[2]Final!BF147</f>
        <v>0</v>
      </c>
      <c r="BF26" s="277">
        <f>[2]Final!BG147</f>
        <v>0</v>
      </c>
      <c r="BG26" s="277">
        <f>[2]Final!BH147</f>
        <v>0</v>
      </c>
      <c r="BH26" s="277">
        <f>[2]Final!BI147</f>
        <v>0</v>
      </c>
      <c r="BI26" s="277">
        <f>[2]Final!BJ147</f>
        <v>0</v>
      </c>
      <c r="BJ26" s="277">
        <f>[2]Final!BK147</f>
        <v>0</v>
      </c>
      <c r="BK26" s="277">
        <f>[2]Final!BL147</f>
        <v>0</v>
      </c>
      <c r="BL26" s="277">
        <f>[2]Final!BM147</f>
        <v>0</v>
      </c>
      <c r="BM26" s="277">
        <f>[2]Final!BN147</f>
        <v>0</v>
      </c>
      <c r="BN26" s="277">
        <f>[2]Final!BO147</f>
        <v>0</v>
      </c>
      <c r="BO26" s="277">
        <f>[2]Final!BP147</f>
        <v>0</v>
      </c>
      <c r="BP26" s="277">
        <f>[2]Final!BQ147</f>
        <v>0</v>
      </c>
      <c r="BQ26" s="277">
        <f>[2]Final!BR147</f>
        <v>0</v>
      </c>
      <c r="BR26" s="277">
        <f>[2]Final!BS147</f>
        <v>0</v>
      </c>
      <c r="BS26" s="277">
        <f>[2]Final!BT147</f>
        <v>0</v>
      </c>
      <c r="BT26" s="277">
        <f>[2]Final!BU147</f>
        <v>0</v>
      </c>
      <c r="BU26" s="277">
        <f>[2]Final!BV147</f>
        <v>0</v>
      </c>
      <c r="BV26" s="277">
        <f>[2]Final!BW147</f>
        <v>0</v>
      </c>
      <c r="BW26" s="277">
        <f>[2]Final!BX147</f>
        <v>0</v>
      </c>
      <c r="BX26" s="277">
        <f>[2]Final!BY147</f>
        <v>0</v>
      </c>
      <c r="BY26" s="277">
        <f>[2]Final!BZ147</f>
        <v>0</v>
      </c>
      <c r="BZ26" s="277">
        <f>[2]Final!CA147</f>
        <v>0</v>
      </c>
      <c r="CA26" s="277">
        <f>[2]Final!CB147</f>
        <v>0</v>
      </c>
      <c r="CB26" s="277">
        <f>[2]Final!CC147</f>
        <v>0</v>
      </c>
      <c r="CC26" s="277">
        <f>[2]Final!CD147</f>
        <v>0</v>
      </c>
      <c r="CD26" s="277">
        <f>[2]Final!CE147</f>
        <v>0</v>
      </c>
      <c r="CE26" s="277">
        <f>[2]Final!CF147</f>
        <v>0</v>
      </c>
      <c r="CF26" s="277">
        <f>[2]Final!CG147</f>
        <v>0</v>
      </c>
      <c r="CG26" s="277">
        <f>[2]Final!CH147</f>
        <v>0</v>
      </c>
      <c r="CH26" s="277">
        <f>[2]Final!CI147</f>
        <v>0</v>
      </c>
      <c r="CI26" s="277">
        <f>[2]Final!CJ147</f>
        <v>0</v>
      </c>
      <c r="CJ26" s="277">
        <f>[2]Final!CK147</f>
        <v>0</v>
      </c>
      <c r="CK26" s="277">
        <f>[2]Final!CL147</f>
        <v>0</v>
      </c>
      <c r="CL26" s="277">
        <f>[2]Final!CM147</f>
        <v>0</v>
      </c>
      <c r="CM26" s="277">
        <f>[2]Final!CN147</f>
        <v>0</v>
      </c>
      <c r="CN26" s="277">
        <f>[2]Final!CO147</f>
        <v>0</v>
      </c>
      <c r="CO26" s="277">
        <f>[2]Final!CP147</f>
        <v>0</v>
      </c>
      <c r="CP26" s="277">
        <f>[2]Final!CQ147</f>
        <v>0</v>
      </c>
      <c r="CQ26" s="277">
        <f>[2]Final!CR147</f>
        <v>0</v>
      </c>
      <c r="CR26" s="277">
        <f>[2]Final!CS147</f>
        <v>0</v>
      </c>
      <c r="CS26" s="277">
        <f>[2]Final!CT147</f>
        <v>0</v>
      </c>
      <c r="CT26" s="277">
        <f>[2]Final!CU147</f>
        <v>0</v>
      </c>
      <c r="CU26" s="277">
        <f>[2]Final!CV147</f>
        <v>0</v>
      </c>
      <c r="CV26" s="277">
        <f>[2]Final!CW147</f>
        <v>0</v>
      </c>
      <c r="CW26" s="277">
        <f>[2]Final!CX147</f>
        <v>0</v>
      </c>
      <c r="CX26" s="277">
        <f>[2]Final!CY147</f>
        <v>0</v>
      </c>
      <c r="CY26" s="277">
        <f>[2]Final!CZ147</f>
        <v>0</v>
      </c>
      <c r="CZ26" s="277">
        <f>[2]Final!DA147</f>
        <v>0</v>
      </c>
      <c r="DA26" s="277">
        <f>[2]Final!DB147</f>
        <v>0</v>
      </c>
      <c r="DB26" s="277">
        <f>[2]Final!DC147</f>
        <v>0</v>
      </c>
      <c r="DC26" s="92"/>
      <c r="DD26" s="92"/>
      <c r="DE26" s="92"/>
      <c r="DF26" s="92"/>
      <c r="DG26" s="92"/>
      <c r="DH26" s="92"/>
      <c r="DI26" s="92"/>
      <c r="DJ26" s="92"/>
      <c r="DK26" s="92"/>
      <c r="DL26" s="92"/>
      <c r="DM26" s="92"/>
      <c r="DN26" s="92"/>
      <c r="DO26" s="92"/>
      <c r="DP26" s="92"/>
    </row>
    <row r="27" spans="1:120" x14ac:dyDescent="0.75">
      <c r="A27" s="226">
        <f t="shared" si="0"/>
        <v>1</v>
      </c>
      <c r="B27" s="92" t="s">
        <v>74</v>
      </c>
      <c r="C27" s="277">
        <f>[2]Final!D148</f>
        <v>0</v>
      </c>
      <c r="D27" s="277">
        <f>[2]Final!E148</f>
        <v>0</v>
      </c>
      <c r="E27" s="277">
        <f>[2]Final!F148</f>
        <v>0</v>
      </c>
      <c r="F27" s="277">
        <f>[2]Final!G148</f>
        <v>0</v>
      </c>
      <c r="G27" s="277">
        <f>[2]Final!H148</f>
        <v>0</v>
      </c>
      <c r="H27" s="277">
        <f>[2]Final!I148</f>
        <v>0</v>
      </c>
      <c r="I27" s="277">
        <f>[2]Final!J148</f>
        <v>0</v>
      </c>
      <c r="J27" s="277">
        <f>[2]Final!K148</f>
        <v>0</v>
      </c>
      <c r="K27" s="277">
        <f>[2]Final!L148</f>
        <v>0</v>
      </c>
      <c r="L27" s="277">
        <f>[2]Final!M148</f>
        <v>0</v>
      </c>
      <c r="M27" s="277">
        <f>[2]Final!N148</f>
        <v>0</v>
      </c>
      <c r="N27" s="277">
        <f>[2]Final!O148</f>
        <v>0</v>
      </c>
      <c r="O27" s="277">
        <f>[2]Final!P148</f>
        <v>0</v>
      </c>
      <c r="P27" s="277">
        <f>[2]Final!Q148</f>
        <v>0</v>
      </c>
      <c r="Q27" s="277">
        <f>[2]Final!R148</f>
        <v>0</v>
      </c>
      <c r="R27" s="277">
        <f>[2]Final!S148</f>
        <v>0</v>
      </c>
      <c r="S27" s="277">
        <f>[2]Final!T148</f>
        <v>0</v>
      </c>
      <c r="T27" s="277">
        <f>[2]Final!U148</f>
        <v>0</v>
      </c>
      <c r="U27" s="277">
        <f>[2]Final!V148</f>
        <v>0</v>
      </c>
      <c r="V27" s="277">
        <f>[2]Final!W148</f>
        <v>1</v>
      </c>
      <c r="W27" s="277">
        <f>[2]Final!X148</f>
        <v>0</v>
      </c>
      <c r="X27" s="277">
        <f>[2]Final!Y148</f>
        <v>0</v>
      </c>
      <c r="Y27" s="277">
        <f>[2]Final!Z148</f>
        <v>0</v>
      </c>
      <c r="Z27" s="277">
        <f>[2]Final!AA148</f>
        <v>0</v>
      </c>
      <c r="AA27" s="277">
        <f>[2]Final!AB148</f>
        <v>0</v>
      </c>
      <c r="AB27" s="277">
        <f>[2]Final!AC148</f>
        <v>0</v>
      </c>
      <c r="AC27" s="277">
        <f>[2]Final!AD148</f>
        <v>0</v>
      </c>
      <c r="AD27" s="277">
        <f>[2]Final!AE148</f>
        <v>0</v>
      </c>
      <c r="AE27" s="277">
        <f>[2]Final!AF148</f>
        <v>0</v>
      </c>
      <c r="AF27" s="277">
        <f>[2]Final!AG148</f>
        <v>0</v>
      </c>
      <c r="AG27" s="277">
        <f>[2]Final!AH148</f>
        <v>0</v>
      </c>
      <c r="AH27" s="277">
        <f>[2]Final!AI148</f>
        <v>0</v>
      </c>
      <c r="AI27" s="277">
        <f>[2]Final!AJ148</f>
        <v>0</v>
      </c>
      <c r="AJ27" s="277">
        <f>[2]Final!AK148</f>
        <v>0</v>
      </c>
      <c r="AK27" s="277">
        <f>[2]Final!AL148</f>
        <v>0</v>
      </c>
      <c r="AL27" s="277">
        <f>[2]Final!AM148</f>
        <v>0</v>
      </c>
      <c r="AM27" s="277">
        <f>[2]Final!AN148</f>
        <v>0</v>
      </c>
      <c r="AN27" s="277">
        <f>[2]Final!AO148</f>
        <v>0</v>
      </c>
      <c r="AO27" s="277">
        <f>[2]Final!AP148</f>
        <v>0</v>
      </c>
      <c r="AP27" s="277">
        <f>[2]Final!AQ148</f>
        <v>0</v>
      </c>
      <c r="AQ27" s="277">
        <f>[2]Final!AR148</f>
        <v>0</v>
      </c>
      <c r="AR27" s="277">
        <f>[2]Final!AS148</f>
        <v>0</v>
      </c>
      <c r="AS27" s="277">
        <f>[2]Final!AT148</f>
        <v>0</v>
      </c>
      <c r="AT27" s="277">
        <f>[2]Final!AU148</f>
        <v>0</v>
      </c>
      <c r="AU27" s="277">
        <f>[2]Final!AV148</f>
        <v>0</v>
      </c>
      <c r="AV27" s="277">
        <f>[2]Final!AW148</f>
        <v>0</v>
      </c>
      <c r="AW27" s="277">
        <f>[2]Final!AX148</f>
        <v>0</v>
      </c>
      <c r="AX27" s="277">
        <f>[2]Final!AY148</f>
        <v>0</v>
      </c>
      <c r="AY27" s="277">
        <f>[2]Final!AZ148</f>
        <v>0</v>
      </c>
      <c r="AZ27" s="277">
        <f>[2]Final!BA148</f>
        <v>0</v>
      </c>
      <c r="BA27" s="277">
        <f>[2]Final!BB148</f>
        <v>0</v>
      </c>
      <c r="BB27" s="277">
        <f>[2]Final!BC148</f>
        <v>0</v>
      </c>
      <c r="BC27" s="277">
        <f>[2]Final!BD148</f>
        <v>0</v>
      </c>
      <c r="BD27" s="277">
        <f>[2]Final!BE148</f>
        <v>0</v>
      </c>
      <c r="BE27" s="277">
        <f>[2]Final!BF148</f>
        <v>0</v>
      </c>
      <c r="BF27" s="277">
        <f>[2]Final!BG148</f>
        <v>0</v>
      </c>
      <c r="BG27" s="277">
        <f>[2]Final!BH148</f>
        <v>0</v>
      </c>
      <c r="BH27" s="277">
        <f>[2]Final!BI148</f>
        <v>0</v>
      </c>
      <c r="BI27" s="277">
        <f>[2]Final!BJ148</f>
        <v>0</v>
      </c>
      <c r="BJ27" s="277">
        <f>[2]Final!BK148</f>
        <v>0</v>
      </c>
      <c r="BK27" s="277">
        <f>[2]Final!BL148</f>
        <v>0</v>
      </c>
      <c r="BL27" s="277">
        <f>[2]Final!BM148</f>
        <v>0</v>
      </c>
      <c r="BM27" s="277">
        <f>[2]Final!BN148</f>
        <v>0</v>
      </c>
      <c r="BN27" s="277">
        <f>[2]Final!BO148</f>
        <v>0</v>
      </c>
      <c r="BO27" s="277">
        <f>[2]Final!BP148</f>
        <v>0</v>
      </c>
      <c r="BP27" s="277">
        <f>[2]Final!BQ148</f>
        <v>0</v>
      </c>
      <c r="BQ27" s="277">
        <f>[2]Final!BR148</f>
        <v>0</v>
      </c>
      <c r="BR27" s="277">
        <f>[2]Final!BS148</f>
        <v>0</v>
      </c>
      <c r="BS27" s="277">
        <f>[2]Final!BT148</f>
        <v>0</v>
      </c>
      <c r="BT27" s="277">
        <f>[2]Final!BU148</f>
        <v>0</v>
      </c>
      <c r="BU27" s="277">
        <f>[2]Final!BV148</f>
        <v>0</v>
      </c>
      <c r="BV27" s="277">
        <f>[2]Final!BW148</f>
        <v>0</v>
      </c>
      <c r="BW27" s="277">
        <f>[2]Final!BX148</f>
        <v>0</v>
      </c>
      <c r="BX27" s="277">
        <f>[2]Final!BY148</f>
        <v>0</v>
      </c>
      <c r="BY27" s="277">
        <f>[2]Final!BZ148</f>
        <v>0</v>
      </c>
      <c r="BZ27" s="277">
        <f>[2]Final!CA148</f>
        <v>0</v>
      </c>
      <c r="CA27" s="277">
        <f>[2]Final!CB148</f>
        <v>0</v>
      </c>
      <c r="CB27" s="277">
        <f>[2]Final!CC148</f>
        <v>0</v>
      </c>
      <c r="CC27" s="277">
        <f>[2]Final!CD148</f>
        <v>0</v>
      </c>
      <c r="CD27" s="277">
        <f>[2]Final!CE148</f>
        <v>0</v>
      </c>
      <c r="CE27" s="277">
        <f>[2]Final!CF148</f>
        <v>0</v>
      </c>
      <c r="CF27" s="277">
        <f>[2]Final!CG148</f>
        <v>0</v>
      </c>
      <c r="CG27" s="277">
        <f>[2]Final!CH148</f>
        <v>0</v>
      </c>
      <c r="CH27" s="277">
        <f>[2]Final!CI148</f>
        <v>0</v>
      </c>
      <c r="CI27" s="277">
        <f>[2]Final!CJ148</f>
        <v>0</v>
      </c>
      <c r="CJ27" s="277">
        <f>[2]Final!CK148</f>
        <v>0</v>
      </c>
      <c r="CK27" s="277">
        <f>[2]Final!CL148</f>
        <v>0</v>
      </c>
      <c r="CL27" s="277">
        <f>[2]Final!CM148</f>
        <v>0</v>
      </c>
      <c r="CM27" s="277">
        <f>[2]Final!CN148</f>
        <v>0</v>
      </c>
      <c r="CN27" s="277">
        <f>[2]Final!CO148</f>
        <v>0</v>
      </c>
      <c r="CO27" s="277">
        <f>[2]Final!CP148</f>
        <v>0</v>
      </c>
      <c r="CP27" s="277">
        <f>[2]Final!CQ148</f>
        <v>0</v>
      </c>
      <c r="CQ27" s="277">
        <f>[2]Final!CR148</f>
        <v>0</v>
      </c>
      <c r="CR27" s="277">
        <f>[2]Final!CS148</f>
        <v>0</v>
      </c>
      <c r="CS27" s="277">
        <f>[2]Final!CT148</f>
        <v>0</v>
      </c>
      <c r="CT27" s="277">
        <f>[2]Final!CU148</f>
        <v>0</v>
      </c>
      <c r="CU27" s="277">
        <f>[2]Final!CV148</f>
        <v>0</v>
      </c>
      <c r="CV27" s="277">
        <f>[2]Final!CW148</f>
        <v>0</v>
      </c>
      <c r="CW27" s="277">
        <f>[2]Final!CX148</f>
        <v>0</v>
      </c>
      <c r="CX27" s="277">
        <f>[2]Final!CY148</f>
        <v>0</v>
      </c>
      <c r="CY27" s="277">
        <f>[2]Final!CZ148</f>
        <v>0</v>
      </c>
      <c r="CZ27" s="277">
        <f>[2]Final!DA148</f>
        <v>0</v>
      </c>
      <c r="DA27" s="277">
        <f>[2]Final!DB148</f>
        <v>0</v>
      </c>
      <c r="DB27" s="277">
        <f>[2]Final!DC148</f>
        <v>0</v>
      </c>
      <c r="DC27" s="92"/>
      <c r="DD27" s="92"/>
      <c r="DE27" s="92"/>
      <c r="DF27" s="92"/>
      <c r="DG27" s="92"/>
      <c r="DH27" s="92"/>
      <c r="DI27" s="92"/>
      <c r="DJ27" s="92"/>
      <c r="DK27" s="92"/>
      <c r="DL27" s="92"/>
      <c r="DM27" s="92"/>
      <c r="DN27" s="92"/>
      <c r="DO27" s="92"/>
      <c r="DP27" s="92"/>
    </row>
    <row r="28" spans="1:120" x14ac:dyDescent="0.75">
      <c r="A28" s="226">
        <f t="shared" si="0"/>
        <v>1</v>
      </c>
      <c r="B28" s="92" t="s">
        <v>69</v>
      </c>
      <c r="C28" s="277">
        <f>[2]Final!D149</f>
        <v>0</v>
      </c>
      <c r="D28" s="277">
        <f>[2]Final!E149</f>
        <v>0</v>
      </c>
      <c r="E28" s="277">
        <f>[2]Final!F149</f>
        <v>0</v>
      </c>
      <c r="F28" s="277">
        <f>[2]Final!G149</f>
        <v>0</v>
      </c>
      <c r="G28" s="277">
        <f>[2]Final!H149</f>
        <v>0</v>
      </c>
      <c r="H28" s="277">
        <f>[2]Final!I149</f>
        <v>0</v>
      </c>
      <c r="I28" s="277">
        <f>[2]Final!J149</f>
        <v>0</v>
      </c>
      <c r="J28" s="277">
        <f>[2]Final!K149</f>
        <v>0</v>
      </c>
      <c r="K28" s="277">
        <f>[2]Final!L149</f>
        <v>0</v>
      </c>
      <c r="L28" s="277">
        <f>[2]Final!M149</f>
        <v>0</v>
      </c>
      <c r="M28" s="277">
        <f>[2]Final!N149</f>
        <v>0</v>
      </c>
      <c r="N28" s="277">
        <f>[2]Final!O149</f>
        <v>0</v>
      </c>
      <c r="O28" s="277">
        <f>[2]Final!P149</f>
        <v>0</v>
      </c>
      <c r="P28" s="277">
        <f>[2]Final!Q149</f>
        <v>0</v>
      </c>
      <c r="Q28" s="277">
        <f>[2]Final!R149</f>
        <v>0</v>
      </c>
      <c r="R28" s="277">
        <f>[2]Final!S149</f>
        <v>0</v>
      </c>
      <c r="S28" s="277">
        <f>[2]Final!T149</f>
        <v>0</v>
      </c>
      <c r="T28" s="277">
        <f>[2]Final!U149</f>
        <v>0</v>
      </c>
      <c r="U28" s="277">
        <f>[2]Final!V149</f>
        <v>0</v>
      </c>
      <c r="V28" s="277">
        <f>[2]Final!W149</f>
        <v>0</v>
      </c>
      <c r="W28" s="277">
        <f>[2]Final!X149</f>
        <v>1</v>
      </c>
      <c r="X28" s="277">
        <f>[2]Final!Y149</f>
        <v>0</v>
      </c>
      <c r="Y28" s="277">
        <f>[2]Final!Z149</f>
        <v>0</v>
      </c>
      <c r="Z28" s="277">
        <f>[2]Final!AA149</f>
        <v>0</v>
      </c>
      <c r="AA28" s="277">
        <f>[2]Final!AB149</f>
        <v>0</v>
      </c>
      <c r="AB28" s="277">
        <f>[2]Final!AC149</f>
        <v>0</v>
      </c>
      <c r="AC28" s="277">
        <f>[2]Final!AD149</f>
        <v>0</v>
      </c>
      <c r="AD28" s="277">
        <f>[2]Final!AE149</f>
        <v>0</v>
      </c>
      <c r="AE28" s="277">
        <f>[2]Final!AF149</f>
        <v>0</v>
      </c>
      <c r="AF28" s="277">
        <f>[2]Final!AG149</f>
        <v>0</v>
      </c>
      <c r="AG28" s="277">
        <f>[2]Final!AH149</f>
        <v>0</v>
      </c>
      <c r="AH28" s="277">
        <f>[2]Final!AI149</f>
        <v>0</v>
      </c>
      <c r="AI28" s="277">
        <f>[2]Final!AJ149</f>
        <v>0</v>
      </c>
      <c r="AJ28" s="277">
        <f>[2]Final!AK149</f>
        <v>0</v>
      </c>
      <c r="AK28" s="277">
        <f>[2]Final!AL149</f>
        <v>0</v>
      </c>
      <c r="AL28" s="277">
        <f>[2]Final!AM149</f>
        <v>0</v>
      </c>
      <c r="AM28" s="277">
        <f>[2]Final!AN149</f>
        <v>0</v>
      </c>
      <c r="AN28" s="277">
        <f>[2]Final!AO149</f>
        <v>0</v>
      </c>
      <c r="AO28" s="277">
        <f>[2]Final!AP149</f>
        <v>0</v>
      </c>
      <c r="AP28" s="277">
        <f>[2]Final!AQ149</f>
        <v>0</v>
      </c>
      <c r="AQ28" s="277">
        <f>[2]Final!AR149</f>
        <v>0</v>
      </c>
      <c r="AR28" s="277">
        <f>[2]Final!AS149</f>
        <v>0</v>
      </c>
      <c r="AS28" s="277">
        <f>[2]Final!AT149</f>
        <v>0</v>
      </c>
      <c r="AT28" s="277">
        <f>[2]Final!AU149</f>
        <v>0</v>
      </c>
      <c r="AU28" s="277">
        <f>[2]Final!AV149</f>
        <v>0</v>
      </c>
      <c r="AV28" s="277">
        <f>[2]Final!AW149</f>
        <v>0</v>
      </c>
      <c r="AW28" s="277">
        <f>[2]Final!AX149</f>
        <v>0</v>
      </c>
      <c r="AX28" s="277">
        <f>[2]Final!AY149</f>
        <v>0</v>
      </c>
      <c r="AY28" s="277">
        <f>[2]Final!AZ149</f>
        <v>0</v>
      </c>
      <c r="AZ28" s="277">
        <f>[2]Final!BA149</f>
        <v>0</v>
      </c>
      <c r="BA28" s="277">
        <f>[2]Final!BB149</f>
        <v>0</v>
      </c>
      <c r="BB28" s="277">
        <f>[2]Final!BC149</f>
        <v>0</v>
      </c>
      <c r="BC28" s="277">
        <f>[2]Final!BD149</f>
        <v>0</v>
      </c>
      <c r="BD28" s="277">
        <f>[2]Final!BE149</f>
        <v>0</v>
      </c>
      <c r="BE28" s="277">
        <f>[2]Final!BF149</f>
        <v>0</v>
      </c>
      <c r="BF28" s="277">
        <f>[2]Final!BG149</f>
        <v>0</v>
      </c>
      <c r="BG28" s="277">
        <f>[2]Final!BH149</f>
        <v>0</v>
      </c>
      <c r="BH28" s="277">
        <f>[2]Final!BI149</f>
        <v>0</v>
      </c>
      <c r="BI28" s="277">
        <f>[2]Final!BJ149</f>
        <v>0</v>
      </c>
      <c r="BJ28" s="277">
        <f>[2]Final!BK149</f>
        <v>0</v>
      </c>
      <c r="BK28" s="277">
        <f>[2]Final!BL149</f>
        <v>0</v>
      </c>
      <c r="BL28" s="277">
        <f>[2]Final!BM149</f>
        <v>0</v>
      </c>
      <c r="BM28" s="277">
        <f>[2]Final!BN149</f>
        <v>0</v>
      </c>
      <c r="BN28" s="277">
        <f>[2]Final!BO149</f>
        <v>0</v>
      </c>
      <c r="BO28" s="277">
        <f>[2]Final!BP149</f>
        <v>0</v>
      </c>
      <c r="BP28" s="277">
        <f>[2]Final!BQ149</f>
        <v>0</v>
      </c>
      <c r="BQ28" s="277">
        <f>[2]Final!BR149</f>
        <v>0</v>
      </c>
      <c r="BR28" s="277">
        <f>[2]Final!BS149</f>
        <v>0</v>
      </c>
      <c r="BS28" s="277">
        <f>[2]Final!BT149</f>
        <v>0</v>
      </c>
      <c r="BT28" s="277">
        <f>[2]Final!BU149</f>
        <v>0</v>
      </c>
      <c r="BU28" s="277">
        <f>[2]Final!BV149</f>
        <v>0</v>
      </c>
      <c r="BV28" s="277">
        <f>[2]Final!BW149</f>
        <v>0</v>
      </c>
      <c r="BW28" s="277">
        <f>[2]Final!BX149</f>
        <v>0</v>
      </c>
      <c r="BX28" s="277">
        <f>[2]Final!BY149</f>
        <v>0</v>
      </c>
      <c r="BY28" s="277">
        <f>[2]Final!BZ149</f>
        <v>0</v>
      </c>
      <c r="BZ28" s="277">
        <f>[2]Final!CA149</f>
        <v>0</v>
      </c>
      <c r="CA28" s="277">
        <f>[2]Final!CB149</f>
        <v>0</v>
      </c>
      <c r="CB28" s="277">
        <f>[2]Final!CC149</f>
        <v>0</v>
      </c>
      <c r="CC28" s="277">
        <f>[2]Final!CD149</f>
        <v>0</v>
      </c>
      <c r="CD28" s="277">
        <f>[2]Final!CE149</f>
        <v>0</v>
      </c>
      <c r="CE28" s="277">
        <f>[2]Final!CF149</f>
        <v>0</v>
      </c>
      <c r="CF28" s="277">
        <f>[2]Final!CG149</f>
        <v>0</v>
      </c>
      <c r="CG28" s="277">
        <f>[2]Final!CH149</f>
        <v>0</v>
      </c>
      <c r="CH28" s="277">
        <f>[2]Final!CI149</f>
        <v>0</v>
      </c>
      <c r="CI28" s="277">
        <f>[2]Final!CJ149</f>
        <v>0</v>
      </c>
      <c r="CJ28" s="277">
        <f>[2]Final!CK149</f>
        <v>0</v>
      </c>
      <c r="CK28" s="277">
        <f>[2]Final!CL149</f>
        <v>0</v>
      </c>
      <c r="CL28" s="277">
        <f>[2]Final!CM149</f>
        <v>0</v>
      </c>
      <c r="CM28" s="277">
        <f>[2]Final!CN149</f>
        <v>0</v>
      </c>
      <c r="CN28" s="277">
        <f>[2]Final!CO149</f>
        <v>0</v>
      </c>
      <c r="CO28" s="277">
        <f>[2]Final!CP149</f>
        <v>0</v>
      </c>
      <c r="CP28" s="277">
        <f>[2]Final!CQ149</f>
        <v>0</v>
      </c>
      <c r="CQ28" s="277">
        <f>[2]Final!CR149</f>
        <v>0</v>
      </c>
      <c r="CR28" s="277">
        <f>[2]Final!CS149</f>
        <v>0</v>
      </c>
      <c r="CS28" s="277">
        <f>[2]Final!CT149</f>
        <v>0</v>
      </c>
      <c r="CT28" s="277">
        <f>[2]Final!CU149</f>
        <v>0</v>
      </c>
      <c r="CU28" s="277">
        <f>[2]Final!CV149</f>
        <v>0</v>
      </c>
      <c r="CV28" s="277">
        <f>[2]Final!CW149</f>
        <v>0</v>
      </c>
      <c r="CW28" s="277">
        <f>[2]Final!CX149</f>
        <v>0</v>
      </c>
      <c r="CX28" s="277">
        <f>[2]Final!CY149</f>
        <v>0</v>
      </c>
      <c r="CY28" s="277">
        <f>[2]Final!CZ149</f>
        <v>0</v>
      </c>
      <c r="CZ28" s="277">
        <f>[2]Final!DA149</f>
        <v>0</v>
      </c>
      <c r="DA28" s="277">
        <f>[2]Final!DB149</f>
        <v>0</v>
      </c>
      <c r="DB28" s="277">
        <f>[2]Final!DC149</f>
        <v>0</v>
      </c>
      <c r="DC28" s="92"/>
      <c r="DD28" s="92"/>
      <c r="DE28" s="92"/>
      <c r="DF28" s="92"/>
      <c r="DG28" s="92"/>
      <c r="DH28" s="92"/>
      <c r="DI28" s="92"/>
      <c r="DJ28" s="92"/>
      <c r="DK28" s="92"/>
      <c r="DL28" s="92"/>
      <c r="DM28" s="92"/>
      <c r="DN28" s="92"/>
      <c r="DO28" s="92"/>
      <c r="DP28" s="92"/>
    </row>
    <row r="29" spans="1:120" x14ac:dyDescent="0.75">
      <c r="A29" s="226">
        <f t="shared" si="0"/>
        <v>1</v>
      </c>
      <c r="B29" s="92" t="s">
        <v>56</v>
      </c>
      <c r="C29" s="277">
        <f>[2]Final!D150</f>
        <v>0</v>
      </c>
      <c r="D29" s="277">
        <f>[2]Final!E150</f>
        <v>0</v>
      </c>
      <c r="E29" s="277">
        <f>[2]Final!F150</f>
        <v>0</v>
      </c>
      <c r="F29" s="277">
        <f>[2]Final!G150</f>
        <v>0</v>
      </c>
      <c r="G29" s="277">
        <f>[2]Final!H150</f>
        <v>0</v>
      </c>
      <c r="H29" s="277">
        <f>[2]Final!I150</f>
        <v>0</v>
      </c>
      <c r="I29" s="277">
        <f>[2]Final!J150</f>
        <v>0</v>
      </c>
      <c r="J29" s="277">
        <f>[2]Final!K150</f>
        <v>0</v>
      </c>
      <c r="K29" s="277">
        <f>[2]Final!L150</f>
        <v>0</v>
      </c>
      <c r="L29" s="277">
        <f>[2]Final!M150</f>
        <v>0</v>
      </c>
      <c r="M29" s="277">
        <f>[2]Final!N150</f>
        <v>0</v>
      </c>
      <c r="N29" s="277">
        <f>[2]Final!O150</f>
        <v>0</v>
      </c>
      <c r="O29" s="277">
        <f>[2]Final!P150</f>
        <v>0</v>
      </c>
      <c r="P29" s="277">
        <f>[2]Final!Q150</f>
        <v>0</v>
      </c>
      <c r="Q29" s="277">
        <f>[2]Final!R150</f>
        <v>0</v>
      </c>
      <c r="R29" s="277">
        <f>[2]Final!S150</f>
        <v>0</v>
      </c>
      <c r="S29" s="277">
        <f>[2]Final!T150</f>
        <v>0</v>
      </c>
      <c r="T29" s="277">
        <f>[2]Final!U150</f>
        <v>0</v>
      </c>
      <c r="U29" s="277">
        <f>[2]Final!V150</f>
        <v>0</v>
      </c>
      <c r="V29" s="277">
        <f>[2]Final!W150</f>
        <v>0</v>
      </c>
      <c r="W29" s="277">
        <f>[2]Final!X150</f>
        <v>0</v>
      </c>
      <c r="X29" s="277">
        <f>[2]Final!Y150</f>
        <v>1</v>
      </c>
      <c r="Y29" s="277">
        <f>[2]Final!Z150</f>
        <v>0</v>
      </c>
      <c r="Z29" s="277">
        <f>[2]Final!AA150</f>
        <v>0</v>
      </c>
      <c r="AA29" s="277">
        <f>[2]Final!AB150</f>
        <v>0</v>
      </c>
      <c r="AB29" s="277">
        <f>[2]Final!AC150</f>
        <v>0</v>
      </c>
      <c r="AC29" s="277">
        <f>[2]Final!AD150</f>
        <v>0</v>
      </c>
      <c r="AD29" s="277">
        <f>[2]Final!AE150</f>
        <v>0</v>
      </c>
      <c r="AE29" s="277">
        <f>[2]Final!AF150</f>
        <v>0</v>
      </c>
      <c r="AF29" s="277">
        <f>[2]Final!AG150</f>
        <v>0</v>
      </c>
      <c r="AG29" s="277">
        <f>[2]Final!AH150</f>
        <v>0</v>
      </c>
      <c r="AH29" s="277">
        <f>[2]Final!AI150</f>
        <v>0</v>
      </c>
      <c r="AI29" s="277">
        <f>[2]Final!AJ150</f>
        <v>0</v>
      </c>
      <c r="AJ29" s="277">
        <f>[2]Final!AK150</f>
        <v>0</v>
      </c>
      <c r="AK29" s="277">
        <f>[2]Final!AL150</f>
        <v>0</v>
      </c>
      <c r="AL29" s="277">
        <f>[2]Final!AM150</f>
        <v>0</v>
      </c>
      <c r="AM29" s="277">
        <f>[2]Final!AN150</f>
        <v>0</v>
      </c>
      <c r="AN29" s="277">
        <f>[2]Final!AO150</f>
        <v>0</v>
      </c>
      <c r="AO29" s="277">
        <f>[2]Final!AP150</f>
        <v>0</v>
      </c>
      <c r="AP29" s="277">
        <f>[2]Final!AQ150</f>
        <v>0</v>
      </c>
      <c r="AQ29" s="277">
        <f>[2]Final!AR150</f>
        <v>0</v>
      </c>
      <c r="AR29" s="277">
        <f>[2]Final!AS150</f>
        <v>0</v>
      </c>
      <c r="AS29" s="277">
        <f>[2]Final!AT150</f>
        <v>0</v>
      </c>
      <c r="AT29" s="277">
        <f>[2]Final!AU150</f>
        <v>0</v>
      </c>
      <c r="AU29" s="277">
        <f>[2]Final!AV150</f>
        <v>0</v>
      </c>
      <c r="AV29" s="277">
        <f>[2]Final!AW150</f>
        <v>0</v>
      </c>
      <c r="AW29" s="277">
        <f>[2]Final!AX150</f>
        <v>0</v>
      </c>
      <c r="AX29" s="277">
        <f>[2]Final!AY150</f>
        <v>0</v>
      </c>
      <c r="AY29" s="277">
        <f>[2]Final!AZ150</f>
        <v>0</v>
      </c>
      <c r="AZ29" s="277">
        <f>[2]Final!BA150</f>
        <v>0</v>
      </c>
      <c r="BA29" s="277">
        <f>[2]Final!BB150</f>
        <v>0</v>
      </c>
      <c r="BB29" s="277">
        <f>[2]Final!BC150</f>
        <v>0</v>
      </c>
      <c r="BC29" s="277">
        <f>[2]Final!BD150</f>
        <v>0</v>
      </c>
      <c r="BD29" s="277">
        <f>[2]Final!BE150</f>
        <v>0</v>
      </c>
      <c r="BE29" s="277">
        <f>[2]Final!BF150</f>
        <v>0</v>
      </c>
      <c r="BF29" s="277">
        <f>[2]Final!BG150</f>
        <v>0</v>
      </c>
      <c r="BG29" s="277">
        <f>[2]Final!BH150</f>
        <v>0</v>
      </c>
      <c r="BH29" s="277">
        <f>[2]Final!BI150</f>
        <v>0</v>
      </c>
      <c r="BI29" s="277">
        <f>[2]Final!BJ150</f>
        <v>0</v>
      </c>
      <c r="BJ29" s="277">
        <f>[2]Final!BK150</f>
        <v>0</v>
      </c>
      <c r="BK29" s="277">
        <f>[2]Final!BL150</f>
        <v>0</v>
      </c>
      <c r="BL29" s="277">
        <f>[2]Final!BM150</f>
        <v>0</v>
      </c>
      <c r="BM29" s="277">
        <f>[2]Final!BN150</f>
        <v>0</v>
      </c>
      <c r="BN29" s="277">
        <f>[2]Final!BO150</f>
        <v>0</v>
      </c>
      <c r="BO29" s="277">
        <f>[2]Final!BP150</f>
        <v>0</v>
      </c>
      <c r="BP29" s="277">
        <f>[2]Final!BQ150</f>
        <v>0</v>
      </c>
      <c r="BQ29" s="277">
        <f>[2]Final!BR150</f>
        <v>0</v>
      </c>
      <c r="BR29" s="277">
        <f>[2]Final!BS150</f>
        <v>0</v>
      </c>
      <c r="BS29" s="277">
        <f>[2]Final!BT150</f>
        <v>0</v>
      </c>
      <c r="BT29" s="277">
        <f>[2]Final!BU150</f>
        <v>0</v>
      </c>
      <c r="BU29" s="277">
        <f>[2]Final!BV150</f>
        <v>0</v>
      </c>
      <c r="BV29" s="277">
        <f>[2]Final!BW150</f>
        <v>0</v>
      </c>
      <c r="BW29" s="277">
        <f>[2]Final!BX150</f>
        <v>0</v>
      </c>
      <c r="BX29" s="277">
        <f>[2]Final!BY150</f>
        <v>0</v>
      </c>
      <c r="BY29" s="277">
        <f>[2]Final!BZ150</f>
        <v>0</v>
      </c>
      <c r="BZ29" s="277">
        <f>[2]Final!CA150</f>
        <v>0</v>
      </c>
      <c r="CA29" s="277">
        <f>[2]Final!CB150</f>
        <v>0</v>
      </c>
      <c r="CB29" s="277">
        <f>[2]Final!CC150</f>
        <v>0</v>
      </c>
      <c r="CC29" s="277">
        <f>[2]Final!CD150</f>
        <v>0</v>
      </c>
      <c r="CD29" s="277">
        <f>[2]Final!CE150</f>
        <v>0</v>
      </c>
      <c r="CE29" s="277">
        <f>[2]Final!CF150</f>
        <v>0</v>
      </c>
      <c r="CF29" s="277">
        <f>[2]Final!CG150</f>
        <v>0</v>
      </c>
      <c r="CG29" s="277">
        <f>[2]Final!CH150</f>
        <v>0</v>
      </c>
      <c r="CH29" s="277">
        <f>[2]Final!CI150</f>
        <v>0</v>
      </c>
      <c r="CI29" s="277">
        <f>[2]Final!CJ150</f>
        <v>0</v>
      </c>
      <c r="CJ29" s="277">
        <f>[2]Final!CK150</f>
        <v>0</v>
      </c>
      <c r="CK29" s="277">
        <f>[2]Final!CL150</f>
        <v>0</v>
      </c>
      <c r="CL29" s="277">
        <f>[2]Final!CM150</f>
        <v>0</v>
      </c>
      <c r="CM29" s="277">
        <f>[2]Final!CN150</f>
        <v>0</v>
      </c>
      <c r="CN29" s="277">
        <f>[2]Final!CO150</f>
        <v>0</v>
      </c>
      <c r="CO29" s="277">
        <f>[2]Final!CP150</f>
        <v>0</v>
      </c>
      <c r="CP29" s="277">
        <f>[2]Final!CQ150</f>
        <v>0</v>
      </c>
      <c r="CQ29" s="277">
        <f>[2]Final!CR150</f>
        <v>0</v>
      </c>
      <c r="CR29" s="277">
        <f>[2]Final!CS150</f>
        <v>0</v>
      </c>
      <c r="CS29" s="277">
        <f>[2]Final!CT150</f>
        <v>0</v>
      </c>
      <c r="CT29" s="277">
        <f>[2]Final!CU150</f>
        <v>0</v>
      </c>
      <c r="CU29" s="277">
        <f>[2]Final!CV150</f>
        <v>0</v>
      </c>
      <c r="CV29" s="277">
        <f>[2]Final!CW150</f>
        <v>0</v>
      </c>
      <c r="CW29" s="277">
        <f>[2]Final!CX150</f>
        <v>0</v>
      </c>
      <c r="CX29" s="277">
        <f>[2]Final!CY150</f>
        <v>0</v>
      </c>
      <c r="CY29" s="277">
        <f>[2]Final!CZ150</f>
        <v>0</v>
      </c>
      <c r="CZ29" s="277">
        <f>[2]Final!DA150</f>
        <v>0</v>
      </c>
      <c r="DA29" s="277">
        <f>[2]Final!DB150</f>
        <v>0</v>
      </c>
      <c r="DB29" s="277">
        <f>[2]Final!DC150</f>
        <v>0</v>
      </c>
      <c r="DC29" s="92"/>
      <c r="DD29" s="92"/>
      <c r="DE29" s="92"/>
      <c r="DF29" s="92"/>
      <c r="DG29" s="92"/>
      <c r="DH29" s="92"/>
      <c r="DI29" s="92"/>
      <c r="DJ29" s="92"/>
      <c r="DK29" s="92"/>
      <c r="DL29" s="92"/>
      <c r="DM29" s="92"/>
      <c r="DN29" s="92"/>
      <c r="DO29" s="92"/>
      <c r="DP29" s="92"/>
    </row>
    <row r="30" spans="1:120" x14ac:dyDescent="0.75">
      <c r="A30" s="226">
        <f t="shared" si="0"/>
        <v>1</v>
      </c>
      <c r="B30" s="92" t="s">
        <v>52</v>
      </c>
      <c r="C30" s="277">
        <f>[2]Final!D151</f>
        <v>0</v>
      </c>
      <c r="D30" s="277">
        <f>[2]Final!E151</f>
        <v>0</v>
      </c>
      <c r="E30" s="277">
        <f>[2]Final!F151</f>
        <v>0</v>
      </c>
      <c r="F30" s="277">
        <f>[2]Final!G151</f>
        <v>0</v>
      </c>
      <c r="G30" s="277">
        <f>[2]Final!H151</f>
        <v>0</v>
      </c>
      <c r="H30" s="277">
        <f>[2]Final!I151</f>
        <v>0</v>
      </c>
      <c r="I30" s="277">
        <f>[2]Final!J151</f>
        <v>0</v>
      </c>
      <c r="J30" s="277">
        <f>[2]Final!K151</f>
        <v>0</v>
      </c>
      <c r="K30" s="277">
        <f>[2]Final!L151</f>
        <v>0</v>
      </c>
      <c r="L30" s="277">
        <f>[2]Final!M151</f>
        <v>0</v>
      </c>
      <c r="M30" s="277">
        <f>[2]Final!N151</f>
        <v>0</v>
      </c>
      <c r="N30" s="277">
        <f>[2]Final!O151</f>
        <v>0</v>
      </c>
      <c r="O30" s="277">
        <f>[2]Final!P151</f>
        <v>0</v>
      </c>
      <c r="P30" s="277">
        <f>[2]Final!Q151</f>
        <v>0</v>
      </c>
      <c r="Q30" s="277">
        <f>[2]Final!R151</f>
        <v>0</v>
      </c>
      <c r="R30" s="277">
        <f>[2]Final!S151</f>
        <v>0</v>
      </c>
      <c r="S30" s="277">
        <f>[2]Final!T151</f>
        <v>0</v>
      </c>
      <c r="T30" s="277">
        <f>[2]Final!U151</f>
        <v>0</v>
      </c>
      <c r="U30" s="277">
        <f>[2]Final!V151</f>
        <v>0</v>
      </c>
      <c r="V30" s="277">
        <f>[2]Final!W151</f>
        <v>0</v>
      </c>
      <c r="W30" s="277">
        <f>[2]Final!X151</f>
        <v>0</v>
      </c>
      <c r="X30" s="277">
        <f>[2]Final!Y151</f>
        <v>0</v>
      </c>
      <c r="Y30" s="277">
        <f>[2]Final!Z151</f>
        <v>1</v>
      </c>
      <c r="Z30" s="277">
        <f>[2]Final!AA151</f>
        <v>0</v>
      </c>
      <c r="AA30" s="277">
        <f>[2]Final!AB151</f>
        <v>0</v>
      </c>
      <c r="AB30" s="277">
        <f>[2]Final!AC151</f>
        <v>0</v>
      </c>
      <c r="AC30" s="277">
        <f>[2]Final!AD151</f>
        <v>0</v>
      </c>
      <c r="AD30" s="277">
        <f>[2]Final!AE151</f>
        <v>0</v>
      </c>
      <c r="AE30" s="277">
        <f>[2]Final!AF151</f>
        <v>0</v>
      </c>
      <c r="AF30" s="277">
        <f>[2]Final!AG151</f>
        <v>0</v>
      </c>
      <c r="AG30" s="277">
        <f>[2]Final!AH151</f>
        <v>0</v>
      </c>
      <c r="AH30" s="277">
        <f>[2]Final!AI151</f>
        <v>0</v>
      </c>
      <c r="AI30" s="277">
        <f>[2]Final!AJ151</f>
        <v>0</v>
      </c>
      <c r="AJ30" s="277">
        <f>[2]Final!AK151</f>
        <v>0</v>
      </c>
      <c r="AK30" s="277">
        <f>[2]Final!AL151</f>
        <v>0</v>
      </c>
      <c r="AL30" s="277">
        <f>[2]Final!AM151</f>
        <v>0</v>
      </c>
      <c r="AM30" s="277">
        <f>[2]Final!AN151</f>
        <v>0</v>
      </c>
      <c r="AN30" s="277">
        <f>[2]Final!AO151</f>
        <v>0</v>
      </c>
      <c r="AO30" s="277">
        <f>[2]Final!AP151</f>
        <v>0</v>
      </c>
      <c r="AP30" s="277">
        <f>[2]Final!AQ151</f>
        <v>0</v>
      </c>
      <c r="AQ30" s="277">
        <f>[2]Final!AR151</f>
        <v>0</v>
      </c>
      <c r="AR30" s="277">
        <f>[2]Final!AS151</f>
        <v>0</v>
      </c>
      <c r="AS30" s="277">
        <f>[2]Final!AT151</f>
        <v>0</v>
      </c>
      <c r="AT30" s="277">
        <f>[2]Final!AU151</f>
        <v>0</v>
      </c>
      <c r="AU30" s="277">
        <f>[2]Final!AV151</f>
        <v>0</v>
      </c>
      <c r="AV30" s="277">
        <f>[2]Final!AW151</f>
        <v>0</v>
      </c>
      <c r="AW30" s="277">
        <f>[2]Final!AX151</f>
        <v>0</v>
      </c>
      <c r="AX30" s="277">
        <f>[2]Final!AY151</f>
        <v>0</v>
      </c>
      <c r="AY30" s="277">
        <f>[2]Final!AZ151</f>
        <v>0</v>
      </c>
      <c r="AZ30" s="277">
        <f>[2]Final!BA151</f>
        <v>0</v>
      </c>
      <c r="BA30" s="277">
        <f>[2]Final!BB151</f>
        <v>0</v>
      </c>
      <c r="BB30" s="277">
        <f>[2]Final!BC151</f>
        <v>0</v>
      </c>
      <c r="BC30" s="277">
        <f>[2]Final!BD151</f>
        <v>0</v>
      </c>
      <c r="BD30" s="277">
        <f>[2]Final!BE151</f>
        <v>0</v>
      </c>
      <c r="BE30" s="277">
        <f>[2]Final!BF151</f>
        <v>0</v>
      </c>
      <c r="BF30" s="277">
        <f>[2]Final!BG151</f>
        <v>0</v>
      </c>
      <c r="BG30" s="277">
        <f>[2]Final!BH151</f>
        <v>0</v>
      </c>
      <c r="BH30" s="277">
        <f>[2]Final!BI151</f>
        <v>0</v>
      </c>
      <c r="BI30" s="277">
        <f>[2]Final!BJ151</f>
        <v>0</v>
      </c>
      <c r="BJ30" s="277">
        <f>[2]Final!BK151</f>
        <v>0</v>
      </c>
      <c r="BK30" s="277">
        <f>[2]Final!BL151</f>
        <v>0</v>
      </c>
      <c r="BL30" s="277">
        <f>[2]Final!BM151</f>
        <v>0</v>
      </c>
      <c r="BM30" s="277">
        <f>[2]Final!BN151</f>
        <v>0</v>
      </c>
      <c r="BN30" s="277">
        <f>[2]Final!BO151</f>
        <v>0</v>
      </c>
      <c r="BO30" s="277">
        <f>[2]Final!BP151</f>
        <v>0</v>
      </c>
      <c r="BP30" s="277">
        <f>[2]Final!BQ151</f>
        <v>0</v>
      </c>
      <c r="BQ30" s="277">
        <f>[2]Final!BR151</f>
        <v>0</v>
      </c>
      <c r="BR30" s="277">
        <f>[2]Final!BS151</f>
        <v>0</v>
      </c>
      <c r="BS30" s="277">
        <f>[2]Final!BT151</f>
        <v>0</v>
      </c>
      <c r="BT30" s="277">
        <f>[2]Final!BU151</f>
        <v>0</v>
      </c>
      <c r="BU30" s="277">
        <f>[2]Final!BV151</f>
        <v>0</v>
      </c>
      <c r="BV30" s="277">
        <f>[2]Final!BW151</f>
        <v>0</v>
      </c>
      <c r="BW30" s="277">
        <f>[2]Final!BX151</f>
        <v>0</v>
      </c>
      <c r="BX30" s="277">
        <f>[2]Final!BY151</f>
        <v>0</v>
      </c>
      <c r="BY30" s="277">
        <f>[2]Final!BZ151</f>
        <v>0</v>
      </c>
      <c r="BZ30" s="277">
        <f>[2]Final!CA151</f>
        <v>0</v>
      </c>
      <c r="CA30" s="277">
        <f>[2]Final!CB151</f>
        <v>0</v>
      </c>
      <c r="CB30" s="277">
        <f>[2]Final!CC151</f>
        <v>0</v>
      </c>
      <c r="CC30" s="277">
        <f>[2]Final!CD151</f>
        <v>0</v>
      </c>
      <c r="CD30" s="277">
        <f>[2]Final!CE151</f>
        <v>0</v>
      </c>
      <c r="CE30" s="277">
        <f>[2]Final!CF151</f>
        <v>0</v>
      </c>
      <c r="CF30" s="277">
        <f>[2]Final!CG151</f>
        <v>0</v>
      </c>
      <c r="CG30" s="277">
        <f>[2]Final!CH151</f>
        <v>0</v>
      </c>
      <c r="CH30" s="277">
        <f>[2]Final!CI151</f>
        <v>0</v>
      </c>
      <c r="CI30" s="277">
        <f>[2]Final!CJ151</f>
        <v>0</v>
      </c>
      <c r="CJ30" s="277">
        <f>[2]Final!CK151</f>
        <v>0</v>
      </c>
      <c r="CK30" s="277">
        <f>[2]Final!CL151</f>
        <v>0</v>
      </c>
      <c r="CL30" s="277">
        <f>[2]Final!CM151</f>
        <v>0</v>
      </c>
      <c r="CM30" s="277">
        <f>[2]Final!CN151</f>
        <v>0</v>
      </c>
      <c r="CN30" s="277">
        <f>[2]Final!CO151</f>
        <v>0</v>
      </c>
      <c r="CO30" s="277">
        <f>[2]Final!CP151</f>
        <v>0</v>
      </c>
      <c r="CP30" s="277">
        <f>[2]Final!CQ151</f>
        <v>0</v>
      </c>
      <c r="CQ30" s="277">
        <f>[2]Final!CR151</f>
        <v>0</v>
      </c>
      <c r="CR30" s="277">
        <f>[2]Final!CS151</f>
        <v>0</v>
      </c>
      <c r="CS30" s="277">
        <f>[2]Final!CT151</f>
        <v>0</v>
      </c>
      <c r="CT30" s="277">
        <f>[2]Final!CU151</f>
        <v>0</v>
      </c>
      <c r="CU30" s="277">
        <f>[2]Final!CV151</f>
        <v>0</v>
      </c>
      <c r="CV30" s="277">
        <f>[2]Final!CW151</f>
        <v>0</v>
      </c>
      <c r="CW30" s="277">
        <f>[2]Final!CX151</f>
        <v>0</v>
      </c>
      <c r="CX30" s="277">
        <f>[2]Final!CY151</f>
        <v>0</v>
      </c>
      <c r="CY30" s="277">
        <f>[2]Final!CZ151</f>
        <v>0</v>
      </c>
      <c r="CZ30" s="277">
        <f>[2]Final!DA151</f>
        <v>0</v>
      </c>
      <c r="DA30" s="277">
        <f>[2]Final!DB151</f>
        <v>0</v>
      </c>
      <c r="DB30" s="277">
        <f>[2]Final!DC151</f>
        <v>0</v>
      </c>
      <c r="DC30" s="92"/>
      <c r="DD30" s="92"/>
      <c r="DE30" s="92"/>
      <c r="DF30" s="92"/>
      <c r="DG30" s="92"/>
      <c r="DH30" s="92"/>
      <c r="DI30" s="92"/>
      <c r="DJ30" s="92"/>
      <c r="DK30" s="92"/>
      <c r="DL30" s="92"/>
      <c r="DM30" s="92"/>
      <c r="DN30" s="92"/>
      <c r="DO30" s="92"/>
      <c r="DP30" s="92"/>
    </row>
    <row r="31" spans="1:120" x14ac:dyDescent="0.75">
      <c r="A31" s="226">
        <f t="shared" si="0"/>
        <v>1</v>
      </c>
      <c r="B31" s="92" t="s">
        <v>1574</v>
      </c>
      <c r="C31" s="277">
        <f>[2]Final!D152</f>
        <v>0</v>
      </c>
      <c r="D31" s="277">
        <f>[2]Final!E152</f>
        <v>0</v>
      </c>
      <c r="E31" s="277">
        <f>[2]Final!F152</f>
        <v>0</v>
      </c>
      <c r="F31" s="277">
        <f>[2]Final!G152</f>
        <v>0</v>
      </c>
      <c r="G31" s="277">
        <f>[2]Final!H152</f>
        <v>0</v>
      </c>
      <c r="H31" s="277">
        <f>[2]Final!I152</f>
        <v>0</v>
      </c>
      <c r="I31" s="277">
        <f>[2]Final!J152</f>
        <v>0</v>
      </c>
      <c r="J31" s="277">
        <f>[2]Final!K152</f>
        <v>0</v>
      </c>
      <c r="K31" s="277">
        <f>[2]Final!L152</f>
        <v>0</v>
      </c>
      <c r="L31" s="277">
        <f>[2]Final!M152</f>
        <v>0</v>
      </c>
      <c r="M31" s="277">
        <f>[2]Final!N152</f>
        <v>0</v>
      </c>
      <c r="N31" s="277">
        <f>[2]Final!O152</f>
        <v>0</v>
      </c>
      <c r="O31" s="277">
        <f>[2]Final!P152</f>
        <v>0</v>
      </c>
      <c r="P31" s="277">
        <f>[2]Final!Q152</f>
        <v>0</v>
      </c>
      <c r="Q31" s="277">
        <f>[2]Final!R152</f>
        <v>0</v>
      </c>
      <c r="R31" s="277">
        <f>[2]Final!S152</f>
        <v>0</v>
      </c>
      <c r="S31" s="277">
        <f>[2]Final!T152</f>
        <v>0</v>
      </c>
      <c r="T31" s="277">
        <f>[2]Final!U152</f>
        <v>0</v>
      </c>
      <c r="U31" s="277">
        <f>[2]Final!V152</f>
        <v>0</v>
      </c>
      <c r="V31" s="277">
        <f>[2]Final!W152</f>
        <v>0</v>
      </c>
      <c r="W31" s="277">
        <f>[2]Final!X152</f>
        <v>0</v>
      </c>
      <c r="X31" s="277">
        <f>[2]Final!Y152</f>
        <v>0</v>
      </c>
      <c r="Y31" s="277">
        <f>[2]Final!Z152</f>
        <v>0</v>
      </c>
      <c r="Z31" s="277">
        <f>[2]Final!AA152</f>
        <v>1</v>
      </c>
      <c r="AA31" s="277">
        <f>[2]Final!AB152</f>
        <v>0</v>
      </c>
      <c r="AB31" s="277">
        <f>[2]Final!AC152</f>
        <v>0</v>
      </c>
      <c r="AC31" s="277">
        <f>[2]Final!AD152</f>
        <v>0</v>
      </c>
      <c r="AD31" s="277">
        <f>[2]Final!AE152</f>
        <v>0</v>
      </c>
      <c r="AE31" s="277">
        <f>[2]Final!AF152</f>
        <v>0</v>
      </c>
      <c r="AF31" s="277">
        <f>[2]Final!AG152</f>
        <v>0</v>
      </c>
      <c r="AG31" s="277">
        <f>[2]Final!AH152</f>
        <v>0</v>
      </c>
      <c r="AH31" s="277">
        <f>[2]Final!AI152</f>
        <v>0</v>
      </c>
      <c r="AI31" s="277">
        <f>[2]Final!AJ152</f>
        <v>0</v>
      </c>
      <c r="AJ31" s="277">
        <f>[2]Final!AK152</f>
        <v>0</v>
      </c>
      <c r="AK31" s="277">
        <f>[2]Final!AL152</f>
        <v>0</v>
      </c>
      <c r="AL31" s="277">
        <f>[2]Final!AM152</f>
        <v>0</v>
      </c>
      <c r="AM31" s="277">
        <f>[2]Final!AN152</f>
        <v>0</v>
      </c>
      <c r="AN31" s="277">
        <f>[2]Final!AO152</f>
        <v>0</v>
      </c>
      <c r="AO31" s="277">
        <f>[2]Final!AP152</f>
        <v>0</v>
      </c>
      <c r="AP31" s="277">
        <f>[2]Final!AQ152</f>
        <v>0</v>
      </c>
      <c r="AQ31" s="277">
        <f>[2]Final!AR152</f>
        <v>0</v>
      </c>
      <c r="AR31" s="277">
        <f>[2]Final!AS152</f>
        <v>0</v>
      </c>
      <c r="AS31" s="277">
        <f>[2]Final!AT152</f>
        <v>0</v>
      </c>
      <c r="AT31" s="277">
        <f>[2]Final!AU152</f>
        <v>0</v>
      </c>
      <c r="AU31" s="277">
        <f>[2]Final!AV152</f>
        <v>0</v>
      </c>
      <c r="AV31" s="277">
        <f>[2]Final!AW152</f>
        <v>0</v>
      </c>
      <c r="AW31" s="277">
        <f>[2]Final!AX152</f>
        <v>0</v>
      </c>
      <c r="AX31" s="277">
        <f>[2]Final!AY152</f>
        <v>0</v>
      </c>
      <c r="AY31" s="277">
        <f>[2]Final!AZ152</f>
        <v>0</v>
      </c>
      <c r="AZ31" s="277">
        <f>[2]Final!BA152</f>
        <v>0</v>
      </c>
      <c r="BA31" s="277">
        <f>[2]Final!BB152</f>
        <v>0</v>
      </c>
      <c r="BB31" s="277">
        <f>[2]Final!BC152</f>
        <v>0</v>
      </c>
      <c r="BC31" s="277">
        <f>[2]Final!BD152</f>
        <v>0</v>
      </c>
      <c r="BD31" s="277">
        <f>[2]Final!BE152</f>
        <v>0</v>
      </c>
      <c r="BE31" s="277">
        <f>[2]Final!BF152</f>
        <v>0</v>
      </c>
      <c r="BF31" s="277">
        <f>[2]Final!BG152</f>
        <v>0</v>
      </c>
      <c r="BG31" s="277">
        <f>[2]Final!BH152</f>
        <v>0</v>
      </c>
      <c r="BH31" s="277">
        <f>[2]Final!BI152</f>
        <v>0</v>
      </c>
      <c r="BI31" s="277">
        <f>[2]Final!BJ152</f>
        <v>0</v>
      </c>
      <c r="BJ31" s="277">
        <f>[2]Final!BK152</f>
        <v>0</v>
      </c>
      <c r="BK31" s="277">
        <f>[2]Final!BL152</f>
        <v>0</v>
      </c>
      <c r="BL31" s="277">
        <f>[2]Final!BM152</f>
        <v>0</v>
      </c>
      <c r="BM31" s="277">
        <f>[2]Final!BN152</f>
        <v>0</v>
      </c>
      <c r="BN31" s="277">
        <f>[2]Final!BO152</f>
        <v>0</v>
      </c>
      <c r="BO31" s="277">
        <f>[2]Final!BP152</f>
        <v>0</v>
      </c>
      <c r="BP31" s="277">
        <f>[2]Final!BQ152</f>
        <v>0</v>
      </c>
      <c r="BQ31" s="277">
        <f>[2]Final!BR152</f>
        <v>0</v>
      </c>
      <c r="BR31" s="277">
        <f>[2]Final!BS152</f>
        <v>0</v>
      </c>
      <c r="BS31" s="277">
        <f>[2]Final!BT152</f>
        <v>0</v>
      </c>
      <c r="BT31" s="277">
        <f>[2]Final!BU152</f>
        <v>0</v>
      </c>
      <c r="BU31" s="277">
        <f>[2]Final!BV152</f>
        <v>0</v>
      </c>
      <c r="BV31" s="277">
        <f>[2]Final!BW152</f>
        <v>0</v>
      </c>
      <c r="BW31" s="277">
        <f>[2]Final!BX152</f>
        <v>0</v>
      </c>
      <c r="BX31" s="277">
        <f>[2]Final!BY152</f>
        <v>0</v>
      </c>
      <c r="BY31" s="277">
        <f>[2]Final!BZ152</f>
        <v>0</v>
      </c>
      <c r="BZ31" s="277">
        <f>[2]Final!CA152</f>
        <v>0</v>
      </c>
      <c r="CA31" s="277">
        <f>[2]Final!CB152</f>
        <v>0</v>
      </c>
      <c r="CB31" s="277">
        <f>[2]Final!CC152</f>
        <v>0</v>
      </c>
      <c r="CC31" s="277">
        <f>[2]Final!CD152</f>
        <v>0</v>
      </c>
      <c r="CD31" s="277">
        <f>[2]Final!CE152</f>
        <v>0</v>
      </c>
      <c r="CE31" s="277">
        <f>[2]Final!CF152</f>
        <v>0</v>
      </c>
      <c r="CF31" s="277">
        <f>[2]Final!CG152</f>
        <v>0</v>
      </c>
      <c r="CG31" s="277">
        <f>[2]Final!CH152</f>
        <v>0</v>
      </c>
      <c r="CH31" s="277">
        <f>[2]Final!CI152</f>
        <v>0</v>
      </c>
      <c r="CI31" s="277">
        <f>[2]Final!CJ152</f>
        <v>0</v>
      </c>
      <c r="CJ31" s="277">
        <f>[2]Final!CK152</f>
        <v>0</v>
      </c>
      <c r="CK31" s="277">
        <f>[2]Final!CL152</f>
        <v>0</v>
      </c>
      <c r="CL31" s="277">
        <f>[2]Final!CM152</f>
        <v>0</v>
      </c>
      <c r="CM31" s="277">
        <f>[2]Final!CN152</f>
        <v>0</v>
      </c>
      <c r="CN31" s="277">
        <f>[2]Final!CO152</f>
        <v>0</v>
      </c>
      <c r="CO31" s="277">
        <f>[2]Final!CP152</f>
        <v>0</v>
      </c>
      <c r="CP31" s="277">
        <f>[2]Final!CQ152</f>
        <v>0</v>
      </c>
      <c r="CQ31" s="277">
        <f>[2]Final!CR152</f>
        <v>0</v>
      </c>
      <c r="CR31" s="277">
        <f>[2]Final!CS152</f>
        <v>0</v>
      </c>
      <c r="CS31" s="277">
        <f>[2]Final!CT152</f>
        <v>0</v>
      </c>
      <c r="CT31" s="277">
        <f>[2]Final!CU152</f>
        <v>0</v>
      </c>
      <c r="CU31" s="277">
        <f>[2]Final!CV152</f>
        <v>0</v>
      </c>
      <c r="CV31" s="277">
        <f>[2]Final!CW152</f>
        <v>0</v>
      </c>
      <c r="CW31" s="277">
        <f>[2]Final!CX152</f>
        <v>0</v>
      </c>
      <c r="CX31" s="277">
        <f>[2]Final!CY152</f>
        <v>0</v>
      </c>
      <c r="CY31" s="277">
        <f>[2]Final!CZ152</f>
        <v>0</v>
      </c>
      <c r="CZ31" s="277">
        <f>[2]Final!DA152</f>
        <v>0</v>
      </c>
      <c r="DA31" s="277">
        <f>[2]Final!DB152</f>
        <v>0</v>
      </c>
      <c r="DB31" s="277">
        <f>[2]Final!DC152</f>
        <v>0</v>
      </c>
      <c r="DC31" s="92"/>
      <c r="DD31" s="92"/>
      <c r="DE31" s="92"/>
      <c r="DF31" s="92"/>
      <c r="DG31" s="92"/>
      <c r="DH31" s="92"/>
      <c r="DI31" s="92"/>
      <c r="DJ31" s="92"/>
      <c r="DK31" s="92"/>
      <c r="DL31" s="92"/>
      <c r="DM31" s="92"/>
      <c r="DN31" s="92"/>
      <c r="DO31" s="92"/>
      <c r="DP31" s="92"/>
    </row>
    <row r="32" spans="1:120" x14ac:dyDescent="0.75">
      <c r="A32" s="226">
        <f t="shared" si="0"/>
        <v>1</v>
      </c>
      <c r="B32" s="92" t="s">
        <v>85</v>
      </c>
      <c r="C32" s="277">
        <f>[2]Final!D153</f>
        <v>0</v>
      </c>
      <c r="D32" s="277">
        <f>[2]Final!E153</f>
        <v>0</v>
      </c>
      <c r="E32" s="277">
        <f>[2]Final!F153</f>
        <v>0</v>
      </c>
      <c r="F32" s="277">
        <f>[2]Final!G153</f>
        <v>0</v>
      </c>
      <c r="G32" s="277">
        <f>[2]Final!H153</f>
        <v>0</v>
      </c>
      <c r="H32" s="277">
        <f>[2]Final!I153</f>
        <v>0</v>
      </c>
      <c r="I32" s="277">
        <f>[2]Final!J153</f>
        <v>0</v>
      </c>
      <c r="J32" s="277">
        <f>[2]Final!K153</f>
        <v>0</v>
      </c>
      <c r="K32" s="277">
        <f>[2]Final!L153</f>
        <v>0</v>
      </c>
      <c r="L32" s="277">
        <f>[2]Final!M153</f>
        <v>0</v>
      </c>
      <c r="M32" s="277">
        <f>[2]Final!N153</f>
        <v>0</v>
      </c>
      <c r="N32" s="277">
        <f>[2]Final!O153</f>
        <v>0</v>
      </c>
      <c r="O32" s="277">
        <f>[2]Final!P153</f>
        <v>0</v>
      </c>
      <c r="P32" s="277">
        <f>[2]Final!Q153</f>
        <v>0</v>
      </c>
      <c r="Q32" s="277">
        <f>[2]Final!R153</f>
        <v>0</v>
      </c>
      <c r="R32" s="277">
        <f>[2]Final!S153</f>
        <v>0</v>
      </c>
      <c r="S32" s="277">
        <f>[2]Final!T153</f>
        <v>0</v>
      </c>
      <c r="T32" s="277">
        <f>[2]Final!U153</f>
        <v>0</v>
      </c>
      <c r="U32" s="277">
        <f>[2]Final!V153</f>
        <v>0</v>
      </c>
      <c r="V32" s="277">
        <f>[2]Final!W153</f>
        <v>0</v>
      </c>
      <c r="W32" s="277">
        <f>[2]Final!X153</f>
        <v>0</v>
      </c>
      <c r="X32" s="277">
        <f>[2]Final!Y153</f>
        <v>0</v>
      </c>
      <c r="Y32" s="277">
        <f>[2]Final!Z153</f>
        <v>0</v>
      </c>
      <c r="Z32" s="277">
        <f>[2]Final!AA153</f>
        <v>0</v>
      </c>
      <c r="AA32" s="277">
        <f>[2]Final!AB153</f>
        <v>1</v>
      </c>
      <c r="AB32" s="277">
        <f>[2]Final!AC153</f>
        <v>0</v>
      </c>
      <c r="AC32" s="277">
        <f>[2]Final!AD153</f>
        <v>0</v>
      </c>
      <c r="AD32" s="277">
        <f>[2]Final!AE153</f>
        <v>0</v>
      </c>
      <c r="AE32" s="277">
        <f>[2]Final!AF153</f>
        <v>0</v>
      </c>
      <c r="AF32" s="277">
        <f>[2]Final!AG153</f>
        <v>0</v>
      </c>
      <c r="AG32" s="277">
        <f>[2]Final!AH153</f>
        <v>0</v>
      </c>
      <c r="AH32" s="277">
        <f>[2]Final!AI153</f>
        <v>0</v>
      </c>
      <c r="AI32" s="277">
        <f>[2]Final!AJ153</f>
        <v>0</v>
      </c>
      <c r="AJ32" s="277">
        <f>[2]Final!AK153</f>
        <v>0</v>
      </c>
      <c r="AK32" s="277">
        <f>[2]Final!AL153</f>
        <v>0</v>
      </c>
      <c r="AL32" s="277">
        <f>[2]Final!AM153</f>
        <v>0</v>
      </c>
      <c r="AM32" s="277">
        <f>[2]Final!AN153</f>
        <v>0</v>
      </c>
      <c r="AN32" s="277">
        <f>[2]Final!AO153</f>
        <v>0</v>
      </c>
      <c r="AO32" s="277">
        <f>[2]Final!AP153</f>
        <v>0</v>
      </c>
      <c r="AP32" s="277">
        <f>[2]Final!AQ153</f>
        <v>0</v>
      </c>
      <c r="AQ32" s="277">
        <f>[2]Final!AR153</f>
        <v>0</v>
      </c>
      <c r="AR32" s="277">
        <f>[2]Final!AS153</f>
        <v>0</v>
      </c>
      <c r="AS32" s="277">
        <f>[2]Final!AT153</f>
        <v>0</v>
      </c>
      <c r="AT32" s="277">
        <f>[2]Final!AU153</f>
        <v>0</v>
      </c>
      <c r="AU32" s="277">
        <f>[2]Final!AV153</f>
        <v>0</v>
      </c>
      <c r="AV32" s="277">
        <f>[2]Final!AW153</f>
        <v>0</v>
      </c>
      <c r="AW32" s="277">
        <f>[2]Final!AX153</f>
        <v>0</v>
      </c>
      <c r="AX32" s="277">
        <f>[2]Final!AY153</f>
        <v>0</v>
      </c>
      <c r="AY32" s="277">
        <f>[2]Final!AZ153</f>
        <v>0</v>
      </c>
      <c r="AZ32" s="277">
        <f>[2]Final!BA153</f>
        <v>0</v>
      </c>
      <c r="BA32" s="277">
        <f>[2]Final!BB153</f>
        <v>0</v>
      </c>
      <c r="BB32" s="277">
        <f>[2]Final!BC153</f>
        <v>0</v>
      </c>
      <c r="BC32" s="277">
        <f>[2]Final!BD153</f>
        <v>0</v>
      </c>
      <c r="BD32" s="277">
        <f>[2]Final!BE153</f>
        <v>0</v>
      </c>
      <c r="BE32" s="277">
        <f>[2]Final!BF153</f>
        <v>0</v>
      </c>
      <c r="BF32" s="277">
        <f>[2]Final!BG153</f>
        <v>0</v>
      </c>
      <c r="BG32" s="277">
        <f>[2]Final!BH153</f>
        <v>0</v>
      </c>
      <c r="BH32" s="277">
        <f>[2]Final!BI153</f>
        <v>0</v>
      </c>
      <c r="BI32" s="277">
        <f>[2]Final!BJ153</f>
        <v>0</v>
      </c>
      <c r="BJ32" s="277">
        <f>[2]Final!BK153</f>
        <v>0</v>
      </c>
      <c r="BK32" s="277">
        <f>[2]Final!BL153</f>
        <v>0</v>
      </c>
      <c r="BL32" s="277">
        <f>[2]Final!BM153</f>
        <v>0</v>
      </c>
      <c r="BM32" s="277">
        <f>[2]Final!BN153</f>
        <v>0</v>
      </c>
      <c r="BN32" s="277">
        <f>[2]Final!BO153</f>
        <v>0</v>
      </c>
      <c r="BO32" s="277">
        <f>[2]Final!BP153</f>
        <v>0</v>
      </c>
      <c r="BP32" s="277">
        <f>[2]Final!BQ153</f>
        <v>0</v>
      </c>
      <c r="BQ32" s="277">
        <f>[2]Final!BR153</f>
        <v>0</v>
      </c>
      <c r="BR32" s="277">
        <f>[2]Final!BS153</f>
        <v>0</v>
      </c>
      <c r="BS32" s="277">
        <f>[2]Final!BT153</f>
        <v>0</v>
      </c>
      <c r="BT32" s="277">
        <f>[2]Final!BU153</f>
        <v>0</v>
      </c>
      <c r="BU32" s="277">
        <f>[2]Final!BV153</f>
        <v>0</v>
      </c>
      <c r="BV32" s="277">
        <f>[2]Final!BW153</f>
        <v>0</v>
      </c>
      <c r="BW32" s="277">
        <f>[2]Final!BX153</f>
        <v>0</v>
      </c>
      <c r="BX32" s="277">
        <f>[2]Final!BY153</f>
        <v>0</v>
      </c>
      <c r="BY32" s="277">
        <f>[2]Final!BZ153</f>
        <v>0</v>
      </c>
      <c r="BZ32" s="277">
        <f>[2]Final!CA153</f>
        <v>0</v>
      </c>
      <c r="CA32" s="277">
        <f>[2]Final!CB153</f>
        <v>0</v>
      </c>
      <c r="CB32" s="277">
        <f>[2]Final!CC153</f>
        <v>0</v>
      </c>
      <c r="CC32" s="277">
        <f>[2]Final!CD153</f>
        <v>0</v>
      </c>
      <c r="CD32" s="277">
        <f>[2]Final!CE153</f>
        <v>0</v>
      </c>
      <c r="CE32" s="277">
        <f>[2]Final!CF153</f>
        <v>0</v>
      </c>
      <c r="CF32" s="277">
        <f>[2]Final!CG153</f>
        <v>0</v>
      </c>
      <c r="CG32" s="277">
        <f>[2]Final!CH153</f>
        <v>0</v>
      </c>
      <c r="CH32" s="277">
        <f>[2]Final!CI153</f>
        <v>0</v>
      </c>
      <c r="CI32" s="277">
        <f>[2]Final!CJ153</f>
        <v>0</v>
      </c>
      <c r="CJ32" s="277">
        <f>[2]Final!CK153</f>
        <v>0</v>
      </c>
      <c r="CK32" s="277">
        <f>[2]Final!CL153</f>
        <v>0</v>
      </c>
      <c r="CL32" s="277">
        <f>[2]Final!CM153</f>
        <v>0</v>
      </c>
      <c r="CM32" s="277">
        <f>[2]Final!CN153</f>
        <v>0</v>
      </c>
      <c r="CN32" s="277">
        <f>[2]Final!CO153</f>
        <v>0</v>
      </c>
      <c r="CO32" s="277">
        <f>[2]Final!CP153</f>
        <v>0</v>
      </c>
      <c r="CP32" s="277">
        <f>[2]Final!CQ153</f>
        <v>0</v>
      </c>
      <c r="CQ32" s="277">
        <f>[2]Final!CR153</f>
        <v>0</v>
      </c>
      <c r="CR32" s="277">
        <f>[2]Final!CS153</f>
        <v>0</v>
      </c>
      <c r="CS32" s="277">
        <f>[2]Final!CT153</f>
        <v>0</v>
      </c>
      <c r="CT32" s="277">
        <f>[2]Final!CU153</f>
        <v>0</v>
      </c>
      <c r="CU32" s="277">
        <f>[2]Final!CV153</f>
        <v>0</v>
      </c>
      <c r="CV32" s="277">
        <f>[2]Final!CW153</f>
        <v>0</v>
      </c>
      <c r="CW32" s="277">
        <f>[2]Final!CX153</f>
        <v>0</v>
      </c>
      <c r="CX32" s="277">
        <f>[2]Final!CY153</f>
        <v>0</v>
      </c>
      <c r="CY32" s="277">
        <f>[2]Final!CZ153</f>
        <v>0</v>
      </c>
      <c r="CZ32" s="277">
        <f>[2]Final!DA153</f>
        <v>0</v>
      </c>
      <c r="DA32" s="277">
        <f>[2]Final!DB153</f>
        <v>0</v>
      </c>
      <c r="DB32" s="277">
        <f>[2]Final!DC153</f>
        <v>0</v>
      </c>
      <c r="DC32" s="92"/>
      <c r="DD32" s="92"/>
      <c r="DE32" s="92"/>
      <c r="DF32" s="92"/>
      <c r="DG32" s="92"/>
      <c r="DH32" s="92"/>
      <c r="DI32" s="92"/>
      <c r="DJ32" s="92"/>
      <c r="DK32" s="92"/>
      <c r="DL32" s="92"/>
      <c r="DM32" s="92"/>
      <c r="DN32" s="92"/>
      <c r="DO32" s="92"/>
      <c r="DP32" s="92"/>
    </row>
    <row r="33" spans="1:120" x14ac:dyDescent="0.75">
      <c r="A33" s="226">
        <f t="shared" si="0"/>
        <v>1</v>
      </c>
      <c r="B33" s="92" t="s">
        <v>88</v>
      </c>
      <c r="C33" s="277">
        <f>[2]Final!D154</f>
        <v>0</v>
      </c>
      <c r="D33" s="277">
        <f>[2]Final!E154</f>
        <v>0</v>
      </c>
      <c r="E33" s="277">
        <f>[2]Final!F154</f>
        <v>0</v>
      </c>
      <c r="F33" s="277">
        <f>[2]Final!G154</f>
        <v>0</v>
      </c>
      <c r="G33" s="277">
        <f>[2]Final!H154</f>
        <v>0</v>
      </c>
      <c r="H33" s="277">
        <f>[2]Final!I154</f>
        <v>0</v>
      </c>
      <c r="I33" s="277">
        <f>[2]Final!J154</f>
        <v>0</v>
      </c>
      <c r="J33" s="277">
        <f>[2]Final!K154</f>
        <v>0</v>
      </c>
      <c r="K33" s="277">
        <f>[2]Final!L154</f>
        <v>0</v>
      </c>
      <c r="L33" s="277">
        <f>[2]Final!M154</f>
        <v>0</v>
      </c>
      <c r="M33" s="277">
        <f>[2]Final!N154</f>
        <v>0</v>
      </c>
      <c r="N33" s="277">
        <f>[2]Final!O154</f>
        <v>0</v>
      </c>
      <c r="O33" s="277">
        <f>[2]Final!P154</f>
        <v>0</v>
      </c>
      <c r="P33" s="277">
        <f>[2]Final!Q154</f>
        <v>0</v>
      </c>
      <c r="Q33" s="277">
        <f>[2]Final!R154</f>
        <v>0</v>
      </c>
      <c r="R33" s="277">
        <f>[2]Final!S154</f>
        <v>0</v>
      </c>
      <c r="S33" s="277">
        <f>[2]Final!T154</f>
        <v>0</v>
      </c>
      <c r="T33" s="277">
        <f>[2]Final!U154</f>
        <v>0</v>
      </c>
      <c r="U33" s="277">
        <f>[2]Final!V154</f>
        <v>0</v>
      </c>
      <c r="V33" s="277">
        <f>[2]Final!W154</f>
        <v>0</v>
      </c>
      <c r="W33" s="277">
        <f>[2]Final!X154</f>
        <v>0</v>
      </c>
      <c r="X33" s="277">
        <f>[2]Final!Y154</f>
        <v>0</v>
      </c>
      <c r="Y33" s="277">
        <f>[2]Final!Z154</f>
        <v>0</v>
      </c>
      <c r="Z33" s="277">
        <f>[2]Final!AA154</f>
        <v>0</v>
      </c>
      <c r="AA33" s="277">
        <f>[2]Final!AB154</f>
        <v>0</v>
      </c>
      <c r="AB33" s="277">
        <f>[2]Final!AC154</f>
        <v>1</v>
      </c>
      <c r="AC33" s="277">
        <f>[2]Final!AD154</f>
        <v>0</v>
      </c>
      <c r="AD33" s="277">
        <f>[2]Final!AE154</f>
        <v>0</v>
      </c>
      <c r="AE33" s="277">
        <f>[2]Final!AF154</f>
        <v>0</v>
      </c>
      <c r="AF33" s="277">
        <f>[2]Final!AG154</f>
        <v>0</v>
      </c>
      <c r="AG33" s="277">
        <f>[2]Final!AH154</f>
        <v>0</v>
      </c>
      <c r="AH33" s="277">
        <f>[2]Final!AI154</f>
        <v>0</v>
      </c>
      <c r="AI33" s="277">
        <f>[2]Final!AJ154</f>
        <v>0</v>
      </c>
      <c r="AJ33" s="277">
        <f>[2]Final!AK154</f>
        <v>0</v>
      </c>
      <c r="AK33" s="277">
        <f>[2]Final!AL154</f>
        <v>0</v>
      </c>
      <c r="AL33" s="277">
        <f>[2]Final!AM154</f>
        <v>0</v>
      </c>
      <c r="AM33" s="277">
        <f>[2]Final!AN154</f>
        <v>0</v>
      </c>
      <c r="AN33" s="277">
        <f>[2]Final!AO154</f>
        <v>0</v>
      </c>
      <c r="AO33" s="277">
        <f>[2]Final!AP154</f>
        <v>0</v>
      </c>
      <c r="AP33" s="277">
        <f>[2]Final!AQ154</f>
        <v>0</v>
      </c>
      <c r="AQ33" s="277">
        <f>[2]Final!AR154</f>
        <v>0</v>
      </c>
      <c r="AR33" s="277">
        <f>[2]Final!AS154</f>
        <v>0</v>
      </c>
      <c r="AS33" s="277">
        <f>[2]Final!AT154</f>
        <v>0</v>
      </c>
      <c r="AT33" s="277">
        <f>[2]Final!AU154</f>
        <v>0</v>
      </c>
      <c r="AU33" s="277">
        <f>[2]Final!AV154</f>
        <v>0</v>
      </c>
      <c r="AV33" s="277">
        <f>[2]Final!AW154</f>
        <v>0</v>
      </c>
      <c r="AW33" s="277">
        <f>[2]Final!AX154</f>
        <v>0</v>
      </c>
      <c r="AX33" s="277">
        <f>[2]Final!AY154</f>
        <v>0</v>
      </c>
      <c r="AY33" s="277">
        <f>[2]Final!AZ154</f>
        <v>0</v>
      </c>
      <c r="AZ33" s="277">
        <f>[2]Final!BA154</f>
        <v>0</v>
      </c>
      <c r="BA33" s="277">
        <f>[2]Final!BB154</f>
        <v>0</v>
      </c>
      <c r="BB33" s="277">
        <f>[2]Final!BC154</f>
        <v>0</v>
      </c>
      <c r="BC33" s="277">
        <f>[2]Final!BD154</f>
        <v>0</v>
      </c>
      <c r="BD33" s="277">
        <f>[2]Final!BE154</f>
        <v>0</v>
      </c>
      <c r="BE33" s="277">
        <f>[2]Final!BF154</f>
        <v>0</v>
      </c>
      <c r="BF33" s="277">
        <f>[2]Final!BG154</f>
        <v>0</v>
      </c>
      <c r="BG33" s="277">
        <f>[2]Final!BH154</f>
        <v>0</v>
      </c>
      <c r="BH33" s="277">
        <f>[2]Final!BI154</f>
        <v>0</v>
      </c>
      <c r="BI33" s="277">
        <f>[2]Final!BJ154</f>
        <v>0</v>
      </c>
      <c r="BJ33" s="277">
        <f>[2]Final!BK154</f>
        <v>0</v>
      </c>
      <c r="BK33" s="277">
        <f>[2]Final!BL154</f>
        <v>0</v>
      </c>
      <c r="BL33" s="277">
        <f>[2]Final!BM154</f>
        <v>0</v>
      </c>
      <c r="BM33" s="277">
        <f>[2]Final!BN154</f>
        <v>0</v>
      </c>
      <c r="BN33" s="277">
        <f>[2]Final!BO154</f>
        <v>0</v>
      </c>
      <c r="BO33" s="277">
        <f>[2]Final!BP154</f>
        <v>0</v>
      </c>
      <c r="BP33" s="277">
        <f>[2]Final!BQ154</f>
        <v>0</v>
      </c>
      <c r="BQ33" s="277">
        <f>[2]Final!BR154</f>
        <v>0</v>
      </c>
      <c r="BR33" s="277">
        <f>[2]Final!BS154</f>
        <v>0</v>
      </c>
      <c r="BS33" s="277">
        <f>[2]Final!BT154</f>
        <v>0</v>
      </c>
      <c r="BT33" s="277">
        <f>[2]Final!BU154</f>
        <v>0</v>
      </c>
      <c r="BU33" s="277">
        <f>[2]Final!BV154</f>
        <v>0</v>
      </c>
      <c r="BV33" s="277">
        <f>[2]Final!BW154</f>
        <v>0</v>
      </c>
      <c r="BW33" s="277">
        <f>[2]Final!BX154</f>
        <v>0</v>
      </c>
      <c r="BX33" s="277">
        <f>[2]Final!BY154</f>
        <v>0</v>
      </c>
      <c r="BY33" s="277">
        <f>[2]Final!BZ154</f>
        <v>0</v>
      </c>
      <c r="BZ33" s="277">
        <f>[2]Final!CA154</f>
        <v>0</v>
      </c>
      <c r="CA33" s="277">
        <f>[2]Final!CB154</f>
        <v>0</v>
      </c>
      <c r="CB33" s="277">
        <f>[2]Final!CC154</f>
        <v>0</v>
      </c>
      <c r="CC33" s="277">
        <f>[2]Final!CD154</f>
        <v>0</v>
      </c>
      <c r="CD33" s="277">
        <f>[2]Final!CE154</f>
        <v>0</v>
      </c>
      <c r="CE33" s="277">
        <f>[2]Final!CF154</f>
        <v>0</v>
      </c>
      <c r="CF33" s="277">
        <f>[2]Final!CG154</f>
        <v>0</v>
      </c>
      <c r="CG33" s="277">
        <f>[2]Final!CH154</f>
        <v>0</v>
      </c>
      <c r="CH33" s="277">
        <f>[2]Final!CI154</f>
        <v>0</v>
      </c>
      <c r="CI33" s="277">
        <f>[2]Final!CJ154</f>
        <v>0</v>
      </c>
      <c r="CJ33" s="277">
        <f>[2]Final!CK154</f>
        <v>0</v>
      </c>
      <c r="CK33" s="277">
        <f>[2]Final!CL154</f>
        <v>0</v>
      </c>
      <c r="CL33" s="277">
        <f>[2]Final!CM154</f>
        <v>0</v>
      </c>
      <c r="CM33" s="277">
        <f>[2]Final!CN154</f>
        <v>0</v>
      </c>
      <c r="CN33" s="277">
        <f>[2]Final!CO154</f>
        <v>0</v>
      </c>
      <c r="CO33" s="277">
        <f>[2]Final!CP154</f>
        <v>0</v>
      </c>
      <c r="CP33" s="277">
        <f>[2]Final!CQ154</f>
        <v>0</v>
      </c>
      <c r="CQ33" s="277">
        <f>[2]Final!CR154</f>
        <v>0</v>
      </c>
      <c r="CR33" s="277">
        <f>[2]Final!CS154</f>
        <v>0</v>
      </c>
      <c r="CS33" s="277">
        <f>[2]Final!CT154</f>
        <v>0</v>
      </c>
      <c r="CT33" s="277">
        <f>[2]Final!CU154</f>
        <v>0</v>
      </c>
      <c r="CU33" s="277">
        <f>[2]Final!CV154</f>
        <v>0</v>
      </c>
      <c r="CV33" s="277">
        <f>[2]Final!CW154</f>
        <v>0</v>
      </c>
      <c r="CW33" s="277">
        <f>[2]Final!CX154</f>
        <v>0</v>
      </c>
      <c r="CX33" s="277">
        <f>[2]Final!CY154</f>
        <v>0</v>
      </c>
      <c r="CY33" s="277">
        <f>[2]Final!CZ154</f>
        <v>0</v>
      </c>
      <c r="CZ33" s="277">
        <f>[2]Final!DA154</f>
        <v>0</v>
      </c>
      <c r="DA33" s="277">
        <f>[2]Final!DB154</f>
        <v>0</v>
      </c>
      <c r="DB33" s="277">
        <f>[2]Final!DC154</f>
        <v>0</v>
      </c>
      <c r="DC33" s="92"/>
      <c r="DD33" s="92"/>
      <c r="DE33" s="92"/>
      <c r="DF33" s="92"/>
      <c r="DG33" s="92"/>
      <c r="DH33" s="92"/>
      <c r="DI33" s="92"/>
      <c r="DJ33" s="92"/>
      <c r="DK33" s="92"/>
      <c r="DL33" s="92"/>
      <c r="DM33" s="92"/>
      <c r="DN33" s="92"/>
      <c r="DO33" s="92"/>
      <c r="DP33" s="92"/>
    </row>
    <row r="34" spans="1:120" x14ac:dyDescent="0.75">
      <c r="A34" s="226">
        <f t="shared" si="0"/>
        <v>1</v>
      </c>
      <c r="B34" s="92" t="s">
        <v>100</v>
      </c>
      <c r="C34" s="277">
        <f>[2]Final!D155</f>
        <v>0</v>
      </c>
      <c r="D34" s="277">
        <f>[2]Final!E155</f>
        <v>0</v>
      </c>
      <c r="E34" s="277">
        <f>[2]Final!F155</f>
        <v>0</v>
      </c>
      <c r="F34" s="277">
        <f>[2]Final!G155</f>
        <v>0</v>
      </c>
      <c r="G34" s="277">
        <f>[2]Final!H155</f>
        <v>0</v>
      </c>
      <c r="H34" s="277">
        <f>[2]Final!I155</f>
        <v>0</v>
      </c>
      <c r="I34" s="277">
        <f>[2]Final!J155</f>
        <v>0</v>
      </c>
      <c r="J34" s="277">
        <f>[2]Final!K155</f>
        <v>0</v>
      </c>
      <c r="K34" s="277">
        <f>[2]Final!L155</f>
        <v>0</v>
      </c>
      <c r="L34" s="277">
        <f>[2]Final!M155</f>
        <v>0</v>
      </c>
      <c r="M34" s="277">
        <f>[2]Final!N155</f>
        <v>0</v>
      </c>
      <c r="N34" s="277">
        <f>[2]Final!O155</f>
        <v>0</v>
      </c>
      <c r="O34" s="277">
        <f>[2]Final!P155</f>
        <v>0</v>
      </c>
      <c r="P34" s="277">
        <f>[2]Final!Q155</f>
        <v>0</v>
      </c>
      <c r="Q34" s="277">
        <f>[2]Final!R155</f>
        <v>0</v>
      </c>
      <c r="R34" s="277">
        <f>[2]Final!S155</f>
        <v>0</v>
      </c>
      <c r="S34" s="277">
        <f>[2]Final!T155</f>
        <v>0</v>
      </c>
      <c r="T34" s="277">
        <f>[2]Final!U155</f>
        <v>0</v>
      </c>
      <c r="U34" s="277">
        <f>[2]Final!V155</f>
        <v>0</v>
      </c>
      <c r="V34" s="277">
        <f>[2]Final!W155</f>
        <v>0</v>
      </c>
      <c r="W34" s="277">
        <f>[2]Final!X155</f>
        <v>0</v>
      </c>
      <c r="X34" s="277">
        <f>[2]Final!Y155</f>
        <v>0</v>
      </c>
      <c r="Y34" s="277">
        <f>[2]Final!Z155</f>
        <v>0</v>
      </c>
      <c r="Z34" s="277">
        <f>[2]Final!AA155</f>
        <v>0</v>
      </c>
      <c r="AA34" s="277">
        <f>[2]Final!AB155</f>
        <v>0</v>
      </c>
      <c r="AB34" s="277">
        <f>[2]Final!AC155</f>
        <v>0</v>
      </c>
      <c r="AC34" s="277">
        <f>[2]Final!AD155</f>
        <v>1</v>
      </c>
      <c r="AD34" s="277">
        <f>[2]Final!AE155</f>
        <v>0</v>
      </c>
      <c r="AE34" s="277">
        <f>[2]Final!AF155</f>
        <v>0</v>
      </c>
      <c r="AF34" s="277">
        <f>[2]Final!AG155</f>
        <v>0</v>
      </c>
      <c r="AG34" s="277">
        <f>[2]Final!AH155</f>
        <v>0</v>
      </c>
      <c r="AH34" s="277">
        <f>[2]Final!AI155</f>
        <v>0</v>
      </c>
      <c r="AI34" s="277">
        <f>[2]Final!AJ155</f>
        <v>0</v>
      </c>
      <c r="AJ34" s="277">
        <f>[2]Final!AK155</f>
        <v>0</v>
      </c>
      <c r="AK34" s="277">
        <f>[2]Final!AL155</f>
        <v>0</v>
      </c>
      <c r="AL34" s="277">
        <f>[2]Final!AM155</f>
        <v>0</v>
      </c>
      <c r="AM34" s="277">
        <f>[2]Final!AN155</f>
        <v>0</v>
      </c>
      <c r="AN34" s="277">
        <f>[2]Final!AO155</f>
        <v>0</v>
      </c>
      <c r="AO34" s="277">
        <f>[2]Final!AP155</f>
        <v>0</v>
      </c>
      <c r="AP34" s="277">
        <f>[2]Final!AQ155</f>
        <v>0</v>
      </c>
      <c r="AQ34" s="277">
        <f>[2]Final!AR155</f>
        <v>0</v>
      </c>
      <c r="AR34" s="277">
        <f>[2]Final!AS155</f>
        <v>0</v>
      </c>
      <c r="AS34" s="277">
        <f>[2]Final!AT155</f>
        <v>0</v>
      </c>
      <c r="AT34" s="277">
        <f>[2]Final!AU155</f>
        <v>0</v>
      </c>
      <c r="AU34" s="277">
        <f>[2]Final!AV155</f>
        <v>0</v>
      </c>
      <c r="AV34" s="277">
        <f>[2]Final!AW155</f>
        <v>0</v>
      </c>
      <c r="AW34" s="277">
        <f>[2]Final!AX155</f>
        <v>0</v>
      </c>
      <c r="AX34" s="277">
        <f>[2]Final!AY155</f>
        <v>0</v>
      </c>
      <c r="AY34" s="277">
        <f>[2]Final!AZ155</f>
        <v>0</v>
      </c>
      <c r="AZ34" s="277">
        <f>[2]Final!BA155</f>
        <v>0</v>
      </c>
      <c r="BA34" s="277">
        <f>[2]Final!BB155</f>
        <v>0</v>
      </c>
      <c r="BB34" s="277">
        <f>[2]Final!BC155</f>
        <v>0</v>
      </c>
      <c r="BC34" s="277">
        <f>[2]Final!BD155</f>
        <v>0</v>
      </c>
      <c r="BD34" s="277">
        <f>[2]Final!BE155</f>
        <v>0</v>
      </c>
      <c r="BE34" s="277">
        <f>[2]Final!BF155</f>
        <v>0</v>
      </c>
      <c r="BF34" s="277">
        <f>[2]Final!BG155</f>
        <v>0</v>
      </c>
      <c r="BG34" s="277">
        <f>[2]Final!BH155</f>
        <v>0</v>
      </c>
      <c r="BH34" s="277">
        <f>[2]Final!BI155</f>
        <v>0</v>
      </c>
      <c r="BI34" s="277">
        <f>[2]Final!BJ155</f>
        <v>0</v>
      </c>
      <c r="BJ34" s="277">
        <f>[2]Final!BK155</f>
        <v>0</v>
      </c>
      <c r="BK34" s="277">
        <f>[2]Final!BL155</f>
        <v>0</v>
      </c>
      <c r="BL34" s="277">
        <f>[2]Final!BM155</f>
        <v>0</v>
      </c>
      <c r="BM34" s="277">
        <f>[2]Final!BN155</f>
        <v>0</v>
      </c>
      <c r="BN34" s="277">
        <f>[2]Final!BO155</f>
        <v>0</v>
      </c>
      <c r="BO34" s="277">
        <f>[2]Final!BP155</f>
        <v>0</v>
      </c>
      <c r="BP34" s="277">
        <f>[2]Final!BQ155</f>
        <v>0</v>
      </c>
      <c r="BQ34" s="277">
        <f>[2]Final!BR155</f>
        <v>0</v>
      </c>
      <c r="BR34" s="277">
        <f>[2]Final!BS155</f>
        <v>0</v>
      </c>
      <c r="BS34" s="277">
        <f>[2]Final!BT155</f>
        <v>0</v>
      </c>
      <c r="BT34" s="277">
        <f>[2]Final!BU155</f>
        <v>0</v>
      </c>
      <c r="BU34" s="277">
        <f>[2]Final!BV155</f>
        <v>0</v>
      </c>
      <c r="BV34" s="277">
        <f>[2]Final!BW155</f>
        <v>0</v>
      </c>
      <c r="BW34" s="277">
        <f>[2]Final!BX155</f>
        <v>0</v>
      </c>
      <c r="BX34" s="277">
        <f>[2]Final!BY155</f>
        <v>0</v>
      </c>
      <c r="BY34" s="277">
        <f>[2]Final!BZ155</f>
        <v>0</v>
      </c>
      <c r="BZ34" s="277">
        <f>[2]Final!CA155</f>
        <v>0</v>
      </c>
      <c r="CA34" s="277">
        <f>[2]Final!CB155</f>
        <v>0</v>
      </c>
      <c r="CB34" s="277">
        <f>[2]Final!CC155</f>
        <v>0</v>
      </c>
      <c r="CC34" s="277">
        <f>[2]Final!CD155</f>
        <v>0</v>
      </c>
      <c r="CD34" s="277">
        <f>[2]Final!CE155</f>
        <v>0</v>
      </c>
      <c r="CE34" s="277">
        <f>[2]Final!CF155</f>
        <v>0</v>
      </c>
      <c r="CF34" s="277">
        <f>[2]Final!CG155</f>
        <v>0</v>
      </c>
      <c r="CG34" s="277">
        <f>[2]Final!CH155</f>
        <v>0</v>
      </c>
      <c r="CH34" s="277">
        <f>[2]Final!CI155</f>
        <v>0</v>
      </c>
      <c r="CI34" s="277">
        <f>[2]Final!CJ155</f>
        <v>0</v>
      </c>
      <c r="CJ34" s="277">
        <f>[2]Final!CK155</f>
        <v>0</v>
      </c>
      <c r="CK34" s="277">
        <f>[2]Final!CL155</f>
        <v>0</v>
      </c>
      <c r="CL34" s="277">
        <f>[2]Final!CM155</f>
        <v>0</v>
      </c>
      <c r="CM34" s="277">
        <f>[2]Final!CN155</f>
        <v>0</v>
      </c>
      <c r="CN34" s="277">
        <f>[2]Final!CO155</f>
        <v>0</v>
      </c>
      <c r="CO34" s="277">
        <f>[2]Final!CP155</f>
        <v>0</v>
      </c>
      <c r="CP34" s="277">
        <f>[2]Final!CQ155</f>
        <v>0</v>
      </c>
      <c r="CQ34" s="277">
        <f>[2]Final!CR155</f>
        <v>0</v>
      </c>
      <c r="CR34" s="277">
        <f>[2]Final!CS155</f>
        <v>0</v>
      </c>
      <c r="CS34" s="277">
        <f>[2]Final!CT155</f>
        <v>0</v>
      </c>
      <c r="CT34" s="277">
        <f>[2]Final!CU155</f>
        <v>0</v>
      </c>
      <c r="CU34" s="277">
        <f>[2]Final!CV155</f>
        <v>0</v>
      </c>
      <c r="CV34" s="277">
        <f>[2]Final!CW155</f>
        <v>0</v>
      </c>
      <c r="CW34" s="277">
        <f>[2]Final!CX155</f>
        <v>0</v>
      </c>
      <c r="CX34" s="277">
        <f>[2]Final!CY155</f>
        <v>0</v>
      </c>
      <c r="CY34" s="277">
        <f>[2]Final!CZ155</f>
        <v>0</v>
      </c>
      <c r="CZ34" s="277">
        <f>[2]Final!DA155</f>
        <v>0</v>
      </c>
      <c r="DA34" s="277">
        <f>[2]Final!DB155</f>
        <v>0</v>
      </c>
      <c r="DB34" s="277">
        <f>[2]Final!DC155</f>
        <v>0</v>
      </c>
      <c r="DC34" s="92"/>
      <c r="DD34" s="92"/>
      <c r="DE34" s="92"/>
      <c r="DF34" s="92"/>
      <c r="DG34" s="92"/>
      <c r="DH34" s="92"/>
      <c r="DI34" s="92"/>
      <c r="DJ34" s="92"/>
      <c r="DK34" s="92"/>
      <c r="DL34" s="92"/>
      <c r="DM34" s="92"/>
      <c r="DN34" s="92"/>
      <c r="DO34" s="92"/>
      <c r="DP34" s="92"/>
    </row>
    <row r="35" spans="1:120" x14ac:dyDescent="0.75">
      <c r="A35" s="226">
        <f t="shared" si="0"/>
        <v>1</v>
      </c>
      <c r="B35" s="92" t="s">
        <v>94</v>
      </c>
      <c r="C35" s="277">
        <f>[2]Final!D156</f>
        <v>0</v>
      </c>
      <c r="D35" s="277">
        <f>[2]Final!E156</f>
        <v>0</v>
      </c>
      <c r="E35" s="277">
        <f>[2]Final!F156</f>
        <v>0</v>
      </c>
      <c r="F35" s="277">
        <f>[2]Final!G156</f>
        <v>0</v>
      </c>
      <c r="G35" s="277">
        <f>[2]Final!H156</f>
        <v>0</v>
      </c>
      <c r="H35" s="277">
        <f>[2]Final!I156</f>
        <v>0</v>
      </c>
      <c r="I35" s="277">
        <f>[2]Final!J156</f>
        <v>0</v>
      </c>
      <c r="J35" s="277">
        <f>[2]Final!K156</f>
        <v>0</v>
      </c>
      <c r="K35" s="277">
        <f>[2]Final!L156</f>
        <v>0</v>
      </c>
      <c r="L35" s="277">
        <f>[2]Final!M156</f>
        <v>0</v>
      </c>
      <c r="M35" s="277">
        <f>[2]Final!N156</f>
        <v>0</v>
      </c>
      <c r="N35" s="277">
        <f>[2]Final!O156</f>
        <v>0</v>
      </c>
      <c r="O35" s="277">
        <f>[2]Final!P156</f>
        <v>0</v>
      </c>
      <c r="P35" s="277">
        <f>[2]Final!Q156</f>
        <v>0</v>
      </c>
      <c r="Q35" s="277">
        <f>[2]Final!R156</f>
        <v>0</v>
      </c>
      <c r="R35" s="277">
        <f>[2]Final!S156</f>
        <v>0</v>
      </c>
      <c r="S35" s="277">
        <f>[2]Final!T156</f>
        <v>0</v>
      </c>
      <c r="T35" s="277">
        <f>[2]Final!U156</f>
        <v>0</v>
      </c>
      <c r="U35" s="277">
        <f>[2]Final!V156</f>
        <v>0</v>
      </c>
      <c r="V35" s="277">
        <f>[2]Final!W156</f>
        <v>0</v>
      </c>
      <c r="W35" s="277">
        <f>[2]Final!X156</f>
        <v>0</v>
      </c>
      <c r="X35" s="277">
        <f>[2]Final!Y156</f>
        <v>0</v>
      </c>
      <c r="Y35" s="277">
        <f>[2]Final!Z156</f>
        <v>0</v>
      </c>
      <c r="Z35" s="277">
        <f>[2]Final!AA156</f>
        <v>0</v>
      </c>
      <c r="AA35" s="277">
        <f>[2]Final!AB156</f>
        <v>0</v>
      </c>
      <c r="AB35" s="277">
        <f>[2]Final!AC156</f>
        <v>0</v>
      </c>
      <c r="AC35" s="277">
        <f>[2]Final!AD156</f>
        <v>0</v>
      </c>
      <c r="AD35" s="277">
        <f>[2]Final!AE156</f>
        <v>1</v>
      </c>
      <c r="AE35" s="277">
        <f>[2]Final!AF156</f>
        <v>0</v>
      </c>
      <c r="AF35" s="277">
        <f>[2]Final!AG156</f>
        <v>0</v>
      </c>
      <c r="AG35" s="277">
        <f>[2]Final!AH156</f>
        <v>0</v>
      </c>
      <c r="AH35" s="277">
        <f>[2]Final!AI156</f>
        <v>0</v>
      </c>
      <c r="AI35" s="277">
        <f>[2]Final!AJ156</f>
        <v>0</v>
      </c>
      <c r="AJ35" s="277">
        <f>[2]Final!AK156</f>
        <v>0</v>
      </c>
      <c r="AK35" s="277">
        <f>[2]Final!AL156</f>
        <v>0</v>
      </c>
      <c r="AL35" s="277">
        <f>[2]Final!AM156</f>
        <v>0</v>
      </c>
      <c r="AM35" s="277">
        <f>[2]Final!AN156</f>
        <v>0</v>
      </c>
      <c r="AN35" s="277">
        <f>[2]Final!AO156</f>
        <v>0</v>
      </c>
      <c r="AO35" s="277">
        <f>[2]Final!AP156</f>
        <v>0</v>
      </c>
      <c r="AP35" s="277">
        <f>[2]Final!AQ156</f>
        <v>0</v>
      </c>
      <c r="AQ35" s="277">
        <f>[2]Final!AR156</f>
        <v>0</v>
      </c>
      <c r="AR35" s="277">
        <f>[2]Final!AS156</f>
        <v>0</v>
      </c>
      <c r="AS35" s="277">
        <f>[2]Final!AT156</f>
        <v>0</v>
      </c>
      <c r="AT35" s="277">
        <f>[2]Final!AU156</f>
        <v>0</v>
      </c>
      <c r="AU35" s="277">
        <f>[2]Final!AV156</f>
        <v>0</v>
      </c>
      <c r="AV35" s="277">
        <f>[2]Final!AW156</f>
        <v>0</v>
      </c>
      <c r="AW35" s="277">
        <f>[2]Final!AX156</f>
        <v>0</v>
      </c>
      <c r="AX35" s="277">
        <f>[2]Final!AY156</f>
        <v>0</v>
      </c>
      <c r="AY35" s="277">
        <f>[2]Final!AZ156</f>
        <v>0</v>
      </c>
      <c r="AZ35" s="277">
        <f>[2]Final!BA156</f>
        <v>0</v>
      </c>
      <c r="BA35" s="277">
        <f>[2]Final!BB156</f>
        <v>0</v>
      </c>
      <c r="BB35" s="277">
        <f>[2]Final!BC156</f>
        <v>0</v>
      </c>
      <c r="BC35" s="277">
        <f>[2]Final!BD156</f>
        <v>0</v>
      </c>
      <c r="BD35" s="277">
        <f>[2]Final!BE156</f>
        <v>0</v>
      </c>
      <c r="BE35" s="277">
        <f>[2]Final!BF156</f>
        <v>0</v>
      </c>
      <c r="BF35" s="277">
        <f>[2]Final!BG156</f>
        <v>0</v>
      </c>
      <c r="BG35" s="277">
        <f>[2]Final!BH156</f>
        <v>0</v>
      </c>
      <c r="BH35" s="277">
        <f>[2]Final!BI156</f>
        <v>0</v>
      </c>
      <c r="BI35" s="277">
        <f>[2]Final!BJ156</f>
        <v>0</v>
      </c>
      <c r="BJ35" s="277">
        <f>[2]Final!BK156</f>
        <v>0</v>
      </c>
      <c r="BK35" s="277">
        <f>[2]Final!BL156</f>
        <v>0</v>
      </c>
      <c r="BL35" s="277">
        <f>[2]Final!BM156</f>
        <v>0</v>
      </c>
      <c r="BM35" s="277">
        <f>[2]Final!BN156</f>
        <v>0</v>
      </c>
      <c r="BN35" s="277">
        <f>[2]Final!BO156</f>
        <v>0</v>
      </c>
      <c r="BO35" s="277">
        <f>[2]Final!BP156</f>
        <v>0</v>
      </c>
      <c r="BP35" s="277">
        <f>[2]Final!BQ156</f>
        <v>0</v>
      </c>
      <c r="BQ35" s="277">
        <f>[2]Final!BR156</f>
        <v>0</v>
      </c>
      <c r="BR35" s="277">
        <f>[2]Final!BS156</f>
        <v>0</v>
      </c>
      <c r="BS35" s="277">
        <f>[2]Final!BT156</f>
        <v>0</v>
      </c>
      <c r="BT35" s="277">
        <f>[2]Final!BU156</f>
        <v>0</v>
      </c>
      <c r="BU35" s="277">
        <f>[2]Final!BV156</f>
        <v>0</v>
      </c>
      <c r="BV35" s="277">
        <f>[2]Final!BW156</f>
        <v>0</v>
      </c>
      <c r="BW35" s="277">
        <f>[2]Final!BX156</f>
        <v>0</v>
      </c>
      <c r="BX35" s="277">
        <f>[2]Final!BY156</f>
        <v>0</v>
      </c>
      <c r="BY35" s="277">
        <f>[2]Final!BZ156</f>
        <v>0</v>
      </c>
      <c r="BZ35" s="277">
        <f>[2]Final!CA156</f>
        <v>0</v>
      </c>
      <c r="CA35" s="277">
        <f>[2]Final!CB156</f>
        <v>0</v>
      </c>
      <c r="CB35" s="277">
        <f>[2]Final!CC156</f>
        <v>0</v>
      </c>
      <c r="CC35" s="277">
        <f>[2]Final!CD156</f>
        <v>0</v>
      </c>
      <c r="CD35" s="277">
        <f>[2]Final!CE156</f>
        <v>0</v>
      </c>
      <c r="CE35" s="277">
        <f>[2]Final!CF156</f>
        <v>0</v>
      </c>
      <c r="CF35" s="277">
        <f>[2]Final!CG156</f>
        <v>0</v>
      </c>
      <c r="CG35" s="277">
        <f>[2]Final!CH156</f>
        <v>0</v>
      </c>
      <c r="CH35" s="277">
        <f>[2]Final!CI156</f>
        <v>0</v>
      </c>
      <c r="CI35" s="277">
        <f>[2]Final!CJ156</f>
        <v>0</v>
      </c>
      <c r="CJ35" s="277">
        <f>[2]Final!CK156</f>
        <v>0</v>
      </c>
      <c r="CK35" s="277">
        <f>[2]Final!CL156</f>
        <v>0</v>
      </c>
      <c r="CL35" s="277">
        <f>[2]Final!CM156</f>
        <v>0</v>
      </c>
      <c r="CM35" s="277">
        <f>[2]Final!CN156</f>
        <v>0</v>
      </c>
      <c r="CN35" s="277">
        <f>[2]Final!CO156</f>
        <v>0</v>
      </c>
      <c r="CO35" s="277">
        <f>[2]Final!CP156</f>
        <v>0</v>
      </c>
      <c r="CP35" s="277">
        <f>[2]Final!CQ156</f>
        <v>0</v>
      </c>
      <c r="CQ35" s="277">
        <f>[2]Final!CR156</f>
        <v>0</v>
      </c>
      <c r="CR35" s="277">
        <f>[2]Final!CS156</f>
        <v>0</v>
      </c>
      <c r="CS35" s="277">
        <f>[2]Final!CT156</f>
        <v>0</v>
      </c>
      <c r="CT35" s="277">
        <f>[2]Final!CU156</f>
        <v>0</v>
      </c>
      <c r="CU35" s="277">
        <f>[2]Final!CV156</f>
        <v>0</v>
      </c>
      <c r="CV35" s="277">
        <f>[2]Final!CW156</f>
        <v>0</v>
      </c>
      <c r="CW35" s="277">
        <f>[2]Final!CX156</f>
        <v>0</v>
      </c>
      <c r="CX35" s="277">
        <f>[2]Final!CY156</f>
        <v>0</v>
      </c>
      <c r="CY35" s="277">
        <f>[2]Final!CZ156</f>
        <v>0</v>
      </c>
      <c r="CZ35" s="277">
        <f>[2]Final!DA156</f>
        <v>0</v>
      </c>
      <c r="DA35" s="277">
        <f>[2]Final!DB156</f>
        <v>0</v>
      </c>
      <c r="DB35" s="277">
        <f>[2]Final!DC156</f>
        <v>0</v>
      </c>
      <c r="DC35" s="92"/>
      <c r="DD35" s="92"/>
      <c r="DE35" s="92"/>
      <c r="DF35" s="92"/>
      <c r="DG35" s="92"/>
      <c r="DH35" s="92"/>
      <c r="DI35" s="92"/>
      <c r="DJ35" s="92"/>
      <c r="DK35" s="92"/>
      <c r="DL35" s="92"/>
      <c r="DM35" s="92"/>
      <c r="DN35" s="92"/>
      <c r="DO35" s="92"/>
      <c r="DP35" s="92"/>
    </row>
    <row r="36" spans="1:120" x14ac:dyDescent="0.75">
      <c r="A36" s="226">
        <f t="shared" si="0"/>
        <v>1</v>
      </c>
      <c r="B36" s="92" t="s">
        <v>103</v>
      </c>
      <c r="C36" s="277">
        <f>[2]Final!D157</f>
        <v>0</v>
      </c>
      <c r="D36" s="277">
        <f>[2]Final!E157</f>
        <v>0</v>
      </c>
      <c r="E36" s="277">
        <f>[2]Final!F157</f>
        <v>0</v>
      </c>
      <c r="F36" s="277">
        <f>[2]Final!G157</f>
        <v>0</v>
      </c>
      <c r="G36" s="277">
        <f>[2]Final!H157</f>
        <v>0</v>
      </c>
      <c r="H36" s="277">
        <f>[2]Final!I157</f>
        <v>0</v>
      </c>
      <c r="I36" s="277">
        <f>[2]Final!J157</f>
        <v>0</v>
      </c>
      <c r="J36" s="277">
        <f>[2]Final!K157</f>
        <v>0</v>
      </c>
      <c r="K36" s="277">
        <f>[2]Final!L157</f>
        <v>0</v>
      </c>
      <c r="L36" s="277">
        <f>[2]Final!M157</f>
        <v>0</v>
      </c>
      <c r="M36" s="277">
        <f>[2]Final!N157</f>
        <v>0</v>
      </c>
      <c r="N36" s="277">
        <f>[2]Final!O157</f>
        <v>0</v>
      </c>
      <c r="O36" s="277">
        <f>[2]Final!P157</f>
        <v>0</v>
      </c>
      <c r="P36" s="277">
        <f>[2]Final!Q157</f>
        <v>0</v>
      </c>
      <c r="Q36" s="277">
        <f>[2]Final!R157</f>
        <v>0</v>
      </c>
      <c r="R36" s="277">
        <f>[2]Final!S157</f>
        <v>0</v>
      </c>
      <c r="S36" s="277">
        <f>[2]Final!T157</f>
        <v>0</v>
      </c>
      <c r="T36" s="277">
        <f>[2]Final!U157</f>
        <v>0</v>
      </c>
      <c r="U36" s="277">
        <f>[2]Final!V157</f>
        <v>0</v>
      </c>
      <c r="V36" s="277">
        <f>[2]Final!W157</f>
        <v>0</v>
      </c>
      <c r="W36" s="277">
        <f>[2]Final!X157</f>
        <v>0</v>
      </c>
      <c r="X36" s="277">
        <f>[2]Final!Y157</f>
        <v>0</v>
      </c>
      <c r="Y36" s="277">
        <f>[2]Final!Z157</f>
        <v>0</v>
      </c>
      <c r="Z36" s="277">
        <f>[2]Final!AA157</f>
        <v>0</v>
      </c>
      <c r="AA36" s="277">
        <f>[2]Final!AB157</f>
        <v>0</v>
      </c>
      <c r="AB36" s="277">
        <f>[2]Final!AC157</f>
        <v>0</v>
      </c>
      <c r="AC36" s="277">
        <f>[2]Final!AD157</f>
        <v>0</v>
      </c>
      <c r="AD36" s="277">
        <f>[2]Final!AE157</f>
        <v>0</v>
      </c>
      <c r="AE36" s="277">
        <f>[2]Final!AF157</f>
        <v>1</v>
      </c>
      <c r="AF36" s="277">
        <f>[2]Final!AG157</f>
        <v>0</v>
      </c>
      <c r="AG36" s="277">
        <f>[2]Final!AH157</f>
        <v>0</v>
      </c>
      <c r="AH36" s="277">
        <f>[2]Final!AI157</f>
        <v>0</v>
      </c>
      <c r="AI36" s="277">
        <f>[2]Final!AJ157</f>
        <v>0</v>
      </c>
      <c r="AJ36" s="277">
        <f>[2]Final!AK157</f>
        <v>0</v>
      </c>
      <c r="AK36" s="277">
        <f>[2]Final!AL157</f>
        <v>0</v>
      </c>
      <c r="AL36" s="277">
        <f>[2]Final!AM157</f>
        <v>0</v>
      </c>
      <c r="AM36" s="277">
        <f>[2]Final!AN157</f>
        <v>0</v>
      </c>
      <c r="AN36" s="277">
        <f>[2]Final!AO157</f>
        <v>0</v>
      </c>
      <c r="AO36" s="277">
        <f>[2]Final!AP157</f>
        <v>0</v>
      </c>
      <c r="AP36" s="277">
        <f>[2]Final!AQ157</f>
        <v>0</v>
      </c>
      <c r="AQ36" s="277">
        <f>[2]Final!AR157</f>
        <v>0</v>
      </c>
      <c r="AR36" s="277">
        <f>[2]Final!AS157</f>
        <v>0</v>
      </c>
      <c r="AS36" s="277">
        <f>[2]Final!AT157</f>
        <v>0</v>
      </c>
      <c r="AT36" s="277">
        <f>[2]Final!AU157</f>
        <v>0</v>
      </c>
      <c r="AU36" s="277">
        <f>[2]Final!AV157</f>
        <v>0</v>
      </c>
      <c r="AV36" s="277">
        <f>[2]Final!AW157</f>
        <v>0</v>
      </c>
      <c r="AW36" s="277">
        <f>[2]Final!AX157</f>
        <v>0</v>
      </c>
      <c r="AX36" s="277">
        <f>[2]Final!AY157</f>
        <v>0</v>
      </c>
      <c r="AY36" s="277">
        <f>[2]Final!AZ157</f>
        <v>0</v>
      </c>
      <c r="AZ36" s="277">
        <f>[2]Final!BA157</f>
        <v>0</v>
      </c>
      <c r="BA36" s="277">
        <f>[2]Final!BB157</f>
        <v>0</v>
      </c>
      <c r="BB36" s="277">
        <f>[2]Final!BC157</f>
        <v>0</v>
      </c>
      <c r="BC36" s="277">
        <f>[2]Final!BD157</f>
        <v>0</v>
      </c>
      <c r="BD36" s="277">
        <f>[2]Final!BE157</f>
        <v>0</v>
      </c>
      <c r="BE36" s="277">
        <f>[2]Final!BF157</f>
        <v>0</v>
      </c>
      <c r="BF36" s="277">
        <f>[2]Final!BG157</f>
        <v>0</v>
      </c>
      <c r="BG36" s="277">
        <f>[2]Final!BH157</f>
        <v>0</v>
      </c>
      <c r="BH36" s="277">
        <f>[2]Final!BI157</f>
        <v>0</v>
      </c>
      <c r="BI36" s="277">
        <f>[2]Final!BJ157</f>
        <v>0</v>
      </c>
      <c r="BJ36" s="277">
        <f>[2]Final!BK157</f>
        <v>0</v>
      </c>
      <c r="BK36" s="277">
        <f>[2]Final!BL157</f>
        <v>0</v>
      </c>
      <c r="BL36" s="277">
        <f>[2]Final!BM157</f>
        <v>0</v>
      </c>
      <c r="BM36" s="277">
        <f>[2]Final!BN157</f>
        <v>0</v>
      </c>
      <c r="BN36" s="277">
        <f>[2]Final!BO157</f>
        <v>0</v>
      </c>
      <c r="BO36" s="277">
        <f>[2]Final!BP157</f>
        <v>0</v>
      </c>
      <c r="BP36" s="277">
        <f>[2]Final!BQ157</f>
        <v>0</v>
      </c>
      <c r="BQ36" s="277">
        <f>[2]Final!BR157</f>
        <v>0</v>
      </c>
      <c r="BR36" s="277">
        <f>[2]Final!BS157</f>
        <v>0</v>
      </c>
      <c r="BS36" s="277">
        <f>[2]Final!BT157</f>
        <v>0</v>
      </c>
      <c r="BT36" s="277">
        <f>[2]Final!BU157</f>
        <v>0</v>
      </c>
      <c r="BU36" s="277">
        <f>[2]Final!BV157</f>
        <v>0</v>
      </c>
      <c r="BV36" s="277">
        <f>[2]Final!BW157</f>
        <v>0</v>
      </c>
      <c r="BW36" s="277">
        <f>[2]Final!BX157</f>
        <v>0</v>
      </c>
      <c r="BX36" s="277">
        <f>[2]Final!BY157</f>
        <v>0</v>
      </c>
      <c r="BY36" s="277">
        <f>[2]Final!BZ157</f>
        <v>0</v>
      </c>
      <c r="BZ36" s="277">
        <f>[2]Final!CA157</f>
        <v>0</v>
      </c>
      <c r="CA36" s="277">
        <f>[2]Final!CB157</f>
        <v>0</v>
      </c>
      <c r="CB36" s="277">
        <f>[2]Final!CC157</f>
        <v>0</v>
      </c>
      <c r="CC36" s="277">
        <f>[2]Final!CD157</f>
        <v>0</v>
      </c>
      <c r="CD36" s="277">
        <f>[2]Final!CE157</f>
        <v>0</v>
      </c>
      <c r="CE36" s="277">
        <f>[2]Final!CF157</f>
        <v>0</v>
      </c>
      <c r="CF36" s="277">
        <f>[2]Final!CG157</f>
        <v>0</v>
      </c>
      <c r="CG36" s="277">
        <f>[2]Final!CH157</f>
        <v>0</v>
      </c>
      <c r="CH36" s="277">
        <f>[2]Final!CI157</f>
        <v>0</v>
      </c>
      <c r="CI36" s="277">
        <f>[2]Final!CJ157</f>
        <v>0</v>
      </c>
      <c r="CJ36" s="277">
        <f>[2]Final!CK157</f>
        <v>0</v>
      </c>
      <c r="CK36" s="277">
        <f>[2]Final!CL157</f>
        <v>0</v>
      </c>
      <c r="CL36" s="277">
        <f>[2]Final!CM157</f>
        <v>0</v>
      </c>
      <c r="CM36" s="277">
        <f>[2]Final!CN157</f>
        <v>0</v>
      </c>
      <c r="CN36" s="277">
        <f>[2]Final!CO157</f>
        <v>0</v>
      </c>
      <c r="CO36" s="277">
        <f>[2]Final!CP157</f>
        <v>0</v>
      </c>
      <c r="CP36" s="277">
        <f>[2]Final!CQ157</f>
        <v>0</v>
      </c>
      <c r="CQ36" s="277">
        <f>[2]Final!CR157</f>
        <v>0</v>
      </c>
      <c r="CR36" s="277">
        <f>[2]Final!CS157</f>
        <v>0</v>
      </c>
      <c r="CS36" s="277">
        <f>[2]Final!CT157</f>
        <v>0</v>
      </c>
      <c r="CT36" s="277">
        <f>[2]Final!CU157</f>
        <v>0</v>
      </c>
      <c r="CU36" s="277">
        <f>[2]Final!CV157</f>
        <v>0</v>
      </c>
      <c r="CV36" s="277">
        <f>[2]Final!CW157</f>
        <v>0</v>
      </c>
      <c r="CW36" s="277">
        <f>[2]Final!CX157</f>
        <v>0</v>
      </c>
      <c r="CX36" s="277">
        <f>[2]Final!CY157</f>
        <v>0</v>
      </c>
      <c r="CY36" s="277">
        <f>[2]Final!CZ157</f>
        <v>0</v>
      </c>
      <c r="CZ36" s="277">
        <f>[2]Final!DA157</f>
        <v>0</v>
      </c>
      <c r="DA36" s="277">
        <f>[2]Final!DB157</f>
        <v>0</v>
      </c>
      <c r="DB36" s="277">
        <f>[2]Final!DC157</f>
        <v>0</v>
      </c>
      <c r="DC36" s="92"/>
      <c r="DD36" s="92"/>
      <c r="DE36" s="92"/>
      <c r="DF36" s="92"/>
      <c r="DG36" s="92"/>
      <c r="DH36" s="92"/>
      <c r="DI36" s="92"/>
      <c r="DJ36" s="92"/>
      <c r="DK36" s="92"/>
      <c r="DL36" s="92"/>
      <c r="DM36" s="92"/>
      <c r="DN36" s="92"/>
      <c r="DO36" s="92"/>
      <c r="DP36" s="92"/>
    </row>
    <row r="37" spans="1:120" x14ac:dyDescent="0.75">
      <c r="A37" s="226">
        <f t="shared" si="0"/>
        <v>1</v>
      </c>
      <c r="B37" s="92" t="s">
        <v>91</v>
      </c>
      <c r="C37" s="277">
        <f>[2]Final!D158</f>
        <v>0</v>
      </c>
      <c r="D37" s="277">
        <f>[2]Final!E158</f>
        <v>0</v>
      </c>
      <c r="E37" s="277">
        <f>[2]Final!F158</f>
        <v>0</v>
      </c>
      <c r="F37" s="277">
        <f>[2]Final!G158</f>
        <v>0</v>
      </c>
      <c r="G37" s="277">
        <f>[2]Final!H158</f>
        <v>0</v>
      </c>
      <c r="H37" s="277">
        <f>[2]Final!I158</f>
        <v>0</v>
      </c>
      <c r="I37" s="277">
        <f>[2]Final!J158</f>
        <v>0</v>
      </c>
      <c r="J37" s="277">
        <f>[2]Final!K158</f>
        <v>0</v>
      </c>
      <c r="K37" s="277">
        <f>[2]Final!L158</f>
        <v>0</v>
      </c>
      <c r="L37" s="277">
        <f>[2]Final!M158</f>
        <v>0</v>
      </c>
      <c r="M37" s="277">
        <f>[2]Final!N158</f>
        <v>0</v>
      </c>
      <c r="N37" s="277">
        <f>[2]Final!O158</f>
        <v>0</v>
      </c>
      <c r="O37" s="277">
        <f>[2]Final!P158</f>
        <v>0</v>
      </c>
      <c r="P37" s="277">
        <f>[2]Final!Q158</f>
        <v>0</v>
      </c>
      <c r="Q37" s="277">
        <f>[2]Final!R158</f>
        <v>0</v>
      </c>
      <c r="R37" s="277">
        <f>[2]Final!S158</f>
        <v>0</v>
      </c>
      <c r="S37" s="277">
        <f>[2]Final!T158</f>
        <v>0</v>
      </c>
      <c r="T37" s="277">
        <f>[2]Final!U158</f>
        <v>0</v>
      </c>
      <c r="U37" s="277">
        <f>[2]Final!V158</f>
        <v>0</v>
      </c>
      <c r="V37" s="277">
        <f>[2]Final!W158</f>
        <v>0</v>
      </c>
      <c r="W37" s="277">
        <f>[2]Final!X158</f>
        <v>0</v>
      </c>
      <c r="X37" s="277">
        <f>[2]Final!Y158</f>
        <v>0</v>
      </c>
      <c r="Y37" s="277">
        <f>[2]Final!Z158</f>
        <v>0</v>
      </c>
      <c r="Z37" s="277">
        <f>[2]Final!AA158</f>
        <v>0</v>
      </c>
      <c r="AA37" s="277">
        <f>[2]Final!AB158</f>
        <v>0</v>
      </c>
      <c r="AB37" s="277">
        <f>[2]Final!AC158</f>
        <v>0</v>
      </c>
      <c r="AC37" s="277">
        <f>[2]Final!AD158</f>
        <v>0</v>
      </c>
      <c r="AD37" s="277">
        <f>[2]Final!AE158</f>
        <v>0</v>
      </c>
      <c r="AE37" s="277">
        <f>[2]Final!AF158</f>
        <v>0</v>
      </c>
      <c r="AF37" s="277">
        <f>[2]Final!AG158</f>
        <v>1</v>
      </c>
      <c r="AG37" s="277">
        <f>[2]Final!AH158</f>
        <v>0</v>
      </c>
      <c r="AH37" s="277">
        <f>[2]Final!AI158</f>
        <v>0</v>
      </c>
      <c r="AI37" s="277">
        <f>[2]Final!AJ158</f>
        <v>0</v>
      </c>
      <c r="AJ37" s="277">
        <f>[2]Final!AK158</f>
        <v>0</v>
      </c>
      <c r="AK37" s="277">
        <f>[2]Final!AL158</f>
        <v>0</v>
      </c>
      <c r="AL37" s="277">
        <f>[2]Final!AM158</f>
        <v>0</v>
      </c>
      <c r="AM37" s="277">
        <f>[2]Final!AN158</f>
        <v>0</v>
      </c>
      <c r="AN37" s="277">
        <f>[2]Final!AO158</f>
        <v>0</v>
      </c>
      <c r="AO37" s="277">
        <f>[2]Final!AP158</f>
        <v>0</v>
      </c>
      <c r="AP37" s="277">
        <f>[2]Final!AQ158</f>
        <v>0</v>
      </c>
      <c r="AQ37" s="277">
        <f>[2]Final!AR158</f>
        <v>0</v>
      </c>
      <c r="AR37" s="277">
        <f>[2]Final!AS158</f>
        <v>0</v>
      </c>
      <c r="AS37" s="277">
        <f>[2]Final!AT158</f>
        <v>0</v>
      </c>
      <c r="AT37" s="277">
        <f>[2]Final!AU158</f>
        <v>0</v>
      </c>
      <c r="AU37" s="277">
        <f>[2]Final!AV158</f>
        <v>0</v>
      </c>
      <c r="AV37" s="277">
        <f>[2]Final!AW158</f>
        <v>0</v>
      </c>
      <c r="AW37" s="277">
        <f>[2]Final!AX158</f>
        <v>0</v>
      </c>
      <c r="AX37" s="277">
        <f>[2]Final!AY158</f>
        <v>0</v>
      </c>
      <c r="AY37" s="277">
        <f>[2]Final!AZ158</f>
        <v>0</v>
      </c>
      <c r="AZ37" s="277">
        <f>[2]Final!BA158</f>
        <v>0</v>
      </c>
      <c r="BA37" s="277">
        <f>[2]Final!BB158</f>
        <v>0</v>
      </c>
      <c r="BB37" s="277">
        <f>[2]Final!BC158</f>
        <v>0</v>
      </c>
      <c r="BC37" s="277">
        <f>[2]Final!BD158</f>
        <v>0</v>
      </c>
      <c r="BD37" s="277">
        <f>[2]Final!BE158</f>
        <v>0</v>
      </c>
      <c r="BE37" s="277">
        <f>[2]Final!BF158</f>
        <v>0</v>
      </c>
      <c r="BF37" s="277">
        <f>[2]Final!BG158</f>
        <v>0</v>
      </c>
      <c r="BG37" s="277">
        <f>[2]Final!BH158</f>
        <v>0</v>
      </c>
      <c r="BH37" s="277">
        <f>[2]Final!BI158</f>
        <v>0</v>
      </c>
      <c r="BI37" s="277">
        <f>[2]Final!BJ158</f>
        <v>0</v>
      </c>
      <c r="BJ37" s="277">
        <f>[2]Final!BK158</f>
        <v>0</v>
      </c>
      <c r="BK37" s="277">
        <f>[2]Final!BL158</f>
        <v>0</v>
      </c>
      <c r="BL37" s="277">
        <f>[2]Final!BM158</f>
        <v>0</v>
      </c>
      <c r="BM37" s="277">
        <f>[2]Final!BN158</f>
        <v>0</v>
      </c>
      <c r="BN37" s="277">
        <f>[2]Final!BO158</f>
        <v>0</v>
      </c>
      <c r="BO37" s="277">
        <f>[2]Final!BP158</f>
        <v>0</v>
      </c>
      <c r="BP37" s="277">
        <f>[2]Final!BQ158</f>
        <v>0</v>
      </c>
      <c r="BQ37" s="277">
        <f>[2]Final!BR158</f>
        <v>0</v>
      </c>
      <c r="BR37" s="277">
        <f>[2]Final!BS158</f>
        <v>0</v>
      </c>
      <c r="BS37" s="277">
        <f>[2]Final!BT158</f>
        <v>0</v>
      </c>
      <c r="BT37" s="277">
        <f>[2]Final!BU158</f>
        <v>0</v>
      </c>
      <c r="BU37" s="277">
        <f>[2]Final!BV158</f>
        <v>0</v>
      </c>
      <c r="BV37" s="277">
        <f>[2]Final!BW158</f>
        <v>0</v>
      </c>
      <c r="BW37" s="277">
        <f>[2]Final!BX158</f>
        <v>0</v>
      </c>
      <c r="BX37" s="277">
        <f>[2]Final!BY158</f>
        <v>0</v>
      </c>
      <c r="BY37" s="277">
        <f>[2]Final!BZ158</f>
        <v>0</v>
      </c>
      <c r="BZ37" s="277">
        <f>[2]Final!CA158</f>
        <v>0</v>
      </c>
      <c r="CA37" s="277">
        <f>[2]Final!CB158</f>
        <v>0</v>
      </c>
      <c r="CB37" s="277">
        <f>[2]Final!CC158</f>
        <v>0</v>
      </c>
      <c r="CC37" s="277">
        <f>[2]Final!CD158</f>
        <v>0</v>
      </c>
      <c r="CD37" s="277">
        <f>[2]Final!CE158</f>
        <v>0</v>
      </c>
      <c r="CE37" s="277">
        <f>[2]Final!CF158</f>
        <v>0</v>
      </c>
      <c r="CF37" s="277">
        <f>[2]Final!CG158</f>
        <v>0</v>
      </c>
      <c r="CG37" s="277">
        <f>[2]Final!CH158</f>
        <v>0</v>
      </c>
      <c r="CH37" s="277">
        <f>[2]Final!CI158</f>
        <v>0</v>
      </c>
      <c r="CI37" s="277">
        <f>[2]Final!CJ158</f>
        <v>0</v>
      </c>
      <c r="CJ37" s="277">
        <f>[2]Final!CK158</f>
        <v>0</v>
      </c>
      <c r="CK37" s="277">
        <f>[2]Final!CL158</f>
        <v>0</v>
      </c>
      <c r="CL37" s="277">
        <f>[2]Final!CM158</f>
        <v>0</v>
      </c>
      <c r="CM37" s="277">
        <f>[2]Final!CN158</f>
        <v>0</v>
      </c>
      <c r="CN37" s="277">
        <f>[2]Final!CO158</f>
        <v>0</v>
      </c>
      <c r="CO37" s="277">
        <f>[2]Final!CP158</f>
        <v>0</v>
      </c>
      <c r="CP37" s="277">
        <f>[2]Final!CQ158</f>
        <v>0</v>
      </c>
      <c r="CQ37" s="277">
        <f>[2]Final!CR158</f>
        <v>0</v>
      </c>
      <c r="CR37" s="277">
        <f>[2]Final!CS158</f>
        <v>0</v>
      </c>
      <c r="CS37" s="277">
        <f>[2]Final!CT158</f>
        <v>0</v>
      </c>
      <c r="CT37" s="277">
        <f>[2]Final!CU158</f>
        <v>0</v>
      </c>
      <c r="CU37" s="277">
        <f>[2]Final!CV158</f>
        <v>0</v>
      </c>
      <c r="CV37" s="277">
        <f>[2]Final!CW158</f>
        <v>0</v>
      </c>
      <c r="CW37" s="277">
        <f>[2]Final!CX158</f>
        <v>0</v>
      </c>
      <c r="CX37" s="277">
        <f>[2]Final!CY158</f>
        <v>0</v>
      </c>
      <c r="CY37" s="277">
        <f>[2]Final!CZ158</f>
        <v>0</v>
      </c>
      <c r="CZ37" s="277">
        <f>[2]Final!DA158</f>
        <v>0</v>
      </c>
      <c r="DA37" s="277">
        <f>[2]Final!DB158</f>
        <v>0</v>
      </c>
      <c r="DB37" s="277">
        <f>[2]Final!DC158</f>
        <v>0</v>
      </c>
      <c r="DC37" s="92"/>
      <c r="DD37" s="92"/>
      <c r="DE37" s="92"/>
      <c r="DF37" s="92"/>
      <c r="DG37" s="92"/>
      <c r="DH37" s="92"/>
      <c r="DI37" s="92"/>
      <c r="DJ37" s="92"/>
      <c r="DK37" s="92"/>
      <c r="DL37" s="92"/>
      <c r="DM37" s="92"/>
      <c r="DN37" s="92"/>
      <c r="DO37" s="92"/>
      <c r="DP37" s="92"/>
    </row>
    <row r="38" spans="1:120" x14ac:dyDescent="0.75">
      <c r="A38" s="226">
        <f t="shared" si="0"/>
        <v>1</v>
      </c>
      <c r="B38" s="92" t="s">
        <v>97</v>
      </c>
      <c r="C38" s="277">
        <f>[2]Final!D159</f>
        <v>0</v>
      </c>
      <c r="D38" s="277">
        <f>[2]Final!E159</f>
        <v>0</v>
      </c>
      <c r="E38" s="277">
        <f>[2]Final!F159</f>
        <v>0</v>
      </c>
      <c r="F38" s="277">
        <f>[2]Final!G159</f>
        <v>0</v>
      </c>
      <c r="G38" s="277">
        <f>[2]Final!H159</f>
        <v>0</v>
      </c>
      <c r="H38" s="277">
        <f>[2]Final!I159</f>
        <v>0</v>
      </c>
      <c r="I38" s="277">
        <f>[2]Final!J159</f>
        <v>0</v>
      </c>
      <c r="J38" s="277">
        <f>[2]Final!K159</f>
        <v>0</v>
      </c>
      <c r="K38" s="277">
        <f>[2]Final!L159</f>
        <v>0</v>
      </c>
      <c r="L38" s="277">
        <f>[2]Final!M159</f>
        <v>0</v>
      </c>
      <c r="M38" s="277">
        <f>[2]Final!N159</f>
        <v>0</v>
      </c>
      <c r="N38" s="277">
        <f>[2]Final!O159</f>
        <v>0</v>
      </c>
      <c r="O38" s="277">
        <f>[2]Final!P159</f>
        <v>0</v>
      </c>
      <c r="P38" s="277">
        <f>[2]Final!Q159</f>
        <v>0</v>
      </c>
      <c r="Q38" s="277">
        <f>[2]Final!R159</f>
        <v>0</v>
      </c>
      <c r="R38" s="277">
        <f>[2]Final!S159</f>
        <v>0</v>
      </c>
      <c r="S38" s="277">
        <f>[2]Final!T159</f>
        <v>0</v>
      </c>
      <c r="T38" s="277">
        <f>[2]Final!U159</f>
        <v>0</v>
      </c>
      <c r="U38" s="277">
        <f>[2]Final!V159</f>
        <v>0</v>
      </c>
      <c r="V38" s="277">
        <f>[2]Final!W159</f>
        <v>0</v>
      </c>
      <c r="W38" s="277">
        <f>[2]Final!X159</f>
        <v>0</v>
      </c>
      <c r="X38" s="277">
        <f>[2]Final!Y159</f>
        <v>0</v>
      </c>
      <c r="Y38" s="277">
        <f>[2]Final!Z159</f>
        <v>0</v>
      </c>
      <c r="Z38" s="277">
        <f>[2]Final!AA159</f>
        <v>0</v>
      </c>
      <c r="AA38" s="277">
        <f>[2]Final!AB159</f>
        <v>0</v>
      </c>
      <c r="AB38" s="277">
        <f>[2]Final!AC159</f>
        <v>0</v>
      </c>
      <c r="AC38" s="277">
        <f>[2]Final!AD159</f>
        <v>0</v>
      </c>
      <c r="AD38" s="277">
        <f>[2]Final!AE159</f>
        <v>0</v>
      </c>
      <c r="AE38" s="277">
        <f>[2]Final!AF159</f>
        <v>0</v>
      </c>
      <c r="AF38" s="277">
        <f>[2]Final!AG159</f>
        <v>0</v>
      </c>
      <c r="AG38" s="277">
        <f>[2]Final!AH159</f>
        <v>1</v>
      </c>
      <c r="AH38" s="277">
        <f>[2]Final!AI159</f>
        <v>0</v>
      </c>
      <c r="AI38" s="277">
        <f>[2]Final!AJ159</f>
        <v>0</v>
      </c>
      <c r="AJ38" s="277">
        <f>[2]Final!AK159</f>
        <v>0</v>
      </c>
      <c r="AK38" s="277">
        <f>[2]Final!AL159</f>
        <v>0</v>
      </c>
      <c r="AL38" s="277">
        <f>[2]Final!AM159</f>
        <v>0</v>
      </c>
      <c r="AM38" s="277">
        <f>[2]Final!AN159</f>
        <v>0</v>
      </c>
      <c r="AN38" s="277">
        <f>[2]Final!AO159</f>
        <v>0</v>
      </c>
      <c r="AO38" s="277">
        <f>[2]Final!AP159</f>
        <v>0</v>
      </c>
      <c r="AP38" s="277">
        <f>[2]Final!AQ159</f>
        <v>0</v>
      </c>
      <c r="AQ38" s="277">
        <f>[2]Final!AR159</f>
        <v>0</v>
      </c>
      <c r="AR38" s="277">
        <f>[2]Final!AS159</f>
        <v>0</v>
      </c>
      <c r="AS38" s="277">
        <f>[2]Final!AT159</f>
        <v>0</v>
      </c>
      <c r="AT38" s="277">
        <f>[2]Final!AU159</f>
        <v>0</v>
      </c>
      <c r="AU38" s="277">
        <f>[2]Final!AV159</f>
        <v>0</v>
      </c>
      <c r="AV38" s="277">
        <f>[2]Final!AW159</f>
        <v>0</v>
      </c>
      <c r="AW38" s="277">
        <f>[2]Final!AX159</f>
        <v>0</v>
      </c>
      <c r="AX38" s="277">
        <f>[2]Final!AY159</f>
        <v>0</v>
      </c>
      <c r="AY38" s="277">
        <f>[2]Final!AZ159</f>
        <v>0</v>
      </c>
      <c r="AZ38" s="277">
        <f>[2]Final!BA159</f>
        <v>0</v>
      </c>
      <c r="BA38" s="277">
        <f>[2]Final!BB159</f>
        <v>0</v>
      </c>
      <c r="BB38" s="277">
        <f>[2]Final!BC159</f>
        <v>0</v>
      </c>
      <c r="BC38" s="277">
        <f>[2]Final!BD159</f>
        <v>0</v>
      </c>
      <c r="BD38" s="277">
        <f>[2]Final!BE159</f>
        <v>0</v>
      </c>
      <c r="BE38" s="277">
        <f>[2]Final!BF159</f>
        <v>0</v>
      </c>
      <c r="BF38" s="277">
        <f>[2]Final!BG159</f>
        <v>0</v>
      </c>
      <c r="BG38" s="277">
        <f>[2]Final!BH159</f>
        <v>0</v>
      </c>
      <c r="BH38" s="277">
        <f>[2]Final!BI159</f>
        <v>0</v>
      </c>
      <c r="BI38" s="277">
        <f>[2]Final!BJ159</f>
        <v>0</v>
      </c>
      <c r="BJ38" s="277">
        <f>[2]Final!BK159</f>
        <v>0</v>
      </c>
      <c r="BK38" s="277">
        <f>[2]Final!BL159</f>
        <v>0</v>
      </c>
      <c r="BL38" s="277">
        <f>[2]Final!BM159</f>
        <v>0</v>
      </c>
      <c r="BM38" s="277">
        <f>[2]Final!BN159</f>
        <v>0</v>
      </c>
      <c r="BN38" s="277">
        <f>[2]Final!BO159</f>
        <v>0</v>
      </c>
      <c r="BO38" s="277">
        <f>[2]Final!BP159</f>
        <v>0</v>
      </c>
      <c r="BP38" s="277">
        <f>[2]Final!BQ159</f>
        <v>0</v>
      </c>
      <c r="BQ38" s="277">
        <f>[2]Final!BR159</f>
        <v>0</v>
      </c>
      <c r="BR38" s="277">
        <f>[2]Final!BS159</f>
        <v>0</v>
      </c>
      <c r="BS38" s="277">
        <f>[2]Final!BT159</f>
        <v>0</v>
      </c>
      <c r="BT38" s="277">
        <f>[2]Final!BU159</f>
        <v>0</v>
      </c>
      <c r="BU38" s="277">
        <f>[2]Final!BV159</f>
        <v>0</v>
      </c>
      <c r="BV38" s="277">
        <f>[2]Final!BW159</f>
        <v>0</v>
      </c>
      <c r="BW38" s="277">
        <f>[2]Final!BX159</f>
        <v>0</v>
      </c>
      <c r="BX38" s="277">
        <f>[2]Final!BY159</f>
        <v>0</v>
      </c>
      <c r="BY38" s="277">
        <f>[2]Final!BZ159</f>
        <v>0</v>
      </c>
      <c r="BZ38" s="277">
        <f>[2]Final!CA159</f>
        <v>0</v>
      </c>
      <c r="CA38" s="277">
        <f>[2]Final!CB159</f>
        <v>0</v>
      </c>
      <c r="CB38" s="277">
        <f>[2]Final!CC159</f>
        <v>0</v>
      </c>
      <c r="CC38" s="277">
        <f>[2]Final!CD159</f>
        <v>0</v>
      </c>
      <c r="CD38" s="277">
        <f>[2]Final!CE159</f>
        <v>0</v>
      </c>
      <c r="CE38" s="277">
        <f>[2]Final!CF159</f>
        <v>0</v>
      </c>
      <c r="CF38" s="277">
        <f>[2]Final!CG159</f>
        <v>0</v>
      </c>
      <c r="CG38" s="277">
        <f>[2]Final!CH159</f>
        <v>0</v>
      </c>
      <c r="CH38" s="277">
        <f>[2]Final!CI159</f>
        <v>0</v>
      </c>
      <c r="CI38" s="277">
        <f>[2]Final!CJ159</f>
        <v>0</v>
      </c>
      <c r="CJ38" s="277">
        <f>[2]Final!CK159</f>
        <v>0</v>
      </c>
      <c r="CK38" s="277">
        <f>[2]Final!CL159</f>
        <v>0</v>
      </c>
      <c r="CL38" s="277">
        <f>[2]Final!CM159</f>
        <v>0</v>
      </c>
      <c r="CM38" s="277">
        <f>[2]Final!CN159</f>
        <v>0</v>
      </c>
      <c r="CN38" s="277">
        <f>[2]Final!CO159</f>
        <v>0</v>
      </c>
      <c r="CO38" s="277">
        <f>[2]Final!CP159</f>
        <v>0</v>
      </c>
      <c r="CP38" s="277">
        <f>[2]Final!CQ159</f>
        <v>0</v>
      </c>
      <c r="CQ38" s="277">
        <f>[2]Final!CR159</f>
        <v>0</v>
      </c>
      <c r="CR38" s="277">
        <f>[2]Final!CS159</f>
        <v>0</v>
      </c>
      <c r="CS38" s="277">
        <f>[2]Final!CT159</f>
        <v>0</v>
      </c>
      <c r="CT38" s="277">
        <f>[2]Final!CU159</f>
        <v>0</v>
      </c>
      <c r="CU38" s="277">
        <f>[2]Final!CV159</f>
        <v>0</v>
      </c>
      <c r="CV38" s="277">
        <f>[2]Final!CW159</f>
        <v>0</v>
      </c>
      <c r="CW38" s="277">
        <f>[2]Final!CX159</f>
        <v>0</v>
      </c>
      <c r="CX38" s="277">
        <f>[2]Final!CY159</f>
        <v>0</v>
      </c>
      <c r="CY38" s="277">
        <f>[2]Final!CZ159</f>
        <v>0</v>
      </c>
      <c r="CZ38" s="277">
        <f>[2]Final!DA159</f>
        <v>0</v>
      </c>
      <c r="DA38" s="277">
        <f>[2]Final!DB159</f>
        <v>0</v>
      </c>
      <c r="DB38" s="277">
        <f>[2]Final!DC159</f>
        <v>0</v>
      </c>
      <c r="DC38" s="92"/>
      <c r="DD38" s="92"/>
      <c r="DE38" s="92"/>
      <c r="DF38" s="92"/>
      <c r="DG38" s="92"/>
      <c r="DH38" s="92"/>
      <c r="DI38" s="92"/>
      <c r="DJ38" s="92"/>
      <c r="DK38" s="92"/>
      <c r="DL38" s="92"/>
      <c r="DM38" s="92"/>
      <c r="DN38" s="92"/>
      <c r="DO38" s="92"/>
      <c r="DP38" s="92"/>
    </row>
    <row r="39" spans="1:120" x14ac:dyDescent="0.75">
      <c r="A39" s="226">
        <f t="shared" si="0"/>
        <v>1</v>
      </c>
      <c r="B39" s="92" t="s">
        <v>1575</v>
      </c>
      <c r="C39" s="277">
        <f>[2]Final!D160</f>
        <v>0</v>
      </c>
      <c r="D39" s="277">
        <f>[2]Final!E160</f>
        <v>0</v>
      </c>
      <c r="E39" s="277">
        <f>[2]Final!F160</f>
        <v>0</v>
      </c>
      <c r="F39" s="277">
        <f>[2]Final!G160</f>
        <v>0</v>
      </c>
      <c r="G39" s="277">
        <f>[2]Final!H160</f>
        <v>0</v>
      </c>
      <c r="H39" s="277">
        <f>[2]Final!I160</f>
        <v>0</v>
      </c>
      <c r="I39" s="277">
        <f>[2]Final!J160</f>
        <v>0</v>
      </c>
      <c r="J39" s="277">
        <f>[2]Final!K160</f>
        <v>0</v>
      </c>
      <c r="K39" s="277">
        <f>[2]Final!L160</f>
        <v>0</v>
      </c>
      <c r="L39" s="277">
        <f>[2]Final!M160</f>
        <v>0</v>
      </c>
      <c r="M39" s="277">
        <f>[2]Final!N160</f>
        <v>0</v>
      </c>
      <c r="N39" s="277">
        <f>[2]Final!O160</f>
        <v>0</v>
      </c>
      <c r="O39" s="277">
        <f>[2]Final!P160</f>
        <v>0</v>
      </c>
      <c r="P39" s="277">
        <f>[2]Final!Q160</f>
        <v>0</v>
      </c>
      <c r="Q39" s="277">
        <f>[2]Final!R160</f>
        <v>0</v>
      </c>
      <c r="R39" s="277">
        <f>[2]Final!S160</f>
        <v>0</v>
      </c>
      <c r="S39" s="277">
        <f>[2]Final!T160</f>
        <v>0</v>
      </c>
      <c r="T39" s="277">
        <f>[2]Final!U160</f>
        <v>0</v>
      </c>
      <c r="U39" s="277">
        <f>[2]Final!V160</f>
        <v>0</v>
      </c>
      <c r="V39" s="277">
        <f>[2]Final!W160</f>
        <v>0</v>
      </c>
      <c r="W39" s="277">
        <f>[2]Final!X160</f>
        <v>0</v>
      </c>
      <c r="X39" s="277">
        <f>[2]Final!Y160</f>
        <v>0</v>
      </c>
      <c r="Y39" s="277">
        <f>[2]Final!Z160</f>
        <v>0</v>
      </c>
      <c r="Z39" s="277">
        <f>[2]Final!AA160</f>
        <v>0</v>
      </c>
      <c r="AA39" s="277">
        <f>[2]Final!AB160</f>
        <v>0</v>
      </c>
      <c r="AB39" s="277">
        <f>[2]Final!AC160</f>
        <v>0</v>
      </c>
      <c r="AC39" s="277">
        <f>[2]Final!AD160</f>
        <v>0</v>
      </c>
      <c r="AD39" s="277">
        <f>[2]Final!AE160</f>
        <v>0</v>
      </c>
      <c r="AE39" s="277">
        <f>[2]Final!AF160</f>
        <v>0</v>
      </c>
      <c r="AF39" s="277">
        <f>[2]Final!AG160</f>
        <v>0</v>
      </c>
      <c r="AG39" s="277">
        <f>[2]Final!AH160</f>
        <v>0</v>
      </c>
      <c r="AH39" s="277">
        <f>[2]Final!AI160</f>
        <v>1</v>
      </c>
      <c r="AI39" s="277">
        <f>[2]Final!AJ160</f>
        <v>0</v>
      </c>
      <c r="AJ39" s="277">
        <f>[2]Final!AK160</f>
        <v>0</v>
      </c>
      <c r="AK39" s="277">
        <f>[2]Final!AL160</f>
        <v>0</v>
      </c>
      <c r="AL39" s="277">
        <f>[2]Final!AM160</f>
        <v>0</v>
      </c>
      <c r="AM39" s="277">
        <f>[2]Final!AN160</f>
        <v>0</v>
      </c>
      <c r="AN39" s="277">
        <f>[2]Final!AO160</f>
        <v>0</v>
      </c>
      <c r="AO39" s="277">
        <f>[2]Final!AP160</f>
        <v>0</v>
      </c>
      <c r="AP39" s="277">
        <f>[2]Final!AQ160</f>
        <v>0</v>
      </c>
      <c r="AQ39" s="277">
        <f>[2]Final!AR160</f>
        <v>0</v>
      </c>
      <c r="AR39" s="277">
        <f>[2]Final!AS160</f>
        <v>0</v>
      </c>
      <c r="AS39" s="277">
        <f>[2]Final!AT160</f>
        <v>0</v>
      </c>
      <c r="AT39" s="277">
        <f>[2]Final!AU160</f>
        <v>0</v>
      </c>
      <c r="AU39" s="277">
        <f>[2]Final!AV160</f>
        <v>0</v>
      </c>
      <c r="AV39" s="277">
        <f>[2]Final!AW160</f>
        <v>0</v>
      </c>
      <c r="AW39" s="277">
        <f>[2]Final!AX160</f>
        <v>0</v>
      </c>
      <c r="AX39" s="277">
        <f>[2]Final!AY160</f>
        <v>0</v>
      </c>
      <c r="AY39" s="277">
        <f>[2]Final!AZ160</f>
        <v>0</v>
      </c>
      <c r="AZ39" s="277">
        <f>[2]Final!BA160</f>
        <v>0</v>
      </c>
      <c r="BA39" s="277">
        <f>[2]Final!BB160</f>
        <v>0</v>
      </c>
      <c r="BB39" s="277">
        <f>[2]Final!BC160</f>
        <v>0</v>
      </c>
      <c r="BC39" s="277">
        <f>[2]Final!BD160</f>
        <v>0</v>
      </c>
      <c r="BD39" s="277">
        <f>[2]Final!BE160</f>
        <v>0</v>
      </c>
      <c r="BE39" s="277">
        <f>[2]Final!BF160</f>
        <v>0</v>
      </c>
      <c r="BF39" s="277">
        <f>[2]Final!BG160</f>
        <v>0</v>
      </c>
      <c r="BG39" s="277">
        <f>[2]Final!BH160</f>
        <v>0</v>
      </c>
      <c r="BH39" s="277">
        <f>[2]Final!BI160</f>
        <v>0</v>
      </c>
      <c r="BI39" s="277">
        <f>[2]Final!BJ160</f>
        <v>0</v>
      </c>
      <c r="BJ39" s="277">
        <f>[2]Final!BK160</f>
        <v>0</v>
      </c>
      <c r="BK39" s="277">
        <f>[2]Final!BL160</f>
        <v>0</v>
      </c>
      <c r="BL39" s="277">
        <f>[2]Final!BM160</f>
        <v>0</v>
      </c>
      <c r="BM39" s="277">
        <f>[2]Final!BN160</f>
        <v>0</v>
      </c>
      <c r="BN39" s="277">
        <f>[2]Final!BO160</f>
        <v>0</v>
      </c>
      <c r="BO39" s="277">
        <f>[2]Final!BP160</f>
        <v>0</v>
      </c>
      <c r="BP39" s="277">
        <f>[2]Final!BQ160</f>
        <v>0</v>
      </c>
      <c r="BQ39" s="277">
        <f>[2]Final!BR160</f>
        <v>0</v>
      </c>
      <c r="BR39" s="277">
        <f>[2]Final!BS160</f>
        <v>0</v>
      </c>
      <c r="BS39" s="277">
        <f>[2]Final!BT160</f>
        <v>0</v>
      </c>
      <c r="BT39" s="277">
        <f>[2]Final!BU160</f>
        <v>0</v>
      </c>
      <c r="BU39" s="277">
        <f>[2]Final!BV160</f>
        <v>0</v>
      </c>
      <c r="BV39" s="277">
        <f>[2]Final!BW160</f>
        <v>0</v>
      </c>
      <c r="BW39" s="277">
        <f>[2]Final!BX160</f>
        <v>0</v>
      </c>
      <c r="BX39" s="277">
        <f>[2]Final!BY160</f>
        <v>0</v>
      </c>
      <c r="BY39" s="277">
        <f>[2]Final!BZ160</f>
        <v>0</v>
      </c>
      <c r="BZ39" s="277">
        <f>[2]Final!CA160</f>
        <v>0</v>
      </c>
      <c r="CA39" s="277">
        <f>[2]Final!CB160</f>
        <v>0</v>
      </c>
      <c r="CB39" s="277">
        <f>[2]Final!CC160</f>
        <v>0</v>
      </c>
      <c r="CC39" s="277">
        <f>[2]Final!CD160</f>
        <v>0</v>
      </c>
      <c r="CD39" s="277">
        <f>[2]Final!CE160</f>
        <v>0</v>
      </c>
      <c r="CE39" s="277">
        <f>[2]Final!CF160</f>
        <v>0</v>
      </c>
      <c r="CF39" s="277">
        <f>[2]Final!CG160</f>
        <v>0</v>
      </c>
      <c r="CG39" s="277">
        <f>[2]Final!CH160</f>
        <v>0</v>
      </c>
      <c r="CH39" s="277">
        <f>[2]Final!CI160</f>
        <v>0</v>
      </c>
      <c r="CI39" s="277">
        <f>[2]Final!CJ160</f>
        <v>0</v>
      </c>
      <c r="CJ39" s="277">
        <f>[2]Final!CK160</f>
        <v>0</v>
      </c>
      <c r="CK39" s="277">
        <f>[2]Final!CL160</f>
        <v>0</v>
      </c>
      <c r="CL39" s="277">
        <f>[2]Final!CM160</f>
        <v>0</v>
      </c>
      <c r="CM39" s="277">
        <f>[2]Final!CN160</f>
        <v>0</v>
      </c>
      <c r="CN39" s="277">
        <f>[2]Final!CO160</f>
        <v>0</v>
      </c>
      <c r="CO39" s="277">
        <f>[2]Final!CP160</f>
        <v>0</v>
      </c>
      <c r="CP39" s="277">
        <f>[2]Final!CQ160</f>
        <v>0</v>
      </c>
      <c r="CQ39" s="277">
        <f>[2]Final!CR160</f>
        <v>0</v>
      </c>
      <c r="CR39" s="277">
        <f>[2]Final!CS160</f>
        <v>0</v>
      </c>
      <c r="CS39" s="277">
        <f>[2]Final!CT160</f>
        <v>0</v>
      </c>
      <c r="CT39" s="277">
        <f>[2]Final!CU160</f>
        <v>0</v>
      </c>
      <c r="CU39" s="277">
        <f>[2]Final!CV160</f>
        <v>0</v>
      </c>
      <c r="CV39" s="277">
        <f>[2]Final!CW160</f>
        <v>0</v>
      </c>
      <c r="CW39" s="277">
        <f>[2]Final!CX160</f>
        <v>0</v>
      </c>
      <c r="CX39" s="277">
        <f>[2]Final!CY160</f>
        <v>0</v>
      </c>
      <c r="CY39" s="277">
        <f>[2]Final!CZ160</f>
        <v>0</v>
      </c>
      <c r="CZ39" s="277">
        <f>[2]Final!DA160</f>
        <v>0</v>
      </c>
      <c r="DA39" s="277">
        <f>[2]Final!DB160</f>
        <v>0</v>
      </c>
      <c r="DB39" s="277">
        <f>[2]Final!DC160</f>
        <v>0</v>
      </c>
      <c r="DC39" s="92"/>
      <c r="DD39" s="92"/>
      <c r="DE39" s="92"/>
      <c r="DF39" s="92"/>
      <c r="DG39" s="92"/>
      <c r="DH39" s="92"/>
      <c r="DI39" s="92"/>
      <c r="DJ39" s="92"/>
      <c r="DK39" s="92"/>
      <c r="DL39" s="92"/>
      <c r="DM39" s="92"/>
      <c r="DN39" s="92"/>
      <c r="DO39" s="92"/>
      <c r="DP39" s="92"/>
    </row>
    <row r="40" spans="1:120" x14ac:dyDescent="0.75">
      <c r="A40" s="226">
        <f t="shared" si="0"/>
        <v>1</v>
      </c>
      <c r="B40" s="92" t="s">
        <v>1576</v>
      </c>
      <c r="C40" s="277">
        <f>[2]Final!D161</f>
        <v>0</v>
      </c>
      <c r="D40" s="277">
        <f>[2]Final!E161</f>
        <v>0</v>
      </c>
      <c r="E40" s="277">
        <f>[2]Final!F161</f>
        <v>0</v>
      </c>
      <c r="F40" s="277">
        <f>[2]Final!G161</f>
        <v>0</v>
      </c>
      <c r="G40" s="277">
        <f>[2]Final!H161</f>
        <v>0</v>
      </c>
      <c r="H40" s="277">
        <f>[2]Final!I161</f>
        <v>0</v>
      </c>
      <c r="I40" s="277">
        <f>[2]Final!J161</f>
        <v>0</v>
      </c>
      <c r="J40" s="277">
        <f>[2]Final!K161</f>
        <v>0</v>
      </c>
      <c r="K40" s="277">
        <f>[2]Final!L161</f>
        <v>0</v>
      </c>
      <c r="L40" s="277">
        <f>[2]Final!M161</f>
        <v>0</v>
      </c>
      <c r="M40" s="277">
        <f>[2]Final!N161</f>
        <v>0</v>
      </c>
      <c r="N40" s="277">
        <f>[2]Final!O161</f>
        <v>0</v>
      </c>
      <c r="O40" s="277">
        <f>[2]Final!P161</f>
        <v>0</v>
      </c>
      <c r="P40" s="277">
        <f>[2]Final!Q161</f>
        <v>0</v>
      </c>
      <c r="Q40" s="277">
        <f>[2]Final!R161</f>
        <v>0</v>
      </c>
      <c r="R40" s="277">
        <f>[2]Final!S161</f>
        <v>0</v>
      </c>
      <c r="S40" s="277">
        <f>[2]Final!T161</f>
        <v>0</v>
      </c>
      <c r="T40" s="277">
        <f>[2]Final!U161</f>
        <v>0</v>
      </c>
      <c r="U40" s="277">
        <f>[2]Final!V161</f>
        <v>0</v>
      </c>
      <c r="V40" s="277">
        <f>[2]Final!W161</f>
        <v>0</v>
      </c>
      <c r="W40" s="277">
        <f>[2]Final!X161</f>
        <v>0</v>
      </c>
      <c r="X40" s="277">
        <f>[2]Final!Y161</f>
        <v>0</v>
      </c>
      <c r="Y40" s="277">
        <f>[2]Final!Z161</f>
        <v>0</v>
      </c>
      <c r="Z40" s="277">
        <f>[2]Final!AA161</f>
        <v>0</v>
      </c>
      <c r="AA40" s="277">
        <f>[2]Final!AB161</f>
        <v>0</v>
      </c>
      <c r="AB40" s="277">
        <f>[2]Final!AC161</f>
        <v>0</v>
      </c>
      <c r="AC40" s="277">
        <f>[2]Final!AD161</f>
        <v>0</v>
      </c>
      <c r="AD40" s="277">
        <f>[2]Final!AE161</f>
        <v>0</v>
      </c>
      <c r="AE40" s="277">
        <f>[2]Final!AF161</f>
        <v>0</v>
      </c>
      <c r="AF40" s="277">
        <f>[2]Final!AG161</f>
        <v>0</v>
      </c>
      <c r="AG40" s="277">
        <f>[2]Final!AH161</f>
        <v>0</v>
      </c>
      <c r="AH40" s="277">
        <f>[2]Final!AI161</f>
        <v>0</v>
      </c>
      <c r="AI40" s="277">
        <f>[2]Final!AJ161</f>
        <v>1</v>
      </c>
      <c r="AJ40" s="277">
        <f>[2]Final!AK161</f>
        <v>0</v>
      </c>
      <c r="AK40" s="277">
        <f>[2]Final!AL161</f>
        <v>0</v>
      </c>
      <c r="AL40" s="277">
        <f>[2]Final!AM161</f>
        <v>0</v>
      </c>
      <c r="AM40" s="277">
        <f>[2]Final!AN161</f>
        <v>0</v>
      </c>
      <c r="AN40" s="277">
        <f>[2]Final!AO161</f>
        <v>0</v>
      </c>
      <c r="AO40" s="277">
        <f>[2]Final!AP161</f>
        <v>0</v>
      </c>
      <c r="AP40" s="277">
        <f>[2]Final!AQ161</f>
        <v>0</v>
      </c>
      <c r="AQ40" s="277">
        <f>[2]Final!AR161</f>
        <v>0</v>
      </c>
      <c r="AR40" s="277">
        <f>[2]Final!AS161</f>
        <v>0</v>
      </c>
      <c r="AS40" s="277">
        <f>[2]Final!AT161</f>
        <v>0</v>
      </c>
      <c r="AT40" s="277">
        <f>[2]Final!AU161</f>
        <v>0</v>
      </c>
      <c r="AU40" s="277">
        <f>[2]Final!AV161</f>
        <v>0</v>
      </c>
      <c r="AV40" s="277">
        <f>[2]Final!AW161</f>
        <v>0</v>
      </c>
      <c r="AW40" s="277">
        <f>[2]Final!AX161</f>
        <v>0</v>
      </c>
      <c r="AX40" s="277">
        <f>[2]Final!AY161</f>
        <v>0</v>
      </c>
      <c r="AY40" s="277">
        <f>[2]Final!AZ161</f>
        <v>0</v>
      </c>
      <c r="AZ40" s="277">
        <f>[2]Final!BA161</f>
        <v>0</v>
      </c>
      <c r="BA40" s="277">
        <f>[2]Final!BB161</f>
        <v>0</v>
      </c>
      <c r="BB40" s="277">
        <f>[2]Final!BC161</f>
        <v>0</v>
      </c>
      <c r="BC40" s="277">
        <f>[2]Final!BD161</f>
        <v>0</v>
      </c>
      <c r="BD40" s="277">
        <f>[2]Final!BE161</f>
        <v>0</v>
      </c>
      <c r="BE40" s="277">
        <f>[2]Final!BF161</f>
        <v>0</v>
      </c>
      <c r="BF40" s="277">
        <f>[2]Final!BG161</f>
        <v>0</v>
      </c>
      <c r="BG40" s="277">
        <f>[2]Final!BH161</f>
        <v>0</v>
      </c>
      <c r="BH40" s="277">
        <f>[2]Final!BI161</f>
        <v>0</v>
      </c>
      <c r="BI40" s="277">
        <f>[2]Final!BJ161</f>
        <v>0</v>
      </c>
      <c r="BJ40" s="277">
        <f>[2]Final!BK161</f>
        <v>0</v>
      </c>
      <c r="BK40" s="277">
        <f>[2]Final!BL161</f>
        <v>0</v>
      </c>
      <c r="BL40" s="277">
        <f>[2]Final!BM161</f>
        <v>0</v>
      </c>
      <c r="BM40" s="277">
        <f>[2]Final!BN161</f>
        <v>0</v>
      </c>
      <c r="BN40" s="277">
        <f>[2]Final!BO161</f>
        <v>0</v>
      </c>
      <c r="BO40" s="277">
        <f>[2]Final!BP161</f>
        <v>0</v>
      </c>
      <c r="BP40" s="277">
        <f>[2]Final!BQ161</f>
        <v>0</v>
      </c>
      <c r="BQ40" s="277">
        <f>[2]Final!BR161</f>
        <v>0</v>
      </c>
      <c r="BR40" s="277">
        <f>[2]Final!BS161</f>
        <v>0</v>
      </c>
      <c r="BS40" s="277">
        <f>[2]Final!BT161</f>
        <v>0</v>
      </c>
      <c r="BT40" s="277">
        <f>[2]Final!BU161</f>
        <v>0</v>
      </c>
      <c r="BU40" s="277">
        <f>[2]Final!BV161</f>
        <v>0</v>
      </c>
      <c r="BV40" s="277">
        <f>[2]Final!BW161</f>
        <v>0</v>
      </c>
      <c r="BW40" s="277">
        <f>[2]Final!BX161</f>
        <v>0</v>
      </c>
      <c r="BX40" s="277">
        <f>[2]Final!BY161</f>
        <v>0</v>
      </c>
      <c r="BY40" s="277">
        <f>[2]Final!BZ161</f>
        <v>0</v>
      </c>
      <c r="BZ40" s="277">
        <f>[2]Final!CA161</f>
        <v>0</v>
      </c>
      <c r="CA40" s="277">
        <f>[2]Final!CB161</f>
        <v>0</v>
      </c>
      <c r="CB40" s="277">
        <f>[2]Final!CC161</f>
        <v>0</v>
      </c>
      <c r="CC40" s="277">
        <f>[2]Final!CD161</f>
        <v>0</v>
      </c>
      <c r="CD40" s="277">
        <f>[2]Final!CE161</f>
        <v>0</v>
      </c>
      <c r="CE40" s="277">
        <f>[2]Final!CF161</f>
        <v>0</v>
      </c>
      <c r="CF40" s="277">
        <f>[2]Final!CG161</f>
        <v>0</v>
      </c>
      <c r="CG40" s="277">
        <f>[2]Final!CH161</f>
        <v>0</v>
      </c>
      <c r="CH40" s="277">
        <f>[2]Final!CI161</f>
        <v>0</v>
      </c>
      <c r="CI40" s="277">
        <f>[2]Final!CJ161</f>
        <v>0</v>
      </c>
      <c r="CJ40" s="277">
        <f>[2]Final!CK161</f>
        <v>0</v>
      </c>
      <c r="CK40" s="277">
        <f>[2]Final!CL161</f>
        <v>0</v>
      </c>
      <c r="CL40" s="277">
        <f>[2]Final!CM161</f>
        <v>0</v>
      </c>
      <c r="CM40" s="277">
        <f>[2]Final!CN161</f>
        <v>0</v>
      </c>
      <c r="CN40" s="277">
        <f>[2]Final!CO161</f>
        <v>0</v>
      </c>
      <c r="CO40" s="277">
        <f>[2]Final!CP161</f>
        <v>0</v>
      </c>
      <c r="CP40" s="277">
        <f>[2]Final!CQ161</f>
        <v>0</v>
      </c>
      <c r="CQ40" s="277">
        <f>[2]Final!CR161</f>
        <v>0</v>
      </c>
      <c r="CR40" s="277">
        <f>[2]Final!CS161</f>
        <v>0</v>
      </c>
      <c r="CS40" s="277">
        <f>[2]Final!CT161</f>
        <v>0</v>
      </c>
      <c r="CT40" s="277">
        <f>[2]Final!CU161</f>
        <v>0</v>
      </c>
      <c r="CU40" s="277">
        <f>[2]Final!CV161</f>
        <v>0</v>
      </c>
      <c r="CV40" s="277">
        <f>[2]Final!CW161</f>
        <v>0</v>
      </c>
      <c r="CW40" s="277">
        <f>[2]Final!CX161</f>
        <v>0</v>
      </c>
      <c r="CX40" s="277">
        <f>[2]Final!CY161</f>
        <v>0</v>
      </c>
      <c r="CY40" s="277">
        <f>[2]Final!CZ161</f>
        <v>0</v>
      </c>
      <c r="CZ40" s="277">
        <f>[2]Final!DA161</f>
        <v>0</v>
      </c>
      <c r="DA40" s="277">
        <f>[2]Final!DB161</f>
        <v>0</v>
      </c>
      <c r="DB40" s="277">
        <f>[2]Final!DC161</f>
        <v>0</v>
      </c>
      <c r="DC40" s="92"/>
      <c r="DD40" s="92"/>
      <c r="DE40" s="92"/>
      <c r="DF40" s="92"/>
      <c r="DG40" s="92"/>
      <c r="DH40" s="92"/>
      <c r="DI40" s="92"/>
      <c r="DJ40" s="92"/>
      <c r="DK40" s="92"/>
      <c r="DL40" s="92"/>
      <c r="DM40" s="92"/>
      <c r="DN40" s="92"/>
      <c r="DO40" s="92"/>
      <c r="DP40" s="92"/>
    </row>
    <row r="41" spans="1:120" x14ac:dyDescent="0.75">
      <c r="A41" s="226">
        <f t="shared" si="0"/>
        <v>1</v>
      </c>
      <c r="B41" s="92" t="s">
        <v>1577</v>
      </c>
      <c r="C41" s="277">
        <f>[2]Final!D162</f>
        <v>0</v>
      </c>
      <c r="D41" s="277">
        <f>[2]Final!E162</f>
        <v>0</v>
      </c>
      <c r="E41" s="277">
        <f>[2]Final!F162</f>
        <v>0</v>
      </c>
      <c r="F41" s="277">
        <f>[2]Final!G162</f>
        <v>0</v>
      </c>
      <c r="G41" s="277">
        <f>[2]Final!H162</f>
        <v>0</v>
      </c>
      <c r="H41" s="277">
        <f>[2]Final!I162</f>
        <v>0</v>
      </c>
      <c r="I41" s="277">
        <f>[2]Final!J162</f>
        <v>0</v>
      </c>
      <c r="J41" s="277">
        <f>[2]Final!K162</f>
        <v>0</v>
      </c>
      <c r="K41" s="277">
        <f>[2]Final!L162</f>
        <v>0</v>
      </c>
      <c r="L41" s="277">
        <f>[2]Final!M162</f>
        <v>0</v>
      </c>
      <c r="M41" s="277">
        <f>[2]Final!N162</f>
        <v>0</v>
      </c>
      <c r="N41" s="277">
        <f>[2]Final!O162</f>
        <v>0</v>
      </c>
      <c r="O41" s="277">
        <f>[2]Final!P162</f>
        <v>0</v>
      </c>
      <c r="P41" s="277">
        <f>[2]Final!Q162</f>
        <v>0</v>
      </c>
      <c r="Q41" s="277">
        <f>[2]Final!R162</f>
        <v>0</v>
      </c>
      <c r="R41" s="277">
        <f>[2]Final!S162</f>
        <v>0</v>
      </c>
      <c r="S41" s="277">
        <f>[2]Final!T162</f>
        <v>0</v>
      </c>
      <c r="T41" s="277">
        <f>[2]Final!U162</f>
        <v>0</v>
      </c>
      <c r="U41" s="277">
        <f>[2]Final!V162</f>
        <v>0</v>
      </c>
      <c r="V41" s="277">
        <f>[2]Final!W162</f>
        <v>0</v>
      </c>
      <c r="W41" s="277">
        <f>[2]Final!X162</f>
        <v>0</v>
      </c>
      <c r="X41" s="277">
        <f>[2]Final!Y162</f>
        <v>0</v>
      </c>
      <c r="Y41" s="277">
        <f>[2]Final!Z162</f>
        <v>0</v>
      </c>
      <c r="Z41" s="277">
        <f>[2]Final!AA162</f>
        <v>0</v>
      </c>
      <c r="AA41" s="277">
        <f>[2]Final!AB162</f>
        <v>0</v>
      </c>
      <c r="AB41" s="277">
        <f>[2]Final!AC162</f>
        <v>0</v>
      </c>
      <c r="AC41" s="277">
        <f>[2]Final!AD162</f>
        <v>0</v>
      </c>
      <c r="AD41" s="277">
        <f>[2]Final!AE162</f>
        <v>0</v>
      </c>
      <c r="AE41" s="277">
        <f>[2]Final!AF162</f>
        <v>0</v>
      </c>
      <c r="AF41" s="277">
        <f>[2]Final!AG162</f>
        <v>0</v>
      </c>
      <c r="AG41" s="277">
        <f>[2]Final!AH162</f>
        <v>0</v>
      </c>
      <c r="AH41" s="277">
        <f>[2]Final!AI162</f>
        <v>0</v>
      </c>
      <c r="AI41" s="277">
        <f>[2]Final!AJ162</f>
        <v>0</v>
      </c>
      <c r="AJ41" s="277">
        <f>[2]Final!AK162</f>
        <v>1</v>
      </c>
      <c r="AK41" s="277">
        <f>[2]Final!AL162</f>
        <v>0</v>
      </c>
      <c r="AL41" s="277">
        <f>[2]Final!AM162</f>
        <v>0</v>
      </c>
      <c r="AM41" s="277">
        <f>[2]Final!AN162</f>
        <v>0</v>
      </c>
      <c r="AN41" s="277">
        <f>[2]Final!AO162</f>
        <v>0</v>
      </c>
      <c r="AO41" s="277">
        <f>[2]Final!AP162</f>
        <v>0</v>
      </c>
      <c r="AP41" s="277">
        <f>[2]Final!AQ162</f>
        <v>0</v>
      </c>
      <c r="AQ41" s="277">
        <f>[2]Final!AR162</f>
        <v>0</v>
      </c>
      <c r="AR41" s="277">
        <f>[2]Final!AS162</f>
        <v>0</v>
      </c>
      <c r="AS41" s="277">
        <f>[2]Final!AT162</f>
        <v>0</v>
      </c>
      <c r="AT41" s="277">
        <f>[2]Final!AU162</f>
        <v>0</v>
      </c>
      <c r="AU41" s="277">
        <f>[2]Final!AV162</f>
        <v>0</v>
      </c>
      <c r="AV41" s="277">
        <f>[2]Final!AW162</f>
        <v>0</v>
      </c>
      <c r="AW41" s="277">
        <f>[2]Final!AX162</f>
        <v>0</v>
      </c>
      <c r="AX41" s="277">
        <f>[2]Final!AY162</f>
        <v>0</v>
      </c>
      <c r="AY41" s="277">
        <f>[2]Final!AZ162</f>
        <v>0</v>
      </c>
      <c r="AZ41" s="277">
        <f>[2]Final!BA162</f>
        <v>0</v>
      </c>
      <c r="BA41" s="277">
        <f>[2]Final!BB162</f>
        <v>0</v>
      </c>
      <c r="BB41" s="277">
        <f>[2]Final!BC162</f>
        <v>0</v>
      </c>
      <c r="BC41" s="277">
        <f>[2]Final!BD162</f>
        <v>0</v>
      </c>
      <c r="BD41" s="277">
        <f>[2]Final!BE162</f>
        <v>0</v>
      </c>
      <c r="BE41" s="277">
        <f>[2]Final!BF162</f>
        <v>0</v>
      </c>
      <c r="BF41" s="277">
        <f>[2]Final!BG162</f>
        <v>0</v>
      </c>
      <c r="BG41" s="277">
        <f>[2]Final!BH162</f>
        <v>0</v>
      </c>
      <c r="BH41" s="277">
        <f>[2]Final!BI162</f>
        <v>0</v>
      </c>
      <c r="BI41" s="277">
        <f>[2]Final!BJ162</f>
        <v>0</v>
      </c>
      <c r="BJ41" s="277">
        <f>[2]Final!BK162</f>
        <v>0</v>
      </c>
      <c r="BK41" s="277">
        <f>[2]Final!BL162</f>
        <v>0</v>
      </c>
      <c r="BL41" s="277">
        <f>[2]Final!BM162</f>
        <v>0</v>
      </c>
      <c r="BM41" s="277">
        <f>[2]Final!BN162</f>
        <v>0</v>
      </c>
      <c r="BN41" s="277">
        <f>[2]Final!BO162</f>
        <v>0</v>
      </c>
      <c r="BO41" s="277">
        <f>[2]Final!BP162</f>
        <v>0</v>
      </c>
      <c r="BP41" s="277">
        <f>[2]Final!BQ162</f>
        <v>0</v>
      </c>
      <c r="BQ41" s="277">
        <f>[2]Final!BR162</f>
        <v>0</v>
      </c>
      <c r="BR41" s="277">
        <f>[2]Final!BS162</f>
        <v>0</v>
      </c>
      <c r="BS41" s="277">
        <f>[2]Final!BT162</f>
        <v>0</v>
      </c>
      <c r="BT41" s="277">
        <f>[2]Final!BU162</f>
        <v>0</v>
      </c>
      <c r="BU41" s="277">
        <f>[2]Final!BV162</f>
        <v>0</v>
      </c>
      <c r="BV41" s="277">
        <f>[2]Final!BW162</f>
        <v>0</v>
      </c>
      <c r="BW41" s="277">
        <f>[2]Final!BX162</f>
        <v>0</v>
      </c>
      <c r="BX41" s="277">
        <f>[2]Final!BY162</f>
        <v>0</v>
      </c>
      <c r="BY41" s="277">
        <f>[2]Final!BZ162</f>
        <v>0</v>
      </c>
      <c r="BZ41" s="277">
        <f>[2]Final!CA162</f>
        <v>0</v>
      </c>
      <c r="CA41" s="277">
        <f>[2]Final!CB162</f>
        <v>0</v>
      </c>
      <c r="CB41" s="277">
        <f>[2]Final!CC162</f>
        <v>0</v>
      </c>
      <c r="CC41" s="277">
        <f>[2]Final!CD162</f>
        <v>0</v>
      </c>
      <c r="CD41" s="277">
        <f>[2]Final!CE162</f>
        <v>0</v>
      </c>
      <c r="CE41" s="277">
        <f>[2]Final!CF162</f>
        <v>0</v>
      </c>
      <c r="CF41" s="277">
        <f>[2]Final!CG162</f>
        <v>0</v>
      </c>
      <c r="CG41" s="277">
        <f>[2]Final!CH162</f>
        <v>0</v>
      </c>
      <c r="CH41" s="277">
        <f>[2]Final!CI162</f>
        <v>0</v>
      </c>
      <c r="CI41" s="277">
        <f>[2]Final!CJ162</f>
        <v>0</v>
      </c>
      <c r="CJ41" s="277">
        <f>[2]Final!CK162</f>
        <v>0</v>
      </c>
      <c r="CK41" s="277">
        <f>[2]Final!CL162</f>
        <v>0</v>
      </c>
      <c r="CL41" s="277">
        <f>[2]Final!CM162</f>
        <v>0</v>
      </c>
      <c r="CM41" s="277">
        <f>[2]Final!CN162</f>
        <v>0</v>
      </c>
      <c r="CN41" s="277">
        <f>[2]Final!CO162</f>
        <v>0</v>
      </c>
      <c r="CO41" s="277">
        <f>[2]Final!CP162</f>
        <v>0</v>
      </c>
      <c r="CP41" s="277">
        <f>[2]Final!CQ162</f>
        <v>0</v>
      </c>
      <c r="CQ41" s="277">
        <f>[2]Final!CR162</f>
        <v>0</v>
      </c>
      <c r="CR41" s="277">
        <f>[2]Final!CS162</f>
        <v>0</v>
      </c>
      <c r="CS41" s="277">
        <f>[2]Final!CT162</f>
        <v>0</v>
      </c>
      <c r="CT41" s="277">
        <f>[2]Final!CU162</f>
        <v>0</v>
      </c>
      <c r="CU41" s="277">
        <f>[2]Final!CV162</f>
        <v>0</v>
      </c>
      <c r="CV41" s="277">
        <f>[2]Final!CW162</f>
        <v>0</v>
      </c>
      <c r="CW41" s="277">
        <f>[2]Final!CX162</f>
        <v>0</v>
      </c>
      <c r="CX41" s="277">
        <f>[2]Final!CY162</f>
        <v>0</v>
      </c>
      <c r="CY41" s="277">
        <f>[2]Final!CZ162</f>
        <v>0</v>
      </c>
      <c r="CZ41" s="277">
        <f>[2]Final!DA162</f>
        <v>0</v>
      </c>
      <c r="DA41" s="277">
        <f>[2]Final!DB162</f>
        <v>0</v>
      </c>
      <c r="DB41" s="277">
        <f>[2]Final!DC162</f>
        <v>0</v>
      </c>
      <c r="DC41" s="92"/>
      <c r="DD41" s="92"/>
      <c r="DE41" s="92"/>
      <c r="DF41" s="92"/>
      <c r="DG41" s="92"/>
      <c r="DH41" s="92"/>
      <c r="DI41" s="92"/>
      <c r="DJ41" s="92"/>
      <c r="DK41" s="92"/>
      <c r="DL41" s="92"/>
      <c r="DM41" s="92"/>
      <c r="DN41" s="92"/>
      <c r="DO41" s="92"/>
      <c r="DP41" s="92"/>
    </row>
    <row r="42" spans="1:120" x14ac:dyDescent="0.75">
      <c r="A42" s="226">
        <f t="shared" si="0"/>
        <v>1</v>
      </c>
      <c r="B42" s="92" t="s">
        <v>1578</v>
      </c>
      <c r="C42" s="277">
        <f>[2]Final!D163</f>
        <v>0</v>
      </c>
      <c r="D42" s="277">
        <f>[2]Final!E163</f>
        <v>0</v>
      </c>
      <c r="E42" s="277">
        <f>[2]Final!F163</f>
        <v>0</v>
      </c>
      <c r="F42" s="277">
        <f>[2]Final!G163</f>
        <v>0</v>
      </c>
      <c r="G42" s="277">
        <f>[2]Final!H163</f>
        <v>0</v>
      </c>
      <c r="H42" s="277">
        <f>[2]Final!I163</f>
        <v>0</v>
      </c>
      <c r="I42" s="277">
        <f>[2]Final!J163</f>
        <v>0</v>
      </c>
      <c r="J42" s="277">
        <f>[2]Final!K163</f>
        <v>0</v>
      </c>
      <c r="K42" s="277">
        <f>[2]Final!L163</f>
        <v>0</v>
      </c>
      <c r="L42" s="277">
        <f>[2]Final!M163</f>
        <v>0</v>
      </c>
      <c r="M42" s="277">
        <f>[2]Final!N163</f>
        <v>0</v>
      </c>
      <c r="N42" s="277">
        <f>[2]Final!O163</f>
        <v>0</v>
      </c>
      <c r="O42" s="277">
        <f>[2]Final!P163</f>
        <v>0</v>
      </c>
      <c r="P42" s="277">
        <f>[2]Final!Q163</f>
        <v>0</v>
      </c>
      <c r="Q42" s="277">
        <f>[2]Final!R163</f>
        <v>0</v>
      </c>
      <c r="R42" s="277">
        <f>[2]Final!S163</f>
        <v>0</v>
      </c>
      <c r="S42" s="277">
        <f>[2]Final!T163</f>
        <v>0</v>
      </c>
      <c r="T42" s="277">
        <f>[2]Final!U163</f>
        <v>0</v>
      </c>
      <c r="U42" s="277">
        <f>[2]Final!V163</f>
        <v>0</v>
      </c>
      <c r="V42" s="277">
        <f>[2]Final!W163</f>
        <v>0</v>
      </c>
      <c r="W42" s="277">
        <f>[2]Final!X163</f>
        <v>0</v>
      </c>
      <c r="X42" s="277">
        <f>[2]Final!Y163</f>
        <v>0</v>
      </c>
      <c r="Y42" s="277">
        <f>[2]Final!Z163</f>
        <v>0</v>
      </c>
      <c r="Z42" s="277">
        <f>[2]Final!AA163</f>
        <v>0</v>
      </c>
      <c r="AA42" s="277">
        <f>[2]Final!AB163</f>
        <v>0</v>
      </c>
      <c r="AB42" s="277">
        <f>[2]Final!AC163</f>
        <v>0</v>
      </c>
      <c r="AC42" s="277">
        <f>[2]Final!AD163</f>
        <v>0</v>
      </c>
      <c r="AD42" s="277">
        <f>[2]Final!AE163</f>
        <v>0</v>
      </c>
      <c r="AE42" s="277">
        <f>[2]Final!AF163</f>
        <v>0</v>
      </c>
      <c r="AF42" s="277">
        <f>[2]Final!AG163</f>
        <v>0</v>
      </c>
      <c r="AG42" s="277">
        <f>[2]Final!AH163</f>
        <v>0</v>
      </c>
      <c r="AH42" s="277">
        <f>[2]Final!AI163</f>
        <v>0</v>
      </c>
      <c r="AI42" s="277">
        <f>[2]Final!AJ163</f>
        <v>0</v>
      </c>
      <c r="AJ42" s="277">
        <f>[2]Final!AK163</f>
        <v>0</v>
      </c>
      <c r="AK42" s="277">
        <f>[2]Final!AL163</f>
        <v>1</v>
      </c>
      <c r="AL42" s="277">
        <f>[2]Final!AM163</f>
        <v>0</v>
      </c>
      <c r="AM42" s="277">
        <f>[2]Final!AN163</f>
        <v>0</v>
      </c>
      <c r="AN42" s="277">
        <f>[2]Final!AO163</f>
        <v>0</v>
      </c>
      <c r="AO42" s="277">
        <f>[2]Final!AP163</f>
        <v>0</v>
      </c>
      <c r="AP42" s="277">
        <f>[2]Final!AQ163</f>
        <v>0</v>
      </c>
      <c r="AQ42" s="277">
        <f>[2]Final!AR163</f>
        <v>0</v>
      </c>
      <c r="AR42" s="277">
        <f>[2]Final!AS163</f>
        <v>0</v>
      </c>
      <c r="AS42" s="277">
        <f>[2]Final!AT163</f>
        <v>0</v>
      </c>
      <c r="AT42" s="277">
        <f>[2]Final!AU163</f>
        <v>0</v>
      </c>
      <c r="AU42" s="277">
        <f>[2]Final!AV163</f>
        <v>0</v>
      </c>
      <c r="AV42" s="277">
        <f>[2]Final!AW163</f>
        <v>0</v>
      </c>
      <c r="AW42" s="277">
        <f>[2]Final!AX163</f>
        <v>0</v>
      </c>
      <c r="AX42" s="277">
        <f>[2]Final!AY163</f>
        <v>0</v>
      </c>
      <c r="AY42" s="277">
        <f>[2]Final!AZ163</f>
        <v>0</v>
      </c>
      <c r="AZ42" s="277">
        <f>[2]Final!BA163</f>
        <v>0</v>
      </c>
      <c r="BA42" s="277">
        <f>[2]Final!BB163</f>
        <v>0</v>
      </c>
      <c r="BB42" s="277">
        <f>[2]Final!BC163</f>
        <v>0</v>
      </c>
      <c r="BC42" s="277">
        <f>[2]Final!BD163</f>
        <v>0</v>
      </c>
      <c r="BD42" s="277">
        <f>[2]Final!BE163</f>
        <v>0</v>
      </c>
      <c r="BE42" s="277">
        <f>[2]Final!BF163</f>
        <v>0</v>
      </c>
      <c r="BF42" s="277">
        <f>[2]Final!BG163</f>
        <v>0</v>
      </c>
      <c r="BG42" s="277">
        <f>[2]Final!BH163</f>
        <v>0</v>
      </c>
      <c r="BH42" s="277">
        <f>[2]Final!BI163</f>
        <v>0</v>
      </c>
      <c r="BI42" s="277">
        <f>[2]Final!BJ163</f>
        <v>0</v>
      </c>
      <c r="BJ42" s="277">
        <f>[2]Final!BK163</f>
        <v>0</v>
      </c>
      <c r="BK42" s="277">
        <f>[2]Final!BL163</f>
        <v>0</v>
      </c>
      <c r="BL42" s="277">
        <f>[2]Final!BM163</f>
        <v>0</v>
      </c>
      <c r="BM42" s="277">
        <f>[2]Final!BN163</f>
        <v>0</v>
      </c>
      <c r="BN42" s="277">
        <f>[2]Final!BO163</f>
        <v>0</v>
      </c>
      <c r="BO42" s="277">
        <f>[2]Final!BP163</f>
        <v>0</v>
      </c>
      <c r="BP42" s="277">
        <f>[2]Final!BQ163</f>
        <v>0</v>
      </c>
      <c r="BQ42" s="277">
        <f>[2]Final!BR163</f>
        <v>0</v>
      </c>
      <c r="BR42" s="277">
        <f>[2]Final!BS163</f>
        <v>0</v>
      </c>
      <c r="BS42" s="277">
        <f>[2]Final!BT163</f>
        <v>0</v>
      </c>
      <c r="BT42" s="277">
        <f>[2]Final!BU163</f>
        <v>0</v>
      </c>
      <c r="BU42" s="277">
        <f>[2]Final!BV163</f>
        <v>0</v>
      </c>
      <c r="BV42" s="277">
        <f>[2]Final!BW163</f>
        <v>0</v>
      </c>
      <c r="BW42" s="277">
        <f>[2]Final!BX163</f>
        <v>0</v>
      </c>
      <c r="BX42" s="277">
        <f>[2]Final!BY163</f>
        <v>0</v>
      </c>
      <c r="BY42" s="277">
        <f>[2]Final!BZ163</f>
        <v>0</v>
      </c>
      <c r="BZ42" s="277">
        <f>[2]Final!CA163</f>
        <v>0</v>
      </c>
      <c r="CA42" s="277">
        <f>[2]Final!CB163</f>
        <v>0</v>
      </c>
      <c r="CB42" s="277">
        <f>[2]Final!CC163</f>
        <v>0</v>
      </c>
      <c r="CC42" s="277">
        <f>[2]Final!CD163</f>
        <v>0</v>
      </c>
      <c r="CD42" s="277">
        <f>[2]Final!CE163</f>
        <v>0</v>
      </c>
      <c r="CE42" s="277">
        <f>[2]Final!CF163</f>
        <v>0</v>
      </c>
      <c r="CF42" s="277">
        <f>[2]Final!CG163</f>
        <v>0</v>
      </c>
      <c r="CG42" s="277">
        <f>[2]Final!CH163</f>
        <v>0</v>
      </c>
      <c r="CH42" s="277">
        <f>[2]Final!CI163</f>
        <v>0</v>
      </c>
      <c r="CI42" s="277">
        <f>[2]Final!CJ163</f>
        <v>0</v>
      </c>
      <c r="CJ42" s="277">
        <f>[2]Final!CK163</f>
        <v>0</v>
      </c>
      <c r="CK42" s="277">
        <f>[2]Final!CL163</f>
        <v>0</v>
      </c>
      <c r="CL42" s="277">
        <f>[2]Final!CM163</f>
        <v>0</v>
      </c>
      <c r="CM42" s="277">
        <f>[2]Final!CN163</f>
        <v>0</v>
      </c>
      <c r="CN42" s="277">
        <f>[2]Final!CO163</f>
        <v>0</v>
      </c>
      <c r="CO42" s="277">
        <f>[2]Final!CP163</f>
        <v>0</v>
      </c>
      <c r="CP42" s="277">
        <f>[2]Final!CQ163</f>
        <v>0</v>
      </c>
      <c r="CQ42" s="277">
        <f>[2]Final!CR163</f>
        <v>0</v>
      </c>
      <c r="CR42" s="277">
        <f>[2]Final!CS163</f>
        <v>0</v>
      </c>
      <c r="CS42" s="277">
        <f>[2]Final!CT163</f>
        <v>0</v>
      </c>
      <c r="CT42" s="277">
        <f>[2]Final!CU163</f>
        <v>0</v>
      </c>
      <c r="CU42" s="277">
        <f>[2]Final!CV163</f>
        <v>0</v>
      </c>
      <c r="CV42" s="277">
        <f>[2]Final!CW163</f>
        <v>0</v>
      </c>
      <c r="CW42" s="277">
        <f>[2]Final!CX163</f>
        <v>0</v>
      </c>
      <c r="CX42" s="277">
        <f>[2]Final!CY163</f>
        <v>0</v>
      </c>
      <c r="CY42" s="277">
        <f>[2]Final!CZ163</f>
        <v>0</v>
      </c>
      <c r="CZ42" s="277">
        <f>[2]Final!DA163</f>
        <v>0</v>
      </c>
      <c r="DA42" s="277">
        <f>[2]Final!DB163</f>
        <v>0</v>
      </c>
      <c r="DB42" s="277">
        <f>[2]Final!DC163</f>
        <v>0</v>
      </c>
      <c r="DC42" s="92"/>
      <c r="DD42" s="92"/>
      <c r="DE42" s="92"/>
      <c r="DF42" s="92"/>
      <c r="DG42" s="92"/>
      <c r="DH42" s="92"/>
      <c r="DI42" s="92"/>
      <c r="DJ42" s="92"/>
      <c r="DK42" s="92"/>
      <c r="DL42" s="92"/>
      <c r="DM42" s="92"/>
      <c r="DN42" s="92"/>
      <c r="DO42" s="92"/>
      <c r="DP42" s="92"/>
    </row>
    <row r="43" spans="1:120" x14ac:dyDescent="0.75">
      <c r="A43" s="226">
        <f t="shared" si="0"/>
        <v>1</v>
      </c>
      <c r="B43" s="92" t="s">
        <v>106</v>
      </c>
      <c r="C43" s="277">
        <f>[2]Final!D164</f>
        <v>0</v>
      </c>
      <c r="D43" s="277">
        <f>[2]Final!E164</f>
        <v>0</v>
      </c>
      <c r="E43" s="277">
        <f>[2]Final!F164</f>
        <v>0</v>
      </c>
      <c r="F43" s="277">
        <f>[2]Final!G164</f>
        <v>0</v>
      </c>
      <c r="G43" s="277">
        <f>[2]Final!H164</f>
        <v>0</v>
      </c>
      <c r="H43" s="277">
        <f>[2]Final!I164</f>
        <v>0</v>
      </c>
      <c r="I43" s="277">
        <f>[2]Final!J164</f>
        <v>0</v>
      </c>
      <c r="J43" s="277">
        <f>[2]Final!K164</f>
        <v>0</v>
      </c>
      <c r="K43" s="277">
        <f>[2]Final!L164</f>
        <v>0</v>
      </c>
      <c r="L43" s="277">
        <f>[2]Final!M164</f>
        <v>0</v>
      </c>
      <c r="M43" s="277">
        <f>[2]Final!N164</f>
        <v>0</v>
      </c>
      <c r="N43" s="277">
        <f>[2]Final!O164</f>
        <v>0</v>
      </c>
      <c r="O43" s="277">
        <f>[2]Final!P164</f>
        <v>0</v>
      </c>
      <c r="P43" s="277">
        <f>[2]Final!Q164</f>
        <v>0</v>
      </c>
      <c r="Q43" s="277">
        <f>[2]Final!R164</f>
        <v>0</v>
      </c>
      <c r="R43" s="277">
        <f>[2]Final!S164</f>
        <v>0</v>
      </c>
      <c r="S43" s="277">
        <f>[2]Final!T164</f>
        <v>0</v>
      </c>
      <c r="T43" s="277">
        <f>[2]Final!U164</f>
        <v>0</v>
      </c>
      <c r="U43" s="277">
        <f>[2]Final!V164</f>
        <v>0</v>
      </c>
      <c r="V43" s="277">
        <f>[2]Final!W164</f>
        <v>0</v>
      </c>
      <c r="W43" s="277">
        <f>[2]Final!X164</f>
        <v>0</v>
      </c>
      <c r="X43" s="277">
        <f>[2]Final!Y164</f>
        <v>0</v>
      </c>
      <c r="Y43" s="277">
        <f>[2]Final!Z164</f>
        <v>0</v>
      </c>
      <c r="Z43" s="277">
        <f>[2]Final!AA164</f>
        <v>0</v>
      </c>
      <c r="AA43" s="277">
        <f>[2]Final!AB164</f>
        <v>0</v>
      </c>
      <c r="AB43" s="277">
        <f>[2]Final!AC164</f>
        <v>0</v>
      </c>
      <c r="AC43" s="277">
        <f>[2]Final!AD164</f>
        <v>0</v>
      </c>
      <c r="AD43" s="277">
        <f>[2]Final!AE164</f>
        <v>0</v>
      </c>
      <c r="AE43" s="277">
        <f>[2]Final!AF164</f>
        <v>0</v>
      </c>
      <c r="AF43" s="277">
        <f>[2]Final!AG164</f>
        <v>0</v>
      </c>
      <c r="AG43" s="277">
        <f>[2]Final!AH164</f>
        <v>0</v>
      </c>
      <c r="AH43" s="277">
        <f>[2]Final!AI164</f>
        <v>0</v>
      </c>
      <c r="AI43" s="277">
        <f>[2]Final!AJ164</f>
        <v>0</v>
      </c>
      <c r="AJ43" s="277">
        <f>[2]Final!AK164</f>
        <v>0</v>
      </c>
      <c r="AK43" s="277">
        <f>[2]Final!AL164</f>
        <v>0</v>
      </c>
      <c r="AL43" s="277">
        <f>[2]Final!AM164</f>
        <v>1</v>
      </c>
      <c r="AM43" s="277">
        <f>[2]Final!AN164</f>
        <v>0</v>
      </c>
      <c r="AN43" s="277">
        <f>[2]Final!AO164</f>
        <v>0</v>
      </c>
      <c r="AO43" s="277">
        <f>[2]Final!AP164</f>
        <v>0</v>
      </c>
      <c r="AP43" s="277">
        <f>[2]Final!AQ164</f>
        <v>0</v>
      </c>
      <c r="AQ43" s="277">
        <f>[2]Final!AR164</f>
        <v>0</v>
      </c>
      <c r="AR43" s="277">
        <f>[2]Final!AS164</f>
        <v>0</v>
      </c>
      <c r="AS43" s="277">
        <f>[2]Final!AT164</f>
        <v>0</v>
      </c>
      <c r="AT43" s="277">
        <f>[2]Final!AU164</f>
        <v>0</v>
      </c>
      <c r="AU43" s="277">
        <f>[2]Final!AV164</f>
        <v>0</v>
      </c>
      <c r="AV43" s="277">
        <f>[2]Final!AW164</f>
        <v>0</v>
      </c>
      <c r="AW43" s="277">
        <f>[2]Final!AX164</f>
        <v>0</v>
      </c>
      <c r="AX43" s="277">
        <f>[2]Final!AY164</f>
        <v>0</v>
      </c>
      <c r="AY43" s="277">
        <f>[2]Final!AZ164</f>
        <v>0</v>
      </c>
      <c r="AZ43" s="277">
        <f>[2]Final!BA164</f>
        <v>0</v>
      </c>
      <c r="BA43" s="277">
        <f>[2]Final!BB164</f>
        <v>0</v>
      </c>
      <c r="BB43" s="277">
        <f>[2]Final!BC164</f>
        <v>0</v>
      </c>
      <c r="BC43" s="277">
        <f>[2]Final!BD164</f>
        <v>0</v>
      </c>
      <c r="BD43" s="277">
        <f>[2]Final!BE164</f>
        <v>0</v>
      </c>
      <c r="BE43" s="277">
        <f>[2]Final!BF164</f>
        <v>0</v>
      </c>
      <c r="BF43" s="277">
        <f>[2]Final!BG164</f>
        <v>0</v>
      </c>
      <c r="BG43" s="277">
        <f>[2]Final!BH164</f>
        <v>0</v>
      </c>
      <c r="BH43" s="277">
        <f>[2]Final!BI164</f>
        <v>0</v>
      </c>
      <c r="BI43" s="277">
        <f>[2]Final!BJ164</f>
        <v>0</v>
      </c>
      <c r="BJ43" s="277">
        <f>[2]Final!BK164</f>
        <v>0</v>
      </c>
      <c r="BK43" s="277">
        <f>[2]Final!BL164</f>
        <v>0</v>
      </c>
      <c r="BL43" s="277">
        <f>[2]Final!BM164</f>
        <v>0</v>
      </c>
      <c r="BM43" s="277">
        <f>[2]Final!BN164</f>
        <v>0</v>
      </c>
      <c r="BN43" s="277">
        <f>[2]Final!BO164</f>
        <v>0</v>
      </c>
      <c r="BO43" s="277">
        <f>[2]Final!BP164</f>
        <v>0</v>
      </c>
      <c r="BP43" s="277">
        <f>[2]Final!BQ164</f>
        <v>0</v>
      </c>
      <c r="BQ43" s="277">
        <f>[2]Final!BR164</f>
        <v>0</v>
      </c>
      <c r="BR43" s="277">
        <f>[2]Final!BS164</f>
        <v>0</v>
      </c>
      <c r="BS43" s="277">
        <f>[2]Final!BT164</f>
        <v>0</v>
      </c>
      <c r="BT43" s="277">
        <f>[2]Final!BU164</f>
        <v>0</v>
      </c>
      <c r="BU43" s="277">
        <f>[2]Final!BV164</f>
        <v>0</v>
      </c>
      <c r="BV43" s="277">
        <f>[2]Final!BW164</f>
        <v>0</v>
      </c>
      <c r="BW43" s="277">
        <f>[2]Final!BX164</f>
        <v>0</v>
      </c>
      <c r="BX43" s="277">
        <f>[2]Final!BY164</f>
        <v>0</v>
      </c>
      <c r="BY43" s="277">
        <f>[2]Final!BZ164</f>
        <v>0</v>
      </c>
      <c r="BZ43" s="277">
        <f>[2]Final!CA164</f>
        <v>0</v>
      </c>
      <c r="CA43" s="277">
        <f>[2]Final!CB164</f>
        <v>0</v>
      </c>
      <c r="CB43" s="277">
        <f>[2]Final!CC164</f>
        <v>0</v>
      </c>
      <c r="CC43" s="277">
        <f>[2]Final!CD164</f>
        <v>0</v>
      </c>
      <c r="CD43" s="277">
        <f>[2]Final!CE164</f>
        <v>0</v>
      </c>
      <c r="CE43" s="277">
        <f>[2]Final!CF164</f>
        <v>0</v>
      </c>
      <c r="CF43" s="277">
        <f>[2]Final!CG164</f>
        <v>0</v>
      </c>
      <c r="CG43" s="277">
        <f>[2]Final!CH164</f>
        <v>0</v>
      </c>
      <c r="CH43" s="277">
        <f>[2]Final!CI164</f>
        <v>0</v>
      </c>
      <c r="CI43" s="277">
        <f>[2]Final!CJ164</f>
        <v>0</v>
      </c>
      <c r="CJ43" s="277">
        <f>[2]Final!CK164</f>
        <v>0</v>
      </c>
      <c r="CK43" s="277">
        <f>[2]Final!CL164</f>
        <v>0</v>
      </c>
      <c r="CL43" s="277">
        <f>[2]Final!CM164</f>
        <v>0</v>
      </c>
      <c r="CM43" s="277">
        <f>[2]Final!CN164</f>
        <v>0</v>
      </c>
      <c r="CN43" s="277">
        <f>[2]Final!CO164</f>
        <v>0</v>
      </c>
      <c r="CO43" s="277">
        <f>[2]Final!CP164</f>
        <v>0</v>
      </c>
      <c r="CP43" s="277">
        <f>[2]Final!CQ164</f>
        <v>0</v>
      </c>
      <c r="CQ43" s="277">
        <f>[2]Final!CR164</f>
        <v>0</v>
      </c>
      <c r="CR43" s="277">
        <f>[2]Final!CS164</f>
        <v>0</v>
      </c>
      <c r="CS43" s="277">
        <f>[2]Final!CT164</f>
        <v>0</v>
      </c>
      <c r="CT43" s="277">
        <f>[2]Final!CU164</f>
        <v>0</v>
      </c>
      <c r="CU43" s="277">
        <f>[2]Final!CV164</f>
        <v>0</v>
      </c>
      <c r="CV43" s="277">
        <f>[2]Final!CW164</f>
        <v>0</v>
      </c>
      <c r="CW43" s="277">
        <f>[2]Final!CX164</f>
        <v>0</v>
      </c>
      <c r="CX43" s="277">
        <f>[2]Final!CY164</f>
        <v>0</v>
      </c>
      <c r="CY43" s="277">
        <f>[2]Final!CZ164</f>
        <v>0</v>
      </c>
      <c r="CZ43" s="277">
        <f>[2]Final!DA164</f>
        <v>0</v>
      </c>
      <c r="DA43" s="277">
        <f>[2]Final!DB164</f>
        <v>0</v>
      </c>
      <c r="DB43" s="277">
        <f>[2]Final!DC164</f>
        <v>0</v>
      </c>
      <c r="DC43" s="92"/>
      <c r="DD43" s="92"/>
      <c r="DE43" s="92"/>
      <c r="DF43" s="92"/>
      <c r="DG43" s="92"/>
      <c r="DH43" s="92"/>
      <c r="DI43" s="92"/>
      <c r="DJ43" s="92"/>
      <c r="DK43" s="92"/>
      <c r="DL43" s="92"/>
      <c r="DM43" s="92"/>
      <c r="DN43" s="92"/>
      <c r="DO43" s="92"/>
      <c r="DP43" s="92"/>
    </row>
    <row r="44" spans="1:120" x14ac:dyDescent="0.75">
      <c r="A44" s="226">
        <f t="shared" si="0"/>
        <v>1</v>
      </c>
      <c r="B44" s="92" t="s">
        <v>110</v>
      </c>
      <c r="C44" s="277">
        <f>[2]Final!D165</f>
        <v>0</v>
      </c>
      <c r="D44" s="277">
        <f>[2]Final!E165</f>
        <v>0</v>
      </c>
      <c r="E44" s="277">
        <f>[2]Final!F165</f>
        <v>0</v>
      </c>
      <c r="F44" s="277">
        <f>[2]Final!G165</f>
        <v>0</v>
      </c>
      <c r="G44" s="277">
        <f>[2]Final!H165</f>
        <v>0</v>
      </c>
      <c r="H44" s="277">
        <f>[2]Final!I165</f>
        <v>0</v>
      </c>
      <c r="I44" s="277">
        <f>[2]Final!J165</f>
        <v>0</v>
      </c>
      <c r="J44" s="277">
        <f>[2]Final!K165</f>
        <v>0</v>
      </c>
      <c r="K44" s="277">
        <f>[2]Final!L165</f>
        <v>0</v>
      </c>
      <c r="L44" s="277">
        <f>[2]Final!M165</f>
        <v>0</v>
      </c>
      <c r="M44" s="277">
        <f>[2]Final!N165</f>
        <v>0</v>
      </c>
      <c r="N44" s="277">
        <f>[2]Final!O165</f>
        <v>0</v>
      </c>
      <c r="O44" s="277">
        <f>[2]Final!P165</f>
        <v>0</v>
      </c>
      <c r="P44" s="277">
        <f>[2]Final!Q165</f>
        <v>0</v>
      </c>
      <c r="Q44" s="277">
        <f>[2]Final!R165</f>
        <v>0</v>
      </c>
      <c r="R44" s="277">
        <f>[2]Final!S165</f>
        <v>0</v>
      </c>
      <c r="S44" s="277">
        <f>[2]Final!T165</f>
        <v>0</v>
      </c>
      <c r="T44" s="277">
        <f>[2]Final!U165</f>
        <v>0</v>
      </c>
      <c r="U44" s="277">
        <f>[2]Final!V165</f>
        <v>0</v>
      </c>
      <c r="V44" s="277">
        <f>[2]Final!W165</f>
        <v>0</v>
      </c>
      <c r="W44" s="277">
        <f>[2]Final!X165</f>
        <v>0</v>
      </c>
      <c r="X44" s="277">
        <f>[2]Final!Y165</f>
        <v>0</v>
      </c>
      <c r="Y44" s="277">
        <f>[2]Final!Z165</f>
        <v>0</v>
      </c>
      <c r="Z44" s="277">
        <f>[2]Final!AA165</f>
        <v>0</v>
      </c>
      <c r="AA44" s="277">
        <f>[2]Final!AB165</f>
        <v>0</v>
      </c>
      <c r="AB44" s="277">
        <f>[2]Final!AC165</f>
        <v>0</v>
      </c>
      <c r="AC44" s="277">
        <f>[2]Final!AD165</f>
        <v>0</v>
      </c>
      <c r="AD44" s="277">
        <f>[2]Final!AE165</f>
        <v>0</v>
      </c>
      <c r="AE44" s="277">
        <f>[2]Final!AF165</f>
        <v>0</v>
      </c>
      <c r="AF44" s="277">
        <f>[2]Final!AG165</f>
        <v>0</v>
      </c>
      <c r="AG44" s="277">
        <f>[2]Final!AH165</f>
        <v>0</v>
      </c>
      <c r="AH44" s="277">
        <f>[2]Final!AI165</f>
        <v>0</v>
      </c>
      <c r="AI44" s="277">
        <f>[2]Final!AJ165</f>
        <v>0</v>
      </c>
      <c r="AJ44" s="277">
        <f>[2]Final!AK165</f>
        <v>0</v>
      </c>
      <c r="AK44" s="277">
        <f>[2]Final!AL165</f>
        <v>0</v>
      </c>
      <c r="AL44" s="277">
        <f>[2]Final!AM165</f>
        <v>0</v>
      </c>
      <c r="AM44" s="277">
        <f>[2]Final!AN165</f>
        <v>1</v>
      </c>
      <c r="AN44" s="277">
        <f>[2]Final!AO165</f>
        <v>0</v>
      </c>
      <c r="AO44" s="277">
        <f>[2]Final!AP165</f>
        <v>0</v>
      </c>
      <c r="AP44" s="277">
        <f>[2]Final!AQ165</f>
        <v>0</v>
      </c>
      <c r="AQ44" s="277">
        <f>[2]Final!AR165</f>
        <v>0</v>
      </c>
      <c r="AR44" s="277">
        <f>[2]Final!AS165</f>
        <v>0</v>
      </c>
      <c r="AS44" s="277">
        <f>[2]Final!AT165</f>
        <v>0</v>
      </c>
      <c r="AT44" s="277">
        <f>[2]Final!AU165</f>
        <v>0</v>
      </c>
      <c r="AU44" s="277">
        <f>[2]Final!AV165</f>
        <v>0</v>
      </c>
      <c r="AV44" s="277">
        <f>[2]Final!AW165</f>
        <v>0</v>
      </c>
      <c r="AW44" s="277">
        <f>[2]Final!AX165</f>
        <v>0</v>
      </c>
      <c r="AX44" s="277">
        <f>[2]Final!AY165</f>
        <v>0</v>
      </c>
      <c r="AY44" s="277">
        <f>[2]Final!AZ165</f>
        <v>0</v>
      </c>
      <c r="AZ44" s="277">
        <f>[2]Final!BA165</f>
        <v>0</v>
      </c>
      <c r="BA44" s="277">
        <f>[2]Final!BB165</f>
        <v>0</v>
      </c>
      <c r="BB44" s="277">
        <f>[2]Final!BC165</f>
        <v>0</v>
      </c>
      <c r="BC44" s="277">
        <f>[2]Final!BD165</f>
        <v>0</v>
      </c>
      <c r="BD44" s="277">
        <f>[2]Final!BE165</f>
        <v>0</v>
      </c>
      <c r="BE44" s="277">
        <f>[2]Final!BF165</f>
        <v>0</v>
      </c>
      <c r="BF44" s="277">
        <f>[2]Final!BG165</f>
        <v>0</v>
      </c>
      <c r="BG44" s="277">
        <f>[2]Final!BH165</f>
        <v>0</v>
      </c>
      <c r="BH44" s="277">
        <f>[2]Final!BI165</f>
        <v>0</v>
      </c>
      <c r="BI44" s="277">
        <f>[2]Final!BJ165</f>
        <v>0</v>
      </c>
      <c r="BJ44" s="277">
        <f>[2]Final!BK165</f>
        <v>0</v>
      </c>
      <c r="BK44" s="277">
        <f>[2]Final!BL165</f>
        <v>0</v>
      </c>
      <c r="BL44" s="277">
        <f>[2]Final!BM165</f>
        <v>0</v>
      </c>
      <c r="BM44" s="277">
        <f>[2]Final!BN165</f>
        <v>0</v>
      </c>
      <c r="BN44" s="277">
        <f>[2]Final!BO165</f>
        <v>0</v>
      </c>
      <c r="BO44" s="277">
        <f>[2]Final!BP165</f>
        <v>0</v>
      </c>
      <c r="BP44" s="277">
        <f>[2]Final!BQ165</f>
        <v>0</v>
      </c>
      <c r="BQ44" s="277">
        <f>[2]Final!BR165</f>
        <v>0</v>
      </c>
      <c r="BR44" s="277">
        <f>[2]Final!BS165</f>
        <v>0</v>
      </c>
      <c r="BS44" s="277">
        <f>[2]Final!BT165</f>
        <v>0</v>
      </c>
      <c r="BT44" s="277">
        <f>[2]Final!BU165</f>
        <v>0</v>
      </c>
      <c r="BU44" s="277">
        <f>[2]Final!BV165</f>
        <v>0</v>
      </c>
      <c r="BV44" s="277">
        <f>[2]Final!BW165</f>
        <v>0</v>
      </c>
      <c r="BW44" s="277">
        <f>[2]Final!BX165</f>
        <v>0</v>
      </c>
      <c r="BX44" s="277">
        <f>[2]Final!BY165</f>
        <v>0</v>
      </c>
      <c r="BY44" s="277">
        <f>[2]Final!BZ165</f>
        <v>0</v>
      </c>
      <c r="BZ44" s="277">
        <f>[2]Final!CA165</f>
        <v>0</v>
      </c>
      <c r="CA44" s="277">
        <f>[2]Final!CB165</f>
        <v>0</v>
      </c>
      <c r="CB44" s="277">
        <f>[2]Final!CC165</f>
        <v>0</v>
      </c>
      <c r="CC44" s="277">
        <f>[2]Final!CD165</f>
        <v>0</v>
      </c>
      <c r="CD44" s="277">
        <f>[2]Final!CE165</f>
        <v>0</v>
      </c>
      <c r="CE44" s="277">
        <f>[2]Final!CF165</f>
        <v>0</v>
      </c>
      <c r="CF44" s="277">
        <f>[2]Final!CG165</f>
        <v>0</v>
      </c>
      <c r="CG44" s="277">
        <f>[2]Final!CH165</f>
        <v>0</v>
      </c>
      <c r="CH44" s="277">
        <f>[2]Final!CI165</f>
        <v>0</v>
      </c>
      <c r="CI44" s="277">
        <f>[2]Final!CJ165</f>
        <v>0</v>
      </c>
      <c r="CJ44" s="277">
        <f>[2]Final!CK165</f>
        <v>0</v>
      </c>
      <c r="CK44" s="277">
        <f>[2]Final!CL165</f>
        <v>0</v>
      </c>
      <c r="CL44" s="277">
        <f>[2]Final!CM165</f>
        <v>0</v>
      </c>
      <c r="CM44" s="277">
        <f>[2]Final!CN165</f>
        <v>0</v>
      </c>
      <c r="CN44" s="277">
        <f>[2]Final!CO165</f>
        <v>0</v>
      </c>
      <c r="CO44" s="277">
        <f>[2]Final!CP165</f>
        <v>0</v>
      </c>
      <c r="CP44" s="277">
        <f>[2]Final!CQ165</f>
        <v>0</v>
      </c>
      <c r="CQ44" s="277">
        <f>[2]Final!CR165</f>
        <v>0</v>
      </c>
      <c r="CR44" s="277">
        <f>[2]Final!CS165</f>
        <v>0</v>
      </c>
      <c r="CS44" s="277">
        <f>[2]Final!CT165</f>
        <v>0</v>
      </c>
      <c r="CT44" s="277">
        <f>[2]Final!CU165</f>
        <v>0</v>
      </c>
      <c r="CU44" s="277">
        <f>[2]Final!CV165</f>
        <v>0</v>
      </c>
      <c r="CV44" s="277">
        <f>[2]Final!CW165</f>
        <v>0</v>
      </c>
      <c r="CW44" s="277">
        <f>[2]Final!CX165</f>
        <v>0</v>
      </c>
      <c r="CX44" s="277">
        <f>[2]Final!CY165</f>
        <v>0</v>
      </c>
      <c r="CY44" s="277">
        <f>[2]Final!CZ165</f>
        <v>0</v>
      </c>
      <c r="CZ44" s="277">
        <f>[2]Final!DA165</f>
        <v>0</v>
      </c>
      <c r="DA44" s="277">
        <f>[2]Final!DB165</f>
        <v>0</v>
      </c>
      <c r="DB44" s="277">
        <f>[2]Final!DC165</f>
        <v>0</v>
      </c>
      <c r="DC44" s="92"/>
      <c r="DD44" s="92"/>
      <c r="DE44" s="92"/>
      <c r="DF44" s="92"/>
      <c r="DG44" s="92"/>
      <c r="DH44" s="92"/>
      <c r="DI44" s="92"/>
      <c r="DJ44" s="92"/>
      <c r="DK44" s="92"/>
      <c r="DL44" s="92"/>
      <c r="DM44" s="92"/>
      <c r="DN44" s="92"/>
      <c r="DO44" s="92"/>
      <c r="DP44" s="92"/>
    </row>
    <row r="45" spans="1:120" x14ac:dyDescent="0.75">
      <c r="A45" s="226">
        <f t="shared" si="0"/>
        <v>1</v>
      </c>
      <c r="B45" s="92" t="s">
        <v>115</v>
      </c>
      <c r="C45" s="277">
        <f>[2]Final!D166</f>
        <v>0</v>
      </c>
      <c r="D45" s="277">
        <f>[2]Final!E166</f>
        <v>0</v>
      </c>
      <c r="E45" s="277">
        <f>[2]Final!F166</f>
        <v>0</v>
      </c>
      <c r="F45" s="277">
        <f>[2]Final!G166</f>
        <v>0</v>
      </c>
      <c r="G45" s="277">
        <f>[2]Final!H166</f>
        <v>0</v>
      </c>
      <c r="H45" s="277">
        <f>[2]Final!I166</f>
        <v>0</v>
      </c>
      <c r="I45" s="277">
        <f>[2]Final!J166</f>
        <v>0</v>
      </c>
      <c r="J45" s="277">
        <f>[2]Final!K166</f>
        <v>0</v>
      </c>
      <c r="K45" s="277">
        <f>[2]Final!L166</f>
        <v>0</v>
      </c>
      <c r="L45" s="277">
        <f>[2]Final!M166</f>
        <v>0</v>
      </c>
      <c r="M45" s="277">
        <f>[2]Final!N166</f>
        <v>0</v>
      </c>
      <c r="N45" s="277">
        <f>[2]Final!O166</f>
        <v>0</v>
      </c>
      <c r="O45" s="277">
        <f>[2]Final!P166</f>
        <v>0</v>
      </c>
      <c r="P45" s="277">
        <f>[2]Final!Q166</f>
        <v>0</v>
      </c>
      <c r="Q45" s="277">
        <f>[2]Final!R166</f>
        <v>0</v>
      </c>
      <c r="R45" s="277">
        <f>[2]Final!S166</f>
        <v>0</v>
      </c>
      <c r="S45" s="277">
        <f>[2]Final!T166</f>
        <v>0</v>
      </c>
      <c r="T45" s="277">
        <f>[2]Final!U166</f>
        <v>0</v>
      </c>
      <c r="U45" s="277">
        <f>[2]Final!V166</f>
        <v>0</v>
      </c>
      <c r="V45" s="277">
        <f>[2]Final!W166</f>
        <v>0</v>
      </c>
      <c r="W45" s="277">
        <f>[2]Final!X166</f>
        <v>0</v>
      </c>
      <c r="X45" s="277">
        <f>[2]Final!Y166</f>
        <v>0</v>
      </c>
      <c r="Y45" s="277">
        <f>[2]Final!Z166</f>
        <v>0</v>
      </c>
      <c r="Z45" s="277">
        <f>[2]Final!AA166</f>
        <v>0</v>
      </c>
      <c r="AA45" s="277">
        <f>[2]Final!AB166</f>
        <v>0</v>
      </c>
      <c r="AB45" s="277">
        <f>[2]Final!AC166</f>
        <v>0</v>
      </c>
      <c r="AC45" s="277">
        <f>[2]Final!AD166</f>
        <v>0</v>
      </c>
      <c r="AD45" s="277">
        <f>[2]Final!AE166</f>
        <v>0</v>
      </c>
      <c r="AE45" s="277">
        <f>[2]Final!AF166</f>
        <v>0</v>
      </c>
      <c r="AF45" s="277">
        <f>[2]Final!AG166</f>
        <v>0</v>
      </c>
      <c r="AG45" s="277">
        <f>[2]Final!AH166</f>
        <v>0</v>
      </c>
      <c r="AH45" s="277">
        <f>[2]Final!AI166</f>
        <v>0</v>
      </c>
      <c r="AI45" s="277">
        <f>[2]Final!AJ166</f>
        <v>0</v>
      </c>
      <c r="AJ45" s="277">
        <f>[2]Final!AK166</f>
        <v>0</v>
      </c>
      <c r="AK45" s="277">
        <f>[2]Final!AL166</f>
        <v>0</v>
      </c>
      <c r="AL45" s="277">
        <f>[2]Final!AM166</f>
        <v>0</v>
      </c>
      <c r="AM45" s="277">
        <f>[2]Final!AN166</f>
        <v>0</v>
      </c>
      <c r="AN45" s="277">
        <f>[2]Final!AO166</f>
        <v>1</v>
      </c>
      <c r="AO45" s="277">
        <f>[2]Final!AP166</f>
        <v>0</v>
      </c>
      <c r="AP45" s="277">
        <f>[2]Final!AQ166</f>
        <v>0</v>
      </c>
      <c r="AQ45" s="277">
        <f>[2]Final!AR166</f>
        <v>0</v>
      </c>
      <c r="AR45" s="277">
        <f>[2]Final!AS166</f>
        <v>0</v>
      </c>
      <c r="AS45" s="277">
        <f>[2]Final!AT166</f>
        <v>0</v>
      </c>
      <c r="AT45" s="277">
        <f>[2]Final!AU166</f>
        <v>0</v>
      </c>
      <c r="AU45" s="277">
        <f>[2]Final!AV166</f>
        <v>0</v>
      </c>
      <c r="AV45" s="277">
        <f>[2]Final!AW166</f>
        <v>0</v>
      </c>
      <c r="AW45" s="277">
        <f>[2]Final!AX166</f>
        <v>0</v>
      </c>
      <c r="AX45" s="277">
        <f>[2]Final!AY166</f>
        <v>0</v>
      </c>
      <c r="AY45" s="277">
        <f>[2]Final!AZ166</f>
        <v>0</v>
      </c>
      <c r="AZ45" s="277">
        <f>[2]Final!BA166</f>
        <v>0</v>
      </c>
      <c r="BA45" s="277">
        <f>[2]Final!BB166</f>
        <v>0</v>
      </c>
      <c r="BB45" s="277">
        <f>[2]Final!BC166</f>
        <v>0</v>
      </c>
      <c r="BC45" s="277">
        <f>[2]Final!BD166</f>
        <v>0</v>
      </c>
      <c r="BD45" s="277">
        <f>[2]Final!BE166</f>
        <v>0</v>
      </c>
      <c r="BE45" s="277">
        <f>[2]Final!BF166</f>
        <v>0</v>
      </c>
      <c r="BF45" s="277">
        <f>[2]Final!BG166</f>
        <v>0</v>
      </c>
      <c r="BG45" s="277">
        <f>[2]Final!BH166</f>
        <v>0</v>
      </c>
      <c r="BH45" s="277">
        <f>[2]Final!BI166</f>
        <v>0</v>
      </c>
      <c r="BI45" s="277">
        <f>[2]Final!BJ166</f>
        <v>0</v>
      </c>
      <c r="BJ45" s="277">
        <f>[2]Final!BK166</f>
        <v>0</v>
      </c>
      <c r="BK45" s="277">
        <f>[2]Final!BL166</f>
        <v>0</v>
      </c>
      <c r="BL45" s="277">
        <f>[2]Final!BM166</f>
        <v>0</v>
      </c>
      <c r="BM45" s="277">
        <f>[2]Final!BN166</f>
        <v>0</v>
      </c>
      <c r="BN45" s="277">
        <f>[2]Final!BO166</f>
        <v>0</v>
      </c>
      <c r="BO45" s="277">
        <f>[2]Final!BP166</f>
        <v>0</v>
      </c>
      <c r="BP45" s="277">
        <f>[2]Final!BQ166</f>
        <v>0</v>
      </c>
      <c r="BQ45" s="277">
        <f>[2]Final!BR166</f>
        <v>0</v>
      </c>
      <c r="BR45" s="277">
        <f>[2]Final!BS166</f>
        <v>0</v>
      </c>
      <c r="BS45" s="277">
        <f>[2]Final!BT166</f>
        <v>0</v>
      </c>
      <c r="BT45" s="277">
        <f>[2]Final!BU166</f>
        <v>0</v>
      </c>
      <c r="BU45" s="277">
        <f>[2]Final!BV166</f>
        <v>0</v>
      </c>
      <c r="BV45" s="277">
        <f>[2]Final!BW166</f>
        <v>0</v>
      </c>
      <c r="BW45" s="277">
        <f>[2]Final!BX166</f>
        <v>0</v>
      </c>
      <c r="BX45" s="277">
        <f>[2]Final!BY166</f>
        <v>0</v>
      </c>
      <c r="BY45" s="277">
        <f>[2]Final!BZ166</f>
        <v>0</v>
      </c>
      <c r="BZ45" s="277">
        <f>[2]Final!CA166</f>
        <v>0</v>
      </c>
      <c r="CA45" s="277">
        <f>[2]Final!CB166</f>
        <v>0</v>
      </c>
      <c r="CB45" s="277">
        <f>[2]Final!CC166</f>
        <v>0</v>
      </c>
      <c r="CC45" s="277">
        <f>[2]Final!CD166</f>
        <v>0</v>
      </c>
      <c r="CD45" s="277">
        <f>[2]Final!CE166</f>
        <v>0</v>
      </c>
      <c r="CE45" s="277">
        <f>[2]Final!CF166</f>
        <v>0</v>
      </c>
      <c r="CF45" s="277">
        <f>[2]Final!CG166</f>
        <v>0</v>
      </c>
      <c r="CG45" s="277">
        <f>[2]Final!CH166</f>
        <v>0</v>
      </c>
      <c r="CH45" s="277">
        <f>[2]Final!CI166</f>
        <v>0</v>
      </c>
      <c r="CI45" s="277">
        <f>[2]Final!CJ166</f>
        <v>0</v>
      </c>
      <c r="CJ45" s="277">
        <f>[2]Final!CK166</f>
        <v>0</v>
      </c>
      <c r="CK45" s="277">
        <f>[2]Final!CL166</f>
        <v>0</v>
      </c>
      <c r="CL45" s="277">
        <f>[2]Final!CM166</f>
        <v>0</v>
      </c>
      <c r="CM45" s="277">
        <f>[2]Final!CN166</f>
        <v>0</v>
      </c>
      <c r="CN45" s="277">
        <f>[2]Final!CO166</f>
        <v>0</v>
      </c>
      <c r="CO45" s="277">
        <f>[2]Final!CP166</f>
        <v>0</v>
      </c>
      <c r="CP45" s="277">
        <f>[2]Final!CQ166</f>
        <v>0</v>
      </c>
      <c r="CQ45" s="277">
        <f>[2]Final!CR166</f>
        <v>0</v>
      </c>
      <c r="CR45" s="277">
        <f>[2]Final!CS166</f>
        <v>0</v>
      </c>
      <c r="CS45" s="277">
        <f>[2]Final!CT166</f>
        <v>0</v>
      </c>
      <c r="CT45" s="277">
        <f>[2]Final!CU166</f>
        <v>0</v>
      </c>
      <c r="CU45" s="277">
        <f>[2]Final!CV166</f>
        <v>0</v>
      </c>
      <c r="CV45" s="277">
        <f>[2]Final!CW166</f>
        <v>0</v>
      </c>
      <c r="CW45" s="277">
        <f>[2]Final!CX166</f>
        <v>0</v>
      </c>
      <c r="CX45" s="277">
        <f>[2]Final!CY166</f>
        <v>0</v>
      </c>
      <c r="CY45" s="277">
        <f>[2]Final!CZ166</f>
        <v>0</v>
      </c>
      <c r="CZ45" s="277">
        <f>[2]Final!DA166</f>
        <v>0</v>
      </c>
      <c r="DA45" s="277">
        <f>[2]Final!DB166</f>
        <v>0</v>
      </c>
      <c r="DB45" s="277">
        <f>[2]Final!DC166</f>
        <v>0</v>
      </c>
      <c r="DC45" s="92"/>
      <c r="DD45" s="92"/>
      <c r="DE45" s="92"/>
      <c r="DF45" s="92"/>
      <c r="DG45" s="92"/>
      <c r="DH45" s="92"/>
      <c r="DI45" s="92"/>
      <c r="DJ45" s="92"/>
      <c r="DK45" s="92"/>
      <c r="DL45" s="92"/>
      <c r="DM45" s="92"/>
      <c r="DN45" s="92"/>
      <c r="DO45" s="92"/>
      <c r="DP45" s="92"/>
    </row>
    <row r="46" spans="1:120" x14ac:dyDescent="0.75">
      <c r="A46" s="226">
        <f t="shared" si="0"/>
        <v>1</v>
      </c>
      <c r="B46" s="92" t="s">
        <v>1139</v>
      </c>
      <c r="C46" s="277">
        <f>[2]Final!D167</f>
        <v>0</v>
      </c>
      <c r="D46" s="277">
        <f>[2]Final!E167</f>
        <v>0</v>
      </c>
      <c r="E46" s="277">
        <f>[2]Final!F167</f>
        <v>0</v>
      </c>
      <c r="F46" s="277">
        <f>[2]Final!G167</f>
        <v>0</v>
      </c>
      <c r="G46" s="277">
        <f>[2]Final!H167</f>
        <v>0</v>
      </c>
      <c r="H46" s="277">
        <f>[2]Final!I167</f>
        <v>0</v>
      </c>
      <c r="I46" s="277">
        <f>[2]Final!J167</f>
        <v>0</v>
      </c>
      <c r="J46" s="277">
        <f>[2]Final!K167</f>
        <v>0</v>
      </c>
      <c r="K46" s="277">
        <f>[2]Final!L167</f>
        <v>0</v>
      </c>
      <c r="L46" s="277">
        <f>[2]Final!M167</f>
        <v>0</v>
      </c>
      <c r="M46" s="277">
        <f>[2]Final!N167</f>
        <v>0</v>
      </c>
      <c r="N46" s="277">
        <f>[2]Final!O167</f>
        <v>0</v>
      </c>
      <c r="O46" s="277">
        <f>[2]Final!P167</f>
        <v>0</v>
      </c>
      <c r="P46" s="277">
        <f>[2]Final!Q167</f>
        <v>0</v>
      </c>
      <c r="Q46" s="277">
        <f>[2]Final!R167</f>
        <v>0</v>
      </c>
      <c r="R46" s="277">
        <f>[2]Final!S167</f>
        <v>0</v>
      </c>
      <c r="S46" s="277">
        <f>[2]Final!T167</f>
        <v>0</v>
      </c>
      <c r="T46" s="277">
        <f>[2]Final!U167</f>
        <v>0</v>
      </c>
      <c r="U46" s="277">
        <f>[2]Final!V167</f>
        <v>0</v>
      </c>
      <c r="V46" s="277">
        <f>[2]Final!W167</f>
        <v>0</v>
      </c>
      <c r="W46" s="277">
        <f>[2]Final!X167</f>
        <v>0</v>
      </c>
      <c r="X46" s="277">
        <f>[2]Final!Y167</f>
        <v>0</v>
      </c>
      <c r="Y46" s="277">
        <f>[2]Final!Z167</f>
        <v>0</v>
      </c>
      <c r="Z46" s="277">
        <f>[2]Final!AA167</f>
        <v>0</v>
      </c>
      <c r="AA46" s="277">
        <f>[2]Final!AB167</f>
        <v>0</v>
      </c>
      <c r="AB46" s="277">
        <f>[2]Final!AC167</f>
        <v>0</v>
      </c>
      <c r="AC46" s="277">
        <f>[2]Final!AD167</f>
        <v>0</v>
      </c>
      <c r="AD46" s="277">
        <f>[2]Final!AE167</f>
        <v>0</v>
      </c>
      <c r="AE46" s="277">
        <f>[2]Final!AF167</f>
        <v>0</v>
      </c>
      <c r="AF46" s="277">
        <f>[2]Final!AG167</f>
        <v>0</v>
      </c>
      <c r="AG46" s="277">
        <f>[2]Final!AH167</f>
        <v>0</v>
      </c>
      <c r="AH46" s="277">
        <f>[2]Final!AI167</f>
        <v>0</v>
      </c>
      <c r="AI46" s="277">
        <f>[2]Final!AJ167</f>
        <v>0</v>
      </c>
      <c r="AJ46" s="277">
        <f>[2]Final!AK167</f>
        <v>0</v>
      </c>
      <c r="AK46" s="277">
        <f>[2]Final!AL167</f>
        <v>0</v>
      </c>
      <c r="AL46" s="277">
        <f>[2]Final!AM167</f>
        <v>0</v>
      </c>
      <c r="AM46" s="277">
        <f>[2]Final!AN167</f>
        <v>0</v>
      </c>
      <c r="AN46" s="277">
        <f>[2]Final!AO167</f>
        <v>0</v>
      </c>
      <c r="AO46" s="277">
        <f>[2]Final!AP167</f>
        <v>0.81084211702762288</v>
      </c>
      <c r="AP46" s="277">
        <f>[2]Final!AQ167</f>
        <v>0.18473182413221689</v>
      </c>
      <c r="AQ46" s="277">
        <f>[2]Final!AR167</f>
        <v>0</v>
      </c>
      <c r="AR46" s="277">
        <f>[2]Final!AS167</f>
        <v>0</v>
      </c>
      <c r="AS46" s="277">
        <f>[2]Final!AT167</f>
        <v>0</v>
      </c>
      <c r="AT46" s="277">
        <f>[2]Final!AU167</f>
        <v>0</v>
      </c>
      <c r="AU46" s="277">
        <f>[2]Final!AV167</f>
        <v>0</v>
      </c>
      <c r="AV46" s="277">
        <f>[2]Final!AW167</f>
        <v>0</v>
      </c>
      <c r="AW46" s="277">
        <f>[2]Final!AX167</f>
        <v>0</v>
      </c>
      <c r="AX46" s="277">
        <f>[2]Final!AY167</f>
        <v>0</v>
      </c>
      <c r="AY46" s="277">
        <f>[2]Final!AZ167</f>
        <v>0</v>
      </c>
      <c r="AZ46" s="277">
        <f>[2]Final!BA167</f>
        <v>0</v>
      </c>
      <c r="BA46" s="277">
        <f>[2]Final!BB167</f>
        <v>0</v>
      </c>
      <c r="BB46" s="277">
        <f>[2]Final!BC167</f>
        <v>0</v>
      </c>
      <c r="BC46" s="277">
        <f>[2]Final!BD167</f>
        <v>0</v>
      </c>
      <c r="BD46" s="277">
        <f>[2]Final!BE167</f>
        <v>0</v>
      </c>
      <c r="BE46" s="277">
        <f>[2]Final!BF167</f>
        <v>0</v>
      </c>
      <c r="BF46" s="277">
        <f>[2]Final!BG167</f>
        <v>0</v>
      </c>
      <c r="BG46" s="277">
        <f>[2]Final!BH167</f>
        <v>0</v>
      </c>
      <c r="BH46" s="277">
        <f>[2]Final!BI167</f>
        <v>0</v>
      </c>
      <c r="BI46" s="277">
        <f>[2]Final!BJ167</f>
        <v>0</v>
      </c>
      <c r="BJ46" s="277">
        <f>[2]Final!BK167</f>
        <v>0</v>
      </c>
      <c r="BK46" s="277">
        <f>[2]Final!BL167</f>
        <v>0</v>
      </c>
      <c r="BL46" s="277">
        <f>[2]Final!BM167</f>
        <v>0</v>
      </c>
      <c r="BM46" s="277">
        <f>[2]Final!BN167</f>
        <v>0</v>
      </c>
      <c r="BN46" s="277">
        <f>[2]Final!BO167</f>
        <v>0</v>
      </c>
      <c r="BO46" s="277">
        <f>[2]Final!BP167</f>
        <v>0</v>
      </c>
      <c r="BP46" s="277">
        <f>[2]Final!BQ167</f>
        <v>0</v>
      </c>
      <c r="BQ46" s="277">
        <f>[2]Final!BR167</f>
        <v>0</v>
      </c>
      <c r="BR46" s="277">
        <f>[2]Final!BS167</f>
        <v>0</v>
      </c>
      <c r="BS46" s="277">
        <f>[2]Final!BT167</f>
        <v>4.4260588401602314E-3</v>
      </c>
      <c r="BT46" s="277">
        <f>[2]Final!BU167</f>
        <v>0</v>
      </c>
      <c r="BU46" s="277">
        <f>[2]Final!BV167</f>
        <v>0</v>
      </c>
      <c r="BV46" s="277">
        <f>[2]Final!BW167</f>
        <v>0</v>
      </c>
      <c r="BW46" s="277">
        <f>[2]Final!BX167</f>
        <v>0</v>
      </c>
      <c r="BX46" s="277">
        <f>[2]Final!BY167</f>
        <v>0</v>
      </c>
      <c r="BY46" s="277">
        <f>[2]Final!BZ167</f>
        <v>0</v>
      </c>
      <c r="BZ46" s="277">
        <f>[2]Final!CA167</f>
        <v>0</v>
      </c>
      <c r="CA46" s="277">
        <f>[2]Final!CB167</f>
        <v>0</v>
      </c>
      <c r="CB46" s="277">
        <f>[2]Final!CC167</f>
        <v>0</v>
      </c>
      <c r="CC46" s="277">
        <f>[2]Final!CD167</f>
        <v>0</v>
      </c>
      <c r="CD46" s="277">
        <f>[2]Final!CE167</f>
        <v>0</v>
      </c>
      <c r="CE46" s="277">
        <f>[2]Final!CF167</f>
        <v>0</v>
      </c>
      <c r="CF46" s="277">
        <f>[2]Final!CG167</f>
        <v>0</v>
      </c>
      <c r="CG46" s="277">
        <f>[2]Final!CH167</f>
        <v>0</v>
      </c>
      <c r="CH46" s="277">
        <f>[2]Final!CI167</f>
        <v>0</v>
      </c>
      <c r="CI46" s="277">
        <f>[2]Final!CJ167</f>
        <v>0</v>
      </c>
      <c r="CJ46" s="277">
        <f>[2]Final!CK167</f>
        <v>0</v>
      </c>
      <c r="CK46" s="277">
        <f>[2]Final!CL167</f>
        <v>0</v>
      </c>
      <c r="CL46" s="277">
        <f>[2]Final!CM167</f>
        <v>0</v>
      </c>
      <c r="CM46" s="277">
        <f>[2]Final!CN167</f>
        <v>0</v>
      </c>
      <c r="CN46" s="277">
        <f>[2]Final!CO167</f>
        <v>0</v>
      </c>
      <c r="CO46" s="277">
        <f>[2]Final!CP167</f>
        <v>0</v>
      </c>
      <c r="CP46" s="277">
        <f>[2]Final!CQ167</f>
        <v>0</v>
      </c>
      <c r="CQ46" s="277">
        <f>[2]Final!CR167</f>
        <v>0</v>
      </c>
      <c r="CR46" s="277">
        <f>[2]Final!CS167</f>
        <v>0</v>
      </c>
      <c r="CS46" s="277">
        <f>[2]Final!CT167</f>
        <v>0</v>
      </c>
      <c r="CT46" s="277">
        <f>[2]Final!CU167</f>
        <v>0</v>
      </c>
      <c r="CU46" s="277">
        <f>[2]Final!CV167</f>
        <v>0</v>
      </c>
      <c r="CV46" s="277">
        <f>[2]Final!CW167</f>
        <v>0</v>
      </c>
      <c r="CW46" s="277">
        <f>[2]Final!CX167</f>
        <v>0</v>
      </c>
      <c r="CX46" s="277">
        <f>[2]Final!CY167</f>
        <v>0</v>
      </c>
      <c r="CY46" s="277">
        <f>[2]Final!CZ167</f>
        <v>0</v>
      </c>
      <c r="CZ46" s="277">
        <f>[2]Final!DA167</f>
        <v>0</v>
      </c>
      <c r="DA46" s="277">
        <f>[2]Final!DB167</f>
        <v>0</v>
      </c>
      <c r="DB46" s="277">
        <f>[2]Final!DC167</f>
        <v>0</v>
      </c>
      <c r="DC46" s="92"/>
      <c r="DD46" s="92"/>
      <c r="DE46" s="92"/>
      <c r="DF46" s="92"/>
      <c r="DG46" s="92"/>
      <c r="DH46" s="92"/>
      <c r="DI46" s="92"/>
      <c r="DJ46" s="92"/>
      <c r="DK46" s="92"/>
      <c r="DL46" s="92"/>
      <c r="DM46" s="92"/>
      <c r="DN46" s="92"/>
      <c r="DO46" s="92"/>
      <c r="DP46" s="92"/>
    </row>
    <row r="47" spans="1:120" x14ac:dyDescent="0.75">
      <c r="A47" s="226">
        <f t="shared" si="0"/>
        <v>1</v>
      </c>
      <c r="B47" s="92" t="s">
        <v>118</v>
      </c>
      <c r="C47" s="277">
        <f>[2]Final!D168</f>
        <v>0</v>
      </c>
      <c r="D47" s="277">
        <f>[2]Final!E168</f>
        <v>0</v>
      </c>
      <c r="E47" s="277">
        <f>[2]Final!F168</f>
        <v>0</v>
      </c>
      <c r="F47" s="277">
        <f>[2]Final!G168</f>
        <v>0</v>
      </c>
      <c r="G47" s="277">
        <f>[2]Final!H168</f>
        <v>0</v>
      </c>
      <c r="H47" s="277">
        <f>[2]Final!I168</f>
        <v>0</v>
      </c>
      <c r="I47" s="277">
        <f>[2]Final!J168</f>
        <v>0</v>
      </c>
      <c r="J47" s="277">
        <f>[2]Final!K168</f>
        <v>0</v>
      </c>
      <c r="K47" s="277">
        <f>[2]Final!L168</f>
        <v>0</v>
      </c>
      <c r="L47" s="277">
        <f>[2]Final!M168</f>
        <v>0</v>
      </c>
      <c r="M47" s="277">
        <f>[2]Final!N168</f>
        <v>0</v>
      </c>
      <c r="N47" s="277">
        <f>[2]Final!O168</f>
        <v>0</v>
      </c>
      <c r="O47" s="277">
        <f>[2]Final!P168</f>
        <v>0</v>
      </c>
      <c r="P47" s="277">
        <f>[2]Final!Q168</f>
        <v>0</v>
      </c>
      <c r="Q47" s="277">
        <f>[2]Final!R168</f>
        <v>0</v>
      </c>
      <c r="R47" s="277">
        <f>[2]Final!S168</f>
        <v>0</v>
      </c>
      <c r="S47" s="277">
        <f>[2]Final!T168</f>
        <v>0</v>
      </c>
      <c r="T47" s="277">
        <f>[2]Final!U168</f>
        <v>0</v>
      </c>
      <c r="U47" s="277">
        <f>[2]Final!V168</f>
        <v>0</v>
      </c>
      <c r="V47" s="277">
        <f>[2]Final!W168</f>
        <v>0</v>
      </c>
      <c r="W47" s="277">
        <f>[2]Final!X168</f>
        <v>0</v>
      </c>
      <c r="X47" s="277">
        <f>[2]Final!Y168</f>
        <v>0</v>
      </c>
      <c r="Y47" s="277">
        <f>[2]Final!Z168</f>
        <v>0</v>
      </c>
      <c r="Z47" s="277">
        <f>[2]Final!AA168</f>
        <v>0</v>
      </c>
      <c r="AA47" s="277">
        <f>[2]Final!AB168</f>
        <v>0</v>
      </c>
      <c r="AB47" s="277">
        <f>[2]Final!AC168</f>
        <v>0</v>
      </c>
      <c r="AC47" s="277">
        <f>[2]Final!AD168</f>
        <v>0</v>
      </c>
      <c r="AD47" s="277">
        <f>[2]Final!AE168</f>
        <v>0</v>
      </c>
      <c r="AE47" s="277">
        <f>[2]Final!AF168</f>
        <v>0</v>
      </c>
      <c r="AF47" s="277">
        <f>[2]Final!AG168</f>
        <v>0</v>
      </c>
      <c r="AG47" s="277">
        <f>[2]Final!AH168</f>
        <v>0</v>
      </c>
      <c r="AH47" s="277">
        <f>[2]Final!AI168</f>
        <v>0</v>
      </c>
      <c r="AI47" s="277">
        <f>[2]Final!AJ168</f>
        <v>0</v>
      </c>
      <c r="AJ47" s="277">
        <f>[2]Final!AK168</f>
        <v>0</v>
      </c>
      <c r="AK47" s="277">
        <f>[2]Final!AL168</f>
        <v>0</v>
      </c>
      <c r="AL47" s="277">
        <f>[2]Final!AM168</f>
        <v>0</v>
      </c>
      <c r="AM47" s="277">
        <f>[2]Final!AN168</f>
        <v>0</v>
      </c>
      <c r="AN47" s="277">
        <f>[2]Final!AO168</f>
        <v>0</v>
      </c>
      <c r="AO47" s="277">
        <f>[2]Final!AP168</f>
        <v>0</v>
      </c>
      <c r="AP47" s="277">
        <f>[2]Final!AQ168</f>
        <v>1</v>
      </c>
      <c r="AQ47" s="277">
        <f>[2]Final!AR168</f>
        <v>0</v>
      </c>
      <c r="AR47" s="277">
        <f>[2]Final!AS168</f>
        <v>0</v>
      </c>
      <c r="AS47" s="277">
        <f>[2]Final!AT168</f>
        <v>0</v>
      </c>
      <c r="AT47" s="277">
        <f>[2]Final!AU168</f>
        <v>0</v>
      </c>
      <c r="AU47" s="277">
        <f>[2]Final!AV168</f>
        <v>0</v>
      </c>
      <c r="AV47" s="277">
        <f>[2]Final!AW168</f>
        <v>0</v>
      </c>
      <c r="AW47" s="277">
        <f>[2]Final!AX168</f>
        <v>0</v>
      </c>
      <c r="AX47" s="277">
        <f>[2]Final!AY168</f>
        <v>0</v>
      </c>
      <c r="AY47" s="277">
        <f>[2]Final!AZ168</f>
        <v>0</v>
      </c>
      <c r="AZ47" s="277">
        <f>[2]Final!BA168</f>
        <v>0</v>
      </c>
      <c r="BA47" s="277">
        <f>[2]Final!BB168</f>
        <v>0</v>
      </c>
      <c r="BB47" s="277">
        <f>[2]Final!BC168</f>
        <v>0</v>
      </c>
      <c r="BC47" s="277">
        <f>[2]Final!BD168</f>
        <v>0</v>
      </c>
      <c r="BD47" s="277">
        <f>[2]Final!BE168</f>
        <v>0</v>
      </c>
      <c r="BE47" s="277">
        <f>[2]Final!BF168</f>
        <v>0</v>
      </c>
      <c r="BF47" s="277">
        <f>[2]Final!BG168</f>
        <v>0</v>
      </c>
      <c r="BG47" s="277">
        <f>[2]Final!BH168</f>
        <v>0</v>
      </c>
      <c r="BH47" s="277">
        <f>[2]Final!BI168</f>
        <v>0</v>
      </c>
      <c r="BI47" s="277">
        <f>[2]Final!BJ168</f>
        <v>0</v>
      </c>
      <c r="BJ47" s="277">
        <f>[2]Final!BK168</f>
        <v>0</v>
      </c>
      <c r="BK47" s="277">
        <f>[2]Final!BL168</f>
        <v>0</v>
      </c>
      <c r="BL47" s="277">
        <f>[2]Final!BM168</f>
        <v>0</v>
      </c>
      <c r="BM47" s="277">
        <f>[2]Final!BN168</f>
        <v>0</v>
      </c>
      <c r="BN47" s="277">
        <f>[2]Final!BO168</f>
        <v>0</v>
      </c>
      <c r="BO47" s="277">
        <f>[2]Final!BP168</f>
        <v>0</v>
      </c>
      <c r="BP47" s="277">
        <f>[2]Final!BQ168</f>
        <v>0</v>
      </c>
      <c r="BQ47" s="277">
        <f>[2]Final!BR168</f>
        <v>0</v>
      </c>
      <c r="BR47" s="277">
        <f>[2]Final!BS168</f>
        <v>0</v>
      </c>
      <c r="BS47" s="277">
        <f>[2]Final!BT168</f>
        <v>0</v>
      </c>
      <c r="BT47" s="277">
        <f>[2]Final!BU168</f>
        <v>0</v>
      </c>
      <c r="BU47" s="277">
        <f>[2]Final!BV168</f>
        <v>0</v>
      </c>
      <c r="BV47" s="277">
        <f>[2]Final!BW168</f>
        <v>0</v>
      </c>
      <c r="BW47" s="277">
        <f>[2]Final!BX168</f>
        <v>0</v>
      </c>
      <c r="BX47" s="277">
        <f>[2]Final!BY168</f>
        <v>0</v>
      </c>
      <c r="BY47" s="277">
        <f>[2]Final!BZ168</f>
        <v>0</v>
      </c>
      <c r="BZ47" s="277">
        <f>[2]Final!CA168</f>
        <v>0</v>
      </c>
      <c r="CA47" s="277">
        <f>[2]Final!CB168</f>
        <v>0</v>
      </c>
      <c r="CB47" s="277">
        <f>[2]Final!CC168</f>
        <v>0</v>
      </c>
      <c r="CC47" s="277">
        <f>[2]Final!CD168</f>
        <v>0</v>
      </c>
      <c r="CD47" s="277">
        <f>[2]Final!CE168</f>
        <v>0</v>
      </c>
      <c r="CE47" s="277">
        <f>[2]Final!CF168</f>
        <v>0</v>
      </c>
      <c r="CF47" s="277">
        <f>[2]Final!CG168</f>
        <v>0</v>
      </c>
      <c r="CG47" s="277">
        <f>[2]Final!CH168</f>
        <v>0</v>
      </c>
      <c r="CH47" s="277">
        <f>[2]Final!CI168</f>
        <v>0</v>
      </c>
      <c r="CI47" s="277">
        <f>[2]Final!CJ168</f>
        <v>0</v>
      </c>
      <c r="CJ47" s="277">
        <f>[2]Final!CK168</f>
        <v>0</v>
      </c>
      <c r="CK47" s="277">
        <f>[2]Final!CL168</f>
        <v>0</v>
      </c>
      <c r="CL47" s="277">
        <f>[2]Final!CM168</f>
        <v>0</v>
      </c>
      <c r="CM47" s="277">
        <f>[2]Final!CN168</f>
        <v>0</v>
      </c>
      <c r="CN47" s="277">
        <f>[2]Final!CO168</f>
        <v>0</v>
      </c>
      <c r="CO47" s="277">
        <f>[2]Final!CP168</f>
        <v>0</v>
      </c>
      <c r="CP47" s="277">
        <f>[2]Final!CQ168</f>
        <v>0</v>
      </c>
      <c r="CQ47" s="277">
        <f>[2]Final!CR168</f>
        <v>0</v>
      </c>
      <c r="CR47" s="277">
        <f>[2]Final!CS168</f>
        <v>0</v>
      </c>
      <c r="CS47" s="277">
        <f>[2]Final!CT168</f>
        <v>0</v>
      </c>
      <c r="CT47" s="277">
        <f>[2]Final!CU168</f>
        <v>0</v>
      </c>
      <c r="CU47" s="277">
        <f>[2]Final!CV168</f>
        <v>0</v>
      </c>
      <c r="CV47" s="277">
        <f>[2]Final!CW168</f>
        <v>0</v>
      </c>
      <c r="CW47" s="277">
        <f>[2]Final!CX168</f>
        <v>0</v>
      </c>
      <c r="CX47" s="277">
        <f>[2]Final!CY168</f>
        <v>0</v>
      </c>
      <c r="CY47" s="277">
        <f>[2]Final!CZ168</f>
        <v>0</v>
      </c>
      <c r="CZ47" s="277">
        <f>[2]Final!DA168</f>
        <v>0</v>
      </c>
      <c r="DA47" s="277">
        <f>[2]Final!DB168</f>
        <v>0</v>
      </c>
      <c r="DB47" s="277">
        <f>[2]Final!DC168</f>
        <v>0</v>
      </c>
      <c r="DC47" s="92"/>
      <c r="DD47" s="92"/>
      <c r="DE47" s="92"/>
      <c r="DF47" s="92"/>
      <c r="DG47" s="92"/>
      <c r="DH47" s="92"/>
      <c r="DI47" s="92"/>
      <c r="DJ47" s="92"/>
      <c r="DK47" s="92"/>
      <c r="DL47" s="92"/>
      <c r="DM47" s="92"/>
      <c r="DN47" s="92"/>
      <c r="DO47" s="92"/>
      <c r="DP47" s="92"/>
    </row>
    <row r="48" spans="1:120" x14ac:dyDescent="0.75">
      <c r="A48" s="226">
        <f t="shared" si="0"/>
        <v>1.0000000000000002</v>
      </c>
      <c r="B48" s="92" t="s">
        <v>120</v>
      </c>
      <c r="C48" s="277">
        <f>[2]Final!D169</f>
        <v>0</v>
      </c>
      <c r="D48" s="277">
        <f>[2]Final!E169</f>
        <v>0</v>
      </c>
      <c r="E48" s="277">
        <f>[2]Final!F169</f>
        <v>0</v>
      </c>
      <c r="F48" s="277">
        <f>[2]Final!G169</f>
        <v>0</v>
      </c>
      <c r="G48" s="277">
        <f>[2]Final!H169</f>
        <v>0</v>
      </c>
      <c r="H48" s="277">
        <f>[2]Final!I169</f>
        <v>0</v>
      </c>
      <c r="I48" s="277">
        <f>[2]Final!J169</f>
        <v>0</v>
      </c>
      <c r="J48" s="277">
        <f>[2]Final!K169</f>
        <v>0</v>
      </c>
      <c r="K48" s="277">
        <f>[2]Final!L169</f>
        <v>0</v>
      </c>
      <c r="L48" s="277">
        <f>[2]Final!M169</f>
        <v>0</v>
      </c>
      <c r="M48" s="277">
        <f>[2]Final!N169</f>
        <v>0</v>
      </c>
      <c r="N48" s="277">
        <f>[2]Final!O169</f>
        <v>0</v>
      </c>
      <c r="O48" s="277">
        <f>[2]Final!P169</f>
        <v>0</v>
      </c>
      <c r="P48" s="277">
        <f>[2]Final!Q169</f>
        <v>0</v>
      </c>
      <c r="Q48" s="277">
        <f>[2]Final!R169</f>
        <v>0</v>
      </c>
      <c r="R48" s="277">
        <f>[2]Final!S169</f>
        <v>0</v>
      </c>
      <c r="S48" s="277">
        <f>[2]Final!T169</f>
        <v>0</v>
      </c>
      <c r="T48" s="277">
        <f>[2]Final!U169</f>
        <v>0</v>
      </c>
      <c r="U48" s="277">
        <f>[2]Final!V169</f>
        <v>0</v>
      </c>
      <c r="V48" s="277">
        <f>[2]Final!W169</f>
        <v>0</v>
      </c>
      <c r="W48" s="277">
        <f>[2]Final!X169</f>
        <v>0</v>
      </c>
      <c r="X48" s="277">
        <f>[2]Final!Y169</f>
        <v>0</v>
      </c>
      <c r="Y48" s="277">
        <f>[2]Final!Z169</f>
        <v>0</v>
      </c>
      <c r="Z48" s="277">
        <f>[2]Final!AA169</f>
        <v>0</v>
      </c>
      <c r="AA48" s="277">
        <f>[2]Final!AB169</f>
        <v>0</v>
      </c>
      <c r="AB48" s="277">
        <f>[2]Final!AC169</f>
        <v>0</v>
      </c>
      <c r="AC48" s="277">
        <f>[2]Final!AD169</f>
        <v>0</v>
      </c>
      <c r="AD48" s="277">
        <f>[2]Final!AE169</f>
        <v>0</v>
      </c>
      <c r="AE48" s="277">
        <f>[2]Final!AF169</f>
        <v>0</v>
      </c>
      <c r="AF48" s="277">
        <f>[2]Final!AG169</f>
        <v>0</v>
      </c>
      <c r="AG48" s="277">
        <f>[2]Final!AH169</f>
        <v>0</v>
      </c>
      <c r="AH48" s="277">
        <f>[2]Final!AI169</f>
        <v>0</v>
      </c>
      <c r="AI48" s="277">
        <f>[2]Final!AJ169</f>
        <v>0</v>
      </c>
      <c r="AJ48" s="277">
        <f>[2]Final!AK169</f>
        <v>0</v>
      </c>
      <c r="AK48" s="277">
        <f>[2]Final!AL169</f>
        <v>0</v>
      </c>
      <c r="AL48" s="277">
        <f>[2]Final!AM169</f>
        <v>0</v>
      </c>
      <c r="AM48" s="277">
        <f>[2]Final!AN169</f>
        <v>0</v>
      </c>
      <c r="AN48" s="277">
        <f>[2]Final!AO169</f>
        <v>0</v>
      </c>
      <c r="AO48" s="277">
        <f>[2]Final!AP169</f>
        <v>0</v>
      </c>
      <c r="AP48" s="277">
        <f>[2]Final!AQ169</f>
        <v>0</v>
      </c>
      <c r="AQ48" s="277">
        <f>[2]Final!AR169</f>
        <v>0.96725109236522111</v>
      </c>
      <c r="AR48" s="277">
        <f>[2]Final!AS169</f>
        <v>7.3246433689171438E-3</v>
      </c>
      <c r="AS48" s="277">
        <f>[2]Final!AT169</f>
        <v>0</v>
      </c>
      <c r="AT48" s="277">
        <f>[2]Final!AU169</f>
        <v>0</v>
      </c>
      <c r="AU48" s="277">
        <f>[2]Final!AV169</f>
        <v>0</v>
      </c>
      <c r="AV48" s="277">
        <f>[2]Final!AW169</f>
        <v>0</v>
      </c>
      <c r="AW48" s="277">
        <f>[2]Final!AX169</f>
        <v>0</v>
      </c>
      <c r="AX48" s="277">
        <f>[2]Final!AY169</f>
        <v>0</v>
      </c>
      <c r="AY48" s="277">
        <f>[2]Final!AZ169</f>
        <v>0</v>
      </c>
      <c r="AZ48" s="277">
        <f>[2]Final!BA169</f>
        <v>0</v>
      </c>
      <c r="BA48" s="277">
        <f>[2]Final!BB169</f>
        <v>0</v>
      </c>
      <c r="BB48" s="277">
        <f>[2]Final!BC169</f>
        <v>0</v>
      </c>
      <c r="BC48" s="277">
        <f>[2]Final!BD169</f>
        <v>0</v>
      </c>
      <c r="BD48" s="277">
        <f>[2]Final!BE169</f>
        <v>0</v>
      </c>
      <c r="BE48" s="277">
        <f>[2]Final!BF169</f>
        <v>0</v>
      </c>
      <c r="BF48" s="277">
        <f>[2]Final!BG169</f>
        <v>0</v>
      </c>
      <c r="BG48" s="277">
        <f>[2]Final!BH169</f>
        <v>0</v>
      </c>
      <c r="BH48" s="277">
        <f>[2]Final!BI169</f>
        <v>0</v>
      </c>
      <c r="BI48" s="277">
        <f>[2]Final!BJ169</f>
        <v>0</v>
      </c>
      <c r="BJ48" s="277">
        <f>[2]Final!BK169</f>
        <v>0</v>
      </c>
      <c r="BK48" s="277">
        <f>[2]Final!BL169</f>
        <v>0</v>
      </c>
      <c r="BL48" s="277">
        <f>[2]Final!BM169</f>
        <v>0</v>
      </c>
      <c r="BM48" s="277">
        <f>[2]Final!BN169</f>
        <v>0</v>
      </c>
      <c r="BN48" s="277">
        <f>[2]Final!BO169</f>
        <v>0</v>
      </c>
      <c r="BO48" s="277">
        <f>[2]Final!BP169</f>
        <v>0</v>
      </c>
      <c r="BP48" s="277">
        <f>[2]Final!BQ169</f>
        <v>0</v>
      </c>
      <c r="BQ48" s="277">
        <f>[2]Final!BR169</f>
        <v>0</v>
      </c>
      <c r="BR48" s="277">
        <f>[2]Final!BS169</f>
        <v>0</v>
      </c>
      <c r="BS48" s="277">
        <f>[2]Final!BT169</f>
        <v>0</v>
      </c>
      <c r="BT48" s="277">
        <f>[2]Final!BU169</f>
        <v>0</v>
      </c>
      <c r="BU48" s="277">
        <f>[2]Final!BV169</f>
        <v>0</v>
      </c>
      <c r="BV48" s="277">
        <f>[2]Final!BW169</f>
        <v>0</v>
      </c>
      <c r="BW48" s="277">
        <f>[2]Final!BX169</f>
        <v>0</v>
      </c>
      <c r="BX48" s="277">
        <f>[2]Final!BY169</f>
        <v>0</v>
      </c>
      <c r="BY48" s="277">
        <f>[2]Final!BZ169</f>
        <v>0</v>
      </c>
      <c r="BZ48" s="277">
        <f>[2]Final!CA169</f>
        <v>0</v>
      </c>
      <c r="CA48" s="277">
        <f>[2]Final!CB169</f>
        <v>0</v>
      </c>
      <c r="CB48" s="277">
        <f>[2]Final!CC169</f>
        <v>0</v>
      </c>
      <c r="CC48" s="277">
        <f>[2]Final!CD169</f>
        <v>0</v>
      </c>
      <c r="CD48" s="277">
        <f>[2]Final!CE169</f>
        <v>0</v>
      </c>
      <c r="CE48" s="277">
        <f>[2]Final!CF169</f>
        <v>0</v>
      </c>
      <c r="CF48" s="277">
        <f>[2]Final!CG169</f>
        <v>0</v>
      </c>
      <c r="CG48" s="277">
        <f>[2]Final!CH169</f>
        <v>0</v>
      </c>
      <c r="CH48" s="277">
        <f>[2]Final!CI169</f>
        <v>0</v>
      </c>
      <c r="CI48" s="277">
        <f>[2]Final!CJ169</f>
        <v>0</v>
      </c>
      <c r="CJ48" s="277">
        <f>[2]Final!CK169</f>
        <v>0</v>
      </c>
      <c r="CK48" s="277">
        <f>[2]Final!CL169</f>
        <v>0</v>
      </c>
      <c r="CL48" s="277">
        <f>[2]Final!CM169</f>
        <v>0</v>
      </c>
      <c r="CM48" s="277">
        <f>[2]Final!CN169</f>
        <v>0</v>
      </c>
      <c r="CN48" s="277">
        <f>[2]Final!CO169</f>
        <v>0</v>
      </c>
      <c r="CO48" s="277">
        <f>[2]Final!CP169</f>
        <v>0</v>
      </c>
      <c r="CP48" s="277">
        <f>[2]Final!CQ169</f>
        <v>0</v>
      </c>
      <c r="CQ48" s="277">
        <f>[2]Final!CR169</f>
        <v>0</v>
      </c>
      <c r="CR48" s="277">
        <f>[2]Final!CS169</f>
        <v>0</v>
      </c>
      <c r="CS48" s="277">
        <f>[2]Final!CT169</f>
        <v>0</v>
      </c>
      <c r="CT48" s="277">
        <f>[2]Final!CU169</f>
        <v>0</v>
      </c>
      <c r="CU48" s="277">
        <f>[2]Final!CV169</f>
        <v>0</v>
      </c>
      <c r="CV48" s="277">
        <f>[2]Final!CW169</f>
        <v>0</v>
      </c>
      <c r="CW48" s="277">
        <f>[2]Final!CX169</f>
        <v>0</v>
      </c>
      <c r="CX48" s="277">
        <f>[2]Final!CY169</f>
        <v>0</v>
      </c>
      <c r="CY48" s="277">
        <f>[2]Final!CZ169</f>
        <v>0</v>
      </c>
      <c r="CZ48" s="277">
        <f>[2]Final!DA169</f>
        <v>2.5424264265861904E-2</v>
      </c>
      <c r="DA48" s="277">
        <f>[2]Final!DB169</f>
        <v>0</v>
      </c>
      <c r="DB48" s="277">
        <f>[2]Final!DC169</f>
        <v>0</v>
      </c>
      <c r="DC48" s="92"/>
      <c r="DD48" s="92"/>
      <c r="DE48" s="92"/>
      <c r="DF48" s="92"/>
      <c r="DG48" s="92"/>
      <c r="DH48" s="92"/>
      <c r="DI48" s="92"/>
      <c r="DJ48" s="92"/>
      <c r="DK48" s="92"/>
      <c r="DL48" s="92"/>
      <c r="DM48" s="92"/>
      <c r="DN48" s="92"/>
      <c r="DO48" s="92"/>
      <c r="DP48" s="92"/>
    </row>
    <row r="49" spans="1:120" x14ac:dyDescent="0.75">
      <c r="A49" s="226">
        <f t="shared" si="0"/>
        <v>0</v>
      </c>
      <c r="B49" s="92" t="s">
        <v>122</v>
      </c>
      <c r="C49" s="277">
        <f>[2]Final!D170</f>
        <v>0</v>
      </c>
      <c r="D49" s="277">
        <f>[2]Final!E170</f>
        <v>0</v>
      </c>
      <c r="E49" s="277">
        <f>[2]Final!F170</f>
        <v>0</v>
      </c>
      <c r="F49" s="277">
        <f>[2]Final!G170</f>
        <v>0</v>
      </c>
      <c r="G49" s="277">
        <f>[2]Final!H170</f>
        <v>0</v>
      </c>
      <c r="H49" s="277">
        <f>[2]Final!I170</f>
        <v>0</v>
      </c>
      <c r="I49" s="277">
        <f>[2]Final!J170</f>
        <v>0</v>
      </c>
      <c r="J49" s="277">
        <f>[2]Final!K170</f>
        <v>0</v>
      </c>
      <c r="K49" s="277">
        <f>[2]Final!L170</f>
        <v>0</v>
      </c>
      <c r="L49" s="277">
        <f>[2]Final!M170</f>
        <v>0</v>
      </c>
      <c r="M49" s="277">
        <f>[2]Final!N170</f>
        <v>0</v>
      </c>
      <c r="N49" s="277">
        <f>[2]Final!O170</f>
        <v>0</v>
      </c>
      <c r="O49" s="277">
        <f>[2]Final!P170</f>
        <v>0</v>
      </c>
      <c r="P49" s="277">
        <f>[2]Final!Q170</f>
        <v>0</v>
      </c>
      <c r="Q49" s="277">
        <f>[2]Final!R170</f>
        <v>0</v>
      </c>
      <c r="R49" s="277">
        <f>[2]Final!S170</f>
        <v>0</v>
      </c>
      <c r="S49" s="277">
        <f>[2]Final!T170</f>
        <v>0</v>
      </c>
      <c r="T49" s="277">
        <f>[2]Final!U170</f>
        <v>0</v>
      </c>
      <c r="U49" s="277">
        <f>[2]Final!V170</f>
        <v>0</v>
      </c>
      <c r="V49" s="277">
        <f>[2]Final!W170</f>
        <v>0</v>
      </c>
      <c r="W49" s="277">
        <f>[2]Final!X170</f>
        <v>0</v>
      </c>
      <c r="X49" s="277">
        <f>[2]Final!Y170</f>
        <v>0</v>
      </c>
      <c r="Y49" s="277">
        <f>[2]Final!Z170</f>
        <v>0</v>
      </c>
      <c r="Z49" s="277">
        <f>[2]Final!AA170</f>
        <v>0</v>
      </c>
      <c r="AA49" s="277">
        <f>[2]Final!AB170</f>
        <v>0</v>
      </c>
      <c r="AB49" s="277">
        <f>[2]Final!AC170</f>
        <v>0</v>
      </c>
      <c r="AC49" s="277">
        <f>[2]Final!AD170</f>
        <v>0</v>
      </c>
      <c r="AD49" s="277">
        <f>[2]Final!AE170</f>
        <v>0</v>
      </c>
      <c r="AE49" s="277">
        <f>[2]Final!AF170</f>
        <v>0</v>
      </c>
      <c r="AF49" s="277">
        <f>[2]Final!AG170</f>
        <v>0</v>
      </c>
      <c r="AG49" s="277">
        <f>[2]Final!AH170</f>
        <v>0</v>
      </c>
      <c r="AH49" s="277">
        <f>[2]Final!AI170</f>
        <v>0</v>
      </c>
      <c r="AI49" s="277">
        <f>[2]Final!AJ170</f>
        <v>0</v>
      </c>
      <c r="AJ49" s="277">
        <f>[2]Final!AK170</f>
        <v>0</v>
      </c>
      <c r="AK49" s="277">
        <f>[2]Final!AL170</f>
        <v>0</v>
      </c>
      <c r="AL49" s="277">
        <f>[2]Final!AM170</f>
        <v>0</v>
      </c>
      <c r="AM49" s="277">
        <f>[2]Final!AN170</f>
        <v>0</v>
      </c>
      <c r="AN49" s="277">
        <f>[2]Final!AO170</f>
        <v>0</v>
      </c>
      <c r="AO49" s="277">
        <f>[2]Final!AP170</f>
        <v>0</v>
      </c>
      <c r="AP49" s="277">
        <f>[2]Final!AQ170</f>
        <v>0</v>
      </c>
      <c r="AQ49" s="277">
        <f>[2]Final!AR170</f>
        <v>0</v>
      </c>
      <c r="AR49" s="277">
        <f>[2]Final!AS170</f>
        <v>0</v>
      </c>
      <c r="AS49" s="277">
        <f>[2]Final!AT170</f>
        <v>0</v>
      </c>
      <c r="AT49" s="277">
        <f>[2]Final!AU170</f>
        <v>0</v>
      </c>
      <c r="AU49" s="277">
        <f>[2]Final!AV170</f>
        <v>0</v>
      </c>
      <c r="AV49" s="277">
        <f>[2]Final!AW170</f>
        <v>0</v>
      </c>
      <c r="AW49" s="277">
        <f>[2]Final!AX170</f>
        <v>0</v>
      </c>
      <c r="AX49" s="277">
        <f>[2]Final!AY170</f>
        <v>0</v>
      </c>
      <c r="AY49" s="277">
        <f>[2]Final!AZ170</f>
        <v>0</v>
      </c>
      <c r="AZ49" s="277">
        <f>[2]Final!BA170</f>
        <v>0</v>
      </c>
      <c r="BA49" s="277">
        <f>[2]Final!BB170</f>
        <v>0</v>
      </c>
      <c r="BB49" s="277">
        <f>[2]Final!BC170</f>
        <v>0</v>
      </c>
      <c r="BC49" s="277">
        <f>[2]Final!BD170</f>
        <v>0</v>
      </c>
      <c r="BD49" s="277">
        <f>[2]Final!BE170</f>
        <v>0</v>
      </c>
      <c r="BE49" s="277">
        <f>[2]Final!BF170</f>
        <v>0</v>
      </c>
      <c r="BF49" s="277">
        <f>[2]Final!BG170</f>
        <v>0</v>
      </c>
      <c r="BG49" s="277">
        <f>[2]Final!BH170</f>
        <v>0</v>
      </c>
      <c r="BH49" s="277">
        <f>[2]Final!BI170</f>
        <v>0</v>
      </c>
      <c r="BI49" s="277">
        <f>[2]Final!BJ170</f>
        <v>0</v>
      </c>
      <c r="BJ49" s="277">
        <f>[2]Final!BK170</f>
        <v>0</v>
      </c>
      <c r="BK49" s="277">
        <f>[2]Final!BL170</f>
        <v>0</v>
      </c>
      <c r="BL49" s="277">
        <f>[2]Final!BM170</f>
        <v>0</v>
      </c>
      <c r="BM49" s="277">
        <f>[2]Final!BN170</f>
        <v>0</v>
      </c>
      <c r="BN49" s="277">
        <f>[2]Final!BO170</f>
        <v>0</v>
      </c>
      <c r="BO49" s="277">
        <f>[2]Final!BP170</f>
        <v>0</v>
      </c>
      <c r="BP49" s="277">
        <f>[2]Final!BQ170</f>
        <v>0</v>
      </c>
      <c r="BQ49" s="277">
        <f>[2]Final!BR170</f>
        <v>0</v>
      </c>
      <c r="BR49" s="277">
        <f>[2]Final!BS170</f>
        <v>0</v>
      </c>
      <c r="BS49" s="277">
        <f>[2]Final!BT170</f>
        <v>0</v>
      </c>
      <c r="BT49" s="277">
        <f>[2]Final!BU170</f>
        <v>0</v>
      </c>
      <c r="BU49" s="277">
        <f>[2]Final!BV170</f>
        <v>0</v>
      </c>
      <c r="BV49" s="277">
        <f>[2]Final!BW170</f>
        <v>0</v>
      </c>
      <c r="BW49" s="277">
        <f>[2]Final!BX170</f>
        <v>0</v>
      </c>
      <c r="BX49" s="277">
        <f>[2]Final!BY170</f>
        <v>0</v>
      </c>
      <c r="BY49" s="277">
        <f>[2]Final!BZ170</f>
        <v>0</v>
      </c>
      <c r="BZ49" s="277">
        <f>[2]Final!CA170</f>
        <v>0</v>
      </c>
      <c r="CA49" s="277">
        <f>[2]Final!CB170</f>
        <v>0</v>
      </c>
      <c r="CB49" s="277">
        <f>[2]Final!CC170</f>
        <v>0</v>
      </c>
      <c r="CC49" s="277">
        <f>[2]Final!CD170</f>
        <v>0</v>
      </c>
      <c r="CD49" s="277">
        <f>[2]Final!CE170</f>
        <v>0</v>
      </c>
      <c r="CE49" s="277">
        <f>[2]Final!CF170</f>
        <v>0</v>
      </c>
      <c r="CF49" s="277">
        <f>[2]Final!CG170</f>
        <v>0</v>
      </c>
      <c r="CG49" s="277">
        <f>[2]Final!CH170</f>
        <v>0</v>
      </c>
      <c r="CH49" s="277">
        <f>[2]Final!CI170</f>
        <v>0</v>
      </c>
      <c r="CI49" s="277">
        <f>[2]Final!CJ170</f>
        <v>0</v>
      </c>
      <c r="CJ49" s="277">
        <f>[2]Final!CK170</f>
        <v>0</v>
      </c>
      <c r="CK49" s="277">
        <f>[2]Final!CL170</f>
        <v>0</v>
      </c>
      <c r="CL49" s="277">
        <f>[2]Final!CM170</f>
        <v>0</v>
      </c>
      <c r="CM49" s="277">
        <f>[2]Final!CN170</f>
        <v>0</v>
      </c>
      <c r="CN49" s="277">
        <f>[2]Final!CO170</f>
        <v>0</v>
      </c>
      <c r="CO49" s="277">
        <f>[2]Final!CP170</f>
        <v>0</v>
      </c>
      <c r="CP49" s="277">
        <f>[2]Final!CQ170</f>
        <v>0</v>
      </c>
      <c r="CQ49" s="277">
        <f>[2]Final!CR170</f>
        <v>0</v>
      </c>
      <c r="CR49" s="277">
        <f>[2]Final!CS170</f>
        <v>0</v>
      </c>
      <c r="CS49" s="277">
        <f>[2]Final!CT170</f>
        <v>0</v>
      </c>
      <c r="CT49" s="277">
        <f>[2]Final!CU170</f>
        <v>0</v>
      </c>
      <c r="CU49" s="277">
        <f>[2]Final!CV170</f>
        <v>0</v>
      </c>
      <c r="CV49" s="277">
        <f>[2]Final!CW170</f>
        <v>0</v>
      </c>
      <c r="CW49" s="277">
        <f>[2]Final!CX170</f>
        <v>0</v>
      </c>
      <c r="CX49" s="277">
        <f>[2]Final!CY170</f>
        <v>0</v>
      </c>
      <c r="CY49" s="277">
        <f>[2]Final!CZ170</f>
        <v>0</v>
      </c>
      <c r="CZ49" s="277">
        <f>[2]Final!DA170</f>
        <v>0</v>
      </c>
      <c r="DA49" s="277">
        <f>[2]Final!DB170</f>
        <v>0</v>
      </c>
      <c r="DB49" s="277">
        <f>[2]Final!DC170</f>
        <v>0</v>
      </c>
      <c r="DC49" s="92"/>
      <c r="DD49" s="92"/>
      <c r="DE49" s="92"/>
      <c r="DF49" s="92"/>
      <c r="DG49" s="92"/>
      <c r="DH49" s="92"/>
      <c r="DI49" s="92"/>
      <c r="DJ49" s="92"/>
      <c r="DK49" s="92"/>
      <c r="DL49" s="92"/>
      <c r="DM49" s="92"/>
      <c r="DN49" s="92"/>
      <c r="DO49" s="92"/>
      <c r="DP49" s="92"/>
    </row>
    <row r="50" spans="1:120" x14ac:dyDescent="0.75">
      <c r="A50" s="226">
        <f t="shared" si="0"/>
        <v>0.99999999999999989</v>
      </c>
      <c r="B50" s="92" t="s">
        <v>126</v>
      </c>
      <c r="C50" s="277">
        <f>[2]Final!D171</f>
        <v>0</v>
      </c>
      <c r="D50" s="277">
        <f>[2]Final!E171</f>
        <v>0</v>
      </c>
      <c r="E50" s="277">
        <f>[2]Final!F171</f>
        <v>0</v>
      </c>
      <c r="F50" s="277">
        <f>[2]Final!G171</f>
        <v>0</v>
      </c>
      <c r="G50" s="277">
        <f>[2]Final!H171</f>
        <v>0</v>
      </c>
      <c r="H50" s="277">
        <f>[2]Final!I171</f>
        <v>0</v>
      </c>
      <c r="I50" s="277">
        <f>[2]Final!J171</f>
        <v>0</v>
      </c>
      <c r="J50" s="277">
        <f>[2]Final!K171</f>
        <v>0</v>
      </c>
      <c r="K50" s="277">
        <f>[2]Final!L171</f>
        <v>0</v>
      </c>
      <c r="L50" s="277">
        <f>[2]Final!M171</f>
        <v>0</v>
      </c>
      <c r="M50" s="277">
        <f>[2]Final!N171</f>
        <v>0</v>
      </c>
      <c r="N50" s="277">
        <f>[2]Final!O171</f>
        <v>0</v>
      </c>
      <c r="O50" s="277">
        <f>[2]Final!P171</f>
        <v>0</v>
      </c>
      <c r="P50" s="277">
        <f>[2]Final!Q171</f>
        <v>0</v>
      </c>
      <c r="Q50" s="277">
        <f>[2]Final!R171</f>
        <v>0</v>
      </c>
      <c r="R50" s="277">
        <f>[2]Final!S171</f>
        <v>0</v>
      </c>
      <c r="S50" s="277">
        <f>[2]Final!T171</f>
        <v>0</v>
      </c>
      <c r="T50" s="277">
        <f>[2]Final!U171</f>
        <v>0</v>
      </c>
      <c r="U50" s="277">
        <f>[2]Final!V171</f>
        <v>0</v>
      </c>
      <c r="V50" s="277">
        <f>[2]Final!W171</f>
        <v>0</v>
      </c>
      <c r="W50" s="277">
        <f>[2]Final!X171</f>
        <v>0</v>
      </c>
      <c r="X50" s="277">
        <f>[2]Final!Y171</f>
        <v>0</v>
      </c>
      <c r="Y50" s="277">
        <f>[2]Final!Z171</f>
        <v>0</v>
      </c>
      <c r="Z50" s="277">
        <f>[2]Final!AA171</f>
        <v>0</v>
      </c>
      <c r="AA50" s="277">
        <f>[2]Final!AB171</f>
        <v>0</v>
      </c>
      <c r="AB50" s="277">
        <f>[2]Final!AC171</f>
        <v>0</v>
      </c>
      <c r="AC50" s="277">
        <f>[2]Final!AD171</f>
        <v>0</v>
      </c>
      <c r="AD50" s="277">
        <f>[2]Final!AE171</f>
        <v>0</v>
      </c>
      <c r="AE50" s="277">
        <f>[2]Final!AF171</f>
        <v>0</v>
      </c>
      <c r="AF50" s="277">
        <f>[2]Final!AG171</f>
        <v>0</v>
      </c>
      <c r="AG50" s="277">
        <f>[2]Final!AH171</f>
        <v>0</v>
      </c>
      <c r="AH50" s="277">
        <f>[2]Final!AI171</f>
        <v>0</v>
      </c>
      <c r="AI50" s="277">
        <f>[2]Final!AJ171</f>
        <v>0</v>
      </c>
      <c r="AJ50" s="277">
        <f>[2]Final!AK171</f>
        <v>0</v>
      </c>
      <c r="AK50" s="277">
        <f>[2]Final!AL171</f>
        <v>0</v>
      </c>
      <c r="AL50" s="277">
        <f>[2]Final!AM171</f>
        <v>0</v>
      </c>
      <c r="AM50" s="277">
        <f>[2]Final!AN171</f>
        <v>0</v>
      </c>
      <c r="AN50" s="277">
        <f>[2]Final!AO171</f>
        <v>0</v>
      </c>
      <c r="AO50" s="277">
        <f>[2]Final!AP171</f>
        <v>0</v>
      </c>
      <c r="AP50" s="277">
        <f>[2]Final!AQ171</f>
        <v>0</v>
      </c>
      <c r="AQ50" s="277">
        <f>[2]Final!AR171</f>
        <v>0</v>
      </c>
      <c r="AR50" s="277">
        <f>[2]Final!AS171</f>
        <v>0</v>
      </c>
      <c r="AS50" s="277">
        <f>[2]Final!AT171</f>
        <v>0.55223080041281203</v>
      </c>
      <c r="AT50" s="277">
        <f>[2]Final!AU171</f>
        <v>0</v>
      </c>
      <c r="AU50" s="277">
        <f>[2]Final!AV171</f>
        <v>0</v>
      </c>
      <c r="AV50" s="277">
        <f>[2]Final!AW171</f>
        <v>1.8307126833919021E-2</v>
      </c>
      <c r="AW50" s="277">
        <f>[2]Final!AX171</f>
        <v>0.16094245773668001</v>
      </c>
      <c r="AX50" s="277">
        <f>[2]Final!AY171</f>
        <v>0</v>
      </c>
      <c r="AY50" s="277">
        <f>[2]Final!AZ171</f>
        <v>0</v>
      </c>
      <c r="AZ50" s="277">
        <f>[2]Final!BA171</f>
        <v>3.6271432356788716E-2</v>
      </c>
      <c r="BA50" s="277">
        <f>[2]Final!BB171</f>
        <v>0.1198033513869563</v>
      </c>
      <c r="BB50" s="277">
        <f>[2]Final!BC171</f>
        <v>0</v>
      </c>
      <c r="BC50" s="277">
        <f>[2]Final!BD171</f>
        <v>0</v>
      </c>
      <c r="BD50" s="277">
        <f>[2]Final!BE171</f>
        <v>0</v>
      </c>
      <c r="BE50" s="277">
        <f>[2]Final!BF171</f>
        <v>0</v>
      </c>
      <c r="BF50" s="277">
        <f>[2]Final!BG171</f>
        <v>0</v>
      </c>
      <c r="BG50" s="277">
        <f>[2]Final!BH171</f>
        <v>0</v>
      </c>
      <c r="BH50" s="277">
        <f>[2]Final!BI171</f>
        <v>0</v>
      </c>
      <c r="BI50" s="277">
        <f>[2]Final!BJ171</f>
        <v>0</v>
      </c>
      <c r="BJ50" s="277">
        <f>[2]Final!BK171</f>
        <v>0</v>
      </c>
      <c r="BK50" s="277">
        <f>[2]Final!BL171</f>
        <v>0</v>
      </c>
      <c r="BL50" s="277">
        <f>[2]Final!BM171</f>
        <v>0</v>
      </c>
      <c r="BM50" s="277">
        <f>[2]Final!BN171</f>
        <v>0</v>
      </c>
      <c r="BN50" s="277">
        <f>[2]Final!BO171</f>
        <v>0</v>
      </c>
      <c r="BO50" s="277">
        <f>[2]Final!BP171</f>
        <v>0</v>
      </c>
      <c r="BP50" s="277">
        <f>[2]Final!BQ171</f>
        <v>0</v>
      </c>
      <c r="BQ50" s="277">
        <f>[2]Final!BR171</f>
        <v>0</v>
      </c>
      <c r="BR50" s="277">
        <f>[2]Final!BS171</f>
        <v>0</v>
      </c>
      <c r="BS50" s="277">
        <f>[2]Final!BT171</f>
        <v>0</v>
      </c>
      <c r="BT50" s="277">
        <f>[2]Final!BU171</f>
        <v>0</v>
      </c>
      <c r="BU50" s="277">
        <f>[2]Final!BV171</f>
        <v>0</v>
      </c>
      <c r="BV50" s="277">
        <f>[2]Final!BW171</f>
        <v>4.1078709349115831E-2</v>
      </c>
      <c r="BW50" s="277">
        <f>[2]Final!BX171</f>
        <v>0</v>
      </c>
      <c r="BX50" s="277">
        <f>[2]Final!BY171</f>
        <v>0</v>
      </c>
      <c r="BY50" s="277">
        <f>[2]Final!BZ171</f>
        <v>0</v>
      </c>
      <c r="BZ50" s="277">
        <f>[2]Final!CA171</f>
        <v>8.219970748070177E-3</v>
      </c>
      <c r="CA50" s="277">
        <f>[2]Final!CB171</f>
        <v>1.2939625050689558E-2</v>
      </c>
      <c r="CB50" s="277">
        <f>[2]Final!CC171</f>
        <v>0</v>
      </c>
      <c r="CC50" s="277">
        <f>[2]Final!CD171</f>
        <v>0</v>
      </c>
      <c r="CD50" s="277">
        <f>[2]Final!CE171</f>
        <v>0</v>
      </c>
      <c r="CE50" s="277">
        <f>[2]Final!CF171</f>
        <v>0</v>
      </c>
      <c r="CF50" s="277">
        <f>[2]Final!CG171</f>
        <v>5.0206526124968238E-2</v>
      </c>
      <c r="CG50" s="277">
        <f>[2]Final!CH171</f>
        <v>0</v>
      </c>
      <c r="CH50" s="277">
        <f>[2]Final!CI171</f>
        <v>0</v>
      </c>
      <c r="CI50" s="277">
        <f>[2]Final!CJ171</f>
        <v>0</v>
      </c>
      <c r="CJ50" s="277">
        <f>[2]Final!CK171</f>
        <v>0</v>
      </c>
      <c r="CK50" s="277">
        <f>[2]Final!CL171</f>
        <v>0</v>
      </c>
      <c r="CL50" s="277">
        <f>[2]Final!CM171</f>
        <v>0</v>
      </c>
      <c r="CM50" s="277">
        <f>[2]Final!CN171</f>
        <v>0</v>
      </c>
      <c r="CN50" s="277">
        <f>[2]Final!CO171</f>
        <v>0</v>
      </c>
      <c r="CO50" s="277">
        <f>[2]Final!CP171</f>
        <v>0</v>
      </c>
      <c r="CP50" s="277">
        <f>[2]Final!CQ171</f>
        <v>0</v>
      </c>
      <c r="CQ50" s="277">
        <f>[2]Final!CR171</f>
        <v>0</v>
      </c>
      <c r="CR50" s="277">
        <f>[2]Final!CS171</f>
        <v>0</v>
      </c>
      <c r="CS50" s="277">
        <f>[2]Final!CT171</f>
        <v>0</v>
      </c>
      <c r="CT50" s="277">
        <f>[2]Final!CU171</f>
        <v>0</v>
      </c>
      <c r="CU50" s="277">
        <f>[2]Final!CV171</f>
        <v>0</v>
      </c>
      <c r="CV50" s="277">
        <f>[2]Final!CW171</f>
        <v>0</v>
      </c>
      <c r="CW50" s="277">
        <f>[2]Final!CX171</f>
        <v>0</v>
      </c>
      <c r="CX50" s="277">
        <f>[2]Final!CY171</f>
        <v>0</v>
      </c>
      <c r="CY50" s="277">
        <f>[2]Final!CZ171</f>
        <v>0</v>
      </c>
      <c r="CZ50" s="277">
        <f>[2]Final!DA171</f>
        <v>0</v>
      </c>
      <c r="DA50" s="277">
        <f>[2]Final!DB171</f>
        <v>0</v>
      </c>
      <c r="DB50" s="277">
        <f>[2]Final!DC171</f>
        <v>0</v>
      </c>
      <c r="DC50" s="92"/>
      <c r="DD50" s="92"/>
      <c r="DE50" s="92"/>
      <c r="DF50" s="92"/>
      <c r="DG50" s="92"/>
      <c r="DH50" s="92"/>
      <c r="DI50" s="92"/>
      <c r="DJ50" s="92"/>
      <c r="DK50" s="92"/>
      <c r="DL50" s="92"/>
      <c r="DM50" s="92"/>
      <c r="DN50" s="92"/>
      <c r="DO50" s="92"/>
      <c r="DP50" s="92"/>
    </row>
    <row r="51" spans="1:120" x14ac:dyDescent="0.75">
      <c r="A51" s="226">
        <f t="shared" si="0"/>
        <v>1</v>
      </c>
      <c r="B51" s="92" t="s">
        <v>128</v>
      </c>
      <c r="C51" s="277">
        <f>[2]Final!D172</f>
        <v>0</v>
      </c>
      <c r="D51" s="277">
        <f>[2]Final!E172</f>
        <v>0</v>
      </c>
      <c r="E51" s="277">
        <f>[2]Final!F172</f>
        <v>0</v>
      </c>
      <c r="F51" s="277">
        <f>[2]Final!G172</f>
        <v>0</v>
      </c>
      <c r="G51" s="277">
        <f>[2]Final!H172</f>
        <v>0</v>
      </c>
      <c r="H51" s="277">
        <f>[2]Final!I172</f>
        <v>0</v>
      </c>
      <c r="I51" s="277">
        <f>[2]Final!J172</f>
        <v>0</v>
      </c>
      <c r="J51" s="277">
        <f>[2]Final!K172</f>
        <v>0</v>
      </c>
      <c r="K51" s="277">
        <f>[2]Final!L172</f>
        <v>0</v>
      </c>
      <c r="L51" s="277">
        <f>[2]Final!M172</f>
        <v>0</v>
      </c>
      <c r="M51" s="277">
        <f>[2]Final!N172</f>
        <v>0</v>
      </c>
      <c r="N51" s="277">
        <f>[2]Final!O172</f>
        <v>0</v>
      </c>
      <c r="O51" s="277">
        <f>[2]Final!P172</f>
        <v>0</v>
      </c>
      <c r="P51" s="277">
        <f>[2]Final!Q172</f>
        <v>0</v>
      </c>
      <c r="Q51" s="277">
        <f>[2]Final!R172</f>
        <v>0</v>
      </c>
      <c r="R51" s="277">
        <f>[2]Final!S172</f>
        <v>0</v>
      </c>
      <c r="S51" s="277">
        <f>[2]Final!T172</f>
        <v>0</v>
      </c>
      <c r="T51" s="277">
        <f>[2]Final!U172</f>
        <v>0</v>
      </c>
      <c r="U51" s="277">
        <f>[2]Final!V172</f>
        <v>0</v>
      </c>
      <c r="V51" s="277">
        <f>[2]Final!W172</f>
        <v>0</v>
      </c>
      <c r="W51" s="277">
        <f>[2]Final!X172</f>
        <v>0</v>
      </c>
      <c r="X51" s="277">
        <f>[2]Final!Y172</f>
        <v>0</v>
      </c>
      <c r="Y51" s="277">
        <f>[2]Final!Z172</f>
        <v>0</v>
      </c>
      <c r="Z51" s="277">
        <f>[2]Final!AA172</f>
        <v>0</v>
      </c>
      <c r="AA51" s="277">
        <f>[2]Final!AB172</f>
        <v>0</v>
      </c>
      <c r="AB51" s="277">
        <f>[2]Final!AC172</f>
        <v>0</v>
      </c>
      <c r="AC51" s="277">
        <f>[2]Final!AD172</f>
        <v>0</v>
      </c>
      <c r="AD51" s="277">
        <f>[2]Final!AE172</f>
        <v>0</v>
      </c>
      <c r="AE51" s="277">
        <f>[2]Final!AF172</f>
        <v>0</v>
      </c>
      <c r="AF51" s="277">
        <f>[2]Final!AG172</f>
        <v>0</v>
      </c>
      <c r="AG51" s="277">
        <f>[2]Final!AH172</f>
        <v>0</v>
      </c>
      <c r="AH51" s="277">
        <f>[2]Final!AI172</f>
        <v>0</v>
      </c>
      <c r="AI51" s="277">
        <f>[2]Final!AJ172</f>
        <v>0</v>
      </c>
      <c r="AJ51" s="277">
        <f>[2]Final!AK172</f>
        <v>0</v>
      </c>
      <c r="AK51" s="277">
        <f>[2]Final!AL172</f>
        <v>0</v>
      </c>
      <c r="AL51" s="277">
        <f>[2]Final!AM172</f>
        <v>0</v>
      </c>
      <c r="AM51" s="277">
        <f>[2]Final!AN172</f>
        <v>0</v>
      </c>
      <c r="AN51" s="277">
        <f>[2]Final!AO172</f>
        <v>0</v>
      </c>
      <c r="AO51" s="277">
        <f>[2]Final!AP172</f>
        <v>0</v>
      </c>
      <c r="AP51" s="277">
        <f>[2]Final!AQ172</f>
        <v>0</v>
      </c>
      <c r="AQ51" s="277">
        <f>[2]Final!AR172</f>
        <v>0</v>
      </c>
      <c r="AR51" s="277">
        <f>[2]Final!AS172</f>
        <v>0</v>
      </c>
      <c r="AS51" s="277">
        <f>[2]Final!AT172</f>
        <v>0</v>
      </c>
      <c r="AT51" s="277">
        <f>[2]Final!AU172</f>
        <v>0.90288435901819175</v>
      </c>
      <c r="AU51" s="277">
        <f>[2]Final!AV172</f>
        <v>0</v>
      </c>
      <c r="AV51" s="277">
        <f>[2]Final!AW172</f>
        <v>0</v>
      </c>
      <c r="AW51" s="277">
        <f>[2]Final!AX172</f>
        <v>0</v>
      </c>
      <c r="AX51" s="277">
        <f>[2]Final!AY172</f>
        <v>0</v>
      </c>
      <c r="AY51" s="277">
        <f>[2]Final!AZ172</f>
        <v>9.7115640981808277E-2</v>
      </c>
      <c r="AZ51" s="277">
        <f>[2]Final!BA172</f>
        <v>0</v>
      </c>
      <c r="BA51" s="277">
        <f>[2]Final!BB172</f>
        <v>0</v>
      </c>
      <c r="BB51" s="277">
        <f>[2]Final!BC172</f>
        <v>0</v>
      </c>
      <c r="BC51" s="277">
        <f>[2]Final!BD172</f>
        <v>0</v>
      </c>
      <c r="BD51" s="277">
        <f>[2]Final!BE172</f>
        <v>0</v>
      </c>
      <c r="BE51" s="277">
        <f>[2]Final!BF172</f>
        <v>0</v>
      </c>
      <c r="BF51" s="277">
        <f>[2]Final!BG172</f>
        <v>0</v>
      </c>
      <c r="BG51" s="277">
        <f>[2]Final!BH172</f>
        <v>0</v>
      </c>
      <c r="BH51" s="277">
        <f>[2]Final!BI172</f>
        <v>0</v>
      </c>
      <c r="BI51" s="277">
        <f>[2]Final!BJ172</f>
        <v>0</v>
      </c>
      <c r="BJ51" s="277">
        <f>[2]Final!BK172</f>
        <v>0</v>
      </c>
      <c r="BK51" s="277">
        <f>[2]Final!BL172</f>
        <v>0</v>
      </c>
      <c r="BL51" s="277">
        <f>[2]Final!BM172</f>
        <v>0</v>
      </c>
      <c r="BM51" s="277">
        <f>[2]Final!BN172</f>
        <v>0</v>
      </c>
      <c r="BN51" s="277">
        <f>[2]Final!BO172</f>
        <v>0</v>
      </c>
      <c r="BO51" s="277">
        <f>[2]Final!BP172</f>
        <v>0</v>
      </c>
      <c r="BP51" s="277">
        <f>[2]Final!BQ172</f>
        <v>0</v>
      </c>
      <c r="BQ51" s="277">
        <f>[2]Final!BR172</f>
        <v>0</v>
      </c>
      <c r="BR51" s="277">
        <f>[2]Final!BS172</f>
        <v>0</v>
      </c>
      <c r="BS51" s="277">
        <f>[2]Final!BT172</f>
        <v>0</v>
      </c>
      <c r="BT51" s="277">
        <f>[2]Final!BU172</f>
        <v>0</v>
      </c>
      <c r="BU51" s="277">
        <f>[2]Final!BV172</f>
        <v>0</v>
      </c>
      <c r="BV51" s="277">
        <f>[2]Final!BW172</f>
        <v>0</v>
      </c>
      <c r="BW51" s="277">
        <f>[2]Final!BX172</f>
        <v>0</v>
      </c>
      <c r="BX51" s="277">
        <f>[2]Final!BY172</f>
        <v>0</v>
      </c>
      <c r="BY51" s="277">
        <f>[2]Final!BZ172</f>
        <v>0</v>
      </c>
      <c r="BZ51" s="277">
        <f>[2]Final!CA172</f>
        <v>0</v>
      </c>
      <c r="CA51" s="277">
        <f>[2]Final!CB172</f>
        <v>0</v>
      </c>
      <c r="CB51" s="277">
        <f>[2]Final!CC172</f>
        <v>0</v>
      </c>
      <c r="CC51" s="277">
        <f>[2]Final!CD172</f>
        <v>0</v>
      </c>
      <c r="CD51" s="277">
        <f>[2]Final!CE172</f>
        <v>0</v>
      </c>
      <c r="CE51" s="277">
        <f>[2]Final!CF172</f>
        <v>0</v>
      </c>
      <c r="CF51" s="277">
        <f>[2]Final!CG172</f>
        <v>0</v>
      </c>
      <c r="CG51" s="277">
        <f>[2]Final!CH172</f>
        <v>0</v>
      </c>
      <c r="CH51" s="277">
        <f>[2]Final!CI172</f>
        <v>0</v>
      </c>
      <c r="CI51" s="277">
        <f>[2]Final!CJ172</f>
        <v>0</v>
      </c>
      <c r="CJ51" s="277">
        <f>[2]Final!CK172</f>
        <v>0</v>
      </c>
      <c r="CK51" s="277">
        <f>[2]Final!CL172</f>
        <v>0</v>
      </c>
      <c r="CL51" s="277">
        <f>[2]Final!CM172</f>
        <v>0</v>
      </c>
      <c r="CM51" s="277">
        <f>[2]Final!CN172</f>
        <v>0</v>
      </c>
      <c r="CN51" s="277">
        <f>[2]Final!CO172</f>
        <v>0</v>
      </c>
      <c r="CO51" s="277">
        <f>[2]Final!CP172</f>
        <v>0</v>
      </c>
      <c r="CP51" s="277">
        <f>[2]Final!CQ172</f>
        <v>0</v>
      </c>
      <c r="CQ51" s="277">
        <f>[2]Final!CR172</f>
        <v>0</v>
      </c>
      <c r="CR51" s="277">
        <f>[2]Final!CS172</f>
        <v>0</v>
      </c>
      <c r="CS51" s="277">
        <f>[2]Final!CT172</f>
        <v>0</v>
      </c>
      <c r="CT51" s="277">
        <f>[2]Final!CU172</f>
        <v>0</v>
      </c>
      <c r="CU51" s="277">
        <f>[2]Final!CV172</f>
        <v>0</v>
      </c>
      <c r="CV51" s="277">
        <f>[2]Final!CW172</f>
        <v>0</v>
      </c>
      <c r="CW51" s="277">
        <f>[2]Final!CX172</f>
        <v>0</v>
      </c>
      <c r="CX51" s="277">
        <f>[2]Final!CY172</f>
        <v>0</v>
      </c>
      <c r="CY51" s="277">
        <f>[2]Final!CZ172</f>
        <v>0</v>
      </c>
      <c r="CZ51" s="277">
        <f>[2]Final!DA172</f>
        <v>0</v>
      </c>
      <c r="DA51" s="277">
        <f>[2]Final!DB172</f>
        <v>0</v>
      </c>
      <c r="DB51" s="277">
        <f>[2]Final!DC172</f>
        <v>0</v>
      </c>
      <c r="DC51" s="92"/>
      <c r="DD51" s="92"/>
      <c r="DE51" s="92"/>
      <c r="DF51" s="92"/>
      <c r="DG51" s="92"/>
      <c r="DH51" s="92"/>
      <c r="DI51" s="92"/>
      <c r="DJ51" s="92"/>
      <c r="DK51" s="92"/>
      <c r="DL51" s="92"/>
      <c r="DM51" s="92"/>
      <c r="DN51" s="92"/>
      <c r="DO51" s="92"/>
      <c r="DP51" s="92"/>
    </row>
    <row r="52" spans="1:120" x14ac:dyDescent="0.75">
      <c r="A52" s="226">
        <f t="shared" si="0"/>
        <v>1</v>
      </c>
      <c r="B52" s="92" t="s">
        <v>124</v>
      </c>
      <c r="C52" s="277">
        <f>[2]Final!D173</f>
        <v>0</v>
      </c>
      <c r="D52" s="277">
        <f>[2]Final!E173</f>
        <v>0</v>
      </c>
      <c r="E52" s="277">
        <f>[2]Final!F173</f>
        <v>0</v>
      </c>
      <c r="F52" s="277">
        <f>[2]Final!G173</f>
        <v>0</v>
      </c>
      <c r="G52" s="277">
        <f>[2]Final!H173</f>
        <v>0</v>
      </c>
      <c r="H52" s="277">
        <f>[2]Final!I173</f>
        <v>0</v>
      </c>
      <c r="I52" s="277">
        <f>[2]Final!J173</f>
        <v>0</v>
      </c>
      <c r="J52" s="277">
        <f>[2]Final!K173</f>
        <v>0</v>
      </c>
      <c r="K52" s="277">
        <f>[2]Final!L173</f>
        <v>0</v>
      </c>
      <c r="L52" s="277">
        <f>[2]Final!M173</f>
        <v>0</v>
      </c>
      <c r="M52" s="277">
        <f>[2]Final!N173</f>
        <v>0</v>
      </c>
      <c r="N52" s="277">
        <f>[2]Final!O173</f>
        <v>0</v>
      </c>
      <c r="O52" s="277">
        <f>[2]Final!P173</f>
        <v>0</v>
      </c>
      <c r="P52" s="277">
        <f>[2]Final!Q173</f>
        <v>0</v>
      </c>
      <c r="Q52" s="277">
        <f>[2]Final!R173</f>
        <v>0</v>
      </c>
      <c r="R52" s="277">
        <f>[2]Final!S173</f>
        <v>0</v>
      </c>
      <c r="S52" s="277">
        <f>[2]Final!T173</f>
        <v>0</v>
      </c>
      <c r="T52" s="277">
        <f>[2]Final!U173</f>
        <v>0</v>
      </c>
      <c r="U52" s="277">
        <f>[2]Final!V173</f>
        <v>0</v>
      </c>
      <c r="V52" s="277">
        <f>[2]Final!W173</f>
        <v>0</v>
      </c>
      <c r="W52" s="277">
        <f>[2]Final!X173</f>
        <v>0</v>
      </c>
      <c r="X52" s="277">
        <f>[2]Final!Y173</f>
        <v>0</v>
      </c>
      <c r="Y52" s="277">
        <f>[2]Final!Z173</f>
        <v>0</v>
      </c>
      <c r="Z52" s="277">
        <f>[2]Final!AA173</f>
        <v>0</v>
      </c>
      <c r="AA52" s="277">
        <f>[2]Final!AB173</f>
        <v>0</v>
      </c>
      <c r="AB52" s="277">
        <f>[2]Final!AC173</f>
        <v>0</v>
      </c>
      <c r="AC52" s="277">
        <f>[2]Final!AD173</f>
        <v>0</v>
      </c>
      <c r="AD52" s="277">
        <f>[2]Final!AE173</f>
        <v>0</v>
      </c>
      <c r="AE52" s="277">
        <f>[2]Final!AF173</f>
        <v>0</v>
      </c>
      <c r="AF52" s="277">
        <f>[2]Final!AG173</f>
        <v>0</v>
      </c>
      <c r="AG52" s="277">
        <f>[2]Final!AH173</f>
        <v>0</v>
      </c>
      <c r="AH52" s="277">
        <f>[2]Final!AI173</f>
        <v>0</v>
      </c>
      <c r="AI52" s="277">
        <f>[2]Final!AJ173</f>
        <v>0</v>
      </c>
      <c r="AJ52" s="277">
        <f>[2]Final!AK173</f>
        <v>0</v>
      </c>
      <c r="AK52" s="277">
        <f>[2]Final!AL173</f>
        <v>0</v>
      </c>
      <c r="AL52" s="277">
        <f>[2]Final!AM173</f>
        <v>0</v>
      </c>
      <c r="AM52" s="277">
        <f>[2]Final!AN173</f>
        <v>0</v>
      </c>
      <c r="AN52" s="277">
        <f>[2]Final!AO173</f>
        <v>0</v>
      </c>
      <c r="AO52" s="277">
        <f>[2]Final!AP173</f>
        <v>0</v>
      </c>
      <c r="AP52" s="277">
        <f>[2]Final!AQ173</f>
        <v>0</v>
      </c>
      <c r="AQ52" s="277">
        <f>[2]Final!AR173</f>
        <v>0</v>
      </c>
      <c r="AR52" s="277">
        <f>[2]Final!AS173</f>
        <v>0</v>
      </c>
      <c r="AS52" s="277">
        <f>[2]Final!AT173</f>
        <v>6.7276065209700725E-2</v>
      </c>
      <c r="AT52" s="277">
        <f>[2]Final!AU173</f>
        <v>0</v>
      </c>
      <c r="AU52" s="277">
        <f>[2]Final!AV173</f>
        <v>0.60330852269422308</v>
      </c>
      <c r="AV52" s="277">
        <f>[2]Final!AW173</f>
        <v>0</v>
      </c>
      <c r="AW52" s="277">
        <f>[2]Final!AX173</f>
        <v>0</v>
      </c>
      <c r="AX52" s="277">
        <f>[2]Final!AY173</f>
        <v>0</v>
      </c>
      <c r="AY52" s="277">
        <f>[2]Final!AZ173</f>
        <v>0</v>
      </c>
      <c r="AZ52" s="277">
        <f>[2]Final!BA173</f>
        <v>0</v>
      </c>
      <c r="BA52" s="277">
        <f>[2]Final!BB173</f>
        <v>0</v>
      </c>
      <c r="BB52" s="277">
        <f>[2]Final!BC173</f>
        <v>0</v>
      </c>
      <c r="BC52" s="277">
        <f>[2]Final!BD173</f>
        <v>0</v>
      </c>
      <c r="BD52" s="277">
        <f>[2]Final!BE173</f>
        <v>0</v>
      </c>
      <c r="BE52" s="277">
        <f>[2]Final!BF173</f>
        <v>0</v>
      </c>
      <c r="BF52" s="277">
        <f>[2]Final!BG173</f>
        <v>0</v>
      </c>
      <c r="BG52" s="277">
        <f>[2]Final!BH173</f>
        <v>0</v>
      </c>
      <c r="BH52" s="277">
        <f>[2]Final!BI173</f>
        <v>0</v>
      </c>
      <c r="BI52" s="277">
        <f>[2]Final!BJ173</f>
        <v>0</v>
      </c>
      <c r="BJ52" s="277">
        <f>[2]Final!BK173</f>
        <v>0</v>
      </c>
      <c r="BK52" s="277">
        <f>[2]Final!BL173</f>
        <v>0</v>
      </c>
      <c r="BL52" s="277">
        <f>[2]Final!BM173</f>
        <v>0</v>
      </c>
      <c r="BM52" s="277">
        <f>[2]Final!BN173</f>
        <v>0</v>
      </c>
      <c r="BN52" s="277">
        <f>[2]Final!BO173</f>
        <v>0</v>
      </c>
      <c r="BO52" s="277">
        <f>[2]Final!BP173</f>
        <v>0</v>
      </c>
      <c r="BP52" s="277">
        <f>[2]Final!BQ173</f>
        <v>0</v>
      </c>
      <c r="BQ52" s="277">
        <f>[2]Final!BR173</f>
        <v>0</v>
      </c>
      <c r="BR52" s="277">
        <f>[2]Final!BS173</f>
        <v>0</v>
      </c>
      <c r="BS52" s="277">
        <f>[2]Final!BT173</f>
        <v>0</v>
      </c>
      <c r="BT52" s="277">
        <f>[2]Final!BU173</f>
        <v>0</v>
      </c>
      <c r="BU52" s="277">
        <f>[2]Final!BV173</f>
        <v>0</v>
      </c>
      <c r="BV52" s="277">
        <f>[2]Final!BW173</f>
        <v>0</v>
      </c>
      <c r="BW52" s="277">
        <f>[2]Final!BX173</f>
        <v>0</v>
      </c>
      <c r="BX52" s="277">
        <f>[2]Final!BY173</f>
        <v>0</v>
      </c>
      <c r="BY52" s="277">
        <f>[2]Final!BZ173</f>
        <v>0</v>
      </c>
      <c r="BZ52" s="277">
        <f>[2]Final!CA173</f>
        <v>0.13227481564449375</v>
      </c>
      <c r="CA52" s="277">
        <f>[2]Final!CB173</f>
        <v>0.19714059645158249</v>
      </c>
      <c r="CB52" s="277">
        <f>[2]Final!CC173</f>
        <v>0</v>
      </c>
      <c r="CC52" s="277">
        <f>[2]Final!CD173</f>
        <v>0</v>
      </c>
      <c r="CD52" s="277">
        <f>[2]Final!CE173</f>
        <v>0</v>
      </c>
      <c r="CE52" s="277">
        <f>[2]Final!CF173</f>
        <v>0</v>
      </c>
      <c r="CF52" s="277">
        <f>[2]Final!CG173</f>
        <v>0</v>
      </c>
      <c r="CG52" s="277">
        <f>[2]Final!CH173</f>
        <v>0</v>
      </c>
      <c r="CH52" s="277">
        <f>[2]Final!CI173</f>
        <v>0</v>
      </c>
      <c r="CI52" s="277">
        <f>[2]Final!CJ173</f>
        <v>0</v>
      </c>
      <c r="CJ52" s="277">
        <f>[2]Final!CK173</f>
        <v>0</v>
      </c>
      <c r="CK52" s="277">
        <f>[2]Final!CL173</f>
        <v>0</v>
      </c>
      <c r="CL52" s="277">
        <f>[2]Final!CM173</f>
        <v>0</v>
      </c>
      <c r="CM52" s="277">
        <f>[2]Final!CN173</f>
        <v>0</v>
      </c>
      <c r="CN52" s="277">
        <f>[2]Final!CO173</f>
        <v>0</v>
      </c>
      <c r="CO52" s="277">
        <f>[2]Final!CP173</f>
        <v>0</v>
      </c>
      <c r="CP52" s="277">
        <f>[2]Final!CQ173</f>
        <v>0</v>
      </c>
      <c r="CQ52" s="277">
        <f>[2]Final!CR173</f>
        <v>0</v>
      </c>
      <c r="CR52" s="277">
        <f>[2]Final!CS173</f>
        <v>0</v>
      </c>
      <c r="CS52" s="277">
        <f>[2]Final!CT173</f>
        <v>0</v>
      </c>
      <c r="CT52" s="277">
        <f>[2]Final!CU173</f>
        <v>0</v>
      </c>
      <c r="CU52" s="277">
        <f>[2]Final!CV173</f>
        <v>0</v>
      </c>
      <c r="CV52" s="277">
        <f>[2]Final!CW173</f>
        <v>0</v>
      </c>
      <c r="CW52" s="277">
        <f>[2]Final!CX173</f>
        <v>0</v>
      </c>
      <c r="CX52" s="277">
        <f>[2]Final!CY173</f>
        <v>0</v>
      </c>
      <c r="CY52" s="277">
        <f>[2]Final!CZ173</f>
        <v>0</v>
      </c>
      <c r="CZ52" s="277">
        <f>[2]Final!DA173</f>
        <v>0</v>
      </c>
      <c r="DA52" s="277">
        <f>[2]Final!DB173</f>
        <v>0</v>
      </c>
      <c r="DB52" s="277">
        <f>[2]Final!DC173</f>
        <v>0</v>
      </c>
      <c r="DC52" s="92"/>
      <c r="DD52" s="92"/>
      <c r="DE52" s="92"/>
      <c r="DF52" s="92"/>
      <c r="DG52" s="92"/>
      <c r="DH52" s="92"/>
      <c r="DI52" s="92"/>
      <c r="DJ52" s="92"/>
      <c r="DK52" s="92"/>
      <c r="DL52" s="92"/>
      <c r="DM52" s="92"/>
      <c r="DN52" s="92"/>
      <c r="DO52" s="92"/>
      <c r="DP52" s="92"/>
    </row>
    <row r="53" spans="1:120" x14ac:dyDescent="0.75">
      <c r="A53" s="226">
        <f t="shared" si="0"/>
        <v>1.0000000000000002</v>
      </c>
      <c r="B53" s="92" t="s">
        <v>134</v>
      </c>
      <c r="C53" s="277">
        <f>[2]Final!D174</f>
        <v>0</v>
      </c>
      <c r="D53" s="277">
        <f>[2]Final!E174</f>
        <v>0</v>
      </c>
      <c r="E53" s="277">
        <f>[2]Final!F174</f>
        <v>0</v>
      </c>
      <c r="F53" s="277">
        <f>[2]Final!G174</f>
        <v>0</v>
      </c>
      <c r="G53" s="277">
        <f>[2]Final!H174</f>
        <v>0</v>
      </c>
      <c r="H53" s="277">
        <f>[2]Final!I174</f>
        <v>0</v>
      </c>
      <c r="I53" s="277">
        <f>[2]Final!J174</f>
        <v>0</v>
      </c>
      <c r="J53" s="277">
        <f>[2]Final!K174</f>
        <v>0</v>
      </c>
      <c r="K53" s="277">
        <f>[2]Final!L174</f>
        <v>0</v>
      </c>
      <c r="L53" s="277">
        <f>[2]Final!M174</f>
        <v>0</v>
      </c>
      <c r="M53" s="277">
        <f>[2]Final!N174</f>
        <v>0</v>
      </c>
      <c r="N53" s="277">
        <f>[2]Final!O174</f>
        <v>0</v>
      </c>
      <c r="O53" s="277">
        <f>[2]Final!P174</f>
        <v>0</v>
      </c>
      <c r="P53" s="277">
        <f>[2]Final!Q174</f>
        <v>0</v>
      </c>
      <c r="Q53" s="277">
        <f>[2]Final!R174</f>
        <v>0</v>
      </c>
      <c r="R53" s="277">
        <f>[2]Final!S174</f>
        <v>0</v>
      </c>
      <c r="S53" s="277">
        <f>[2]Final!T174</f>
        <v>0</v>
      </c>
      <c r="T53" s="277">
        <f>[2]Final!U174</f>
        <v>0</v>
      </c>
      <c r="U53" s="277">
        <f>[2]Final!V174</f>
        <v>0</v>
      </c>
      <c r="V53" s="277">
        <f>[2]Final!W174</f>
        <v>0</v>
      </c>
      <c r="W53" s="277">
        <f>[2]Final!X174</f>
        <v>0</v>
      </c>
      <c r="X53" s="277">
        <f>[2]Final!Y174</f>
        <v>0</v>
      </c>
      <c r="Y53" s="277">
        <f>[2]Final!Z174</f>
        <v>0</v>
      </c>
      <c r="Z53" s="277">
        <f>[2]Final!AA174</f>
        <v>0</v>
      </c>
      <c r="AA53" s="277">
        <f>[2]Final!AB174</f>
        <v>0</v>
      </c>
      <c r="AB53" s="277">
        <f>[2]Final!AC174</f>
        <v>0</v>
      </c>
      <c r="AC53" s="277">
        <f>[2]Final!AD174</f>
        <v>0</v>
      </c>
      <c r="AD53" s="277">
        <f>[2]Final!AE174</f>
        <v>0</v>
      </c>
      <c r="AE53" s="277">
        <f>[2]Final!AF174</f>
        <v>0</v>
      </c>
      <c r="AF53" s="277">
        <f>[2]Final!AG174</f>
        <v>0</v>
      </c>
      <c r="AG53" s="277">
        <f>[2]Final!AH174</f>
        <v>0</v>
      </c>
      <c r="AH53" s="277">
        <f>[2]Final!AI174</f>
        <v>0</v>
      </c>
      <c r="AI53" s="277">
        <f>[2]Final!AJ174</f>
        <v>0</v>
      </c>
      <c r="AJ53" s="277">
        <f>[2]Final!AK174</f>
        <v>0</v>
      </c>
      <c r="AK53" s="277">
        <f>[2]Final!AL174</f>
        <v>0</v>
      </c>
      <c r="AL53" s="277">
        <f>[2]Final!AM174</f>
        <v>0</v>
      </c>
      <c r="AM53" s="277">
        <f>[2]Final!AN174</f>
        <v>0</v>
      </c>
      <c r="AN53" s="277">
        <f>[2]Final!AO174</f>
        <v>0</v>
      </c>
      <c r="AO53" s="277">
        <f>[2]Final!AP174</f>
        <v>0</v>
      </c>
      <c r="AP53" s="277">
        <f>[2]Final!AQ174</f>
        <v>0</v>
      </c>
      <c r="AQ53" s="277">
        <f>[2]Final!AR174</f>
        <v>0</v>
      </c>
      <c r="AR53" s="277">
        <f>[2]Final!AS174</f>
        <v>0</v>
      </c>
      <c r="AS53" s="277">
        <f>[2]Final!AT174</f>
        <v>0</v>
      </c>
      <c r="AT53" s="277">
        <f>[2]Final!AU174</f>
        <v>0</v>
      </c>
      <c r="AU53" s="277">
        <f>[2]Final!AV174</f>
        <v>5.4693612414140206E-3</v>
      </c>
      <c r="AV53" s="277">
        <f>[2]Final!AW174</f>
        <v>0.97073134922855631</v>
      </c>
      <c r="AW53" s="277">
        <f>[2]Final!AX174</f>
        <v>0</v>
      </c>
      <c r="AX53" s="277">
        <f>[2]Final!AY174</f>
        <v>1.1369093047812397E-2</v>
      </c>
      <c r="AY53" s="277">
        <f>[2]Final!AZ174</f>
        <v>0</v>
      </c>
      <c r="AZ53" s="277">
        <f>[2]Final!BA174</f>
        <v>0</v>
      </c>
      <c r="BA53" s="277">
        <f>[2]Final!BB174</f>
        <v>0</v>
      </c>
      <c r="BB53" s="277">
        <f>[2]Final!BC174</f>
        <v>0</v>
      </c>
      <c r="BC53" s="277">
        <f>[2]Final!BD174</f>
        <v>0</v>
      </c>
      <c r="BD53" s="277">
        <f>[2]Final!BE174</f>
        <v>0</v>
      </c>
      <c r="BE53" s="277">
        <f>[2]Final!BF174</f>
        <v>0</v>
      </c>
      <c r="BF53" s="277">
        <f>[2]Final!BG174</f>
        <v>0</v>
      </c>
      <c r="BG53" s="277">
        <f>[2]Final!BH174</f>
        <v>0</v>
      </c>
      <c r="BH53" s="277">
        <f>[2]Final!BI174</f>
        <v>0</v>
      </c>
      <c r="BI53" s="277">
        <f>[2]Final!BJ174</f>
        <v>0</v>
      </c>
      <c r="BJ53" s="277">
        <f>[2]Final!BK174</f>
        <v>0</v>
      </c>
      <c r="BK53" s="277">
        <f>[2]Final!BL174</f>
        <v>0</v>
      </c>
      <c r="BL53" s="277">
        <f>[2]Final!BM174</f>
        <v>0</v>
      </c>
      <c r="BM53" s="277">
        <f>[2]Final!BN174</f>
        <v>0</v>
      </c>
      <c r="BN53" s="277">
        <f>[2]Final!BO174</f>
        <v>0</v>
      </c>
      <c r="BO53" s="277">
        <f>[2]Final!BP174</f>
        <v>0</v>
      </c>
      <c r="BP53" s="277">
        <f>[2]Final!BQ174</f>
        <v>0</v>
      </c>
      <c r="BQ53" s="277">
        <f>[2]Final!BR174</f>
        <v>0</v>
      </c>
      <c r="BR53" s="277">
        <f>[2]Final!BS174</f>
        <v>0</v>
      </c>
      <c r="BS53" s="277">
        <f>[2]Final!BT174</f>
        <v>0</v>
      </c>
      <c r="BT53" s="277">
        <f>[2]Final!BU174</f>
        <v>0</v>
      </c>
      <c r="BU53" s="277">
        <f>[2]Final!BV174</f>
        <v>0</v>
      </c>
      <c r="BV53" s="277">
        <f>[2]Final!BW174</f>
        <v>0</v>
      </c>
      <c r="BW53" s="277">
        <f>[2]Final!BX174</f>
        <v>0</v>
      </c>
      <c r="BX53" s="277">
        <f>[2]Final!BY174</f>
        <v>0</v>
      </c>
      <c r="BY53" s="277">
        <f>[2]Final!BZ174</f>
        <v>0</v>
      </c>
      <c r="BZ53" s="277">
        <f>[2]Final!CA174</f>
        <v>1.1868764164454978E-3</v>
      </c>
      <c r="CA53" s="277">
        <f>[2]Final!CB174</f>
        <v>1.7872100794587024E-3</v>
      </c>
      <c r="CB53" s="277">
        <f>[2]Final!CC174</f>
        <v>9.3887973881771353E-3</v>
      </c>
      <c r="CC53" s="277">
        <f>[2]Final!CD174</f>
        <v>0</v>
      </c>
      <c r="CD53" s="277">
        <f>[2]Final!CE174</f>
        <v>0</v>
      </c>
      <c r="CE53" s="277">
        <f>[2]Final!CF174</f>
        <v>0</v>
      </c>
      <c r="CF53" s="277">
        <f>[2]Final!CG174</f>
        <v>0</v>
      </c>
      <c r="CG53" s="277">
        <f>[2]Final!CH174</f>
        <v>0</v>
      </c>
      <c r="CH53" s="277">
        <f>[2]Final!CI174</f>
        <v>0</v>
      </c>
      <c r="CI53" s="277">
        <f>[2]Final!CJ174</f>
        <v>0</v>
      </c>
      <c r="CJ53" s="277">
        <f>[2]Final!CK174</f>
        <v>0</v>
      </c>
      <c r="CK53" s="277">
        <f>[2]Final!CL174</f>
        <v>0</v>
      </c>
      <c r="CL53" s="277">
        <f>[2]Final!CM174</f>
        <v>0</v>
      </c>
      <c r="CM53" s="277">
        <f>[2]Final!CN174</f>
        <v>0</v>
      </c>
      <c r="CN53" s="277">
        <f>[2]Final!CO174</f>
        <v>0</v>
      </c>
      <c r="CO53" s="277">
        <f>[2]Final!CP174</f>
        <v>0</v>
      </c>
      <c r="CP53" s="277">
        <f>[2]Final!CQ174</f>
        <v>0</v>
      </c>
      <c r="CQ53" s="277">
        <f>[2]Final!CR174</f>
        <v>0</v>
      </c>
      <c r="CR53" s="277">
        <f>[2]Final!CS174</f>
        <v>0</v>
      </c>
      <c r="CS53" s="277">
        <f>[2]Final!CT174</f>
        <v>4.4162285576982401E-6</v>
      </c>
      <c r="CT53" s="277">
        <f>[2]Final!CU174</f>
        <v>0</v>
      </c>
      <c r="CU53" s="277">
        <f>[2]Final!CV174</f>
        <v>0</v>
      </c>
      <c r="CV53" s="277">
        <f>[2]Final!CW174</f>
        <v>0</v>
      </c>
      <c r="CW53" s="277">
        <f>[2]Final!CX174</f>
        <v>0</v>
      </c>
      <c r="CX53" s="277">
        <f>[2]Final!CY174</f>
        <v>0</v>
      </c>
      <c r="CY53" s="277">
        <f>[2]Final!CZ174</f>
        <v>0</v>
      </c>
      <c r="CZ53" s="277">
        <f>[2]Final!DA174</f>
        <v>6.2896369578338543E-5</v>
      </c>
      <c r="DA53" s="277">
        <f>[2]Final!DB174</f>
        <v>0</v>
      </c>
      <c r="DB53" s="277">
        <f>[2]Final!DC174</f>
        <v>0</v>
      </c>
      <c r="DC53" s="92"/>
      <c r="DD53" s="92"/>
      <c r="DE53" s="92"/>
      <c r="DF53" s="92"/>
      <c r="DG53" s="92"/>
      <c r="DH53" s="92"/>
      <c r="DI53" s="92"/>
      <c r="DJ53" s="92"/>
      <c r="DK53" s="92"/>
      <c r="DL53" s="92"/>
      <c r="DM53" s="92"/>
      <c r="DN53" s="92"/>
      <c r="DO53" s="92"/>
      <c r="DP53" s="92"/>
    </row>
    <row r="54" spans="1:120" x14ac:dyDescent="0.75">
      <c r="A54" s="226">
        <f t="shared" si="0"/>
        <v>1</v>
      </c>
      <c r="B54" s="92" t="s">
        <v>1152</v>
      </c>
      <c r="C54" s="277">
        <f>[2]Final!D175</f>
        <v>0</v>
      </c>
      <c r="D54" s="277">
        <f>[2]Final!E175</f>
        <v>0</v>
      </c>
      <c r="E54" s="277">
        <f>[2]Final!F175</f>
        <v>0</v>
      </c>
      <c r="F54" s="277">
        <f>[2]Final!G175</f>
        <v>0</v>
      </c>
      <c r="G54" s="277">
        <f>[2]Final!H175</f>
        <v>0</v>
      </c>
      <c r="H54" s="277">
        <f>[2]Final!I175</f>
        <v>0</v>
      </c>
      <c r="I54" s="277">
        <f>[2]Final!J175</f>
        <v>0</v>
      </c>
      <c r="J54" s="277">
        <f>[2]Final!K175</f>
        <v>0</v>
      </c>
      <c r="K54" s="277">
        <f>[2]Final!L175</f>
        <v>0</v>
      </c>
      <c r="L54" s="277">
        <f>[2]Final!M175</f>
        <v>0</v>
      </c>
      <c r="M54" s="277">
        <f>[2]Final!N175</f>
        <v>0</v>
      </c>
      <c r="N54" s="277">
        <f>[2]Final!O175</f>
        <v>0</v>
      </c>
      <c r="O54" s="277">
        <f>[2]Final!P175</f>
        <v>0</v>
      </c>
      <c r="P54" s="277">
        <f>[2]Final!Q175</f>
        <v>0</v>
      </c>
      <c r="Q54" s="277">
        <f>[2]Final!R175</f>
        <v>0</v>
      </c>
      <c r="R54" s="277">
        <f>[2]Final!S175</f>
        <v>0</v>
      </c>
      <c r="S54" s="277">
        <f>[2]Final!T175</f>
        <v>0</v>
      </c>
      <c r="T54" s="277">
        <f>[2]Final!U175</f>
        <v>0</v>
      </c>
      <c r="U54" s="277">
        <f>[2]Final!V175</f>
        <v>0</v>
      </c>
      <c r="V54" s="277">
        <f>[2]Final!W175</f>
        <v>0</v>
      </c>
      <c r="W54" s="277">
        <f>[2]Final!X175</f>
        <v>0</v>
      </c>
      <c r="X54" s="277">
        <f>[2]Final!Y175</f>
        <v>0</v>
      </c>
      <c r="Y54" s="277">
        <f>[2]Final!Z175</f>
        <v>0</v>
      </c>
      <c r="Z54" s="277">
        <f>[2]Final!AA175</f>
        <v>0</v>
      </c>
      <c r="AA54" s="277">
        <f>[2]Final!AB175</f>
        <v>0</v>
      </c>
      <c r="AB54" s="277">
        <f>[2]Final!AC175</f>
        <v>0</v>
      </c>
      <c r="AC54" s="277">
        <f>[2]Final!AD175</f>
        <v>0</v>
      </c>
      <c r="AD54" s="277">
        <f>[2]Final!AE175</f>
        <v>0</v>
      </c>
      <c r="AE54" s="277">
        <f>[2]Final!AF175</f>
        <v>0</v>
      </c>
      <c r="AF54" s="277">
        <f>[2]Final!AG175</f>
        <v>0</v>
      </c>
      <c r="AG54" s="277">
        <f>[2]Final!AH175</f>
        <v>0</v>
      </c>
      <c r="AH54" s="277">
        <f>[2]Final!AI175</f>
        <v>0</v>
      </c>
      <c r="AI54" s="277">
        <f>[2]Final!AJ175</f>
        <v>0</v>
      </c>
      <c r="AJ54" s="277">
        <f>[2]Final!AK175</f>
        <v>0</v>
      </c>
      <c r="AK54" s="277">
        <f>[2]Final!AL175</f>
        <v>0</v>
      </c>
      <c r="AL54" s="277">
        <f>[2]Final!AM175</f>
        <v>0</v>
      </c>
      <c r="AM54" s="277">
        <f>[2]Final!AN175</f>
        <v>0</v>
      </c>
      <c r="AN54" s="277">
        <f>[2]Final!AO175</f>
        <v>0</v>
      </c>
      <c r="AO54" s="277">
        <f>[2]Final!AP175</f>
        <v>0</v>
      </c>
      <c r="AP54" s="277">
        <f>[2]Final!AQ175</f>
        <v>0</v>
      </c>
      <c r="AQ54" s="277">
        <f>[2]Final!AR175</f>
        <v>0</v>
      </c>
      <c r="AR54" s="277">
        <f>[2]Final!AS175</f>
        <v>0</v>
      </c>
      <c r="AS54" s="277">
        <f>[2]Final!AT175</f>
        <v>0</v>
      </c>
      <c r="AT54" s="277">
        <f>[2]Final!AU175</f>
        <v>0</v>
      </c>
      <c r="AU54" s="277">
        <f>[2]Final!AV175</f>
        <v>0</v>
      </c>
      <c r="AV54" s="277">
        <f>[2]Final!AW175</f>
        <v>0</v>
      </c>
      <c r="AW54" s="277">
        <f>[2]Final!AX175</f>
        <v>0.9229562947216996</v>
      </c>
      <c r="AX54" s="277">
        <f>[2]Final!AY175</f>
        <v>0</v>
      </c>
      <c r="AY54" s="277">
        <f>[2]Final!AZ175</f>
        <v>7.4774808954022581E-2</v>
      </c>
      <c r="AZ54" s="277">
        <f>[2]Final!BA175</f>
        <v>0</v>
      </c>
      <c r="BA54" s="277">
        <f>[2]Final!BB175</f>
        <v>0</v>
      </c>
      <c r="BB54" s="277">
        <f>[2]Final!BC175</f>
        <v>0</v>
      </c>
      <c r="BC54" s="277">
        <f>[2]Final!BD175</f>
        <v>0</v>
      </c>
      <c r="BD54" s="277">
        <f>[2]Final!BE175</f>
        <v>0</v>
      </c>
      <c r="BE54" s="277">
        <f>[2]Final!BF175</f>
        <v>0</v>
      </c>
      <c r="BF54" s="277">
        <f>[2]Final!BG175</f>
        <v>0</v>
      </c>
      <c r="BG54" s="277">
        <f>[2]Final!BH175</f>
        <v>0</v>
      </c>
      <c r="BH54" s="277">
        <f>[2]Final!BI175</f>
        <v>0</v>
      </c>
      <c r="BI54" s="277">
        <f>[2]Final!BJ175</f>
        <v>0</v>
      </c>
      <c r="BJ54" s="277">
        <f>[2]Final!BK175</f>
        <v>0</v>
      </c>
      <c r="BK54" s="277">
        <f>[2]Final!BL175</f>
        <v>0</v>
      </c>
      <c r="BL54" s="277">
        <f>[2]Final!BM175</f>
        <v>0</v>
      </c>
      <c r="BM54" s="277">
        <f>[2]Final!BN175</f>
        <v>0</v>
      </c>
      <c r="BN54" s="277">
        <f>[2]Final!BO175</f>
        <v>0</v>
      </c>
      <c r="BO54" s="277">
        <f>[2]Final!BP175</f>
        <v>0</v>
      </c>
      <c r="BP54" s="277">
        <f>[2]Final!BQ175</f>
        <v>0</v>
      </c>
      <c r="BQ54" s="277">
        <f>[2]Final!BR175</f>
        <v>0</v>
      </c>
      <c r="BR54" s="277">
        <f>[2]Final!BS175</f>
        <v>0</v>
      </c>
      <c r="BS54" s="277">
        <f>[2]Final!BT175</f>
        <v>0</v>
      </c>
      <c r="BT54" s="277">
        <f>[2]Final!BU175</f>
        <v>0</v>
      </c>
      <c r="BU54" s="277">
        <f>[2]Final!BV175</f>
        <v>0</v>
      </c>
      <c r="BV54" s="277">
        <f>[2]Final!BW175</f>
        <v>0</v>
      </c>
      <c r="BW54" s="277">
        <f>[2]Final!BX175</f>
        <v>0</v>
      </c>
      <c r="BX54" s="277">
        <f>[2]Final!BY175</f>
        <v>0</v>
      </c>
      <c r="BY54" s="277">
        <f>[2]Final!BZ175</f>
        <v>0</v>
      </c>
      <c r="BZ54" s="277">
        <f>[2]Final!CA175</f>
        <v>8.489025822808402E-4</v>
      </c>
      <c r="CA54" s="277">
        <f>[2]Final!CB175</f>
        <v>1.4199937419970183E-3</v>
      </c>
      <c r="CB54" s="277">
        <f>[2]Final!CC175</f>
        <v>0</v>
      </c>
      <c r="CC54" s="277">
        <f>[2]Final!CD175</f>
        <v>0</v>
      </c>
      <c r="CD54" s="277">
        <f>[2]Final!CE175</f>
        <v>0</v>
      </c>
      <c r="CE54" s="277">
        <f>[2]Final!CF175</f>
        <v>0</v>
      </c>
      <c r="CF54" s="277">
        <f>[2]Final!CG175</f>
        <v>0</v>
      </c>
      <c r="CG54" s="277">
        <f>[2]Final!CH175</f>
        <v>0</v>
      </c>
      <c r="CH54" s="277">
        <f>[2]Final!CI175</f>
        <v>0</v>
      </c>
      <c r="CI54" s="277">
        <f>[2]Final!CJ175</f>
        <v>0</v>
      </c>
      <c r="CJ54" s="277">
        <f>[2]Final!CK175</f>
        <v>0</v>
      </c>
      <c r="CK54" s="277">
        <f>[2]Final!CL175</f>
        <v>0</v>
      </c>
      <c r="CL54" s="277">
        <f>[2]Final!CM175</f>
        <v>0</v>
      </c>
      <c r="CM54" s="277">
        <f>[2]Final!CN175</f>
        <v>0</v>
      </c>
      <c r="CN54" s="277">
        <f>[2]Final!CO175</f>
        <v>0</v>
      </c>
      <c r="CO54" s="277">
        <f>[2]Final!CP175</f>
        <v>0</v>
      </c>
      <c r="CP54" s="277">
        <f>[2]Final!CQ175</f>
        <v>0</v>
      </c>
      <c r="CQ54" s="277">
        <f>[2]Final!CR175</f>
        <v>0</v>
      </c>
      <c r="CR54" s="277">
        <f>[2]Final!CS175</f>
        <v>0</v>
      </c>
      <c r="CS54" s="277">
        <f>[2]Final!CT175</f>
        <v>0</v>
      </c>
      <c r="CT54" s="277">
        <f>[2]Final!CU175</f>
        <v>0</v>
      </c>
      <c r="CU54" s="277">
        <f>[2]Final!CV175</f>
        <v>0</v>
      </c>
      <c r="CV54" s="277">
        <f>[2]Final!CW175</f>
        <v>0</v>
      </c>
      <c r="CW54" s="277">
        <f>[2]Final!CX175</f>
        <v>0</v>
      </c>
      <c r="CX54" s="277">
        <f>[2]Final!CY175</f>
        <v>0</v>
      </c>
      <c r="CY54" s="277">
        <f>[2]Final!CZ175</f>
        <v>0</v>
      </c>
      <c r="CZ54" s="277">
        <f>[2]Final!DA175</f>
        <v>0</v>
      </c>
      <c r="DA54" s="277">
        <f>[2]Final!DB175</f>
        <v>0</v>
      </c>
      <c r="DB54" s="277">
        <f>[2]Final!DC175</f>
        <v>0</v>
      </c>
      <c r="DC54" s="92"/>
      <c r="DD54" s="92"/>
      <c r="DE54" s="92"/>
      <c r="DF54" s="92"/>
      <c r="DG54" s="92"/>
      <c r="DH54" s="92"/>
      <c r="DI54" s="92"/>
      <c r="DJ54" s="92"/>
      <c r="DK54" s="92"/>
      <c r="DL54" s="92"/>
      <c r="DM54" s="92"/>
      <c r="DN54" s="92"/>
      <c r="DO54" s="92"/>
      <c r="DP54" s="92"/>
    </row>
    <row r="55" spans="1:120" x14ac:dyDescent="0.75">
      <c r="A55" s="226">
        <f t="shared" si="0"/>
        <v>1</v>
      </c>
      <c r="B55" s="92" t="s">
        <v>145</v>
      </c>
      <c r="C55" s="277">
        <f>[2]Final!D176</f>
        <v>0</v>
      </c>
      <c r="D55" s="277">
        <f>[2]Final!E176</f>
        <v>0</v>
      </c>
      <c r="E55" s="277">
        <f>[2]Final!F176</f>
        <v>0</v>
      </c>
      <c r="F55" s="277">
        <f>[2]Final!G176</f>
        <v>0</v>
      </c>
      <c r="G55" s="277">
        <f>[2]Final!H176</f>
        <v>0</v>
      </c>
      <c r="H55" s="277">
        <f>[2]Final!I176</f>
        <v>0</v>
      </c>
      <c r="I55" s="277">
        <f>[2]Final!J176</f>
        <v>0</v>
      </c>
      <c r="J55" s="277">
        <f>[2]Final!K176</f>
        <v>0</v>
      </c>
      <c r="K55" s="277">
        <f>[2]Final!L176</f>
        <v>0</v>
      </c>
      <c r="L55" s="277">
        <f>[2]Final!M176</f>
        <v>0</v>
      </c>
      <c r="M55" s="277">
        <f>[2]Final!N176</f>
        <v>0</v>
      </c>
      <c r="N55" s="277">
        <f>[2]Final!O176</f>
        <v>0</v>
      </c>
      <c r="O55" s="277">
        <f>[2]Final!P176</f>
        <v>0</v>
      </c>
      <c r="P55" s="277">
        <f>[2]Final!Q176</f>
        <v>0</v>
      </c>
      <c r="Q55" s="277">
        <f>[2]Final!R176</f>
        <v>0</v>
      </c>
      <c r="R55" s="277">
        <f>[2]Final!S176</f>
        <v>0</v>
      </c>
      <c r="S55" s="277">
        <f>[2]Final!T176</f>
        <v>0</v>
      </c>
      <c r="T55" s="277">
        <f>[2]Final!U176</f>
        <v>0</v>
      </c>
      <c r="U55" s="277">
        <f>[2]Final!V176</f>
        <v>0</v>
      </c>
      <c r="V55" s="277">
        <f>[2]Final!W176</f>
        <v>0</v>
      </c>
      <c r="W55" s="277">
        <f>[2]Final!X176</f>
        <v>0</v>
      </c>
      <c r="X55" s="277">
        <f>[2]Final!Y176</f>
        <v>0</v>
      </c>
      <c r="Y55" s="277">
        <f>[2]Final!Z176</f>
        <v>0</v>
      </c>
      <c r="Z55" s="277">
        <f>[2]Final!AA176</f>
        <v>0</v>
      </c>
      <c r="AA55" s="277">
        <f>[2]Final!AB176</f>
        <v>0</v>
      </c>
      <c r="AB55" s="277">
        <f>[2]Final!AC176</f>
        <v>0</v>
      </c>
      <c r="AC55" s="277">
        <f>[2]Final!AD176</f>
        <v>0</v>
      </c>
      <c r="AD55" s="277">
        <f>[2]Final!AE176</f>
        <v>0</v>
      </c>
      <c r="AE55" s="277">
        <f>[2]Final!AF176</f>
        <v>0</v>
      </c>
      <c r="AF55" s="277">
        <f>[2]Final!AG176</f>
        <v>0</v>
      </c>
      <c r="AG55" s="277">
        <f>[2]Final!AH176</f>
        <v>0</v>
      </c>
      <c r="AH55" s="277">
        <f>[2]Final!AI176</f>
        <v>0</v>
      </c>
      <c r="AI55" s="277">
        <f>[2]Final!AJ176</f>
        <v>0</v>
      </c>
      <c r="AJ55" s="277">
        <f>[2]Final!AK176</f>
        <v>0</v>
      </c>
      <c r="AK55" s="277">
        <f>[2]Final!AL176</f>
        <v>0</v>
      </c>
      <c r="AL55" s="277">
        <f>[2]Final!AM176</f>
        <v>0</v>
      </c>
      <c r="AM55" s="277">
        <f>[2]Final!AN176</f>
        <v>0</v>
      </c>
      <c r="AN55" s="277">
        <f>[2]Final!AO176</f>
        <v>0</v>
      </c>
      <c r="AO55" s="277">
        <f>[2]Final!AP176</f>
        <v>0</v>
      </c>
      <c r="AP55" s="277">
        <f>[2]Final!AQ176</f>
        <v>0</v>
      </c>
      <c r="AQ55" s="277">
        <f>[2]Final!AR176</f>
        <v>0</v>
      </c>
      <c r="AR55" s="277">
        <f>[2]Final!AS176</f>
        <v>0</v>
      </c>
      <c r="AS55" s="277">
        <f>[2]Final!AT176</f>
        <v>0</v>
      </c>
      <c r="AT55" s="277">
        <f>[2]Final!AU176</f>
        <v>0</v>
      </c>
      <c r="AU55" s="277">
        <f>[2]Final!AV176</f>
        <v>0</v>
      </c>
      <c r="AV55" s="277">
        <f>[2]Final!AW176</f>
        <v>0</v>
      </c>
      <c r="AW55" s="277">
        <f>[2]Final!AX176</f>
        <v>0</v>
      </c>
      <c r="AX55" s="277">
        <f>[2]Final!AY176</f>
        <v>1</v>
      </c>
      <c r="AY55" s="277">
        <f>[2]Final!AZ176</f>
        <v>0</v>
      </c>
      <c r="AZ55" s="277">
        <f>[2]Final!BA176</f>
        <v>0</v>
      </c>
      <c r="BA55" s="277">
        <f>[2]Final!BB176</f>
        <v>0</v>
      </c>
      <c r="BB55" s="277">
        <f>[2]Final!BC176</f>
        <v>0</v>
      </c>
      <c r="BC55" s="277">
        <f>[2]Final!BD176</f>
        <v>0</v>
      </c>
      <c r="BD55" s="277">
        <f>[2]Final!BE176</f>
        <v>0</v>
      </c>
      <c r="BE55" s="277">
        <f>[2]Final!BF176</f>
        <v>0</v>
      </c>
      <c r="BF55" s="277">
        <f>[2]Final!BG176</f>
        <v>0</v>
      </c>
      <c r="BG55" s="277">
        <f>[2]Final!BH176</f>
        <v>0</v>
      </c>
      <c r="BH55" s="277">
        <f>[2]Final!BI176</f>
        <v>0</v>
      </c>
      <c r="BI55" s="277">
        <f>[2]Final!BJ176</f>
        <v>0</v>
      </c>
      <c r="BJ55" s="277">
        <f>[2]Final!BK176</f>
        <v>0</v>
      </c>
      <c r="BK55" s="277">
        <f>[2]Final!BL176</f>
        <v>0</v>
      </c>
      <c r="BL55" s="277">
        <f>[2]Final!BM176</f>
        <v>0</v>
      </c>
      <c r="BM55" s="277">
        <f>[2]Final!BN176</f>
        <v>0</v>
      </c>
      <c r="BN55" s="277">
        <f>[2]Final!BO176</f>
        <v>0</v>
      </c>
      <c r="BO55" s="277">
        <f>[2]Final!BP176</f>
        <v>0</v>
      </c>
      <c r="BP55" s="277">
        <f>[2]Final!BQ176</f>
        <v>0</v>
      </c>
      <c r="BQ55" s="277">
        <f>[2]Final!BR176</f>
        <v>0</v>
      </c>
      <c r="BR55" s="277">
        <f>[2]Final!BS176</f>
        <v>0</v>
      </c>
      <c r="BS55" s="277">
        <f>[2]Final!BT176</f>
        <v>0</v>
      </c>
      <c r="BT55" s="277">
        <f>[2]Final!BU176</f>
        <v>0</v>
      </c>
      <c r="BU55" s="277">
        <f>[2]Final!BV176</f>
        <v>0</v>
      </c>
      <c r="BV55" s="277">
        <f>[2]Final!BW176</f>
        <v>0</v>
      </c>
      <c r="BW55" s="277">
        <f>[2]Final!BX176</f>
        <v>0</v>
      </c>
      <c r="BX55" s="277">
        <f>[2]Final!BY176</f>
        <v>0</v>
      </c>
      <c r="BY55" s="277">
        <f>[2]Final!BZ176</f>
        <v>0</v>
      </c>
      <c r="BZ55" s="277">
        <f>[2]Final!CA176</f>
        <v>0</v>
      </c>
      <c r="CA55" s="277">
        <f>[2]Final!CB176</f>
        <v>0</v>
      </c>
      <c r="CB55" s="277">
        <f>[2]Final!CC176</f>
        <v>0</v>
      </c>
      <c r="CC55" s="277">
        <f>[2]Final!CD176</f>
        <v>0</v>
      </c>
      <c r="CD55" s="277">
        <f>[2]Final!CE176</f>
        <v>0</v>
      </c>
      <c r="CE55" s="277">
        <f>[2]Final!CF176</f>
        <v>0</v>
      </c>
      <c r="CF55" s="277">
        <f>[2]Final!CG176</f>
        <v>0</v>
      </c>
      <c r="CG55" s="277">
        <f>[2]Final!CH176</f>
        <v>0</v>
      </c>
      <c r="CH55" s="277">
        <f>[2]Final!CI176</f>
        <v>0</v>
      </c>
      <c r="CI55" s="277">
        <f>[2]Final!CJ176</f>
        <v>0</v>
      </c>
      <c r="CJ55" s="277">
        <f>[2]Final!CK176</f>
        <v>0</v>
      </c>
      <c r="CK55" s="277">
        <f>[2]Final!CL176</f>
        <v>0</v>
      </c>
      <c r="CL55" s="277">
        <f>[2]Final!CM176</f>
        <v>0</v>
      </c>
      <c r="CM55" s="277">
        <f>[2]Final!CN176</f>
        <v>0</v>
      </c>
      <c r="CN55" s="277">
        <f>[2]Final!CO176</f>
        <v>0</v>
      </c>
      <c r="CO55" s="277">
        <f>[2]Final!CP176</f>
        <v>0</v>
      </c>
      <c r="CP55" s="277">
        <f>[2]Final!CQ176</f>
        <v>0</v>
      </c>
      <c r="CQ55" s="277">
        <f>[2]Final!CR176</f>
        <v>0</v>
      </c>
      <c r="CR55" s="277">
        <f>[2]Final!CS176</f>
        <v>0</v>
      </c>
      <c r="CS55" s="277">
        <f>[2]Final!CT176</f>
        <v>0</v>
      </c>
      <c r="CT55" s="277">
        <f>[2]Final!CU176</f>
        <v>0</v>
      </c>
      <c r="CU55" s="277">
        <f>[2]Final!CV176</f>
        <v>0</v>
      </c>
      <c r="CV55" s="277">
        <f>[2]Final!CW176</f>
        <v>0</v>
      </c>
      <c r="CW55" s="277">
        <f>[2]Final!CX176</f>
        <v>0</v>
      </c>
      <c r="CX55" s="277">
        <f>[2]Final!CY176</f>
        <v>0</v>
      </c>
      <c r="CY55" s="277">
        <f>[2]Final!CZ176</f>
        <v>0</v>
      </c>
      <c r="CZ55" s="277">
        <f>[2]Final!DA176</f>
        <v>0</v>
      </c>
      <c r="DA55" s="277">
        <f>[2]Final!DB176</f>
        <v>0</v>
      </c>
      <c r="DB55" s="277">
        <f>[2]Final!DC176</f>
        <v>0</v>
      </c>
      <c r="DC55" s="92"/>
      <c r="DD55" s="92"/>
      <c r="DE55" s="92"/>
      <c r="DF55" s="92"/>
      <c r="DG55" s="92"/>
      <c r="DH55" s="92"/>
      <c r="DI55" s="92"/>
      <c r="DJ55" s="92"/>
      <c r="DK55" s="92"/>
      <c r="DL55" s="92"/>
      <c r="DM55" s="92"/>
      <c r="DN55" s="92"/>
      <c r="DO55" s="92"/>
      <c r="DP55" s="92"/>
    </row>
    <row r="56" spans="1:120" x14ac:dyDescent="0.75">
      <c r="A56" s="226">
        <f t="shared" si="0"/>
        <v>1</v>
      </c>
      <c r="B56" s="92" t="s">
        <v>142</v>
      </c>
      <c r="C56" s="277">
        <f>[2]Final!D177</f>
        <v>0</v>
      </c>
      <c r="D56" s="277">
        <f>[2]Final!E177</f>
        <v>0</v>
      </c>
      <c r="E56" s="277">
        <f>[2]Final!F177</f>
        <v>0</v>
      </c>
      <c r="F56" s="277">
        <f>[2]Final!G177</f>
        <v>0</v>
      </c>
      <c r="G56" s="277">
        <f>[2]Final!H177</f>
        <v>0</v>
      </c>
      <c r="H56" s="277">
        <f>[2]Final!I177</f>
        <v>0</v>
      </c>
      <c r="I56" s="277">
        <f>[2]Final!J177</f>
        <v>0</v>
      </c>
      <c r="J56" s="277">
        <f>[2]Final!K177</f>
        <v>0</v>
      </c>
      <c r="K56" s="277">
        <f>[2]Final!L177</f>
        <v>0</v>
      </c>
      <c r="L56" s="277">
        <f>[2]Final!M177</f>
        <v>0</v>
      </c>
      <c r="M56" s="277">
        <f>[2]Final!N177</f>
        <v>0</v>
      </c>
      <c r="N56" s="277">
        <f>[2]Final!O177</f>
        <v>0</v>
      </c>
      <c r="O56" s="277">
        <f>[2]Final!P177</f>
        <v>0</v>
      </c>
      <c r="P56" s="277">
        <f>[2]Final!Q177</f>
        <v>0</v>
      </c>
      <c r="Q56" s="277">
        <f>[2]Final!R177</f>
        <v>0</v>
      </c>
      <c r="R56" s="277">
        <f>[2]Final!S177</f>
        <v>0</v>
      </c>
      <c r="S56" s="277">
        <f>[2]Final!T177</f>
        <v>0</v>
      </c>
      <c r="T56" s="277">
        <f>[2]Final!U177</f>
        <v>0</v>
      </c>
      <c r="U56" s="277">
        <f>[2]Final!V177</f>
        <v>0</v>
      </c>
      <c r="V56" s="277">
        <f>[2]Final!W177</f>
        <v>0</v>
      </c>
      <c r="W56" s="277">
        <f>[2]Final!X177</f>
        <v>0</v>
      </c>
      <c r="X56" s="277">
        <f>[2]Final!Y177</f>
        <v>0</v>
      </c>
      <c r="Y56" s="277">
        <f>[2]Final!Z177</f>
        <v>0</v>
      </c>
      <c r="Z56" s="277">
        <f>[2]Final!AA177</f>
        <v>0</v>
      </c>
      <c r="AA56" s="277">
        <f>[2]Final!AB177</f>
        <v>0</v>
      </c>
      <c r="AB56" s="277">
        <f>[2]Final!AC177</f>
        <v>0</v>
      </c>
      <c r="AC56" s="277">
        <f>[2]Final!AD177</f>
        <v>0</v>
      </c>
      <c r="AD56" s="277">
        <f>[2]Final!AE177</f>
        <v>0</v>
      </c>
      <c r="AE56" s="277">
        <f>[2]Final!AF177</f>
        <v>0</v>
      </c>
      <c r="AF56" s="277">
        <f>[2]Final!AG177</f>
        <v>0</v>
      </c>
      <c r="AG56" s="277">
        <f>[2]Final!AH177</f>
        <v>0</v>
      </c>
      <c r="AH56" s="277">
        <f>[2]Final!AI177</f>
        <v>0</v>
      </c>
      <c r="AI56" s="277">
        <f>[2]Final!AJ177</f>
        <v>0</v>
      </c>
      <c r="AJ56" s="277">
        <f>[2]Final!AK177</f>
        <v>0</v>
      </c>
      <c r="AK56" s="277">
        <f>[2]Final!AL177</f>
        <v>0</v>
      </c>
      <c r="AL56" s="277">
        <f>[2]Final!AM177</f>
        <v>0</v>
      </c>
      <c r="AM56" s="277">
        <f>[2]Final!AN177</f>
        <v>0</v>
      </c>
      <c r="AN56" s="277">
        <f>[2]Final!AO177</f>
        <v>0</v>
      </c>
      <c r="AO56" s="277">
        <f>[2]Final!AP177</f>
        <v>0</v>
      </c>
      <c r="AP56" s="277">
        <f>[2]Final!AQ177</f>
        <v>0</v>
      </c>
      <c r="AQ56" s="277">
        <f>[2]Final!AR177</f>
        <v>0</v>
      </c>
      <c r="AR56" s="277">
        <f>[2]Final!AS177</f>
        <v>0</v>
      </c>
      <c r="AS56" s="277">
        <f>[2]Final!AT177</f>
        <v>0</v>
      </c>
      <c r="AT56" s="277">
        <f>[2]Final!AU177</f>
        <v>0</v>
      </c>
      <c r="AU56" s="277">
        <f>[2]Final!AV177</f>
        <v>0</v>
      </c>
      <c r="AV56" s="277">
        <f>[2]Final!AW177</f>
        <v>0</v>
      </c>
      <c r="AW56" s="277">
        <f>[2]Final!AX177</f>
        <v>0</v>
      </c>
      <c r="AX56" s="277">
        <f>[2]Final!AY177</f>
        <v>0</v>
      </c>
      <c r="AY56" s="277">
        <f>[2]Final!AZ177</f>
        <v>0.87356125643385629</v>
      </c>
      <c r="AZ56" s="277">
        <f>[2]Final!BA177</f>
        <v>0</v>
      </c>
      <c r="BA56" s="277">
        <f>[2]Final!BB177</f>
        <v>0</v>
      </c>
      <c r="BB56" s="277">
        <f>[2]Final!BC177</f>
        <v>0</v>
      </c>
      <c r="BC56" s="277">
        <f>[2]Final!BD177</f>
        <v>0</v>
      </c>
      <c r="BD56" s="277">
        <f>[2]Final!BE177</f>
        <v>0</v>
      </c>
      <c r="BE56" s="277">
        <f>[2]Final!BF177</f>
        <v>0</v>
      </c>
      <c r="BF56" s="277">
        <f>[2]Final!BG177</f>
        <v>0</v>
      </c>
      <c r="BG56" s="277">
        <f>[2]Final!BH177</f>
        <v>0</v>
      </c>
      <c r="BH56" s="277">
        <f>[2]Final!BI177</f>
        <v>0</v>
      </c>
      <c r="BI56" s="277">
        <f>[2]Final!BJ177</f>
        <v>0</v>
      </c>
      <c r="BJ56" s="277">
        <f>[2]Final!BK177</f>
        <v>0</v>
      </c>
      <c r="BK56" s="277">
        <f>[2]Final!BL177</f>
        <v>4.3447742756560206E-3</v>
      </c>
      <c r="BL56" s="277">
        <f>[2]Final!BM177</f>
        <v>0</v>
      </c>
      <c r="BM56" s="277">
        <f>[2]Final!BN177</f>
        <v>0</v>
      </c>
      <c r="BN56" s="277">
        <f>[2]Final!BO177</f>
        <v>0</v>
      </c>
      <c r="BO56" s="277">
        <f>[2]Final!BP177</f>
        <v>0</v>
      </c>
      <c r="BP56" s="277">
        <f>[2]Final!BQ177</f>
        <v>0</v>
      </c>
      <c r="BQ56" s="277">
        <f>[2]Final!BR177</f>
        <v>0</v>
      </c>
      <c r="BR56" s="277">
        <f>[2]Final!BS177</f>
        <v>0</v>
      </c>
      <c r="BS56" s="277">
        <f>[2]Final!BT177</f>
        <v>4.9153190775737231E-2</v>
      </c>
      <c r="BT56" s="277">
        <f>[2]Final!BU177</f>
        <v>0</v>
      </c>
      <c r="BU56" s="277">
        <f>[2]Final!BV177</f>
        <v>0</v>
      </c>
      <c r="BV56" s="277">
        <f>[2]Final!BW177</f>
        <v>0</v>
      </c>
      <c r="BW56" s="277">
        <f>[2]Final!BX177</f>
        <v>0</v>
      </c>
      <c r="BX56" s="277">
        <f>[2]Final!BY177</f>
        <v>3.0022788775746618E-6</v>
      </c>
      <c r="BY56" s="277">
        <f>[2]Final!BZ177</f>
        <v>0</v>
      </c>
      <c r="BZ56" s="277">
        <f>[2]Final!CA177</f>
        <v>1.5827678268641055E-2</v>
      </c>
      <c r="CA56" s="277">
        <f>[2]Final!CB177</f>
        <v>2.7214004656201742E-2</v>
      </c>
      <c r="CB56" s="277">
        <f>[2]Final!CC177</f>
        <v>0</v>
      </c>
      <c r="CC56" s="277">
        <f>[2]Final!CD177</f>
        <v>0</v>
      </c>
      <c r="CD56" s="277">
        <f>[2]Final!CE177</f>
        <v>0</v>
      </c>
      <c r="CE56" s="277">
        <f>[2]Final!CF177</f>
        <v>0</v>
      </c>
      <c r="CF56" s="277">
        <f>[2]Final!CG177</f>
        <v>2.5833581538030846E-4</v>
      </c>
      <c r="CG56" s="277">
        <f>[2]Final!CH177</f>
        <v>0</v>
      </c>
      <c r="CH56" s="277">
        <f>[2]Final!CI177</f>
        <v>0</v>
      </c>
      <c r="CI56" s="277">
        <f>[2]Final!CJ177</f>
        <v>0</v>
      </c>
      <c r="CJ56" s="277">
        <f>[2]Final!CK177</f>
        <v>0</v>
      </c>
      <c r="CK56" s="277">
        <f>[2]Final!CL177</f>
        <v>0</v>
      </c>
      <c r="CL56" s="277">
        <f>[2]Final!CM177</f>
        <v>0</v>
      </c>
      <c r="CM56" s="277">
        <f>[2]Final!CN177</f>
        <v>0</v>
      </c>
      <c r="CN56" s="277">
        <f>[2]Final!CO177</f>
        <v>0</v>
      </c>
      <c r="CO56" s="277">
        <f>[2]Final!CP177</f>
        <v>2.9635153826909448E-2</v>
      </c>
      <c r="CP56" s="277">
        <f>[2]Final!CQ177</f>
        <v>0</v>
      </c>
      <c r="CQ56" s="277">
        <f>[2]Final!CR177</f>
        <v>0</v>
      </c>
      <c r="CR56" s="277">
        <f>[2]Final!CS177</f>
        <v>0</v>
      </c>
      <c r="CS56" s="277">
        <f>[2]Final!CT177</f>
        <v>2.6036687404097046E-6</v>
      </c>
      <c r="CT56" s="277">
        <f>[2]Final!CU177</f>
        <v>0</v>
      </c>
      <c r="CU56" s="277">
        <f>[2]Final!CV177</f>
        <v>0</v>
      </c>
      <c r="CV56" s="277">
        <f>[2]Final!CW177</f>
        <v>0</v>
      </c>
      <c r="CW56" s="277">
        <f>[2]Final!CX177</f>
        <v>0</v>
      </c>
      <c r="CX56" s="277">
        <f>[2]Final!CY177</f>
        <v>0</v>
      </c>
      <c r="CY56" s="277">
        <f>[2]Final!CZ177</f>
        <v>0</v>
      </c>
      <c r="CZ56" s="277">
        <f>[2]Final!DA177</f>
        <v>0</v>
      </c>
      <c r="DA56" s="277">
        <f>[2]Final!DB177</f>
        <v>0</v>
      </c>
      <c r="DB56" s="277">
        <f>[2]Final!DC177</f>
        <v>0</v>
      </c>
      <c r="DC56" s="92"/>
      <c r="DD56" s="92"/>
      <c r="DE56" s="92"/>
      <c r="DF56" s="92"/>
      <c r="DG56" s="92"/>
      <c r="DH56" s="92"/>
      <c r="DI56" s="92"/>
      <c r="DJ56" s="92"/>
      <c r="DK56" s="92"/>
      <c r="DL56" s="92"/>
      <c r="DM56" s="92"/>
      <c r="DN56" s="92"/>
      <c r="DO56" s="92"/>
      <c r="DP56" s="92"/>
    </row>
    <row r="57" spans="1:120" x14ac:dyDescent="0.75">
      <c r="A57" s="226">
        <f t="shared" si="0"/>
        <v>1</v>
      </c>
      <c r="B57" s="92" t="s">
        <v>1156</v>
      </c>
      <c r="C57" s="277">
        <f>[2]Final!D178</f>
        <v>0</v>
      </c>
      <c r="D57" s="277">
        <f>[2]Final!E178</f>
        <v>0</v>
      </c>
      <c r="E57" s="277">
        <f>[2]Final!F178</f>
        <v>0</v>
      </c>
      <c r="F57" s="277">
        <f>[2]Final!G178</f>
        <v>0</v>
      </c>
      <c r="G57" s="277">
        <f>[2]Final!H178</f>
        <v>0</v>
      </c>
      <c r="H57" s="277">
        <f>[2]Final!I178</f>
        <v>0</v>
      </c>
      <c r="I57" s="277">
        <f>[2]Final!J178</f>
        <v>0</v>
      </c>
      <c r="J57" s="277">
        <f>[2]Final!K178</f>
        <v>0</v>
      </c>
      <c r="K57" s="277">
        <f>[2]Final!L178</f>
        <v>0</v>
      </c>
      <c r="L57" s="277">
        <f>[2]Final!M178</f>
        <v>0</v>
      </c>
      <c r="M57" s="277">
        <f>[2]Final!N178</f>
        <v>0</v>
      </c>
      <c r="N57" s="277">
        <f>[2]Final!O178</f>
        <v>0</v>
      </c>
      <c r="O57" s="277">
        <f>[2]Final!P178</f>
        <v>0</v>
      </c>
      <c r="P57" s="277">
        <f>[2]Final!Q178</f>
        <v>0</v>
      </c>
      <c r="Q57" s="277">
        <f>[2]Final!R178</f>
        <v>0</v>
      </c>
      <c r="R57" s="277">
        <f>[2]Final!S178</f>
        <v>0</v>
      </c>
      <c r="S57" s="277">
        <f>[2]Final!T178</f>
        <v>0</v>
      </c>
      <c r="T57" s="277">
        <f>[2]Final!U178</f>
        <v>0</v>
      </c>
      <c r="U57" s="277">
        <f>[2]Final!V178</f>
        <v>0</v>
      </c>
      <c r="V57" s="277">
        <f>[2]Final!W178</f>
        <v>0</v>
      </c>
      <c r="W57" s="277">
        <f>[2]Final!X178</f>
        <v>0</v>
      </c>
      <c r="X57" s="277">
        <f>[2]Final!Y178</f>
        <v>0</v>
      </c>
      <c r="Y57" s="277">
        <f>[2]Final!Z178</f>
        <v>0</v>
      </c>
      <c r="Z57" s="277">
        <f>[2]Final!AA178</f>
        <v>0</v>
      </c>
      <c r="AA57" s="277">
        <f>[2]Final!AB178</f>
        <v>0</v>
      </c>
      <c r="AB57" s="277">
        <f>[2]Final!AC178</f>
        <v>0</v>
      </c>
      <c r="AC57" s="277">
        <f>[2]Final!AD178</f>
        <v>0</v>
      </c>
      <c r="AD57" s="277">
        <f>[2]Final!AE178</f>
        <v>0</v>
      </c>
      <c r="AE57" s="277">
        <f>[2]Final!AF178</f>
        <v>0</v>
      </c>
      <c r="AF57" s="277">
        <f>[2]Final!AG178</f>
        <v>0</v>
      </c>
      <c r="AG57" s="277">
        <f>[2]Final!AH178</f>
        <v>0</v>
      </c>
      <c r="AH57" s="277">
        <f>[2]Final!AI178</f>
        <v>0</v>
      </c>
      <c r="AI57" s="277">
        <f>[2]Final!AJ178</f>
        <v>0</v>
      </c>
      <c r="AJ57" s="277">
        <f>[2]Final!AK178</f>
        <v>0</v>
      </c>
      <c r="AK57" s="277">
        <f>[2]Final!AL178</f>
        <v>0</v>
      </c>
      <c r="AL57" s="277">
        <f>[2]Final!AM178</f>
        <v>0</v>
      </c>
      <c r="AM57" s="277">
        <f>[2]Final!AN178</f>
        <v>0</v>
      </c>
      <c r="AN57" s="277">
        <f>[2]Final!AO178</f>
        <v>0</v>
      </c>
      <c r="AO57" s="277">
        <f>[2]Final!AP178</f>
        <v>0</v>
      </c>
      <c r="AP57" s="277">
        <f>[2]Final!AQ178</f>
        <v>0</v>
      </c>
      <c r="AQ57" s="277">
        <f>[2]Final!AR178</f>
        <v>0</v>
      </c>
      <c r="AR57" s="277">
        <f>[2]Final!AS178</f>
        <v>0</v>
      </c>
      <c r="AS57" s="277">
        <f>[2]Final!AT178</f>
        <v>0</v>
      </c>
      <c r="AT57" s="277">
        <f>[2]Final!AU178</f>
        <v>0</v>
      </c>
      <c r="AU57" s="277">
        <f>[2]Final!AV178</f>
        <v>0</v>
      </c>
      <c r="AV57" s="277">
        <f>[2]Final!AW178</f>
        <v>0</v>
      </c>
      <c r="AW57" s="277">
        <f>[2]Final!AX178</f>
        <v>0</v>
      </c>
      <c r="AX57" s="277">
        <f>[2]Final!AY178</f>
        <v>0</v>
      </c>
      <c r="AY57" s="277">
        <f>[2]Final!AZ178</f>
        <v>0</v>
      </c>
      <c r="AZ57" s="277">
        <f>[2]Final!BA178</f>
        <v>0.85001286229627571</v>
      </c>
      <c r="BA57" s="277">
        <f>[2]Final!BB178</f>
        <v>0.14998713770372432</v>
      </c>
      <c r="BB57" s="277">
        <f>[2]Final!BC178</f>
        <v>0</v>
      </c>
      <c r="BC57" s="277">
        <f>[2]Final!BD178</f>
        <v>0</v>
      </c>
      <c r="BD57" s="277">
        <f>[2]Final!BE178</f>
        <v>0</v>
      </c>
      <c r="BE57" s="277">
        <f>[2]Final!BF178</f>
        <v>0</v>
      </c>
      <c r="BF57" s="277">
        <f>[2]Final!BG178</f>
        <v>0</v>
      </c>
      <c r="BG57" s="277">
        <f>[2]Final!BH178</f>
        <v>0</v>
      </c>
      <c r="BH57" s="277">
        <f>[2]Final!BI178</f>
        <v>0</v>
      </c>
      <c r="BI57" s="277">
        <f>[2]Final!BJ178</f>
        <v>0</v>
      </c>
      <c r="BJ57" s="277">
        <f>[2]Final!BK178</f>
        <v>0</v>
      </c>
      <c r="BK57" s="277">
        <f>[2]Final!BL178</f>
        <v>0</v>
      </c>
      <c r="BL57" s="277">
        <f>[2]Final!BM178</f>
        <v>0</v>
      </c>
      <c r="BM57" s="277">
        <f>[2]Final!BN178</f>
        <v>0</v>
      </c>
      <c r="BN57" s="277">
        <f>[2]Final!BO178</f>
        <v>0</v>
      </c>
      <c r="BO57" s="277">
        <f>[2]Final!BP178</f>
        <v>0</v>
      </c>
      <c r="BP57" s="277">
        <f>[2]Final!BQ178</f>
        <v>0</v>
      </c>
      <c r="BQ57" s="277">
        <f>[2]Final!BR178</f>
        <v>0</v>
      </c>
      <c r="BR57" s="277">
        <f>[2]Final!BS178</f>
        <v>0</v>
      </c>
      <c r="BS57" s="277">
        <f>[2]Final!BT178</f>
        <v>0</v>
      </c>
      <c r="BT57" s="277">
        <f>[2]Final!BU178</f>
        <v>0</v>
      </c>
      <c r="BU57" s="277">
        <f>[2]Final!BV178</f>
        <v>0</v>
      </c>
      <c r="BV57" s="277">
        <f>[2]Final!BW178</f>
        <v>0</v>
      </c>
      <c r="BW57" s="277">
        <f>[2]Final!BX178</f>
        <v>0</v>
      </c>
      <c r="BX57" s="277">
        <f>[2]Final!BY178</f>
        <v>0</v>
      </c>
      <c r="BY57" s="277">
        <f>[2]Final!BZ178</f>
        <v>0</v>
      </c>
      <c r="BZ57" s="277">
        <f>[2]Final!CA178</f>
        <v>0</v>
      </c>
      <c r="CA57" s="277">
        <f>[2]Final!CB178</f>
        <v>0</v>
      </c>
      <c r="CB57" s="277">
        <f>[2]Final!CC178</f>
        <v>0</v>
      </c>
      <c r="CC57" s="277">
        <f>[2]Final!CD178</f>
        <v>0</v>
      </c>
      <c r="CD57" s="277">
        <f>[2]Final!CE178</f>
        <v>0</v>
      </c>
      <c r="CE57" s="277">
        <f>[2]Final!CF178</f>
        <v>0</v>
      </c>
      <c r="CF57" s="277">
        <f>[2]Final!CG178</f>
        <v>0</v>
      </c>
      <c r="CG57" s="277">
        <f>[2]Final!CH178</f>
        <v>0</v>
      </c>
      <c r="CH57" s="277">
        <f>[2]Final!CI178</f>
        <v>0</v>
      </c>
      <c r="CI57" s="277">
        <f>[2]Final!CJ178</f>
        <v>0</v>
      </c>
      <c r="CJ57" s="277">
        <f>[2]Final!CK178</f>
        <v>0</v>
      </c>
      <c r="CK57" s="277">
        <f>[2]Final!CL178</f>
        <v>0</v>
      </c>
      <c r="CL57" s="277">
        <f>[2]Final!CM178</f>
        <v>0</v>
      </c>
      <c r="CM57" s="277">
        <f>[2]Final!CN178</f>
        <v>0</v>
      </c>
      <c r="CN57" s="277">
        <f>[2]Final!CO178</f>
        <v>0</v>
      </c>
      <c r="CO57" s="277">
        <f>[2]Final!CP178</f>
        <v>0</v>
      </c>
      <c r="CP57" s="277">
        <f>[2]Final!CQ178</f>
        <v>0</v>
      </c>
      <c r="CQ57" s="277">
        <f>[2]Final!CR178</f>
        <v>0</v>
      </c>
      <c r="CR57" s="277">
        <f>[2]Final!CS178</f>
        <v>0</v>
      </c>
      <c r="CS57" s="277">
        <f>[2]Final!CT178</f>
        <v>0</v>
      </c>
      <c r="CT57" s="277">
        <f>[2]Final!CU178</f>
        <v>0</v>
      </c>
      <c r="CU57" s="277">
        <f>[2]Final!CV178</f>
        <v>0</v>
      </c>
      <c r="CV57" s="277">
        <f>[2]Final!CW178</f>
        <v>0</v>
      </c>
      <c r="CW57" s="277">
        <f>[2]Final!CX178</f>
        <v>0</v>
      </c>
      <c r="CX57" s="277">
        <f>[2]Final!CY178</f>
        <v>0</v>
      </c>
      <c r="CY57" s="277">
        <f>[2]Final!CZ178</f>
        <v>0</v>
      </c>
      <c r="CZ57" s="277">
        <f>[2]Final!DA178</f>
        <v>0</v>
      </c>
      <c r="DA57" s="277">
        <f>[2]Final!DB178</f>
        <v>0</v>
      </c>
      <c r="DB57" s="277">
        <f>[2]Final!DC178</f>
        <v>0</v>
      </c>
      <c r="DC57" s="92"/>
      <c r="DD57" s="92"/>
      <c r="DE57" s="92"/>
      <c r="DF57" s="92"/>
      <c r="DG57" s="92"/>
      <c r="DH57" s="92"/>
      <c r="DI57" s="92"/>
      <c r="DJ57" s="92"/>
      <c r="DK57" s="92"/>
      <c r="DL57" s="92"/>
      <c r="DM57" s="92"/>
      <c r="DN57" s="92"/>
      <c r="DO57" s="92"/>
      <c r="DP57" s="92"/>
    </row>
    <row r="58" spans="1:120" x14ac:dyDescent="0.75">
      <c r="A58" s="226">
        <f t="shared" si="0"/>
        <v>1</v>
      </c>
      <c r="B58" s="92" t="s">
        <v>147</v>
      </c>
      <c r="C58" s="277">
        <f>[2]Final!D179</f>
        <v>0</v>
      </c>
      <c r="D58" s="277">
        <f>[2]Final!E179</f>
        <v>0</v>
      </c>
      <c r="E58" s="277">
        <f>[2]Final!F179</f>
        <v>0</v>
      </c>
      <c r="F58" s="277">
        <f>[2]Final!G179</f>
        <v>0</v>
      </c>
      <c r="G58" s="277">
        <f>[2]Final!H179</f>
        <v>0</v>
      </c>
      <c r="H58" s="277">
        <f>[2]Final!I179</f>
        <v>0</v>
      </c>
      <c r="I58" s="277">
        <f>[2]Final!J179</f>
        <v>0</v>
      </c>
      <c r="J58" s="277">
        <f>[2]Final!K179</f>
        <v>0</v>
      </c>
      <c r="K58" s="277">
        <f>[2]Final!L179</f>
        <v>0</v>
      </c>
      <c r="L58" s="277">
        <f>[2]Final!M179</f>
        <v>0</v>
      </c>
      <c r="M58" s="277">
        <f>[2]Final!N179</f>
        <v>0</v>
      </c>
      <c r="N58" s="277">
        <f>[2]Final!O179</f>
        <v>0</v>
      </c>
      <c r="O58" s="277">
        <f>[2]Final!P179</f>
        <v>0</v>
      </c>
      <c r="P58" s="277">
        <f>[2]Final!Q179</f>
        <v>0</v>
      </c>
      <c r="Q58" s="277">
        <f>[2]Final!R179</f>
        <v>0</v>
      </c>
      <c r="R58" s="277">
        <f>[2]Final!S179</f>
        <v>0</v>
      </c>
      <c r="S58" s="277">
        <f>[2]Final!T179</f>
        <v>0</v>
      </c>
      <c r="T58" s="277">
        <f>[2]Final!U179</f>
        <v>0</v>
      </c>
      <c r="U58" s="277">
        <f>[2]Final!V179</f>
        <v>0</v>
      </c>
      <c r="V58" s="277">
        <f>[2]Final!W179</f>
        <v>0</v>
      </c>
      <c r="W58" s="277">
        <f>[2]Final!X179</f>
        <v>0</v>
      </c>
      <c r="X58" s="277">
        <f>[2]Final!Y179</f>
        <v>0</v>
      </c>
      <c r="Y58" s="277">
        <f>[2]Final!Z179</f>
        <v>0</v>
      </c>
      <c r="Z58" s="277">
        <f>[2]Final!AA179</f>
        <v>0</v>
      </c>
      <c r="AA58" s="277">
        <f>[2]Final!AB179</f>
        <v>0</v>
      </c>
      <c r="AB58" s="277">
        <f>[2]Final!AC179</f>
        <v>0</v>
      </c>
      <c r="AC58" s="277">
        <f>[2]Final!AD179</f>
        <v>0</v>
      </c>
      <c r="AD58" s="277">
        <f>[2]Final!AE179</f>
        <v>0</v>
      </c>
      <c r="AE58" s="277">
        <f>[2]Final!AF179</f>
        <v>0</v>
      </c>
      <c r="AF58" s="277">
        <f>[2]Final!AG179</f>
        <v>0</v>
      </c>
      <c r="AG58" s="277">
        <f>[2]Final!AH179</f>
        <v>0</v>
      </c>
      <c r="AH58" s="277">
        <f>[2]Final!AI179</f>
        <v>0</v>
      </c>
      <c r="AI58" s="277">
        <f>[2]Final!AJ179</f>
        <v>0</v>
      </c>
      <c r="AJ58" s="277">
        <f>[2]Final!AK179</f>
        <v>0</v>
      </c>
      <c r="AK58" s="277">
        <f>[2]Final!AL179</f>
        <v>0</v>
      </c>
      <c r="AL58" s="277">
        <f>[2]Final!AM179</f>
        <v>0</v>
      </c>
      <c r="AM58" s="277">
        <f>[2]Final!AN179</f>
        <v>0</v>
      </c>
      <c r="AN58" s="277">
        <f>[2]Final!AO179</f>
        <v>0</v>
      </c>
      <c r="AO58" s="277">
        <f>[2]Final!AP179</f>
        <v>0</v>
      </c>
      <c r="AP58" s="277">
        <f>[2]Final!AQ179</f>
        <v>0</v>
      </c>
      <c r="AQ58" s="277">
        <f>[2]Final!AR179</f>
        <v>0</v>
      </c>
      <c r="AR58" s="277">
        <f>[2]Final!AS179</f>
        <v>0</v>
      </c>
      <c r="AS58" s="277">
        <f>[2]Final!AT179</f>
        <v>0.22955600306864393</v>
      </c>
      <c r="AT58" s="277">
        <f>[2]Final!AU179</f>
        <v>0</v>
      </c>
      <c r="AU58" s="277">
        <f>[2]Final!AV179</f>
        <v>0.13106688161267638</v>
      </c>
      <c r="AV58" s="277">
        <f>[2]Final!AW179</f>
        <v>0</v>
      </c>
      <c r="AW58" s="277">
        <f>[2]Final!AX179</f>
        <v>0</v>
      </c>
      <c r="AX58" s="277">
        <f>[2]Final!AY179</f>
        <v>0</v>
      </c>
      <c r="AY58" s="277">
        <f>[2]Final!AZ179</f>
        <v>0</v>
      </c>
      <c r="AZ58" s="277">
        <f>[2]Final!BA179</f>
        <v>0.14168135316539296</v>
      </c>
      <c r="BA58" s="277">
        <f>[2]Final!BB179</f>
        <v>0.4941779083076201</v>
      </c>
      <c r="BB58" s="277">
        <f>[2]Final!BC179</f>
        <v>0</v>
      </c>
      <c r="BC58" s="277">
        <f>[2]Final!BD179</f>
        <v>0</v>
      </c>
      <c r="BD58" s="277">
        <f>[2]Final!BE179</f>
        <v>0</v>
      </c>
      <c r="BE58" s="277">
        <f>[2]Final!BF179</f>
        <v>0</v>
      </c>
      <c r="BF58" s="277">
        <f>[2]Final!BG179</f>
        <v>0</v>
      </c>
      <c r="BG58" s="277">
        <f>[2]Final!BH179</f>
        <v>0</v>
      </c>
      <c r="BH58" s="277">
        <f>[2]Final!BI179</f>
        <v>0</v>
      </c>
      <c r="BI58" s="277">
        <f>[2]Final!BJ179</f>
        <v>2.9518730513302476E-3</v>
      </c>
      <c r="BJ58" s="277">
        <f>[2]Final!BK179</f>
        <v>0</v>
      </c>
      <c r="BK58" s="277">
        <f>[2]Final!BL179</f>
        <v>0</v>
      </c>
      <c r="BL58" s="277">
        <f>[2]Final!BM179</f>
        <v>0</v>
      </c>
      <c r="BM58" s="277">
        <f>[2]Final!BN179</f>
        <v>0</v>
      </c>
      <c r="BN58" s="277">
        <f>[2]Final!BO179</f>
        <v>0</v>
      </c>
      <c r="BO58" s="277">
        <f>[2]Final!BP179</f>
        <v>0</v>
      </c>
      <c r="BP58" s="277">
        <f>[2]Final!BQ179</f>
        <v>0</v>
      </c>
      <c r="BQ58" s="277">
        <f>[2]Final!BR179</f>
        <v>0</v>
      </c>
      <c r="BR58" s="277">
        <f>[2]Final!BS179</f>
        <v>0</v>
      </c>
      <c r="BS58" s="277">
        <f>[2]Final!BT179</f>
        <v>0</v>
      </c>
      <c r="BT58" s="277">
        <f>[2]Final!BU179</f>
        <v>0</v>
      </c>
      <c r="BU58" s="277">
        <f>[2]Final!BV179</f>
        <v>0</v>
      </c>
      <c r="BV58" s="277">
        <f>[2]Final!BW179</f>
        <v>0</v>
      </c>
      <c r="BW58" s="277">
        <f>[2]Final!BX179</f>
        <v>0</v>
      </c>
      <c r="BX58" s="277">
        <f>[2]Final!BY179</f>
        <v>0</v>
      </c>
      <c r="BY58" s="277">
        <f>[2]Final!BZ179</f>
        <v>0</v>
      </c>
      <c r="BZ58" s="277">
        <f>[2]Final!CA179</f>
        <v>0</v>
      </c>
      <c r="CA58" s="277">
        <f>[2]Final!CB179</f>
        <v>0</v>
      </c>
      <c r="CB58" s="277">
        <f>[2]Final!CC179</f>
        <v>5.6598079433639169E-4</v>
      </c>
      <c r="CC58" s="277">
        <f>[2]Final!CD179</f>
        <v>0</v>
      </c>
      <c r="CD58" s="277">
        <f>[2]Final!CE179</f>
        <v>0</v>
      </c>
      <c r="CE58" s="277">
        <f>[2]Final!CF179</f>
        <v>0</v>
      </c>
      <c r="CF58" s="277">
        <f>[2]Final!CG179</f>
        <v>0</v>
      </c>
      <c r="CG58" s="277">
        <f>[2]Final!CH179</f>
        <v>0</v>
      </c>
      <c r="CH58" s="277">
        <f>[2]Final!CI179</f>
        <v>0</v>
      </c>
      <c r="CI58" s="277">
        <f>[2]Final!CJ179</f>
        <v>0</v>
      </c>
      <c r="CJ58" s="277">
        <f>[2]Final!CK179</f>
        <v>0</v>
      </c>
      <c r="CK58" s="277">
        <f>[2]Final!CL179</f>
        <v>0</v>
      </c>
      <c r="CL58" s="277">
        <f>[2]Final!CM179</f>
        <v>0</v>
      </c>
      <c r="CM58" s="277">
        <f>[2]Final!CN179</f>
        <v>0</v>
      </c>
      <c r="CN58" s="277">
        <f>[2]Final!CO179</f>
        <v>0</v>
      </c>
      <c r="CO58" s="277">
        <f>[2]Final!CP179</f>
        <v>0</v>
      </c>
      <c r="CP58" s="277">
        <f>[2]Final!CQ179</f>
        <v>0</v>
      </c>
      <c r="CQ58" s="277">
        <f>[2]Final!CR179</f>
        <v>0</v>
      </c>
      <c r="CR58" s="277">
        <f>[2]Final!CS179</f>
        <v>0</v>
      </c>
      <c r="CS58" s="277">
        <f>[2]Final!CT179</f>
        <v>0</v>
      </c>
      <c r="CT58" s="277">
        <f>[2]Final!CU179</f>
        <v>0</v>
      </c>
      <c r="CU58" s="277">
        <f>[2]Final!CV179</f>
        <v>0</v>
      </c>
      <c r="CV58" s="277">
        <f>[2]Final!CW179</f>
        <v>0</v>
      </c>
      <c r="CW58" s="277">
        <f>[2]Final!CX179</f>
        <v>0</v>
      </c>
      <c r="CX58" s="277">
        <f>[2]Final!CY179</f>
        <v>0</v>
      </c>
      <c r="CY58" s="277">
        <f>[2]Final!CZ179</f>
        <v>0</v>
      </c>
      <c r="CZ58" s="277">
        <f>[2]Final!DA179</f>
        <v>0</v>
      </c>
      <c r="DA58" s="277">
        <f>[2]Final!DB179</f>
        <v>0</v>
      </c>
      <c r="DB58" s="277">
        <f>[2]Final!DC179</f>
        <v>0</v>
      </c>
      <c r="DC58" s="92"/>
      <c r="DD58" s="92"/>
      <c r="DE58" s="92"/>
      <c r="DF58" s="92"/>
      <c r="DG58" s="92"/>
      <c r="DH58" s="92"/>
      <c r="DI58" s="92"/>
      <c r="DJ58" s="92"/>
      <c r="DK58" s="92"/>
      <c r="DL58" s="92"/>
      <c r="DM58" s="92"/>
      <c r="DN58" s="92"/>
      <c r="DO58" s="92"/>
      <c r="DP58" s="92"/>
    </row>
    <row r="59" spans="1:120" x14ac:dyDescent="0.75">
      <c r="A59" s="226">
        <f t="shared" si="0"/>
        <v>1</v>
      </c>
      <c r="B59" s="92" t="s">
        <v>149</v>
      </c>
      <c r="C59" s="277">
        <f>[2]Final!D180</f>
        <v>0</v>
      </c>
      <c r="D59" s="277">
        <f>[2]Final!E180</f>
        <v>0</v>
      </c>
      <c r="E59" s="277">
        <f>[2]Final!F180</f>
        <v>0</v>
      </c>
      <c r="F59" s="277">
        <f>[2]Final!G180</f>
        <v>0</v>
      </c>
      <c r="G59" s="277">
        <f>[2]Final!H180</f>
        <v>0</v>
      </c>
      <c r="H59" s="277">
        <f>[2]Final!I180</f>
        <v>0</v>
      </c>
      <c r="I59" s="277">
        <f>[2]Final!J180</f>
        <v>0</v>
      </c>
      <c r="J59" s="277">
        <f>[2]Final!K180</f>
        <v>0</v>
      </c>
      <c r="K59" s="277">
        <f>[2]Final!L180</f>
        <v>0</v>
      </c>
      <c r="L59" s="277">
        <f>[2]Final!M180</f>
        <v>0</v>
      </c>
      <c r="M59" s="277">
        <f>[2]Final!N180</f>
        <v>0</v>
      </c>
      <c r="N59" s="277">
        <f>[2]Final!O180</f>
        <v>0</v>
      </c>
      <c r="O59" s="277">
        <f>[2]Final!P180</f>
        <v>0</v>
      </c>
      <c r="P59" s="277">
        <f>[2]Final!Q180</f>
        <v>0</v>
      </c>
      <c r="Q59" s="277">
        <f>[2]Final!R180</f>
        <v>0</v>
      </c>
      <c r="R59" s="277">
        <f>[2]Final!S180</f>
        <v>0</v>
      </c>
      <c r="S59" s="277">
        <f>[2]Final!T180</f>
        <v>0</v>
      </c>
      <c r="T59" s="277">
        <f>[2]Final!U180</f>
        <v>0</v>
      </c>
      <c r="U59" s="277">
        <f>[2]Final!V180</f>
        <v>0</v>
      </c>
      <c r="V59" s="277">
        <f>[2]Final!W180</f>
        <v>0</v>
      </c>
      <c r="W59" s="277">
        <f>[2]Final!X180</f>
        <v>0</v>
      </c>
      <c r="X59" s="277">
        <f>[2]Final!Y180</f>
        <v>0</v>
      </c>
      <c r="Y59" s="277">
        <f>[2]Final!Z180</f>
        <v>0</v>
      </c>
      <c r="Z59" s="277">
        <f>[2]Final!AA180</f>
        <v>0</v>
      </c>
      <c r="AA59" s="277">
        <f>[2]Final!AB180</f>
        <v>0</v>
      </c>
      <c r="AB59" s="277">
        <f>[2]Final!AC180</f>
        <v>0</v>
      </c>
      <c r="AC59" s="277">
        <f>[2]Final!AD180</f>
        <v>0</v>
      </c>
      <c r="AD59" s="277">
        <f>[2]Final!AE180</f>
        <v>0</v>
      </c>
      <c r="AE59" s="277">
        <f>[2]Final!AF180</f>
        <v>0</v>
      </c>
      <c r="AF59" s="277">
        <f>[2]Final!AG180</f>
        <v>0</v>
      </c>
      <c r="AG59" s="277">
        <f>[2]Final!AH180</f>
        <v>0</v>
      </c>
      <c r="AH59" s="277">
        <f>[2]Final!AI180</f>
        <v>0</v>
      </c>
      <c r="AI59" s="277">
        <f>[2]Final!AJ180</f>
        <v>0</v>
      </c>
      <c r="AJ59" s="277">
        <f>[2]Final!AK180</f>
        <v>0</v>
      </c>
      <c r="AK59" s="277">
        <f>[2]Final!AL180</f>
        <v>0</v>
      </c>
      <c r="AL59" s="277">
        <f>[2]Final!AM180</f>
        <v>0</v>
      </c>
      <c r="AM59" s="277">
        <f>[2]Final!AN180</f>
        <v>0</v>
      </c>
      <c r="AN59" s="277">
        <f>[2]Final!AO180</f>
        <v>0</v>
      </c>
      <c r="AO59" s="277">
        <f>[2]Final!AP180</f>
        <v>0</v>
      </c>
      <c r="AP59" s="277">
        <f>[2]Final!AQ180</f>
        <v>0</v>
      </c>
      <c r="AQ59" s="277">
        <f>[2]Final!AR180</f>
        <v>0</v>
      </c>
      <c r="AR59" s="277">
        <f>[2]Final!AS180</f>
        <v>0</v>
      </c>
      <c r="AS59" s="277">
        <f>[2]Final!AT180</f>
        <v>0</v>
      </c>
      <c r="AT59" s="277">
        <f>[2]Final!AU180</f>
        <v>0</v>
      </c>
      <c r="AU59" s="277">
        <f>[2]Final!AV180</f>
        <v>0</v>
      </c>
      <c r="AV59" s="277">
        <f>[2]Final!AW180</f>
        <v>0</v>
      </c>
      <c r="AW59" s="277">
        <f>[2]Final!AX180</f>
        <v>0</v>
      </c>
      <c r="AX59" s="277">
        <f>[2]Final!AY180</f>
        <v>0</v>
      </c>
      <c r="AY59" s="277">
        <f>[2]Final!AZ180</f>
        <v>0</v>
      </c>
      <c r="AZ59" s="277">
        <f>[2]Final!BA180</f>
        <v>0</v>
      </c>
      <c r="BA59" s="277">
        <f>[2]Final!BB180</f>
        <v>0</v>
      </c>
      <c r="BB59" s="277">
        <f>[2]Final!BC180</f>
        <v>1</v>
      </c>
      <c r="BC59" s="277">
        <f>[2]Final!BD180</f>
        <v>0</v>
      </c>
      <c r="BD59" s="277">
        <f>[2]Final!BE180</f>
        <v>0</v>
      </c>
      <c r="BE59" s="277">
        <f>[2]Final!BF180</f>
        <v>0</v>
      </c>
      <c r="BF59" s="277">
        <f>[2]Final!BG180</f>
        <v>0</v>
      </c>
      <c r="BG59" s="277">
        <f>[2]Final!BH180</f>
        <v>0</v>
      </c>
      <c r="BH59" s="277">
        <f>[2]Final!BI180</f>
        <v>0</v>
      </c>
      <c r="BI59" s="277">
        <f>[2]Final!BJ180</f>
        <v>0</v>
      </c>
      <c r="BJ59" s="277">
        <f>[2]Final!BK180</f>
        <v>0</v>
      </c>
      <c r="BK59" s="277">
        <f>[2]Final!BL180</f>
        <v>0</v>
      </c>
      <c r="BL59" s="277">
        <f>[2]Final!BM180</f>
        <v>0</v>
      </c>
      <c r="BM59" s="277">
        <f>[2]Final!BN180</f>
        <v>0</v>
      </c>
      <c r="BN59" s="277">
        <f>[2]Final!BO180</f>
        <v>0</v>
      </c>
      <c r="BO59" s="277">
        <f>[2]Final!BP180</f>
        <v>0</v>
      </c>
      <c r="BP59" s="277">
        <f>[2]Final!BQ180</f>
        <v>0</v>
      </c>
      <c r="BQ59" s="277">
        <f>[2]Final!BR180</f>
        <v>0</v>
      </c>
      <c r="BR59" s="277">
        <f>[2]Final!BS180</f>
        <v>0</v>
      </c>
      <c r="BS59" s="277">
        <f>[2]Final!BT180</f>
        <v>0</v>
      </c>
      <c r="BT59" s="277">
        <f>[2]Final!BU180</f>
        <v>0</v>
      </c>
      <c r="BU59" s="277">
        <f>[2]Final!BV180</f>
        <v>0</v>
      </c>
      <c r="BV59" s="277">
        <f>[2]Final!BW180</f>
        <v>0</v>
      </c>
      <c r="BW59" s="277">
        <f>[2]Final!BX180</f>
        <v>0</v>
      </c>
      <c r="BX59" s="277">
        <f>[2]Final!BY180</f>
        <v>0</v>
      </c>
      <c r="BY59" s="277">
        <f>[2]Final!BZ180</f>
        <v>0</v>
      </c>
      <c r="BZ59" s="277">
        <f>[2]Final!CA180</f>
        <v>0</v>
      </c>
      <c r="CA59" s="277">
        <f>[2]Final!CB180</f>
        <v>0</v>
      </c>
      <c r="CB59" s="277">
        <f>[2]Final!CC180</f>
        <v>0</v>
      </c>
      <c r="CC59" s="277">
        <f>[2]Final!CD180</f>
        <v>0</v>
      </c>
      <c r="CD59" s="277">
        <f>[2]Final!CE180</f>
        <v>0</v>
      </c>
      <c r="CE59" s="277">
        <f>[2]Final!CF180</f>
        <v>0</v>
      </c>
      <c r="CF59" s="277">
        <f>[2]Final!CG180</f>
        <v>0</v>
      </c>
      <c r="CG59" s="277">
        <f>[2]Final!CH180</f>
        <v>0</v>
      </c>
      <c r="CH59" s="277">
        <f>[2]Final!CI180</f>
        <v>0</v>
      </c>
      <c r="CI59" s="277">
        <f>[2]Final!CJ180</f>
        <v>0</v>
      </c>
      <c r="CJ59" s="277">
        <f>[2]Final!CK180</f>
        <v>0</v>
      </c>
      <c r="CK59" s="277">
        <f>[2]Final!CL180</f>
        <v>0</v>
      </c>
      <c r="CL59" s="277">
        <f>[2]Final!CM180</f>
        <v>0</v>
      </c>
      <c r="CM59" s="277">
        <f>[2]Final!CN180</f>
        <v>0</v>
      </c>
      <c r="CN59" s="277">
        <f>[2]Final!CO180</f>
        <v>0</v>
      </c>
      <c r="CO59" s="277">
        <f>[2]Final!CP180</f>
        <v>0</v>
      </c>
      <c r="CP59" s="277">
        <f>[2]Final!CQ180</f>
        <v>0</v>
      </c>
      <c r="CQ59" s="277">
        <f>[2]Final!CR180</f>
        <v>0</v>
      </c>
      <c r="CR59" s="277">
        <f>[2]Final!CS180</f>
        <v>0</v>
      </c>
      <c r="CS59" s="277">
        <f>[2]Final!CT180</f>
        <v>0</v>
      </c>
      <c r="CT59" s="277">
        <f>[2]Final!CU180</f>
        <v>0</v>
      </c>
      <c r="CU59" s="277">
        <f>[2]Final!CV180</f>
        <v>0</v>
      </c>
      <c r="CV59" s="277">
        <f>[2]Final!CW180</f>
        <v>0</v>
      </c>
      <c r="CW59" s="277">
        <f>[2]Final!CX180</f>
        <v>0</v>
      </c>
      <c r="CX59" s="277">
        <f>[2]Final!CY180</f>
        <v>0</v>
      </c>
      <c r="CY59" s="277">
        <f>[2]Final!CZ180</f>
        <v>0</v>
      </c>
      <c r="CZ59" s="277">
        <f>[2]Final!DA180</f>
        <v>0</v>
      </c>
      <c r="DA59" s="277">
        <f>[2]Final!DB180</f>
        <v>0</v>
      </c>
      <c r="DB59" s="277">
        <f>[2]Final!DC180</f>
        <v>0</v>
      </c>
      <c r="DC59" s="92"/>
      <c r="DD59" s="92"/>
      <c r="DE59" s="92"/>
      <c r="DF59" s="92"/>
      <c r="DG59" s="92"/>
      <c r="DH59" s="92"/>
      <c r="DI59" s="92"/>
      <c r="DJ59" s="92"/>
      <c r="DK59" s="92"/>
      <c r="DL59" s="92"/>
      <c r="DM59" s="92"/>
      <c r="DN59" s="92"/>
      <c r="DO59" s="92"/>
      <c r="DP59" s="92"/>
    </row>
    <row r="60" spans="1:120" x14ac:dyDescent="0.75">
      <c r="A60" s="226">
        <f t="shared" si="0"/>
        <v>0.99999999999999989</v>
      </c>
      <c r="B60" s="92" t="s">
        <v>153</v>
      </c>
      <c r="C60" s="277">
        <f>[2]Final!D181</f>
        <v>0</v>
      </c>
      <c r="D60" s="277">
        <f>[2]Final!E181</f>
        <v>0</v>
      </c>
      <c r="E60" s="277">
        <f>[2]Final!F181</f>
        <v>0</v>
      </c>
      <c r="F60" s="277">
        <f>[2]Final!G181</f>
        <v>0</v>
      </c>
      <c r="G60" s="277">
        <f>[2]Final!H181</f>
        <v>0</v>
      </c>
      <c r="H60" s="277">
        <f>[2]Final!I181</f>
        <v>0</v>
      </c>
      <c r="I60" s="277">
        <f>[2]Final!J181</f>
        <v>0</v>
      </c>
      <c r="J60" s="277">
        <f>[2]Final!K181</f>
        <v>0</v>
      </c>
      <c r="K60" s="277">
        <f>[2]Final!L181</f>
        <v>0</v>
      </c>
      <c r="L60" s="277">
        <f>[2]Final!M181</f>
        <v>0</v>
      </c>
      <c r="M60" s="277">
        <f>[2]Final!N181</f>
        <v>0</v>
      </c>
      <c r="N60" s="277">
        <f>[2]Final!O181</f>
        <v>0</v>
      </c>
      <c r="O60" s="277">
        <f>[2]Final!P181</f>
        <v>0</v>
      </c>
      <c r="P60" s="277">
        <f>[2]Final!Q181</f>
        <v>0</v>
      </c>
      <c r="Q60" s="277">
        <f>[2]Final!R181</f>
        <v>0</v>
      </c>
      <c r="R60" s="277">
        <f>[2]Final!S181</f>
        <v>0</v>
      </c>
      <c r="S60" s="277">
        <f>[2]Final!T181</f>
        <v>0</v>
      </c>
      <c r="T60" s="277">
        <f>[2]Final!U181</f>
        <v>0</v>
      </c>
      <c r="U60" s="277">
        <f>[2]Final!V181</f>
        <v>0</v>
      </c>
      <c r="V60" s="277">
        <f>[2]Final!W181</f>
        <v>0</v>
      </c>
      <c r="W60" s="277">
        <f>[2]Final!X181</f>
        <v>0</v>
      </c>
      <c r="X60" s="277">
        <f>[2]Final!Y181</f>
        <v>0</v>
      </c>
      <c r="Y60" s="277">
        <f>[2]Final!Z181</f>
        <v>0</v>
      </c>
      <c r="Z60" s="277">
        <f>[2]Final!AA181</f>
        <v>0</v>
      </c>
      <c r="AA60" s="277">
        <f>[2]Final!AB181</f>
        <v>0</v>
      </c>
      <c r="AB60" s="277">
        <f>[2]Final!AC181</f>
        <v>0</v>
      </c>
      <c r="AC60" s="277">
        <f>[2]Final!AD181</f>
        <v>0</v>
      </c>
      <c r="AD60" s="277">
        <f>[2]Final!AE181</f>
        <v>0</v>
      </c>
      <c r="AE60" s="277">
        <f>[2]Final!AF181</f>
        <v>0</v>
      </c>
      <c r="AF60" s="277">
        <f>[2]Final!AG181</f>
        <v>0</v>
      </c>
      <c r="AG60" s="277">
        <f>[2]Final!AH181</f>
        <v>0</v>
      </c>
      <c r="AH60" s="277">
        <f>[2]Final!AI181</f>
        <v>0</v>
      </c>
      <c r="AI60" s="277">
        <f>[2]Final!AJ181</f>
        <v>0</v>
      </c>
      <c r="AJ60" s="277">
        <f>[2]Final!AK181</f>
        <v>0</v>
      </c>
      <c r="AK60" s="277">
        <f>[2]Final!AL181</f>
        <v>0</v>
      </c>
      <c r="AL60" s="277">
        <f>[2]Final!AM181</f>
        <v>0</v>
      </c>
      <c r="AM60" s="277">
        <f>[2]Final!AN181</f>
        <v>0</v>
      </c>
      <c r="AN60" s="277">
        <f>[2]Final!AO181</f>
        <v>0</v>
      </c>
      <c r="AO60" s="277">
        <f>[2]Final!AP181</f>
        <v>0</v>
      </c>
      <c r="AP60" s="277">
        <f>[2]Final!AQ181</f>
        <v>0</v>
      </c>
      <c r="AQ60" s="277">
        <f>[2]Final!AR181</f>
        <v>0</v>
      </c>
      <c r="AR60" s="277">
        <f>[2]Final!AS181</f>
        <v>0</v>
      </c>
      <c r="AS60" s="277">
        <f>[2]Final!AT181</f>
        <v>0</v>
      </c>
      <c r="AT60" s="277">
        <f>[2]Final!AU181</f>
        <v>0</v>
      </c>
      <c r="AU60" s="277">
        <f>[2]Final!AV181</f>
        <v>0</v>
      </c>
      <c r="AV60" s="277">
        <f>[2]Final!AW181</f>
        <v>0</v>
      </c>
      <c r="AW60" s="277">
        <f>[2]Final!AX181</f>
        <v>0</v>
      </c>
      <c r="AX60" s="277">
        <f>[2]Final!AY181</f>
        <v>0</v>
      </c>
      <c r="AY60" s="277">
        <f>[2]Final!AZ181</f>
        <v>0</v>
      </c>
      <c r="AZ60" s="277">
        <f>[2]Final!BA181</f>
        <v>0</v>
      </c>
      <c r="BA60" s="277">
        <f>[2]Final!BB181</f>
        <v>0</v>
      </c>
      <c r="BB60" s="277">
        <f>[2]Final!BC181</f>
        <v>0</v>
      </c>
      <c r="BC60" s="277">
        <f>[2]Final!BD181</f>
        <v>0.84868583868773528</v>
      </c>
      <c r="BD60" s="277">
        <f>[2]Final!BE181</f>
        <v>5.0423175830724871E-2</v>
      </c>
      <c r="BE60" s="277">
        <f>[2]Final!BF181</f>
        <v>0</v>
      </c>
      <c r="BF60" s="277">
        <f>[2]Final!BG181</f>
        <v>0</v>
      </c>
      <c r="BG60" s="277">
        <f>[2]Final!BH181</f>
        <v>0</v>
      </c>
      <c r="BH60" s="277">
        <f>[2]Final!BI181</f>
        <v>0</v>
      </c>
      <c r="BI60" s="277">
        <f>[2]Final!BJ181</f>
        <v>0</v>
      </c>
      <c r="BJ60" s="277">
        <f>[2]Final!BK181</f>
        <v>0</v>
      </c>
      <c r="BK60" s="277">
        <f>[2]Final!BL181</f>
        <v>0</v>
      </c>
      <c r="BL60" s="277">
        <f>[2]Final!BM181</f>
        <v>0</v>
      </c>
      <c r="BM60" s="277">
        <f>[2]Final!BN181</f>
        <v>0</v>
      </c>
      <c r="BN60" s="277">
        <f>[2]Final!BO181</f>
        <v>0</v>
      </c>
      <c r="BO60" s="277">
        <f>[2]Final!BP181</f>
        <v>0</v>
      </c>
      <c r="BP60" s="277">
        <f>[2]Final!BQ181</f>
        <v>0</v>
      </c>
      <c r="BQ60" s="277">
        <f>[2]Final!BR181</f>
        <v>0</v>
      </c>
      <c r="BR60" s="277">
        <f>[2]Final!BS181</f>
        <v>0</v>
      </c>
      <c r="BS60" s="277">
        <f>[2]Final!BT181</f>
        <v>0</v>
      </c>
      <c r="BT60" s="277">
        <f>[2]Final!BU181</f>
        <v>0</v>
      </c>
      <c r="BU60" s="277">
        <f>[2]Final!BV181</f>
        <v>0</v>
      </c>
      <c r="BV60" s="277">
        <f>[2]Final!BW181</f>
        <v>0</v>
      </c>
      <c r="BW60" s="277">
        <f>[2]Final!BX181</f>
        <v>0</v>
      </c>
      <c r="BX60" s="277">
        <f>[2]Final!BY181</f>
        <v>0</v>
      </c>
      <c r="BY60" s="277">
        <f>[2]Final!BZ181</f>
        <v>0</v>
      </c>
      <c r="BZ60" s="277">
        <f>[2]Final!CA181</f>
        <v>0</v>
      </c>
      <c r="CA60" s="277">
        <f>[2]Final!CB181</f>
        <v>0</v>
      </c>
      <c r="CB60" s="277">
        <f>[2]Final!CC181</f>
        <v>0</v>
      </c>
      <c r="CC60" s="277">
        <f>[2]Final!CD181</f>
        <v>0</v>
      </c>
      <c r="CD60" s="277">
        <f>[2]Final!CE181</f>
        <v>0</v>
      </c>
      <c r="CE60" s="277">
        <f>[2]Final!CF181</f>
        <v>0</v>
      </c>
      <c r="CF60" s="277">
        <f>[2]Final!CG181</f>
        <v>0</v>
      </c>
      <c r="CG60" s="277">
        <f>[2]Final!CH181</f>
        <v>0</v>
      </c>
      <c r="CH60" s="277">
        <f>[2]Final!CI181</f>
        <v>0</v>
      </c>
      <c r="CI60" s="277">
        <f>[2]Final!CJ181</f>
        <v>0</v>
      </c>
      <c r="CJ60" s="277">
        <f>[2]Final!CK181</f>
        <v>0</v>
      </c>
      <c r="CK60" s="277">
        <f>[2]Final!CL181</f>
        <v>0</v>
      </c>
      <c r="CL60" s="277">
        <f>[2]Final!CM181</f>
        <v>0</v>
      </c>
      <c r="CM60" s="277">
        <f>[2]Final!CN181</f>
        <v>0</v>
      </c>
      <c r="CN60" s="277">
        <f>[2]Final!CO181</f>
        <v>1.0295975373010622E-5</v>
      </c>
      <c r="CO60" s="277">
        <f>[2]Final!CP181</f>
        <v>0</v>
      </c>
      <c r="CP60" s="277">
        <f>[2]Final!CQ181</f>
        <v>0</v>
      </c>
      <c r="CQ60" s="277">
        <f>[2]Final!CR181</f>
        <v>0.10001083951959631</v>
      </c>
      <c r="CR60" s="277">
        <f>[2]Final!CS181</f>
        <v>0</v>
      </c>
      <c r="CS60" s="277">
        <f>[2]Final!CT181</f>
        <v>1.0760899424714168E-4</v>
      </c>
      <c r="CT60" s="277">
        <f>[2]Final!CU181</f>
        <v>0</v>
      </c>
      <c r="CU60" s="277">
        <f>[2]Final!CV181</f>
        <v>2.0398161387261759E-4</v>
      </c>
      <c r="CV60" s="277">
        <f>[2]Final!CW181</f>
        <v>0</v>
      </c>
      <c r="CW60" s="277">
        <f>[2]Final!CX181</f>
        <v>0</v>
      </c>
      <c r="CX60" s="277">
        <f>[2]Final!CY181</f>
        <v>0</v>
      </c>
      <c r="CY60" s="277">
        <f>[2]Final!CZ181</f>
        <v>5.312267234746752E-5</v>
      </c>
      <c r="CZ60" s="277">
        <f>[2]Final!DA181</f>
        <v>5.0513670610319457E-4</v>
      </c>
      <c r="DA60" s="277">
        <f>[2]Final!DB181</f>
        <v>0</v>
      </c>
      <c r="DB60" s="277">
        <f>[2]Final!DC181</f>
        <v>0</v>
      </c>
      <c r="DC60" s="92"/>
      <c r="DD60" s="92"/>
      <c r="DE60" s="92"/>
      <c r="DF60" s="92"/>
      <c r="DG60" s="92"/>
      <c r="DH60" s="92"/>
      <c r="DI60" s="92"/>
      <c r="DJ60" s="92"/>
      <c r="DK60" s="92"/>
      <c r="DL60" s="92"/>
      <c r="DM60" s="92"/>
      <c r="DN60" s="92"/>
      <c r="DO60" s="92"/>
      <c r="DP60" s="92"/>
    </row>
    <row r="61" spans="1:120" x14ac:dyDescent="0.75">
      <c r="A61" s="226">
        <f t="shared" si="0"/>
        <v>1</v>
      </c>
      <c r="B61" s="92" t="s">
        <v>160</v>
      </c>
      <c r="C61" s="277">
        <f>[2]Final!D182</f>
        <v>0</v>
      </c>
      <c r="D61" s="277">
        <f>[2]Final!E182</f>
        <v>0</v>
      </c>
      <c r="E61" s="277">
        <f>[2]Final!F182</f>
        <v>0</v>
      </c>
      <c r="F61" s="277">
        <f>[2]Final!G182</f>
        <v>0</v>
      </c>
      <c r="G61" s="277">
        <f>[2]Final!H182</f>
        <v>0</v>
      </c>
      <c r="H61" s="277">
        <f>[2]Final!I182</f>
        <v>0</v>
      </c>
      <c r="I61" s="277">
        <f>[2]Final!J182</f>
        <v>0</v>
      </c>
      <c r="J61" s="277">
        <f>[2]Final!K182</f>
        <v>0</v>
      </c>
      <c r="K61" s="277">
        <f>[2]Final!L182</f>
        <v>0</v>
      </c>
      <c r="L61" s="277">
        <f>[2]Final!M182</f>
        <v>0</v>
      </c>
      <c r="M61" s="277">
        <f>[2]Final!N182</f>
        <v>0</v>
      </c>
      <c r="N61" s="277">
        <f>[2]Final!O182</f>
        <v>0</v>
      </c>
      <c r="O61" s="277">
        <f>[2]Final!P182</f>
        <v>0</v>
      </c>
      <c r="P61" s="277">
        <f>[2]Final!Q182</f>
        <v>0</v>
      </c>
      <c r="Q61" s="277">
        <f>[2]Final!R182</f>
        <v>0</v>
      </c>
      <c r="R61" s="277">
        <f>[2]Final!S182</f>
        <v>0</v>
      </c>
      <c r="S61" s="277">
        <f>[2]Final!T182</f>
        <v>0</v>
      </c>
      <c r="T61" s="277">
        <f>[2]Final!U182</f>
        <v>0</v>
      </c>
      <c r="U61" s="277">
        <f>[2]Final!V182</f>
        <v>0</v>
      </c>
      <c r="V61" s="277">
        <f>[2]Final!W182</f>
        <v>0</v>
      </c>
      <c r="W61" s="277">
        <f>[2]Final!X182</f>
        <v>0</v>
      </c>
      <c r="X61" s="277">
        <f>[2]Final!Y182</f>
        <v>0</v>
      </c>
      <c r="Y61" s="277">
        <f>[2]Final!Z182</f>
        <v>0</v>
      </c>
      <c r="Z61" s="277">
        <f>[2]Final!AA182</f>
        <v>0</v>
      </c>
      <c r="AA61" s="277">
        <f>[2]Final!AB182</f>
        <v>0</v>
      </c>
      <c r="AB61" s="277">
        <f>[2]Final!AC182</f>
        <v>0</v>
      </c>
      <c r="AC61" s="277">
        <f>[2]Final!AD182</f>
        <v>0</v>
      </c>
      <c r="AD61" s="277">
        <f>[2]Final!AE182</f>
        <v>0</v>
      </c>
      <c r="AE61" s="277">
        <f>[2]Final!AF182</f>
        <v>0</v>
      </c>
      <c r="AF61" s="277">
        <f>[2]Final!AG182</f>
        <v>0</v>
      </c>
      <c r="AG61" s="277">
        <f>[2]Final!AH182</f>
        <v>0</v>
      </c>
      <c r="AH61" s="277">
        <f>[2]Final!AI182</f>
        <v>0</v>
      </c>
      <c r="AI61" s="277">
        <f>[2]Final!AJ182</f>
        <v>0</v>
      </c>
      <c r="AJ61" s="277">
        <f>[2]Final!AK182</f>
        <v>0</v>
      </c>
      <c r="AK61" s="277">
        <f>[2]Final!AL182</f>
        <v>0</v>
      </c>
      <c r="AL61" s="277">
        <f>[2]Final!AM182</f>
        <v>0</v>
      </c>
      <c r="AM61" s="277">
        <f>[2]Final!AN182</f>
        <v>0</v>
      </c>
      <c r="AN61" s="277">
        <f>[2]Final!AO182</f>
        <v>0</v>
      </c>
      <c r="AO61" s="277">
        <f>[2]Final!AP182</f>
        <v>0</v>
      </c>
      <c r="AP61" s="277">
        <f>[2]Final!AQ182</f>
        <v>0</v>
      </c>
      <c r="AQ61" s="277">
        <f>[2]Final!AR182</f>
        <v>0</v>
      </c>
      <c r="AR61" s="277">
        <f>[2]Final!AS182</f>
        <v>0</v>
      </c>
      <c r="AS61" s="277">
        <f>[2]Final!AT182</f>
        <v>0</v>
      </c>
      <c r="AT61" s="277">
        <f>[2]Final!AU182</f>
        <v>0</v>
      </c>
      <c r="AU61" s="277">
        <f>[2]Final!AV182</f>
        <v>0</v>
      </c>
      <c r="AV61" s="277">
        <f>[2]Final!AW182</f>
        <v>0</v>
      </c>
      <c r="AW61" s="277">
        <f>[2]Final!AX182</f>
        <v>0</v>
      </c>
      <c r="AX61" s="277">
        <f>[2]Final!AY182</f>
        <v>0</v>
      </c>
      <c r="AY61" s="277">
        <f>[2]Final!AZ182</f>
        <v>0</v>
      </c>
      <c r="AZ61" s="277">
        <f>[2]Final!BA182</f>
        <v>0</v>
      </c>
      <c r="BA61" s="277">
        <f>[2]Final!BB182</f>
        <v>0</v>
      </c>
      <c r="BB61" s="277">
        <f>[2]Final!BC182</f>
        <v>0</v>
      </c>
      <c r="BC61" s="277">
        <f>[2]Final!BD182</f>
        <v>0</v>
      </c>
      <c r="BD61" s="277">
        <f>[2]Final!BE182</f>
        <v>0.97845756230307668</v>
      </c>
      <c r="BE61" s="277">
        <f>[2]Final!BF182</f>
        <v>0</v>
      </c>
      <c r="BF61" s="277">
        <f>[2]Final!BG182</f>
        <v>0</v>
      </c>
      <c r="BG61" s="277">
        <f>[2]Final!BH182</f>
        <v>2.1175337190304684E-3</v>
      </c>
      <c r="BH61" s="277">
        <f>[2]Final!BI182</f>
        <v>0</v>
      </c>
      <c r="BI61" s="277">
        <f>[2]Final!BJ182</f>
        <v>0</v>
      </c>
      <c r="BJ61" s="277">
        <f>[2]Final!BK182</f>
        <v>0</v>
      </c>
      <c r="BK61" s="277">
        <f>[2]Final!BL182</f>
        <v>0</v>
      </c>
      <c r="BL61" s="277">
        <f>[2]Final!BM182</f>
        <v>0</v>
      </c>
      <c r="BM61" s="277">
        <f>[2]Final!BN182</f>
        <v>0</v>
      </c>
      <c r="BN61" s="277">
        <f>[2]Final!BO182</f>
        <v>0</v>
      </c>
      <c r="BO61" s="277">
        <f>[2]Final!BP182</f>
        <v>0</v>
      </c>
      <c r="BP61" s="277">
        <f>[2]Final!BQ182</f>
        <v>7.7003377777784847E-3</v>
      </c>
      <c r="BQ61" s="277">
        <f>[2]Final!BR182</f>
        <v>0</v>
      </c>
      <c r="BR61" s="277">
        <f>[2]Final!BS182</f>
        <v>0</v>
      </c>
      <c r="BS61" s="277">
        <f>[2]Final!BT182</f>
        <v>0</v>
      </c>
      <c r="BT61" s="277">
        <f>[2]Final!BU182</f>
        <v>0</v>
      </c>
      <c r="BU61" s="277">
        <f>[2]Final!BV182</f>
        <v>0</v>
      </c>
      <c r="BV61" s="277">
        <f>[2]Final!BW182</f>
        <v>0</v>
      </c>
      <c r="BW61" s="277">
        <f>[2]Final!BX182</f>
        <v>0</v>
      </c>
      <c r="BX61" s="277">
        <f>[2]Final!BY182</f>
        <v>0</v>
      </c>
      <c r="BY61" s="277">
        <f>[2]Final!BZ182</f>
        <v>0</v>
      </c>
      <c r="BZ61" s="277">
        <f>[2]Final!CA182</f>
        <v>4.3676785931560415E-3</v>
      </c>
      <c r="CA61" s="277">
        <f>[2]Final!CB182</f>
        <v>7.3568876069583563E-3</v>
      </c>
      <c r="CB61" s="277">
        <f>[2]Final!CC182</f>
        <v>0</v>
      </c>
      <c r="CC61" s="277">
        <f>[2]Final!CD182</f>
        <v>0</v>
      </c>
      <c r="CD61" s="277">
        <f>[2]Final!CE182</f>
        <v>0</v>
      </c>
      <c r="CE61" s="277">
        <f>[2]Final!CF182</f>
        <v>0</v>
      </c>
      <c r="CF61" s="277">
        <f>[2]Final!CG182</f>
        <v>0</v>
      </c>
      <c r="CG61" s="277">
        <f>[2]Final!CH182</f>
        <v>0</v>
      </c>
      <c r="CH61" s="277">
        <f>[2]Final!CI182</f>
        <v>0</v>
      </c>
      <c r="CI61" s="277">
        <f>[2]Final!CJ182</f>
        <v>0</v>
      </c>
      <c r="CJ61" s="277">
        <f>[2]Final!CK182</f>
        <v>0</v>
      </c>
      <c r="CK61" s="277">
        <f>[2]Final!CL182</f>
        <v>0</v>
      </c>
      <c r="CL61" s="277">
        <f>[2]Final!CM182</f>
        <v>0</v>
      </c>
      <c r="CM61" s="277">
        <f>[2]Final!CN182</f>
        <v>0</v>
      </c>
      <c r="CN61" s="277">
        <f>[2]Final!CO182</f>
        <v>0</v>
      </c>
      <c r="CO61" s="277">
        <f>[2]Final!CP182</f>
        <v>0</v>
      </c>
      <c r="CP61" s="277">
        <f>[2]Final!CQ182</f>
        <v>0</v>
      </c>
      <c r="CQ61" s="277">
        <f>[2]Final!CR182</f>
        <v>0</v>
      </c>
      <c r="CR61" s="277">
        <f>[2]Final!CS182</f>
        <v>0</v>
      </c>
      <c r="CS61" s="277">
        <f>[2]Final!CT182</f>
        <v>0</v>
      </c>
      <c r="CT61" s="277">
        <f>[2]Final!CU182</f>
        <v>0</v>
      </c>
      <c r="CU61" s="277">
        <f>[2]Final!CV182</f>
        <v>0</v>
      </c>
      <c r="CV61" s="277">
        <f>[2]Final!CW182</f>
        <v>0</v>
      </c>
      <c r="CW61" s="277">
        <f>[2]Final!CX182</f>
        <v>0</v>
      </c>
      <c r="CX61" s="277">
        <f>[2]Final!CY182</f>
        <v>0</v>
      </c>
      <c r="CY61" s="277">
        <f>[2]Final!CZ182</f>
        <v>0</v>
      </c>
      <c r="CZ61" s="277">
        <f>[2]Final!DA182</f>
        <v>0</v>
      </c>
      <c r="DA61" s="277">
        <f>[2]Final!DB182</f>
        <v>0</v>
      </c>
      <c r="DB61" s="277">
        <f>[2]Final!DC182</f>
        <v>0</v>
      </c>
      <c r="DC61" s="92"/>
      <c r="DD61" s="92"/>
      <c r="DE61" s="92"/>
      <c r="DF61" s="92"/>
      <c r="DG61" s="92"/>
      <c r="DH61" s="92"/>
      <c r="DI61" s="92"/>
      <c r="DJ61" s="92"/>
      <c r="DK61" s="92"/>
      <c r="DL61" s="92"/>
      <c r="DM61" s="92"/>
      <c r="DN61" s="92"/>
      <c r="DO61" s="92"/>
      <c r="DP61" s="92"/>
    </row>
    <row r="62" spans="1:120" x14ac:dyDescent="0.75">
      <c r="A62" s="226">
        <f t="shared" si="0"/>
        <v>1</v>
      </c>
      <c r="B62" s="92" t="s">
        <v>1162</v>
      </c>
      <c r="C62" s="277">
        <f>[2]Final!D183</f>
        <v>0</v>
      </c>
      <c r="D62" s="277">
        <f>[2]Final!E183</f>
        <v>0</v>
      </c>
      <c r="E62" s="277">
        <f>[2]Final!F183</f>
        <v>0</v>
      </c>
      <c r="F62" s="277">
        <f>[2]Final!G183</f>
        <v>0</v>
      </c>
      <c r="G62" s="277">
        <f>[2]Final!H183</f>
        <v>0</v>
      </c>
      <c r="H62" s="277">
        <f>[2]Final!I183</f>
        <v>0</v>
      </c>
      <c r="I62" s="277">
        <f>[2]Final!J183</f>
        <v>0</v>
      </c>
      <c r="J62" s="277">
        <f>[2]Final!K183</f>
        <v>0</v>
      </c>
      <c r="K62" s="277">
        <f>[2]Final!L183</f>
        <v>0</v>
      </c>
      <c r="L62" s="277">
        <f>[2]Final!M183</f>
        <v>0</v>
      </c>
      <c r="M62" s="277">
        <f>[2]Final!N183</f>
        <v>0</v>
      </c>
      <c r="N62" s="277">
        <f>[2]Final!O183</f>
        <v>0</v>
      </c>
      <c r="O62" s="277">
        <f>[2]Final!P183</f>
        <v>0</v>
      </c>
      <c r="P62" s="277">
        <f>[2]Final!Q183</f>
        <v>0</v>
      </c>
      <c r="Q62" s="277">
        <f>[2]Final!R183</f>
        <v>0</v>
      </c>
      <c r="R62" s="277">
        <f>[2]Final!S183</f>
        <v>0</v>
      </c>
      <c r="S62" s="277">
        <f>[2]Final!T183</f>
        <v>0</v>
      </c>
      <c r="T62" s="277">
        <f>[2]Final!U183</f>
        <v>0</v>
      </c>
      <c r="U62" s="277">
        <f>[2]Final!V183</f>
        <v>0</v>
      </c>
      <c r="V62" s="277">
        <f>[2]Final!W183</f>
        <v>0</v>
      </c>
      <c r="W62" s="277">
        <f>[2]Final!X183</f>
        <v>0</v>
      </c>
      <c r="X62" s="277">
        <f>[2]Final!Y183</f>
        <v>0</v>
      </c>
      <c r="Y62" s="277">
        <f>[2]Final!Z183</f>
        <v>0</v>
      </c>
      <c r="Z62" s="277">
        <f>[2]Final!AA183</f>
        <v>0</v>
      </c>
      <c r="AA62" s="277">
        <f>[2]Final!AB183</f>
        <v>0</v>
      </c>
      <c r="AB62" s="277">
        <f>[2]Final!AC183</f>
        <v>0</v>
      </c>
      <c r="AC62" s="277">
        <f>[2]Final!AD183</f>
        <v>0</v>
      </c>
      <c r="AD62" s="277">
        <f>[2]Final!AE183</f>
        <v>0</v>
      </c>
      <c r="AE62" s="277">
        <f>[2]Final!AF183</f>
        <v>0</v>
      </c>
      <c r="AF62" s="277">
        <f>[2]Final!AG183</f>
        <v>0</v>
      </c>
      <c r="AG62" s="277">
        <f>[2]Final!AH183</f>
        <v>0</v>
      </c>
      <c r="AH62" s="277">
        <f>[2]Final!AI183</f>
        <v>0</v>
      </c>
      <c r="AI62" s="277">
        <f>[2]Final!AJ183</f>
        <v>0</v>
      </c>
      <c r="AJ62" s="277">
        <f>[2]Final!AK183</f>
        <v>0</v>
      </c>
      <c r="AK62" s="277">
        <f>[2]Final!AL183</f>
        <v>0</v>
      </c>
      <c r="AL62" s="277">
        <f>[2]Final!AM183</f>
        <v>0</v>
      </c>
      <c r="AM62" s="277">
        <f>[2]Final!AN183</f>
        <v>0</v>
      </c>
      <c r="AN62" s="277">
        <f>[2]Final!AO183</f>
        <v>0</v>
      </c>
      <c r="AO62" s="277">
        <f>[2]Final!AP183</f>
        <v>0</v>
      </c>
      <c r="AP62" s="277">
        <f>[2]Final!AQ183</f>
        <v>0</v>
      </c>
      <c r="AQ62" s="277">
        <f>[2]Final!AR183</f>
        <v>0</v>
      </c>
      <c r="AR62" s="277">
        <f>[2]Final!AS183</f>
        <v>0</v>
      </c>
      <c r="AS62" s="277">
        <f>[2]Final!AT183</f>
        <v>0</v>
      </c>
      <c r="AT62" s="277">
        <f>[2]Final!AU183</f>
        <v>0</v>
      </c>
      <c r="AU62" s="277">
        <f>[2]Final!AV183</f>
        <v>0</v>
      </c>
      <c r="AV62" s="277">
        <f>[2]Final!AW183</f>
        <v>0</v>
      </c>
      <c r="AW62" s="277">
        <f>[2]Final!AX183</f>
        <v>0</v>
      </c>
      <c r="AX62" s="277">
        <f>[2]Final!AY183</f>
        <v>0</v>
      </c>
      <c r="AY62" s="277">
        <f>[2]Final!AZ183</f>
        <v>0</v>
      </c>
      <c r="AZ62" s="277">
        <f>[2]Final!BA183</f>
        <v>0</v>
      </c>
      <c r="BA62" s="277">
        <f>[2]Final!BB183</f>
        <v>0</v>
      </c>
      <c r="BB62" s="277">
        <f>[2]Final!BC183</f>
        <v>0</v>
      </c>
      <c r="BC62" s="277">
        <f>[2]Final!BD183</f>
        <v>0</v>
      </c>
      <c r="BD62" s="277">
        <f>[2]Final!BE183</f>
        <v>0</v>
      </c>
      <c r="BE62" s="277">
        <f>[2]Final!BF183</f>
        <v>0.99234324756005998</v>
      </c>
      <c r="BF62" s="277">
        <f>[2]Final!BG183</f>
        <v>0</v>
      </c>
      <c r="BG62" s="277">
        <f>[2]Final!BH183</f>
        <v>0</v>
      </c>
      <c r="BH62" s="277">
        <f>[2]Final!BI183</f>
        <v>0</v>
      </c>
      <c r="BI62" s="277">
        <f>[2]Final!BJ183</f>
        <v>0</v>
      </c>
      <c r="BJ62" s="277">
        <f>[2]Final!BK183</f>
        <v>0</v>
      </c>
      <c r="BK62" s="277">
        <f>[2]Final!BL183</f>
        <v>0</v>
      </c>
      <c r="BL62" s="277">
        <f>[2]Final!BM183</f>
        <v>0</v>
      </c>
      <c r="BM62" s="277">
        <f>[2]Final!BN183</f>
        <v>0</v>
      </c>
      <c r="BN62" s="277">
        <f>[2]Final!BO183</f>
        <v>0</v>
      </c>
      <c r="BO62" s="277">
        <f>[2]Final!BP183</f>
        <v>0</v>
      </c>
      <c r="BP62" s="277">
        <f>[2]Final!BQ183</f>
        <v>0</v>
      </c>
      <c r="BQ62" s="277">
        <f>[2]Final!BR183</f>
        <v>0</v>
      </c>
      <c r="BR62" s="277">
        <f>[2]Final!BS183</f>
        <v>0</v>
      </c>
      <c r="BS62" s="277">
        <f>[2]Final!BT183</f>
        <v>0</v>
      </c>
      <c r="BT62" s="277">
        <f>[2]Final!BU183</f>
        <v>0</v>
      </c>
      <c r="BU62" s="277">
        <f>[2]Final!BV183</f>
        <v>0</v>
      </c>
      <c r="BV62" s="277">
        <f>[2]Final!BW183</f>
        <v>0</v>
      </c>
      <c r="BW62" s="277">
        <f>[2]Final!BX183</f>
        <v>0</v>
      </c>
      <c r="BX62" s="277">
        <f>[2]Final!BY183</f>
        <v>0</v>
      </c>
      <c r="BY62" s="277">
        <f>[2]Final!BZ183</f>
        <v>0</v>
      </c>
      <c r="BZ62" s="277">
        <f>[2]Final!CA183</f>
        <v>2.8222204796465944E-3</v>
      </c>
      <c r="CA62" s="277">
        <f>[2]Final!CB183</f>
        <v>4.8345319602934684E-3</v>
      </c>
      <c r="CB62" s="277">
        <f>[2]Final!CC183</f>
        <v>0</v>
      </c>
      <c r="CC62" s="277">
        <f>[2]Final!CD183</f>
        <v>0</v>
      </c>
      <c r="CD62" s="277">
        <f>[2]Final!CE183</f>
        <v>0</v>
      </c>
      <c r="CE62" s="277">
        <f>[2]Final!CF183</f>
        <v>0</v>
      </c>
      <c r="CF62" s="277">
        <f>[2]Final!CG183</f>
        <v>0</v>
      </c>
      <c r="CG62" s="277">
        <f>[2]Final!CH183</f>
        <v>0</v>
      </c>
      <c r="CH62" s="277">
        <f>[2]Final!CI183</f>
        <v>0</v>
      </c>
      <c r="CI62" s="277">
        <f>[2]Final!CJ183</f>
        <v>0</v>
      </c>
      <c r="CJ62" s="277">
        <f>[2]Final!CK183</f>
        <v>0</v>
      </c>
      <c r="CK62" s="277">
        <f>[2]Final!CL183</f>
        <v>0</v>
      </c>
      <c r="CL62" s="277">
        <f>[2]Final!CM183</f>
        <v>0</v>
      </c>
      <c r="CM62" s="277">
        <f>[2]Final!CN183</f>
        <v>0</v>
      </c>
      <c r="CN62" s="277">
        <f>[2]Final!CO183</f>
        <v>0</v>
      </c>
      <c r="CO62" s="277">
        <f>[2]Final!CP183</f>
        <v>0</v>
      </c>
      <c r="CP62" s="277">
        <f>[2]Final!CQ183</f>
        <v>0</v>
      </c>
      <c r="CQ62" s="277">
        <f>[2]Final!CR183</f>
        <v>0</v>
      </c>
      <c r="CR62" s="277">
        <f>[2]Final!CS183</f>
        <v>0</v>
      </c>
      <c r="CS62" s="277">
        <f>[2]Final!CT183</f>
        <v>0</v>
      </c>
      <c r="CT62" s="277">
        <f>[2]Final!CU183</f>
        <v>0</v>
      </c>
      <c r="CU62" s="277">
        <f>[2]Final!CV183</f>
        <v>0</v>
      </c>
      <c r="CV62" s="277">
        <f>[2]Final!CW183</f>
        <v>0</v>
      </c>
      <c r="CW62" s="277">
        <f>[2]Final!CX183</f>
        <v>0</v>
      </c>
      <c r="CX62" s="277">
        <f>[2]Final!CY183</f>
        <v>0</v>
      </c>
      <c r="CY62" s="277">
        <f>[2]Final!CZ183</f>
        <v>0</v>
      </c>
      <c r="CZ62" s="277">
        <f>[2]Final!DA183</f>
        <v>0</v>
      </c>
      <c r="DA62" s="277">
        <f>[2]Final!DB183</f>
        <v>0</v>
      </c>
      <c r="DB62" s="277">
        <f>[2]Final!DC183</f>
        <v>0</v>
      </c>
      <c r="DC62" s="92"/>
      <c r="DD62" s="92"/>
      <c r="DE62" s="92"/>
      <c r="DF62" s="92"/>
      <c r="DG62" s="92"/>
      <c r="DH62" s="92"/>
      <c r="DI62" s="92"/>
      <c r="DJ62" s="92"/>
      <c r="DK62" s="92"/>
      <c r="DL62" s="92"/>
      <c r="DM62" s="92"/>
      <c r="DN62" s="92"/>
      <c r="DO62" s="92"/>
      <c r="DP62" s="92"/>
    </row>
    <row r="63" spans="1:120" x14ac:dyDescent="0.75">
      <c r="A63" s="226">
        <f t="shared" si="0"/>
        <v>1</v>
      </c>
      <c r="B63" s="92" t="s">
        <v>163</v>
      </c>
      <c r="C63" s="277">
        <f>[2]Final!D184</f>
        <v>0</v>
      </c>
      <c r="D63" s="277">
        <f>[2]Final!E184</f>
        <v>0</v>
      </c>
      <c r="E63" s="277">
        <f>[2]Final!F184</f>
        <v>0</v>
      </c>
      <c r="F63" s="277">
        <f>[2]Final!G184</f>
        <v>0</v>
      </c>
      <c r="G63" s="277">
        <f>[2]Final!H184</f>
        <v>0</v>
      </c>
      <c r="H63" s="277">
        <f>[2]Final!I184</f>
        <v>0</v>
      </c>
      <c r="I63" s="277">
        <f>[2]Final!J184</f>
        <v>0</v>
      </c>
      <c r="J63" s="277">
        <f>[2]Final!K184</f>
        <v>0</v>
      </c>
      <c r="K63" s="277">
        <f>[2]Final!L184</f>
        <v>0</v>
      </c>
      <c r="L63" s="277">
        <f>[2]Final!M184</f>
        <v>0</v>
      </c>
      <c r="M63" s="277">
        <f>[2]Final!N184</f>
        <v>0</v>
      </c>
      <c r="N63" s="277">
        <f>[2]Final!O184</f>
        <v>0</v>
      </c>
      <c r="O63" s="277">
        <f>[2]Final!P184</f>
        <v>0</v>
      </c>
      <c r="P63" s="277">
        <f>[2]Final!Q184</f>
        <v>0</v>
      </c>
      <c r="Q63" s="277">
        <f>[2]Final!R184</f>
        <v>0</v>
      </c>
      <c r="R63" s="277">
        <f>[2]Final!S184</f>
        <v>0</v>
      </c>
      <c r="S63" s="277">
        <f>[2]Final!T184</f>
        <v>0</v>
      </c>
      <c r="T63" s="277">
        <f>[2]Final!U184</f>
        <v>0</v>
      </c>
      <c r="U63" s="277">
        <f>[2]Final!V184</f>
        <v>0</v>
      </c>
      <c r="V63" s="277">
        <f>[2]Final!W184</f>
        <v>0</v>
      </c>
      <c r="W63" s="277">
        <f>[2]Final!X184</f>
        <v>0</v>
      </c>
      <c r="X63" s="277">
        <f>[2]Final!Y184</f>
        <v>0</v>
      </c>
      <c r="Y63" s="277">
        <f>[2]Final!Z184</f>
        <v>0</v>
      </c>
      <c r="Z63" s="277">
        <f>[2]Final!AA184</f>
        <v>0</v>
      </c>
      <c r="AA63" s="277">
        <f>[2]Final!AB184</f>
        <v>0</v>
      </c>
      <c r="AB63" s="277">
        <f>[2]Final!AC184</f>
        <v>0</v>
      </c>
      <c r="AC63" s="277">
        <f>[2]Final!AD184</f>
        <v>0</v>
      </c>
      <c r="AD63" s="277">
        <f>[2]Final!AE184</f>
        <v>0</v>
      </c>
      <c r="AE63" s="277">
        <f>[2]Final!AF184</f>
        <v>0</v>
      </c>
      <c r="AF63" s="277">
        <f>[2]Final!AG184</f>
        <v>0</v>
      </c>
      <c r="AG63" s="277">
        <f>[2]Final!AH184</f>
        <v>0</v>
      </c>
      <c r="AH63" s="277">
        <f>[2]Final!AI184</f>
        <v>0</v>
      </c>
      <c r="AI63" s="277">
        <f>[2]Final!AJ184</f>
        <v>0</v>
      </c>
      <c r="AJ63" s="277">
        <f>[2]Final!AK184</f>
        <v>0</v>
      </c>
      <c r="AK63" s="277">
        <f>[2]Final!AL184</f>
        <v>0</v>
      </c>
      <c r="AL63" s="277">
        <f>[2]Final!AM184</f>
        <v>0</v>
      </c>
      <c r="AM63" s="277">
        <f>[2]Final!AN184</f>
        <v>0</v>
      </c>
      <c r="AN63" s="277">
        <f>[2]Final!AO184</f>
        <v>0</v>
      </c>
      <c r="AO63" s="277">
        <f>[2]Final!AP184</f>
        <v>0</v>
      </c>
      <c r="AP63" s="277">
        <f>[2]Final!AQ184</f>
        <v>0</v>
      </c>
      <c r="AQ63" s="277">
        <f>[2]Final!AR184</f>
        <v>0</v>
      </c>
      <c r="AR63" s="277">
        <f>[2]Final!AS184</f>
        <v>0</v>
      </c>
      <c r="AS63" s="277">
        <f>[2]Final!AT184</f>
        <v>0</v>
      </c>
      <c r="AT63" s="277">
        <f>[2]Final!AU184</f>
        <v>0</v>
      </c>
      <c r="AU63" s="277">
        <f>[2]Final!AV184</f>
        <v>0</v>
      </c>
      <c r="AV63" s="277">
        <f>[2]Final!AW184</f>
        <v>0</v>
      </c>
      <c r="AW63" s="277">
        <f>[2]Final!AX184</f>
        <v>0</v>
      </c>
      <c r="AX63" s="277">
        <f>[2]Final!AY184</f>
        <v>0</v>
      </c>
      <c r="AY63" s="277">
        <f>[2]Final!AZ184</f>
        <v>0</v>
      </c>
      <c r="AZ63" s="277">
        <f>[2]Final!BA184</f>
        <v>0</v>
      </c>
      <c r="BA63" s="277">
        <f>[2]Final!BB184</f>
        <v>0</v>
      </c>
      <c r="BB63" s="277">
        <f>[2]Final!BC184</f>
        <v>0</v>
      </c>
      <c r="BC63" s="277">
        <f>[2]Final!BD184</f>
        <v>0</v>
      </c>
      <c r="BD63" s="277">
        <f>[2]Final!BE184</f>
        <v>0</v>
      </c>
      <c r="BE63" s="277">
        <f>[2]Final!BF184</f>
        <v>0</v>
      </c>
      <c r="BF63" s="277">
        <f>[2]Final!BG184</f>
        <v>1</v>
      </c>
      <c r="BG63" s="277">
        <f>[2]Final!BH184</f>
        <v>0</v>
      </c>
      <c r="BH63" s="277">
        <f>[2]Final!BI184</f>
        <v>0</v>
      </c>
      <c r="BI63" s="277">
        <f>[2]Final!BJ184</f>
        <v>0</v>
      </c>
      <c r="BJ63" s="277">
        <f>[2]Final!BK184</f>
        <v>0</v>
      </c>
      <c r="BK63" s="277">
        <f>[2]Final!BL184</f>
        <v>0</v>
      </c>
      <c r="BL63" s="277">
        <f>[2]Final!BM184</f>
        <v>0</v>
      </c>
      <c r="BM63" s="277">
        <f>[2]Final!BN184</f>
        <v>0</v>
      </c>
      <c r="BN63" s="277">
        <f>[2]Final!BO184</f>
        <v>0</v>
      </c>
      <c r="BO63" s="277">
        <f>[2]Final!BP184</f>
        <v>0</v>
      </c>
      <c r="BP63" s="277">
        <f>[2]Final!BQ184</f>
        <v>0</v>
      </c>
      <c r="BQ63" s="277">
        <f>[2]Final!BR184</f>
        <v>0</v>
      </c>
      <c r="BR63" s="277">
        <f>[2]Final!BS184</f>
        <v>0</v>
      </c>
      <c r="BS63" s="277">
        <f>[2]Final!BT184</f>
        <v>0</v>
      </c>
      <c r="BT63" s="277">
        <f>[2]Final!BU184</f>
        <v>0</v>
      </c>
      <c r="BU63" s="277">
        <f>[2]Final!BV184</f>
        <v>0</v>
      </c>
      <c r="BV63" s="277">
        <f>[2]Final!BW184</f>
        <v>0</v>
      </c>
      <c r="BW63" s="277">
        <f>[2]Final!BX184</f>
        <v>0</v>
      </c>
      <c r="BX63" s="277">
        <f>[2]Final!BY184</f>
        <v>0</v>
      </c>
      <c r="BY63" s="277">
        <f>[2]Final!BZ184</f>
        <v>0</v>
      </c>
      <c r="BZ63" s="277">
        <f>[2]Final!CA184</f>
        <v>0</v>
      </c>
      <c r="CA63" s="277">
        <f>[2]Final!CB184</f>
        <v>0</v>
      </c>
      <c r="CB63" s="277">
        <f>[2]Final!CC184</f>
        <v>0</v>
      </c>
      <c r="CC63" s="277">
        <f>[2]Final!CD184</f>
        <v>0</v>
      </c>
      <c r="CD63" s="277">
        <f>[2]Final!CE184</f>
        <v>0</v>
      </c>
      <c r="CE63" s="277">
        <f>[2]Final!CF184</f>
        <v>0</v>
      </c>
      <c r="CF63" s="277">
        <f>[2]Final!CG184</f>
        <v>0</v>
      </c>
      <c r="CG63" s="277">
        <f>[2]Final!CH184</f>
        <v>0</v>
      </c>
      <c r="CH63" s="277">
        <f>[2]Final!CI184</f>
        <v>0</v>
      </c>
      <c r="CI63" s="277">
        <f>[2]Final!CJ184</f>
        <v>0</v>
      </c>
      <c r="CJ63" s="277">
        <f>[2]Final!CK184</f>
        <v>0</v>
      </c>
      <c r="CK63" s="277">
        <f>[2]Final!CL184</f>
        <v>0</v>
      </c>
      <c r="CL63" s="277">
        <f>[2]Final!CM184</f>
        <v>0</v>
      </c>
      <c r="CM63" s="277">
        <f>[2]Final!CN184</f>
        <v>0</v>
      </c>
      <c r="CN63" s="277">
        <f>[2]Final!CO184</f>
        <v>0</v>
      </c>
      <c r="CO63" s="277">
        <f>[2]Final!CP184</f>
        <v>0</v>
      </c>
      <c r="CP63" s="277">
        <f>[2]Final!CQ184</f>
        <v>0</v>
      </c>
      <c r="CQ63" s="277">
        <f>[2]Final!CR184</f>
        <v>0</v>
      </c>
      <c r="CR63" s="277">
        <f>[2]Final!CS184</f>
        <v>0</v>
      </c>
      <c r="CS63" s="277">
        <f>[2]Final!CT184</f>
        <v>0</v>
      </c>
      <c r="CT63" s="277">
        <f>[2]Final!CU184</f>
        <v>0</v>
      </c>
      <c r="CU63" s="277">
        <f>[2]Final!CV184</f>
        <v>0</v>
      </c>
      <c r="CV63" s="277">
        <f>[2]Final!CW184</f>
        <v>0</v>
      </c>
      <c r="CW63" s="277">
        <f>[2]Final!CX184</f>
        <v>0</v>
      </c>
      <c r="CX63" s="277">
        <f>[2]Final!CY184</f>
        <v>0</v>
      </c>
      <c r="CY63" s="277">
        <f>[2]Final!CZ184</f>
        <v>0</v>
      </c>
      <c r="CZ63" s="277">
        <f>[2]Final!DA184</f>
        <v>0</v>
      </c>
      <c r="DA63" s="277">
        <f>[2]Final!DB184</f>
        <v>0</v>
      </c>
      <c r="DB63" s="277">
        <f>[2]Final!DC184</f>
        <v>0</v>
      </c>
      <c r="DC63" s="92"/>
      <c r="DD63" s="92"/>
      <c r="DE63" s="92"/>
      <c r="DF63" s="92"/>
      <c r="DG63" s="92"/>
      <c r="DH63" s="92"/>
      <c r="DI63" s="92"/>
      <c r="DJ63" s="92"/>
      <c r="DK63" s="92"/>
      <c r="DL63" s="92"/>
      <c r="DM63" s="92"/>
      <c r="DN63" s="92"/>
      <c r="DO63" s="92"/>
      <c r="DP63" s="92"/>
    </row>
    <row r="64" spans="1:120" x14ac:dyDescent="0.75">
      <c r="A64" s="226">
        <f t="shared" si="0"/>
        <v>0.99999999999999989</v>
      </c>
      <c r="B64" s="92" t="s">
        <v>167</v>
      </c>
      <c r="C64" s="277">
        <f>[2]Final!D185</f>
        <v>0</v>
      </c>
      <c r="D64" s="277">
        <f>[2]Final!E185</f>
        <v>0</v>
      </c>
      <c r="E64" s="277">
        <f>[2]Final!F185</f>
        <v>0</v>
      </c>
      <c r="F64" s="277">
        <f>[2]Final!G185</f>
        <v>0</v>
      </c>
      <c r="G64" s="277">
        <f>[2]Final!H185</f>
        <v>0</v>
      </c>
      <c r="H64" s="277">
        <f>[2]Final!I185</f>
        <v>0</v>
      </c>
      <c r="I64" s="277">
        <f>[2]Final!J185</f>
        <v>0</v>
      </c>
      <c r="J64" s="277">
        <f>[2]Final!K185</f>
        <v>0</v>
      </c>
      <c r="K64" s="277">
        <f>[2]Final!L185</f>
        <v>0</v>
      </c>
      <c r="L64" s="277">
        <f>[2]Final!M185</f>
        <v>0</v>
      </c>
      <c r="M64" s="277">
        <f>[2]Final!N185</f>
        <v>0</v>
      </c>
      <c r="N64" s="277">
        <f>[2]Final!O185</f>
        <v>0</v>
      </c>
      <c r="O64" s="277">
        <f>[2]Final!P185</f>
        <v>0</v>
      </c>
      <c r="P64" s="277">
        <f>[2]Final!Q185</f>
        <v>0</v>
      </c>
      <c r="Q64" s="277">
        <f>[2]Final!R185</f>
        <v>0</v>
      </c>
      <c r="R64" s="277">
        <f>[2]Final!S185</f>
        <v>0</v>
      </c>
      <c r="S64" s="277">
        <f>[2]Final!T185</f>
        <v>0</v>
      </c>
      <c r="T64" s="277">
        <f>[2]Final!U185</f>
        <v>0</v>
      </c>
      <c r="U64" s="277">
        <f>[2]Final!V185</f>
        <v>0</v>
      </c>
      <c r="V64" s="277">
        <f>[2]Final!W185</f>
        <v>0</v>
      </c>
      <c r="W64" s="277">
        <f>[2]Final!X185</f>
        <v>0</v>
      </c>
      <c r="X64" s="277">
        <f>[2]Final!Y185</f>
        <v>0</v>
      </c>
      <c r="Y64" s="277">
        <f>[2]Final!Z185</f>
        <v>0</v>
      </c>
      <c r="Z64" s="277">
        <f>[2]Final!AA185</f>
        <v>0</v>
      </c>
      <c r="AA64" s="277">
        <f>[2]Final!AB185</f>
        <v>0</v>
      </c>
      <c r="AB64" s="277">
        <f>[2]Final!AC185</f>
        <v>0</v>
      </c>
      <c r="AC64" s="277">
        <f>[2]Final!AD185</f>
        <v>0</v>
      </c>
      <c r="AD64" s="277">
        <f>[2]Final!AE185</f>
        <v>0</v>
      </c>
      <c r="AE64" s="277">
        <f>[2]Final!AF185</f>
        <v>0</v>
      </c>
      <c r="AF64" s="277">
        <f>[2]Final!AG185</f>
        <v>0</v>
      </c>
      <c r="AG64" s="277">
        <f>[2]Final!AH185</f>
        <v>0</v>
      </c>
      <c r="AH64" s="277">
        <f>[2]Final!AI185</f>
        <v>0</v>
      </c>
      <c r="AI64" s="277">
        <f>[2]Final!AJ185</f>
        <v>0</v>
      </c>
      <c r="AJ64" s="277">
        <f>[2]Final!AK185</f>
        <v>0</v>
      </c>
      <c r="AK64" s="277">
        <f>[2]Final!AL185</f>
        <v>0</v>
      </c>
      <c r="AL64" s="277">
        <f>[2]Final!AM185</f>
        <v>0</v>
      </c>
      <c r="AM64" s="277">
        <f>[2]Final!AN185</f>
        <v>0</v>
      </c>
      <c r="AN64" s="277">
        <f>[2]Final!AO185</f>
        <v>0</v>
      </c>
      <c r="AO64" s="277">
        <f>[2]Final!AP185</f>
        <v>0</v>
      </c>
      <c r="AP64" s="277">
        <f>[2]Final!AQ185</f>
        <v>0</v>
      </c>
      <c r="AQ64" s="277">
        <f>[2]Final!AR185</f>
        <v>0</v>
      </c>
      <c r="AR64" s="277">
        <f>[2]Final!AS185</f>
        <v>0</v>
      </c>
      <c r="AS64" s="277">
        <f>[2]Final!AT185</f>
        <v>0</v>
      </c>
      <c r="AT64" s="277">
        <f>[2]Final!AU185</f>
        <v>0</v>
      </c>
      <c r="AU64" s="277">
        <f>[2]Final!AV185</f>
        <v>0</v>
      </c>
      <c r="AV64" s="277">
        <f>[2]Final!AW185</f>
        <v>0</v>
      </c>
      <c r="AW64" s="277">
        <f>[2]Final!AX185</f>
        <v>0</v>
      </c>
      <c r="AX64" s="277">
        <f>[2]Final!AY185</f>
        <v>0</v>
      </c>
      <c r="AY64" s="277">
        <f>[2]Final!AZ185</f>
        <v>0</v>
      </c>
      <c r="AZ64" s="277">
        <f>[2]Final!BA185</f>
        <v>0</v>
      </c>
      <c r="BA64" s="277">
        <f>[2]Final!BB185</f>
        <v>6.6918371755053663E-2</v>
      </c>
      <c r="BB64" s="277">
        <f>[2]Final!BC185</f>
        <v>0</v>
      </c>
      <c r="BC64" s="277">
        <f>[2]Final!BD185</f>
        <v>0</v>
      </c>
      <c r="BD64" s="277">
        <f>[2]Final!BE185</f>
        <v>0</v>
      </c>
      <c r="BE64" s="277">
        <f>[2]Final!BF185</f>
        <v>0</v>
      </c>
      <c r="BF64" s="277">
        <f>[2]Final!BG185</f>
        <v>0</v>
      </c>
      <c r="BG64" s="277">
        <f>[2]Final!BH185</f>
        <v>0.90989307864677604</v>
      </c>
      <c r="BH64" s="277">
        <f>[2]Final!BI185</f>
        <v>0</v>
      </c>
      <c r="BI64" s="277">
        <f>[2]Final!BJ185</f>
        <v>0</v>
      </c>
      <c r="BJ64" s="277">
        <f>[2]Final!BK185</f>
        <v>0</v>
      </c>
      <c r="BK64" s="277">
        <f>[2]Final!BL185</f>
        <v>0</v>
      </c>
      <c r="BL64" s="277">
        <f>[2]Final!BM185</f>
        <v>0</v>
      </c>
      <c r="BM64" s="277">
        <f>[2]Final!BN185</f>
        <v>0</v>
      </c>
      <c r="BN64" s="277">
        <f>[2]Final!BO185</f>
        <v>0</v>
      </c>
      <c r="BO64" s="277">
        <f>[2]Final!BP185</f>
        <v>0</v>
      </c>
      <c r="BP64" s="277">
        <f>[2]Final!BQ185</f>
        <v>0</v>
      </c>
      <c r="BQ64" s="277">
        <f>[2]Final!BR185</f>
        <v>0</v>
      </c>
      <c r="BR64" s="277">
        <f>[2]Final!BS185</f>
        <v>0</v>
      </c>
      <c r="BS64" s="277">
        <f>[2]Final!BT185</f>
        <v>0</v>
      </c>
      <c r="BT64" s="277">
        <f>[2]Final!BU185</f>
        <v>0</v>
      </c>
      <c r="BU64" s="277">
        <f>[2]Final!BV185</f>
        <v>0</v>
      </c>
      <c r="BV64" s="277">
        <f>[2]Final!BW185</f>
        <v>0</v>
      </c>
      <c r="BW64" s="277">
        <f>[2]Final!BX185</f>
        <v>0</v>
      </c>
      <c r="BX64" s="277">
        <f>[2]Final!BY185</f>
        <v>0</v>
      </c>
      <c r="BY64" s="277">
        <f>[2]Final!BZ185</f>
        <v>3.3790829271170149E-3</v>
      </c>
      <c r="BZ64" s="277">
        <f>[2]Final!CA185</f>
        <v>8.2181519171435242E-3</v>
      </c>
      <c r="CA64" s="277">
        <f>[2]Final!CB185</f>
        <v>1.1591314753909765E-2</v>
      </c>
      <c r="CB64" s="277">
        <f>[2]Final!CC185</f>
        <v>0</v>
      </c>
      <c r="CC64" s="277">
        <f>[2]Final!CD185</f>
        <v>0</v>
      </c>
      <c r="CD64" s="277">
        <f>[2]Final!CE185</f>
        <v>0</v>
      </c>
      <c r="CE64" s="277">
        <f>[2]Final!CF185</f>
        <v>0</v>
      </c>
      <c r="CF64" s="277">
        <f>[2]Final!CG185</f>
        <v>0</v>
      </c>
      <c r="CG64" s="277">
        <f>[2]Final!CH185</f>
        <v>0</v>
      </c>
      <c r="CH64" s="277">
        <f>[2]Final!CI185</f>
        <v>0</v>
      </c>
      <c r="CI64" s="277">
        <f>[2]Final!CJ185</f>
        <v>0</v>
      </c>
      <c r="CJ64" s="277">
        <f>[2]Final!CK185</f>
        <v>0</v>
      </c>
      <c r="CK64" s="277">
        <f>[2]Final!CL185</f>
        <v>0</v>
      </c>
      <c r="CL64" s="277">
        <f>[2]Final!CM185</f>
        <v>0</v>
      </c>
      <c r="CM64" s="277">
        <f>[2]Final!CN185</f>
        <v>0</v>
      </c>
      <c r="CN64" s="277">
        <f>[2]Final!CO185</f>
        <v>0</v>
      </c>
      <c r="CO64" s="277">
        <f>[2]Final!CP185</f>
        <v>0</v>
      </c>
      <c r="CP64" s="277">
        <f>[2]Final!CQ185</f>
        <v>0</v>
      </c>
      <c r="CQ64" s="277">
        <f>[2]Final!CR185</f>
        <v>0</v>
      </c>
      <c r="CR64" s="277">
        <f>[2]Final!CS185</f>
        <v>0</v>
      </c>
      <c r="CS64" s="277">
        <f>[2]Final!CT185</f>
        <v>0</v>
      </c>
      <c r="CT64" s="277">
        <f>[2]Final!CU185</f>
        <v>0</v>
      </c>
      <c r="CU64" s="277">
        <f>[2]Final!CV185</f>
        <v>0</v>
      </c>
      <c r="CV64" s="277">
        <f>[2]Final!CW185</f>
        <v>0</v>
      </c>
      <c r="CW64" s="277">
        <f>[2]Final!CX185</f>
        <v>0</v>
      </c>
      <c r="CX64" s="277">
        <f>[2]Final!CY185</f>
        <v>0</v>
      </c>
      <c r="CY64" s="277">
        <f>[2]Final!CZ185</f>
        <v>0</v>
      </c>
      <c r="CZ64" s="277">
        <f>[2]Final!DA185</f>
        <v>0</v>
      </c>
      <c r="DA64" s="277">
        <f>[2]Final!DB185</f>
        <v>0</v>
      </c>
      <c r="DB64" s="277">
        <f>[2]Final!DC185</f>
        <v>0</v>
      </c>
      <c r="DC64" s="92"/>
      <c r="DD64" s="92"/>
      <c r="DE64" s="92"/>
      <c r="DF64" s="92"/>
      <c r="DG64" s="92"/>
      <c r="DH64" s="92"/>
      <c r="DI64" s="92"/>
      <c r="DJ64" s="92"/>
      <c r="DK64" s="92"/>
      <c r="DL64" s="92"/>
      <c r="DM64" s="92"/>
      <c r="DN64" s="92"/>
      <c r="DO64" s="92"/>
      <c r="DP64" s="92"/>
    </row>
    <row r="65" spans="1:120" x14ac:dyDescent="0.75">
      <c r="A65" s="226">
        <f t="shared" si="0"/>
        <v>1</v>
      </c>
      <c r="B65" s="92" t="s">
        <v>1166</v>
      </c>
      <c r="C65" s="277">
        <f>[2]Final!D186</f>
        <v>0</v>
      </c>
      <c r="D65" s="277">
        <f>[2]Final!E186</f>
        <v>0</v>
      </c>
      <c r="E65" s="277">
        <f>[2]Final!F186</f>
        <v>0</v>
      </c>
      <c r="F65" s="277">
        <f>[2]Final!G186</f>
        <v>0</v>
      </c>
      <c r="G65" s="277">
        <f>[2]Final!H186</f>
        <v>0</v>
      </c>
      <c r="H65" s="277">
        <f>[2]Final!I186</f>
        <v>0</v>
      </c>
      <c r="I65" s="277">
        <f>[2]Final!J186</f>
        <v>0</v>
      </c>
      <c r="J65" s="277">
        <f>[2]Final!K186</f>
        <v>0</v>
      </c>
      <c r="K65" s="277">
        <f>[2]Final!L186</f>
        <v>0</v>
      </c>
      <c r="L65" s="277">
        <f>[2]Final!M186</f>
        <v>0</v>
      </c>
      <c r="M65" s="277">
        <f>[2]Final!N186</f>
        <v>0</v>
      </c>
      <c r="N65" s="277">
        <f>[2]Final!O186</f>
        <v>0</v>
      </c>
      <c r="O65" s="277">
        <f>[2]Final!P186</f>
        <v>0</v>
      </c>
      <c r="P65" s="277">
        <f>[2]Final!Q186</f>
        <v>0</v>
      </c>
      <c r="Q65" s="277">
        <f>[2]Final!R186</f>
        <v>0</v>
      </c>
      <c r="R65" s="277">
        <f>[2]Final!S186</f>
        <v>0</v>
      </c>
      <c r="S65" s="277">
        <f>[2]Final!T186</f>
        <v>0</v>
      </c>
      <c r="T65" s="277">
        <f>[2]Final!U186</f>
        <v>0</v>
      </c>
      <c r="U65" s="277">
        <f>[2]Final!V186</f>
        <v>0</v>
      </c>
      <c r="V65" s="277">
        <f>[2]Final!W186</f>
        <v>0</v>
      </c>
      <c r="W65" s="277">
        <f>[2]Final!X186</f>
        <v>0</v>
      </c>
      <c r="X65" s="277">
        <f>[2]Final!Y186</f>
        <v>0</v>
      </c>
      <c r="Y65" s="277">
        <f>[2]Final!Z186</f>
        <v>0</v>
      </c>
      <c r="Z65" s="277">
        <f>[2]Final!AA186</f>
        <v>0</v>
      </c>
      <c r="AA65" s="277">
        <f>[2]Final!AB186</f>
        <v>0</v>
      </c>
      <c r="AB65" s="277">
        <f>[2]Final!AC186</f>
        <v>0</v>
      </c>
      <c r="AC65" s="277">
        <f>[2]Final!AD186</f>
        <v>0</v>
      </c>
      <c r="AD65" s="277">
        <f>[2]Final!AE186</f>
        <v>0</v>
      </c>
      <c r="AE65" s="277">
        <f>[2]Final!AF186</f>
        <v>0</v>
      </c>
      <c r="AF65" s="277">
        <f>[2]Final!AG186</f>
        <v>0</v>
      </c>
      <c r="AG65" s="277">
        <f>[2]Final!AH186</f>
        <v>0</v>
      </c>
      <c r="AH65" s="277">
        <f>[2]Final!AI186</f>
        <v>0</v>
      </c>
      <c r="AI65" s="277">
        <f>[2]Final!AJ186</f>
        <v>0</v>
      </c>
      <c r="AJ65" s="277">
        <f>[2]Final!AK186</f>
        <v>0</v>
      </c>
      <c r="AK65" s="277">
        <f>[2]Final!AL186</f>
        <v>0</v>
      </c>
      <c r="AL65" s="277">
        <f>[2]Final!AM186</f>
        <v>0</v>
      </c>
      <c r="AM65" s="277">
        <f>[2]Final!AN186</f>
        <v>0</v>
      </c>
      <c r="AN65" s="277">
        <f>[2]Final!AO186</f>
        <v>0</v>
      </c>
      <c r="AO65" s="277">
        <f>[2]Final!AP186</f>
        <v>0</v>
      </c>
      <c r="AP65" s="277">
        <f>[2]Final!AQ186</f>
        <v>0</v>
      </c>
      <c r="AQ65" s="277">
        <f>[2]Final!AR186</f>
        <v>0</v>
      </c>
      <c r="AR65" s="277">
        <f>[2]Final!AS186</f>
        <v>0</v>
      </c>
      <c r="AS65" s="277">
        <f>[2]Final!AT186</f>
        <v>0</v>
      </c>
      <c r="AT65" s="277">
        <f>[2]Final!AU186</f>
        <v>0</v>
      </c>
      <c r="AU65" s="277">
        <f>[2]Final!AV186</f>
        <v>0</v>
      </c>
      <c r="AV65" s="277">
        <f>[2]Final!AW186</f>
        <v>0</v>
      </c>
      <c r="AW65" s="277">
        <f>[2]Final!AX186</f>
        <v>0</v>
      </c>
      <c r="AX65" s="277">
        <f>[2]Final!AY186</f>
        <v>0</v>
      </c>
      <c r="AY65" s="277">
        <f>[2]Final!AZ186</f>
        <v>0</v>
      </c>
      <c r="AZ65" s="277">
        <f>[2]Final!BA186</f>
        <v>0</v>
      </c>
      <c r="BA65" s="277">
        <f>[2]Final!BB186</f>
        <v>0</v>
      </c>
      <c r="BB65" s="277">
        <f>[2]Final!BC186</f>
        <v>0</v>
      </c>
      <c r="BC65" s="277">
        <f>[2]Final!BD186</f>
        <v>0</v>
      </c>
      <c r="BD65" s="277">
        <f>[2]Final!BE186</f>
        <v>0</v>
      </c>
      <c r="BE65" s="277">
        <f>[2]Final!BF186</f>
        <v>0</v>
      </c>
      <c r="BF65" s="277">
        <f>[2]Final!BG186</f>
        <v>0</v>
      </c>
      <c r="BG65" s="277">
        <f>[2]Final!BH186</f>
        <v>0</v>
      </c>
      <c r="BH65" s="277">
        <f>[2]Final!BI186</f>
        <v>0.45417506733809904</v>
      </c>
      <c r="BI65" s="277">
        <f>[2]Final!BJ186</f>
        <v>0.54582493266190091</v>
      </c>
      <c r="BJ65" s="277">
        <f>[2]Final!BK186</f>
        <v>0</v>
      </c>
      <c r="BK65" s="277">
        <f>[2]Final!BL186</f>
        <v>0</v>
      </c>
      <c r="BL65" s="277">
        <f>[2]Final!BM186</f>
        <v>0</v>
      </c>
      <c r="BM65" s="277">
        <f>[2]Final!BN186</f>
        <v>0</v>
      </c>
      <c r="BN65" s="277">
        <f>[2]Final!BO186</f>
        <v>0</v>
      </c>
      <c r="BO65" s="277">
        <f>[2]Final!BP186</f>
        <v>0</v>
      </c>
      <c r="BP65" s="277">
        <f>[2]Final!BQ186</f>
        <v>0</v>
      </c>
      <c r="BQ65" s="277">
        <f>[2]Final!BR186</f>
        <v>0</v>
      </c>
      <c r="BR65" s="277">
        <f>[2]Final!BS186</f>
        <v>0</v>
      </c>
      <c r="BS65" s="277">
        <f>[2]Final!BT186</f>
        <v>0</v>
      </c>
      <c r="BT65" s="277">
        <f>[2]Final!BU186</f>
        <v>0</v>
      </c>
      <c r="BU65" s="277">
        <f>[2]Final!BV186</f>
        <v>0</v>
      </c>
      <c r="BV65" s="277">
        <f>[2]Final!BW186</f>
        <v>0</v>
      </c>
      <c r="BW65" s="277">
        <f>[2]Final!BX186</f>
        <v>0</v>
      </c>
      <c r="BX65" s="277">
        <f>[2]Final!BY186</f>
        <v>0</v>
      </c>
      <c r="BY65" s="277">
        <f>[2]Final!BZ186</f>
        <v>0</v>
      </c>
      <c r="BZ65" s="277">
        <f>[2]Final!CA186</f>
        <v>0</v>
      </c>
      <c r="CA65" s="277">
        <f>[2]Final!CB186</f>
        <v>0</v>
      </c>
      <c r="CB65" s="277">
        <f>[2]Final!CC186</f>
        <v>0</v>
      </c>
      <c r="CC65" s="277">
        <f>[2]Final!CD186</f>
        <v>0</v>
      </c>
      <c r="CD65" s="277">
        <f>[2]Final!CE186</f>
        <v>0</v>
      </c>
      <c r="CE65" s="277">
        <f>[2]Final!CF186</f>
        <v>0</v>
      </c>
      <c r="CF65" s="277">
        <f>[2]Final!CG186</f>
        <v>0</v>
      </c>
      <c r="CG65" s="277">
        <f>[2]Final!CH186</f>
        <v>0</v>
      </c>
      <c r="CH65" s="277">
        <f>[2]Final!CI186</f>
        <v>0</v>
      </c>
      <c r="CI65" s="277">
        <f>[2]Final!CJ186</f>
        <v>0</v>
      </c>
      <c r="CJ65" s="277">
        <f>[2]Final!CK186</f>
        <v>0</v>
      </c>
      <c r="CK65" s="277">
        <f>[2]Final!CL186</f>
        <v>0</v>
      </c>
      <c r="CL65" s="277">
        <f>[2]Final!CM186</f>
        <v>0</v>
      </c>
      <c r="CM65" s="277">
        <f>[2]Final!CN186</f>
        <v>0</v>
      </c>
      <c r="CN65" s="277">
        <f>[2]Final!CO186</f>
        <v>0</v>
      </c>
      <c r="CO65" s="277">
        <f>[2]Final!CP186</f>
        <v>0</v>
      </c>
      <c r="CP65" s="277">
        <f>[2]Final!CQ186</f>
        <v>0</v>
      </c>
      <c r="CQ65" s="277">
        <f>[2]Final!CR186</f>
        <v>0</v>
      </c>
      <c r="CR65" s="277">
        <f>[2]Final!CS186</f>
        <v>0</v>
      </c>
      <c r="CS65" s="277">
        <f>[2]Final!CT186</f>
        <v>0</v>
      </c>
      <c r="CT65" s="277">
        <f>[2]Final!CU186</f>
        <v>0</v>
      </c>
      <c r="CU65" s="277">
        <f>[2]Final!CV186</f>
        <v>0</v>
      </c>
      <c r="CV65" s="277">
        <f>[2]Final!CW186</f>
        <v>0</v>
      </c>
      <c r="CW65" s="277">
        <f>[2]Final!CX186</f>
        <v>0</v>
      </c>
      <c r="CX65" s="277">
        <f>[2]Final!CY186</f>
        <v>0</v>
      </c>
      <c r="CY65" s="277">
        <f>[2]Final!CZ186</f>
        <v>0</v>
      </c>
      <c r="CZ65" s="277">
        <f>[2]Final!DA186</f>
        <v>0</v>
      </c>
      <c r="DA65" s="277">
        <f>[2]Final!DB186</f>
        <v>0</v>
      </c>
      <c r="DB65" s="277">
        <f>[2]Final!DC186</f>
        <v>0</v>
      </c>
      <c r="DC65" s="92"/>
      <c r="DD65" s="92"/>
      <c r="DE65" s="92"/>
      <c r="DF65" s="92"/>
      <c r="DG65" s="92"/>
      <c r="DH65" s="92"/>
      <c r="DI65" s="92"/>
      <c r="DJ65" s="92"/>
      <c r="DK65" s="92"/>
      <c r="DL65" s="92"/>
      <c r="DM65" s="92"/>
      <c r="DN65" s="92"/>
      <c r="DO65" s="92"/>
      <c r="DP65" s="92"/>
    </row>
    <row r="66" spans="1:120" x14ac:dyDescent="0.75">
      <c r="A66" s="226">
        <f t="shared" si="0"/>
        <v>1</v>
      </c>
      <c r="B66" s="92" t="s">
        <v>1168</v>
      </c>
      <c r="C66" s="277">
        <f>[2]Final!D187</f>
        <v>0</v>
      </c>
      <c r="D66" s="277">
        <f>[2]Final!E187</f>
        <v>0</v>
      </c>
      <c r="E66" s="277">
        <f>[2]Final!F187</f>
        <v>0</v>
      </c>
      <c r="F66" s="277">
        <f>[2]Final!G187</f>
        <v>0</v>
      </c>
      <c r="G66" s="277">
        <f>[2]Final!H187</f>
        <v>0</v>
      </c>
      <c r="H66" s="277">
        <f>[2]Final!I187</f>
        <v>0</v>
      </c>
      <c r="I66" s="277">
        <f>[2]Final!J187</f>
        <v>0</v>
      </c>
      <c r="J66" s="277">
        <f>[2]Final!K187</f>
        <v>0</v>
      </c>
      <c r="K66" s="277">
        <f>[2]Final!L187</f>
        <v>0</v>
      </c>
      <c r="L66" s="277">
        <f>[2]Final!M187</f>
        <v>0</v>
      </c>
      <c r="M66" s="277">
        <f>[2]Final!N187</f>
        <v>0</v>
      </c>
      <c r="N66" s="277">
        <f>[2]Final!O187</f>
        <v>0</v>
      </c>
      <c r="O66" s="277">
        <f>[2]Final!P187</f>
        <v>0</v>
      </c>
      <c r="P66" s="277">
        <f>[2]Final!Q187</f>
        <v>0</v>
      </c>
      <c r="Q66" s="277">
        <f>[2]Final!R187</f>
        <v>0</v>
      </c>
      <c r="R66" s="277">
        <f>[2]Final!S187</f>
        <v>0</v>
      </c>
      <c r="S66" s="277">
        <f>[2]Final!T187</f>
        <v>0</v>
      </c>
      <c r="T66" s="277">
        <f>[2]Final!U187</f>
        <v>0</v>
      </c>
      <c r="U66" s="277">
        <f>[2]Final!V187</f>
        <v>0</v>
      </c>
      <c r="V66" s="277">
        <f>[2]Final!W187</f>
        <v>0</v>
      </c>
      <c r="W66" s="277">
        <f>[2]Final!X187</f>
        <v>0</v>
      </c>
      <c r="X66" s="277">
        <f>[2]Final!Y187</f>
        <v>0</v>
      </c>
      <c r="Y66" s="277">
        <f>[2]Final!Z187</f>
        <v>0</v>
      </c>
      <c r="Z66" s="277">
        <f>[2]Final!AA187</f>
        <v>0</v>
      </c>
      <c r="AA66" s="277">
        <f>[2]Final!AB187</f>
        <v>0</v>
      </c>
      <c r="AB66" s="277">
        <f>[2]Final!AC187</f>
        <v>0</v>
      </c>
      <c r="AC66" s="277">
        <f>[2]Final!AD187</f>
        <v>0</v>
      </c>
      <c r="AD66" s="277">
        <f>[2]Final!AE187</f>
        <v>0</v>
      </c>
      <c r="AE66" s="277">
        <f>[2]Final!AF187</f>
        <v>0</v>
      </c>
      <c r="AF66" s="277">
        <f>[2]Final!AG187</f>
        <v>0</v>
      </c>
      <c r="AG66" s="277">
        <f>[2]Final!AH187</f>
        <v>0</v>
      </c>
      <c r="AH66" s="277">
        <f>[2]Final!AI187</f>
        <v>0</v>
      </c>
      <c r="AI66" s="277">
        <f>[2]Final!AJ187</f>
        <v>0</v>
      </c>
      <c r="AJ66" s="277">
        <f>[2]Final!AK187</f>
        <v>0</v>
      </c>
      <c r="AK66" s="277">
        <f>[2]Final!AL187</f>
        <v>0</v>
      </c>
      <c r="AL66" s="277">
        <f>[2]Final!AM187</f>
        <v>0</v>
      </c>
      <c r="AM66" s="277">
        <f>[2]Final!AN187</f>
        <v>0</v>
      </c>
      <c r="AN66" s="277">
        <f>[2]Final!AO187</f>
        <v>0</v>
      </c>
      <c r="AO66" s="277">
        <f>[2]Final!AP187</f>
        <v>0</v>
      </c>
      <c r="AP66" s="277">
        <f>[2]Final!AQ187</f>
        <v>0</v>
      </c>
      <c r="AQ66" s="277">
        <f>[2]Final!AR187</f>
        <v>0</v>
      </c>
      <c r="AR66" s="277">
        <f>[2]Final!AS187</f>
        <v>0</v>
      </c>
      <c r="AS66" s="277">
        <f>[2]Final!AT187</f>
        <v>0</v>
      </c>
      <c r="AT66" s="277">
        <f>[2]Final!AU187</f>
        <v>0</v>
      </c>
      <c r="AU66" s="277">
        <f>[2]Final!AV187</f>
        <v>0</v>
      </c>
      <c r="AV66" s="277">
        <f>[2]Final!AW187</f>
        <v>0</v>
      </c>
      <c r="AW66" s="277">
        <f>[2]Final!AX187</f>
        <v>0</v>
      </c>
      <c r="AX66" s="277">
        <f>[2]Final!AY187</f>
        <v>0</v>
      </c>
      <c r="AY66" s="277">
        <f>[2]Final!AZ187</f>
        <v>0</v>
      </c>
      <c r="AZ66" s="277">
        <f>[2]Final!BA187</f>
        <v>0</v>
      </c>
      <c r="BA66" s="277">
        <f>[2]Final!BB187</f>
        <v>0</v>
      </c>
      <c r="BB66" s="277">
        <f>[2]Final!BC187</f>
        <v>0</v>
      </c>
      <c r="BC66" s="277">
        <f>[2]Final!BD187</f>
        <v>0</v>
      </c>
      <c r="BD66" s="277">
        <f>[2]Final!BE187</f>
        <v>0</v>
      </c>
      <c r="BE66" s="277">
        <f>[2]Final!BF187</f>
        <v>0</v>
      </c>
      <c r="BF66" s="277">
        <f>[2]Final!BG187</f>
        <v>0</v>
      </c>
      <c r="BG66" s="277">
        <f>[2]Final!BH187</f>
        <v>0</v>
      </c>
      <c r="BH66" s="277">
        <f>[2]Final!BI187</f>
        <v>0</v>
      </c>
      <c r="BI66" s="277">
        <f>[2]Final!BJ187</f>
        <v>0.99904002600235209</v>
      </c>
      <c r="BJ66" s="277">
        <f>[2]Final!BK187</f>
        <v>0</v>
      </c>
      <c r="BK66" s="277">
        <f>[2]Final!BL187</f>
        <v>0</v>
      </c>
      <c r="BL66" s="277">
        <f>[2]Final!BM187</f>
        <v>0</v>
      </c>
      <c r="BM66" s="277">
        <f>[2]Final!BN187</f>
        <v>0</v>
      </c>
      <c r="BN66" s="277">
        <f>[2]Final!BO187</f>
        <v>0</v>
      </c>
      <c r="BO66" s="277">
        <f>[2]Final!BP187</f>
        <v>0</v>
      </c>
      <c r="BP66" s="277">
        <f>[2]Final!BQ187</f>
        <v>0</v>
      </c>
      <c r="BQ66" s="277">
        <f>[2]Final!BR187</f>
        <v>0</v>
      </c>
      <c r="BR66" s="277">
        <f>[2]Final!BS187</f>
        <v>0</v>
      </c>
      <c r="BS66" s="277">
        <f>[2]Final!BT187</f>
        <v>0</v>
      </c>
      <c r="BT66" s="277">
        <f>[2]Final!BU187</f>
        <v>0</v>
      </c>
      <c r="BU66" s="277">
        <f>[2]Final!BV187</f>
        <v>0</v>
      </c>
      <c r="BV66" s="277">
        <f>[2]Final!BW187</f>
        <v>0</v>
      </c>
      <c r="BW66" s="277">
        <f>[2]Final!BX187</f>
        <v>0</v>
      </c>
      <c r="BX66" s="277">
        <f>[2]Final!BY187</f>
        <v>0</v>
      </c>
      <c r="BY66" s="277">
        <f>[2]Final!BZ187</f>
        <v>0</v>
      </c>
      <c r="BZ66" s="277">
        <f>[2]Final!CA187</f>
        <v>0</v>
      </c>
      <c r="CA66" s="277">
        <f>[2]Final!CB187</f>
        <v>0</v>
      </c>
      <c r="CB66" s="277">
        <f>[2]Final!CC187</f>
        <v>0</v>
      </c>
      <c r="CC66" s="277">
        <f>[2]Final!CD187</f>
        <v>0</v>
      </c>
      <c r="CD66" s="277">
        <f>[2]Final!CE187</f>
        <v>0</v>
      </c>
      <c r="CE66" s="277">
        <f>[2]Final!CF187</f>
        <v>0</v>
      </c>
      <c r="CF66" s="277">
        <f>[2]Final!CG187</f>
        <v>0</v>
      </c>
      <c r="CG66" s="277">
        <f>[2]Final!CH187</f>
        <v>0</v>
      </c>
      <c r="CH66" s="277">
        <f>[2]Final!CI187</f>
        <v>0</v>
      </c>
      <c r="CI66" s="277">
        <f>[2]Final!CJ187</f>
        <v>2.3140092279377555E-5</v>
      </c>
      <c r="CJ66" s="277">
        <f>[2]Final!CK187</f>
        <v>0</v>
      </c>
      <c r="CK66" s="277">
        <f>[2]Final!CL187</f>
        <v>0</v>
      </c>
      <c r="CL66" s="277">
        <f>[2]Final!CM187</f>
        <v>0</v>
      </c>
      <c r="CM66" s="277">
        <f>[2]Final!CN187</f>
        <v>0</v>
      </c>
      <c r="CN66" s="277">
        <f>[2]Final!CO187</f>
        <v>0</v>
      </c>
      <c r="CO66" s="277">
        <f>[2]Final!CP187</f>
        <v>0</v>
      </c>
      <c r="CP66" s="277">
        <f>[2]Final!CQ187</f>
        <v>0</v>
      </c>
      <c r="CQ66" s="277">
        <f>[2]Final!CR187</f>
        <v>0</v>
      </c>
      <c r="CR66" s="277">
        <f>[2]Final!CS187</f>
        <v>0</v>
      </c>
      <c r="CS66" s="277">
        <f>[2]Final!CT187</f>
        <v>3.3090886792265474E-4</v>
      </c>
      <c r="CT66" s="277">
        <f>[2]Final!CU187</f>
        <v>0</v>
      </c>
      <c r="CU66" s="277">
        <f>[2]Final!CV187</f>
        <v>0</v>
      </c>
      <c r="CV66" s="277">
        <f>[2]Final!CW187</f>
        <v>0</v>
      </c>
      <c r="CW66" s="277">
        <f>[2]Final!CX187</f>
        <v>0</v>
      </c>
      <c r="CX66" s="277">
        <f>[2]Final!CY187</f>
        <v>0</v>
      </c>
      <c r="CY66" s="277">
        <f>[2]Final!CZ187</f>
        <v>2.2019307148164765E-4</v>
      </c>
      <c r="CZ66" s="277">
        <f>[2]Final!DA187</f>
        <v>3.8573196596424896E-4</v>
      </c>
      <c r="DA66" s="277">
        <f>[2]Final!DB187</f>
        <v>0</v>
      </c>
      <c r="DB66" s="277">
        <f>[2]Final!DC187</f>
        <v>0</v>
      </c>
      <c r="DC66" s="92"/>
      <c r="DD66" s="92"/>
      <c r="DE66" s="92"/>
      <c r="DF66" s="92"/>
      <c r="DG66" s="92"/>
      <c r="DH66" s="92"/>
      <c r="DI66" s="92"/>
      <c r="DJ66" s="92"/>
      <c r="DK66" s="92"/>
      <c r="DL66" s="92"/>
      <c r="DM66" s="92"/>
      <c r="DN66" s="92"/>
      <c r="DO66" s="92"/>
      <c r="DP66" s="92"/>
    </row>
    <row r="67" spans="1:120" x14ac:dyDescent="0.75">
      <c r="A67" s="226">
        <f t="shared" si="0"/>
        <v>1</v>
      </c>
      <c r="B67" s="92" t="s">
        <v>169</v>
      </c>
      <c r="C67" s="277">
        <f>[2]Final!D188</f>
        <v>0</v>
      </c>
      <c r="D67" s="277">
        <f>[2]Final!E188</f>
        <v>0</v>
      </c>
      <c r="E67" s="277">
        <f>[2]Final!F188</f>
        <v>0</v>
      </c>
      <c r="F67" s="277">
        <f>[2]Final!G188</f>
        <v>0</v>
      </c>
      <c r="G67" s="277">
        <f>[2]Final!H188</f>
        <v>0</v>
      </c>
      <c r="H67" s="277">
        <f>[2]Final!I188</f>
        <v>0</v>
      </c>
      <c r="I67" s="277">
        <f>[2]Final!J188</f>
        <v>0</v>
      </c>
      <c r="J67" s="277">
        <f>[2]Final!K188</f>
        <v>0</v>
      </c>
      <c r="K67" s="277">
        <f>[2]Final!L188</f>
        <v>0</v>
      </c>
      <c r="L67" s="277">
        <f>[2]Final!M188</f>
        <v>0</v>
      </c>
      <c r="M67" s="277">
        <f>[2]Final!N188</f>
        <v>0</v>
      </c>
      <c r="N67" s="277">
        <f>[2]Final!O188</f>
        <v>0</v>
      </c>
      <c r="O67" s="277">
        <f>[2]Final!P188</f>
        <v>0</v>
      </c>
      <c r="P67" s="277">
        <f>[2]Final!Q188</f>
        <v>0</v>
      </c>
      <c r="Q67" s="277">
        <f>[2]Final!R188</f>
        <v>0</v>
      </c>
      <c r="R67" s="277">
        <f>[2]Final!S188</f>
        <v>0</v>
      </c>
      <c r="S67" s="277">
        <f>[2]Final!T188</f>
        <v>0</v>
      </c>
      <c r="T67" s="277">
        <f>[2]Final!U188</f>
        <v>0</v>
      </c>
      <c r="U67" s="277">
        <f>[2]Final!V188</f>
        <v>0</v>
      </c>
      <c r="V67" s="277">
        <f>[2]Final!W188</f>
        <v>0</v>
      </c>
      <c r="W67" s="277">
        <f>[2]Final!X188</f>
        <v>0</v>
      </c>
      <c r="X67" s="277">
        <f>[2]Final!Y188</f>
        <v>0</v>
      </c>
      <c r="Y67" s="277">
        <f>[2]Final!Z188</f>
        <v>0</v>
      </c>
      <c r="Z67" s="277">
        <f>[2]Final!AA188</f>
        <v>0</v>
      </c>
      <c r="AA67" s="277">
        <f>[2]Final!AB188</f>
        <v>0</v>
      </c>
      <c r="AB67" s="277">
        <f>[2]Final!AC188</f>
        <v>0</v>
      </c>
      <c r="AC67" s="277">
        <f>[2]Final!AD188</f>
        <v>0</v>
      </c>
      <c r="AD67" s="277">
        <f>[2]Final!AE188</f>
        <v>0</v>
      </c>
      <c r="AE67" s="277">
        <f>[2]Final!AF188</f>
        <v>0</v>
      </c>
      <c r="AF67" s="277">
        <f>[2]Final!AG188</f>
        <v>0</v>
      </c>
      <c r="AG67" s="277">
        <f>[2]Final!AH188</f>
        <v>0</v>
      </c>
      <c r="AH67" s="277">
        <f>[2]Final!AI188</f>
        <v>0</v>
      </c>
      <c r="AI67" s="277">
        <f>[2]Final!AJ188</f>
        <v>0</v>
      </c>
      <c r="AJ67" s="277">
        <f>[2]Final!AK188</f>
        <v>0</v>
      </c>
      <c r="AK67" s="277">
        <f>[2]Final!AL188</f>
        <v>0</v>
      </c>
      <c r="AL67" s="277">
        <f>[2]Final!AM188</f>
        <v>0</v>
      </c>
      <c r="AM67" s="277">
        <f>[2]Final!AN188</f>
        <v>0</v>
      </c>
      <c r="AN67" s="277">
        <f>[2]Final!AO188</f>
        <v>0</v>
      </c>
      <c r="AO67" s="277">
        <f>[2]Final!AP188</f>
        <v>0</v>
      </c>
      <c r="AP67" s="277">
        <f>[2]Final!AQ188</f>
        <v>0</v>
      </c>
      <c r="AQ67" s="277">
        <f>[2]Final!AR188</f>
        <v>0</v>
      </c>
      <c r="AR67" s="277">
        <f>[2]Final!AS188</f>
        <v>0</v>
      </c>
      <c r="AS67" s="277">
        <f>[2]Final!AT188</f>
        <v>0</v>
      </c>
      <c r="AT67" s="277">
        <f>[2]Final!AU188</f>
        <v>0</v>
      </c>
      <c r="AU67" s="277">
        <f>[2]Final!AV188</f>
        <v>0</v>
      </c>
      <c r="AV67" s="277">
        <f>[2]Final!AW188</f>
        <v>0</v>
      </c>
      <c r="AW67" s="277">
        <f>[2]Final!AX188</f>
        <v>0</v>
      </c>
      <c r="AX67" s="277">
        <f>[2]Final!AY188</f>
        <v>0</v>
      </c>
      <c r="AY67" s="277">
        <f>[2]Final!AZ188</f>
        <v>0</v>
      </c>
      <c r="AZ67" s="277">
        <f>[2]Final!BA188</f>
        <v>0</v>
      </c>
      <c r="BA67" s="277">
        <f>[2]Final!BB188</f>
        <v>0</v>
      </c>
      <c r="BB67" s="277">
        <f>[2]Final!BC188</f>
        <v>0</v>
      </c>
      <c r="BC67" s="277">
        <f>[2]Final!BD188</f>
        <v>0</v>
      </c>
      <c r="BD67" s="277">
        <f>[2]Final!BE188</f>
        <v>0</v>
      </c>
      <c r="BE67" s="277">
        <f>[2]Final!BF188</f>
        <v>0</v>
      </c>
      <c r="BF67" s="277">
        <f>[2]Final!BG188</f>
        <v>0</v>
      </c>
      <c r="BG67" s="277">
        <f>[2]Final!BH188</f>
        <v>0</v>
      </c>
      <c r="BH67" s="277">
        <f>[2]Final!BI188</f>
        <v>0</v>
      </c>
      <c r="BI67" s="277">
        <f>[2]Final!BJ188</f>
        <v>0</v>
      </c>
      <c r="BJ67" s="277">
        <f>[2]Final!BK188</f>
        <v>0.85444149884799336</v>
      </c>
      <c r="BK67" s="277">
        <f>[2]Final!BL188</f>
        <v>0.14358698923277874</v>
      </c>
      <c r="BL67" s="277">
        <f>[2]Final!BM188</f>
        <v>0</v>
      </c>
      <c r="BM67" s="277">
        <f>[2]Final!BN188</f>
        <v>0</v>
      </c>
      <c r="BN67" s="277">
        <f>[2]Final!BO188</f>
        <v>0</v>
      </c>
      <c r="BO67" s="277">
        <f>[2]Final!BP188</f>
        <v>0</v>
      </c>
      <c r="BP67" s="277">
        <f>[2]Final!BQ188</f>
        <v>0</v>
      </c>
      <c r="BQ67" s="277">
        <f>[2]Final!BR188</f>
        <v>0</v>
      </c>
      <c r="BR67" s="277">
        <f>[2]Final!BS188</f>
        <v>0</v>
      </c>
      <c r="BS67" s="277">
        <f>[2]Final!BT188</f>
        <v>0</v>
      </c>
      <c r="BT67" s="277">
        <f>[2]Final!BU188</f>
        <v>0</v>
      </c>
      <c r="BU67" s="277">
        <f>[2]Final!BV188</f>
        <v>0</v>
      </c>
      <c r="BV67" s="277">
        <f>[2]Final!BW188</f>
        <v>0</v>
      </c>
      <c r="BW67" s="277">
        <f>[2]Final!BX188</f>
        <v>0</v>
      </c>
      <c r="BX67" s="277">
        <f>[2]Final!BY188</f>
        <v>0</v>
      </c>
      <c r="BY67" s="277">
        <f>[2]Final!BZ188</f>
        <v>0</v>
      </c>
      <c r="BZ67" s="277">
        <f>[2]Final!CA188</f>
        <v>0</v>
      </c>
      <c r="CA67" s="277">
        <f>[2]Final!CB188</f>
        <v>0</v>
      </c>
      <c r="CB67" s="277">
        <f>[2]Final!CC188</f>
        <v>0</v>
      </c>
      <c r="CC67" s="277">
        <f>[2]Final!CD188</f>
        <v>0</v>
      </c>
      <c r="CD67" s="277">
        <f>[2]Final!CE188</f>
        <v>0</v>
      </c>
      <c r="CE67" s="277">
        <f>[2]Final!CF188</f>
        <v>0</v>
      </c>
      <c r="CF67" s="277">
        <f>[2]Final!CG188</f>
        <v>0</v>
      </c>
      <c r="CG67" s="277">
        <f>[2]Final!CH188</f>
        <v>0</v>
      </c>
      <c r="CH67" s="277">
        <f>[2]Final!CI188</f>
        <v>0</v>
      </c>
      <c r="CI67" s="277">
        <f>[2]Final!CJ188</f>
        <v>0</v>
      </c>
      <c r="CJ67" s="277">
        <f>[2]Final!CK188</f>
        <v>0</v>
      </c>
      <c r="CK67" s="277">
        <f>[2]Final!CL188</f>
        <v>0</v>
      </c>
      <c r="CL67" s="277">
        <f>[2]Final!CM188</f>
        <v>0</v>
      </c>
      <c r="CM67" s="277">
        <f>[2]Final!CN188</f>
        <v>0</v>
      </c>
      <c r="CN67" s="277">
        <f>[2]Final!CO188</f>
        <v>1.9715119192278067E-3</v>
      </c>
      <c r="CO67" s="277">
        <f>[2]Final!CP188</f>
        <v>0</v>
      </c>
      <c r="CP67" s="277">
        <f>[2]Final!CQ188</f>
        <v>0</v>
      </c>
      <c r="CQ67" s="277">
        <f>[2]Final!CR188</f>
        <v>0</v>
      </c>
      <c r="CR67" s="277">
        <f>[2]Final!CS188</f>
        <v>0</v>
      </c>
      <c r="CS67" s="277">
        <f>[2]Final!CT188</f>
        <v>0</v>
      </c>
      <c r="CT67" s="277">
        <f>[2]Final!CU188</f>
        <v>0</v>
      </c>
      <c r="CU67" s="277">
        <f>[2]Final!CV188</f>
        <v>0</v>
      </c>
      <c r="CV67" s="277">
        <f>[2]Final!CW188</f>
        <v>0</v>
      </c>
      <c r="CW67" s="277">
        <f>[2]Final!CX188</f>
        <v>0</v>
      </c>
      <c r="CX67" s="277">
        <f>[2]Final!CY188</f>
        <v>0</v>
      </c>
      <c r="CY67" s="277">
        <f>[2]Final!CZ188</f>
        <v>0</v>
      </c>
      <c r="CZ67" s="277">
        <f>[2]Final!DA188</f>
        <v>0</v>
      </c>
      <c r="DA67" s="277">
        <f>[2]Final!DB188</f>
        <v>0</v>
      </c>
      <c r="DB67" s="277">
        <f>[2]Final!DC188</f>
        <v>0</v>
      </c>
      <c r="DC67" s="92"/>
      <c r="DD67" s="92"/>
      <c r="DE67" s="92"/>
      <c r="DF67" s="92"/>
      <c r="DG67" s="92"/>
      <c r="DH67" s="92"/>
      <c r="DI67" s="92"/>
      <c r="DJ67" s="92"/>
      <c r="DK67" s="92"/>
      <c r="DL67" s="92"/>
      <c r="DM67" s="92"/>
      <c r="DN67" s="92"/>
      <c r="DO67" s="92"/>
      <c r="DP67" s="92"/>
    </row>
    <row r="68" spans="1:120" x14ac:dyDescent="0.75">
      <c r="A68" s="226">
        <f t="shared" si="0"/>
        <v>1</v>
      </c>
      <c r="B68" s="92" t="s">
        <v>1173</v>
      </c>
      <c r="C68" s="277">
        <f>[2]Final!D189</f>
        <v>0</v>
      </c>
      <c r="D68" s="277">
        <f>[2]Final!E189</f>
        <v>0</v>
      </c>
      <c r="E68" s="277">
        <f>[2]Final!F189</f>
        <v>0</v>
      </c>
      <c r="F68" s="277">
        <f>[2]Final!G189</f>
        <v>0</v>
      </c>
      <c r="G68" s="277">
        <f>[2]Final!H189</f>
        <v>0</v>
      </c>
      <c r="H68" s="277">
        <f>[2]Final!I189</f>
        <v>0</v>
      </c>
      <c r="I68" s="277">
        <f>[2]Final!J189</f>
        <v>0</v>
      </c>
      <c r="J68" s="277">
        <f>[2]Final!K189</f>
        <v>0</v>
      </c>
      <c r="K68" s="277">
        <f>[2]Final!L189</f>
        <v>0</v>
      </c>
      <c r="L68" s="277">
        <f>[2]Final!M189</f>
        <v>0</v>
      </c>
      <c r="M68" s="277">
        <f>[2]Final!N189</f>
        <v>0</v>
      </c>
      <c r="N68" s="277">
        <f>[2]Final!O189</f>
        <v>0</v>
      </c>
      <c r="O68" s="277">
        <f>[2]Final!P189</f>
        <v>0</v>
      </c>
      <c r="P68" s="277">
        <f>[2]Final!Q189</f>
        <v>0</v>
      </c>
      <c r="Q68" s="277">
        <f>[2]Final!R189</f>
        <v>0</v>
      </c>
      <c r="R68" s="277">
        <f>[2]Final!S189</f>
        <v>0</v>
      </c>
      <c r="S68" s="277">
        <f>[2]Final!T189</f>
        <v>0</v>
      </c>
      <c r="T68" s="277">
        <f>[2]Final!U189</f>
        <v>0</v>
      </c>
      <c r="U68" s="277">
        <f>[2]Final!V189</f>
        <v>0</v>
      </c>
      <c r="V68" s="277">
        <f>[2]Final!W189</f>
        <v>0</v>
      </c>
      <c r="W68" s="277">
        <f>[2]Final!X189</f>
        <v>0</v>
      </c>
      <c r="X68" s="277">
        <f>[2]Final!Y189</f>
        <v>0</v>
      </c>
      <c r="Y68" s="277">
        <f>[2]Final!Z189</f>
        <v>0</v>
      </c>
      <c r="Z68" s="277">
        <f>[2]Final!AA189</f>
        <v>0</v>
      </c>
      <c r="AA68" s="277">
        <f>[2]Final!AB189</f>
        <v>0</v>
      </c>
      <c r="AB68" s="277">
        <f>[2]Final!AC189</f>
        <v>0</v>
      </c>
      <c r="AC68" s="277">
        <f>[2]Final!AD189</f>
        <v>0</v>
      </c>
      <c r="AD68" s="277">
        <f>[2]Final!AE189</f>
        <v>0</v>
      </c>
      <c r="AE68" s="277">
        <f>[2]Final!AF189</f>
        <v>0</v>
      </c>
      <c r="AF68" s="277">
        <f>[2]Final!AG189</f>
        <v>0</v>
      </c>
      <c r="AG68" s="277">
        <f>[2]Final!AH189</f>
        <v>0</v>
      </c>
      <c r="AH68" s="277">
        <f>[2]Final!AI189</f>
        <v>0</v>
      </c>
      <c r="AI68" s="277">
        <f>[2]Final!AJ189</f>
        <v>0</v>
      </c>
      <c r="AJ68" s="277">
        <f>[2]Final!AK189</f>
        <v>0</v>
      </c>
      <c r="AK68" s="277">
        <f>[2]Final!AL189</f>
        <v>0</v>
      </c>
      <c r="AL68" s="277">
        <f>[2]Final!AM189</f>
        <v>0</v>
      </c>
      <c r="AM68" s="277">
        <f>[2]Final!AN189</f>
        <v>0</v>
      </c>
      <c r="AN68" s="277">
        <f>[2]Final!AO189</f>
        <v>0</v>
      </c>
      <c r="AO68" s="277">
        <f>[2]Final!AP189</f>
        <v>0</v>
      </c>
      <c r="AP68" s="277">
        <f>[2]Final!AQ189</f>
        <v>0</v>
      </c>
      <c r="AQ68" s="277">
        <f>[2]Final!AR189</f>
        <v>0</v>
      </c>
      <c r="AR68" s="277">
        <f>[2]Final!AS189</f>
        <v>0</v>
      </c>
      <c r="AS68" s="277">
        <f>[2]Final!AT189</f>
        <v>0</v>
      </c>
      <c r="AT68" s="277">
        <f>[2]Final!AU189</f>
        <v>0</v>
      </c>
      <c r="AU68" s="277">
        <f>[2]Final!AV189</f>
        <v>0</v>
      </c>
      <c r="AV68" s="277">
        <f>[2]Final!AW189</f>
        <v>0</v>
      </c>
      <c r="AW68" s="277">
        <f>[2]Final!AX189</f>
        <v>0</v>
      </c>
      <c r="AX68" s="277">
        <f>[2]Final!AY189</f>
        <v>0</v>
      </c>
      <c r="AY68" s="277">
        <f>[2]Final!AZ189</f>
        <v>0</v>
      </c>
      <c r="AZ68" s="277">
        <f>[2]Final!BA189</f>
        <v>0</v>
      </c>
      <c r="BA68" s="277">
        <f>[2]Final!BB189</f>
        <v>0</v>
      </c>
      <c r="BB68" s="277">
        <f>[2]Final!BC189</f>
        <v>0</v>
      </c>
      <c r="BC68" s="277">
        <f>[2]Final!BD189</f>
        <v>0</v>
      </c>
      <c r="BD68" s="277">
        <f>[2]Final!BE189</f>
        <v>0</v>
      </c>
      <c r="BE68" s="277">
        <f>[2]Final!BF189</f>
        <v>0</v>
      </c>
      <c r="BF68" s="277">
        <f>[2]Final!BG189</f>
        <v>0</v>
      </c>
      <c r="BG68" s="277">
        <f>[2]Final!BH189</f>
        <v>0</v>
      </c>
      <c r="BH68" s="277">
        <f>[2]Final!BI189</f>
        <v>0</v>
      </c>
      <c r="BI68" s="277">
        <f>[2]Final!BJ189</f>
        <v>0</v>
      </c>
      <c r="BJ68" s="277">
        <f>[2]Final!BK189</f>
        <v>0</v>
      </c>
      <c r="BK68" s="277">
        <f>[2]Final!BL189</f>
        <v>0.99887508975555905</v>
      </c>
      <c r="BL68" s="277">
        <f>[2]Final!BM189</f>
        <v>0</v>
      </c>
      <c r="BM68" s="277">
        <f>[2]Final!BN189</f>
        <v>0</v>
      </c>
      <c r="BN68" s="277">
        <f>[2]Final!BO189</f>
        <v>0</v>
      </c>
      <c r="BO68" s="277">
        <f>[2]Final!BP189</f>
        <v>0</v>
      </c>
      <c r="BP68" s="277">
        <f>[2]Final!BQ189</f>
        <v>0</v>
      </c>
      <c r="BQ68" s="277">
        <f>[2]Final!BR189</f>
        <v>0</v>
      </c>
      <c r="BR68" s="277">
        <f>[2]Final!BS189</f>
        <v>0</v>
      </c>
      <c r="BS68" s="277">
        <f>[2]Final!BT189</f>
        <v>0</v>
      </c>
      <c r="BT68" s="277">
        <f>[2]Final!BU189</f>
        <v>0</v>
      </c>
      <c r="BU68" s="277">
        <f>[2]Final!BV189</f>
        <v>0</v>
      </c>
      <c r="BV68" s="277">
        <f>[2]Final!BW189</f>
        <v>0</v>
      </c>
      <c r="BW68" s="277">
        <f>[2]Final!BX189</f>
        <v>0</v>
      </c>
      <c r="BX68" s="277">
        <f>[2]Final!BY189</f>
        <v>0</v>
      </c>
      <c r="BY68" s="277">
        <f>[2]Final!BZ189</f>
        <v>0</v>
      </c>
      <c r="BZ68" s="277">
        <f>[2]Final!CA189</f>
        <v>0</v>
      </c>
      <c r="CA68" s="277">
        <f>[2]Final!CB189</f>
        <v>0</v>
      </c>
      <c r="CB68" s="277">
        <f>[2]Final!CC189</f>
        <v>0</v>
      </c>
      <c r="CC68" s="277">
        <f>[2]Final!CD189</f>
        <v>0</v>
      </c>
      <c r="CD68" s="277">
        <f>[2]Final!CE189</f>
        <v>0</v>
      </c>
      <c r="CE68" s="277">
        <f>[2]Final!CF189</f>
        <v>0</v>
      </c>
      <c r="CF68" s="277">
        <f>[2]Final!CG189</f>
        <v>0</v>
      </c>
      <c r="CG68" s="277">
        <f>[2]Final!CH189</f>
        <v>0</v>
      </c>
      <c r="CH68" s="277">
        <f>[2]Final!CI189</f>
        <v>0</v>
      </c>
      <c r="CI68" s="277">
        <f>[2]Final!CJ189</f>
        <v>5.0025433656875359E-5</v>
      </c>
      <c r="CJ68" s="277">
        <f>[2]Final!CK189</f>
        <v>0</v>
      </c>
      <c r="CK68" s="277">
        <f>[2]Final!CL189</f>
        <v>0</v>
      </c>
      <c r="CL68" s="277">
        <f>[2]Final!CM189</f>
        <v>0</v>
      </c>
      <c r="CM68" s="277">
        <f>[2]Final!CN189</f>
        <v>0</v>
      </c>
      <c r="CN68" s="277">
        <f>[2]Final!CO189</f>
        <v>7.565950231326478E-4</v>
      </c>
      <c r="CO68" s="277">
        <f>[2]Final!CP189</f>
        <v>0</v>
      </c>
      <c r="CP68" s="277">
        <f>[2]Final!CQ189</f>
        <v>0</v>
      </c>
      <c r="CQ68" s="277">
        <f>[2]Final!CR189</f>
        <v>0</v>
      </c>
      <c r="CR68" s="277">
        <f>[2]Final!CS189</f>
        <v>0</v>
      </c>
      <c r="CS68" s="277">
        <f>[2]Final!CT189</f>
        <v>1.096265439911192E-4</v>
      </c>
      <c r="CT68" s="277">
        <f>[2]Final!CU189</f>
        <v>0</v>
      </c>
      <c r="CU68" s="277">
        <f>[2]Final!CV189</f>
        <v>0</v>
      </c>
      <c r="CV68" s="277">
        <f>[2]Final!CW189</f>
        <v>0</v>
      </c>
      <c r="CW68" s="277">
        <f>[2]Final!CX189</f>
        <v>0</v>
      </c>
      <c r="CX68" s="277">
        <f>[2]Final!CY189</f>
        <v>0</v>
      </c>
      <c r="CY68" s="277">
        <f>[2]Final!CZ189</f>
        <v>8.9116421654569135E-5</v>
      </c>
      <c r="CZ68" s="277">
        <f>[2]Final!DA189</f>
        <v>1.1954682200586405E-4</v>
      </c>
      <c r="DA68" s="277">
        <f>[2]Final!DB189</f>
        <v>0</v>
      </c>
      <c r="DB68" s="277">
        <f>[2]Final!DC189</f>
        <v>0</v>
      </c>
      <c r="DC68" s="92"/>
      <c r="DD68" s="92"/>
      <c r="DE68" s="92"/>
      <c r="DF68" s="92"/>
      <c r="DG68" s="92"/>
      <c r="DH68" s="92"/>
      <c r="DI68" s="92"/>
      <c r="DJ68" s="92"/>
      <c r="DK68" s="92"/>
      <c r="DL68" s="92"/>
      <c r="DM68" s="92"/>
      <c r="DN68" s="92"/>
      <c r="DO68" s="92"/>
      <c r="DP68" s="92"/>
    </row>
    <row r="69" spans="1:120" x14ac:dyDescent="0.75">
      <c r="A69" s="226">
        <f t="shared" si="0"/>
        <v>1</v>
      </c>
      <c r="B69" s="92" t="s">
        <v>1176</v>
      </c>
      <c r="C69" s="277">
        <f>[2]Final!D190</f>
        <v>0</v>
      </c>
      <c r="D69" s="277">
        <f>[2]Final!E190</f>
        <v>0</v>
      </c>
      <c r="E69" s="277">
        <f>[2]Final!F190</f>
        <v>0</v>
      </c>
      <c r="F69" s="277">
        <f>[2]Final!G190</f>
        <v>0</v>
      </c>
      <c r="G69" s="277">
        <f>[2]Final!H190</f>
        <v>0</v>
      </c>
      <c r="H69" s="277">
        <f>[2]Final!I190</f>
        <v>0</v>
      </c>
      <c r="I69" s="277">
        <f>[2]Final!J190</f>
        <v>0</v>
      </c>
      <c r="J69" s="277">
        <f>[2]Final!K190</f>
        <v>0</v>
      </c>
      <c r="K69" s="277">
        <f>[2]Final!L190</f>
        <v>0</v>
      </c>
      <c r="L69" s="277">
        <f>[2]Final!M190</f>
        <v>0</v>
      </c>
      <c r="M69" s="277">
        <f>[2]Final!N190</f>
        <v>0</v>
      </c>
      <c r="N69" s="277">
        <f>[2]Final!O190</f>
        <v>0</v>
      </c>
      <c r="O69" s="277">
        <f>[2]Final!P190</f>
        <v>0</v>
      </c>
      <c r="P69" s="277">
        <f>[2]Final!Q190</f>
        <v>0</v>
      </c>
      <c r="Q69" s="277">
        <f>[2]Final!R190</f>
        <v>0</v>
      </c>
      <c r="R69" s="277">
        <f>[2]Final!S190</f>
        <v>0</v>
      </c>
      <c r="S69" s="277">
        <f>[2]Final!T190</f>
        <v>0</v>
      </c>
      <c r="T69" s="277">
        <f>[2]Final!U190</f>
        <v>0</v>
      </c>
      <c r="U69" s="277">
        <f>[2]Final!V190</f>
        <v>0</v>
      </c>
      <c r="V69" s="277">
        <f>[2]Final!W190</f>
        <v>0</v>
      </c>
      <c r="W69" s="277">
        <f>[2]Final!X190</f>
        <v>0</v>
      </c>
      <c r="X69" s="277">
        <f>[2]Final!Y190</f>
        <v>0</v>
      </c>
      <c r="Y69" s="277">
        <f>[2]Final!Z190</f>
        <v>0</v>
      </c>
      <c r="Z69" s="277">
        <f>[2]Final!AA190</f>
        <v>0</v>
      </c>
      <c r="AA69" s="277">
        <f>[2]Final!AB190</f>
        <v>0</v>
      </c>
      <c r="AB69" s="277">
        <f>[2]Final!AC190</f>
        <v>0</v>
      </c>
      <c r="AC69" s="277">
        <f>[2]Final!AD190</f>
        <v>0</v>
      </c>
      <c r="AD69" s="277">
        <f>[2]Final!AE190</f>
        <v>0</v>
      </c>
      <c r="AE69" s="277">
        <f>[2]Final!AF190</f>
        <v>0</v>
      </c>
      <c r="AF69" s="277">
        <f>[2]Final!AG190</f>
        <v>0</v>
      </c>
      <c r="AG69" s="277">
        <f>[2]Final!AH190</f>
        <v>0</v>
      </c>
      <c r="AH69" s="277">
        <f>[2]Final!AI190</f>
        <v>0</v>
      </c>
      <c r="AI69" s="277">
        <f>[2]Final!AJ190</f>
        <v>0</v>
      </c>
      <c r="AJ69" s="277">
        <f>[2]Final!AK190</f>
        <v>0</v>
      </c>
      <c r="AK69" s="277">
        <f>[2]Final!AL190</f>
        <v>0</v>
      </c>
      <c r="AL69" s="277">
        <f>[2]Final!AM190</f>
        <v>0</v>
      </c>
      <c r="AM69" s="277">
        <f>[2]Final!AN190</f>
        <v>0</v>
      </c>
      <c r="AN69" s="277">
        <f>[2]Final!AO190</f>
        <v>0</v>
      </c>
      <c r="AO69" s="277">
        <f>[2]Final!AP190</f>
        <v>0</v>
      </c>
      <c r="AP69" s="277">
        <f>[2]Final!AQ190</f>
        <v>0</v>
      </c>
      <c r="AQ69" s="277">
        <f>[2]Final!AR190</f>
        <v>0</v>
      </c>
      <c r="AR69" s="277">
        <f>[2]Final!AS190</f>
        <v>0</v>
      </c>
      <c r="AS69" s="277">
        <f>[2]Final!AT190</f>
        <v>0</v>
      </c>
      <c r="AT69" s="277">
        <f>[2]Final!AU190</f>
        <v>0</v>
      </c>
      <c r="AU69" s="277">
        <f>[2]Final!AV190</f>
        <v>0</v>
      </c>
      <c r="AV69" s="277">
        <f>[2]Final!AW190</f>
        <v>0</v>
      </c>
      <c r="AW69" s="277">
        <f>[2]Final!AX190</f>
        <v>0</v>
      </c>
      <c r="AX69" s="277">
        <f>[2]Final!AY190</f>
        <v>0</v>
      </c>
      <c r="AY69" s="277">
        <f>[2]Final!AZ190</f>
        <v>0</v>
      </c>
      <c r="AZ69" s="277">
        <f>[2]Final!BA190</f>
        <v>0</v>
      </c>
      <c r="BA69" s="277">
        <f>[2]Final!BB190</f>
        <v>0</v>
      </c>
      <c r="BB69" s="277">
        <f>[2]Final!BC190</f>
        <v>0</v>
      </c>
      <c r="BC69" s="277">
        <f>[2]Final!BD190</f>
        <v>0</v>
      </c>
      <c r="BD69" s="277">
        <f>[2]Final!BE190</f>
        <v>0</v>
      </c>
      <c r="BE69" s="277">
        <f>[2]Final!BF190</f>
        <v>0</v>
      </c>
      <c r="BF69" s="277">
        <f>[2]Final!BG190</f>
        <v>0</v>
      </c>
      <c r="BG69" s="277">
        <f>[2]Final!BH190</f>
        <v>0</v>
      </c>
      <c r="BH69" s="277">
        <f>[2]Final!BI190</f>
        <v>0</v>
      </c>
      <c r="BI69" s="277">
        <f>[2]Final!BJ190</f>
        <v>0</v>
      </c>
      <c r="BJ69" s="277">
        <f>[2]Final!BK190</f>
        <v>0</v>
      </c>
      <c r="BK69" s="277">
        <f>[2]Final!BL190</f>
        <v>0</v>
      </c>
      <c r="BL69" s="277">
        <f>[2]Final!BM190</f>
        <v>0.99872992577817354</v>
      </c>
      <c r="BM69" s="277">
        <f>[2]Final!BN190</f>
        <v>0</v>
      </c>
      <c r="BN69" s="277">
        <f>[2]Final!BO190</f>
        <v>0</v>
      </c>
      <c r="BO69" s="277">
        <f>[2]Final!BP190</f>
        <v>0</v>
      </c>
      <c r="BP69" s="277">
        <f>[2]Final!BQ190</f>
        <v>0</v>
      </c>
      <c r="BQ69" s="277">
        <f>[2]Final!BR190</f>
        <v>0</v>
      </c>
      <c r="BR69" s="277">
        <f>[2]Final!BS190</f>
        <v>0</v>
      </c>
      <c r="BS69" s="277">
        <f>[2]Final!BT190</f>
        <v>0</v>
      </c>
      <c r="BT69" s="277">
        <f>[2]Final!BU190</f>
        <v>0</v>
      </c>
      <c r="BU69" s="277">
        <f>[2]Final!BV190</f>
        <v>0</v>
      </c>
      <c r="BV69" s="277">
        <f>[2]Final!BW190</f>
        <v>0</v>
      </c>
      <c r="BW69" s="277">
        <f>[2]Final!BX190</f>
        <v>0</v>
      </c>
      <c r="BX69" s="277">
        <f>[2]Final!BY190</f>
        <v>0</v>
      </c>
      <c r="BY69" s="277">
        <f>[2]Final!BZ190</f>
        <v>0</v>
      </c>
      <c r="BZ69" s="277">
        <f>[2]Final!CA190</f>
        <v>0</v>
      </c>
      <c r="CA69" s="277">
        <f>[2]Final!CB190</f>
        <v>0</v>
      </c>
      <c r="CB69" s="277">
        <f>[2]Final!CC190</f>
        <v>1.270074221826513E-3</v>
      </c>
      <c r="CC69" s="277">
        <f>[2]Final!CD190</f>
        <v>0</v>
      </c>
      <c r="CD69" s="277">
        <f>[2]Final!CE190</f>
        <v>0</v>
      </c>
      <c r="CE69" s="277">
        <f>[2]Final!CF190</f>
        <v>0</v>
      </c>
      <c r="CF69" s="277">
        <f>[2]Final!CG190</f>
        <v>0</v>
      </c>
      <c r="CG69" s="277">
        <f>[2]Final!CH190</f>
        <v>0</v>
      </c>
      <c r="CH69" s="277">
        <f>[2]Final!CI190</f>
        <v>0</v>
      </c>
      <c r="CI69" s="277">
        <f>[2]Final!CJ190</f>
        <v>0</v>
      </c>
      <c r="CJ69" s="277">
        <f>[2]Final!CK190</f>
        <v>0</v>
      </c>
      <c r="CK69" s="277">
        <f>[2]Final!CL190</f>
        <v>0</v>
      </c>
      <c r="CL69" s="277">
        <f>[2]Final!CM190</f>
        <v>0</v>
      </c>
      <c r="CM69" s="277">
        <f>[2]Final!CN190</f>
        <v>0</v>
      </c>
      <c r="CN69" s="277">
        <f>[2]Final!CO190</f>
        <v>0</v>
      </c>
      <c r="CO69" s="277">
        <f>[2]Final!CP190</f>
        <v>0</v>
      </c>
      <c r="CP69" s="277">
        <f>[2]Final!CQ190</f>
        <v>0</v>
      </c>
      <c r="CQ69" s="277">
        <f>[2]Final!CR190</f>
        <v>0</v>
      </c>
      <c r="CR69" s="277">
        <f>[2]Final!CS190</f>
        <v>0</v>
      </c>
      <c r="CS69" s="277">
        <f>[2]Final!CT190</f>
        <v>0</v>
      </c>
      <c r="CT69" s="277">
        <f>[2]Final!CU190</f>
        <v>0</v>
      </c>
      <c r="CU69" s="277">
        <f>[2]Final!CV190</f>
        <v>0</v>
      </c>
      <c r="CV69" s="277">
        <f>[2]Final!CW190</f>
        <v>0</v>
      </c>
      <c r="CW69" s="277">
        <f>[2]Final!CX190</f>
        <v>0</v>
      </c>
      <c r="CX69" s="277">
        <f>[2]Final!CY190</f>
        <v>0</v>
      </c>
      <c r="CY69" s="277">
        <f>[2]Final!CZ190</f>
        <v>0</v>
      </c>
      <c r="CZ69" s="277">
        <f>[2]Final!DA190</f>
        <v>0</v>
      </c>
      <c r="DA69" s="277">
        <f>[2]Final!DB190</f>
        <v>0</v>
      </c>
      <c r="DB69" s="277">
        <f>[2]Final!DC190</f>
        <v>0</v>
      </c>
      <c r="DC69" s="92"/>
      <c r="DD69" s="92"/>
      <c r="DE69" s="92"/>
      <c r="DF69" s="92"/>
      <c r="DG69" s="92"/>
      <c r="DH69" s="92"/>
      <c r="DI69" s="92"/>
      <c r="DJ69" s="92"/>
      <c r="DK69" s="92"/>
      <c r="DL69" s="92"/>
      <c r="DM69" s="92"/>
      <c r="DN69" s="92"/>
      <c r="DO69" s="92"/>
      <c r="DP69" s="92"/>
    </row>
    <row r="70" spans="1:120" x14ac:dyDescent="0.75">
      <c r="A70" s="226">
        <f t="shared" si="0"/>
        <v>1</v>
      </c>
      <c r="B70" s="92" t="s">
        <v>171</v>
      </c>
      <c r="C70" s="277">
        <f>[2]Final!D191</f>
        <v>0</v>
      </c>
      <c r="D70" s="277">
        <f>[2]Final!E191</f>
        <v>0</v>
      </c>
      <c r="E70" s="277">
        <f>[2]Final!F191</f>
        <v>0</v>
      </c>
      <c r="F70" s="277">
        <f>[2]Final!G191</f>
        <v>0</v>
      </c>
      <c r="G70" s="277">
        <f>[2]Final!H191</f>
        <v>0</v>
      </c>
      <c r="H70" s="277">
        <f>[2]Final!I191</f>
        <v>0</v>
      </c>
      <c r="I70" s="277">
        <f>[2]Final!J191</f>
        <v>0</v>
      </c>
      <c r="J70" s="277">
        <f>[2]Final!K191</f>
        <v>0</v>
      </c>
      <c r="K70" s="277">
        <f>[2]Final!L191</f>
        <v>0</v>
      </c>
      <c r="L70" s="277">
        <f>[2]Final!M191</f>
        <v>0</v>
      </c>
      <c r="M70" s="277">
        <f>[2]Final!N191</f>
        <v>0</v>
      </c>
      <c r="N70" s="277">
        <f>[2]Final!O191</f>
        <v>0</v>
      </c>
      <c r="O70" s="277">
        <f>[2]Final!P191</f>
        <v>0</v>
      </c>
      <c r="P70" s="277">
        <f>[2]Final!Q191</f>
        <v>0</v>
      </c>
      <c r="Q70" s="277">
        <f>[2]Final!R191</f>
        <v>0</v>
      </c>
      <c r="R70" s="277">
        <f>[2]Final!S191</f>
        <v>0</v>
      </c>
      <c r="S70" s="277">
        <f>[2]Final!T191</f>
        <v>0</v>
      </c>
      <c r="T70" s="277">
        <f>[2]Final!U191</f>
        <v>0</v>
      </c>
      <c r="U70" s="277">
        <f>[2]Final!V191</f>
        <v>0</v>
      </c>
      <c r="V70" s="277">
        <f>[2]Final!W191</f>
        <v>0</v>
      </c>
      <c r="W70" s="277">
        <f>[2]Final!X191</f>
        <v>0</v>
      </c>
      <c r="X70" s="277">
        <f>[2]Final!Y191</f>
        <v>0</v>
      </c>
      <c r="Y70" s="277">
        <f>[2]Final!Z191</f>
        <v>0</v>
      </c>
      <c r="Z70" s="277">
        <f>[2]Final!AA191</f>
        <v>0</v>
      </c>
      <c r="AA70" s="277">
        <f>[2]Final!AB191</f>
        <v>0</v>
      </c>
      <c r="AB70" s="277">
        <f>[2]Final!AC191</f>
        <v>0</v>
      </c>
      <c r="AC70" s="277">
        <f>[2]Final!AD191</f>
        <v>0</v>
      </c>
      <c r="AD70" s="277">
        <f>[2]Final!AE191</f>
        <v>0</v>
      </c>
      <c r="AE70" s="277">
        <f>[2]Final!AF191</f>
        <v>0</v>
      </c>
      <c r="AF70" s="277">
        <f>[2]Final!AG191</f>
        <v>0</v>
      </c>
      <c r="AG70" s="277">
        <f>[2]Final!AH191</f>
        <v>0</v>
      </c>
      <c r="AH70" s="277">
        <f>[2]Final!AI191</f>
        <v>0</v>
      </c>
      <c r="AI70" s="277">
        <f>[2]Final!AJ191</f>
        <v>0</v>
      </c>
      <c r="AJ70" s="277">
        <f>[2]Final!AK191</f>
        <v>0</v>
      </c>
      <c r="AK70" s="277">
        <f>[2]Final!AL191</f>
        <v>0</v>
      </c>
      <c r="AL70" s="277">
        <f>[2]Final!AM191</f>
        <v>0</v>
      </c>
      <c r="AM70" s="277">
        <f>[2]Final!AN191</f>
        <v>0</v>
      </c>
      <c r="AN70" s="277">
        <f>[2]Final!AO191</f>
        <v>0</v>
      </c>
      <c r="AO70" s="277">
        <f>[2]Final!AP191</f>
        <v>0</v>
      </c>
      <c r="AP70" s="277">
        <f>[2]Final!AQ191</f>
        <v>3.2733631831928004E-3</v>
      </c>
      <c r="AQ70" s="277">
        <f>[2]Final!AR191</f>
        <v>0</v>
      </c>
      <c r="AR70" s="277">
        <f>[2]Final!AS191</f>
        <v>0</v>
      </c>
      <c r="AS70" s="277">
        <f>[2]Final!AT191</f>
        <v>0</v>
      </c>
      <c r="AT70" s="277">
        <f>[2]Final!AU191</f>
        <v>0</v>
      </c>
      <c r="AU70" s="277">
        <f>[2]Final!AV191</f>
        <v>0</v>
      </c>
      <c r="AV70" s="277">
        <f>[2]Final!AW191</f>
        <v>0</v>
      </c>
      <c r="AW70" s="277">
        <f>[2]Final!AX191</f>
        <v>0</v>
      </c>
      <c r="AX70" s="277">
        <f>[2]Final!AY191</f>
        <v>0</v>
      </c>
      <c r="AY70" s="277">
        <f>[2]Final!AZ191</f>
        <v>0</v>
      </c>
      <c r="AZ70" s="277">
        <f>[2]Final!BA191</f>
        <v>0</v>
      </c>
      <c r="BA70" s="277">
        <f>[2]Final!BB191</f>
        <v>0</v>
      </c>
      <c r="BB70" s="277">
        <f>[2]Final!BC191</f>
        <v>0</v>
      </c>
      <c r="BC70" s="277">
        <f>[2]Final!BD191</f>
        <v>0</v>
      </c>
      <c r="BD70" s="277">
        <f>[2]Final!BE191</f>
        <v>0</v>
      </c>
      <c r="BE70" s="277">
        <f>[2]Final!BF191</f>
        <v>0</v>
      </c>
      <c r="BF70" s="277">
        <f>[2]Final!BG191</f>
        <v>0</v>
      </c>
      <c r="BG70" s="277">
        <f>[2]Final!BH191</f>
        <v>0</v>
      </c>
      <c r="BH70" s="277">
        <f>[2]Final!BI191</f>
        <v>0</v>
      </c>
      <c r="BI70" s="277">
        <f>[2]Final!BJ191</f>
        <v>0</v>
      </c>
      <c r="BJ70" s="277">
        <f>[2]Final!BK191</f>
        <v>0</v>
      </c>
      <c r="BK70" s="277">
        <f>[2]Final!BL191</f>
        <v>0</v>
      </c>
      <c r="BL70" s="277">
        <f>[2]Final!BM191</f>
        <v>0</v>
      </c>
      <c r="BM70" s="277">
        <f>[2]Final!BN191</f>
        <v>0.94465343297983206</v>
      </c>
      <c r="BN70" s="277">
        <f>[2]Final!BO191</f>
        <v>0</v>
      </c>
      <c r="BO70" s="277">
        <f>[2]Final!BP191</f>
        <v>0</v>
      </c>
      <c r="BP70" s="277">
        <f>[2]Final!BQ191</f>
        <v>0</v>
      </c>
      <c r="BQ70" s="277">
        <f>[2]Final!BR191</f>
        <v>0</v>
      </c>
      <c r="BR70" s="277">
        <f>[2]Final!BS191</f>
        <v>0</v>
      </c>
      <c r="BS70" s="277">
        <f>[2]Final!BT191</f>
        <v>0</v>
      </c>
      <c r="BT70" s="277">
        <f>[2]Final!BU191</f>
        <v>0</v>
      </c>
      <c r="BU70" s="277">
        <f>[2]Final!BV191</f>
        <v>0</v>
      </c>
      <c r="BV70" s="277">
        <f>[2]Final!BW191</f>
        <v>0</v>
      </c>
      <c r="BW70" s="277">
        <f>[2]Final!BX191</f>
        <v>0</v>
      </c>
      <c r="BX70" s="277">
        <f>[2]Final!BY191</f>
        <v>0</v>
      </c>
      <c r="BY70" s="277">
        <f>[2]Final!BZ191</f>
        <v>0</v>
      </c>
      <c r="BZ70" s="277">
        <f>[2]Final!CA191</f>
        <v>1.1286102964849007E-2</v>
      </c>
      <c r="CA70" s="277">
        <f>[2]Final!CB191</f>
        <v>1.7355853425058226E-2</v>
      </c>
      <c r="CB70" s="277">
        <f>[2]Final!CC191</f>
        <v>2.3431247447067961E-2</v>
      </c>
      <c r="CC70" s="277">
        <f>[2]Final!CD191</f>
        <v>0</v>
      </c>
      <c r="CD70" s="277">
        <f>[2]Final!CE191</f>
        <v>0</v>
      </c>
      <c r="CE70" s="277">
        <f>[2]Final!CF191</f>
        <v>0</v>
      </c>
      <c r="CF70" s="277">
        <f>[2]Final!CG191</f>
        <v>0</v>
      </c>
      <c r="CG70" s="277">
        <f>[2]Final!CH191</f>
        <v>0</v>
      </c>
      <c r="CH70" s="277">
        <f>[2]Final!CI191</f>
        <v>0</v>
      </c>
      <c r="CI70" s="277">
        <f>[2]Final!CJ191</f>
        <v>0</v>
      </c>
      <c r="CJ70" s="277">
        <f>[2]Final!CK191</f>
        <v>0</v>
      </c>
      <c r="CK70" s="277">
        <f>[2]Final!CL191</f>
        <v>0</v>
      </c>
      <c r="CL70" s="277">
        <f>[2]Final!CM191</f>
        <v>0</v>
      </c>
      <c r="CM70" s="277">
        <f>[2]Final!CN191</f>
        <v>0</v>
      </c>
      <c r="CN70" s="277">
        <f>[2]Final!CO191</f>
        <v>0</v>
      </c>
      <c r="CO70" s="277">
        <f>[2]Final!CP191</f>
        <v>0</v>
      </c>
      <c r="CP70" s="277">
        <f>[2]Final!CQ191</f>
        <v>0</v>
      </c>
      <c r="CQ70" s="277">
        <f>[2]Final!CR191</f>
        <v>0</v>
      </c>
      <c r="CR70" s="277">
        <f>[2]Final!CS191</f>
        <v>0</v>
      </c>
      <c r="CS70" s="277">
        <f>[2]Final!CT191</f>
        <v>0</v>
      </c>
      <c r="CT70" s="277">
        <f>[2]Final!CU191</f>
        <v>0</v>
      </c>
      <c r="CU70" s="277">
        <f>[2]Final!CV191</f>
        <v>0</v>
      </c>
      <c r="CV70" s="277">
        <f>[2]Final!CW191</f>
        <v>0</v>
      </c>
      <c r="CW70" s="277">
        <f>[2]Final!CX191</f>
        <v>0</v>
      </c>
      <c r="CX70" s="277">
        <f>[2]Final!CY191</f>
        <v>0</v>
      </c>
      <c r="CY70" s="277">
        <f>[2]Final!CZ191</f>
        <v>0</v>
      </c>
      <c r="CZ70" s="277">
        <f>[2]Final!DA191</f>
        <v>0</v>
      </c>
      <c r="DA70" s="277">
        <f>[2]Final!DB191</f>
        <v>0</v>
      </c>
      <c r="DB70" s="277">
        <f>[2]Final!DC191</f>
        <v>0</v>
      </c>
      <c r="DC70" s="92"/>
      <c r="DD70" s="92"/>
      <c r="DE70" s="92"/>
      <c r="DF70" s="92"/>
      <c r="DG70" s="92"/>
      <c r="DH70" s="92"/>
      <c r="DI70" s="92"/>
      <c r="DJ70" s="92"/>
      <c r="DK70" s="92"/>
      <c r="DL70" s="92"/>
      <c r="DM70" s="92"/>
      <c r="DN70" s="92"/>
      <c r="DO70" s="92"/>
      <c r="DP70" s="92"/>
    </row>
    <row r="71" spans="1:120" x14ac:dyDescent="0.75">
      <c r="A71" s="226">
        <f t="shared" si="0"/>
        <v>1</v>
      </c>
      <c r="B71" s="92" t="s">
        <v>173</v>
      </c>
      <c r="C71" s="277">
        <f>[2]Final!D192</f>
        <v>0</v>
      </c>
      <c r="D71" s="277">
        <f>[2]Final!E192</f>
        <v>0</v>
      </c>
      <c r="E71" s="277">
        <f>[2]Final!F192</f>
        <v>0</v>
      </c>
      <c r="F71" s="277">
        <f>[2]Final!G192</f>
        <v>0</v>
      </c>
      <c r="G71" s="277">
        <f>[2]Final!H192</f>
        <v>0</v>
      </c>
      <c r="H71" s="277">
        <f>[2]Final!I192</f>
        <v>0</v>
      </c>
      <c r="I71" s="277">
        <f>[2]Final!J192</f>
        <v>0</v>
      </c>
      <c r="J71" s="277">
        <f>[2]Final!K192</f>
        <v>0</v>
      </c>
      <c r="K71" s="277">
        <f>[2]Final!L192</f>
        <v>0</v>
      </c>
      <c r="L71" s="277">
        <f>[2]Final!M192</f>
        <v>0</v>
      </c>
      <c r="M71" s="277">
        <f>[2]Final!N192</f>
        <v>0</v>
      </c>
      <c r="N71" s="277">
        <f>[2]Final!O192</f>
        <v>0</v>
      </c>
      <c r="O71" s="277">
        <f>[2]Final!P192</f>
        <v>0</v>
      </c>
      <c r="P71" s="277">
        <f>[2]Final!Q192</f>
        <v>0</v>
      </c>
      <c r="Q71" s="277">
        <f>[2]Final!R192</f>
        <v>0</v>
      </c>
      <c r="R71" s="277">
        <f>[2]Final!S192</f>
        <v>0</v>
      </c>
      <c r="S71" s="277">
        <f>[2]Final!T192</f>
        <v>0</v>
      </c>
      <c r="T71" s="277">
        <f>[2]Final!U192</f>
        <v>0</v>
      </c>
      <c r="U71" s="277">
        <f>[2]Final!V192</f>
        <v>0</v>
      </c>
      <c r="V71" s="277">
        <f>[2]Final!W192</f>
        <v>0</v>
      </c>
      <c r="W71" s="277">
        <f>[2]Final!X192</f>
        <v>0</v>
      </c>
      <c r="X71" s="277">
        <f>[2]Final!Y192</f>
        <v>0</v>
      </c>
      <c r="Y71" s="277">
        <f>[2]Final!Z192</f>
        <v>0</v>
      </c>
      <c r="Z71" s="277">
        <f>[2]Final!AA192</f>
        <v>0</v>
      </c>
      <c r="AA71" s="277">
        <f>[2]Final!AB192</f>
        <v>0</v>
      </c>
      <c r="AB71" s="277">
        <f>[2]Final!AC192</f>
        <v>0</v>
      </c>
      <c r="AC71" s="277">
        <f>[2]Final!AD192</f>
        <v>0</v>
      </c>
      <c r="AD71" s="277">
        <f>[2]Final!AE192</f>
        <v>0</v>
      </c>
      <c r="AE71" s="277">
        <f>[2]Final!AF192</f>
        <v>0</v>
      </c>
      <c r="AF71" s="277">
        <f>[2]Final!AG192</f>
        <v>0</v>
      </c>
      <c r="AG71" s="277">
        <f>[2]Final!AH192</f>
        <v>0</v>
      </c>
      <c r="AH71" s="277">
        <f>[2]Final!AI192</f>
        <v>0</v>
      </c>
      <c r="AI71" s="277">
        <f>[2]Final!AJ192</f>
        <v>0</v>
      </c>
      <c r="AJ71" s="277">
        <f>[2]Final!AK192</f>
        <v>0</v>
      </c>
      <c r="AK71" s="277">
        <f>[2]Final!AL192</f>
        <v>0</v>
      </c>
      <c r="AL71" s="277">
        <f>[2]Final!AM192</f>
        <v>0</v>
      </c>
      <c r="AM71" s="277">
        <f>[2]Final!AN192</f>
        <v>0</v>
      </c>
      <c r="AN71" s="277">
        <f>[2]Final!AO192</f>
        <v>0</v>
      </c>
      <c r="AO71" s="277">
        <f>[2]Final!AP192</f>
        <v>0</v>
      </c>
      <c r="AP71" s="277">
        <f>[2]Final!AQ192</f>
        <v>0</v>
      </c>
      <c r="AQ71" s="277">
        <f>[2]Final!AR192</f>
        <v>0</v>
      </c>
      <c r="AR71" s="277">
        <f>[2]Final!AS192</f>
        <v>0</v>
      </c>
      <c r="AS71" s="277">
        <f>[2]Final!AT192</f>
        <v>0</v>
      </c>
      <c r="AT71" s="277">
        <f>[2]Final!AU192</f>
        <v>0</v>
      </c>
      <c r="AU71" s="277">
        <f>[2]Final!AV192</f>
        <v>0</v>
      </c>
      <c r="AV71" s="277">
        <f>[2]Final!AW192</f>
        <v>0</v>
      </c>
      <c r="AW71" s="277">
        <f>[2]Final!AX192</f>
        <v>0</v>
      </c>
      <c r="AX71" s="277">
        <f>[2]Final!AY192</f>
        <v>0</v>
      </c>
      <c r="AY71" s="277">
        <f>[2]Final!AZ192</f>
        <v>0</v>
      </c>
      <c r="AZ71" s="277">
        <f>[2]Final!BA192</f>
        <v>0</v>
      </c>
      <c r="BA71" s="277">
        <f>[2]Final!BB192</f>
        <v>0</v>
      </c>
      <c r="BB71" s="277">
        <f>[2]Final!BC192</f>
        <v>0</v>
      </c>
      <c r="BC71" s="277">
        <f>[2]Final!BD192</f>
        <v>0</v>
      </c>
      <c r="BD71" s="277">
        <f>[2]Final!BE192</f>
        <v>0</v>
      </c>
      <c r="BE71" s="277">
        <f>[2]Final!BF192</f>
        <v>0</v>
      </c>
      <c r="BF71" s="277">
        <f>[2]Final!BG192</f>
        <v>0</v>
      </c>
      <c r="BG71" s="277">
        <f>[2]Final!BH192</f>
        <v>0</v>
      </c>
      <c r="BH71" s="277">
        <f>[2]Final!BI192</f>
        <v>0</v>
      </c>
      <c r="BI71" s="277">
        <f>[2]Final!BJ192</f>
        <v>8.0364178271732978E-2</v>
      </c>
      <c r="BJ71" s="277">
        <f>[2]Final!BK192</f>
        <v>0</v>
      </c>
      <c r="BK71" s="277">
        <f>[2]Final!BL192</f>
        <v>0</v>
      </c>
      <c r="BL71" s="277">
        <f>[2]Final!BM192</f>
        <v>0</v>
      </c>
      <c r="BM71" s="277">
        <f>[2]Final!BN192</f>
        <v>0</v>
      </c>
      <c r="BN71" s="277">
        <f>[2]Final!BO192</f>
        <v>0.91963582172826697</v>
      </c>
      <c r="BO71" s="277">
        <f>[2]Final!BP192</f>
        <v>0</v>
      </c>
      <c r="BP71" s="277">
        <f>[2]Final!BQ192</f>
        <v>0</v>
      </c>
      <c r="BQ71" s="277">
        <f>[2]Final!BR192</f>
        <v>0</v>
      </c>
      <c r="BR71" s="277">
        <f>[2]Final!BS192</f>
        <v>0</v>
      </c>
      <c r="BS71" s="277">
        <f>[2]Final!BT192</f>
        <v>0</v>
      </c>
      <c r="BT71" s="277">
        <f>[2]Final!BU192</f>
        <v>0</v>
      </c>
      <c r="BU71" s="277">
        <f>[2]Final!BV192</f>
        <v>0</v>
      </c>
      <c r="BV71" s="277">
        <f>[2]Final!BW192</f>
        <v>0</v>
      </c>
      <c r="BW71" s="277">
        <f>[2]Final!BX192</f>
        <v>0</v>
      </c>
      <c r="BX71" s="277">
        <f>[2]Final!BY192</f>
        <v>0</v>
      </c>
      <c r="BY71" s="277">
        <f>[2]Final!BZ192</f>
        <v>0</v>
      </c>
      <c r="BZ71" s="277">
        <f>[2]Final!CA192</f>
        <v>0</v>
      </c>
      <c r="CA71" s="277">
        <f>[2]Final!CB192</f>
        <v>0</v>
      </c>
      <c r="CB71" s="277">
        <f>[2]Final!CC192</f>
        <v>0</v>
      </c>
      <c r="CC71" s="277">
        <f>[2]Final!CD192</f>
        <v>0</v>
      </c>
      <c r="CD71" s="277">
        <f>[2]Final!CE192</f>
        <v>0</v>
      </c>
      <c r="CE71" s="277">
        <f>[2]Final!CF192</f>
        <v>0</v>
      </c>
      <c r="CF71" s="277">
        <f>[2]Final!CG192</f>
        <v>0</v>
      </c>
      <c r="CG71" s="277">
        <f>[2]Final!CH192</f>
        <v>0</v>
      </c>
      <c r="CH71" s="277">
        <f>[2]Final!CI192</f>
        <v>0</v>
      </c>
      <c r="CI71" s="277">
        <f>[2]Final!CJ192</f>
        <v>0</v>
      </c>
      <c r="CJ71" s="277">
        <f>[2]Final!CK192</f>
        <v>0</v>
      </c>
      <c r="CK71" s="277">
        <f>[2]Final!CL192</f>
        <v>0</v>
      </c>
      <c r="CL71" s="277">
        <f>[2]Final!CM192</f>
        <v>0</v>
      </c>
      <c r="CM71" s="277">
        <f>[2]Final!CN192</f>
        <v>0</v>
      </c>
      <c r="CN71" s="277">
        <f>[2]Final!CO192</f>
        <v>0</v>
      </c>
      <c r="CO71" s="277">
        <f>[2]Final!CP192</f>
        <v>0</v>
      </c>
      <c r="CP71" s="277">
        <f>[2]Final!CQ192</f>
        <v>0</v>
      </c>
      <c r="CQ71" s="277">
        <f>[2]Final!CR192</f>
        <v>0</v>
      </c>
      <c r="CR71" s="277">
        <f>[2]Final!CS192</f>
        <v>0</v>
      </c>
      <c r="CS71" s="277">
        <f>[2]Final!CT192</f>
        <v>0</v>
      </c>
      <c r="CT71" s="277">
        <f>[2]Final!CU192</f>
        <v>0</v>
      </c>
      <c r="CU71" s="277">
        <f>[2]Final!CV192</f>
        <v>0</v>
      </c>
      <c r="CV71" s="277">
        <f>[2]Final!CW192</f>
        <v>0</v>
      </c>
      <c r="CW71" s="277">
        <f>[2]Final!CX192</f>
        <v>0</v>
      </c>
      <c r="CX71" s="277">
        <f>[2]Final!CY192</f>
        <v>0</v>
      </c>
      <c r="CY71" s="277">
        <f>[2]Final!CZ192</f>
        <v>0</v>
      </c>
      <c r="CZ71" s="277">
        <f>[2]Final!DA192</f>
        <v>0</v>
      </c>
      <c r="DA71" s="277">
        <f>[2]Final!DB192</f>
        <v>0</v>
      </c>
      <c r="DB71" s="277">
        <f>[2]Final!DC192</f>
        <v>0</v>
      </c>
      <c r="DC71" s="92"/>
      <c r="DD71" s="92"/>
      <c r="DE71" s="92"/>
      <c r="DF71" s="92"/>
      <c r="DG71" s="92"/>
      <c r="DH71" s="92"/>
      <c r="DI71" s="92"/>
      <c r="DJ71" s="92"/>
      <c r="DK71" s="92"/>
      <c r="DL71" s="92"/>
      <c r="DM71" s="92"/>
      <c r="DN71" s="92"/>
      <c r="DO71" s="92"/>
      <c r="DP71" s="92"/>
    </row>
    <row r="72" spans="1:120" x14ac:dyDescent="0.75">
      <c r="A72" s="226">
        <f t="shared" si="0"/>
        <v>1</v>
      </c>
      <c r="B72" s="92" t="s">
        <v>176</v>
      </c>
      <c r="C72" s="277">
        <f>[2]Final!D193</f>
        <v>0</v>
      </c>
      <c r="D72" s="277">
        <f>[2]Final!E193</f>
        <v>0</v>
      </c>
      <c r="E72" s="277">
        <f>[2]Final!F193</f>
        <v>0</v>
      </c>
      <c r="F72" s="277">
        <f>[2]Final!G193</f>
        <v>0</v>
      </c>
      <c r="G72" s="277">
        <f>[2]Final!H193</f>
        <v>0</v>
      </c>
      <c r="H72" s="277">
        <f>[2]Final!I193</f>
        <v>0</v>
      </c>
      <c r="I72" s="277">
        <f>[2]Final!J193</f>
        <v>0</v>
      </c>
      <c r="J72" s="277">
        <f>[2]Final!K193</f>
        <v>0</v>
      </c>
      <c r="K72" s="277">
        <f>[2]Final!L193</f>
        <v>0</v>
      </c>
      <c r="L72" s="277">
        <f>[2]Final!M193</f>
        <v>0</v>
      </c>
      <c r="M72" s="277">
        <f>[2]Final!N193</f>
        <v>0</v>
      </c>
      <c r="N72" s="277">
        <f>[2]Final!O193</f>
        <v>0</v>
      </c>
      <c r="O72" s="277">
        <f>[2]Final!P193</f>
        <v>0</v>
      </c>
      <c r="P72" s="277">
        <f>[2]Final!Q193</f>
        <v>0</v>
      </c>
      <c r="Q72" s="277">
        <f>[2]Final!R193</f>
        <v>0</v>
      </c>
      <c r="R72" s="277">
        <f>[2]Final!S193</f>
        <v>0</v>
      </c>
      <c r="S72" s="277">
        <f>[2]Final!T193</f>
        <v>0</v>
      </c>
      <c r="T72" s="277">
        <f>[2]Final!U193</f>
        <v>0</v>
      </c>
      <c r="U72" s="277">
        <f>[2]Final!V193</f>
        <v>0</v>
      </c>
      <c r="V72" s="277">
        <f>[2]Final!W193</f>
        <v>0</v>
      </c>
      <c r="W72" s="277">
        <f>[2]Final!X193</f>
        <v>0</v>
      </c>
      <c r="X72" s="277">
        <f>[2]Final!Y193</f>
        <v>0</v>
      </c>
      <c r="Y72" s="277">
        <f>[2]Final!Z193</f>
        <v>0</v>
      </c>
      <c r="Z72" s="277">
        <f>[2]Final!AA193</f>
        <v>0</v>
      </c>
      <c r="AA72" s="277">
        <f>[2]Final!AB193</f>
        <v>0</v>
      </c>
      <c r="AB72" s="277">
        <f>[2]Final!AC193</f>
        <v>0</v>
      </c>
      <c r="AC72" s="277">
        <f>[2]Final!AD193</f>
        <v>0</v>
      </c>
      <c r="AD72" s="277">
        <f>[2]Final!AE193</f>
        <v>0</v>
      </c>
      <c r="AE72" s="277">
        <f>[2]Final!AF193</f>
        <v>0</v>
      </c>
      <c r="AF72" s="277">
        <f>[2]Final!AG193</f>
        <v>0</v>
      </c>
      <c r="AG72" s="277">
        <f>[2]Final!AH193</f>
        <v>0</v>
      </c>
      <c r="AH72" s="277">
        <f>[2]Final!AI193</f>
        <v>0</v>
      </c>
      <c r="AI72" s="277">
        <f>[2]Final!AJ193</f>
        <v>0</v>
      </c>
      <c r="AJ72" s="277">
        <f>[2]Final!AK193</f>
        <v>0</v>
      </c>
      <c r="AK72" s="277">
        <f>[2]Final!AL193</f>
        <v>0</v>
      </c>
      <c r="AL72" s="277">
        <f>[2]Final!AM193</f>
        <v>0</v>
      </c>
      <c r="AM72" s="277">
        <f>[2]Final!AN193</f>
        <v>0</v>
      </c>
      <c r="AN72" s="277">
        <f>[2]Final!AO193</f>
        <v>0</v>
      </c>
      <c r="AO72" s="277">
        <f>[2]Final!AP193</f>
        <v>0</v>
      </c>
      <c r="AP72" s="277">
        <f>[2]Final!AQ193</f>
        <v>0</v>
      </c>
      <c r="AQ72" s="277">
        <f>[2]Final!AR193</f>
        <v>0</v>
      </c>
      <c r="AR72" s="277">
        <f>[2]Final!AS193</f>
        <v>0</v>
      </c>
      <c r="AS72" s="277">
        <f>[2]Final!AT193</f>
        <v>0</v>
      </c>
      <c r="AT72" s="277">
        <f>[2]Final!AU193</f>
        <v>0</v>
      </c>
      <c r="AU72" s="277">
        <f>[2]Final!AV193</f>
        <v>0</v>
      </c>
      <c r="AV72" s="277">
        <f>[2]Final!AW193</f>
        <v>0</v>
      </c>
      <c r="AW72" s="277">
        <f>[2]Final!AX193</f>
        <v>0</v>
      </c>
      <c r="AX72" s="277">
        <f>[2]Final!AY193</f>
        <v>0</v>
      </c>
      <c r="AY72" s="277">
        <f>[2]Final!AZ193</f>
        <v>0</v>
      </c>
      <c r="AZ72" s="277">
        <f>[2]Final!BA193</f>
        <v>0</v>
      </c>
      <c r="BA72" s="277">
        <f>[2]Final!BB193</f>
        <v>0</v>
      </c>
      <c r="BB72" s="277">
        <f>[2]Final!BC193</f>
        <v>0</v>
      </c>
      <c r="BC72" s="277">
        <f>[2]Final!BD193</f>
        <v>0</v>
      </c>
      <c r="BD72" s="277">
        <f>[2]Final!BE193</f>
        <v>0</v>
      </c>
      <c r="BE72" s="277">
        <f>[2]Final!BF193</f>
        <v>0</v>
      </c>
      <c r="BF72" s="277">
        <f>[2]Final!BG193</f>
        <v>0</v>
      </c>
      <c r="BG72" s="277">
        <f>[2]Final!BH193</f>
        <v>0</v>
      </c>
      <c r="BH72" s="277">
        <f>[2]Final!BI193</f>
        <v>0</v>
      </c>
      <c r="BI72" s="277">
        <f>[2]Final!BJ193</f>
        <v>0</v>
      </c>
      <c r="BJ72" s="277">
        <f>[2]Final!BK193</f>
        <v>0</v>
      </c>
      <c r="BK72" s="277">
        <f>[2]Final!BL193</f>
        <v>0</v>
      </c>
      <c r="BL72" s="277">
        <f>[2]Final!BM193</f>
        <v>0</v>
      </c>
      <c r="BM72" s="277">
        <f>[2]Final!BN193</f>
        <v>0</v>
      </c>
      <c r="BN72" s="277">
        <f>[2]Final!BO193</f>
        <v>0</v>
      </c>
      <c r="BO72" s="277">
        <f>[2]Final!BP193</f>
        <v>1</v>
      </c>
      <c r="BP72" s="277">
        <f>[2]Final!BQ193</f>
        <v>0</v>
      </c>
      <c r="BQ72" s="277">
        <f>[2]Final!BR193</f>
        <v>0</v>
      </c>
      <c r="BR72" s="277">
        <f>[2]Final!BS193</f>
        <v>0</v>
      </c>
      <c r="BS72" s="277">
        <f>[2]Final!BT193</f>
        <v>0</v>
      </c>
      <c r="BT72" s="277">
        <f>[2]Final!BU193</f>
        <v>0</v>
      </c>
      <c r="BU72" s="277">
        <f>[2]Final!BV193</f>
        <v>0</v>
      </c>
      <c r="BV72" s="277">
        <f>[2]Final!BW193</f>
        <v>0</v>
      </c>
      <c r="BW72" s="277">
        <f>[2]Final!BX193</f>
        <v>0</v>
      </c>
      <c r="BX72" s="277">
        <f>[2]Final!BY193</f>
        <v>0</v>
      </c>
      <c r="BY72" s="277">
        <f>[2]Final!BZ193</f>
        <v>0</v>
      </c>
      <c r="BZ72" s="277">
        <f>[2]Final!CA193</f>
        <v>0</v>
      </c>
      <c r="CA72" s="277">
        <f>[2]Final!CB193</f>
        <v>0</v>
      </c>
      <c r="CB72" s="277">
        <f>[2]Final!CC193</f>
        <v>0</v>
      </c>
      <c r="CC72" s="277">
        <f>[2]Final!CD193</f>
        <v>0</v>
      </c>
      <c r="CD72" s="277">
        <f>[2]Final!CE193</f>
        <v>0</v>
      </c>
      <c r="CE72" s="277">
        <f>[2]Final!CF193</f>
        <v>0</v>
      </c>
      <c r="CF72" s="277">
        <f>[2]Final!CG193</f>
        <v>0</v>
      </c>
      <c r="CG72" s="277">
        <f>[2]Final!CH193</f>
        <v>0</v>
      </c>
      <c r="CH72" s="277">
        <f>[2]Final!CI193</f>
        <v>0</v>
      </c>
      <c r="CI72" s="277">
        <f>[2]Final!CJ193</f>
        <v>0</v>
      </c>
      <c r="CJ72" s="277">
        <f>[2]Final!CK193</f>
        <v>0</v>
      </c>
      <c r="CK72" s="277">
        <f>[2]Final!CL193</f>
        <v>0</v>
      </c>
      <c r="CL72" s="277">
        <f>[2]Final!CM193</f>
        <v>0</v>
      </c>
      <c r="CM72" s="277">
        <f>[2]Final!CN193</f>
        <v>0</v>
      </c>
      <c r="CN72" s="277">
        <f>[2]Final!CO193</f>
        <v>0</v>
      </c>
      <c r="CO72" s="277">
        <f>[2]Final!CP193</f>
        <v>0</v>
      </c>
      <c r="CP72" s="277">
        <f>[2]Final!CQ193</f>
        <v>0</v>
      </c>
      <c r="CQ72" s="277">
        <f>[2]Final!CR193</f>
        <v>0</v>
      </c>
      <c r="CR72" s="277">
        <f>[2]Final!CS193</f>
        <v>0</v>
      </c>
      <c r="CS72" s="277">
        <f>[2]Final!CT193</f>
        <v>0</v>
      </c>
      <c r="CT72" s="277">
        <f>[2]Final!CU193</f>
        <v>0</v>
      </c>
      <c r="CU72" s="277">
        <f>[2]Final!CV193</f>
        <v>0</v>
      </c>
      <c r="CV72" s="277">
        <f>[2]Final!CW193</f>
        <v>0</v>
      </c>
      <c r="CW72" s="277">
        <f>[2]Final!CX193</f>
        <v>0</v>
      </c>
      <c r="CX72" s="277">
        <f>[2]Final!CY193</f>
        <v>0</v>
      </c>
      <c r="CY72" s="277">
        <f>[2]Final!CZ193</f>
        <v>0</v>
      </c>
      <c r="CZ72" s="277">
        <f>[2]Final!DA193</f>
        <v>0</v>
      </c>
      <c r="DA72" s="277">
        <f>[2]Final!DB193</f>
        <v>0</v>
      </c>
      <c r="DB72" s="277">
        <f>[2]Final!DC193</f>
        <v>0</v>
      </c>
      <c r="DC72" s="92"/>
      <c r="DD72" s="92"/>
      <c r="DE72" s="92"/>
      <c r="DF72" s="92"/>
      <c r="DG72" s="92"/>
      <c r="DH72" s="92"/>
      <c r="DI72" s="92"/>
      <c r="DJ72" s="92"/>
      <c r="DK72" s="92"/>
      <c r="DL72" s="92"/>
      <c r="DM72" s="92"/>
      <c r="DN72" s="92"/>
      <c r="DO72" s="92"/>
      <c r="DP72" s="92"/>
    </row>
    <row r="73" spans="1:120" x14ac:dyDescent="0.75">
      <c r="A73" s="226">
        <f t="shared" ref="A73:A114" si="1">SUM(C73:DB73)</f>
        <v>1</v>
      </c>
      <c r="B73" s="92" t="s">
        <v>1183</v>
      </c>
      <c r="C73" s="277">
        <f>[2]Final!D194</f>
        <v>0</v>
      </c>
      <c r="D73" s="277">
        <f>[2]Final!E194</f>
        <v>0</v>
      </c>
      <c r="E73" s="277">
        <f>[2]Final!F194</f>
        <v>0</v>
      </c>
      <c r="F73" s="277">
        <f>[2]Final!G194</f>
        <v>0</v>
      </c>
      <c r="G73" s="277">
        <f>[2]Final!H194</f>
        <v>0</v>
      </c>
      <c r="H73" s="277">
        <f>[2]Final!I194</f>
        <v>0</v>
      </c>
      <c r="I73" s="277">
        <f>[2]Final!J194</f>
        <v>0</v>
      </c>
      <c r="J73" s="277">
        <f>[2]Final!K194</f>
        <v>0</v>
      </c>
      <c r="K73" s="277">
        <f>[2]Final!L194</f>
        <v>0</v>
      </c>
      <c r="L73" s="277">
        <f>[2]Final!M194</f>
        <v>0</v>
      </c>
      <c r="M73" s="277">
        <f>[2]Final!N194</f>
        <v>0</v>
      </c>
      <c r="N73" s="277">
        <f>[2]Final!O194</f>
        <v>0</v>
      </c>
      <c r="O73" s="277">
        <f>[2]Final!P194</f>
        <v>0</v>
      </c>
      <c r="P73" s="277">
        <f>[2]Final!Q194</f>
        <v>0</v>
      </c>
      <c r="Q73" s="277">
        <f>[2]Final!R194</f>
        <v>0</v>
      </c>
      <c r="R73" s="277">
        <f>[2]Final!S194</f>
        <v>0</v>
      </c>
      <c r="S73" s="277">
        <f>[2]Final!T194</f>
        <v>0</v>
      </c>
      <c r="T73" s="277">
        <f>[2]Final!U194</f>
        <v>0</v>
      </c>
      <c r="U73" s="277">
        <f>[2]Final!V194</f>
        <v>0</v>
      </c>
      <c r="V73" s="277">
        <f>[2]Final!W194</f>
        <v>0</v>
      </c>
      <c r="W73" s="277">
        <f>[2]Final!X194</f>
        <v>0</v>
      </c>
      <c r="X73" s="277">
        <f>[2]Final!Y194</f>
        <v>0</v>
      </c>
      <c r="Y73" s="277">
        <f>[2]Final!Z194</f>
        <v>0</v>
      </c>
      <c r="Z73" s="277">
        <f>[2]Final!AA194</f>
        <v>0</v>
      </c>
      <c r="AA73" s="277">
        <f>[2]Final!AB194</f>
        <v>0</v>
      </c>
      <c r="AB73" s="277">
        <f>[2]Final!AC194</f>
        <v>0</v>
      </c>
      <c r="AC73" s="277">
        <f>[2]Final!AD194</f>
        <v>0</v>
      </c>
      <c r="AD73" s="277">
        <f>[2]Final!AE194</f>
        <v>0</v>
      </c>
      <c r="AE73" s="277">
        <f>[2]Final!AF194</f>
        <v>0</v>
      </c>
      <c r="AF73" s="277">
        <f>[2]Final!AG194</f>
        <v>0</v>
      </c>
      <c r="AG73" s="277">
        <f>[2]Final!AH194</f>
        <v>0</v>
      </c>
      <c r="AH73" s="277">
        <f>[2]Final!AI194</f>
        <v>0</v>
      </c>
      <c r="AI73" s="277">
        <f>[2]Final!AJ194</f>
        <v>0</v>
      </c>
      <c r="AJ73" s="277">
        <f>[2]Final!AK194</f>
        <v>0</v>
      </c>
      <c r="AK73" s="277">
        <f>[2]Final!AL194</f>
        <v>0</v>
      </c>
      <c r="AL73" s="277">
        <f>[2]Final!AM194</f>
        <v>0</v>
      </c>
      <c r="AM73" s="277">
        <f>[2]Final!AN194</f>
        <v>0</v>
      </c>
      <c r="AN73" s="277">
        <f>[2]Final!AO194</f>
        <v>0</v>
      </c>
      <c r="AO73" s="277">
        <f>[2]Final!AP194</f>
        <v>0</v>
      </c>
      <c r="AP73" s="277">
        <f>[2]Final!AQ194</f>
        <v>0</v>
      </c>
      <c r="AQ73" s="277">
        <f>[2]Final!AR194</f>
        <v>0</v>
      </c>
      <c r="AR73" s="277">
        <f>[2]Final!AS194</f>
        <v>0</v>
      </c>
      <c r="AS73" s="277">
        <f>[2]Final!AT194</f>
        <v>0</v>
      </c>
      <c r="AT73" s="277">
        <f>[2]Final!AU194</f>
        <v>0</v>
      </c>
      <c r="AU73" s="277">
        <f>[2]Final!AV194</f>
        <v>0</v>
      </c>
      <c r="AV73" s="277">
        <f>[2]Final!AW194</f>
        <v>0</v>
      </c>
      <c r="AW73" s="277">
        <f>[2]Final!AX194</f>
        <v>0</v>
      </c>
      <c r="AX73" s="277">
        <f>[2]Final!AY194</f>
        <v>0</v>
      </c>
      <c r="AY73" s="277">
        <f>[2]Final!AZ194</f>
        <v>0</v>
      </c>
      <c r="AZ73" s="277">
        <f>[2]Final!BA194</f>
        <v>0</v>
      </c>
      <c r="BA73" s="277">
        <f>[2]Final!BB194</f>
        <v>7.2585701530478598E-4</v>
      </c>
      <c r="BB73" s="277">
        <f>[2]Final!BC194</f>
        <v>0</v>
      </c>
      <c r="BC73" s="277">
        <f>[2]Final!BD194</f>
        <v>0</v>
      </c>
      <c r="BD73" s="277">
        <f>[2]Final!BE194</f>
        <v>4.2154127009177598E-4</v>
      </c>
      <c r="BE73" s="277">
        <f>[2]Final!BF194</f>
        <v>0</v>
      </c>
      <c r="BF73" s="277">
        <f>[2]Final!BG194</f>
        <v>0</v>
      </c>
      <c r="BG73" s="277">
        <f>[2]Final!BH194</f>
        <v>1.0063684367842144E-2</v>
      </c>
      <c r="BH73" s="277">
        <f>[2]Final!BI194</f>
        <v>0</v>
      </c>
      <c r="BI73" s="277">
        <f>[2]Final!BJ194</f>
        <v>0.27574058907255034</v>
      </c>
      <c r="BJ73" s="277">
        <f>[2]Final!BK194</f>
        <v>0</v>
      </c>
      <c r="BK73" s="277">
        <f>[2]Final!BL194</f>
        <v>0</v>
      </c>
      <c r="BL73" s="277">
        <f>[2]Final!BM194</f>
        <v>0</v>
      </c>
      <c r="BM73" s="277">
        <f>[2]Final!BN194</f>
        <v>4.4392117608467565E-3</v>
      </c>
      <c r="BN73" s="277">
        <f>[2]Final!BO194</f>
        <v>0</v>
      </c>
      <c r="BO73" s="277">
        <f>[2]Final!BP194</f>
        <v>0</v>
      </c>
      <c r="BP73" s="277">
        <f>[2]Final!BQ194</f>
        <v>0.70860911651336422</v>
      </c>
      <c r="BQ73" s="277">
        <f>[2]Final!BR194</f>
        <v>0</v>
      </c>
      <c r="BR73" s="277">
        <f>[2]Final!BS194</f>
        <v>0</v>
      </c>
      <c r="BS73" s="277">
        <f>[2]Final!BT194</f>
        <v>0</v>
      </c>
      <c r="BT73" s="277">
        <f>[2]Final!BU194</f>
        <v>0</v>
      </c>
      <c r="BU73" s="277">
        <f>[2]Final!BV194</f>
        <v>0</v>
      </c>
      <c r="BV73" s="277">
        <f>[2]Final!BW194</f>
        <v>0</v>
      </c>
      <c r="BW73" s="277">
        <f>[2]Final!BX194</f>
        <v>0</v>
      </c>
      <c r="BX73" s="277">
        <f>[2]Final!BY194</f>
        <v>0</v>
      </c>
      <c r="BY73" s="277">
        <f>[2]Final!BZ194</f>
        <v>0</v>
      </c>
      <c r="BZ73" s="277">
        <f>[2]Final!CA194</f>
        <v>0</v>
      </c>
      <c r="CA73" s="277">
        <f>[2]Final!CB194</f>
        <v>0</v>
      </c>
      <c r="CB73" s="277">
        <f>[2]Final!CC194</f>
        <v>0</v>
      </c>
      <c r="CC73" s="277">
        <f>[2]Final!CD194</f>
        <v>0</v>
      </c>
      <c r="CD73" s="277">
        <f>[2]Final!CE194</f>
        <v>0</v>
      </c>
      <c r="CE73" s="277">
        <f>[2]Final!CF194</f>
        <v>0</v>
      </c>
      <c r="CF73" s="277">
        <f>[2]Final!CG194</f>
        <v>0</v>
      </c>
      <c r="CG73" s="277">
        <f>[2]Final!CH194</f>
        <v>0</v>
      </c>
      <c r="CH73" s="277">
        <f>[2]Final!CI194</f>
        <v>0</v>
      </c>
      <c r="CI73" s="277">
        <f>[2]Final!CJ194</f>
        <v>0</v>
      </c>
      <c r="CJ73" s="277">
        <f>[2]Final!CK194</f>
        <v>0</v>
      </c>
      <c r="CK73" s="277">
        <f>[2]Final!CL194</f>
        <v>0</v>
      </c>
      <c r="CL73" s="277">
        <f>[2]Final!CM194</f>
        <v>0</v>
      </c>
      <c r="CM73" s="277">
        <f>[2]Final!CN194</f>
        <v>0</v>
      </c>
      <c r="CN73" s="277">
        <f>[2]Final!CO194</f>
        <v>0</v>
      </c>
      <c r="CO73" s="277">
        <f>[2]Final!CP194</f>
        <v>0</v>
      </c>
      <c r="CP73" s="277">
        <f>[2]Final!CQ194</f>
        <v>0</v>
      </c>
      <c r="CQ73" s="277">
        <f>[2]Final!CR194</f>
        <v>0</v>
      </c>
      <c r="CR73" s="277">
        <f>[2]Final!CS194</f>
        <v>0</v>
      </c>
      <c r="CS73" s="277">
        <f>[2]Final!CT194</f>
        <v>0</v>
      </c>
      <c r="CT73" s="277">
        <f>[2]Final!CU194</f>
        <v>0</v>
      </c>
      <c r="CU73" s="277">
        <f>[2]Final!CV194</f>
        <v>0</v>
      </c>
      <c r="CV73" s="277">
        <f>[2]Final!CW194</f>
        <v>0</v>
      </c>
      <c r="CW73" s="277">
        <f>[2]Final!CX194</f>
        <v>0</v>
      </c>
      <c r="CX73" s="277">
        <f>[2]Final!CY194</f>
        <v>0</v>
      </c>
      <c r="CY73" s="277">
        <f>[2]Final!CZ194</f>
        <v>0</v>
      </c>
      <c r="CZ73" s="277">
        <f>[2]Final!DA194</f>
        <v>0</v>
      </c>
      <c r="DA73" s="277">
        <f>[2]Final!DB194</f>
        <v>0</v>
      </c>
      <c r="DB73" s="277">
        <f>[2]Final!DC194</f>
        <v>0</v>
      </c>
      <c r="DC73" s="92"/>
      <c r="DD73" s="92"/>
      <c r="DE73" s="92"/>
      <c r="DF73" s="92"/>
      <c r="DG73" s="92"/>
      <c r="DH73" s="92"/>
      <c r="DI73" s="92"/>
      <c r="DJ73" s="92"/>
      <c r="DK73" s="92"/>
      <c r="DL73" s="92"/>
      <c r="DM73" s="92"/>
      <c r="DN73" s="92"/>
      <c r="DO73" s="92"/>
      <c r="DP73" s="92"/>
    </row>
    <row r="74" spans="1:120" x14ac:dyDescent="0.75">
      <c r="A74" s="226">
        <f t="shared" si="1"/>
        <v>1.0000000000000002</v>
      </c>
      <c r="B74" s="92" t="s">
        <v>178</v>
      </c>
      <c r="C74" s="277">
        <f>[2]Final!D195</f>
        <v>0</v>
      </c>
      <c r="D74" s="277">
        <f>[2]Final!E195</f>
        <v>0</v>
      </c>
      <c r="E74" s="277">
        <f>[2]Final!F195</f>
        <v>0</v>
      </c>
      <c r="F74" s="277">
        <f>[2]Final!G195</f>
        <v>0</v>
      </c>
      <c r="G74" s="277">
        <f>[2]Final!H195</f>
        <v>0</v>
      </c>
      <c r="H74" s="277">
        <f>[2]Final!I195</f>
        <v>0</v>
      </c>
      <c r="I74" s="277">
        <f>[2]Final!J195</f>
        <v>0</v>
      </c>
      <c r="J74" s="277">
        <f>[2]Final!K195</f>
        <v>0</v>
      </c>
      <c r="K74" s="277">
        <f>[2]Final!L195</f>
        <v>0</v>
      </c>
      <c r="L74" s="277">
        <f>[2]Final!M195</f>
        <v>0</v>
      </c>
      <c r="M74" s="277">
        <f>[2]Final!N195</f>
        <v>0</v>
      </c>
      <c r="N74" s="277">
        <f>[2]Final!O195</f>
        <v>0</v>
      </c>
      <c r="O74" s="277">
        <f>[2]Final!P195</f>
        <v>0</v>
      </c>
      <c r="P74" s="277">
        <f>[2]Final!Q195</f>
        <v>0</v>
      </c>
      <c r="Q74" s="277">
        <f>[2]Final!R195</f>
        <v>0</v>
      </c>
      <c r="R74" s="277">
        <f>[2]Final!S195</f>
        <v>0</v>
      </c>
      <c r="S74" s="277">
        <f>[2]Final!T195</f>
        <v>0</v>
      </c>
      <c r="T74" s="277">
        <f>[2]Final!U195</f>
        <v>0</v>
      </c>
      <c r="U74" s="277">
        <f>[2]Final!V195</f>
        <v>0</v>
      </c>
      <c r="V74" s="277">
        <f>[2]Final!W195</f>
        <v>0</v>
      </c>
      <c r="W74" s="277">
        <f>[2]Final!X195</f>
        <v>0</v>
      </c>
      <c r="X74" s="277">
        <f>[2]Final!Y195</f>
        <v>0</v>
      </c>
      <c r="Y74" s="277">
        <f>[2]Final!Z195</f>
        <v>0</v>
      </c>
      <c r="Z74" s="277">
        <f>[2]Final!AA195</f>
        <v>0</v>
      </c>
      <c r="AA74" s="277">
        <f>[2]Final!AB195</f>
        <v>0</v>
      </c>
      <c r="AB74" s="277">
        <f>[2]Final!AC195</f>
        <v>0</v>
      </c>
      <c r="AC74" s="277">
        <f>[2]Final!AD195</f>
        <v>0</v>
      </c>
      <c r="AD74" s="277">
        <f>[2]Final!AE195</f>
        <v>0</v>
      </c>
      <c r="AE74" s="277">
        <f>[2]Final!AF195</f>
        <v>0</v>
      </c>
      <c r="AF74" s="277">
        <f>[2]Final!AG195</f>
        <v>0</v>
      </c>
      <c r="AG74" s="277">
        <f>[2]Final!AH195</f>
        <v>0</v>
      </c>
      <c r="AH74" s="277">
        <f>[2]Final!AI195</f>
        <v>0</v>
      </c>
      <c r="AI74" s="277">
        <f>[2]Final!AJ195</f>
        <v>0</v>
      </c>
      <c r="AJ74" s="277">
        <f>[2]Final!AK195</f>
        <v>0</v>
      </c>
      <c r="AK74" s="277">
        <f>[2]Final!AL195</f>
        <v>0</v>
      </c>
      <c r="AL74" s="277">
        <f>[2]Final!AM195</f>
        <v>0</v>
      </c>
      <c r="AM74" s="277">
        <f>[2]Final!AN195</f>
        <v>0</v>
      </c>
      <c r="AN74" s="277">
        <f>[2]Final!AO195</f>
        <v>0</v>
      </c>
      <c r="AO74" s="277">
        <f>[2]Final!AP195</f>
        <v>0</v>
      </c>
      <c r="AP74" s="277">
        <f>[2]Final!AQ195</f>
        <v>0</v>
      </c>
      <c r="AQ74" s="277">
        <f>[2]Final!AR195</f>
        <v>0</v>
      </c>
      <c r="AR74" s="277">
        <f>[2]Final!AS195</f>
        <v>0</v>
      </c>
      <c r="AS74" s="277">
        <f>[2]Final!AT195</f>
        <v>0</v>
      </c>
      <c r="AT74" s="277">
        <f>[2]Final!AU195</f>
        <v>0</v>
      </c>
      <c r="AU74" s="277">
        <f>[2]Final!AV195</f>
        <v>0</v>
      </c>
      <c r="AV74" s="277">
        <f>[2]Final!AW195</f>
        <v>0</v>
      </c>
      <c r="AW74" s="277">
        <f>[2]Final!AX195</f>
        <v>0</v>
      </c>
      <c r="AX74" s="277">
        <f>[2]Final!AY195</f>
        <v>0</v>
      </c>
      <c r="AY74" s="277">
        <f>[2]Final!AZ195</f>
        <v>0</v>
      </c>
      <c r="AZ74" s="277">
        <f>[2]Final!BA195</f>
        <v>0</v>
      </c>
      <c r="BA74" s="277">
        <f>[2]Final!BB195</f>
        <v>0</v>
      </c>
      <c r="BB74" s="277">
        <f>[2]Final!BC195</f>
        <v>0</v>
      </c>
      <c r="BC74" s="277">
        <f>[2]Final!BD195</f>
        <v>0</v>
      </c>
      <c r="BD74" s="277">
        <f>[2]Final!BE195</f>
        <v>0</v>
      </c>
      <c r="BE74" s="277">
        <f>[2]Final!BF195</f>
        <v>0</v>
      </c>
      <c r="BF74" s="277">
        <f>[2]Final!BG195</f>
        <v>0</v>
      </c>
      <c r="BG74" s="277">
        <f>[2]Final!BH195</f>
        <v>0</v>
      </c>
      <c r="BH74" s="277">
        <f>[2]Final!BI195</f>
        <v>0</v>
      </c>
      <c r="BI74" s="277">
        <f>[2]Final!BJ195</f>
        <v>0</v>
      </c>
      <c r="BJ74" s="277">
        <f>[2]Final!BK195</f>
        <v>0</v>
      </c>
      <c r="BK74" s="277">
        <f>[2]Final!BL195</f>
        <v>0</v>
      </c>
      <c r="BL74" s="277">
        <f>[2]Final!BM195</f>
        <v>1.9834377193671152E-2</v>
      </c>
      <c r="BM74" s="277">
        <f>[2]Final!BN195</f>
        <v>0</v>
      </c>
      <c r="BN74" s="277">
        <f>[2]Final!BO195</f>
        <v>0</v>
      </c>
      <c r="BO74" s="277">
        <f>[2]Final!BP195</f>
        <v>0</v>
      </c>
      <c r="BP74" s="277">
        <f>[2]Final!BQ195</f>
        <v>0</v>
      </c>
      <c r="BQ74" s="277">
        <f>[2]Final!BR195</f>
        <v>0.97027947034937267</v>
      </c>
      <c r="BR74" s="277">
        <f>[2]Final!BS195</f>
        <v>0</v>
      </c>
      <c r="BS74" s="277">
        <f>[2]Final!BT195</f>
        <v>0</v>
      </c>
      <c r="BT74" s="277">
        <f>[2]Final!BU195</f>
        <v>0</v>
      </c>
      <c r="BU74" s="277">
        <f>[2]Final!BV195</f>
        <v>0</v>
      </c>
      <c r="BV74" s="277">
        <f>[2]Final!BW195</f>
        <v>0</v>
      </c>
      <c r="BW74" s="277">
        <f>[2]Final!BX195</f>
        <v>0</v>
      </c>
      <c r="BX74" s="277">
        <f>[2]Final!BY195</f>
        <v>0</v>
      </c>
      <c r="BY74" s="277">
        <f>[2]Final!BZ195</f>
        <v>0</v>
      </c>
      <c r="BZ74" s="277">
        <f>[2]Final!CA195</f>
        <v>0</v>
      </c>
      <c r="CA74" s="277">
        <f>[2]Final!CB195</f>
        <v>0</v>
      </c>
      <c r="CB74" s="277">
        <f>[2]Final!CC195</f>
        <v>0</v>
      </c>
      <c r="CC74" s="277">
        <f>[2]Final!CD195</f>
        <v>0</v>
      </c>
      <c r="CD74" s="277">
        <f>[2]Final!CE195</f>
        <v>0</v>
      </c>
      <c r="CE74" s="277">
        <f>[2]Final!CF195</f>
        <v>0</v>
      </c>
      <c r="CF74" s="277">
        <f>[2]Final!CG195</f>
        <v>9.886152456956258E-3</v>
      </c>
      <c r="CG74" s="277">
        <f>[2]Final!CH195</f>
        <v>0</v>
      </c>
      <c r="CH74" s="277">
        <f>[2]Final!CI195</f>
        <v>0</v>
      </c>
      <c r="CI74" s="277">
        <f>[2]Final!CJ195</f>
        <v>0</v>
      </c>
      <c r="CJ74" s="277">
        <f>[2]Final!CK195</f>
        <v>0</v>
      </c>
      <c r="CK74" s="277">
        <f>[2]Final!CL195</f>
        <v>0</v>
      </c>
      <c r="CL74" s="277">
        <f>[2]Final!CM195</f>
        <v>0</v>
      </c>
      <c r="CM74" s="277">
        <f>[2]Final!CN195</f>
        <v>0</v>
      </c>
      <c r="CN74" s="277">
        <f>[2]Final!CO195</f>
        <v>0</v>
      </c>
      <c r="CO74" s="277">
        <f>[2]Final!CP195</f>
        <v>0</v>
      </c>
      <c r="CP74" s="277">
        <f>[2]Final!CQ195</f>
        <v>0</v>
      </c>
      <c r="CQ74" s="277">
        <f>[2]Final!CR195</f>
        <v>0</v>
      </c>
      <c r="CR74" s="277">
        <f>[2]Final!CS195</f>
        <v>0</v>
      </c>
      <c r="CS74" s="277">
        <f>[2]Final!CT195</f>
        <v>0</v>
      </c>
      <c r="CT74" s="277">
        <f>[2]Final!CU195</f>
        <v>0</v>
      </c>
      <c r="CU74" s="277">
        <f>[2]Final!CV195</f>
        <v>0</v>
      </c>
      <c r="CV74" s="277">
        <f>[2]Final!CW195</f>
        <v>0</v>
      </c>
      <c r="CW74" s="277">
        <f>[2]Final!CX195</f>
        <v>0</v>
      </c>
      <c r="CX74" s="277">
        <f>[2]Final!CY195</f>
        <v>0</v>
      </c>
      <c r="CY74" s="277">
        <f>[2]Final!CZ195</f>
        <v>0</v>
      </c>
      <c r="CZ74" s="277">
        <f>[2]Final!DA195</f>
        <v>0</v>
      </c>
      <c r="DA74" s="277">
        <f>[2]Final!DB195</f>
        <v>0</v>
      </c>
      <c r="DB74" s="277">
        <f>[2]Final!DC195</f>
        <v>0</v>
      </c>
      <c r="DC74" s="92"/>
      <c r="DD74" s="92"/>
      <c r="DE74" s="92"/>
      <c r="DF74" s="92"/>
      <c r="DG74" s="92"/>
      <c r="DH74" s="92"/>
      <c r="DI74" s="92"/>
      <c r="DJ74" s="92"/>
      <c r="DK74" s="92"/>
      <c r="DL74" s="92"/>
      <c r="DM74" s="92"/>
      <c r="DN74" s="92"/>
      <c r="DO74" s="92"/>
      <c r="DP74" s="92"/>
    </row>
    <row r="75" spans="1:120" x14ac:dyDescent="0.75">
      <c r="A75" s="226">
        <f t="shared" si="1"/>
        <v>1</v>
      </c>
      <c r="B75" s="92" t="s">
        <v>1186</v>
      </c>
      <c r="C75" s="277">
        <f>[2]Final!D196</f>
        <v>0</v>
      </c>
      <c r="D75" s="277">
        <f>[2]Final!E196</f>
        <v>0</v>
      </c>
      <c r="E75" s="277">
        <f>[2]Final!F196</f>
        <v>0</v>
      </c>
      <c r="F75" s="277">
        <f>[2]Final!G196</f>
        <v>0</v>
      </c>
      <c r="G75" s="277">
        <f>[2]Final!H196</f>
        <v>0</v>
      </c>
      <c r="H75" s="277">
        <f>[2]Final!I196</f>
        <v>0</v>
      </c>
      <c r="I75" s="277">
        <f>[2]Final!J196</f>
        <v>0</v>
      </c>
      <c r="J75" s="277">
        <f>[2]Final!K196</f>
        <v>0</v>
      </c>
      <c r="K75" s="277">
        <f>[2]Final!L196</f>
        <v>0</v>
      </c>
      <c r="L75" s="277">
        <f>[2]Final!M196</f>
        <v>0</v>
      </c>
      <c r="M75" s="277">
        <f>[2]Final!N196</f>
        <v>0</v>
      </c>
      <c r="N75" s="277">
        <f>[2]Final!O196</f>
        <v>0</v>
      </c>
      <c r="O75" s="277">
        <f>[2]Final!P196</f>
        <v>0</v>
      </c>
      <c r="P75" s="277">
        <f>[2]Final!Q196</f>
        <v>0</v>
      </c>
      <c r="Q75" s="277">
        <f>[2]Final!R196</f>
        <v>0</v>
      </c>
      <c r="R75" s="277">
        <f>[2]Final!S196</f>
        <v>0</v>
      </c>
      <c r="S75" s="277">
        <f>[2]Final!T196</f>
        <v>0</v>
      </c>
      <c r="T75" s="277">
        <f>[2]Final!U196</f>
        <v>0</v>
      </c>
      <c r="U75" s="277">
        <f>[2]Final!V196</f>
        <v>0</v>
      </c>
      <c r="V75" s="277">
        <f>[2]Final!W196</f>
        <v>0</v>
      </c>
      <c r="W75" s="277">
        <f>[2]Final!X196</f>
        <v>0</v>
      </c>
      <c r="X75" s="277">
        <f>[2]Final!Y196</f>
        <v>0</v>
      </c>
      <c r="Y75" s="277">
        <f>[2]Final!Z196</f>
        <v>0</v>
      </c>
      <c r="Z75" s="277">
        <f>[2]Final!AA196</f>
        <v>0</v>
      </c>
      <c r="AA75" s="277">
        <f>[2]Final!AB196</f>
        <v>0</v>
      </c>
      <c r="AB75" s="277">
        <f>[2]Final!AC196</f>
        <v>0</v>
      </c>
      <c r="AC75" s="277">
        <f>[2]Final!AD196</f>
        <v>0</v>
      </c>
      <c r="AD75" s="277">
        <f>[2]Final!AE196</f>
        <v>0</v>
      </c>
      <c r="AE75" s="277">
        <f>[2]Final!AF196</f>
        <v>0</v>
      </c>
      <c r="AF75" s="277">
        <f>[2]Final!AG196</f>
        <v>0</v>
      </c>
      <c r="AG75" s="277">
        <f>[2]Final!AH196</f>
        <v>0</v>
      </c>
      <c r="AH75" s="277">
        <f>[2]Final!AI196</f>
        <v>0</v>
      </c>
      <c r="AI75" s="277">
        <f>[2]Final!AJ196</f>
        <v>0</v>
      </c>
      <c r="AJ75" s="277">
        <f>[2]Final!AK196</f>
        <v>0</v>
      </c>
      <c r="AK75" s="277">
        <f>[2]Final!AL196</f>
        <v>0</v>
      </c>
      <c r="AL75" s="277">
        <f>[2]Final!AM196</f>
        <v>0</v>
      </c>
      <c r="AM75" s="277">
        <f>[2]Final!AN196</f>
        <v>0</v>
      </c>
      <c r="AN75" s="277">
        <f>[2]Final!AO196</f>
        <v>0</v>
      </c>
      <c r="AO75" s="277">
        <f>[2]Final!AP196</f>
        <v>0</v>
      </c>
      <c r="AP75" s="277">
        <f>[2]Final!AQ196</f>
        <v>0</v>
      </c>
      <c r="AQ75" s="277">
        <f>[2]Final!AR196</f>
        <v>0</v>
      </c>
      <c r="AR75" s="277">
        <f>[2]Final!AS196</f>
        <v>0</v>
      </c>
      <c r="AS75" s="277">
        <f>[2]Final!AT196</f>
        <v>0</v>
      </c>
      <c r="AT75" s="277">
        <f>[2]Final!AU196</f>
        <v>0</v>
      </c>
      <c r="AU75" s="277">
        <f>[2]Final!AV196</f>
        <v>0</v>
      </c>
      <c r="AV75" s="277">
        <f>[2]Final!AW196</f>
        <v>0</v>
      </c>
      <c r="AW75" s="277">
        <f>[2]Final!AX196</f>
        <v>0</v>
      </c>
      <c r="AX75" s="277">
        <f>[2]Final!AY196</f>
        <v>0</v>
      </c>
      <c r="AY75" s="277">
        <f>[2]Final!AZ196</f>
        <v>0</v>
      </c>
      <c r="AZ75" s="277">
        <f>[2]Final!BA196</f>
        <v>0</v>
      </c>
      <c r="BA75" s="277">
        <f>[2]Final!BB196</f>
        <v>0</v>
      </c>
      <c r="BB75" s="277">
        <f>[2]Final!BC196</f>
        <v>0</v>
      </c>
      <c r="BC75" s="277">
        <f>[2]Final!BD196</f>
        <v>0</v>
      </c>
      <c r="BD75" s="277">
        <f>[2]Final!BE196</f>
        <v>0</v>
      </c>
      <c r="BE75" s="277">
        <f>[2]Final!BF196</f>
        <v>0</v>
      </c>
      <c r="BF75" s="277">
        <f>[2]Final!BG196</f>
        <v>0</v>
      </c>
      <c r="BG75" s="277">
        <f>[2]Final!BH196</f>
        <v>0</v>
      </c>
      <c r="BH75" s="277">
        <f>[2]Final!BI196</f>
        <v>0</v>
      </c>
      <c r="BI75" s="277">
        <f>[2]Final!BJ196</f>
        <v>0</v>
      </c>
      <c r="BJ75" s="277">
        <f>[2]Final!BK196</f>
        <v>0</v>
      </c>
      <c r="BK75" s="277">
        <f>[2]Final!BL196</f>
        <v>0</v>
      </c>
      <c r="BL75" s="277">
        <f>[2]Final!BM196</f>
        <v>0</v>
      </c>
      <c r="BM75" s="277">
        <f>[2]Final!BN196</f>
        <v>0</v>
      </c>
      <c r="BN75" s="277">
        <f>[2]Final!BO196</f>
        <v>0</v>
      </c>
      <c r="BO75" s="277">
        <f>[2]Final!BP196</f>
        <v>0</v>
      </c>
      <c r="BP75" s="277">
        <f>[2]Final!BQ196</f>
        <v>0</v>
      </c>
      <c r="BQ75" s="277">
        <f>[2]Final!BR196</f>
        <v>0</v>
      </c>
      <c r="BR75" s="277">
        <f>[2]Final!BS196</f>
        <v>0.3320912311983848</v>
      </c>
      <c r="BS75" s="277">
        <f>[2]Final!BT196</f>
        <v>0</v>
      </c>
      <c r="BT75" s="277">
        <f>[2]Final!BU196</f>
        <v>0</v>
      </c>
      <c r="BU75" s="277">
        <f>[2]Final!BV196</f>
        <v>0</v>
      </c>
      <c r="BV75" s="277">
        <f>[2]Final!BW196</f>
        <v>0</v>
      </c>
      <c r="BW75" s="277">
        <f>[2]Final!BX196</f>
        <v>0</v>
      </c>
      <c r="BX75" s="277">
        <f>[2]Final!BY196</f>
        <v>0</v>
      </c>
      <c r="BY75" s="277">
        <f>[2]Final!BZ196</f>
        <v>0</v>
      </c>
      <c r="BZ75" s="277">
        <f>[2]Final!CA196</f>
        <v>0.20149497766063046</v>
      </c>
      <c r="CA75" s="277">
        <f>[2]Final!CB196</f>
        <v>0.32178648122762449</v>
      </c>
      <c r="CB75" s="277">
        <f>[2]Final!CC196</f>
        <v>0</v>
      </c>
      <c r="CC75" s="277">
        <f>[2]Final!CD196</f>
        <v>0</v>
      </c>
      <c r="CD75" s="277">
        <f>[2]Final!CE196</f>
        <v>0</v>
      </c>
      <c r="CE75" s="277">
        <f>[2]Final!CF196</f>
        <v>0</v>
      </c>
      <c r="CF75" s="277">
        <f>[2]Final!CG196</f>
        <v>0</v>
      </c>
      <c r="CG75" s="277">
        <f>[2]Final!CH196</f>
        <v>0</v>
      </c>
      <c r="CH75" s="277">
        <f>[2]Final!CI196</f>
        <v>0</v>
      </c>
      <c r="CI75" s="277">
        <f>[2]Final!CJ196</f>
        <v>0</v>
      </c>
      <c r="CJ75" s="277">
        <f>[2]Final!CK196</f>
        <v>0</v>
      </c>
      <c r="CK75" s="277">
        <f>[2]Final!CL196</f>
        <v>0</v>
      </c>
      <c r="CL75" s="277">
        <f>[2]Final!CM196</f>
        <v>0</v>
      </c>
      <c r="CM75" s="277">
        <f>[2]Final!CN196</f>
        <v>0</v>
      </c>
      <c r="CN75" s="277">
        <f>[2]Final!CO196</f>
        <v>0</v>
      </c>
      <c r="CO75" s="277">
        <f>[2]Final!CP196</f>
        <v>0</v>
      </c>
      <c r="CP75" s="277">
        <f>[2]Final!CQ196</f>
        <v>0</v>
      </c>
      <c r="CQ75" s="277">
        <f>[2]Final!CR196</f>
        <v>0</v>
      </c>
      <c r="CR75" s="277">
        <f>[2]Final!CS196</f>
        <v>0</v>
      </c>
      <c r="CS75" s="277">
        <f>[2]Final!CT196</f>
        <v>5.4487977638486867E-2</v>
      </c>
      <c r="CT75" s="277">
        <f>[2]Final!CU196</f>
        <v>0</v>
      </c>
      <c r="CU75" s="277">
        <f>[2]Final!CV196</f>
        <v>0</v>
      </c>
      <c r="CV75" s="277">
        <f>[2]Final!CW196</f>
        <v>0</v>
      </c>
      <c r="CW75" s="277">
        <f>[2]Final!CX196</f>
        <v>0</v>
      </c>
      <c r="CX75" s="277">
        <f>[2]Final!CY196</f>
        <v>0</v>
      </c>
      <c r="CY75" s="277">
        <f>[2]Final!CZ196</f>
        <v>1.6600553691333592E-2</v>
      </c>
      <c r="CZ75" s="277">
        <f>[2]Final!DA196</f>
        <v>7.3538778583539618E-2</v>
      </c>
      <c r="DA75" s="277">
        <f>[2]Final!DB196</f>
        <v>0</v>
      </c>
      <c r="DB75" s="277">
        <f>[2]Final!DC196</f>
        <v>0</v>
      </c>
      <c r="DC75" s="92"/>
      <c r="DD75" s="92"/>
      <c r="DE75" s="92"/>
      <c r="DF75" s="92"/>
      <c r="DG75" s="92"/>
      <c r="DH75" s="92"/>
      <c r="DI75" s="92"/>
      <c r="DJ75" s="92"/>
      <c r="DK75" s="92"/>
      <c r="DL75" s="92"/>
      <c r="DM75" s="92"/>
      <c r="DN75" s="92"/>
      <c r="DO75" s="92"/>
      <c r="DP75" s="92"/>
    </row>
    <row r="76" spans="1:120" x14ac:dyDescent="0.75">
      <c r="A76" s="226">
        <f t="shared" si="1"/>
        <v>1.0000000000000002</v>
      </c>
      <c r="B76" s="92" t="s">
        <v>181</v>
      </c>
      <c r="C76" s="277">
        <f>[2]Final!D197</f>
        <v>0</v>
      </c>
      <c r="D76" s="277">
        <f>[2]Final!E197</f>
        <v>0</v>
      </c>
      <c r="E76" s="277">
        <f>[2]Final!F197</f>
        <v>0</v>
      </c>
      <c r="F76" s="277">
        <f>[2]Final!G197</f>
        <v>0</v>
      </c>
      <c r="G76" s="277">
        <f>[2]Final!H197</f>
        <v>0</v>
      </c>
      <c r="H76" s="277">
        <f>[2]Final!I197</f>
        <v>0</v>
      </c>
      <c r="I76" s="277">
        <f>[2]Final!J197</f>
        <v>0</v>
      </c>
      <c r="J76" s="277">
        <f>[2]Final!K197</f>
        <v>0</v>
      </c>
      <c r="K76" s="277">
        <f>[2]Final!L197</f>
        <v>0</v>
      </c>
      <c r="L76" s="277">
        <f>[2]Final!M197</f>
        <v>0</v>
      </c>
      <c r="M76" s="277">
        <f>[2]Final!N197</f>
        <v>0</v>
      </c>
      <c r="N76" s="277">
        <f>[2]Final!O197</f>
        <v>0</v>
      </c>
      <c r="O76" s="277">
        <f>[2]Final!P197</f>
        <v>0</v>
      </c>
      <c r="P76" s="277">
        <f>[2]Final!Q197</f>
        <v>0</v>
      </c>
      <c r="Q76" s="277">
        <f>[2]Final!R197</f>
        <v>0</v>
      </c>
      <c r="R76" s="277">
        <f>[2]Final!S197</f>
        <v>0</v>
      </c>
      <c r="S76" s="277">
        <f>[2]Final!T197</f>
        <v>0</v>
      </c>
      <c r="T76" s="277">
        <f>[2]Final!U197</f>
        <v>0</v>
      </c>
      <c r="U76" s="277">
        <f>[2]Final!V197</f>
        <v>0</v>
      </c>
      <c r="V76" s="277">
        <f>[2]Final!W197</f>
        <v>0</v>
      </c>
      <c r="W76" s="277">
        <f>[2]Final!X197</f>
        <v>0</v>
      </c>
      <c r="X76" s="277">
        <f>[2]Final!Y197</f>
        <v>0</v>
      </c>
      <c r="Y76" s="277">
        <f>[2]Final!Z197</f>
        <v>0</v>
      </c>
      <c r="Z76" s="277">
        <f>[2]Final!AA197</f>
        <v>0</v>
      </c>
      <c r="AA76" s="277">
        <f>[2]Final!AB197</f>
        <v>0</v>
      </c>
      <c r="AB76" s="277">
        <f>[2]Final!AC197</f>
        <v>0</v>
      </c>
      <c r="AC76" s="277">
        <f>[2]Final!AD197</f>
        <v>0</v>
      </c>
      <c r="AD76" s="277">
        <f>[2]Final!AE197</f>
        <v>0</v>
      </c>
      <c r="AE76" s="277">
        <f>[2]Final!AF197</f>
        <v>0</v>
      </c>
      <c r="AF76" s="277">
        <f>[2]Final!AG197</f>
        <v>0</v>
      </c>
      <c r="AG76" s="277">
        <f>[2]Final!AH197</f>
        <v>0</v>
      </c>
      <c r="AH76" s="277">
        <f>[2]Final!AI197</f>
        <v>0</v>
      </c>
      <c r="AI76" s="277">
        <f>[2]Final!AJ197</f>
        <v>0</v>
      </c>
      <c r="AJ76" s="277">
        <f>[2]Final!AK197</f>
        <v>0</v>
      </c>
      <c r="AK76" s="277">
        <f>[2]Final!AL197</f>
        <v>0</v>
      </c>
      <c r="AL76" s="277">
        <f>[2]Final!AM197</f>
        <v>0</v>
      </c>
      <c r="AM76" s="277">
        <f>[2]Final!AN197</f>
        <v>0</v>
      </c>
      <c r="AN76" s="277">
        <f>[2]Final!AO197</f>
        <v>0</v>
      </c>
      <c r="AO76" s="277">
        <f>[2]Final!AP197</f>
        <v>0</v>
      </c>
      <c r="AP76" s="277">
        <f>[2]Final!AQ197</f>
        <v>0</v>
      </c>
      <c r="AQ76" s="277">
        <f>[2]Final!AR197</f>
        <v>0</v>
      </c>
      <c r="AR76" s="277">
        <f>[2]Final!AS197</f>
        <v>0</v>
      </c>
      <c r="AS76" s="277">
        <f>[2]Final!AT197</f>
        <v>0</v>
      </c>
      <c r="AT76" s="277">
        <f>[2]Final!AU197</f>
        <v>0</v>
      </c>
      <c r="AU76" s="277">
        <f>[2]Final!AV197</f>
        <v>0</v>
      </c>
      <c r="AV76" s="277">
        <f>[2]Final!AW197</f>
        <v>0</v>
      </c>
      <c r="AW76" s="277">
        <f>[2]Final!AX197</f>
        <v>0</v>
      </c>
      <c r="AX76" s="277">
        <f>[2]Final!AY197</f>
        <v>0</v>
      </c>
      <c r="AY76" s="277">
        <f>[2]Final!AZ197</f>
        <v>0</v>
      </c>
      <c r="AZ76" s="277">
        <f>[2]Final!BA197</f>
        <v>0</v>
      </c>
      <c r="BA76" s="277">
        <f>[2]Final!BB197</f>
        <v>0</v>
      </c>
      <c r="BB76" s="277">
        <f>[2]Final!BC197</f>
        <v>0</v>
      </c>
      <c r="BC76" s="277">
        <f>[2]Final!BD197</f>
        <v>0</v>
      </c>
      <c r="BD76" s="277">
        <f>[2]Final!BE197</f>
        <v>0</v>
      </c>
      <c r="BE76" s="277">
        <f>[2]Final!BF197</f>
        <v>0</v>
      </c>
      <c r="BF76" s="277">
        <f>[2]Final!BG197</f>
        <v>0</v>
      </c>
      <c r="BG76" s="277">
        <f>[2]Final!BH197</f>
        <v>0</v>
      </c>
      <c r="BH76" s="277">
        <f>[2]Final!BI197</f>
        <v>0</v>
      </c>
      <c r="BI76" s="277">
        <f>[2]Final!BJ197</f>
        <v>0</v>
      </c>
      <c r="BJ76" s="277">
        <f>[2]Final!BK197</f>
        <v>0</v>
      </c>
      <c r="BK76" s="277">
        <f>[2]Final!BL197</f>
        <v>0</v>
      </c>
      <c r="BL76" s="277">
        <f>[2]Final!BM197</f>
        <v>0</v>
      </c>
      <c r="BM76" s="277">
        <f>[2]Final!BN197</f>
        <v>0</v>
      </c>
      <c r="BN76" s="277">
        <f>[2]Final!BO197</f>
        <v>0</v>
      </c>
      <c r="BO76" s="277">
        <f>[2]Final!BP197</f>
        <v>0</v>
      </c>
      <c r="BP76" s="277">
        <f>[2]Final!BQ197</f>
        <v>0</v>
      </c>
      <c r="BQ76" s="277">
        <f>[2]Final!BR197</f>
        <v>0</v>
      </c>
      <c r="BR76" s="277">
        <f>[2]Final!BS197</f>
        <v>0</v>
      </c>
      <c r="BS76" s="277">
        <f>[2]Final!BT197</f>
        <v>0.9710766698670189</v>
      </c>
      <c r="BT76" s="277">
        <f>[2]Final!BU197</f>
        <v>0</v>
      </c>
      <c r="BU76" s="277">
        <f>[2]Final!BV197</f>
        <v>0</v>
      </c>
      <c r="BV76" s="277">
        <f>[2]Final!BW197</f>
        <v>0</v>
      </c>
      <c r="BW76" s="277">
        <f>[2]Final!BX197</f>
        <v>0</v>
      </c>
      <c r="BX76" s="277">
        <f>[2]Final!BY197</f>
        <v>0</v>
      </c>
      <c r="BY76" s="277">
        <f>[2]Final!BZ197</f>
        <v>0</v>
      </c>
      <c r="BZ76" s="277">
        <f>[2]Final!CA197</f>
        <v>0</v>
      </c>
      <c r="CA76" s="277">
        <f>[2]Final!CB197</f>
        <v>0</v>
      </c>
      <c r="CB76" s="277">
        <f>[2]Final!CC197</f>
        <v>0</v>
      </c>
      <c r="CC76" s="277">
        <f>[2]Final!CD197</f>
        <v>0</v>
      </c>
      <c r="CD76" s="277">
        <f>[2]Final!CE197</f>
        <v>0</v>
      </c>
      <c r="CE76" s="277">
        <f>[2]Final!CF197</f>
        <v>0</v>
      </c>
      <c r="CF76" s="277">
        <f>[2]Final!CG197</f>
        <v>0</v>
      </c>
      <c r="CG76" s="277">
        <f>[2]Final!CH197</f>
        <v>0</v>
      </c>
      <c r="CH76" s="277">
        <f>[2]Final!CI197</f>
        <v>0</v>
      </c>
      <c r="CI76" s="277">
        <f>[2]Final!CJ197</f>
        <v>9.9343128340304314E-4</v>
      </c>
      <c r="CJ76" s="277">
        <f>[2]Final!CK197</f>
        <v>0</v>
      </c>
      <c r="CK76" s="277">
        <f>[2]Final!CL197</f>
        <v>0</v>
      </c>
      <c r="CL76" s="277">
        <f>[2]Final!CM197</f>
        <v>0</v>
      </c>
      <c r="CM76" s="277">
        <f>[2]Final!CN197</f>
        <v>0</v>
      </c>
      <c r="CN76" s="277">
        <f>[2]Final!CO197</f>
        <v>0</v>
      </c>
      <c r="CO76" s="277">
        <f>[2]Final!CP197</f>
        <v>0</v>
      </c>
      <c r="CP76" s="277">
        <f>[2]Final!CQ197</f>
        <v>1.722443298940703E-2</v>
      </c>
      <c r="CQ76" s="277">
        <f>[2]Final!CR197</f>
        <v>0</v>
      </c>
      <c r="CR76" s="277">
        <f>[2]Final!CS197</f>
        <v>0</v>
      </c>
      <c r="CS76" s="277">
        <f>[2]Final!CT197</f>
        <v>3.7328340496656882E-3</v>
      </c>
      <c r="CT76" s="277">
        <f>[2]Final!CU197</f>
        <v>0</v>
      </c>
      <c r="CU76" s="277">
        <f>[2]Final!CV197</f>
        <v>0</v>
      </c>
      <c r="CV76" s="277">
        <f>[2]Final!CW197</f>
        <v>0</v>
      </c>
      <c r="CW76" s="277">
        <f>[2]Final!CX197</f>
        <v>0</v>
      </c>
      <c r="CX76" s="277">
        <f>[2]Final!CY197</f>
        <v>0</v>
      </c>
      <c r="CY76" s="277">
        <f>[2]Final!CZ197</f>
        <v>2.7633120376825463E-3</v>
      </c>
      <c r="CZ76" s="277">
        <f>[2]Final!DA197</f>
        <v>4.2093197728229805E-3</v>
      </c>
      <c r="DA76" s="277">
        <f>[2]Final!DB197</f>
        <v>0</v>
      </c>
      <c r="DB76" s="277">
        <f>[2]Final!DC197</f>
        <v>0</v>
      </c>
      <c r="DC76" s="92"/>
      <c r="DD76" s="92"/>
      <c r="DE76" s="92"/>
      <c r="DF76" s="92"/>
      <c r="DG76" s="92"/>
      <c r="DH76" s="92"/>
      <c r="DI76" s="92"/>
      <c r="DJ76" s="92"/>
      <c r="DK76" s="92"/>
      <c r="DL76" s="92"/>
      <c r="DM76" s="92"/>
      <c r="DN76" s="92"/>
      <c r="DO76" s="92"/>
      <c r="DP76" s="92"/>
    </row>
    <row r="77" spans="1:120" x14ac:dyDescent="0.75">
      <c r="A77" s="226">
        <f t="shared" si="1"/>
        <v>1.0000000000000002</v>
      </c>
      <c r="B77" s="92" t="s">
        <v>183</v>
      </c>
      <c r="C77" s="277">
        <f>[2]Final!D198</f>
        <v>0</v>
      </c>
      <c r="D77" s="277">
        <f>[2]Final!E198</f>
        <v>0</v>
      </c>
      <c r="E77" s="277">
        <f>[2]Final!F198</f>
        <v>0</v>
      </c>
      <c r="F77" s="277">
        <f>[2]Final!G198</f>
        <v>0</v>
      </c>
      <c r="G77" s="277">
        <f>[2]Final!H198</f>
        <v>0</v>
      </c>
      <c r="H77" s="277">
        <f>[2]Final!I198</f>
        <v>0</v>
      </c>
      <c r="I77" s="277">
        <f>[2]Final!J198</f>
        <v>0</v>
      </c>
      <c r="J77" s="277">
        <f>[2]Final!K198</f>
        <v>0</v>
      </c>
      <c r="K77" s="277">
        <f>[2]Final!L198</f>
        <v>0</v>
      </c>
      <c r="L77" s="277">
        <f>[2]Final!M198</f>
        <v>0</v>
      </c>
      <c r="M77" s="277">
        <f>[2]Final!N198</f>
        <v>0</v>
      </c>
      <c r="N77" s="277">
        <f>[2]Final!O198</f>
        <v>0</v>
      </c>
      <c r="O77" s="277">
        <f>[2]Final!P198</f>
        <v>0</v>
      </c>
      <c r="P77" s="277">
        <f>[2]Final!Q198</f>
        <v>0</v>
      </c>
      <c r="Q77" s="277">
        <f>[2]Final!R198</f>
        <v>0</v>
      </c>
      <c r="R77" s="277">
        <f>[2]Final!S198</f>
        <v>0</v>
      </c>
      <c r="S77" s="277">
        <f>[2]Final!T198</f>
        <v>0</v>
      </c>
      <c r="T77" s="277">
        <f>[2]Final!U198</f>
        <v>0</v>
      </c>
      <c r="U77" s="277">
        <f>[2]Final!V198</f>
        <v>0</v>
      </c>
      <c r="V77" s="277">
        <f>[2]Final!W198</f>
        <v>0</v>
      </c>
      <c r="W77" s="277">
        <f>[2]Final!X198</f>
        <v>0</v>
      </c>
      <c r="X77" s="277">
        <f>[2]Final!Y198</f>
        <v>0</v>
      </c>
      <c r="Y77" s="277">
        <f>[2]Final!Z198</f>
        <v>0</v>
      </c>
      <c r="Z77" s="277">
        <f>[2]Final!AA198</f>
        <v>0</v>
      </c>
      <c r="AA77" s="277">
        <f>[2]Final!AB198</f>
        <v>0</v>
      </c>
      <c r="AB77" s="277">
        <f>[2]Final!AC198</f>
        <v>0</v>
      </c>
      <c r="AC77" s="277">
        <f>[2]Final!AD198</f>
        <v>0</v>
      </c>
      <c r="AD77" s="277">
        <f>[2]Final!AE198</f>
        <v>0</v>
      </c>
      <c r="AE77" s="277">
        <f>[2]Final!AF198</f>
        <v>0</v>
      </c>
      <c r="AF77" s="277">
        <f>[2]Final!AG198</f>
        <v>0</v>
      </c>
      <c r="AG77" s="277">
        <f>[2]Final!AH198</f>
        <v>0</v>
      </c>
      <c r="AH77" s="277">
        <f>[2]Final!AI198</f>
        <v>0</v>
      </c>
      <c r="AI77" s="277">
        <f>[2]Final!AJ198</f>
        <v>0</v>
      </c>
      <c r="AJ77" s="277">
        <f>[2]Final!AK198</f>
        <v>0</v>
      </c>
      <c r="AK77" s="277">
        <f>[2]Final!AL198</f>
        <v>0</v>
      </c>
      <c r="AL77" s="277">
        <f>[2]Final!AM198</f>
        <v>0</v>
      </c>
      <c r="AM77" s="277">
        <f>[2]Final!AN198</f>
        <v>0</v>
      </c>
      <c r="AN77" s="277">
        <f>[2]Final!AO198</f>
        <v>0</v>
      </c>
      <c r="AO77" s="277">
        <f>[2]Final!AP198</f>
        <v>0</v>
      </c>
      <c r="AP77" s="277">
        <f>[2]Final!AQ198</f>
        <v>0</v>
      </c>
      <c r="AQ77" s="277">
        <f>[2]Final!AR198</f>
        <v>0</v>
      </c>
      <c r="AR77" s="277">
        <f>[2]Final!AS198</f>
        <v>0</v>
      </c>
      <c r="AS77" s="277">
        <f>[2]Final!AT198</f>
        <v>0</v>
      </c>
      <c r="AT77" s="277">
        <f>[2]Final!AU198</f>
        <v>0</v>
      </c>
      <c r="AU77" s="277">
        <f>[2]Final!AV198</f>
        <v>0</v>
      </c>
      <c r="AV77" s="277">
        <f>[2]Final!AW198</f>
        <v>0</v>
      </c>
      <c r="AW77" s="277">
        <f>[2]Final!AX198</f>
        <v>0</v>
      </c>
      <c r="AX77" s="277">
        <f>[2]Final!AY198</f>
        <v>0</v>
      </c>
      <c r="AY77" s="277">
        <f>[2]Final!AZ198</f>
        <v>0</v>
      </c>
      <c r="AZ77" s="277">
        <f>[2]Final!BA198</f>
        <v>0</v>
      </c>
      <c r="BA77" s="277">
        <f>[2]Final!BB198</f>
        <v>0</v>
      </c>
      <c r="BB77" s="277">
        <f>[2]Final!BC198</f>
        <v>0</v>
      </c>
      <c r="BC77" s="277">
        <f>[2]Final!BD198</f>
        <v>0</v>
      </c>
      <c r="BD77" s="277">
        <f>[2]Final!BE198</f>
        <v>0</v>
      </c>
      <c r="BE77" s="277">
        <f>[2]Final!BF198</f>
        <v>0</v>
      </c>
      <c r="BF77" s="277">
        <f>[2]Final!BG198</f>
        <v>0</v>
      </c>
      <c r="BG77" s="277">
        <f>[2]Final!BH198</f>
        <v>0</v>
      </c>
      <c r="BH77" s="277">
        <f>[2]Final!BI198</f>
        <v>0</v>
      </c>
      <c r="BI77" s="277">
        <f>[2]Final!BJ198</f>
        <v>0</v>
      </c>
      <c r="BJ77" s="277">
        <f>[2]Final!BK198</f>
        <v>0</v>
      </c>
      <c r="BK77" s="277">
        <f>[2]Final!BL198</f>
        <v>0</v>
      </c>
      <c r="BL77" s="277">
        <f>[2]Final!BM198</f>
        <v>0</v>
      </c>
      <c r="BM77" s="277">
        <f>[2]Final!BN198</f>
        <v>0</v>
      </c>
      <c r="BN77" s="277">
        <f>[2]Final!BO198</f>
        <v>0</v>
      </c>
      <c r="BO77" s="277">
        <f>[2]Final!BP198</f>
        <v>0</v>
      </c>
      <c r="BP77" s="277">
        <f>[2]Final!BQ198</f>
        <v>0</v>
      </c>
      <c r="BQ77" s="277">
        <f>[2]Final!BR198</f>
        <v>0</v>
      </c>
      <c r="BR77" s="277">
        <f>[2]Final!BS198</f>
        <v>0</v>
      </c>
      <c r="BS77" s="277">
        <f>[2]Final!BT198</f>
        <v>7.8354847605795822E-3</v>
      </c>
      <c r="BT77" s="277">
        <f>[2]Final!BU198</f>
        <v>0.99016388939992428</v>
      </c>
      <c r="BU77" s="277">
        <f>[2]Final!BV198</f>
        <v>0</v>
      </c>
      <c r="BV77" s="277">
        <f>[2]Final!BW198</f>
        <v>0</v>
      </c>
      <c r="BW77" s="277">
        <f>[2]Final!BX198</f>
        <v>0</v>
      </c>
      <c r="BX77" s="277">
        <f>[2]Final!BY198</f>
        <v>0</v>
      </c>
      <c r="BY77" s="277">
        <f>[2]Final!BZ198</f>
        <v>0</v>
      </c>
      <c r="BZ77" s="277">
        <f>[2]Final!CA198</f>
        <v>0</v>
      </c>
      <c r="CA77" s="277">
        <f>[2]Final!CB198</f>
        <v>0</v>
      </c>
      <c r="CB77" s="277">
        <f>[2]Final!CC198</f>
        <v>0</v>
      </c>
      <c r="CC77" s="277">
        <f>[2]Final!CD198</f>
        <v>0</v>
      </c>
      <c r="CD77" s="277">
        <f>[2]Final!CE198</f>
        <v>0</v>
      </c>
      <c r="CE77" s="277">
        <f>[2]Final!CF198</f>
        <v>0</v>
      </c>
      <c r="CF77" s="277">
        <f>[2]Final!CG198</f>
        <v>0</v>
      </c>
      <c r="CG77" s="277">
        <f>[2]Final!CH198</f>
        <v>0</v>
      </c>
      <c r="CH77" s="277">
        <f>[2]Final!CI198</f>
        <v>0</v>
      </c>
      <c r="CI77" s="277">
        <f>[2]Final!CJ198</f>
        <v>2.3964046219910351E-4</v>
      </c>
      <c r="CJ77" s="277">
        <f>[2]Final!CK198</f>
        <v>0</v>
      </c>
      <c r="CK77" s="277">
        <f>[2]Final!CL198</f>
        <v>0</v>
      </c>
      <c r="CL77" s="277">
        <f>[2]Final!CM198</f>
        <v>0</v>
      </c>
      <c r="CM77" s="277">
        <f>[2]Final!CN198</f>
        <v>0</v>
      </c>
      <c r="CN77" s="277">
        <f>[2]Final!CO198</f>
        <v>0</v>
      </c>
      <c r="CO77" s="277">
        <f>[2]Final!CP198</f>
        <v>0</v>
      </c>
      <c r="CP77" s="277">
        <f>[2]Final!CQ198</f>
        <v>0</v>
      </c>
      <c r="CQ77" s="277">
        <f>[2]Final!CR198</f>
        <v>0</v>
      </c>
      <c r="CR77" s="277">
        <f>[2]Final!CS198</f>
        <v>0</v>
      </c>
      <c r="CS77" s="277">
        <f>[2]Final!CT198</f>
        <v>6.0898606541867596E-4</v>
      </c>
      <c r="CT77" s="277">
        <f>[2]Final!CU198</f>
        <v>0</v>
      </c>
      <c r="CU77" s="277">
        <f>[2]Final!CV198</f>
        <v>0</v>
      </c>
      <c r="CV77" s="277">
        <f>[2]Final!CW198</f>
        <v>0</v>
      </c>
      <c r="CW77" s="277">
        <f>[2]Final!CX198</f>
        <v>0</v>
      </c>
      <c r="CX77" s="277">
        <f>[2]Final!CY198</f>
        <v>0</v>
      </c>
      <c r="CY77" s="277">
        <f>[2]Final!CZ198</f>
        <v>4.8045403916892337E-4</v>
      </c>
      <c r="CZ77" s="277">
        <f>[2]Final!DA198</f>
        <v>6.7154527270959889E-4</v>
      </c>
      <c r="DA77" s="277">
        <f>[2]Final!DB198</f>
        <v>0</v>
      </c>
      <c r="DB77" s="277">
        <f>[2]Final!DC198</f>
        <v>0</v>
      </c>
      <c r="DC77" s="92"/>
      <c r="DD77" s="92"/>
      <c r="DE77" s="92"/>
      <c r="DF77" s="92"/>
      <c r="DG77" s="92"/>
      <c r="DH77" s="92"/>
      <c r="DI77" s="92"/>
      <c r="DJ77" s="92"/>
      <c r="DK77" s="92"/>
      <c r="DL77" s="92"/>
      <c r="DM77" s="92"/>
      <c r="DN77" s="92"/>
      <c r="DO77" s="92"/>
      <c r="DP77" s="92"/>
    </row>
    <row r="78" spans="1:120" x14ac:dyDescent="0.75">
      <c r="A78" s="226">
        <f t="shared" si="1"/>
        <v>1</v>
      </c>
      <c r="B78" s="92" t="s">
        <v>1191</v>
      </c>
      <c r="C78" s="277">
        <f>[2]Final!D199</f>
        <v>0</v>
      </c>
      <c r="D78" s="277">
        <f>[2]Final!E199</f>
        <v>0</v>
      </c>
      <c r="E78" s="277">
        <f>[2]Final!F199</f>
        <v>0</v>
      </c>
      <c r="F78" s="277">
        <f>[2]Final!G199</f>
        <v>0</v>
      </c>
      <c r="G78" s="277">
        <f>[2]Final!H199</f>
        <v>0</v>
      </c>
      <c r="H78" s="277">
        <f>[2]Final!I199</f>
        <v>0</v>
      </c>
      <c r="I78" s="277">
        <f>[2]Final!J199</f>
        <v>0</v>
      </c>
      <c r="J78" s="277">
        <f>[2]Final!K199</f>
        <v>0</v>
      </c>
      <c r="K78" s="277">
        <f>[2]Final!L199</f>
        <v>0</v>
      </c>
      <c r="L78" s="277">
        <f>[2]Final!M199</f>
        <v>0</v>
      </c>
      <c r="M78" s="277">
        <f>[2]Final!N199</f>
        <v>0</v>
      </c>
      <c r="N78" s="277">
        <f>[2]Final!O199</f>
        <v>0</v>
      </c>
      <c r="O78" s="277">
        <f>[2]Final!P199</f>
        <v>0</v>
      </c>
      <c r="P78" s="277">
        <f>[2]Final!Q199</f>
        <v>0</v>
      </c>
      <c r="Q78" s="277">
        <f>[2]Final!R199</f>
        <v>0</v>
      </c>
      <c r="R78" s="277">
        <f>[2]Final!S199</f>
        <v>0</v>
      </c>
      <c r="S78" s="277">
        <f>[2]Final!T199</f>
        <v>0</v>
      </c>
      <c r="T78" s="277">
        <f>[2]Final!U199</f>
        <v>0</v>
      </c>
      <c r="U78" s="277">
        <f>[2]Final!V199</f>
        <v>0</v>
      </c>
      <c r="V78" s="277">
        <f>[2]Final!W199</f>
        <v>0</v>
      </c>
      <c r="W78" s="277">
        <f>[2]Final!X199</f>
        <v>0</v>
      </c>
      <c r="X78" s="277">
        <f>[2]Final!Y199</f>
        <v>0</v>
      </c>
      <c r="Y78" s="277">
        <f>[2]Final!Z199</f>
        <v>0</v>
      </c>
      <c r="Z78" s="277">
        <f>[2]Final!AA199</f>
        <v>0</v>
      </c>
      <c r="AA78" s="277">
        <f>[2]Final!AB199</f>
        <v>0</v>
      </c>
      <c r="AB78" s="277">
        <f>[2]Final!AC199</f>
        <v>0</v>
      </c>
      <c r="AC78" s="277">
        <f>[2]Final!AD199</f>
        <v>0</v>
      </c>
      <c r="AD78" s="277">
        <f>[2]Final!AE199</f>
        <v>0</v>
      </c>
      <c r="AE78" s="277">
        <f>[2]Final!AF199</f>
        <v>0</v>
      </c>
      <c r="AF78" s="277">
        <f>[2]Final!AG199</f>
        <v>0</v>
      </c>
      <c r="AG78" s="277">
        <f>[2]Final!AH199</f>
        <v>0</v>
      </c>
      <c r="AH78" s="277">
        <f>[2]Final!AI199</f>
        <v>0</v>
      </c>
      <c r="AI78" s="277">
        <f>[2]Final!AJ199</f>
        <v>0</v>
      </c>
      <c r="AJ78" s="277">
        <f>[2]Final!AK199</f>
        <v>0</v>
      </c>
      <c r="AK78" s="277">
        <f>[2]Final!AL199</f>
        <v>0</v>
      </c>
      <c r="AL78" s="277">
        <f>[2]Final!AM199</f>
        <v>0</v>
      </c>
      <c r="AM78" s="277">
        <f>[2]Final!AN199</f>
        <v>0</v>
      </c>
      <c r="AN78" s="277">
        <f>[2]Final!AO199</f>
        <v>0</v>
      </c>
      <c r="AO78" s="277">
        <f>[2]Final!AP199</f>
        <v>0</v>
      </c>
      <c r="AP78" s="277">
        <f>[2]Final!AQ199</f>
        <v>0</v>
      </c>
      <c r="AQ78" s="277">
        <f>[2]Final!AR199</f>
        <v>0</v>
      </c>
      <c r="AR78" s="277">
        <f>[2]Final!AS199</f>
        <v>0</v>
      </c>
      <c r="AS78" s="277">
        <f>[2]Final!AT199</f>
        <v>0</v>
      </c>
      <c r="AT78" s="277">
        <f>[2]Final!AU199</f>
        <v>0</v>
      </c>
      <c r="AU78" s="277">
        <f>[2]Final!AV199</f>
        <v>0</v>
      </c>
      <c r="AV78" s="277">
        <f>[2]Final!AW199</f>
        <v>0</v>
      </c>
      <c r="AW78" s="277">
        <f>[2]Final!AX199</f>
        <v>0</v>
      </c>
      <c r="AX78" s="277">
        <f>[2]Final!AY199</f>
        <v>0</v>
      </c>
      <c r="AY78" s="277">
        <f>[2]Final!AZ199</f>
        <v>0</v>
      </c>
      <c r="AZ78" s="277">
        <f>[2]Final!BA199</f>
        <v>0</v>
      </c>
      <c r="BA78" s="277">
        <f>[2]Final!BB199</f>
        <v>0</v>
      </c>
      <c r="BB78" s="277">
        <f>[2]Final!BC199</f>
        <v>0</v>
      </c>
      <c r="BC78" s="277">
        <f>[2]Final!BD199</f>
        <v>0</v>
      </c>
      <c r="BD78" s="277">
        <f>[2]Final!BE199</f>
        <v>0</v>
      </c>
      <c r="BE78" s="277">
        <f>[2]Final!BF199</f>
        <v>0</v>
      </c>
      <c r="BF78" s="277">
        <f>[2]Final!BG199</f>
        <v>0</v>
      </c>
      <c r="BG78" s="277">
        <f>[2]Final!BH199</f>
        <v>0</v>
      </c>
      <c r="BH78" s="277">
        <f>[2]Final!BI199</f>
        <v>0</v>
      </c>
      <c r="BI78" s="277">
        <f>[2]Final!BJ199</f>
        <v>0</v>
      </c>
      <c r="BJ78" s="277">
        <f>[2]Final!BK199</f>
        <v>0</v>
      </c>
      <c r="BK78" s="277">
        <f>[2]Final!BL199</f>
        <v>0</v>
      </c>
      <c r="BL78" s="277">
        <f>[2]Final!BM199</f>
        <v>0</v>
      </c>
      <c r="BM78" s="277">
        <f>[2]Final!BN199</f>
        <v>0</v>
      </c>
      <c r="BN78" s="277">
        <f>[2]Final!BO199</f>
        <v>0</v>
      </c>
      <c r="BO78" s="277">
        <f>[2]Final!BP199</f>
        <v>0</v>
      </c>
      <c r="BP78" s="277">
        <f>[2]Final!BQ199</f>
        <v>0</v>
      </c>
      <c r="BQ78" s="277">
        <f>[2]Final!BR199</f>
        <v>0</v>
      </c>
      <c r="BR78" s="277">
        <f>[2]Final!BS199</f>
        <v>0</v>
      </c>
      <c r="BS78" s="277">
        <f>[2]Final!BT199</f>
        <v>0</v>
      </c>
      <c r="BT78" s="277">
        <f>[2]Final!BU199</f>
        <v>0</v>
      </c>
      <c r="BU78" s="277">
        <f>[2]Final!BV199</f>
        <v>0.93381216281496093</v>
      </c>
      <c r="BV78" s="277">
        <f>[2]Final!BW199</f>
        <v>0</v>
      </c>
      <c r="BW78" s="277">
        <f>[2]Final!BX199</f>
        <v>0</v>
      </c>
      <c r="BX78" s="277">
        <f>[2]Final!BY199</f>
        <v>0</v>
      </c>
      <c r="BY78" s="277">
        <f>[2]Final!BZ199</f>
        <v>0</v>
      </c>
      <c r="BZ78" s="277">
        <f>[2]Final!CA199</f>
        <v>0</v>
      </c>
      <c r="CA78" s="277">
        <f>[2]Final!CB199</f>
        <v>0</v>
      </c>
      <c r="CB78" s="277">
        <f>[2]Final!CC199</f>
        <v>0</v>
      </c>
      <c r="CC78" s="277">
        <f>[2]Final!CD199</f>
        <v>0</v>
      </c>
      <c r="CD78" s="277">
        <f>[2]Final!CE199</f>
        <v>0</v>
      </c>
      <c r="CE78" s="277">
        <f>[2]Final!CF199</f>
        <v>0</v>
      </c>
      <c r="CF78" s="277">
        <f>[2]Final!CG199</f>
        <v>0</v>
      </c>
      <c r="CG78" s="277">
        <f>[2]Final!CH199</f>
        <v>0</v>
      </c>
      <c r="CH78" s="277">
        <f>[2]Final!CI199</f>
        <v>0</v>
      </c>
      <c r="CI78" s="277">
        <f>[2]Final!CJ199</f>
        <v>0</v>
      </c>
      <c r="CJ78" s="277">
        <f>[2]Final!CK199</f>
        <v>0</v>
      </c>
      <c r="CK78" s="277">
        <f>[2]Final!CL199</f>
        <v>0</v>
      </c>
      <c r="CL78" s="277">
        <f>[2]Final!CM199</f>
        <v>0</v>
      </c>
      <c r="CM78" s="277">
        <f>[2]Final!CN199</f>
        <v>0</v>
      </c>
      <c r="CN78" s="277">
        <f>[2]Final!CO199</f>
        <v>0</v>
      </c>
      <c r="CO78" s="277">
        <f>[2]Final!CP199</f>
        <v>0</v>
      </c>
      <c r="CP78" s="277">
        <f>[2]Final!CQ199</f>
        <v>0</v>
      </c>
      <c r="CQ78" s="277">
        <f>[2]Final!CR199</f>
        <v>0</v>
      </c>
      <c r="CR78" s="277">
        <f>[2]Final!CS199</f>
        <v>0</v>
      </c>
      <c r="CS78" s="277">
        <f>[2]Final!CT199</f>
        <v>6.618783718503915E-2</v>
      </c>
      <c r="CT78" s="277">
        <f>[2]Final!CU199</f>
        <v>0</v>
      </c>
      <c r="CU78" s="277">
        <f>[2]Final!CV199</f>
        <v>0</v>
      </c>
      <c r="CV78" s="277">
        <f>[2]Final!CW199</f>
        <v>0</v>
      </c>
      <c r="CW78" s="277">
        <f>[2]Final!CX199</f>
        <v>0</v>
      </c>
      <c r="CX78" s="277">
        <f>[2]Final!CY199</f>
        <v>0</v>
      </c>
      <c r="CY78" s="277">
        <f>[2]Final!CZ199</f>
        <v>0</v>
      </c>
      <c r="CZ78" s="277">
        <f>[2]Final!DA199</f>
        <v>0</v>
      </c>
      <c r="DA78" s="277">
        <f>[2]Final!DB199</f>
        <v>0</v>
      </c>
      <c r="DB78" s="277">
        <f>[2]Final!DC199</f>
        <v>0</v>
      </c>
      <c r="DC78" s="92"/>
      <c r="DD78" s="92"/>
      <c r="DE78" s="92"/>
      <c r="DF78" s="92"/>
      <c r="DG78" s="92"/>
      <c r="DH78" s="92"/>
      <c r="DI78" s="92"/>
      <c r="DJ78" s="92"/>
      <c r="DK78" s="92"/>
      <c r="DL78" s="92"/>
      <c r="DM78" s="92"/>
      <c r="DN78" s="92"/>
      <c r="DO78" s="92"/>
      <c r="DP78" s="92"/>
    </row>
    <row r="79" spans="1:120" x14ac:dyDescent="0.75">
      <c r="A79" s="226">
        <f t="shared" si="1"/>
        <v>1.0000000000000002</v>
      </c>
      <c r="B79" s="92" t="s">
        <v>185</v>
      </c>
      <c r="C79" s="277">
        <f>[2]Final!D200</f>
        <v>0</v>
      </c>
      <c r="D79" s="277">
        <f>[2]Final!E200</f>
        <v>0</v>
      </c>
      <c r="E79" s="277">
        <f>[2]Final!F200</f>
        <v>0</v>
      </c>
      <c r="F79" s="277">
        <f>[2]Final!G200</f>
        <v>0</v>
      </c>
      <c r="G79" s="277">
        <f>[2]Final!H200</f>
        <v>0</v>
      </c>
      <c r="H79" s="277">
        <f>[2]Final!I200</f>
        <v>0</v>
      </c>
      <c r="I79" s="277">
        <f>[2]Final!J200</f>
        <v>0</v>
      </c>
      <c r="J79" s="277">
        <f>[2]Final!K200</f>
        <v>0</v>
      </c>
      <c r="K79" s="277">
        <f>[2]Final!L200</f>
        <v>0</v>
      </c>
      <c r="L79" s="277">
        <f>[2]Final!M200</f>
        <v>0</v>
      </c>
      <c r="M79" s="277">
        <f>[2]Final!N200</f>
        <v>0</v>
      </c>
      <c r="N79" s="277">
        <f>[2]Final!O200</f>
        <v>0</v>
      </c>
      <c r="O79" s="277">
        <f>[2]Final!P200</f>
        <v>0</v>
      </c>
      <c r="P79" s="277">
        <f>[2]Final!Q200</f>
        <v>0</v>
      </c>
      <c r="Q79" s="277">
        <f>[2]Final!R200</f>
        <v>0</v>
      </c>
      <c r="R79" s="277">
        <f>[2]Final!S200</f>
        <v>0</v>
      </c>
      <c r="S79" s="277">
        <f>[2]Final!T200</f>
        <v>0</v>
      </c>
      <c r="T79" s="277">
        <f>[2]Final!U200</f>
        <v>0</v>
      </c>
      <c r="U79" s="277">
        <f>[2]Final!V200</f>
        <v>0</v>
      </c>
      <c r="V79" s="277">
        <f>[2]Final!W200</f>
        <v>0</v>
      </c>
      <c r="W79" s="277">
        <f>[2]Final!X200</f>
        <v>0</v>
      </c>
      <c r="X79" s="277">
        <f>[2]Final!Y200</f>
        <v>0</v>
      </c>
      <c r="Y79" s="277">
        <f>[2]Final!Z200</f>
        <v>0</v>
      </c>
      <c r="Z79" s="277">
        <f>[2]Final!AA200</f>
        <v>0</v>
      </c>
      <c r="AA79" s="277">
        <f>[2]Final!AB200</f>
        <v>0</v>
      </c>
      <c r="AB79" s="277">
        <f>[2]Final!AC200</f>
        <v>0</v>
      </c>
      <c r="AC79" s="277">
        <f>[2]Final!AD200</f>
        <v>0</v>
      </c>
      <c r="AD79" s="277">
        <f>[2]Final!AE200</f>
        <v>0</v>
      </c>
      <c r="AE79" s="277">
        <f>[2]Final!AF200</f>
        <v>0</v>
      </c>
      <c r="AF79" s="277">
        <f>[2]Final!AG200</f>
        <v>0</v>
      </c>
      <c r="AG79" s="277">
        <f>[2]Final!AH200</f>
        <v>0</v>
      </c>
      <c r="AH79" s="277">
        <f>[2]Final!AI200</f>
        <v>0</v>
      </c>
      <c r="AI79" s="277">
        <f>[2]Final!AJ200</f>
        <v>0</v>
      </c>
      <c r="AJ79" s="277">
        <f>[2]Final!AK200</f>
        <v>0</v>
      </c>
      <c r="AK79" s="277">
        <f>[2]Final!AL200</f>
        <v>0</v>
      </c>
      <c r="AL79" s="277">
        <f>[2]Final!AM200</f>
        <v>0</v>
      </c>
      <c r="AM79" s="277">
        <f>[2]Final!AN200</f>
        <v>0</v>
      </c>
      <c r="AN79" s="277">
        <f>[2]Final!AO200</f>
        <v>0</v>
      </c>
      <c r="AO79" s="277">
        <f>[2]Final!AP200</f>
        <v>0</v>
      </c>
      <c r="AP79" s="277">
        <f>[2]Final!AQ200</f>
        <v>0</v>
      </c>
      <c r="AQ79" s="277">
        <f>[2]Final!AR200</f>
        <v>0</v>
      </c>
      <c r="AR79" s="277">
        <f>[2]Final!AS200</f>
        <v>0</v>
      </c>
      <c r="AS79" s="277">
        <f>[2]Final!AT200</f>
        <v>0</v>
      </c>
      <c r="AT79" s="277">
        <f>[2]Final!AU200</f>
        <v>0</v>
      </c>
      <c r="AU79" s="277">
        <f>[2]Final!AV200</f>
        <v>0</v>
      </c>
      <c r="AV79" s="277">
        <f>[2]Final!AW200</f>
        <v>0</v>
      </c>
      <c r="AW79" s="277">
        <f>[2]Final!AX200</f>
        <v>0</v>
      </c>
      <c r="AX79" s="277">
        <f>[2]Final!AY200</f>
        <v>0</v>
      </c>
      <c r="AY79" s="277">
        <f>[2]Final!AZ200</f>
        <v>0</v>
      </c>
      <c r="AZ79" s="277">
        <f>[2]Final!BA200</f>
        <v>0</v>
      </c>
      <c r="BA79" s="277">
        <f>[2]Final!BB200</f>
        <v>0</v>
      </c>
      <c r="BB79" s="277">
        <f>[2]Final!BC200</f>
        <v>0</v>
      </c>
      <c r="BC79" s="277">
        <f>[2]Final!BD200</f>
        <v>0</v>
      </c>
      <c r="BD79" s="277">
        <f>[2]Final!BE200</f>
        <v>0</v>
      </c>
      <c r="BE79" s="277">
        <f>[2]Final!BF200</f>
        <v>0</v>
      </c>
      <c r="BF79" s="277">
        <f>[2]Final!BG200</f>
        <v>0</v>
      </c>
      <c r="BG79" s="277">
        <f>[2]Final!BH200</f>
        <v>0</v>
      </c>
      <c r="BH79" s="277">
        <f>[2]Final!BI200</f>
        <v>0</v>
      </c>
      <c r="BI79" s="277">
        <f>[2]Final!BJ200</f>
        <v>0</v>
      </c>
      <c r="BJ79" s="277">
        <f>[2]Final!BK200</f>
        <v>0</v>
      </c>
      <c r="BK79" s="277">
        <f>[2]Final!BL200</f>
        <v>2.5985916454597095E-3</v>
      </c>
      <c r="BL79" s="277">
        <f>[2]Final!BM200</f>
        <v>0</v>
      </c>
      <c r="BM79" s="277">
        <f>[2]Final!BN200</f>
        <v>0</v>
      </c>
      <c r="BN79" s="277">
        <f>[2]Final!BO200</f>
        <v>0</v>
      </c>
      <c r="BO79" s="277">
        <f>[2]Final!BP200</f>
        <v>0</v>
      </c>
      <c r="BP79" s="277">
        <f>[2]Final!BQ200</f>
        <v>0</v>
      </c>
      <c r="BQ79" s="277">
        <f>[2]Final!BR200</f>
        <v>0</v>
      </c>
      <c r="BR79" s="277">
        <f>[2]Final!BS200</f>
        <v>0</v>
      </c>
      <c r="BS79" s="277">
        <f>[2]Final!BT200</f>
        <v>0</v>
      </c>
      <c r="BT79" s="277">
        <f>[2]Final!BU200</f>
        <v>3.9587943944542096E-3</v>
      </c>
      <c r="BU79" s="277">
        <f>[2]Final!BV200</f>
        <v>0</v>
      </c>
      <c r="BV79" s="277">
        <f>[2]Final!BW200</f>
        <v>0.97988568762075623</v>
      </c>
      <c r="BW79" s="277">
        <f>[2]Final!BX200</f>
        <v>0</v>
      </c>
      <c r="BX79" s="277">
        <f>[2]Final!BY200</f>
        <v>0</v>
      </c>
      <c r="BY79" s="277">
        <f>[2]Final!BZ200</f>
        <v>0</v>
      </c>
      <c r="BZ79" s="277">
        <f>[2]Final!CA200</f>
        <v>2.6311523530845289E-3</v>
      </c>
      <c r="CA79" s="277">
        <f>[2]Final!CB200</f>
        <v>4.3215244567466867E-3</v>
      </c>
      <c r="CB79" s="277">
        <f>[2]Final!CC200</f>
        <v>0</v>
      </c>
      <c r="CC79" s="277">
        <f>[2]Final!CD200</f>
        <v>0</v>
      </c>
      <c r="CD79" s="277">
        <f>[2]Final!CE200</f>
        <v>0</v>
      </c>
      <c r="CE79" s="277">
        <f>[2]Final!CF200</f>
        <v>0</v>
      </c>
      <c r="CF79" s="277">
        <f>[2]Final!CG200</f>
        <v>4.0555028162843538E-4</v>
      </c>
      <c r="CG79" s="277">
        <f>[2]Final!CH200</f>
        <v>0</v>
      </c>
      <c r="CH79" s="277">
        <f>[2]Final!CI200</f>
        <v>0</v>
      </c>
      <c r="CI79" s="277">
        <f>[2]Final!CJ200</f>
        <v>0</v>
      </c>
      <c r="CJ79" s="277">
        <f>[2]Final!CK200</f>
        <v>0</v>
      </c>
      <c r="CK79" s="277">
        <f>[2]Final!CL200</f>
        <v>0</v>
      </c>
      <c r="CL79" s="277">
        <f>[2]Final!CM200</f>
        <v>0</v>
      </c>
      <c r="CM79" s="277">
        <f>[2]Final!CN200</f>
        <v>0</v>
      </c>
      <c r="CN79" s="277">
        <f>[2]Final!CO200</f>
        <v>1.302209354557844E-4</v>
      </c>
      <c r="CO79" s="277">
        <f>[2]Final!CP200</f>
        <v>3.9539514308670876E-4</v>
      </c>
      <c r="CP79" s="277">
        <f>[2]Final!CQ200</f>
        <v>1.388262347242831E-3</v>
      </c>
      <c r="CQ79" s="277">
        <f>[2]Final!CR200</f>
        <v>0</v>
      </c>
      <c r="CR79" s="277">
        <f>[2]Final!CS200</f>
        <v>0</v>
      </c>
      <c r="CS79" s="277">
        <f>[2]Final!CT200</f>
        <v>1.6134230888106202E-3</v>
      </c>
      <c r="CT79" s="277">
        <f>[2]Final!CU200</f>
        <v>0</v>
      </c>
      <c r="CU79" s="277">
        <f>[2]Final!CV200</f>
        <v>0</v>
      </c>
      <c r="CV79" s="277">
        <f>[2]Final!CW200</f>
        <v>0</v>
      </c>
      <c r="CW79" s="277">
        <f>[2]Final!CX200</f>
        <v>0</v>
      </c>
      <c r="CX79" s="277">
        <f>[2]Final!CY200</f>
        <v>0</v>
      </c>
      <c r="CY79" s="277">
        <f>[2]Final!CZ200</f>
        <v>8.9196627075882595E-4</v>
      </c>
      <c r="CZ79" s="277">
        <f>[2]Final!DA200</f>
        <v>1.7794314625153823E-3</v>
      </c>
      <c r="DA79" s="277">
        <f>[2]Final!DB200</f>
        <v>0</v>
      </c>
      <c r="DB79" s="277">
        <f>[2]Final!DC200</f>
        <v>0</v>
      </c>
      <c r="DC79" s="92"/>
      <c r="DD79" s="92"/>
      <c r="DE79" s="92"/>
      <c r="DF79" s="92"/>
      <c r="DG79" s="92"/>
      <c r="DH79" s="92"/>
      <c r="DI79" s="92"/>
      <c r="DJ79" s="92"/>
      <c r="DK79" s="92"/>
      <c r="DL79" s="92"/>
      <c r="DM79" s="92"/>
      <c r="DN79" s="92"/>
      <c r="DO79" s="92"/>
      <c r="DP79" s="92"/>
    </row>
    <row r="80" spans="1:120" x14ac:dyDescent="0.75">
      <c r="A80" s="226">
        <f t="shared" si="1"/>
        <v>1</v>
      </c>
      <c r="B80" s="92" t="s">
        <v>1195</v>
      </c>
      <c r="C80" s="277">
        <f>[2]Final!D201</f>
        <v>0</v>
      </c>
      <c r="D80" s="277">
        <f>[2]Final!E201</f>
        <v>0</v>
      </c>
      <c r="E80" s="277">
        <f>[2]Final!F201</f>
        <v>0</v>
      </c>
      <c r="F80" s="277">
        <f>[2]Final!G201</f>
        <v>0</v>
      </c>
      <c r="G80" s="277">
        <f>[2]Final!H201</f>
        <v>0</v>
      </c>
      <c r="H80" s="277">
        <f>[2]Final!I201</f>
        <v>0</v>
      </c>
      <c r="I80" s="277">
        <f>[2]Final!J201</f>
        <v>0</v>
      </c>
      <c r="J80" s="277">
        <f>[2]Final!K201</f>
        <v>0</v>
      </c>
      <c r="K80" s="277">
        <f>[2]Final!L201</f>
        <v>0</v>
      </c>
      <c r="L80" s="277">
        <f>[2]Final!M201</f>
        <v>0</v>
      </c>
      <c r="M80" s="277">
        <f>[2]Final!N201</f>
        <v>0</v>
      </c>
      <c r="N80" s="277">
        <f>[2]Final!O201</f>
        <v>0</v>
      </c>
      <c r="O80" s="277">
        <f>[2]Final!P201</f>
        <v>0</v>
      </c>
      <c r="P80" s="277">
        <f>[2]Final!Q201</f>
        <v>0</v>
      </c>
      <c r="Q80" s="277">
        <f>[2]Final!R201</f>
        <v>0</v>
      </c>
      <c r="R80" s="277">
        <f>[2]Final!S201</f>
        <v>0</v>
      </c>
      <c r="S80" s="277">
        <f>[2]Final!T201</f>
        <v>0</v>
      </c>
      <c r="T80" s="277">
        <f>[2]Final!U201</f>
        <v>0</v>
      </c>
      <c r="U80" s="277">
        <f>[2]Final!V201</f>
        <v>0</v>
      </c>
      <c r="V80" s="277">
        <f>[2]Final!W201</f>
        <v>0</v>
      </c>
      <c r="W80" s="277">
        <f>[2]Final!X201</f>
        <v>0</v>
      </c>
      <c r="X80" s="277">
        <f>[2]Final!Y201</f>
        <v>0</v>
      </c>
      <c r="Y80" s="277">
        <f>[2]Final!Z201</f>
        <v>0</v>
      </c>
      <c r="Z80" s="277">
        <f>[2]Final!AA201</f>
        <v>0</v>
      </c>
      <c r="AA80" s="277">
        <f>[2]Final!AB201</f>
        <v>0</v>
      </c>
      <c r="AB80" s="277">
        <f>[2]Final!AC201</f>
        <v>0</v>
      </c>
      <c r="AC80" s="277">
        <f>[2]Final!AD201</f>
        <v>0</v>
      </c>
      <c r="AD80" s="277">
        <f>[2]Final!AE201</f>
        <v>0</v>
      </c>
      <c r="AE80" s="277">
        <f>[2]Final!AF201</f>
        <v>0</v>
      </c>
      <c r="AF80" s="277">
        <f>[2]Final!AG201</f>
        <v>0</v>
      </c>
      <c r="AG80" s="277">
        <f>[2]Final!AH201</f>
        <v>0</v>
      </c>
      <c r="AH80" s="277">
        <f>[2]Final!AI201</f>
        <v>0</v>
      </c>
      <c r="AI80" s="277">
        <f>[2]Final!AJ201</f>
        <v>0</v>
      </c>
      <c r="AJ80" s="277">
        <f>[2]Final!AK201</f>
        <v>0</v>
      </c>
      <c r="AK80" s="277">
        <f>[2]Final!AL201</f>
        <v>0</v>
      </c>
      <c r="AL80" s="277">
        <f>[2]Final!AM201</f>
        <v>0</v>
      </c>
      <c r="AM80" s="277">
        <f>[2]Final!AN201</f>
        <v>0</v>
      </c>
      <c r="AN80" s="277">
        <f>[2]Final!AO201</f>
        <v>0</v>
      </c>
      <c r="AO80" s="277">
        <f>[2]Final!AP201</f>
        <v>0</v>
      </c>
      <c r="AP80" s="277">
        <f>[2]Final!AQ201</f>
        <v>0</v>
      </c>
      <c r="AQ80" s="277">
        <f>[2]Final!AR201</f>
        <v>0</v>
      </c>
      <c r="AR80" s="277">
        <f>[2]Final!AS201</f>
        <v>0</v>
      </c>
      <c r="AS80" s="277">
        <f>[2]Final!AT201</f>
        <v>0</v>
      </c>
      <c r="AT80" s="277">
        <f>[2]Final!AU201</f>
        <v>0</v>
      </c>
      <c r="AU80" s="277">
        <f>[2]Final!AV201</f>
        <v>0</v>
      </c>
      <c r="AV80" s="277">
        <f>[2]Final!AW201</f>
        <v>0</v>
      </c>
      <c r="AW80" s="277">
        <f>[2]Final!AX201</f>
        <v>0</v>
      </c>
      <c r="AX80" s="277">
        <f>[2]Final!AY201</f>
        <v>0</v>
      </c>
      <c r="AY80" s="277">
        <f>[2]Final!AZ201</f>
        <v>0</v>
      </c>
      <c r="AZ80" s="277">
        <f>[2]Final!BA201</f>
        <v>0</v>
      </c>
      <c r="BA80" s="277">
        <f>[2]Final!BB201</f>
        <v>0</v>
      </c>
      <c r="BB80" s="277">
        <f>[2]Final!BC201</f>
        <v>0</v>
      </c>
      <c r="BC80" s="277">
        <f>[2]Final!BD201</f>
        <v>0</v>
      </c>
      <c r="BD80" s="277">
        <f>[2]Final!BE201</f>
        <v>0</v>
      </c>
      <c r="BE80" s="277">
        <f>[2]Final!BF201</f>
        <v>0</v>
      </c>
      <c r="BF80" s="277">
        <f>[2]Final!BG201</f>
        <v>0</v>
      </c>
      <c r="BG80" s="277">
        <f>[2]Final!BH201</f>
        <v>0</v>
      </c>
      <c r="BH80" s="277">
        <f>[2]Final!BI201</f>
        <v>0</v>
      </c>
      <c r="BI80" s="277">
        <f>[2]Final!BJ201</f>
        <v>0</v>
      </c>
      <c r="BJ80" s="277">
        <f>[2]Final!BK201</f>
        <v>0</v>
      </c>
      <c r="BK80" s="277">
        <f>[2]Final!BL201</f>
        <v>0</v>
      </c>
      <c r="BL80" s="277">
        <f>[2]Final!BM201</f>
        <v>0</v>
      </c>
      <c r="BM80" s="277">
        <f>[2]Final!BN201</f>
        <v>0</v>
      </c>
      <c r="BN80" s="277">
        <f>[2]Final!BO201</f>
        <v>0</v>
      </c>
      <c r="BO80" s="277">
        <f>[2]Final!BP201</f>
        <v>0</v>
      </c>
      <c r="BP80" s="277">
        <f>[2]Final!BQ201</f>
        <v>0</v>
      </c>
      <c r="BQ80" s="277">
        <f>[2]Final!BR201</f>
        <v>0</v>
      </c>
      <c r="BR80" s="277">
        <f>[2]Final!BS201</f>
        <v>0</v>
      </c>
      <c r="BS80" s="277">
        <f>[2]Final!BT201</f>
        <v>0</v>
      </c>
      <c r="BT80" s="277">
        <f>[2]Final!BU201</f>
        <v>0</v>
      </c>
      <c r="BU80" s="277">
        <f>[2]Final!BV201</f>
        <v>0</v>
      </c>
      <c r="BV80" s="277">
        <f>[2]Final!BW201</f>
        <v>0</v>
      </c>
      <c r="BW80" s="277">
        <f>[2]Final!BX201</f>
        <v>1</v>
      </c>
      <c r="BX80" s="277">
        <f>[2]Final!BY201</f>
        <v>0</v>
      </c>
      <c r="BY80" s="277">
        <f>[2]Final!BZ201</f>
        <v>0</v>
      </c>
      <c r="BZ80" s="277">
        <f>[2]Final!CA201</f>
        <v>0</v>
      </c>
      <c r="CA80" s="277">
        <f>[2]Final!CB201</f>
        <v>0</v>
      </c>
      <c r="CB80" s="277">
        <f>[2]Final!CC201</f>
        <v>0</v>
      </c>
      <c r="CC80" s="277">
        <f>[2]Final!CD201</f>
        <v>0</v>
      </c>
      <c r="CD80" s="277">
        <f>[2]Final!CE201</f>
        <v>0</v>
      </c>
      <c r="CE80" s="277">
        <f>[2]Final!CF201</f>
        <v>0</v>
      </c>
      <c r="CF80" s="277">
        <f>[2]Final!CG201</f>
        <v>0</v>
      </c>
      <c r="CG80" s="277">
        <f>[2]Final!CH201</f>
        <v>0</v>
      </c>
      <c r="CH80" s="277">
        <f>[2]Final!CI201</f>
        <v>0</v>
      </c>
      <c r="CI80" s="277">
        <f>[2]Final!CJ201</f>
        <v>0</v>
      </c>
      <c r="CJ80" s="277">
        <f>[2]Final!CK201</f>
        <v>0</v>
      </c>
      <c r="CK80" s="277">
        <f>[2]Final!CL201</f>
        <v>0</v>
      </c>
      <c r="CL80" s="277">
        <f>[2]Final!CM201</f>
        <v>0</v>
      </c>
      <c r="CM80" s="277">
        <f>[2]Final!CN201</f>
        <v>0</v>
      </c>
      <c r="CN80" s="277">
        <f>[2]Final!CO201</f>
        <v>0</v>
      </c>
      <c r="CO80" s="277">
        <f>[2]Final!CP201</f>
        <v>0</v>
      </c>
      <c r="CP80" s="277">
        <f>[2]Final!CQ201</f>
        <v>0</v>
      </c>
      <c r="CQ80" s="277">
        <f>[2]Final!CR201</f>
        <v>0</v>
      </c>
      <c r="CR80" s="277">
        <f>[2]Final!CS201</f>
        <v>0</v>
      </c>
      <c r="CS80" s="277">
        <f>[2]Final!CT201</f>
        <v>0</v>
      </c>
      <c r="CT80" s="277">
        <f>[2]Final!CU201</f>
        <v>0</v>
      </c>
      <c r="CU80" s="277">
        <f>[2]Final!CV201</f>
        <v>0</v>
      </c>
      <c r="CV80" s="277">
        <f>[2]Final!CW201</f>
        <v>0</v>
      </c>
      <c r="CW80" s="277">
        <f>[2]Final!CX201</f>
        <v>0</v>
      </c>
      <c r="CX80" s="277">
        <f>[2]Final!CY201</f>
        <v>0</v>
      </c>
      <c r="CY80" s="277">
        <f>[2]Final!CZ201</f>
        <v>0</v>
      </c>
      <c r="CZ80" s="277">
        <f>[2]Final!DA201</f>
        <v>0</v>
      </c>
      <c r="DA80" s="277">
        <f>[2]Final!DB201</f>
        <v>0</v>
      </c>
      <c r="DB80" s="277">
        <f>[2]Final!DC201</f>
        <v>0</v>
      </c>
      <c r="DC80" s="92"/>
      <c r="DD80" s="92"/>
      <c r="DE80" s="92"/>
      <c r="DF80" s="92"/>
      <c r="DG80" s="92"/>
      <c r="DH80" s="92"/>
      <c r="DI80" s="92"/>
      <c r="DJ80" s="92"/>
      <c r="DK80" s="92"/>
      <c r="DL80" s="92"/>
      <c r="DM80" s="92"/>
      <c r="DN80" s="92"/>
      <c r="DO80" s="92"/>
      <c r="DP80" s="92"/>
    </row>
    <row r="81" spans="1:120" x14ac:dyDescent="0.75">
      <c r="A81" s="226">
        <f t="shared" si="1"/>
        <v>0.99999999999999989</v>
      </c>
      <c r="B81" s="92" t="s">
        <v>1198</v>
      </c>
      <c r="C81" s="277">
        <f>[2]Final!D202</f>
        <v>0</v>
      </c>
      <c r="D81" s="277">
        <f>[2]Final!E202</f>
        <v>0</v>
      </c>
      <c r="E81" s="277">
        <f>[2]Final!F202</f>
        <v>0</v>
      </c>
      <c r="F81" s="277">
        <f>[2]Final!G202</f>
        <v>0</v>
      </c>
      <c r="G81" s="277">
        <f>[2]Final!H202</f>
        <v>0</v>
      </c>
      <c r="H81" s="277">
        <f>[2]Final!I202</f>
        <v>0</v>
      </c>
      <c r="I81" s="277">
        <f>[2]Final!J202</f>
        <v>0</v>
      </c>
      <c r="J81" s="277">
        <f>[2]Final!K202</f>
        <v>0</v>
      </c>
      <c r="K81" s="277">
        <f>[2]Final!L202</f>
        <v>0</v>
      </c>
      <c r="L81" s="277">
        <f>[2]Final!M202</f>
        <v>0</v>
      </c>
      <c r="M81" s="277">
        <f>[2]Final!N202</f>
        <v>0</v>
      </c>
      <c r="N81" s="277">
        <f>[2]Final!O202</f>
        <v>0</v>
      </c>
      <c r="O81" s="277">
        <f>[2]Final!P202</f>
        <v>0</v>
      </c>
      <c r="P81" s="277">
        <f>[2]Final!Q202</f>
        <v>0</v>
      </c>
      <c r="Q81" s="277">
        <f>[2]Final!R202</f>
        <v>0</v>
      </c>
      <c r="R81" s="277">
        <f>[2]Final!S202</f>
        <v>0</v>
      </c>
      <c r="S81" s="277">
        <f>[2]Final!T202</f>
        <v>0</v>
      </c>
      <c r="T81" s="277">
        <f>[2]Final!U202</f>
        <v>0</v>
      </c>
      <c r="U81" s="277">
        <f>[2]Final!V202</f>
        <v>0</v>
      </c>
      <c r="V81" s="277">
        <f>[2]Final!W202</f>
        <v>0</v>
      </c>
      <c r="W81" s="277">
        <f>[2]Final!X202</f>
        <v>0</v>
      </c>
      <c r="X81" s="277">
        <f>[2]Final!Y202</f>
        <v>0</v>
      </c>
      <c r="Y81" s="277">
        <f>[2]Final!Z202</f>
        <v>0</v>
      </c>
      <c r="Z81" s="277">
        <f>[2]Final!AA202</f>
        <v>0</v>
      </c>
      <c r="AA81" s="277">
        <f>[2]Final!AB202</f>
        <v>0</v>
      </c>
      <c r="AB81" s="277">
        <f>[2]Final!AC202</f>
        <v>0</v>
      </c>
      <c r="AC81" s="277">
        <f>[2]Final!AD202</f>
        <v>0</v>
      </c>
      <c r="AD81" s="277">
        <f>[2]Final!AE202</f>
        <v>0</v>
      </c>
      <c r="AE81" s="277">
        <f>[2]Final!AF202</f>
        <v>0</v>
      </c>
      <c r="AF81" s="277">
        <f>[2]Final!AG202</f>
        <v>0</v>
      </c>
      <c r="AG81" s="277">
        <f>[2]Final!AH202</f>
        <v>0</v>
      </c>
      <c r="AH81" s="277">
        <f>[2]Final!AI202</f>
        <v>0</v>
      </c>
      <c r="AI81" s="277">
        <f>[2]Final!AJ202</f>
        <v>0</v>
      </c>
      <c r="AJ81" s="277">
        <f>[2]Final!AK202</f>
        <v>0</v>
      </c>
      <c r="AK81" s="277">
        <f>[2]Final!AL202</f>
        <v>0</v>
      </c>
      <c r="AL81" s="277">
        <f>[2]Final!AM202</f>
        <v>0</v>
      </c>
      <c r="AM81" s="277">
        <f>[2]Final!AN202</f>
        <v>0</v>
      </c>
      <c r="AN81" s="277">
        <f>[2]Final!AO202</f>
        <v>0</v>
      </c>
      <c r="AO81" s="277">
        <f>[2]Final!AP202</f>
        <v>0</v>
      </c>
      <c r="AP81" s="277">
        <f>[2]Final!AQ202</f>
        <v>0</v>
      </c>
      <c r="AQ81" s="277">
        <f>[2]Final!AR202</f>
        <v>0</v>
      </c>
      <c r="AR81" s="277">
        <f>[2]Final!AS202</f>
        <v>0</v>
      </c>
      <c r="AS81" s="277">
        <f>[2]Final!AT202</f>
        <v>0</v>
      </c>
      <c r="AT81" s="277">
        <f>[2]Final!AU202</f>
        <v>0</v>
      </c>
      <c r="AU81" s="277">
        <f>[2]Final!AV202</f>
        <v>0</v>
      </c>
      <c r="AV81" s="277">
        <f>[2]Final!AW202</f>
        <v>0</v>
      </c>
      <c r="AW81" s="277">
        <f>[2]Final!AX202</f>
        <v>0</v>
      </c>
      <c r="AX81" s="277">
        <f>[2]Final!AY202</f>
        <v>0</v>
      </c>
      <c r="AY81" s="277">
        <f>[2]Final!AZ202</f>
        <v>0</v>
      </c>
      <c r="AZ81" s="277">
        <f>[2]Final!BA202</f>
        <v>0</v>
      </c>
      <c r="BA81" s="277">
        <f>[2]Final!BB202</f>
        <v>0</v>
      </c>
      <c r="BB81" s="277">
        <f>[2]Final!BC202</f>
        <v>0</v>
      </c>
      <c r="BC81" s="277">
        <f>[2]Final!BD202</f>
        <v>0</v>
      </c>
      <c r="BD81" s="277">
        <f>[2]Final!BE202</f>
        <v>0</v>
      </c>
      <c r="BE81" s="277">
        <f>[2]Final!BF202</f>
        <v>0</v>
      </c>
      <c r="BF81" s="277">
        <f>[2]Final!BG202</f>
        <v>0</v>
      </c>
      <c r="BG81" s="277">
        <f>[2]Final!BH202</f>
        <v>0</v>
      </c>
      <c r="BH81" s="277">
        <f>[2]Final!BI202</f>
        <v>0</v>
      </c>
      <c r="BI81" s="277">
        <f>[2]Final!BJ202</f>
        <v>0</v>
      </c>
      <c r="BJ81" s="277">
        <f>[2]Final!BK202</f>
        <v>0</v>
      </c>
      <c r="BK81" s="277">
        <f>[2]Final!BL202</f>
        <v>0</v>
      </c>
      <c r="BL81" s="277">
        <f>[2]Final!BM202</f>
        <v>0</v>
      </c>
      <c r="BM81" s="277">
        <f>[2]Final!BN202</f>
        <v>0</v>
      </c>
      <c r="BN81" s="277">
        <f>[2]Final!BO202</f>
        <v>0</v>
      </c>
      <c r="BO81" s="277">
        <f>[2]Final!BP202</f>
        <v>0</v>
      </c>
      <c r="BP81" s="277">
        <f>[2]Final!BQ202</f>
        <v>0</v>
      </c>
      <c r="BQ81" s="277">
        <f>[2]Final!BR202</f>
        <v>0</v>
      </c>
      <c r="BR81" s="277">
        <f>[2]Final!BS202</f>
        <v>0</v>
      </c>
      <c r="BS81" s="277">
        <f>[2]Final!BT202</f>
        <v>0</v>
      </c>
      <c r="BT81" s="277">
        <f>[2]Final!BU202</f>
        <v>0</v>
      </c>
      <c r="BU81" s="277">
        <f>[2]Final!BV202</f>
        <v>0</v>
      </c>
      <c r="BV81" s="277">
        <f>[2]Final!BW202</f>
        <v>0</v>
      </c>
      <c r="BW81" s="277">
        <f>[2]Final!BX202</f>
        <v>0</v>
      </c>
      <c r="BX81" s="277">
        <f>[2]Final!BY202</f>
        <v>0.67937080379406567</v>
      </c>
      <c r="BY81" s="277">
        <f>[2]Final!BZ202</f>
        <v>0.10949239540315175</v>
      </c>
      <c r="BZ81" s="277">
        <f>[2]Final!CA202</f>
        <v>0.10888987007094358</v>
      </c>
      <c r="CA81" s="277">
        <f>[2]Final!CB202</f>
        <v>0.10224693073183887</v>
      </c>
      <c r="CB81" s="277">
        <f>[2]Final!CC202</f>
        <v>0</v>
      </c>
      <c r="CC81" s="277">
        <f>[2]Final!CD202</f>
        <v>0</v>
      </c>
      <c r="CD81" s="277">
        <f>[2]Final!CE202</f>
        <v>0</v>
      </c>
      <c r="CE81" s="277">
        <f>[2]Final!CF202</f>
        <v>0</v>
      </c>
      <c r="CF81" s="277">
        <f>[2]Final!CG202</f>
        <v>0</v>
      </c>
      <c r="CG81" s="277">
        <f>[2]Final!CH202</f>
        <v>0</v>
      </c>
      <c r="CH81" s="277">
        <f>[2]Final!CI202</f>
        <v>0</v>
      </c>
      <c r="CI81" s="277">
        <f>[2]Final!CJ202</f>
        <v>0</v>
      </c>
      <c r="CJ81" s="277">
        <f>[2]Final!CK202</f>
        <v>0</v>
      </c>
      <c r="CK81" s="277">
        <f>[2]Final!CL202</f>
        <v>0</v>
      </c>
      <c r="CL81" s="277">
        <f>[2]Final!CM202</f>
        <v>0</v>
      </c>
      <c r="CM81" s="277">
        <f>[2]Final!CN202</f>
        <v>0</v>
      </c>
      <c r="CN81" s="277">
        <f>[2]Final!CO202</f>
        <v>0</v>
      </c>
      <c r="CO81" s="277">
        <f>[2]Final!CP202</f>
        <v>0</v>
      </c>
      <c r="CP81" s="277">
        <f>[2]Final!CQ202</f>
        <v>0</v>
      </c>
      <c r="CQ81" s="277">
        <f>[2]Final!CR202</f>
        <v>0</v>
      </c>
      <c r="CR81" s="277">
        <f>[2]Final!CS202</f>
        <v>0</v>
      </c>
      <c r="CS81" s="277">
        <f>[2]Final!CT202</f>
        <v>0</v>
      </c>
      <c r="CT81" s="277">
        <f>[2]Final!CU202</f>
        <v>0</v>
      </c>
      <c r="CU81" s="277">
        <f>[2]Final!CV202</f>
        <v>0</v>
      </c>
      <c r="CV81" s="277">
        <f>[2]Final!CW202</f>
        <v>0</v>
      </c>
      <c r="CW81" s="277">
        <f>[2]Final!CX202</f>
        <v>0</v>
      </c>
      <c r="CX81" s="277">
        <f>[2]Final!CY202</f>
        <v>0</v>
      </c>
      <c r="CY81" s="277">
        <f>[2]Final!CZ202</f>
        <v>0</v>
      </c>
      <c r="CZ81" s="277">
        <f>[2]Final!DA202</f>
        <v>0</v>
      </c>
      <c r="DA81" s="277">
        <f>[2]Final!DB202</f>
        <v>0</v>
      </c>
      <c r="DB81" s="277">
        <f>[2]Final!DC202</f>
        <v>0</v>
      </c>
      <c r="DC81" s="92"/>
      <c r="DD81" s="92"/>
      <c r="DE81" s="92"/>
      <c r="DF81" s="92"/>
      <c r="DG81" s="92"/>
      <c r="DH81" s="92"/>
      <c r="DI81" s="92"/>
      <c r="DJ81" s="92"/>
      <c r="DK81" s="92"/>
      <c r="DL81" s="92"/>
      <c r="DM81" s="92"/>
      <c r="DN81" s="92"/>
      <c r="DO81" s="92"/>
      <c r="DP81" s="92"/>
    </row>
    <row r="82" spans="1:120" x14ac:dyDescent="0.75">
      <c r="A82" s="226">
        <f t="shared" si="1"/>
        <v>1.0000000000000002</v>
      </c>
      <c r="B82" s="92" t="s">
        <v>1201</v>
      </c>
      <c r="C82" s="277">
        <f>[2]Final!D203</f>
        <v>0</v>
      </c>
      <c r="D82" s="277">
        <f>[2]Final!E203</f>
        <v>0</v>
      </c>
      <c r="E82" s="277">
        <f>[2]Final!F203</f>
        <v>0</v>
      </c>
      <c r="F82" s="277">
        <f>[2]Final!G203</f>
        <v>0</v>
      </c>
      <c r="G82" s="277">
        <f>[2]Final!H203</f>
        <v>0</v>
      </c>
      <c r="H82" s="277">
        <f>[2]Final!I203</f>
        <v>0</v>
      </c>
      <c r="I82" s="277">
        <f>[2]Final!J203</f>
        <v>0</v>
      </c>
      <c r="J82" s="277">
        <f>[2]Final!K203</f>
        <v>0</v>
      </c>
      <c r="K82" s="277">
        <f>[2]Final!L203</f>
        <v>0</v>
      </c>
      <c r="L82" s="277">
        <f>[2]Final!M203</f>
        <v>0</v>
      </c>
      <c r="M82" s="277">
        <f>[2]Final!N203</f>
        <v>0</v>
      </c>
      <c r="N82" s="277">
        <f>[2]Final!O203</f>
        <v>0</v>
      </c>
      <c r="O82" s="277">
        <f>[2]Final!P203</f>
        <v>0</v>
      </c>
      <c r="P82" s="277">
        <f>[2]Final!Q203</f>
        <v>0</v>
      </c>
      <c r="Q82" s="277">
        <f>[2]Final!R203</f>
        <v>0</v>
      </c>
      <c r="R82" s="277">
        <f>[2]Final!S203</f>
        <v>0</v>
      </c>
      <c r="S82" s="277">
        <f>[2]Final!T203</f>
        <v>0</v>
      </c>
      <c r="T82" s="277">
        <f>[2]Final!U203</f>
        <v>0</v>
      </c>
      <c r="U82" s="277">
        <f>[2]Final!V203</f>
        <v>0</v>
      </c>
      <c r="V82" s="277">
        <f>[2]Final!W203</f>
        <v>0</v>
      </c>
      <c r="W82" s="277">
        <f>[2]Final!X203</f>
        <v>0</v>
      </c>
      <c r="X82" s="277">
        <f>[2]Final!Y203</f>
        <v>0</v>
      </c>
      <c r="Y82" s="277">
        <f>[2]Final!Z203</f>
        <v>0</v>
      </c>
      <c r="Z82" s="277">
        <f>[2]Final!AA203</f>
        <v>0</v>
      </c>
      <c r="AA82" s="277">
        <f>[2]Final!AB203</f>
        <v>0</v>
      </c>
      <c r="AB82" s="277">
        <f>[2]Final!AC203</f>
        <v>0</v>
      </c>
      <c r="AC82" s="277">
        <f>[2]Final!AD203</f>
        <v>0</v>
      </c>
      <c r="AD82" s="277">
        <f>[2]Final!AE203</f>
        <v>0</v>
      </c>
      <c r="AE82" s="277">
        <f>[2]Final!AF203</f>
        <v>0</v>
      </c>
      <c r="AF82" s="277">
        <f>[2]Final!AG203</f>
        <v>0</v>
      </c>
      <c r="AG82" s="277">
        <f>[2]Final!AH203</f>
        <v>0</v>
      </c>
      <c r="AH82" s="277">
        <f>[2]Final!AI203</f>
        <v>0</v>
      </c>
      <c r="AI82" s="277">
        <f>[2]Final!AJ203</f>
        <v>0</v>
      </c>
      <c r="AJ82" s="277">
        <f>[2]Final!AK203</f>
        <v>0</v>
      </c>
      <c r="AK82" s="277">
        <f>[2]Final!AL203</f>
        <v>0</v>
      </c>
      <c r="AL82" s="277">
        <f>[2]Final!AM203</f>
        <v>0</v>
      </c>
      <c r="AM82" s="277">
        <f>[2]Final!AN203</f>
        <v>0</v>
      </c>
      <c r="AN82" s="277">
        <f>[2]Final!AO203</f>
        <v>0</v>
      </c>
      <c r="AO82" s="277">
        <f>[2]Final!AP203</f>
        <v>0</v>
      </c>
      <c r="AP82" s="277">
        <f>[2]Final!AQ203</f>
        <v>0</v>
      </c>
      <c r="AQ82" s="277">
        <f>[2]Final!AR203</f>
        <v>0</v>
      </c>
      <c r="AR82" s="277">
        <f>[2]Final!AS203</f>
        <v>0</v>
      </c>
      <c r="AS82" s="277">
        <f>[2]Final!AT203</f>
        <v>0</v>
      </c>
      <c r="AT82" s="277">
        <f>[2]Final!AU203</f>
        <v>0</v>
      </c>
      <c r="AU82" s="277">
        <f>[2]Final!AV203</f>
        <v>0</v>
      </c>
      <c r="AV82" s="277">
        <f>[2]Final!AW203</f>
        <v>0</v>
      </c>
      <c r="AW82" s="277">
        <f>[2]Final!AX203</f>
        <v>0</v>
      </c>
      <c r="AX82" s="277">
        <f>[2]Final!AY203</f>
        <v>0</v>
      </c>
      <c r="AY82" s="277">
        <f>[2]Final!AZ203</f>
        <v>0</v>
      </c>
      <c r="AZ82" s="277">
        <f>[2]Final!BA203</f>
        <v>0</v>
      </c>
      <c r="BA82" s="277">
        <f>[2]Final!BB203</f>
        <v>0</v>
      </c>
      <c r="BB82" s="277">
        <f>[2]Final!BC203</f>
        <v>0</v>
      </c>
      <c r="BC82" s="277">
        <f>[2]Final!BD203</f>
        <v>0</v>
      </c>
      <c r="BD82" s="277">
        <f>[2]Final!BE203</f>
        <v>0</v>
      </c>
      <c r="BE82" s="277">
        <f>[2]Final!BF203</f>
        <v>0</v>
      </c>
      <c r="BF82" s="277">
        <f>[2]Final!BG203</f>
        <v>0</v>
      </c>
      <c r="BG82" s="277">
        <f>[2]Final!BH203</f>
        <v>0</v>
      </c>
      <c r="BH82" s="277">
        <f>[2]Final!BI203</f>
        <v>0</v>
      </c>
      <c r="BI82" s="277">
        <f>[2]Final!BJ203</f>
        <v>0</v>
      </c>
      <c r="BJ82" s="277">
        <f>[2]Final!BK203</f>
        <v>0</v>
      </c>
      <c r="BK82" s="277">
        <f>[2]Final!BL203</f>
        <v>0</v>
      </c>
      <c r="BL82" s="277">
        <f>[2]Final!BM203</f>
        <v>0</v>
      </c>
      <c r="BM82" s="277">
        <f>[2]Final!BN203</f>
        <v>0</v>
      </c>
      <c r="BN82" s="277">
        <f>[2]Final!BO203</f>
        <v>0</v>
      </c>
      <c r="BO82" s="277">
        <f>[2]Final!BP203</f>
        <v>0</v>
      </c>
      <c r="BP82" s="277">
        <f>[2]Final!BQ203</f>
        <v>0</v>
      </c>
      <c r="BQ82" s="277">
        <f>[2]Final!BR203</f>
        <v>0</v>
      </c>
      <c r="BR82" s="277">
        <f>[2]Final!BS203</f>
        <v>0</v>
      </c>
      <c r="BS82" s="277">
        <f>[2]Final!BT203</f>
        <v>0</v>
      </c>
      <c r="BT82" s="277">
        <f>[2]Final!BU203</f>
        <v>0</v>
      </c>
      <c r="BU82" s="277">
        <f>[2]Final!BV203</f>
        <v>0</v>
      </c>
      <c r="BV82" s="277">
        <f>[2]Final!BW203</f>
        <v>0</v>
      </c>
      <c r="BW82" s="277">
        <f>[2]Final!BX203</f>
        <v>0</v>
      </c>
      <c r="BX82" s="277">
        <f>[2]Final!BY203</f>
        <v>0.69468589753705157</v>
      </c>
      <c r="BY82" s="277">
        <f>[2]Final!BZ203</f>
        <v>0.15416211508006505</v>
      </c>
      <c r="BZ82" s="277">
        <f>[2]Final!CA203</f>
        <v>0.11006237148757843</v>
      </c>
      <c r="CA82" s="277">
        <f>[2]Final!CB203</f>
        <v>4.1089615895305034E-2</v>
      </c>
      <c r="CB82" s="277">
        <f>[2]Final!CC203</f>
        <v>0</v>
      </c>
      <c r="CC82" s="277">
        <f>[2]Final!CD203</f>
        <v>0</v>
      </c>
      <c r="CD82" s="277">
        <f>[2]Final!CE203</f>
        <v>0</v>
      </c>
      <c r="CE82" s="277">
        <f>[2]Final!CF203</f>
        <v>0</v>
      </c>
      <c r="CF82" s="277">
        <f>[2]Final!CG203</f>
        <v>0</v>
      </c>
      <c r="CG82" s="277">
        <f>[2]Final!CH203</f>
        <v>0</v>
      </c>
      <c r="CH82" s="277">
        <f>[2]Final!CI203</f>
        <v>0</v>
      </c>
      <c r="CI82" s="277">
        <f>[2]Final!CJ203</f>
        <v>0</v>
      </c>
      <c r="CJ82" s="277">
        <f>[2]Final!CK203</f>
        <v>0</v>
      </c>
      <c r="CK82" s="277">
        <f>[2]Final!CL203</f>
        <v>0</v>
      </c>
      <c r="CL82" s="277">
        <f>[2]Final!CM203</f>
        <v>0</v>
      </c>
      <c r="CM82" s="277">
        <f>[2]Final!CN203</f>
        <v>0</v>
      </c>
      <c r="CN82" s="277">
        <f>[2]Final!CO203</f>
        <v>0</v>
      </c>
      <c r="CO82" s="277">
        <f>[2]Final!CP203</f>
        <v>0</v>
      </c>
      <c r="CP82" s="277">
        <f>[2]Final!CQ203</f>
        <v>0</v>
      </c>
      <c r="CQ82" s="277">
        <f>[2]Final!CR203</f>
        <v>0</v>
      </c>
      <c r="CR82" s="277">
        <f>[2]Final!CS203</f>
        <v>0</v>
      </c>
      <c r="CS82" s="277">
        <f>[2]Final!CT203</f>
        <v>0</v>
      </c>
      <c r="CT82" s="277">
        <f>[2]Final!CU203</f>
        <v>0</v>
      </c>
      <c r="CU82" s="277">
        <f>[2]Final!CV203</f>
        <v>0</v>
      </c>
      <c r="CV82" s="277">
        <f>[2]Final!CW203</f>
        <v>0</v>
      </c>
      <c r="CW82" s="277">
        <f>[2]Final!CX203</f>
        <v>0</v>
      </c>
      <c r="CX82" s="277">
        <f>[2]Final!CY203</f>
        <v>0</v>
      </c>
      <c r="CY82" s="277">
        <f>[2]Final!CZ203</f>
        <v>0</v>
      </c>
      <c r="CZ82" s="277">
        <f>[2]Final!DA203</f>
        <v>0</v>
      </c>
      <c r="DA82" s="277">
        <f>[2]Final!DB203</f>
        <v>0</v>
      </c>
      <c r="DB82" s="277">
        <f>[2]Final!DC203</f>
        <v>0</v>
      </c>
      <c r="DC82" s="92"/>
      <c r="DD82" s="92"/>
      <c r="DE82" s="92"/>
      <c r="DF82" s="92"/>
      <c r="DG82" s="92"/>
      <c r="DH82" s="92"/>
      <c r="DI82" s="92"/>
      <c r="DJ82" s="92"/>
      <c r="DK82" s="92"/>
      <c r="DL82" s="92"/>
      <c r="DM82" s="92"/>
      <c r="DN82" s="92"/>
      <c r="DO82" s="92"/>
      <c r="DP82" s="92"/>
    </row>
    <row r="83" spans="1:120" x14ac:dyDescent="0.75">
      <c r="A83" s="226">
        <f t="shared" si="1"/>
        <v>1</v>
      </c>
      <c r="B83" s="92" t="s">
        <v>1204</v>
      </c>
      <c r="C83" s="277">
        <f>[2]Final!D204</f>
        <v>0</v>
      </c>
      <c r="D83" s="277">
        <f>[2]Final!E204</f>
        <v>0</v>
      </c>
      <c r="E83" s="277">
        <f>[2]Final!F204</f>
        <v>0</v>
      </c>
      <c r="F83" s="277">
        <f>[2]Final!G204</f>
        <v>0</v>
      </c>
      <c r="G83" s="277">
        <f>[2]Final!H204</f>
        <v>0</v>
      </c>
      <c r="H83" s="277">
        <f>[2]Final!I204</f>
        <v>0</v>
      </c>
      <c r="I83" s="277">
        <f>[2]Final!J204</f>
        <v>0</v>
      </c>
      <c r="J83" s="277">
        <f>[2]Final!K204</f>
        <v>0</v>
      </c>
      <c r="K83" s="277">
        <f>[2]Final!L204</f>
        <v>0</v>
      </c>
      <c r="L83" s="277">
        <f>[2]Final!M204</f>
        <v>0</v>
      </c>
      <c r="M83" s="277">
        <f>[2]Final!N204</f>
        <v>0</v>
      </c>
      <c r="N83" s="277">
        <f>[2]Final!O204</f>
        <v>0</v>
      </c>
      <c r="O83" s="277">
        <f>[2]Final!P204</f>
        <v>0</v>
      </c>
      <c r="P83" s="277">
        <f>[2]Final!Q204</f>
        <v>0</v>
      </c>
      <c r="Q83" s="277">
        <f>[2]Final!R204</f>
        <v>0</v>
      </c>
      <c r="R83" s="277">
        <f>[2]Final!S204</f>
        <v>0</v>
      </c>
      <c r="S83" s="277">
        <f>[2]Final!T204</f>
        <v>0</v>
      </c>
      <c r="T83" s="277">
        <f>[2]Final!U204</f>
        <v>0</v>
      </c>
      <c r="U83" s="277">
        <f>[2]Final!V204</f>
        <v>0</v>
      </c>
      <c r="V83" s="277">
        <f>[2]Final!W204</f>
        <v>0</v>
      </c>
      <c r="W83" s="277">
        <f>[2]Final!X204</f>
        <v>0</v>
      </c>
      <c r="X83" s="277">
        <f>[2]Final!Y204</f>
        <v>0</v>
      </c>
      <c r="Y83" s="277">
        <f>[2]Final!Z204</f>
        <v>0</v>
      </c>
      <c r="Z83" s="277">
        <f>[2]Final!AA204</f>
        <v>0</v>
      </c>
      <c r="AA83" s="277">
        <f>[2]Final!AB204</f>
        <v>0</v>
      </c>
      <c r="AB83" s="277">
        <f>[2]Final!AC204</f>
        <v>0</v>
      </c>
      <c r="AC83" s="277">
        <f>[2]Final!AD204</f>
        <v>0</v>
      </c>
      <c r="AD83" s="277">
        <f>[2]Final!AE204</f>
        <v>0</v>
      </c>
      <c r="AE83" s="277">
        <f>[2]Final!AF204</f>
        <v>0</v>
      </c>
      <c r="AF83" s="277">
        <f>[2]Final!AG204</f>
        <v>0</v>
      </c>
      <c r="AG83" s="277">
        <f>[2]Final!AH204</f>
        <v>0</v>
      </c>
      <c r="AH83" s="277">
        <f>[2]Final!AI204</f>
        <v>0</v>
      </c>
      <c r="AI83" s="277">
        <f>[2]Final!AJ204</f>
        <v>0</v>
      </c>
      <c r="AJ83" s="277">
        <f>[2]Final!AK204</f>
        <v>0</v>
      </c>
      <c r="AK83" s="277">
        <f>[2]Final!AL204</f>
        <v>0</v>
      </c>
      <c r="AL83" s="277">
        <f>[2]Final!AM204</f>
        <v>0</v>
      </c>
      <c r="AM83" s="277">
        <f>[2]Final!AN204</f>
        <v>0</v>
      </c>
      <c r="AN83" s="277">
        <f>[2]Final!AO204</f>
        <v>0</v>
      </c>
      <c r="AO83" s="277">
        <f>[2]Final!AP204</f>
        <v>5.1718344048431479E-3</v>
      </c>
      <c r="AP83" s="277">
        <f>[2]Final!AQ204</f>
        <v>9.0223636254016765E-4</v>
      </c>
      <c r="AQ83" s="277">
        <f>[2]Final!AR204</f>
        <v>0</v>
      </c>
      <c r="AR83" s="277">
        <f>[2]Final!AS204</f>
        <v>0</v>
      </c>
      <c r="AS83" s="277">
        <f>[2]Final!AT204</f>
        <v>0</v>
      </c>
      <c r="AT83" s="277">
        <f>[2]Final!AU204</f>
        <v>0</v>
      </c>
      <c r="AU83" s="277">
        <f>[2]Final!AV204</f>
        <v>0</v>
      </c>
      <c r="AV83" s="277">
        <f>[2]Final!AW204</f>
        <v>2.84404344571405E-3</v>
      </c>
      <c r="AW83" s="277">
        <f>[2]Final!AX204</f>
        <v>0</v>
      </c>
      <c r="AX83" s="277">
        <f>[2]Final!AY204</f>
        <v>1.5164959891865551E-4</v>
      </c>
      <c r="AY83" s="277">
        <f>[2]Final!AZ204</f>
        <v>0</v>
      </c>
      <c r="AZ83" s="277">
        <f>[2]Final!BA204</f>
        <v>0</v>
      </c>
      <c r="BA83" s="277">
        <f>[2]Final!BB204</f>
        <v>0</v>
      </c>
      <c r="BB83" s="277">
        <f>[2]Final!BC204</f>
        <v>0</v>
      </c>
      <c r="BC83" s="277">
        <f>[2]Final!BD204</f>
        <v>0</v>
      </c>
      <c r="BD83" s="277">
        <f>[2]Final!BE204</f>
        <v>0</v>
      </c>
      <c r="BE83" s="277">
        <f>[2]Final!BF204</f>
        <v>0</v>
      </c>
      <c r="BF83" s="277">
        <f>[2]Final!BG204</f>
        <v>0</v>
      </c>
      <c r="BG83" s="277">
        <f>[2]Final!BH204</f>
        <v>0</v>
      </c>
      <c r="BH83" s="277">
        <f>[2]Final!BI204</f>
        <v>4.6111075437908116E-3</v>
      </c>
      <c r="BI83" s="277">
        <f>[2]Final!BJ204</f>
        <v>0</v>
      </c>
      <c r="BJ83" s="277">
        <f>[2]Final!BK204</f>
        <v>0</v>
      </c>
      <c r="BK83" s="277">
        <f>[2]Final!BL204</f>
        <v>0</v>
      </c>
      <c r="BL83" s="277">
        <f>[2]Final!BM204</f>
        <v>0</v>
      </c>
      <c r="BM83" s="277">
        <f>[2]Final!BN204</f>
        <v>0</v>
      </c>
      <c r="BN83" s="277">
        <f>[2]Final!BO204</f>
        <v>0</v>
      </c>
      <c r="BO83" s="277">
        <f>[2]Final!BP204</f>
        <v>0</v>
      </c>
      <c r="BP83" s="277">
        <f>[2]Final!BQ204</f>
        <v>0</v>
      </c>
      <c r="BQ83" s="277">
        <f>[2]Final!BR204</f>
        <v>0</v>
      </c>
      <c r="BR83" s="277">
        <f>[2]Final!BS204</f>
        <v>0</v>
      </c>
      <c r="BS83" s="277">
        <f>[2]Final!BT204</f>
        <v>0</v>
      </c>
      <c r="BT83" s="277">
        <f>[2]Final!BU204</f>
        <v>0</v>
      </c>
      <c r="BU83" s="277">
        <f>[2]Final!BV204</f>
        <v>0</v>
      </c>
      <c r="BV83" s="277">
        <f>[2]Final!BW204</f>
        <v>4.3762868616390354E-3</v>
      </c>
      <c r="BW83" s="277">
        <f>[2]Final!BX204</f>
        <v>0</v>
      </c>
      <c r="BX83" s="277">
        <f>[2]Final!BY204</f>
        <v>0</v>
      </c>
      <c r="BY83" s="277">
        <f>[2]Final!BZ204</f>
        <v>1.1936445446102855E-3</v>
      </c>
      <c r="BZ83" s="277">
        <f>[2]Final!CA204</f>
        <v>0.95143782544177347</v>
      </c>
      <c r="CA83" s="277">
        <f>[2]Final!CB204</f>
        <v>0</v>
      </c>
      <c r="CB83" s="277">
        <f>[2]Final!CC204</f>
        <v>2.6800465790136698E-2</v>
      </c>
      <c r="CC83" s="277">
        <f>[2]Final!CD204</f>
        <v>0</v>
      </c>
      <c r="CD83" s="277">
        <f>[2]Final!CE204</f>
        <v>0</v>
      </c>
      <c r="CE83" s="277">
        <f>[2]Final!CF204</f>
        <v>0</v>
      </c>
      <c r="CF83" s="277">
        <f>[2]Final!CG204</f>
        <v>2.3149127584868277E-3</v>
      </c>
      <c r="CG83" s="277">
        <f>[2]Final!CH204</f>
        <v>0</v>
      </c>
      <c r="CH83" s="277">
        <f>[2]Final!CI204</f>
        <v>0</v>
      </c>
      <c r="CI83" s="277">
        <f>[2]Final!CJ204</f>
        <v>0</v>
      </c>
      <c r="CJ83" s="277">
        <f>[2]Final!CK204</f>
        <v>0</v>
      </c>
      <c r="CK83" s="277">
        <f>[2]Final!CL204</f>
        <v>0</v>
      </c>
      <c r="CL83" s="277">
        <f>[2]Final!CM204</f>
        <v>0</v>
      </c>
      <c r="CM83" s="277">
        <f>[2]Final!CN204</f>
        <v>0</v>
      </c>
      <c r="CN83" s="277">
        <f>[2]Final!CO204</f>
        <v>0</v>
      </c>
      <c r="CO83" s="277">
        <f>[2]Final!CP204</f>
        <v>0</v>
      </c>
      <c r="CP83" s="277">
        <f>[2]Final!CQ204</f>
        <v>1.9599324754693149E-4</v>
      </c>
      <c r="CQ83" s="277">
        <f>[2]Final!CR204</f>
        <v>0</v>
      </c>
      <c r="CR83" s="277">
        <f>[2]Final!CS204</f>
        <v>0</v>
      </c>
      <c r="CS83" s="277">
        <f>[2]Final!CT204</f>
        <v>0</v>
      </c>
      <c r="CT83" s="277">
        <f>[2]Final!CU204</f>
        <v>0</v>
      </c>
      <c r="CU83" s="277">
        <f>[2]Final!CV204</f>
        <v>0</v>
      </c>
      <c r="CV83" s="277">
        <f>[2]Final!CW204</f>
        <v>0</v>
      </c>
      <c r="CW83" s="277">
        <f>[2]Final!CX204</f>
        <v>0</v>
      </c>
      <c r="CX83" s="277">
        <f>[2]Final!CY204</f>
        <v>0</v>
      </c>
      <c r="CY83" s="277">
        <f>[2]Final!CZ204</f>
        <v>0</v>
      </c>
      <c r="CZ83" s="277">
        <f>[2]Final!DA204</f>
        <v>0</v>
      </c>
      <c r="DA83" s="277">
        <f>[2]Final!DB204</f>
        <v>0</v>
      </c>
      <c r="DB83" s="277">
        <f>[2]Final!DC204</f>
        <v>0</v>
      </c>
      <c r="DC83" s="92"/>
      <c r="DD83" s="92"/>
      <c r="DE83" s="92"/>
      <c r="DF83" s="92"/>
      <c r="DG83" s="92"/>
      <c r="DH83" s="92"/>
      <c r="DI83" s="92"/>
      <c r="DJ83" s="92"/>
      <c r="DK83" s="92"/>
      <c r="DL83" s="92"/>
      <c r="DM83" s="92"/>
      <c r="DN83" s="92"/>
      <c r="DO83" s="92"/>
      <c r="DP83" s="92"/>
    </row>
    <row r="84" spans="1:120" x14ac:dyDescent="0.75">
      <c r="A84" s="226">
        <f t="shared" si="1"/>
        <v>1.0000000000000002</v>
      </c>
      <c r="B84" s="92" t="s">
        <v>1207</v>
      </c>
      <c r="C84" s="277">
        <f>[2]Final!D205</f>
        <v>0</v>
      </c>
      <c r="D84" s="277">
        <f>[2]Final!E205</f>
        <v>0</v>
      </c>
      <c r="E84" s="277">
        <f>[2]Final!F205</f>
        <v>0</v>
      </c>
      <c r="F84" s="277">
        <f>[2]Final!G205</f>
        <v>0</v>
      </c>
      <c r="G84" s="277">
        <f>[2]Final!H205</f>
        <v>0</v>
      </c>
      <c r="H84" s="277">
        <f>[2]Final!I205</f>
        <v>0</v>
      </c>
      <c r="I84" s="277">
        <f>[2]Final!J205</f>
        <v>0</v>
      </c>
      <c r="J84" s="277">
        <f>[2]Final!K205</f>
        <v>0</v>
      </c>
      <c r="K84" s="277">
        <f>[2]Final!L205</f>
        <v>0</v>
      </c>
      <c r="L84" s="277">
        <f>[2]Final!M205</f>
        <v>0</v>
      </c>
      <c r="M84" s="277">
        <f>[2]Final!N205</f>
        <v>0</v>
      </c>
      <c r="N84" s="277">
        <f>[2]Final!O205</f>
        <v>0</v>
      </c>
      <c r="O84" s="277">
        <f>[2]Final!P205</f>
        <v>0</v>
      </c>
      <c r="P84" s="277">
        <f>[2]Final!Q205</f>
        <v>0</v>
      </c>
      <c r="Q84" s="277">
        <f>[2]Final!R205</f>
        <v>0</v>
      </c>
      <c r="R84" s="277">
        <f>[2]Final!S205</f>
        <v>0</v>
      </c>
      <c r="S84" s="277">
        <f>[2]Final!T205</f>
        <v>0</v>
      </c>
      <c r="T84" s="277">
        <f>[2]Final!U205</f>
        <v>0</v>
      </c>
      <c r="U84" s="277">
        <f>[2]Final!V205</f>
        <v>0</v>
      </c>
      <c r="V84" s="277">
        <f>[2]Final!W205</f>
        <v>0</v>
      </c>
      <c r="W84" s="277">
        <f>[2]Final!X205</f>
        <v>0</v>
      </c>
      <c r="X84" s="277">
        <f>[2]Final!Y205</f>
        <v>0</v>
      </c>
      <c r="Y84" s="277">
        <f>[2]Final!Z205</f>
        <v>0</v>
      </c>
      <c r="Z84" s="277">
        <f>[2]Final!AA205</f>
        <v>0</v>
      </c>
      <c r="AA84" s="277">
        <f>[2]Final!AB205</f>
        <v>0</v>
      </c>
      <c r="AB84" s="277">
        <f>[2]Final!AC205</f>
        <v>0</v>
      </c>
      <c r="AC84" s="277">
        <f>[2]Final!AD205</f>
        <v>0</v>
      </c>
      <c r="AD84" s="277">
        <f>[2]Final!AE205</f>
        <v>0</v>
      </c>
      <c r="AE84" s="277">
        <f>[2]Final!AF205</f>
        <v>0</v>
      </c>
      <c r="AF84" s="277">
        <f>[2]Final!AG205</f>
        <v>0</v>
      </c>
      <c r="AG84" s="277">
        <f>[2]Final!AH205</f>
        <v>0</v>
      </c>
      <c r="AH84" s="277">
        <f>[2]Final!AI205</f>
        <v>0</v>
      </c>
      <c r="AI84" s="277">
        <f>[2]Final!AJ205</f>
        <v>0</v>
      </c>
      <c r="AJ84" s="277">
        <f>[2]Final!AK205</f>
        <v>0</v>
      </c>
      <c r="AK84" s="277">
        <f>[2]Final!AL205</f>
        <v>0</v>
      </c>
      <c r="AL84" s="277">
        <f>[2]Final!AM205</f>
        <v>0</v>
      </c>
      <c r="AM84" s="277">
        <f>[2]Final!AN205</f>
        <v>0</v>
      </c>
      <c r="AN84" s="277">
        <f>[2]Final!AO205</f>
        <v>0</v>
      </c>
      <c r="AO84" s="277">
        <f>[2]Final!AP205</f>
        <v>0</v>
      </c>
      <c r="AP84" s="277">
        <f>[2]Final!AQ205</f>
        <v>0</v>
      </c>
      <c r="AQ84" s="277">
        <f>[2]Final!AR205</f>
        <v>0</v>
      </c>
      <c r="AR84" s="277">
        <f>[2]Final!AS205</f>
        <v>0</v>
      </c>
      <c r="AS84" s="277">
        <f>[2]Final!AT205</f>
        <v>0</v>
      </c>
      <c r="AT84" s="277">
        <f>[2]Final!AU205</f>
        <v>0</v>
      </c>
      <c r="AU84" s="277">
        <f>[2]Final!AV205</f>
        <v>0</v>
      </c>
      <c r="AV84" s="277">
        <f>[2]Final!AW205</f>
        <v>0</v>
      </c>
      <c r="AW84" s="277">
        <f>[2]Final!AX205</f>
        <v>0</v>
      </c>
      <c r="AX84" s="277">
        <f>[2]Final!AY205</f>
        <v>0</v>
      </c>
      <c r="AY84" s="277">
        <f>[2]Final!AZ205</f>
        <v>0</v>
      </c>
      <c r="AZ84" s="277">
        <f>[2]Final!BA205</f>
        <v>0</v>
      </c>
      <c r="BA84" s="277">
        <f>[2]Final!BB205</f>
        <v>0</v>
      </c>
      <c r="BB84" s="277">
        <f>[2]Final!BC205</f>
        <v>0</v>
      </c>
      <c r="BC84" s="277">
        <f>[2]Final!BD205</f>
        <v>0</v>
      </c>
      <c r="BD84" s="277">
        <f>[2]Final!BE205</f>
        <v>0</v>
      </c>
      <c r="BE84" s="277">
        <f>[2]Final!BF205</f>
        <v>0</v>
      </c>
      <c r="BF84" s="277">
        <f>[2]Final!BG205</f>
        <v>0</v>
      </c>
      <c r="BG84" s="277">
        <f>[2]Final!BH205</f>
        <v>0</v>
      </c>
      <c r="BH84" s="277">
        <f>[2]Final!BI205</f>
        <v>0</v>
      </c>
      <c r="BI84" s="277">
        <f>[2]Final!BJ205</f>
        <v>2.3333622415564223E-3</v>
      </c>
      <c r="BJ84" s="277">
        <f>[2]Final!BK205</f>
        <v>0</v>
      </c>
      <c r="BK84" s="277">
        <f>[2]Final!BL205</f>
        <v>0</v>
      </c>
      <c r="BL84" s="277">
        <f>[2]Final!BM205</f>
        <v>0</v>
      </c>
      <c r="BM84" s="277">
        <f>[2]Final!BN205</f>
        <v>0</v>
      </c>
      <c r="BN84" s="277">
        <f>[2]Final!BO205</f>
        <v>0</v>
      </c>
      <c r="BO84" s="277">
        <f>[2]Final!BP205</f>
        <v>0</v>
      </c>
      <c r="BP84" s="277">
        <f>[2]Final!BQ205</f>
        <v>0</v>
      </c>
      <c r="BQ84" s="277">
        <f>[2]Final!BR205</f>
        <v>0</v>
      </c>
      <c r="BR84" s="277">
        <f>[2]Final!BS205</f>
        <v>0</v>
      </c>
      <c r="BS84" s="277">
        <f>[2]Final!BT205</f>
        <v>0</v>
      </c>
      <c r="BT84" s="277">
        <f>[2]Final!BU205</f>
        <v>0</v>
      </c>
      <c r="BU84" s="277">
        <f>[2]Final!BV205</f>
        <v>0</v>
      </c>
      <c r="BV84" s="277">
        <f>[2]Final!BW205</f>
        <v>1.1014567707066051E-2</v>
      </c>
      <c r="BW84" s="277">
        <f>[2]Final!BX205</f>
        <v>0</v>
      </c>
      <c r="BX84" s="277">
        <f>[2]Final!BY205</f>
        <v>6.6630859954665556E-3</v>
      </c>
      <c r="BY84" s="277">
        <f>[2]Final!BZ205</f>
        <v>1.2252616318632603E-3</v>
      </c>
      <c r="BZ84" s="277">
        <f>[2]Final!CA205</f>
        <v>0</v>
      </c>
      <c r="CA84" s="277">
        <f>[2]Final!CB205</f>
        <v>0.94683309781720482</v>
      </c>
      <c r="CB84" s="277">
        <f>[2]Final!CC205</f>
        <v>1.1650905836415737E-2</v>
      </c>
      <c r="CC84" s="277">
        <f>[2]Final!CD205</f>
        <v>6.0716017193191188E-4</v>
      </c>
      <c r="CD84" s="277">
        <f>[2]Final!CE205</f>
        <v>0</v>
      </c>
      <c r="CE84" s="277">
        <f>[2]Final!CF205</f>
        <v>0</v>
      </c>
      <c r="CF84" s="277">
        <f>[2]Final!CG205</f>
        <v>5.7462441680597668E-3</v>
      </c>
      <c r="CG84" s="277">
        <f>[2]Final!CH205</f>
        <v>0</v>
      </c>
      <c r="CH84" s="277">
        <f>[2]Final!CI205</f>
        <v>0</v>
      </c>
      <c r="CI84" s="277">
        <f>[2]Final!CJ205</f>
        <v>0</v>
      </c>
      <c r="CJ84" s="277">
        <f>[2]Final!CK205</f>
        <v>0</v>
      </c>
      <c r="CK84" s="277">
        <f>[2]Final!CL205</f>
        <v>0</v>
      </c>
      <c r="CL84" s="277">
        <f>[2]Final!CM205</f>
        <v>0</v>
      </c>
      <c r="CM84" s="277">
        <f>[2]Final!CN205</f>
        <v>0</v>
      </c>
      <c r="CN84" s="277">
        <f>[2]Final!CO205</f>
        <v>0</v>
      </c>
      <c r="CO84" s="277">
        <f>[2]Final!CP205</f>
        <v>0</v>
      </c>
      <c r="CP84" s="277">
        <f>[2]Final!CQ205</f>
        <v>2.9407404250847403E-3</v>
      </c>
      <c r="CQ84" s="277">
        <f>[2]Final!CR205</f>
        <v>2.3570853549435085E-4</v>
      </c>
      <c r="CR84" s="277">
        <f>[2]Final!CS205</f>
        <v>0</v>
      </c>
      <c r="CS84" s="277">
        <f>[2]Final!CT205</f>
        <v>1.0373028477662975E-2</v>
      </c>
      <c r="CT84" s="277">
        <f>[2]Final!CU205</f>
        <v>0</v>
      </c>
      <c r="CU84" s="277">
        <f>[2]Final!CV205</f>
        <v>0</v>
      </c>
      <c r="CV84" s="277">
        <f>[2]Final!CW205</f>
        <v>0</v>
      </c>
      <c r="CW84" s="277">
        <f>[2]Final!CX205</f>
        <v>0</v>
      </c>
      <c r="CX84" s="277">
        <f>[2]Final!CY205</f>
        <v>0</v>
      </c>
      <c r="CY84" s="277">
        <f>[2]Final!CZ205</f>
        <v>0</v>
      </c>
      <c r="CZ84" s="277">
        <f>[2]Final!DA205</f>
        <v>3.7683699219367804E-4</v>
      </c>
      <c r="DA84" s="277">
        <f>[2]Final!DB205</f>
        <v>0</v>
      </c>
      <c r="DB84" s="277">
        <f>[2]Final!DC205</f>
        <v>0</v>
      </c>
      <c r="DC84" s="92"/>
      <c r="DD84" s="92"/>
      <c r="DE84" s="92"/>
      <c r="DF84" s="92"/>
      <c r="DG84" s="92"/>
      <c r="DH84" s="92"/>
      <c r="DI84" s="92"/>
      <c r="DJ84" s="92"/>
      <c r="DK84" s="92"/>
      <c r="DL84" s="92"/>
      <c r="DM84" s="92"/>
      <c r="DN84" s="92"/>
      <c r="DO84" s="92"/>
      <c r="DP84" s="92"/>
    </row>
    <row r="85" spans="1:120" x14ac:dyDescent="0.75">
      <c r="A85" s="226">
        <f t="shared" si="1"/>
        <v>0.99999999999999978</v>
      </c>
      <c r="B85" s="92" t="s">
        <v>1210</v>
      </c>
      <c r="C85" s="277">
        <f>[2]Final!D206</f>
        <v>0</v>
      </c>
      <c r="D85" s="277">
        <f>[2]Final!E206</f>
        <v>0</v>
      </c>
      <c r="E85" s="277">
        <f>[2]Final!F206</f>
        <v>0</v>
      </c>
      <c r="F85" s="277">
        <f>[2]Final!G206</f>
        <v>0</v>
      </c>
      <c r="G85" s="277">
        <f>[2]Final!H206</f>
        <v>0</v>
      </c>
      <c r="H85" s="277">
        <f>[2]Final!I206</f>
        <v>0</v>
      </c>
      <c r="I85" s="277">
        <f>[2]Final!J206</f>
        <v>0</v>
      </c>
      <c r="J85" s="277">
        <f>[2]Final!K206</f>
        <v>0</v>
      </c>
      <c r="K85" s="277">
        <f>[2]Final!L206</f>
        <v>0</v>
      </c>
      <c r="L85" s="277">
        <f>[2]Final!M206</f>
        <v>0</v>
      </c>
      <c r="M85" s="277">
        <f>[2]Final!N206</f>
        <v>0</v>
      </c>
      <c r="N85" s="277">
        <f>[2]Final!O206</f>
        <v>0</v>
      </c>
      <c r="O85" s="277">
        <f>[2]Final!P206</f>
        <v>0</v>
      </c>
      <c r="P85" s="277">
        <f>[2]Final!Q206</f>
        <v>0</v>
      </c>
      <c r="Q85" s="277">
        <f>[2]Final!R206</f>
        <v>0</v>
      </c>
      <c r="R85" s="277">
        <f>[2]Final!S206</f>
        <v>0</v>
      </c>
      <c r="S85" s="277">
        <f>[2]Final!T206</f>
        <v>0</v>
      </c>
      <c r="T85" s="277">
        <f>[2]Final!U206</f>
        <v>0</v>
      </c>
      <c r="U85" s="277">
        <f>[2]Final!V206</f>
        <v>0</v>
      </c>
      <c r="V85" s="277">
        <f>[2]Final!W206</f>
        <v>0</v>
      </c>
      <c r="W85" s="277">
        <f>[2]Final!X206</f>
        <v>0</v>
      </c>
      <c r="X85" s="277">
        <f>[2]Final!Y206</f>
        <v>0</v>
      </c>
      <c r="Y85" s="277">
        <f>[2]Final!Z206</f>
        <v>0</v>
      </c>
      <c r="Z85" s="277">
        <f>[2]Final!AA206</f>
        <v>0</v>
      </c>
      <c r="AA85" s="277">
        <f>[2]Final!AB206</f>
        <v>0</v>
      </c>
      <c r="AB85" s="277">
        <f>[2]Final!AC206</f>
        <v>0</v>
      </c>
      <c r="AC85" s="277">
        <f>[2]Final!AD206</f>
        <v>0</v>
      </c>
      <c r="AD85" s="277">
        <f>[2]Final!AE206</f>
        <v>0</v>
      </c>
      <c r="AE85" s="277">
        <f>[2]Final!AF206</f>
        <v>0</v>
      </c>
      <c r="AF85" s="277">
        <f>[2]Final!AG206</f>
        <v>0</v>
      </c>
      <c r="AG85" s="277">
        <f>[2]Final!AH206</f>
        <v>0</v>
      </c>
      <c r="AH85" s="277">
        <f>[2]Final!AI206</f>
        <v>0</v>
      </c>
      <c r="AI85" s="277">
        <f>[2]Final!AJ206</f>
        <v>0</v>
      </c>
      <c r="AJ85" s="277">
        <f>[2]Final!AK206</f>
        <v>0</v>
      </c>
      <c r="AK85" s="277">
        <f>[2]Final!AL206</f>
        <v>0</v>
      </c>
      <c r="AL85" s="277">
        <f>[2]Final!AM206</f>
        <v>0</v>
      </c>
      <c r="AM85" s="277">
        <f>[2]Final!AN206</f>
        <v>0</v>
      </c>
      <c r="AN85" s="277">
        <f>[2]Final!AO206</f>
        <v>0</v>
      </c>
      <c r="AO85" s="277">
        <f>[2]Final!AP206</f>
        <v>0</v>
      </c>
      <c r="AP85" s="277">
        <f>[2]Final!AQ206</f>
        <v>0</v>
      </c>
      <c r="AQ85" s="277">
        <f>[2]Final!AR206</f>
        <v>0</v>
      </c>
      <c r="AR85" s="277">
        <f>[2]Final!AS206</f>
        <v>0</v>
      </c>
      <c r="AS85" s="277">
        <f>[2]Final!AT206</f>
        <v>0</v>
      </c>
      <c r="AT85" s="277">
        <f>[2]Final!AU206</f>
        <v>0</v>
      </c>
      <c r="AU85" s="277">
        <f>[2]Final!AV206</f>
        <v>0</v>
      </c>
      <c r="AV85" s="277">
        <f>[2]Final!AW206</f>
        <v>0</v>
      </c>
      <c r="AW85" s="277">
        <f>[2]Final!AX206</f>
        <v>0</v>
      </c>
      <c r="AX85" s="277">
        <f>[2]Final!AY206</f>
        <v>0</v>
      </c>
      <c r="AY85" s="277">
        <f>[2]Final!AZ206</f>
        <v>0</v>
      </c>
      <c r="AZ85" s="277">
        <f>[2]Final!BA206</f>
        <v>0</v>
      </c>
      <c r="BA85" s="277">
        <f>[2]Final!BB206</f>
        <v>0</v>
      </c>
      <c r="BB85" s="277">
        <f>[2]Final!BC206</f>
        <v>0</v>
      </c>
      <c r="BC85" s="277">
        <f>[2]Final!BD206</f>
        <v>0</v>
      </c>
      <c r="BD85" s="277">
        <f>[2]Final!BE206</f>
        <v>0</v>
      </c>
      <c r="BE85" s="277">
        <f>[2]Final!BF206</f>
        <v>0</v>
      </c>
      <c r="BF85" s="277">
        <f>[2]Final!BG206</f>
        <v>0</v>
      </c>
      <c r="BG85" s="277">
        <f>[2]Final!BH206</f>
        <v>0</v>
      </c>
      <c r="BH85" s="277">
        <f>[2]Final!BI206</f>
        <v>0</v>
      </c>
      <c r="BI85" s="277">
        <f>[2]Final!BJ206</f>
        <v>0</v>
      </c>
      <c r="BJ85" s="277">
        <f>[2]Final!BK206</f>
        <v>0</v>
      </c>
      <c r="BK85" s="277">
        <f>[2]Final!BL206</f>
        <v>0</v>
      </c>
      <c r="BL85" s="277">
        <f>[2]Final!BM206</f>
        <v>0</v>
      </c>
      <c r="BM85" s="277">
        <f>[2]Final!BN206</f>
        <v>0</v>
      </c>
      <c r="BN85" s="277">
        <f>[2]Final!BO206</f>
        <v>0</v>
      </c>
      <c r="BO85" s="277">
        <f>[2]Final!BP206</f>
        <v>0</v>
      </c>
      <c r="BP85" s="277">
        <f>[2]Final!BQ206</f>
        <v>0</v>
      </c>
      <c r="BQ85" s="277">
        <f>[2]Final!BR206</f>
        <v>0</v>
      </c>
      <c r="BR85" s="277">
        <f>[2]Final!BS206</f>
        <v>0</v>
      </c>
      <c r="BS85" s="277">
        <f>[2]Final!BT206</f>
        <v>0</v>
      </c>
      <c r="BT85" s="277">
        <f>[2]Final!BU206</f>
        <v>0</v>
      </c>
      <c r="BU85" s="277">
        <f>[2]Final!BV206</f>
        <v>0</v>
      </c>
      <c r="BV85" s="277">
        <f>[2]Final!BW206</f>
        <v>2.4764960067771595E-3</v>
      </c>
      <c r="BW85" s="277">
        <f>[2]Final!BX206</f>
        <v>0</v>
      </c>
      <c r="BX85" s="277">
        <f>[2]Final!BY206</f>
        <v>0</v>
      </c>
      <c r="BY85" s="277">
        <f>[2]Final!BZ206</f>
        <v>3.965347758383892E-6</v>
      </c>
      <c r="BZ85" s="277">
        <f>[2]Final!CA206</f>
        <v>3.6331155747924243E-3</v>
      </c>
      <c r="CA85" s="277">
        <f>[2]Final!CB206</f>
        <v>6.052915086539469E-3</v>
      </c>
      <c r="CB85" s="277">
        <f>[2]Final!CC206</f>
        <v>0.79514572945118278</v>
      </c>
      <c r="CC85" s="277">
        <f>[2]Final!CD206</f>
        <v>0.13437707277644545</v>
      </c>
      <c r="CD85" s="277">
        <f>[2]Final!CE206</f>
        <v>1.9206428285320855E-2</v>
      </c>
      <c r="CE85" s="277">
        <f>[2]Final!CF206</f>
        <v>0</v>
      </c>
      <c r="CF85" s="277">
        <f>[2]Final!CG206</f>
        <v>0</v>
      </c>
      <c r="CG85" s="277">
        <f>[2]Final!CH206</f>
        <v>0</v>
      </c>
      <c r="CH85" s="277">
        <f>[2]Final!CI206</f>
        <v>0</v>
      </c>
      <c r="CI85" s="277">
        <f>[2]Final!CJ206</f>
        <v>3.938918656038861E-4</v>
      </c>
      <c r="CJ85" s="277">
        <f>[2]Final!CK206</f>
        <v>0</v>
      </c>
      <c r="CK85" s="277">
        <f>[2]Final!CL206</f>
        <v>0</v>
      </c>
      <c r="CL85" s="277">
        <f>[2]Final!CM206</f>
        <v>0</v>
      </c>
      <c r="CM85" s="277">
        <f>[2]Final!CN206</f>
        <v>0</v>
      </c>
      <c r="CN85" s="277">
        <f>[2]Final!CO206</f>
        <v>5.4237179057592295E-3</v>
      </c>
      <c r="CO85" s="277">
        <f>[2]Final!CP206</f>
        <v>0</v>
      </c>
      <c r="CP85" s="277">
        <f>[2]Final!CQ206</f>
        <v>0</v>
      </c>
      <c r="CQ85" s="277">
        <f>[2]Final!CR206</f>
        <v>0</v>
      </c>
      <c r="CR85" s="277">
        <f>[2]Final!CS206</f>
        <v>1.8400381139493761E-2</v>
      </c>
      <c r="CS85" s="277">
        <f>[2]Final!CT206</f>
        <v>9.7508375908568531E-3</v>
      </c>
      <c r="CT85" s="277">
        <f>[2]Final!CU206</f>
        <v>0</v>
      </c>
      <c r="CU85" s="277">
        <f>[2]Final!CV206</f>
        <v>0</v>
      </c>
      <c r="CV85" s="277">
        <f>[2]Final!CW206</f>
        <v>0</v>
      </c>
      <c r="CW85" s="277">
        <f>[2]Final!CX206</f>
        <v>0</v>
      </c>
      <c r="CX85" s="277">
        <f>[2]Final!CY206</f>
        <v>0</v>
      </c>
      <c r="CY85" s="277">
        <f>[2]Final!CZ206</f>
        <v>1.9285122212509504E-3</v>
      </c>
      <c r="CZ85" s="277">
        <f>[2]Final!DA206</f>
        <v>3.2069367482188255E-3</v>
      </c>
      <c r="DA85" s="277">
        <f>[2]Final!DB206</f>
        <v>0</v>
      </c>
      <c r="DB85" s="277">
        <f>[2]Final!DC206</f>
        <v>0</v>
      </c>
      <c r="DC85" s="92"/>
      <c r="DD85" s="92"/>
      <c r="DE85" s="92"/>
      <c r="DF85" s="92"/>
      <c r="DG85" s="92"/>
      <c r="DH85" s="92"/>
      <c r="DI85" s="92"/>
      <c r="DJ85" s="92"/>
      <c r="DK85" s="92"/>
      <c r="DL85" s="92"/>
      <c r="DM85" s="92"/>
      <c r="DN85" s="92"/>
      <c r="DO85" s="92"/>
      <c r="DP85" s="92"/>
    </row>
    <row r="86" spans="1:120" x14ac:dyDescent="0.75">
      <c r="A86" s="226">
        <f t="shared" si="1"/>
        <v>1.0000000000000002</v>
      </c>
      <c r="B86" s="92" t="s">
        <v>1213</v>
      </c>
      <c r="C86" s="277">
        <f>[2]Final!D207</f>
        <v>0</v>
      </c>
      <c r="D86" s="277">
        <f>[2]Final!E207</f>
        <v>0</v>
      </c>
      <c r="E86" s="277">
        <f>[2]Final!F207</f>
        <v>0</v>
      </c>
      <c r="F86" s="277">
        <f>[2]Final!G207</f>
        <v>0</v>
      </c>
      <c r="G86" s="277">
        <f>[2]Final!H207</f>
        <v>0</v>
      </c>
      <c r="H86" s="277">
        <f>[2]Final!I207</f>
        <v>0</v>
      </c>
      <c r="I86" s="277">
        <f>[2]Final!J207</f>
        <v>0</v>
      </c>
      <c r="J86" s="277">
        <f>[2]Final!K207</f>
        <v>0</v>
      </c>
      <c r="K86" s="277">
        <f>[2]Final!L207</f>
        <v>0</v>
      </c>
      <c r="L86" s="277">
        <f>[2]Final!M207</f>
        <v>0</v>
      </c>
      <c r="M86" s="277">
        <f>[2]Final!N207</f>
        <v>0</v>
      </c>
      <c r="N86" s="277">
        <f>[2]Final!O207</f>
        <v>0</v>
      </c>
      <c r="O86" s="277">
        <f>[2]Final!P207</f>
        <v>0</v>
      </c>
      <c r="P86" s="277">
        <f>[2]Final!Q207</f>
        <v>0</v>
      </c>
      <c r="Q86" s="277">
        <f>[2]Final!R207</f>
        <v>0</v>
      </c>
      <c r="R86" s="277">
        <f>[2]Final!S207</f>
        <v>0</v>
      </c>
      <c r="S86" s="277">
        <f>[2]Final!T207</f>
        <v>0</v>
      </c>
      <c r="T86" s="277">
        <f>[2]Final!U207</f>
        <v>0</v>
      </c>
      <c r="U86" s="277">
        <f>[2]Final!V207</f>
        <v>0</v>
      </c>
      <c r="V86" s="277">
        <f>[2]Final!W207</f>
        <v>0</v>
      </c>
      <c r="W86" s="277">
        <f>[2]Final!X207</f>
        <v>0</v>
      </c>
      <c r="X86" s="277">
        <f>[2]Final!Y207</f>
        <v>0</v>
      </c>
      <c r="Y86" s="277">
        <f>[2]Final!Z207</f>
        <v>0</v>
      </c>
      <c r="Z86" s="277">
        <f>[2]Final!AA207</f>
        <v>0</v>
      </c>
      <c r="AA86" s="277">
        <f>[2]Final!AB207</f>
        <v>0</v>
      </c>
      <c r="AB86" s="277">
        <f>[2]Final!AC207</f>
        <v>0</v>
      </c>
      <c r="AC86" s="277">
        <f>[2]Final!AD207</f>
        <v>0</v>
      </c>
      <c r="AD86" s="277">
        <f>[2]Final!AE207</f>
        <v>0</v>
      </c>
      <c r="AE86" s="277">
        <f>[2]Final!AF207</f>
        <v>0</v>
      </c>
      <c r="AF86" s="277">
        <f>[2]Final!AG207</f>
        <v>0</v>
      </c>
      <c r="AG86" s="277">
        <f>[2]Final!AH207</f>
        <v>0</v>
      </c>
      <c r="AH86" s="277">
        <f>[2]Final!AI207</f>
        <v>0</v>
      </c>
      <c r="AI86" s="277">
        <f>[2]Final!AJ207</f>
        <v>0</v>
      </c>
      <c r="AJ86" s="277">
        <f>[2]Final!AK207</f>
        <v>0</v>
      </c>
      <c r="AK86" s="277">
        <f>[2]Final!AL207</f>
        <v>0</v>
      </c>
      <c r="AL86" s="277">
        <f>[2]Final!AM207</f>
        <v>0</v>
      </c>
      <c r="AM86" s="277">
        <f>[2]Final!AN207</f>
        <v>0</v>
      </c>
      <c r="AN86" s="277">
        <f>[2]Final!AO207</f>
        <v>0</v>
      </c>
      <c r="AO86" s="277">
        <f>[2]Final!AP207</f>
        <v>0</v>
      </c>
      <c r="AP86" s="277">
        <f>[2]Final!AQ207</f>
        <v>0</v>
      </c>
      <c r="AQ86" s="277">
        <f>[2]Final!AR207</f>
        <v>0</v>
      </c>
      <c r="AR86" s="277">
        <f>[2]Final!AS207</f>
        <v>0</v>
      </c>
      <c r="AS86" s="277">
        <f>[2]Final!AT207</f>
        <v>0</v>
      </c>
      <c r="AT86" s="277">
        <f>[2]Final!AU207</f>
        <v>0</v>
      </c>
      <c r="AU86" s="277">
        <f>[2]Final!AV207</f>
        <v>0</v>
      </c>
      <c r="AV86" s="277">
        <f>[2]Final!AW207</f>
        <v>0</v>
      </c>
      <c r="AW86" s="277">
        <f>[2]Final!AX207</f>
        <v>0</v>
      </c>
      <c r="AX86" s="277">
        <f>[2]Final!AY207</f>
        <v>0</v>
      </c>
      <c r="AY86" s="277">
        <f>[2]Final!AZ207</f>
        <v>0</v>
      </c>
      <c r="AZ86" s="277">
        <f>[2]Final!BA207</f>
        <v>0</v>
      </c>
      <c r="BA86" s="277">
        <f>[2]Final!BB207</f>
        <v>0</v>
      </c>
      <c r="BB86" s="277">
        <f>[2]Final!BC207</f>
        <v>0</v>
      </c>
      <c r="BC86" s="277">
        <f>[2]Final!BD207</f>
        <v>0</v>
      </c>
      <c r="BD86" s="277">
        <f>[2]Final!BE207</f>
        <v>0</v>
      </c>
      <c r="BE86" s="277">
        <f>[2]Final!BF207</f>
        <v>0</v>
      </c>
      <c r="BF86" s="277">
        <f>[2]Final!BG207</f>
        <v>0</v>
      </c>
      <c r="BG86" s="277">
        <f>[2]Final!BH207</f>
        <v>0</v>
      </c>
      <c r="BH86" s="277">
        <f>[2]Final!BI207</f>
        <v>0</v>
      </c>
      <c r="BI86" s="277">
        <f>[2]Final!BJ207</f>
        <v>0</v>
      </c>
      <c r="BJ86" s="277">
        <f>[2]Final!BK207</f>
        <v>0</v>
      </c>
      <c r="BK86" s="277">
        <f>[2]Final!BL207</f>
        <v>0</v>
      </c>
      <c r="BL86" s="277">
        <f>[2]Final!BM207</f>
        <v>0</v>
      </c>
      <c r="BM86" s="277">
        <f>[2]Final!BN207</f>
        <v>0</v>
      </c>
      <c r="BN86" s="277">
        <f>[2]Final!BO207</f>
        <v>0</v>
      </c>
      <c r="BO86" s="277">
        <f>[2]Final!BP207</f>
        <v>0</v>
      </c>
      <c r="BP86" s="277">
        <f>[2]Final!BQ207</f>
        <v>0</v>
      </c>
      <c r="BQ86" s="277">
        <f>[2]Final!BR207</f>
        <v>0</v>
      </c>
      <c r="BR86" s="277">
        <f>[2]Final!BS207</f>
        <v>0</v>
      </c>
      <c r="BS86" s="277">
        <f>[2]Final!BT207</f>
        <v>0</v>
      </c>
      <c r="BT86" s="277">
        <f>[2]Final!BU207</f>
        <v>0</v>
      </c>
      <c r="BU86" s="277">
        <f>[2]Final!BV207</f>
        <v>0</v>
      </c>
      <c r="BV86" s="277">
        <f>[2]Final!BW207</f>
        <v>0</v>
      </c>
      <c r="BW86" s="277">
        <f>[2]Final!BX207</f>
        <v>0</v>
      </c>
      <c r="BX86" s="277">
        <f>[2]Final!BY207</f>
        <v>0</v>
      </c>
      <c r="BY86" s="277">
        <f>[2]Final!BZ207</f>
        <v>0</v>
      </c>
      <c r="BZ86" s="277">
        <f>[2]Final!CA207</f>
        <v>0</v>
      </c>
      <c r="CA86" s="277">
        <f>[2]Final!CB207</f>
        <v>0</v>
      </c>
      <c r="CB86" s="277">
        <f>[2]Final!CC207</f>
        <v>0.27140135950045058</v>
      </c>
      <c r="CC86" s="277">
        <f>[2]Final!CD207</f>
        <v>0.60554081021974981</v>
      </c>
      <c r="CD86" s="277">
        <f>[2]Final!CE207</f>
        <v>0.12305783027979972</v>
      </c>
      <c r="CE86" s="277">
        <f>[2]Final!CF207</f>
        <v>0</v>
      </c>
      <c r="CF86" s="277">
        <f>[2]Final!CG207</f>
        <v>0</v>
      </c>
      <c r="CG86" s="277">
        <f>[2]Final!CH207</f>
        <v>0</v>
      </c>
      <c r="CH86" s="277">
        <f>[2]Final!CI207</f>
        <v>0</v>
      </c>
      <c r="CI86" s="277">
        <f>[2]Final!CJ207</f>
        <v>0</v>
      </c>
      <c r="CJ86" s="277">
        <f>[2]Final!CK207</f>
        <v>0</v>
      </c>
      <c r="CK86" s="277">
        <f>[2]Final!CL207</f>
        <v>0</v>
      </c>
      <c r="CL86" s="277">
        <f>[2]Final!CM207</f>
        <v>0</v>
      </c>
      <c r="CM86" s="277">
        <f>[2]Final!CN207</f>
        <v>0</v>
      </c>
      <c r="CN86" s="277">
        <f>[2]Final!CO207</f>
        <v>0</v>
      </c>
      <c r="CO86" s="277">
        <f>[2]Final!CP207</f>
        <v>0</v>
      </c>
      <c r="CP86" s="277">
        <f>[2]Final!CQ207</f>
        <v>0</v>
      </c>
      <c r="CQ86" s="277">
        <f>[2]Final!CR207</f>
        <v>0</v>
      </c>
      <c r="CR86" s="277">
        <f>[2]Final!CS207</f>
        <v>0</v>
      </c>
      <c r="CS86" s="277">
        <f>[2]Final!CT207</f>
        <v>0</v>
      </c>
      <c r="CT86" s="277">
        <f>[2]Final!CU207</f>
        <v>0</v>
      </c>
      <c r="CU86" s="277">
        <f>[2]Final!CV207</f>
        <v>0</v>
      </c>
      <c r="CV86" s="277">
        <f>[2]Final!CW207</f>
        <v>0</v>
      </c>
      <c r="CW86" s="277">
        <f>[2]Final!CX207</f>
        <v>0</v>
      </c>
      <c r="CX86" s="277">
        <f>[2]Final!CY207</f>
        <v>0</v>
      </c>
      <c r="CY86" s="277">
        <f>[2]Final!CZ207</f>
        <v>0</v>
      </c>
      <c r="CZ86" s="277">
        <f>[2]Final!DA207</f>
        <v>0</v>
      </c>
      <c r="DA86" s="277">
        <f>[2]Final!DB207</f>
        <v>0</v>
      </c>
      <c r="DB86" s="277">
        <f>[2]Final!DC207</f>
        <v>0</v>
      </c>
      <c r="DC86" s="92"/>
      <c r="DD86" s="92"/>
      <c r="DE86" s="92"/>
      <c r="DF86" s="92"/>
      <c r="DG86" s="92"/>
      <c r="DH86" s="92"/>
      <c r="DI86" s="92"/>
      <c r="DJ86" s="92"/>
      <c r="DK86" s="92"/>
      <c r="DL86" s="92"/>
      <c r="DM86" s="92"/>
      <c r="DN86" s="92"/>
      <c r="DO86" s="92"/>
      <c r="DP86" s="92"/>
    </row>
    <row r="87" spans="1:120" x14ac:dyDescent="0.75">
      <c r="A87" s="226">
        <f t="shared" si="1"/>
        <v>1</v>
      </c>
      <c r="B87" s="92" t="s">
        <v>1216</v>
      </c>
      <c r="C87" s="277">
        <f>[2]Final!D208</f>
        <v>0</v>
      </c>
      <c r="D87" s="277">
        <f>[2]Final!E208</f>
        <v>0</v>
      </c>
      <c r="E87" s="277">
        <f>[2]Final!F208</f>
        <v>0</v>
      </c>
      <c r="F87" s="277">
        <f>[2]Final!G208</f>
        <v>0</v>
      </c>
      <c r="G87" s="277">
        <f>[2]Final!H208</f>
        <v>0</v>
      </c>
      <c r="H87" s="277">
        <f>[2]Final!I208</f>
        <v>0</v>
      </c>
      <c r="I87" s="277">
        <f>[2]Final!J208</f>
        <v>0</v>
      </c>
      <c r="J87" s="277">
        <f>[2]Final!K208</f>
        <v>0</v>
      </c>
      <c r="K87" s="277">
        <f>[2]Final!L208</f>
        <v>0</v>
      </c>
      <c r="L87" s="277">
        <f>[2]Final!M208</f>
        <v>0</v>
      </c>
      <c r="M87" s="277">
        <f>[2]Final!N208</f>
        <v>0</v>
      </c>
      <c r="N87" s="277">
        <f>[2]Final!O208</f>
        <v>0</v>
      </c>
      <c r="O87" s="277">
        <f>[2]Final!P208</f>
        <v>0</v>
      </c>
      <c r="P87" s="277">
        <f>[2]Final!Q208</f>
        <v>0</v>
      </c>
      <c r="Q87" s="277">
        <f>[2]Final!R208</f>
        <v>0</v>
      </c>
      <c r="R87" s="277">
        <f>[2]Final!S208</f>
        <v>0</v>
      </c>
      <c r="S87" s="277">
        <f>[2]Final!T208</f>
        <v>0</v>
      </c>
      <c r="T87" s="277">
        <f>[2]Final!U208</f>
        <v>0</v>
      </c>
      <c r="U87" s="277">
        <f>[2]Final!V208</f>
        <v>0</v>
      </c>
      <c r="V87" s="277">
        <f>[2]Final!W208</f>
        <v>0</v>
      </c>
      <c r="W87" s="277">
        <f>[2]Final!X208</f>
        <v>0</v>
      </c>
      <c r="X87" s="277">
        <f>[2]Final!Y208</f>
        <v>0</v>
      </c>
      <c r="Y87" s="277">
        <f>[2]Final!Z208</f>
        <v>0</v>
      </c>
      <c r="Z87" s="277">
        <f>[2]Final!AA208</f>
        <v>0</v>
      </c>
      <c r="AA87" s="277">
        <f>[2]Final!AB208</f>
        <v>0</v>
      </c>
      <c r="AB87" s="277">
        <f>[2]Final!AC208</f>
        <v>0</v>
      </c>
      <c r="AC87" s="277">
        <f>[2]Final!AD208</f>
        <v>0</v>
      </c>
      <c r="AD87" s="277">
        <f>[2]Final!AE208</f>
        <v>0</v>
      </c>
      <c r="AE87" s="277">
        <f>[2]Final!AF208</f>
        <v>0</v>
      </c>
      <c r="AF87" s="277">
        <f>[2]Final!AG208</f>
        <v>0</v>
      </c>
      <c r="AG87" s="277">
        <f>[2]Final!AH208</f>
        <v>0</v>
      </c>
      <c r="AH87" s="277">
        <f>[2]Final!AI208</f>
        <v>0</v>
      </c>
      <c r="AI87" s="277">
        <f>[2]Final!AJ208</f>
        <v>0</v>
      </c>
      <c r="AJ87" s="277">
        <f>[2]Final!AK208</f>
        <v>0</v>
      </c>
      <c r="AK87" s="277">
        <f>[2]Final!AL208</f>
        <v>0</v>
      </c>
      <c r="AL87" s="277">
        <f>[2]Final!AM208</f>
        <v>0</v>
      </c>
      <c r="AM87" s="277">
        <f>[2]Final!AN208</f>
        <v>0</v>
      </c>
      <c r="AN87" s="277">
        <f>[2]Final!AO208</f>
        <v>0</v>
      </c>
      <c r="AO87" s="277">
        <f>[2]Final!AP208</f>
        <v>0</v>
      </c>
      <c r="AP87" s="277">
        <f>[2]Final!AQ208</f>
        <v>0</v>
      </c>
      <c r="AQ87" s="277">
        <f>[2]Final!AR208</f>
        <v>0</v>
      </c>
      <c r="AR87" s="277">
        <f>[2]Final!AS208</f>
        <v>0</v>
      </c>
      <c r="AS87" s="277">
        <f>[2]Final!AT208</f>
        <v>0</v>
      </c>
      <c r="AT87" s="277">
        <f>[2]Final!AU208</f>
        <v>0</v>
      </c>
      <c r="AU87" s="277">
        <f>[2]Final!AV208</f>
        <v>0</v>
      </c>
      <c r="AV87" s="277">
        <f>[2]Final!AW208</f>
        <v>0</v>
      </c>
      <c r="AW87" s="277">
        <f>[2]Final!AX208</f>
        <v>0</v>
      </c>
      <c r="AX87" s="277">
        <f>[2]Final!AY208</f>
        <v>0</v>
      </c>
      <c r="AY87" s="277">
        <f>[2]Final!AZ208</f>
        <v>0</v>
      </c>
      <c r="AZ87" s="277">
        <f>[2]Final!BA208</f>
        <v>0</v>
      </c>
      <c r="BA87" s="277">
        <f>[2]Final!BB208</f>
        <v>0</v>
      </c>
      <c r="BB87" s="277">
        <f>[2]Final!BC208</f>
        <v>0</v>
      </c>
      <c r="BC87" s="277">
        <f>[2]Final!BD208</f>
        <v>0</v>
      </c>
      <c r="BD87" s="277">
        <f>[2]Final!BE208</f>
        <v>0</v>
      </c>
      <c r="BE87" s="277">
        <f>[2]Final!BF208</f>
        <v>0</v>
      </c>
      <c r="BF87" s="277">
        <f>[2]Final!BG208</f>
        <v>0</v>
      </c>
      <c r="BG87" s="277">
        <f>[2]Final!BH208</f>
        <v>0</v>
      </c>
      <c r="BH87" s="277">
        <f>[2]Final!BI208</f>
        <v>0</v>
      </c>
      <c r="BI87" s="277">
        <f>[2]Final!BJ208</f>
        <v>0</v>
      </c>
      <c r="BJ87" s="277">
        <f>[2]Final!BK208</f>
        <v>0</v>
      </c>
      <c r="BK87" s="277">
        <f>[2]Final!BL208</f>
        <v>0</v>
      </c>
      <c r="BL87" s="277">
        <f>[2]Final!BM208</f>
        <v>0</v>
      </c>
      <c r="BM87" s="277">
        <f>[2]Final!BN208</f>
        <v>0</v>
      </c>
      <c r="BN87" s="277">
        <f>[2]Final!BO208</f>
        <v>0</v>
      </c>
      <c r="BO87" s="277">
        <f>[2]Final!BP208</f>
        <v>0</v>
      </c>
      <c r="BP87" s="277">
        <f>[2]Final!BQ208</f>
        <v>0</v>
      </c>
      <c r="BQ87" s="277">
        <f>[2]Final!BR208</f>
        <v>0</v>
      </c>
      <c r="BR87" s="277">
        <f>[2]Final!BS208</f>
        <v>0</v>
      </c>
      <c r="BS87" s="277">
        <f>[2]Final!BT208</f>
        <v>0</v>
      </c>
      <c r="BT87" s="277">
        <f>[2]Final!BU208</f>
        <v>0</v>
      </c>
      <c r="BU87" s="277">
        <f>[2]Final!BV208</f>
        <v>0</v>
      </c>
      <c r="BV87" s="277">
        <f>[2]Final!BW208</f>
        <v>0</v>
      </c>
      <c r="BW87" s="277">
        <f>[2]Final!BX208</f>
        <v>0</v>
      </c>
      <c r="BX87" s="277">
        <f>[2]Final!BY208</f>
        <v>0</v>
      </c>
      <c r="BY87" s="277">
        <f>[2]Final!BZ208</f>
        <v>0</v>
      </c>
      <c r="BZ87" s="277">
        <f>[2]Final!CA208</f>
        <v>5.9082364673280541E-2</v>
      </c>
      <c r="CA87" s="277">
        <f>[2]Final!CB208</f>
        <v>9.9303399357738062E-2</v>
      </c>
      <c r="CB87" s="277">
        <f>[2]Final!CC208</f>
        <v>0.26267282991028257</v>
      </c>
      <c r="CC87" s="277">
        <f>[2]Final!CD208</f>
        <v>0.19033124621355202</v>
      </c>
      <c r="CD87" s="277">
        <f>[2]Final!CE208</f>
        <v>3.2159443994080536E-2</v>
      </c>
      <c r="CE87" s="277">
        <f>[2]Final!CF208</f>
        <v>0</v>
      </c>
      <c r="CF87" s="277">
        <f>[2]Final!CG208</f>
        <v>0</v>
      </c>
      <c r="CG87" s="277">
        <f>[2]Final!CH208</f>
        <v>0</v>
      </c>
      <c r="CH87" s="277">
        <f>[2]Final!CI208</f>
        <v>0</v>
      </c>
      <c r="CI87" s="277">
        <f>[2]Final!CJ208</f>
        <v>1.3170100592663311E-2</v>
      </c>
      <c r="CJ87" s="277">
        <f>[2]Final!CK208</f>
        <v>0</v>
      </c>
      <c r="CK87" s="277">
        <f>[2]Final!CL208</f>
        <v>0</v>
      </c>
      <c r="CL87" s="277">
        <f>[2]Final!CM208</f>
        <v>0</v>
      </c>
      <c r="CM87" s="277">
        <f>[2]Final!CN208</f>
        <v>0</v>
      </c>
      <c r="CN87" s="277">
        <f>[2]Final!CO208</f>
        <v>1.375171089251781E-2</v>
      </c>
      <c r="CO87" s="277">
        <f>[2]Final!CP208</f>
        <v>0.15369650248672961</v>
      </c>
      <c r="CP87" s="277">
        <f>[2]Final!CQ208</f>
        <v>0</v>
      </c>
      <c r="CQ87" s="277">
        <f>[2]Final!CR208</f>
        <v>2.45435426309655E-2</v>
      </c>
      <c r="CR87" s="277">
        <f>[2]Final!CS208</f>
        <v>0</v>
      </c>
      <c r="CS87" s="277">
        <f>[2]Final!CT208</f>
        <v>5.6856034442203371E-2</v>
      </c>
      <c r="CT87" s="277">
        <f>[2]Final!CU208</f>
        <v>0</v>
      </c>
      <c r="CU87" s="277">
        <f>[2]Final!CV208</f>
        <v>0</v>
      </c>
      <c r="CV87" s="277">
        <f>[2]Final!CW208</f>
        <v>4.1548159808660963E-4</v>
      </c>
      <c r="CW87" s="277">
        <f>[2]Final!CX208</f>
        <v>0</v>
      </c>
      <c r="CX87" s="277">
        <f>[2]Final!CY208</f>
        <v>0</v>
      </c>
      <c r="CY87" s="277">
        <f>[2]Final!CZ208</f>
        <v>3.7186875858408339E-2</v>
      </c>
      <c r="CZ87" s="277">
        <f>[2]Final!DA208</f>
        <v>5.6830467349491799E-2</v>
      </c>
      <c r="DA87" s="277">
        <f>[2]Final!DB208</f>
        <v>0</v>
      </c>
      <c r="DB87" s="277">
        <f>[2]Final!DC208</f>
        <v>0</v>
      </c>
      <c r="DC87" s="92"/>
      <c r="DD87" s="92"/>
      <c r="DE87" s="92"/>
      <c r="DF87" s="92"/>
      <c r="DG87" s="92"/>
      <c r="DH87" s="92"/>
      <c r="DI87" s="92"/>
      <c r="DJ87" s="92"/>
      <c r="DK87" s="92"/>
      <c r="DL87" s="92"/>
      <c r="DM87" s="92"/>
      <c r="DN87" s="92"/>
      <c r="DO87" s="92"/>
      <c r="DP87" s="92"/>
    </row>
    <row r="88" spans="1:120" x14ac:dyDescent="0.75">
      <c r="A88" s="226">
        <f t="shared" si="1"/>
        <v>0.99999999999999989</v>
      </c>
      <c r="B88" s="92" t="s">
        <v>1219</v>
      </c>
      <c r="C88" s="277">
        <f>[2]Final!D209</f>
        <v>0</v>
      </c>
      <c r="D88" s="277">
        <f>[2]Final!E209</f>
        <v>0</v>
      </c>
      <c r="E88" s="277">
        <f>[2]Final!F209</f>
        <v>0</v>
      </c>
      <c r="F88" s="277">
        <f>[2]Final!G209</f>
        <v>0</v>
      </c>
      <c r="G88" s="277">
        <f>[2]Final!H209</f>
        <v>0</v>
      </c>
      <c r="H88" s="277">
        <f>[2]Final!I209</f>
        <v>0</v>
      </c>
      <c r="I88" s="277">
        <f>[2]Final!J209</f>
        <v>0</v>
      </c>
      <c r="J88" s="277">
        <f>[2]Final!K209</f>
        <v>0</v>
      </c>
      <c r="K88" s="277">
        <f>[2]Final!L209</f>
        <v>0</v>
      </c>
      <c r="L88" s="277">
        <f>[2]Final!M209</f>
        <v>0</v>
      </c>
      <c r="M88" s="277">
        <f>[2]Final!N209</f>
        <v>0</v>
      </c>
      <c r="N88" s="277">
        <f>[2]Final!O209</f>
        <v>0</v>
      </c>
      <c r="O88" s="277">
        <f>[2]Final!P209</f>
        <v>0</v>
      </c>
      <c r="P88" s="277">
        <f>[2]Final!Q209</f>
        <v>0</v>
      </c>
      <c r="Q88" s="277">
        <f>[2]Final!R209</f>
        <v>0</v>
      </c>
      <c r="R88" s="277">
        <f>[2]Final!S209</f>
        <v>0</v>
      </c>
      <c r="S88" s="277">
        <f>[2]Final!T209</f>
        <v>0</v>
      </c>
      <c r="T88" s="277">
        <f>[2]Final!U209</f>
        <v>0</v>
      </c>
      <c r="U88" s="277">
        <f>[2]Final!V209</f>
        <v>0</v>
      </c>
      <c r="V88" s="277">
        <f>[2]Final!W209</f>
        <v>0</v>
      </c>
      <c r="W88" s="277">
        <f>[2]Final!X209</f>
        <v>0</v>
      </c>
      <c r="X88" s="277">
        <f>[2]Final!Y209</f>
        <v>0</v>
      </c>
      <c r="Y88" s="277">
        <f>[2]Final!Z209</f>
        <v>0</v>
      </c>
      <c r="Z88" s="277">
        <f>[2]Final!AA209</f>
        <v>0</v>
      </c>
      <c r="AA88" s="277">
        <f>[2]Final!AB209</f>
        <v>0</v>
      </c>
      <c r="AB88" s="277">
        <f>[2]Final!AC209</f>
        <v>0</v>
      </c>
      <c r="AC88" s="277">
        <f>[2]Final!AD209</f>
        <v>0</v>
      </c>
      <c r="AD88" s="277">
        <f>[2]Final!AE209</f>
        <v>0</v>
      </c>
      <c r="AE88" s="277">
        <f>[2]Final!AF209</f>
        <v>0</v>
      </c>
      <c r="AF88" s="277">
        <f>[2]Final!AG209</f>
        <v>0</v>
      </c>
      <c r="AG88" s="277">
        <f>[2]Final!AH209</f>
        <v>0</v>
      </c>
      <c r="AH88" s="277">
        <f>[2]Final!AI209</f>
        <v>0</v>
      </c>
      <c r="AI88" s="277">
        <f>[2]Final!AJ209</f>
        <v>0</v>
      </c>
      <c r="AJ88" s="277">
        <f>[2]Final!AK209</f>
        <v>0</v>
      </c>
      <c r="AK88" s="277">
        <f>[2]Final!AL209</f>
        <v>0</v>
      </c>
      <c r="AL88" s="277">
        <f>[2]Final!AM209</f>
        <v>0</v>
      </c>
      <c r="AM88" s="277">
        <f>[2]Final!AN209</f>
        <v>0</v>
      </c>
      <c r="AN88" s="277">
        <f>[2]Final!AO209</f>
        <v>0</v>
      </c>
      <c r="AO88" s="277">
        <f>[2]Final!AP209</f>
        <v>0</v>
      </c>
      <c r="AP88" s="277">
        <f>[2]Final!AQ209</f>
        <v>0</v>
      </c>
      <c r="AQ88" s="277">
        <f>[2]Final!AR209</f>
        <v>0</v>
      </c>
      <c r="AR88" s="277">
        <f>[2]Final!AS209</f>
        <v>0</v>
      </c>
      <c r="AS88" s="277">
        <f>[2]Final!AT209</f>
        <v>0</v>
      </c>
      <c r="AT88" s="277">
        <f>[2]Final!AU209</f>
        <v>0</v>
      </c>
      <c r="AU88" s="277">
        <f>[2]Final!AV209</f>
        <v>0</v>
      </c>
      <c r="AV88" s="277">
        <f>[2]Final!AW209</f>
        <v>0</v>
      </c>
      <c r="AW88" s="277">
        <f>[2]Final!AX209</f>
        <v>0</v>
      </c>
      <c r="AX88" s="277">
        <f>[2]Final!AY209</f>
        <v>0</v>
      </c>
      <c r="AY88" s="277">
        <f>[2]Final!AZ209</f>
        <v>0</v>
      </c>
      <c r="AZ88" s="277">
        <f>[2]Final!BA209</f>
        <v>0</v>
      </c>
      <c r="BA88" s="277">
        <f>[2]Final!BB209</f>
        <v>0</v>
      </c>
      <c r="BB88" s="277">
        <f>[2]Final!BC209</f>
        <v>0</v>
      </c>
      <c r="BC88" s="277">
        <f>[2]Final!BD209</f>
        <v>0</v>
      </c>
      <c r="BD88" s="277">
        <f>[2]Final!BE209</f>
        <v>0</v>
      </c>
      <c r="BE88" s="277">
        <f>[2]Final!BF209</f>
        <v>0</v>
      </c>
      <c r="BF88" s="277">
        <f>[2]Final!BG209</f>
        <v>0</v>
      </c>
      <c r="BG88" s="277">
        <f>[2]Final!BH209</f>
        <v>0</v>
      </c>
      <c r="BH88" s="277">
        <f>[2]Final!BI209</f>
        <v>0</v>
      </c>
      <c r="BI88" s="277">
        <f>[2]Final!BJ209</f>
        <v>0</v>
      </c>
      <c r="BJ88" s="277">
        <f>[2]Final!BK209</f>
        <v>0</v>
      </c>
      <c r="BK88" s="277">
        <f>[2]Final!BL209</f>
        <v>0</v>
      </c>
      <c r="BL88" s="277">
        <f>[2]Final!BM209</f>
        <v>0</v>
      </c>
      <c r="BM88" s="277">
        <f>[2]Final!BN209</f>
        <v>0</v>
      </c>
      <c r="BN88" s="277">
        <f>[2]Final!BO209</f>
        <v>0</v>
      </c>
      <c r="BO88" s="277">
        <f>[2]Final!BP209</f>
        <v>0</v>
      </c>
      <c r="BP88" s="277">
        <f>[2]Final!BQ209</f>
        <v>0</v>
      </c>
      <c r="BQ88" s="277">
        <f>[2]Final!BR209</f>
        <v>0</v>
      </c>
      <c r="BR88" s="277">
        <f>[2]Final!BS209</f>
        <v>0</v>
      </c>
      <c r="BS88" s="277">
        <f>[2]Final!BT209</f>
        <v>0</v>
      </c>
      <c r="BT88" s="277">
        <f>[2]Final!BU209</f>
        <v>0</v>
      </c>
      <c r="BU88" s="277">
        <f>[2]Final!BV209</f>
        <v>0</v>
      </c>
      <c r="BV88" s="277">
        <f>[2]Final!BW209</f>
        <v>0</v>
      </c>
      <c r="BW88" s="277">
        <f>[2]Final!BX209</f>
        <v>0</v>
      </c>
      <c r="BX88" s="277">
        <f>[2]Final!BY209</f>
        <v>0</v>
      </c>
      <c r="BY88" s="277">
        <f>[2]Final!BZ209</f>
        <v>0</v>
      </c>
      <c r="BZ88" s="277">
        <f>[2]Final!CA209</f>
        <v>7.4182402039529947E-4</v>
      </c>
      <c r="CA88" s="277">
        <f>[2]Final!CB209</f>
        <v>1.202372880827878E-3</v>
      </c>
      <c r="CB88" s="277">
        <f>[2]Final!CC209</f>
        <v>0</v>
      </c>
      <c r="CC88" s="277">
        <f>[2]Final!CD209</f>
        <v>0</v>
      </c>
      <c r="CD88" s="277">
        <f>[2]Final!CE209</f>
        <v>0</v>
      </c>
      <c r="CE88" s="277">
        <f>[2]Final!CF209</f>
        <v>0.64127809186270335</v>
      </c>
      <c r="CF88" s="277">
        <f>[2]Final!CG209</f>
        <v>0</v>
      </c>
      <c r="CG88" s="277">
        <f>[2]Final!CH209</f>
        <v>0</v>
      </c>
      <c r="CH88" s="277">
        <f>[2]Final!CI209</f>
        <v>0</v>
      </c>
      <c r="CI88" s="277">
        <f>[2]Final!CJ209</f>
        <v>0</v>
      </c>
      <c r="CJ88" s="277">
        <f>[2]Final!CK209</f>
        <v>0</v>
      </c>
      <c r="CK88" s="277">
        <f>[2]Final!CL209</f>
        <v>0</v>
      </c>
      <c r="CL88" s="277">
        <f>[2]Final!CM209</f>
        <v>0</v>
      </c>
      <c r="CM88" s="277">
        <f>[2]Final!CN209</f>
        <v>0</v>
      </c>
      <c r="CN88" s="277">
        <f>[2]Final!CO209</f>
        <v>0</v>
      </c>
      <c r="CO88" s="277">
        <f>[2]Final!CP209</f>
        <v>0</v>
      </c>
      <c r="CP88" s="277">
        <f>[2]Final!CQ209</f>
        <v>0</v>
      </c>
      <c r="CQ88" s="277">
        <f>[2]Final!CR209</f>
        <v>9.2782068618946431E-2</v>
      </c>
      <c r="CR88" s="277">
        <f>[2]Final!CS209</f>
        <v>0</v>
      </c>
      <c r="CS88" s="277">
        <f>[2]Final!CT209</f>
        <v>9.6100794573004383E-2</v>
      </c>
      <c r="CT88" s="277">
        <f>[2]Final!CU209</f>
        <v>0</v>
      </c>
      <c r="CU88" s="277">
        <f>[2]Final!CV209</f>
        <v>0</v>
      </c>
      <c r="CV88" s="277">
        <f>[2]Final!CW209</f>
        <v>0</v>
      </c>
      <c r="CW88" s="277">
        <f>[2]Final!CX209</f>
        <v>0</v>
      </c>
      <c r="CX88" s="277">
        <f>[2]Final!CY209</f>
        <v>0</v>
      </c>
      <c r="CY88" s="277">
        <f>[2]Final!CZ209</f>
        <v>4.7512797077913081E-2</v>
      </c>
      <c r="CZ88" s="277">
        <f>[2]Final!DA209</f>
        <v>0.12038205096620951</v>
      </c>
      <c r="DA88" s="277">
        <f>[2]Final!DB209</f>
        <v>0</v>
      </c>
      <c r="DB88" s="277">
        <f>[2]Final!DC209</f>
        <v>0</v>
      </c>
      <c r="DC88" s="92"/>
      <c r="DD88" s="92"/>
      <c r="DE88" s="92"/>
      <c r="DF88" s="92"/>
      <c r="DG88" s="92"/>
      <c r="DH88" s="92"/>
      <c r="DI88" s="92"/>
      <c r="DJ88" s="92"/>
      <c r="DK88" s="92"/>
      <c r="DL88" s="92"/>
      <c r="DM88" s="92"/>
      <c r="DN88" s="92"/>
      <c r="DO88" s="92"/>
      <c r="DP88" s="92"/>
    </row>
    <row r="89" spans="1:120" x14ac:dyDescent="0.75">
      <c r="A89" s="226">
        <f t="shared" si="1"/>
        <v>0.99999999999999989</v>
      </c>
      <c r="B89" s="92" t="s">
        <v>188</v>
      </c>
      <c r="C89" s="277">
        <f>[2]Final!D210</f>
        <v>0</v>
      </c>
      <c r="D89" s="277">
        <f>[2]Final!E210</f>
        <v>0</v>
      </c>
      <c r="E89" s="277">
        <f>[2]Final!F210</f>
        <v>0</v>
      </c>
      <c r="F89" s="277">
        <f>[2]Final!G210</f>
        <v>0</v>
      </c>
      <c r="G89" s="277">
        <f>[2]Final!H210</f>
        <v>0</v>
      </c>
      <c r="H89" s="277">
        <f>[2]Final!I210</f>
        <v>0</v>
      </c>
      <c r="I89" s="277">
        <f>[2]Final!J210</f>
        <v>0</v>
      </c>
      <c r="J89" s="277">
        <f>[2]Final!K210</f>
        <v>0</v>
      </c>
      <c r="K89" s="277">
        <f>[2]Final!L210</f>
        <v>0</v>
      </c>
      <c r="L89" s="277">
        <f>[2]Final!M210</f>
        <v>0</v>
      </c>
      <c r="M89" s="277">
        <f>[2]Final!N210</f>
        <v>0</v>
      </c>
      <c r="N89" s="277">
        <f>[2]Final!O210</f>
        <v>0</v>
      </c>
      <c r="O89" s="277">
        <f>[2]Final!P210</f>
        <v>0</v>
      </c>
      <c r="P89" s="277">
        <f>[2]Final!Q210</f>
        <v>0</v>
      </c>
      <c r="Q89" s="277">
        <f>[2]Final!R210</f>
        <v>0</v>
      </c>
      <c r="R89" s="277">
        <f>[2]Final!S210</f>
        <v>0</v>
      </c>
      <c r="S89" s="277">
        <f>[2]Final!T210</f>
        <v>0</v>
      </c>
      <c r="T89" s="277">
        <f>[2]Final!U210</f>
        <v>0</v>
      </c>
      <c r="U89" s="277">
        <f>[2]Final!V210</f>
        <v>0</v>
      </c>
      <c r="V89" s="277">
        <f>[2]Final!W210</f>
        <v>0</v>
      </c>
      <c r="W89" s="277">
        <f>[2]Final!X210</f>
        <v>0</v>
      </c>
      <c r="X89" s="277">
        <f>[2]Final!Y210</f>
        <v>0</v>
      </c>
      <c r="Y89" s="277">
        <f>[2]Final!Z210</f>
        <v>0</v>
      </c>
      <c r="Z89" s="277">
        <f>[2]Final!AA210</f>
        <v>0</v>
      </c>
      <c r="AA89" s="277">
        <f>[2]Final!AB210</f>
        <v>0</v>
      </c>
      <c r="AB89" s="277">
        <f>[2]Final!AC210</f>
        <v>0</v>
      </c>
      <c r="AC89" s="277">
        <f>[2]Final!AD210</f>
        <v>0</v>
      </c>
      <c r="AD89" s="277">
        <f>[2]Final!AE210</f>
        <v>0</v>
      </c>
      <c r="AE89" s="277">
        <f>[2]Final!AF210</f>
        <v>0</v>
      </c>
      <c r="AF89" s="277">
        <f>[2]Final!AG210</f>
        <v>0</v>
      </c>
      <c r="AG89" s="277">
        <f>[2]Final!AH210</f>
        <v>0</v>
      </c>
      <c r="AH89" s="277">
        <f>[2]Final!AI210</f>
        <v>0</v>
      </c>
      <c r="AI89" s="277">
        <f>[2]Final!AJ210</f>
        <v>0</v>
      </c>
      <c r="AJ89" s="277">
        <f>[2]Final!AK210</f>
        <v>0</v>
      </c>
      <c r="AK89" s="277">
        <f>[2]Final!AL210</f>
        <v>0</v>
      </c>
      <c r="AL89" s="277">
        <f>[2]Final!AM210</f>
        <v>0</v>
      </c>
      <c r="AM89" s="277">
        <f>[2]Final!AN210</f>
        <v>0</v>
      </c>
      <c r="AN89" s="277">
        <f>[2]Final!AO210</f>
        <v>0</v>
      </c>
      <c r="AO89" s="277">
        <f>[2]Final!AP210</f>
        <v>0</v>
      </c>
      <c r="AP89" s="277">
        <f>[2]Final!AQ210</f>
        <v>0</v>
      </c>
      <c r="AQ89" s="277">
        <f>[2]Final!AR210</f>
        <v>0</v>
      </c>
      <c r="AR89" s="277">
        <f>[2]Final!AS210</f>
        <v>0</v>
      </c>
      <c r="AS89" s="277">
        <f>[2]Final!AT210</f>
        <v>0</v>
      </c>
      <c r="AT89" s="277">
        <f>[2]Final!AU210</f>
        <v>0</v>
      </c>
      <c r="AU89" s="277">
        <f>[2]Final!AV210</f>
        <v>0</v>
      </c>
      <c r="AV89" s="277">
        <f>[2]Final!AW210</f>
        <v>0</v>
      </c>
      <c r="AW89" s="277">
        <f>[2]Final!AX210</f>
        <v>2.9006822916914422E-3</v>
      </c>
      <c r="AX89" s="277">
        <f>[2]Final!AY210</f>
        <v>0</v>
      </c>
      <c r="AY89" s="277">
        <f>[2]Final!AZ210</f>
        <v>0</v>
      </c>
      <c r="AZ89" s="277">
        <f>[2]Final!BA210</f>
        <v>0</v>
      </c>
      <c r="BA89" s="277">
        <f>[2]Final!BB210</f>
        <v>0</v>
      </c>
      <c r="BB89" s="277">
        <f>[2]Final!BC210</f>
        <v>0</v>
      </c>
      <c r="BC89" s="277">
        <f>[2]Final!BD210</f>
        <v>0</v>
      </c>
      <c r="BD89" s="277">
        <f>[2]Final!BE210</f>
        <v>0</v>
      </c>
      <c r="BE89" s="277">
        <f>[2]Final!BF210</f>
        <v>0</v>
      </c>
      <c r="BF89" s="277">
        <f>[2]Final!BG210</f>
        <v>0</v>
      </c>
      <c r="BG89" s="277">
        <f>[2]Final!BH210</f>
        <v>0</v>
      </c>
      <c r="BH89" s="277">
        <f>[2]Final!BI210</f>
        <v>0</v>
      </c>
      <c r="BI89" s="277">
        <f>[2]Final!BJ210</f>
        <v>0</v>
      </c>
      <c r="BJ89" s="277">
        <f>[2]Final!BK210</f>
        <v>0</v>
      </c>
      <c r="BK89" s="277">
        <f>[2]Final!BL210</f>
        <v>0</v>
      </c>
      <c r="BL89" s="277">
        <f>[2]Final!BM210</f>
        <v>0</v>
      </c>
      <c r="BM89" s="277">
        <f>[2]Final!BN210</f>
        <v>0</v>
      </c>
      <c r="BN89" s="277">
        <f>[2]Final!BO210</f>
        <v>0</v>
      </c>
      <c r="BO89" s="277">
        <f>[2]Final!BP210</f>
        <v>0</v>
      </c>
      <c r="BP89" s="277">
        <f>[2]Final!BQ210</f>
        <v>1.4434587107624286E-4</v>
      </c>
      <c r="BQ89" s="277">
        <f>[2]Final!BR210</f>
        <v>0</v>
      </c>
      <c r="BR89" s="277">
        <f>[2]Final!BS210</f>
        <v>0</v>
      </c>
      <c r="BS89" s="277">
        <f>[2]Final!BT210</f>
        <v>0</v>
      </c>
      <c r="BT89" s="277">
        <f>[2]Final!BU210</f>
        <v>0</v>
      </c>
      <c r="BU89" s="277">
        <f>[2]Final!BV210</f>
        <v>0</v>
      </c>
      <c r="BV89" s="277">
        <f>[2]Final!BW210</f>
        <v>2.6158838547338053E-3</v>
      </c>
      <c r="BW89" s="277">
        <f>[2]Final!BX210</f>
        <v>0</v>
      </c>
      <c r="BX89" s="277">
        <f>[2]Final!BY210</f>
        <v>7.6719138129821568E-5</v>
      </c>
      <c r="BY89" s="277">
        <f>[2]Final!BZ210</f>
        <v>0</v>
      </c>
      <c r="BZ89" s="277">
        <f>[2]Final!CA210</f>
        <v>1.8855947286791355E-3</v>
      </c>
      <c r="CA89" s="277">
        <f>[2]Final!CB210</f>
        <v>3.1323082408112137E-3</v>
      </c>
      <c r="CB89" s="277">
        <f>[2]Final!CC210</f>
        <v>0</v>
      </c>
      <c r="CC89" s="277">
        <f>[2]Final!CD210</f>
        <v>0</v>
      </c>
      <c r="CD89" s="277">
        <f>[2]Final!CE210</f>
        <v>0</v>
      </c>
      <c r="CE89" s="277">
        <f>[2]Final!CF210</f>
        <v>0</v>
      </c>
      <c r="CF89" s="277">
        <f>[2]Final!CG210</f>
        <v>0.97869160693138413</v>
      </c>
      <c r="CG89" s="277">
        <f>[2]Final!CH210</f>
        <v>0</v>
      </c>
      <c r="CH89" s="277">
        <f>[2]Final!CI210</f>
        <v>0</v>
      </c>
      <c r="CI89" s="277">
        <f>[2]Final!CJ210</f>
        <v>6.4471382614720018E-5</v>
      </c>
      <c r="CJ89" s="277">
        <f>[2]Final!CK210</f>
        <v>0</v>
      </c>
      <c r="CK89" s="277">
        <f>[2]Final!CL210</f>
        <v>0</v>
      </c>
      <c r="CL89" s="277">
        <f>[2]Final!CM210</f>
        <v>0</v>
      </c>
      <c r="CM89" s="277">
        <f>[2]Final!CN210</f>
        <v>0</v>
      </c>
      <c r="CN89" s="277">
        <f>[2]Final!CO210</f>
        <v>6.6010745664361646E-3</v>
      </c>
      <c r="CO89" s="277">
        <f>[2]Final!CP210</f>
        <v>0</v>
      </c>
      <c r="CP89" s="277">
        <f>[2]Final!CQ210</f>
        <v>0</v>
      </c>
      <c r="CQ89" s="277">
        <f>[2]Final!CR210</f>
        <v>0</v>
      </c>
      <c r="CR89" s="277">
        <f>[2]Final!CS210</f>
        <v>2.0320893224412932E-3</v>
      </c>
      <c r="CS89" s="277">
        <f>[2]Final!CT210</f>
        <v>6.52897154317626E-4</v>
      </c>
      <c r="CT89" s="277">
        <f>[2]Final!CU210</f>
        <v>0</v>
      </c>
      <c r="CU89" s="277">
        <f>[2]Final!CV210</f>
        <v>0</v>
      </c>
      <c r="CV89" s="277">
        <f>[2]Final!CW210</f>
        <v>3.1752688742423483E-6</v>
      </c>
      <c r="CW89" s="277">
        <f>[2]Final!CX210</f>
        <v>0</v>
      </c>
      <c r="CX89" s="277">
        <f>[2]Final!CY210</f>
        <v>0</v>
      </c>
      <c r="CY89" s="277">
        <f>[2]Final!CZ210</f>
        <v>4.4164573525397603E-4</v>
      </c>
      <c r="CZ89" s="277">
        <f>[2]Final!DA210</f>
        <v>7.575055135560988E-4</v>
      </c>
      <c r="DA89" s="277">
        <f>[2]Final!DB210</f>
        <v>0</v>
      </c>
      <c r="DB89" s="277">
        <f>[2]Final!DC210</f>
        <v>0</v>
      </c>
      <c r="DC89" s="92"/>
      <c r="DD89" s="92"/>
      <c r="DE89" s="92"/>
      <c r="DF89" s="92"/>
      <c r="DG89" s="92"/>
      <c r="DH89" s="92"/>
      <c r="DI89" s="92"/>
      <c r="DJ89" s="92"/>
      <c r="DK89" s="92"/>
      <c r="DL89" s="92"/>
      <c r="DM89" s="92"/>
      <c r="DN89" s="92"/>
      <c r="DO89" s="92"/>
      <c r="DP89" s="92"/>
    </row>
    <row r="90" spans="1:120" x14ac:dyDescent="0.75">
      <c r="A90" s="226">
        <f t="shared" si="1"/>
        <v>1</v>
      </c>
      <c r="B90" s="92" t="s">
        <v>1222</v>
      </c>
      <c r="C90" s="277">
        <f>[2]Final!D211</f>
        <v>0</v>
      </c>
      <c r="D90" s="277">
        <f>[2]Final!E211</f>
        <v>0</v>
      </c>
      <c r="E90" s="277">
        <f>[2]Final!F211</f>
        <v>0</v>
      </c>
      <c r="F90" s="277">
        <f>[2]Final!G211</f>
        <v>0</v>
      </c>
      <c r="G90" s="277">
        <f>[2]Final!H211</f>
        <v>0</v>
      </c>
      <c r="H90" s="277">
        <f>[2]Final!I211</f>
        <v>0</v>
      </c>
      <c r="I90" s="277">
        <f>[2]Final!J211</f>
        <v>0</v>
      </c>
      <c r="J90" s="277">
        <f>[2]Final!K211</f>
        <v>0</v>
      </c>
      <c r="K90" s="277">
        <f>[2]Final!L211</f>
        <v>0</v>
      </c>
      <c r="L90" s="277">
        <f>[2]Final!M211</f>
        <v>0</v>
      </c>
      <c r="M90" s="277">
        <f>[2]Final!N211</f>
        <v>0</v>
      </c>
      <c r="N90" s="277">
        <f>[2]Final!O211</f>
        <v>0</v>
      </c>
      <c r="O90" s="277">
        <f>[2]Final!P211</f>
        <v>0</v>
      </c>
      <c r="P90" s="277">
        <f>[2]Final!Q211</f>
        <v>0</v>
      </c>
      <c r="Q90" s="277">
        <f>[2]Final!R211</f>
        <v>0</v>
      </c>
      <c r="R90" s="277">
        <f>[2]Final!S211</f>
        <v>0</v>
      </c>
      <c r="S90" s="277">
        <f>[2]Final!T211</f>
        <v>0</v>
      </c>
      <c r="T90" s="277">
        <f>[2]Final!U211</f>
        <v>0</v>
      </c>
      <c r="U90" s="277">
        <f>[2]Final!V211</f>
        <v>0</v>
      </c>
      <c r="V90" s="277">
        <f>[2]Final!W211</f>
        <v>0</v>
      </c>
      <c r="W90" s="277">
        <f>[2]Final!X211</f>
        <v>0</v>
      </c>
      <c r="X90" s="277">
        <f>[2]Final!Y211</f>
        <v>0</v>
      </c>
      <c r="Y90" s="277">
        <f>[2]Final!Z211</f>
        <v>0</v>
      </c>
      <c r="Z90" s="277">
        <f>[2]Final!AA211</f>
        <v>0</v>
      </c>
      <c r="AA90" s="277">
        <f>[2]Final!AB211</f>
        <v>0</v>
      </c>
      <c r="AB90" s="277">
        <f>[2]Final!AC211</f>
        <v>0</v>
      </c>
      <c r="AC90" s="277">
        <f>[2]Final!AD211</f>
        <v>0</v>
      </c>
      <c r="AD90" s="277">
        <f>[2]Final!AE211</f>
        <v>0</v>
      </c>
      <c r="AE90" s="277">
        <f>[2]Final!AF211</f>
        <v>0</v>
      </c>
      <c r="AF90" s="277">
        <f>[2]Final!AG211</f>
        <v>0</v>
      </c>
      <c r="AG90" s="277">
        <f>[2]Final!AH211</f>
        <v>0</v>
      </c>
      <c r="AH90" s="277">
        <f>[2]Final!AI211</f>
        <v>0</v>
      </c>
      <c r="AI90" s="277">
        <f>[2]Final!AJ211</f>
        <v>0</v>
      </c>
      <c r="AJ90" s="277">
        <f>[2]Final!AK211</f>
        <v>0</v>
      </c>
      <c r="AK90" s="277">
        <f>[2]Final!AL211</f>
        <v>0</v>
      </c>
      <c r="AL90" s="277">
        <f>[2]Final!AM211</f>
        <v>0</v>
      </c>
      <c r="AM90" s="277">
        <f>[2]Final!AN211</f>
        <v>0</v>
      </c>
      <c r="AN90" s="277">
        <f>[2]Final!AO211</f>
        <v>0</v>
      </c>
      <c r="AO90" s="277">
        <f>[2]Final!AP211</f>
        <v>0</v>
      </c>
      <c r="AP90" s="277">
        <f>[2]Final!AQ211</f>
        <v>0</v>
      </c>
      <c r="AQ90" s="277">
        <f>[2]Final!AR211</f>
        <v>0</v>
      </c>
      <c r="AR90" s="277">
        <f>[2]Final!AS211</f>
        <v>0</v>
      </c>
      <c r="AS90" s="277">
        <f>[2]Final!AT211</f>
        <v>0</v>
      </c>
      <c r="AT90" s="277">
        <f>[2]Final!AU211</f>
        <v>0</v>
      </c>
      <c r="AU90" s="277">
        <f>[2]Final!AV211</f>
        <v>0</v>
      </c>
      <c r="AV90" s="277">
        <f>[2]Final!AW211</f>
        <v>0</v>
      </c>
      <c r="AW90" s="277">
        <f>[2]Final!AX211</f>
        <v>0</v>
      </c>
      <c r="AX90" s="277">
        <f>[2]Final!AY211</f>
        <v>0</v>
      </c>
      <c r="AY90" s="277">
        <f>[2]Final!AZ211</f>
        <v>0</v>
      </c>
      <c r="AZ90" s="277">
        <f>[2]Final!BA211</f>
        <v>0</v>
      </c>
      <c r="BA90" s="277">
        <f>[2]Final!BB211</f>
        <v>0</v>
      </c>
      <c r="BB90" s="277">
        <f>[2]Final!BC211</f>
        <v>0</v>
      </c>
      <c r="BC90" s="277">
        <f>[2]Final!BD211</f>
        <v>0</v>
      </c>
      <c r="BD90" s="277">
        <f>[2]Final!BE211</f>
        <v>0</v>
      </c>
      <c r="BE90" s="277">
        <f>[2]Final!BF211</f>
        <v>1.6275164918709922E-2</v>
      </c>
      <c r="BF90" s="277">
        <f>[2]Final!BG211</f>
        <v>0</v>
      </c>
      <c r="BG90" s="277">
        <f>[2]Final!BH211</f>
        <v>0</v>
      </c>
      <c r="BH90" s="277">
        <f>[2]Final!BI211</f>
        <v>0</v>
      </c>
      <c r="BI90" s="277">
        <f>[2]Final!BJ211</f>
        <v>0</v>
      </c>
      <c r="BJ90" s="277">
        <f>[2]Final!BK211</f>
        <v>0</v>
      </c>
      <c r="BK90" s="277">
        <f>[2]Final!BL211</f>
        <v>0</v>
      </c>
      <c r="BL90" s="277">
        <f>[2]Final!BM211</f>
        <v>0</v>
      </c>
      <c r="BM90" s="277">
        <f>[2]Final!BN211</f>
        <v>0</v>
      </c>
      <c r="BN90" s="277">
        <f>[2]Final!BO211</f>
        <v>0</v>
      </c>
      <c r="BO90" s="277">
        <f>[2]Final!BP211</f>
        <v>0</v>
      </c>
      <c r="BP90" s="277">
        <f>[2]Final!BQ211</f>
        <v>0</v>
      </c>
      <c r="BQ90" s="277">
        <f>[2]Final!BR211</f>
        <v>0</v>
      </c>
      <c r="BR90" s="277">
        <f>[2]Final!BS211</f>
        <v>0</v>
      </c>
      <c r="BS90" s="277">
        <f>[2]Final!BT211</f>
        <v>0</v>
      </c>
      <c r="BT90" s="277">
        <f>[2]Final!BU211</f>
        <v>0</v>
      </c>
      <c r="BU90" s="277">
        <f>[2]Final!BV211</f>
        <v>0</v>
      </c>
      <c r="BV90" s="277">
        <f>[2]Final!BW211</f>
        <v>0</v>
      </c>
      <c r="BW90" s="277">
        <f>[2]Final!BX211</f>
        <v>0</v>
      </c>
      <c r="BX90" s="277">
        <f>[2]Final!BY211</f>
        <v>0</v>
      </c>
      <c r="BY90" s="277">
        <f>[2]Final!BZ211</f>
        <v>0</v>
      </c>
      <c r="BZ90" s="277">
        <f>[2]Final!CA211</f>
        <v>0</v>
      </c>
      <c r="CA90" s="277">
        <f>[2]Final!CB211</f>
        <v>0</v>
      </c>
      <c r="CB90" s="277">
        <f>[2]Final!CC211</f>
        <v>0</v>
      </c>
      <c r="CC90" s="277">
        <f>[2]Final!CD211</f>
        <v>0</v>
      </c>
      <c r="CD90" s="277">
        <f>[2]Final!CE211</f>
        <v>0</v>
      </c>
      <c r="CE90" s="277">
        <f>[2]Final!CF211</f>
        <v>0</v>
      </c>
      <c r="CF90" s="277">
        <f>[2]Final!CG211</f>
        <v>0</v>
      </c>
      <c r="CG90" s="277">
        <f>[2]Final!CH211</f>
        <v>0.86591180741619778</v>
      </c>
      <c r="CH90" s="277">
        <f>[2]Final!CI211</f>
        <v>0</v>
      </c>
      <c r="CI90" s="277">
        <f>[2]Final!CJ211</f>
        <v>0.11633956852365644</v>
      </c>
      <c r="CJ90" s="277">
        <f>[2]Final!CK211</f>
        <v>0</v>
      </c>
      <c r="CK90" s="277">
        <f>[2]Final!CL211</f>
        <v>0</v>
      </c>
      <c r="CL90" s="277">
        <f>[2]Final!CM211</f>
        <v>0</v>
      </c>
      <c r="CM90" s="277">
        <f>[2]Final!CN211</f>
        <v>0</v>
      </c>
      <c r="CN90" s="277">
        <f>[2]Final!CO211</f>
        <v>0</v>
      </c>
      <c r="CO90" s="277">
        <f>[2]Final!CP211</f>
        <v>0</v>
      </c>
      <c r="CP90" s="277">
        <f>[2]Final!CQ211</f>
        <v>0</v>
      </c>
      <c r="CQ90" s="277">
        <f>[2]Final!CR211</f>
        <v>1.4734591414357848E-3</v>
      </c>
      <c r="CR90" s="277">
        <f>[2]Final!CS211</f>
        <v>0</v>
      </c>
      <c r="CS90" s="277">
        <f>[2]Final!CT211</f>
        <v>0</v>
      </c>
      <c r="CT90" s="277">
        <f>[2]Final!CU211</f>
        <v>0</v>
      </c>
      <c r="CU90" s="277">
        <f>[2]Final!CV211</f>
        <v>0</v>
      </c>
      <c r="CV90" s="277">
        <f>[2]Final!CW211</f>
        <v>0</v>
      </c>
      <c r="CW90" s="277">
        <f>[2]Final!CX211</f>
        <v>0</v>
      </c>
      <c r="CX90" s="277">
        <f>[2]Final!CY211</f>
        <v>0</v>
      </c>
      <c r="CY90" s="277">
        <f>[2]Final!CZ211</f>
        <v>0</v>
      </c>
      <c r="CZ90" s="277">
        <f>[2]Final!DA211</f>
        <v>0</v>
      </c>
      <c r="DA90" s="277">
        <f>[2]Final!DB211</f>
        <v>0</v>
      </c>
      <c r="DB90" s="277">
        <f>[2]Final!DC211</f>
        <v>0</v>
      </c>
      <c r="DC90" s="92"/>
      <c r="DD90" s="92"/>
      <c r="DE90" s="92"/>
      <c r="DF90" s="92"/>
      <c r="DG90" s="92"/>
      <c r="DH90" s="92"/>
      <c r="DI90" s="92"/>
      <c r="DJ90" s="92"/>
      <c r="DK90" s="92"/>
      <c r="DL90" s="92"/>
      <c r="DM90" s="92"/>
      <c r="DN90" s="92"/>
      <c r="DO90" s="92"/>
      <c r="DP90" s="92"/>
    </row>
    <row r="91" spans="1:120" x14ac:dyDescent="0.75">
      <c r="A91" s="226">
        <f t="shared" si="1"/>
        <v>1.0000000000000002</v>
      </c>
      <c r="B91" s="92" t="s">
        <v>193</v>
      </c>
      <c r="C91" s="277">
        <f>[2]Final!D212</f>
        <v>0</v>
      </c>
      <c r="D91" s="277">
        <f>[2]Final!E212</f>
        <v>0</v>
      </c>
      <c r="E91" s="277">
        <f>[2]Final!F212</f>
        <v>0</v>
      </c>
      <c r="F91" s="277">
        <f>[2]Final!G212</f>
        <v>0</v>
      </c>
      <c r="G91" s="277">
        <f>[2]Final!H212</f>
        <v>0</v>
      </c>
      <c r="H91" s="277">
        <f>[2]Final!I212</f>
        <v>0</v>
      </c>
      <c r="I91" s="277">
        <f>[2]Final!J212</f>
        <v>0</v>
      </c>
      <c r="J91" s="277">
        <f>[2]Final!K212</f>
        <v>0</v>
      </c>
      <c r="K91" s="277">
        <f>[2]Final!L212</f>
        <v>0</v>
      </c>
      <c r="L91" s="277">
        <f>[2]Final!M212</f>
        <v>0</v>
      </c>
      <c r="M91" s="277">
        <f>[2]Final!N212</f>
        <v>0</v>
      </c>
      <c r="N91" s="277">
        <f>[2]Final!O212</f>
        <v>0</v>
      </c>
      <c r="O91" s="277">
        <f>[2]Final!P212</f>
        <v>0</v>
      </c>
      <c r="P91" s="277">
        <f>[2]Final!Q212</f>
        <v>0</v>
      </c>
      <c r="Q91" s="277">
        <f>[2]Final!R212</f>
        <v>0</v>
      </c>
      <c r="R91" s="277">
        <f>[2]Final!S212</f>
        <v>0</v>
      </c>
      <c r="S91" s="277">
        <f>[2]Final!T212</f>
        <v>0</v>
      </c>
      <c r="T91" s="277">
        <f>[2]Final!U212</f>
        <v>0</v>
      </c>
      <c r="U91" s="277">
        <f>[2]Final!V212</f>
        <v>0</v>
      </c>
      <c r="V91" s="277">
        <f>[2]Final!W212</f>
        <v>0</v>
      </c>
      <c r="W91" s="277">
        <f>[2]Final!X212</f>
        <v>0</v>
      </c>
      <c r="X91" s="277">
        <f>[2]Final!Y212</f>
        <v>0</v>
      </c>
      <c r="Y91" s="277">
        <f>[2]Final!Z212</f>
        <v>0</v>
      </c>
      <c r="Z91" s="277">
        <f>[2]Final!AA212</f>
        <v>0</v>
      </c>
      <c r="AA91" s="277">
        <f>[2]Final!AB212</f>
        <v>0</v>
      </c>
      <c r="AB91" s="277">
        <f>[2]Final!AC212</f>
        <v>0</v>
      </c>
      <c r="AC91" s="277">
        <f>[2]Final!AD212</f>
        <v>0</v>
      </c>
      <c r="AD91" s="277">
        <f>[2]Final!AE212</f>
        <v>0</v>
      </c>
      <c r="AE91" s="277">
        <f>[2]Final!AF212</f>
        <v>0</v>
      </c>
      <c r="AF91" s="277">
        <f>[2]Final!AG212</f>
        <v>0</v>
      </c>
      <c r="AG91" s="277">
        <f>[2]Final!AH212</f>
        <v>0</v>
      </c>
      <c r="AH91" s="277">
        <f>[2]Final!AI212</f>
        <v>0</v>
      </c>
      <c r="AI91" s="277">
        <f>[2]Final!AJ212</f>
        <v>0</v>
      </c>
      <c r="AJ91" s="277">
        <f>[2]Final!AK212</f>
        <v>0</v>
      </c>
      <c r="AK91" s="277">
        <f>[2]Final!AL212</f>
        <v>0</v>
      </c>
      <c r="AL91" s="277">
        <f>[2]Final!AM212</f>
        <v>0</v>
      </c>
      <c r="AM91" s="277">
        <f>[2]Final!AN212</f>
        <v>0</v>
      </c>
      <c r="AN91" s="277">
        <f>[2]Final!AO212</f>
        <v>0</v>
      </c>
      <c r="AO91" s="277">
        <f>[2]Final!AP212</f>
        <v>0</v>
      </c>
      <c r="AP91" s="277">
        <f>[2]Final!AQ212</f>
        <v>0</v>
      </c>
      <c r="AQ91" s="277">
        <f>[2]Final!AR212</f>
        <v>0</v>
      </c>
      <c r="AR91" s="277">
        <f>[2]Final!AS212</f>
        <v>0</v>
      </c>
      <c r="AS91" s="277">
        <f>[2]Final!AT212</f>
        <v>0</v>
      </c>
      <c r="AT91" s="277">
        <f>[2]Final!AU212</f>
        <v>0</v>
      </c>
      <c r="AU91" s="277">
        <f>[2]Final!AV212</f>
        <v>0</v>
      </c>
      <c r="AV91" s="277">
        <f>[2]Final!AW212</f>
        <v>0</v>
      </c>
      <c r="AW91" s="277">
        <f>[2]Final!AX212</f>
        <v>0</v>
      </c>
      <c r="AX91" s="277">
        <f>[2]Final!AY212</f>
        <v>0</v>
      </c>
      <c r="AY91" s="277">
        <f>[2]Final!AZ212</f>
        <v>0</v>
      </c>
      <c r="AZ91" s="277">
        <f>[2]Final!BA212</f>
        <v>0</v>
      </c>
      <c r="BA91" s="277">
        <f>[2]Final!BB212</f>
        <v>0</v>
      </c>
      <c r="BB91" s="277">
        <f>[2]Final!BC212</f>
        <v>0</v>
      </c>
      <c r="BC91" s="277">
        <f>[2]Final!BD212</f>
        <v>0</v>
      </c>
      <c r="BD91" s="277">
        <f>[2]Final!BE212</f>
        <v>0</v>
      </c>
      <c r="BE91" s="277">
        <f>[2]Final!BF212</f>
        <v>0</v>
      </c>
      <c r="BF91" s="277">
        <f>[2]Final!BG212</f>
        <v>0</v>
      </c>
      <c r="BG91" s="277">
        <f>[2]Final!BH212</f>
        <v>0</v>
      </c>
      <c r="BH91" s="277">
        <f>[2]Final!BI212</f>
        <v>0</v>
      </c>
      <c r="BI91" s="277">
        <f>[2]Final!BJ212</f>
        <v>0</v>
      </c>
      <c r="BJ91" s="277">
        <f>[2]Final!BK212</f>
        <v>0</v>
      </c>
      <c r="BK91" s="277">
        <f>[2]Final!BL212</f>
        <v>0</v>
      </c>
      <c r="BL91" s="277">
        <f>[2]Final!BM212</f>
        <v>0</v>
      </c>
      <c r="BM91" s="277">
        <f>[2]Final!BN212</f>
        <v>0</v>
      </c>
      <c r="BN91" s="277">
        <f>[2]Final!BO212</f>
        <v>0</v>
      </c>
      <c r="BO91" s="277">
        <f>[2]Final!BP212</f>
        <v>0</v>
      </c>
      <c r="BP91" s="277">
        <f>[2]Final!BQ212</f>
        <v>0</v>
      </c>
      <c r="BQ91" s="277">
        <f>[2]Final!BR212</f>
        <v>0</v>
      </c>
      <c r="BR91" s="277">
        <f>[2]Final!BS212</f>
        <v>0</v>
      </c>
      <c r="BS91" s="277">
        <f>[2]Final!BT212</f>
        <v>0</v>
      </c>
      <c r="BT91" s="277">
        <f>[2]Final!BU212</f>
        <v>0</v>
      </c>
      <c r="BU91" s="277">
        <f>[2]Final!BV212</f>
        <v>0</v>
      </c>
      <c r="BV91" s="277">
        <f>[2]Final!BW212</f>
        <v>0</v>
      </c>
      <c r="BW91" s="277">
        <f>[2]Final!BX212</f>
        <v>0</v>
      </c>
      <c r="BX91" s="277">
        <f>[2]Final!BY212</f>
        <v>0</v>
      </c>
      <c r="BY91" s="277">
        <f>[2]Final!BZ212</f>
        <v>0</v>
      </c>
      <c r="BZ91" s="277">
        <f>[2]Final!CA212</f>
        <v>0</v>
      </c>
      <c r="CA91" s="277">
        <f>[2]Final!CB212</f>
        <v>0</v>
      </c>
      <c r="CB91" s="277">
        <f>[2]Final!CC212</f>
        <v>0</v>
      </c>
      <c r="CC91" s="277">
        <f>[2]Final!CD212</f>
        <v>0</v>
      </c>
      <c r="CD91" s="277">
        <f>[2]Final!CE212</f>
        <v>0</v>
      </c>
      <c r="CE91" s="277">
        <f>[2]Final!CF212</f>
        <v>0</v>
      </c>
      <c r="CF91" s="277">
        <f>[2]Final!CG212</f>
        <v>0</v>
      </c>
      <c r="CG91" s="277">
        <f>[2]Final!CH212</f>
        <v>0</v>
      </c>
      <c r="CH91" s="277">
        <f>[2]Final!CI212</f>
        <v>0.67448006465990284</v>
      </c>
      <c r="CI91" s="277">
        <f>[2]Final!CJ212</f>
        <v>4.4179413710710672E-2</v>
      </c>
      <c r="CJ91" s="277">
        <f>[2]Final!CK212</f>
        <v>0</v>
      </c>
      <c r="CK91" s="277">
        <f>[2]Final!CL212</f>
        <v>0</v>
      </c>
      <c r="CL91" s="277">
        <f>[2]Final!CM212</f>
        <v>0.11914976624439066</v>
      </c>
      <c r="CM91" s="277">
        <f>[2]Final!CN212</f>
        <v>0</v>
      </c>
      <c r="CN91" s="277">
        <f>[2]Final!CO212</f>
        <v>2.0433947330524751E-2</v>
      </c>
      <c r="CO91" s="277">
        <f>[2]Final!CP212</f>
        <v>0</v>
      </c>
      <c r="CP91" s="277">
        <f>[2]Final!CQ212</f>
        <v>0</v>
      </c>
      <c r="CQ91" s="277">
        <f>[2]Final!CR212</f>
        <v>0</v>
      </c>
      <c r="CR91" s="277">
        <f>[2]Final!CS212</f>
        <v>0</v>
      </c>
      <c r="CS91" s="277">
        <f>[2]Final!CT212</f>
        <v>4.7376556244776394E-2</v>
      </c>
      <c r="CT91" s="277">
        <f>[2]Final!CU212</f>
        <v>0</v>
      </c>
      <c r="CU91" s="277">
        <f>[2]Final!CV212</f>
        <v>0</v>
      </c>
      <c r="CV91" s="277">
        <f>[2]Final!CW212</f>
        <v>0</v>
      </c>
      <c r="CW91" s="277">
        <f>[2]Final!CX212</f>
        <v>0</v>
      </c>
      <c r="CX91" s="277">
        <f>[2]Final!CY212</f>
        <v>0</v>
      </c>
      <c r="CY91" s="277">
        <f>[2]Final!CZ212</f>
        <v>4.7083209232494823E-2</v>
      </c>
      <c r="CZ91" s="277">
        <f>[2]Final!DA212</f>
        <v>4.7297042577199917E-2</v>
      </c>
      <c r="DA91" s="277">
        <f>[2]Final!DB212</f>
        <v>0</v>
      </c>
      <c r="DB91" s="277">
        <f>[2]Final!DC212</f>
        <v>0</v>
      </c>
      <c r="DC91" s="92"/>
      <c r="DD91" s="92"/>
      <c r="DE91" s="92"/>
      <c r="DF91" s="92"/>
      <c r="DG91" s="92"/>
      <c r="DH91" s="92"/>
      <c r="DI91" s="92"/>
      <c r="DJ91" s="92"/>
      <c r="DK91" s="92"/>
      <c r="DL91" s="92"/>
      <c r="DM91" s="92"/>
      <c r="DN91" s="92"/>
      <c r="DO91" s="92"/>
      <c r="DP91" s="92"/>
    </row>
    <row r="92" spans="1:120" x14ac:dyDescent="0.75">
      <c r="A92" s="226">
        <f t="shared" si="1"/>
        <v>1</v>
      </c>
      <c r="B92" s="92" t="s">
        <v>1226</v>
      </c>
      <c r="C92" s="277">
        <f>[2]Final!D213</f>
        <v>0</v>
      </c>
      <c r="D92" s="277">
        <f>[2]Final!E213</f>
        <v>0</v>
      </c>
      <c r="E92" s="277">
        <f>[2]Final!F213</f>
        <v>0</v>
      </c>
      <c r="F92" s="277">
        <f>[2]Final!G213</f>
        <v>0</v>
      </c>
      <c r="G92" s="277">
        <f>[2]Final!H213</f>
        <v>0</v>
      </c>
      <c r="H92" s="277">
        <f>[2]Final!I213</f>
        <v>0</v>
      </c>
      <c r="I92" s="277">
        <f>[2]Final!J213</f>
        <v>0</v>
      </c>
      <c r="J92" s="277">
        <f>[2]Final!K213</f>
        <v>0</v>
      </c>
      <c r="K92" s="277">
        <f>[2]Final!L213</f>
        <v>0</v>
      </c>
      <c r="L92" s="277">
        <f>[2]Final!M213</f>
        <v>0</v>
      </c>
      <c r="M92" s="277">
        <f>[2]Final!N213</f>
        <v>0</v>
      </c>
      <c r="N92" s="277">
        <f>[2]Final!O213</f>
        <v>0</v>
      </c>
      <c r="O92" s="277">
        <f>[2]Final!P213</f>
        <v>0</v>
      </c>
      <c r="P92" s="277">
        <f>[2]Final!Q213</f>
        <v>0</v>
      </c>
      <c r="Q92" s="277">
        <f>[2]Final!R213</f>
        <v>0</v>
      </c>
      <c r="R92" s="277">
        <f>[2]Final!S213</f>
        <v>0</v>
      </c>
      <c r="S92" s="277">
        <f>[2]Final!T213</f>
        <v>0</v>
      </c>
      <c r="T92" s="277">
        <f>[2]Final!U213</f>
        <v>0</v>
      </c>
      <c r="U92" s="277">
        <f>[2]Final!V213</f>
        <v>0</v>
      </c>
      <c r="V92" s="277">
        <f>[2]Final!W213</f>
        <v>0</v>
      </c>
      <c r="W92" s="277">
        <f>[2]Final!X213</f>
        <v>0</v>
      </c>
      <c r="X92" s="277">
        <f>[2]Final!Y213</f>
        <v>0</v>
      </c>
      <c r="Y92" s="277">
        <f>[2]Final!Z213</f>
        <v>0</v>
      </c>
      <c r="Z92" s="277">
        <f>[2]Final!AA213</f>
        <v>0</v>
      </c>
      <c r="AA92" s="277">
        <f>[2]Final!AB213</f>
        <v>0</v>
      </c>
      <c r="AB92" s="277">
        <f>[2]Final!AC213</f>
        <v>0</v>
      </c>
      <c r="AC92" s="277">
        <f>[2]Final!AD213</f>
        <v>0</v>
      </c>
      <c r="AD92" s="277">
        <f>[2]Final!AE213</f>
        <v>0</v>
      </c>
      <c r="AE92" s="277">
        <f>[2]Final!AF213</f>
        <v>0</v>
      </c>
      <c r="AF92" s="277">
        <f>[2]Final!AG213</f>
        <v>0</v>
      </c>
      <c r="AG92" s="277">
        <f>[2]Final!AH213</f>
        <v>0</v>
      </c>
      <c r="AH92" s="277">
        <f>[2]Final!AI213</f>
        <v>0</v>
      </c>
      <c r="AI92" s="277">
        <f>[2]Final!AJ213</f>
        <v>0</v>
      </c>
      <c r="AJ92" s="277">
        <f>[2]Final!AK213</f>
        <v>0</v>
      </c>
      <c r="AK92" s="277">
        <f>[2]Final!AL213</f>
        <v>0</v>
      </c>
      <c r="AL92" s="277">
        <f>[2]Final!AM213</f>
        <v>0</v>
      </c>
      <c r="AM92" s="277">
        <f>[2]Final!AN213</f>
        <v>0</v>
      </c>
      <c r="AN92" s="277">
        <f>[2]Final!AO213</f>
        <v>0</v>
      </c>
      <c r="AO92" s="277">
        <f>[2]Final!AP213</f>
        <v>0</v>
      </c>
      <c r="AP92" s="277">
        <f>[2]Final!AQ213</f>
        <v>0</v>
      </c>
      <c r="AQ92" s="277">
        <f>[2]Final!AR213</f>
        <v>0</v>
      </c>
      <c r="AR92" s="277">
        <f>[2]Final!AS213</f>
        <v>0</v>
      </c>
      <c r="AS92" s="277">
        <f>[2]Final!AT213</f>
        <v>0</v>
      </c>
      <c r="AT92" s="277">
        <f>[2]Final!AU213</f>
        <v>0</v>
      </c>
      <c r="AU92" s="277">
        <f>[2]Final!AV213</f>
        <v>0</v>
      </c>
      <c r="AV92" s="277">
        <f>[2]Final!AW213</f>
        <v>0</v>
      </c>
      <c r="AW92" s="277">
        <f>[2]Final!AX213</f>
        <v>0</v>
      </c>
      <c r="AX92" s="277">
        <f>[2]Final!AY213</f>
        <v>0</v>
      </c>
      <c r="AY92" s="277">
        <f>[2]Final!AZ213</f>
        <v>0</v>
      </c>
      <c r="AZ92" s="277">
        <f>[2]Final!BA213</f>
        <v>0</v>
      </c>
      <c r="BA92" s="277">
        <f>[2]Final!BB213</f>
        <v>0</v>
      </c>
      <c r="BB92" s="277">
        <f>[2]Final!BC213</f>
        <v>0</v>
      </c>
      <c r="BC92" s="277">
        <f>[2]Final!BD213</f>
        <v>0</v>
      </c>
      <c r="BD92" s="277">
        <f>[2]Final!BE213</f>
        <v>0</v>
      </c>
      <c r="BE92" s="277">
        <f>[2]Final!BF213</f>
        <v>0</v>
      </c>
      <c r="BF92" s="277">
        <f>[2]Final!BG213</f>
        <v>0</v>
      </c>
      <c r="BG92" s="277">
        <f>[2]Final!BH213</f>
        <v>0</v>
      </c>
      <c r="BH92" s="277">
        <f>[2]Final!BI213</f>
        <v>0</v>
      </c>
      <c r="BI92" s="277">
        <f>[2]Final!BJ213</f>
        <v>0</v>
      </c>
      <c r="BJ92" s="277">
        <f>[2]Final!BK213</f>
        <v>0</v>
      </c>
      <c r="BK92" s="277">
        <f>[2]Final!BL213</f>
        <v>0</v>
      </c>
      <c r="BL92" s="277">
        <f>[2]Final!BM213</f>
        <v>0</v>
      </c>
      <c r="BM92" s="277">
        <f>[2]Final!BN213</f>
        <v>0</v>
      </c>
      <c r="BN92" s="277">
        <f>[2]Final!BO213</f>
        <v>0</v>
      </c>
      <c r="BO92" s="277">
        <f>[2]Final!BP213</f>
        <v>0</v>
      </c>
      <c r="BP92" s="277">
        <f>[2]Final!BQ213</f>
        <v>0</v>
      </c>
      <c r="BQ92" s="277">
        <f>[2]Final!BR213</f>
        <v>0</v>
      </c>
      <c r="BR92" s="277">
        <f>[2]Final!BS213</f>
        <v>0</v>
      </c>
      <c r="BS92" s="277">
        <f>[2]Final!BT213</f>
        <v>0</v>
      </c>
      <c r="BT92" s="277">
        <f>[2]Final!BU213</f>
        <v>0</v>
      </c>
      <c r="BU92" s="277">
        <f>[2]Final!BV213</f>
        <v>0</v>
      </c>
      <c r="BV92" s="277">
        <f>[2]Final!BW213</f>
        <v>0</v>
      </c>
      <c r="BW92" s="277">
        <f>[2]Final!BX213</f>
        <v>0</v>
      </c>
      <c r="BX92" s="277">
        <f>[2]Final!BY213</f>
        <v>0</v>
      </c>
      <c r="BY92" s="277">
        <f>[2]Final!BZ213</f>
        <v>0</v>
      </c>
      <c r="BZ92" s="277">
        <f>[2]Final!CA213</f>
        <v>0</v>
      </c>
      <c r="CA92" s="277">
        <f>[2]Final!CB213</f>
        <v>0</v>
      </c>
      <c r="CB92" s="277">
        <f>[2]Final!CC213</f>
        <v>0</v>
      </c>
      <c r="CC92" s="277">
        <f>[2]Final!CD213</f>
        <v>0</v>
      </c>
      <c r="CD92" s="277">
        <f>[2]Final!CE213</f>
        <v>0</v>
      </c>
      <c r="CE92" s="277">
        <f>[2]Final!CF213</f>
        <v>0</v>
      </c>
      <c r="CF92" s="277">
        <f>[2]Final!CG213</f>
        <v>0</v>
      </c>
      <c r="CG92" s="277">
        <f>[2]Final!CH213</f>
        <v>0</v>
      </c>
      <c r="CH92" s="277">
        <f>[2]Final!CI213</f>
        <v>0</v>
      </c>
      <c r="CI92" s="277">
        <f>[2]Final!CJ213</f>
        <v>0.37771636835599043</v>
      </c>
      <c r="CJ92" s="277">
        <f>[2]Final!CK213</f>
        <v>0</v>
      </c>
      <c r="CK92" s="277">
        <f>[2]Final!CL213</f>
        <v>0</v>
      </c>
      <c r="CL92" s="277">
        <f>[2]Final!CM213</f>
        <v>0</v>
      </c>
      <c r="CM92" s="277">
        <f>[2]Final!CN213</f>
        <v>0</v>
      </c>
      <c r="CN92" s="277">
        <f>[2]Final!CO213</f>
        <v>0</v>
      </c>
      <c r="CO92" s="277">
        <f>[2]Final!CP213</f>
        <v>0</v>
      </c>
      <c r="CP92" s="277">
        <f>[2]Final!CQ213</f>
        <v>0</v>
      </c>
      <c r="CQ92" s="277">
        <f>[2]Final!CR213</f>
        <v>0</v>
      </c>
      <c r="CR92" s="277">
        <f>[2]Final!CS213</f>
        <v>0</v>
      </c>
      <c r="CS92" s="277">
        <f>[2]Final!CT213</f>
        <v>0.21404615955498918</v>
      </c>
      <c r="CT92" s="277">
        <f>[2]Final!CU213</f>
        <v>0</v>
      </c>
      <c r="CU92" s="277">
        <f>[2]Final!CV213</f>
        <v>0</v>
      </c>
      <c r="CV92" s="277">
        <f>[2]Final!CW213</f>
        <v>0</v>
      </c>
      <c r="CW92" s="277">
        <f>[2]Final!CX213</f>
        <v>0</v>
      </c>
      <c r="CX92" s="277">
        <f>[2]Final!CY213</f>
        <v>0</v>
      </c>
      <c r="CY92" s="277">
        <f>[2]Final!CZ213</f>
        <v>0.17555928653531591</v>
      </c>
      <c r="CZ92" s="277">
        <f>[2]Final!DA213</f>
        <v>0.23267818555370443</v>
      </c>
      <c r="DA92" s="277">
        <f>[2]Final!DB213</f>
        <v>0</v>
      </c>
      <c r="DB92" s="277">
        <f>[2]Final!DC213</f>
        <v>0</v>
      </c>
      <c r="DC92" s="92"/>
      <c r="DD92" s="92"/>
      <c r="DE92" s="92"/>
      <c r="DF92" s="92"/>
      <c r="DG92" s="92"/>
      <c r="DH92" s="92"/>
      <c r="DI92" s="92"/>
      <c r="DJ92" s="92"/>
      <c r="DK92" s="92"/>
      <c r="DL92" s="92"/>
      <c r="DM92" s="92"/>
      <c r="DN92" s="92"/>
      <c r="DO92" s="92"/>
      <c r="DP92" s="92"/>
    </row>
    <row r="93" spans="1:120" x14ac:dyDescent="0.75">
      <c r="A93" s="226">
        <f t="shared" si="1"/>
        <v>1</v>
      </c>
      <c r="B93" s="92" t="s">
        <v>1229</v>
      </c>
      <c r="C93" s="277">
        <f>[2]Final!D214</f>
        <v>0</v>
      </c>
      <c r="D93" s="277">
        <f>[2]Final!E214</f>
        <v>0</v>
      </c>
      <c r="E93" s="277">
        <f>[2]Final!F214</f>
        <v>0</v>
      </c>
      <c r="F93" s="277">
        <f>[2]Final!G214</f>
        <v>0</v>
      </c>
      <c r="G93" s="277">
        <f>[2]Final!H214</f>
        <v>0</v>
      </c>
      <c r="H93" s="277">
        <f>[2]Final!I214</f>
        <v>0</v>
      </c>
      <c r="I93" s="277">
        <f>[2]Final!J214</f>
        <v>0</v>
      </c>
      <c r="J93" s="277">
        <f>[2]Final!K214</f>
        <v>0</v>
      </c>
      <c r="K93" s="277">
        <f>[2]Final!L214</f>
        <v>0</v>
      </c>
      <c r="L93" s="277">
        <f>[2]Final!M214</f>
        <v>0</v>
      </c>
      <c r="M93" s="277">
        <f>[2]Final!N214</f>
        <v>0</v>
      </c>
      <c r="N93" s="277">
        <f>[2]Final!O214</f>
        <v>0</v>
      </c>
      <c r="O93" s="277">
        <f>[2]Final!P214</f>
        <v>0</v>
      </c>
      <c r="P93" s="277">
        <f>[2]Final!Q214</f>
        <v>0</v>
      </c>
      <c r="Q93" s="277">
        <f>[2]Final!R214</f>
        <v>0</v>
      </c>
      <c r="R93" s="277">
        <f>[2]Final!S214</f>
        <v>0</v>
      </c>
      <c r="S93" s="277">
        <f>[2]Final!T214</f>
        <v>0</v>
      </c>
      <c r="T93" s="277">
        <f>[2]Final!U214</f>
        <v>0</v>
      </c>
      <c r="U93" s="277">
        <f>[2]Final!V214</f>
        <v>0</v>
      </c>
      <c r="V93" s="277">
        <f>[2]Final!W214</f>
        <v>0</v>
      </c>
      <c r="W93" s="277">
        <f>[2]Final!X214</f>
        <v>0</v>
      </c>
      <c r="X93" s="277">
        <f>[2]Final!Y214</f>
        <v>0</v>
      </c>
      <c r="Y93" s="277">
        <f>[2]Final!Z214</f>
        <v>0</v>
      </c>
      <c r="Z93" s="277">
        <f>[2]Final!AA214</f>
        <v>0</v>
      </c>
      <c r="AA93" s="277">
        <f>[2]Final!AB214</f>
        <v>0</v>
      </c>
      <c r="AB93" s="277">
        <f>[2]Final!AC214</f>
        <v>0</v>
      </c>
      <c r="AC93" s="277">
        <f>[2]Final!AD214</f>
        <v>0</v>
      </c>
      <c r="AD93" s="277">
        <f>[2]Final!AE214</f>
        <v>0</v>
      </c>
      <c r="AE93" s="277">
        <f>[2]Final!AF214</f>
        <v>0</v>
      </c>
      <c r="AF93" s="277">
        <f>[2]Final!AG214</f>
        <v>0</v>
      </c>
      <c r="AG93" s="277">
        <f>[2]Final!AH214</f>
        <v>0</v>
      </c>
      <c r="AH93" s="277">
        <f>[2]Final!AI214</f>
        <v>0</v>
      </c>
      <c r="AI93" s="277">
        <f>[2]Final!AJ214</f>
        <v>0</v>
      </c>
      <c r="AJ93" s="277">
        <f>[2]Final!AK214</f>
        <v>0</v>
      </c>
      <c r="AK93" s="277">
        <f>[2]Final!AL214</f>
        <v>0</v>
      </c>
      <c r="AL93" s="277">
        <f>[2]Final!AM214</f>
        <v>0</v>
      </c>
      <c r="AM93" s="277">
        <f>[2]Final!AN214</f>
        <v>0</v>
      </c>
      <c r="AN93" s="277">
        <f>[2]Final!AO214</f>
        <v>0</v>
      </c>
      <c r="AO93" s="277">
        <f>[2]Final!AP214</f>
        <v>0</v>
      </c>
      <c r="AP93" s="277">
        <f>[2]Final!AQ214</f>
        <v>0</v>
      </c>
      <c r="AQ93" s="277">
        <f>[2]Final!AR214</f>
        <v>0</v>
      </c>
      <c r="AR93" s="277">
        <f>[2]Final!AS214</f>
        <v>0</v>
      </c>
      <c r="AS93" s="277">
        <f>[2]Final!AT214</f>
        <v>0</v>
      </c>
      <c r="AT93" s="277">
        <f>[2]Final!AU214</f>
        <v>0</v>
      </c>
      <c r="AU93" s="277">
        <f>[2]Final!AV214</f>
        <v>0</v>
      </c>
      <c r="AV93" s="277">
        <f>[2]Final!AW214</f>
        <v>0</v>
      </c>
      <c r="AW93" s="277">
        <f>[2]Final!AX214</f>
        <v>0</v>
      </c>
      <c r="AX93" s="277">
        <f>[2]Final!AY214</f>
        <v>0</v>
      </c>
      <c r="AY93" s="277">
        <f>[2]Final!AZ214</f>
        <v>0</v>
      </c>
      <c r="AZ93" s="277">
        <f>[2]Final!BA214</f>
        <v>0</v>
      </c>
      <c r="BA93" s="277">
        <f>[2]Final!BB214</f>
        <v>0</v>
      </c>
      <c r="BB93" s="277">
        <f>[2]Final!BC214</f>
        <v>0</v>
      </c>
      <c r="BC93" s="277">
        <f>[2]Final!BD214</f>
        <v>0</v>
      </c>
      <c r="BD93" s="277">
        <f>[2]Final!BE214</f>
        <v>0</v>
      </c>
      <c r="BE93" s="277">
        <f>[2]Final!BF214</f>
        <v>0</v>
      </c>
      <c r="BF93" s="277">
        <f>[2]Final!BG214</f>
        <v>0</v>
      </c>
      <c r="BG93" s="277">
        <f>[2]Final!BH214</f>
        <v>0</v>
      </c>
      <c r="BH93" s="277">
        <f>[2]Final!BI214</f>
        <v>0</v>
      </c>
      <c r="BI93" s="277">
        <f>[2]Final!BJ214</f>
        <v>0</v>
      </c>
      <c r="BJ93" s="277">
        <f>[2]Final!BK214</f>
        <v>0</v>
      </c>
      <c r="BK93" s="277">
        <f>[2]Final!BL214</f>
        <v>0</v>
      </c>
      <c r="BL93" s="277">
        <f>[2]Final!BM214</f>
        <v>0</v>
      </c>
      <c r="BM93" s="277">
        <f>[2]Final!BN214</f>
        <v>0</v>
      </c>
      <c r="BN93" s="277">
        <f>[2]Final!BO214</f>
        <v>0</v>
      </c>
      <c r="BO93" s="277">
        <f>[2]Final!BP214</f>
        <v>0</v>
      </c>
      <c r="BP93" s="277">
        <f>[2]Final!BQ214</f>
        <v>0</v>
      </c>
      <c r="BQ93" s="277">
        <f>[2]Final!BR214</f>
        <v>0</v>
      </c>
      <c r="BR93" s="277">
        <f>[2]Final!BS214</f>
        <v>0</v>
      </c>
      <c r="BS93" s="277">
        <f>[2]Final!BT214</f>
        <v>0</v>
      </c>
      <c r="BT93" s="277">
        <f>[2]Final!BU214</f>
        <v>0</v>
      </c>
      <c r="BU93" s="277">
        <f>[2]Final!BV214</f>
        <v>0</v>
      </c>
      <c r="BV93" s="277">
        <f>[2]Final!BW214</f>
        <v>0</v>
      </c>
      <c r="BW93" s="277">
        <f>[2]Final!BX214</f>
        <v>0</v>
      </c>
      <c r="BX93" s="277">
        <f>[2]Final!BY214</f>
        <v>0</v>
      </c>
      <c r="BY93" s="277">
        <f>[2]Final!BZ214</f>
        <v>0</v>
      </c>
      <c r="BZ93" s="277">
        <f>[2]Final!CA214</f>
        <v>0</v>
      </c>
      <c r="CA93" s="277">
        <f>[2]Final!CB214</f>
        <v>0</v>
      </c>
      <c r="CB93" s="277">
        <f>[2]Final!CC214</f>
        <v>0</v>
      </c>
      <c r="CC93" s="277">
        <f>[2]Final!CD214</f>
        <v>0</v>
      </c>
      <c r="CD93" s="277">
        <f>[2]Final!CE214</f>
        <v>0</v>
      </c>
      <c r="CE93" s="277">
        <f>[2]Final!CF214</f>
        <v>0</v>
      </c>
      <c r="CF93" s="277">
        <f>[2]Final!CG214</f>
        <v>0</v>
      </c>
      <c r="CG93" s="277">
        <f>[2]Final!CH214</f>
        <v>0</v>
      </c>
      <c r="CH93" s="277">
        <f>[2]Final!CI214</f>
        <v>0</v>
      </c>
      <c r="CI93" s="277">
        <f>[2]Final!CJ214</f>
        <v>0</v>
      </c>
      <c r="CJ93" s="277">
        <f>[2]Final!CK214</f>
        <v>1</v>
      </c>
      <c r="CK93" s="277">
        <f>[2]Final!CL214</f>
        <v>0</v>
      </c>
      <c r="CL93" s="277">
        <f>[2]Final!CM214</f>
        <v>0</v>
      </c>
      <c r="CM93" s="277">
        <f>[2]Final!CN214</f>
        <v>0</v>
      </c>
      <c r="CN93" s="277">
        <f>[2]Final!CO214</f>
        <v>0</v>
      </c>
      <c r="CO93" s="277">
        <f>[2]Final!CP214</f>
        <v>0</v>
      </c>
      <c r="CP93" s="277">
        <f>[2]Final!CQ214</f>
        <v>0</v>
      </c>
      <c r="CQ93" s="277">
        <f>[2]Final!CR214</f>
        <v>0</v>
      </c>
      <c r="CR93" s="277">
        <f>[2]Final!CS214</f>
        <v>0</v>
      </c>
      <c r="CS93" s="277">
        <f>[2]Final!CT214</f>
        <v>0</v>
      </c>
      <c r="CT93" s="277">
        <f>[2]Final!CU214</f>
        <v>0</v>
      </c>
      <c r="CU93" s="277">
        <f>[2]Final!CV214</f>
        <v>0</v>
      </c>
      <c r="CV93" s="277">
        <f>[2]Final!CW214</f>
        <v>0</v>
      </c>
      <c r="CW93" s="277">
        <f>[2]Final!CX214</f>
        <v>0</v>
      </c>
      <c r="CX93" s="277">
        <f>[2]Final!CY214</f>
        <v>0</v>
      </c>
      <c r="CY93" s="277">
        <f>[2]Final!CZ214</f>
        <v>0</v>
      </c>
      <c r="CZ93" s="277">
        <f>[2]Final!DA214</f>
        <v>0</v>
      </c>
      <c r="DA93" s="277">
        <f>[2]Final!DB214</f>
        <v>0</v>
      </c>
      <c r="DB93" s="277">
        <f>[2]Final!DC214</f>
        <v>0</v>
      </c>
      <c r="DC93" s="92"/>
      <c r="DD93" s="92"/>
      <c r="DE93" s="92"/>
      <c r="DF93" s="92"/>
      <c r="DG93" s="92"/>
      <c r="DH93" s="92"/>
      <c r="DI93" s="92"/>
      <c r="DJ93" s="92"/>
      <c r="DK93" s="92"/>
      <c r="DL93" s="92"/>
      <c r="DM93" s="92"/>
      <c r="DN93" s="92"/>
      <c r="DO93" s="92"/>
      <c r="DP93" s="92"/>
    </row>
    <row r="94" spans="1:120" x14ac:dyDescent="0.75">
      <c r="A94" s="226">
        <f t="shared" si="1"/>
        <v>1</v>
      </c>
      <c r="B94" s="92" t="s">
        <v>1232</v>
      </c>
      <c r="C94" s="277">
        <f>[2]Final!D215</f>
        <v>0</v>
      </c>
      <c r="D94" s="277">
        <f>[2]Final!E215</f>
        <v>0</v>
      </c>
      <c r="E94" s="277">
        <f>[2]Final!F215</f>
        <v>0</v>
      </c>
      <c r="F94" s="277">
        <f>[2]Final!G215</f>
        <v>0</v>
      </c>
      <c r="G94" s="277">
        <f>[2]Final!H215</f>
        <v>0</v>
      </c>
      <c r="H94" s="277">
        <f>[2]Final!I215</f>
        <v>0</v>
      </c>
      <c r="I94" s="277">
        <f>[2]Final!J215</f>
        <v>0</v>
      </c>
      <c r="J94" s="277">
        <f>[2]Final!K215</f>
        <v>0</v>
      </c>
      <c r="K94" s="277">
        <f>[2]Final!L215</f>
        <v>0</v>
      </c>
      <c r="L94" s="277">
        <f>[2]Final!M215</f>
        <v>0</v>
      </c>
      <c r="M94" s="277">
        <f>[2]Final!N215</f>
        <v>0</v>
      </c>
      <c r="N94" s="277">
        <f>[2]Final!O215</f>
        <v>0</v>
      </c>
      <c r="O94" s="277">
        <f>[2]Final!P215</f>
        <v>0</v>
      </c>
      <c r="P94" s="277">
        <f>[2]Final!Q215</f>
        <v>0</v>
      </c>
      <c r="Q94" s="277">
        <f>[2]Final!R215</f>
        <v>0</v>
      </c>
      <c r="R94" s="277">
        <f>[2]Final!S215</f>
        <v>0</v>
      </c>
      <c r="S94" s="277">
        <f>[2]Final!T215</f>
        <v>0</v>
      </c>
      <c r="T94" s="277">
        <f>[2]Final!U215</f>
        <v>0</v>
      </c>
      <c r="U94" s="277">
        <f>[2]Final!V215</f>
        <v>0</v>
      </c>
      <c r="V94" s="277">
        <f>[2]Final!W215</f>
        <v>0</v>
      </c>
      <c r="W94" s="277">
        <f>[2]Final!X215</f>
        <v>0</v>
      </c>
      <c r="X94" s="277">
        <f>[2]Final!Y215</f>
        <v>0</v>
      </c>
      <c r="Y94" s="277">
        <f>[2]Final!Z215</f>
        <v>0</v>
      </c>
      <c r="Z94" s="277">
        <f>[2]Final!AA215</f>
        <v>0</v>
      </c>
      <c r="AA94" s="277">
        <f>[2]Final!AB215</f>
        <v>0</v>
      </c>
      <c r="AB94" s="277">
        <f>[2]Final!AC215</f>
        <v>0</v>
      </c>
      <c r="AC94" s="277">
        <f>[2]Final!AD215</f>
        <v>0</v>
      </c>
      <c r="AD94" s="277">
        <f>[2]Final!AE215</f>
        <v>0</v>
      </c>
      <c r="AE94" s="277">
        <f>[2]Final!AF215</f>
        <v>0</v>
      </c>
      <c r="AF94" s="277">
        <f>[2]Final!AG215</f>
        <v>0</v>
      </c>
      <c r="AG94" s="277">
        <f>[2]Final!AH215</f>
        <v>0</v>
      </c>
      <c r="AH94" s="277">
        <f>[2]Final!AI215</f>
        <v>0</v>
      </c>
      <c r="AI94" s="277">
        <f>[2]Final!AJ215</f>
        <v>0</v>
      </c>
      <c r="AJ94" s="277">
        <f>[2]Final!AK215</f>
        <v>0</v>
      </c>
      <c r="AK94" s="277">
        <f>[2]Final!AL215</f>
        <v>0</v>
      </c>
      <c r="AL94" s="277">
        <f>[2]Final!AM215</f>
        <v>0</v>
      </c>
      <c r="AM94" s="277">
        <f>[2]Final!AN215</f>
        <v>0</v>
      </c>
      <c r="AN94" s="277">
        <f>[2]Final!AO215</f>
        <v>0</v>
      </c>
      <c r="AO94" s="277">
        <f>[2]Final!AP215</f>
        <v>0</v>
      </c>
      <c r="AP94" s="277">
        <f>[2]Final!AQ215</f>
        <v>0</v>
      </c>
      <c r="AQ94" s="277">
        <f>[2]Final!AR215</f>
        <v>0</v>
      </c>
      <c r="AR94" s="277">
        <f>[2]Final!AS215</f>
        <v>0</v>
      </c>
      <c r="AS94" s="277">
        <f>[2]Final!AT215</f>
        <v>0</v>
      </c>
      <c r="AT94" s="277">
        <f>[2]Final!AU215</f>
        <v>0</v>
      </c>
      <c r="AU94" s="277">
        <f>[2]Final!AV215</f>
        <v>0</v>
      </c>
      <c r="AV94" s="277">
        <f>[2]Final!AW215</f>
        <v>0</v>
      </c>
      <c r="AW94" s="277">
        <f>[2]Final!AX215</f>
        <v>0</v>
      </c>
      <c r="AX94" s="277">
        <f>[2]Final!AY215</f>
        <v>0</v>
      </c>
      <c r="AY94" s="277">
        <f>[2]Final!AZ215</f>
        <v>0</v>
      </c>
      <c r="AZ94" s="277">
        <f>[2]Final!BA215</f>
        <v>0</v>
      </c>
      <c r="BA94" s="277">
        <f>[2]Final!BB215</f>
        <v>0</v>
      </c>
      <c r="BB94" s="277">
        <f>[2]Final!BC215</f>
        <v>0</v>
      </c>
      <c r="BC94" s="277">
        <f>[2]Final!BD215</f>
        <v>0</v>
      </c>
      <c r="BD94" s="277">
        <f>[2]Final!BE215</f>
        <v>0</v>
      </c>
      <c r="BE94" s="277">
        <f>[2]Final!BF215</f>
        <v>0</v>
      </c>
      <c r="BF94" s="277">
        <f>[2]Final!BG215</f>
        <v>0</v>
      </c>
      <c r="BG94" s="277">
        <f>[2]Final!BH215</f>
        <v>0</v>
      </c>
      <c r="BH94" s="277">
        <f>[2]Final!BI215</f>
        <v>0</v>
      </c>
      <c r="BI94" s="277">
        <f>[2]Final!BJ215</f>
        <v>0</v>
      </c>
      <c r="BJ94" s="277">
        <f>[2]Final!BK215</f>
        <v>0</v>
      </c>
      <c r="BK94" s="277">
        <f>[2]Final!BL215</f>
        <v>0</v>
      </c>
      <c r="BL94" s="277">
        <f>[2]Final!BM215</f>
        <v>0</v>
      </c>
      <c r="BM94" s="277">
        <f>[2]Final!BN215</f>
        <v>0</v>
      </c>
      <c r="BN94" s="277">
        <f>[2]Final!BO215</f>
        <v>0</v>
      </c>
      <c r="BO94" s="277">
        <f>[2]Final!BP215</f>
        <v>0</v>
      </c>
      <c r="BP94" s="277">
        <f>[2]Final!BQ215</f>
        <v>0</v>
      </c>
      <c r="BQ94" s="277">
        <f>[2]Final!BR215</f>
        <v>0</v>
      </c>
      <c r="BR94" s="277">
        <f>[2]Final!BS215</f>
        <v>0</v>
      </c>
      <c r="BS94" s="277">
        <f>[2]Final!BT215</f>
        <v>0</v>
      </c>
      <c r="BT94" s="277">
        <f>[2]Final!BU215</f>
        <v>0</v>
      </c>
      <c r="BU94" s="277">
        <f>[2]Final!BV215</f>
        <v>0</v>
      </c>
      <c r="BV94" s="277">
        <f>[2]Final!BW215</f>
        <v>0</v>
      </c>
      <c r="BW94" s="277">
        <f>[2]Final!BX215</f>
        <v>0</v>
      </c>
      <c r="BX94" s="277">
        <f>[2]Final!BY215</f>
        <v>0</v>
      </c>
      <c r="BY94" s="277">
        <f>[2]Final!BZ215</f>
        <v>0</v>
      </c>
      <c r="BZ94" s="277">
        <f>[2]Final!CA215</f>
        <v>0</v>
      </c>
      <c r="CA94" s="277">
        <f>[2]Final!CB215</f>
        <v>0</v>
      </c>
      <c r="CB94" s="277">
        <f>[2]Final!CC215</f>
        <v>0</v>
      </c>
      <c r="CC94" s="277">
        <f>[2]Final!CD215</f>
        <v>0</v>
      </c>
      <c r="CD94" s="277">
        <f>[2]Final!CE215</f>
        <v>0</v>
      </c>
      <c r="CE94" s="277">
        <f>[2]Final!CF215</f>
        <v>0</v>
      </c>
      <c r="CF94" s="277">
        <f>[2]Final!CG215</f>
        <v>0</v>
      </c>
      <c r="CG94" s="277">
        <f>[2]Final!CH215</f>
        <v>0</v>
      </c>
      <c r="CH94" s="277">
        <f>[2]Final!CI215</f>
        <v>0</v>
      </c>
      <c r="CI94" s="277">
        <f>[2]Final!CJ215</f>
        <v>0</v>
      </c>
      <c r="CJ94" s="277">
        <f>[2]Final!CK215</f>
        <v>0</v>
      </c>
      <c r="CK94" s="277">
        <f>[2]Final!CL215</f>
        <v>1</v>
      </c>
      <c r="CL94" s="277">
        <f>[2]Final!CM215</f>
        <v>0</v>
      </c>
      <c r="CM94" s="277">
        <f>[2]Final!CN215</f>
        <v>0</v>
      </c>
      <c r="CN94" s="277">
        <f>[2]Final!CO215</f>
        <v>0</v>
      </c>
      <c r="CO94" s="277">
        <f>[2]Final!CP215</f>
        <v>0</v>
      </c>
      <c r="CP94" s="277">
        <f>[2]Final!CQ215</f>
        <v>0</v>
      </c>
      <c r="CQ94" s="277">
        <f>[2]Final!CR215</f>
        <v>0</v>
      </c>
      <c r="CR94" s="277">
        <f>[2]Final!CS215</f>
        <v>0</v>
      </c>
      <c r="CS94" s="277">
        <f>[2]Final!CT215</f>
        <v>0</v>
      </c>
      <c r="CT94" s="277">
        <f>[2]Final!CU215</f>
        <v>0</v>
      </c>
      <c r="CU94" s="277">
        <f>[2]Final!CV215</f>
        <v>0</v>
      </c>
      <c r="CV94" s="277">
        <f>[2]Final!CW215</f>
        <v>0</v>
      </c>
      <c r="CW94" s="277">
        <f>[2]Final!CX215</f>
        <v>0</v>
      </c>
      <c r="CX94" s="277">
        <f>[2]Final!CY215</f>
        <v>0</v>
      </c>
      <c r="CY94" s="277">
        <f>[2]Final!CZ215</f>
        <v>0</v>
      </c>
      <c r="CZ94" s="277">
        <f>[2]Final!DA215</f>
        <v>0</v>
      </c>
      <c r="DA94" s="277">
        <f>[2]Final!DB215</f>
        <v>0</v>
      </c>
      <c r="DB94" s="277">
        <f>[2]Final!DC215</f>
        <v>0</v>
      </c>
      <c r="DC94" s="92"/>
      <c r="DD94" s="92"/>
      <c r="DE94" s="92"/>
      <c r="DF94" s="92"/>
      <c r="DG94" s="92"/>
      <c r="DH94" s="92"/>
      <c r="DI94" s="92"/>
      <c r="DJ94" s="92"/>
      <c r="DK94" s="92"/>
      <c r="DL94" s="92"/>
      <c r="DM94" s="92"/>
      <c r="DN94" s="92"/>
      <c r="DO94" s="92"/>
      <c r="DP94" s="92"/>
    </row>
    <row r="95" spans="1:120" x14ac:dyDescent="0.75">
      <c r="A95" s="226">
        <f t="shared" si="1"/>
        <v>1</v>
      </c>
      <c r="B95" s="92" t="s">
        <v>1235</v>
      </c>
      <c r="C95" s="277">
        <f>[2]Final!D216</f>
        <v>0</v>
      </c>
      <c r="D95" s="277">
        <f>[2]Final!E216</f>
        <v>0</v>
      </c>
      <c r="E95" s="277">
        <f>[2]Final!F216</f>
        <v>0</v>
      </c>
      <c r="F95" s="277">
        <f>[2]Final!G216</f>
        <v>0</v>
      </c>
      <c r="G95" s="277">
        <f>[2]Final!H216</f>
        <v>0</v>
      </c>
      <c r="H95" s="277">
        <f>[2]Final!I216</f>
        <v>0</v>
      </c>
      <c r="I95" s="277">
        <f>[2]Final!J216</f>
        <v>0</v>
      </c>
      <c r="J95" s="277">
        <f>[2]Final!K216</f>
        <v>0</v>
      </c>
      <c r="K95" s="277">
        <f>[2]Final!L216</f>
        <v>0</v>
      </c>
      <c r="L95" s="277">
        <f>[2]Final!M216</f>
        <v>0</v>
      </c>
      <c r="M95" s="277">
        <f>[2]Final!N216</f>
        <v>0</v>
      </c>
      <c r="N95" s="277">
        <f>[2]Final!O216</f>
        <v>0</v>
      </c>
      <c r="O95" s="277">
        <f>[2]Final!P216</f>
        <v>0</v>
      </c>
      <c r="P95" s="277">
        <f>[2]Final!Q216</f>
        <v>0</v>
      </c>
      <c r="Q95" s="277">
        <f>[2]Final!R216</f>
        <v>0</v>
      </c>
      <c r="R95" s="277">
        <f>[2]Final!S216</f>
        <v>0</v>
      </c>
      <c r="S95" s="277">
        <f>[2]Final!T216</f>
        <v>0</v>
      </c>
      <c r="T95" s="277">
        <f>[2]Final!U216</f>
        <v>0</v>
      </c>
      <c r="U95" s="277">
        <f>[2]Final!V216</f>
        <v>0</v>
      </c>
      <c r="V95" s="277">
        <f>[2]Final!W216</f>
        <v>0</v>
      </c>
      <c r="W95" s="277">
        <f>[2]Final!X216</f>
        <v>0</v>
      </c>
      <c r="X95" s="277">
        <f>[2]Final!Y216</f>
        <v>0</v>
      </c>
      <c r="Y95" s="277">
        <f>[2]Final!Z216</f>
        <v>0</v>
      </c>
      <c r="Z95" s="277">
        <f>[2]Final!AA216</f>
        <v>0</v>
      </c>
      <c r="AA95" s="277">
        <f>[2]Final!AB216</f>
        <v>0</v>
      </c>
      <c r="AB95" s="277">
        <f>[2]Final!AC216</f>
        <v>0</v>
      </c>
      <c r="AC95" s="277">
        <f>[2]Final!AD216</f>
        <v>0</v>
      </c>
      <c r="AD95" s="277">
        <f>[2]Final!AE216</f>
        <v>0</v>
      </c>
      <c r="AE95" s="277">
        <f>[2]Final!AF216</f>
        <v>0</v>
      </c>
      <c r="AF95" s="277">
        <f>[2]Final!AG216</f>
        <v>0</v>
      </c>
      <c r="AG95" s="277">
        <f>[2]Final!AH216</f>
        <v>0</v>
      </c>
      <c r="AH95" s="277">
        <f>[2]Final!AI216</f>
        <v>0</v>
      </c>
      <c r="AI95" s="277">
        <f>[2]Final!AJ216</f>
        <v>0</v>
      </c>
      <c r="AJ95" s="277">
        <f>[2]Final!AK216</f>
        <v>0</v>
      </c>
      <c r="AK95" s="277">
        <f>[2]Final!AL216</f>
        <v>0</v>
      </c>
      <c r="AL95" s="277">
        <f>[2]Final!AM216</f>
        <v>0</v>
      </c>
      <c r="AM95" s="277">
        <f>[2]Final!AN216</f>
        <v>0</v>
      </c>
      <c r="AN95" s="277">
        <f>[2]Final!AO216</f>
        <v>0</v>
      </c>
      <c r="AO95" s="277">
        <f>[2]Final!AP216</f>
        <v>0</v>
      </c>
      <c r="AP95" s="277">
        <f>[2]Final!AQ216</f>
        <v>0</v>
      </c>
      <c r="AQ95" s="277">
        <f>[2]Final!AR216</f>
        <v>0</v>
      </c>
      <c r="AR95" s="277">
        <f>[2]Final!AS216</f>
        <v>0</v>
      </c>
      <c r="AS95" s="277">
        <f>[2]Final!AT216</f>
        <v>0</v>
      </c>
      <c r="AT95" s="277">
        <f>[2]Final!AU216</f>
        <v>0</v>
      </c>
      <c r="AU95" s="277">
        <f>[2]Final!AV216</f>
        <v>0</v>
      </c>
      <c r="AV95" s="277">
        <f>[2]Final!AW216</f>
        <v>0</v>
      </c>
      <c r="AW95" s="277">
        <f>[2]Final!AX216</f>
        <v>0</v>
      </c>
      <c r="AX95" s="277">
        <f>[2]Final!AY216</f>
        <v>0</v>
      </c>
      <c r="AY95" s="277">
        <f>[2]Final!AZ216</f>
        <v>0</v>
      </c>
      <c r="AZ95" s="277">
        <f>[2]Final!BA216</f>
        <v>0</v>
      </c>
      <c r="BA95" s="277">
        <f>[2]Final!BB216</f>
        <v>0</v>
      </c>
      <c r="BB95" s="277">
        <f>[2]Final!BC216</f>
        <v>0</v>
      </c>
      <c r="BC95" s="277">
        <f>[2]Final!BD216</f>
        <v>0</v>
      </c>
      <c r="BD95" s="277">
        <f>[2]Final!BE216</f>
        <v>0</v>
      </c>
      <c r="BE95" s="277">
        <f>[2]Final!BF216</f>
        <v>0</v>
      </c>
      <c r="BF95" s="277">
        <f>[2]Final!BG216</f>
        <v>0</v>
      </c>
      <c r="BG95" s="277">
        <f>[2]Final!BH216</f>
        <v>0</v>
      </c>
      <c r="BH95" s="277">
        <f>[2]Final!BI216</f>
        <v>0</v>
      </c>
      <c r="BI95" s="277">
        <f>[2]Final!BJ216</f>
        <v>0</v>
      </c>
      <c r="BJ95" s="277">
        <f>[2]Final!BK216</f>
        <v>0</v>
      </c>
      <c r="BK95" s="277">
        <f>[2]Final!BL216</f>
        <v>0</v>
      </c>
      <c r="BL95" s="277">
        <f>[2]Final!BM216</f>
        <v>0</v>
      </c>
      <c r="BM95" s="277">
        <f>[2]Final!BN216</f>
        <v>0</v>
      </c>
      <c r="BN95" s="277">
        <f>[2]Final!BO216</f>
        <v>0</v>
      </c>
      <c r="BO95" s="277">
        <f>[2]Final!BP216</f>
        <v>0</v>
      </c>
      <c r="BP95" s="277">
        <f>[2]Final!BQ216</f>
        <v>0</v>
      </c>
      <c r="BQ95" s="277">
        <f>[2]Final!BR216</f>
        <v>0</v>
      </c>
      <c r="BR95" s="277">
        <f>[2]Final!BS216</f>
        <v>0</v>
      </c>
      <c r="BS95" s="277">
        <f>[2]Final!BT216</f>
        <v>0</v>
      </c>
      <c r="BT95" s="277">
        <f>[2]Final!BU216</f>
        <v>0</v>
      </c>
      <c r="BU95" s="277">
        <f>[2]Final!BV216</f>
        <v>0</v>
      </c>
      <c r="BV95" s="277">
        <f>[2]Final!BW216</f>
        <v>0</v>
      </c>
      <c r="BW95" s="277">
        <f>[2]Final!BX216</f>
        <v>0</v>
      </c>
      <c r="BX95" s="277">
        <f>[2]Final!BY216</f>
        <v>0</v>
      </c>
      <c r="BY95" s="277">
        <f>[2]Final!BZ216</f>
        <v>0</v>
      </c>
      <c r="BZ95" s="277">
        <f>[2]Final!CA216</f>
        <v>2.3220669483926686E-2</v>
      </c>
      <c r="CA95" s="277">
        <f>[2]Final!CB216</f>
        <v>4.3220936110124168E-2</v>
      </c>
      <c r="CB95" s="277">
        <f>[2]Final!CC216</f>
        <v>0</v>
      </c>
      <c r="CC95" s="277">
        <f>[2]Final!CD216</f>
        <v>0</v>
      </c>
      <c r="CD95" s="277">
        <f>[2]Final!CE216</f>
        <v>0</v>
      </c>
      <c r="CE95" s="277">
        <f>[2]Final!CF216</f>
        <v>0</v>
      </c>
      <c r="CF95" s="277">
        <f>[2]Final!CG216</f>
        <v>0</v>
      </c>
      <c r="CG95" s="277">
        <f>[2]Final!CH216</f>
        <v>0</v>
      </c>
      <c r="CH95" s="277">
        <f>[2]Final!CI216</f>
        <v>0</v>
      </c>
      <c r="CI95" s="277">
        <f>[2]Final!CJ216</f>
        <v>0</v>
      </c>
      <c r="CJ95" s="277">
        <f>[2]Final!CK216</f>
        <v>0</v>
      </c>
      <c r="CK95" s="277">
        <f>[2]Final!CL216</f>
        <v>0</v>
      </c>
      <c r="CL95" s="277">
        <f>[2]Final!CM216</f>
        <v>0.93355839440594912</v>
      </c>
      <c r="CM95" s="277">
        <f>[2]Final!CN216</f>
        <v>0</v>
      </c>
      <c r="CN95" s="277">
        <f>[2]Final!CO216</f>
        <v>0</v>
      </c>
      <c r="CO95" s="277">
        <f>[2]Final!CP216</f>
        <v>0</v>
      </c>
      <c r="CP95" s="277">
        <f>[2]Final!CQ216</f>
        <v>0</v>
      </c>
      <c r="CQ95" s="277">
        <f>[2]Final!CR216</f>
        <v>0</v>
      </c>
      <c r="CR95" s="277">
        <f>[2]Final!CS216</f>
        <v>0</v>
      </c>
      <c r="CS95" s="277">
        <f>[2]Final!CT216</f>
        <v>0</v>
      </c>
      <c r="CT95" s="277">
        <f>[2]Final!CU216</f>
        <v>0</v>
      </c>
      <c r="CU95" s="277">
        <f>[2]Final!CV216</f>
        <v>0</v>
      </c>
      <c r="CV95" s="277">
        <f>[2]Final!CW216</f>
        <v>0</v>
      </c>
      <c r="CW95" s="277">
        <f>[2]Final!CX216</f>
        <v>0</v>
      </c>
      <c r="CX95" s="277">
        <f>[2]Final!CY216</f>
        <v>0</v>
      </c>
      <c r="CY95" s="277">
        <f>[2]Final!CZ216</f>
        <v>0</v>
      </c>
      <c r="CZ95" s="277">
        <f>[2]Final!DA216</f>
        <v>0</v>
      </c>
      <c r="DA95" s="277">
        <f>[2]Final!DB216</f>
        <v>0</v>
      </c>
      <c r="DB95" s="277">
        <f>[2]Final!DC216</f>
        <v>0</v>
      </c>
      <c r="DC95" s="92"/>
      <c r="DD95" s="92"/>
      <c r="DE95" s="92"/>
      <c r="DF95" s="92"/>
      <c r="DG95" s="92"/>
      <c r="DH95" s="92"/>
      <c r="DI95" s="92"/>
      <c r="DJ95" s="92"/>
      <c r="DK95" s="92"/>
      <c r="DL95" s="92"/>
      <c r="DM95" s="92"/>
      <c r="DN95" s="92"/>
      <c r="DO95" s="92"/>
      <c r="DP95" s="92"/>
    </row>
    <row r="96" spans="1:120" x14ac:dyDescent="0.75">
      <c r="A96" s="226">
        <f t="shared" si="1"/>
        <v>1</v>
      </c>
      <c r="B96" s="92" t="s">
        <v>1238</v>
      </c>
      <c r="C96" s="277">
        <f>[2]Final!D217</f>
        <v>0</v>
      </c>
      <c r="D96" s="277">
        <f>[2]Final!E217</f>
        <v>0</v>
      </c>
      <c r="E96" s="277">
        <f>[2]Final!F217</f>
        <v>0</v>
      </c>
      <c r="F96" s="277">
        <f>[2]Final!G217</f>
        <v>0</v>
      </c>
      <c r="G96" s="277">
        <f>[2]Final!H217</f>
        <v>0</v>
      </c>
      <c r="H96" s="277">
        <f>[2]Final!I217</f>
        <v>0</v>
      </c>
      <c r="I96" s="277">
        <f>[2]Final!J217</f>
        <v>0</v>
      </c>
      <c r="J96" s="277">
        <f>[2]Final!K217</f>
        <v>0</v>
      </c>
      <c r="K96" s="277">
        <f>[2]Final!L217</f>
        <v>0</v>
      </c>
      <c r="L96" s="277">
        <f>[2]Final!M217</f>
        <v>0</v>
      </c>
      <c r="M96" s="277">
        <f>[2]Final!N217</f>
        <v>0</v>
      </c>
      <c r="N96" s="277">
        <f>[2]Final!O217</f>
        <v>0</v>
      </c>
      <c r="O96" s="277">
        <f>[2]Final!P217</f>
        <v>0</v>
      </c>
      <c r="P96" s="277">
        <f>[2]Final!Q217</f>
        <v>0</v>
      </c>
      <c r="Q96" s="277">
        <f>[2]Final!R217</f>
        <v>0</v>
      </c>
      <c r="R96" s="277">
        <f>[2]Final!S217</f>
        <v>0</v>
      </c>
      <c r="S96" s="277">
        <f>[2]Final!T217</f>
        <v>0</v>
      </c>
      <c r="T96" s="277">
        <f>[2]Final!U217</f>
        <v>0</v>
      </c>
      <c r="U96" s="277">
        <f>[2]Final!V217</f>
        <v>0</v>
      </c>
      <c r="V96" s="277">
        <f>[2]Final!W217</f>
        <v>0</v>
      </c>
      <c r="W96" s="277">
        <f>[2]Final!X217</f>
        <v>0</v>
      </c>
      <c r="X96" s="277">
        <f>[2]Final!Y217</f>
        <v>0</v>
      </c>
      <c r="Y96" s="277">
        <f>[2]Final!Z217</f>
        <v>0</v>
      </c>
      <c r="Z96" s="277">
        <f>[2]Final!AA217</f>
        <v>0</v>
      </c>
      <c r="AA96" s="277">
        <f>[2]Final!AB217</f>
        <v>0</v>
      </c>
      <c r="AB96" s="277">
        <f>[2]Final!AC217</f>
        <v>0</v>
      </c>
      <c r="AC96" s="277">
        <f>[2]Final!AD217</f>
        <v>0</v>
      </c>
      <c r="AD96" s="277">
        <f>[2]Final!AE217</f>
        <v>0</v>
      </c>
      <c r="AE96" s="277">
        <f>[2]Final!AF217</f>
        <v>0</v>
      </c>
      <c r="AF96" s="277">
        <f>[2]Final!AG217</f>
        <v>0</v>
      </c>
      <c r="AG96" s="277">
        <f>[2]Final!AH217</f>
        <v>0</v>
      </c>
      <c r="AH96" s="277">
        <f>[2]Final!AI217</f>
        <v>0</v>
      </c>
      <c r="AI96" s="277">
        <f>[2]Final!AJ217</f>
        <v>0</v>
      </c>
      <c r="AJ96" s="277">
        <f>[2]Final!AK217</f>
        <v>0</v>
      </c>
      <c r="AK96" s="277">
        <f>[2]Final!AL217</f>
        <v>0</v>
      </c>
      <c r="AL96" s="277">
        <f>[2]Final!AM217</f>
        <v>0</v>
      </c>
      <c r="AM96" s="277">
        <f>[2]Final!AN217</f>
        <v>0</v>
      </c>
      <c r="AN96" s="277">
        <f>[2]Final!AO217</f>
        <v>0</v>
      </c>
      <c r="AO96" s="277">
        <f>[2]Final!AP217</f>
        <v>0</v>
      </c>
      <c r="AP96" s="277">
        <f>[2]Final!AQ217</f>
        <v>0</v>
      </c>
      <c r="AQ96" s="277">
        <f>[2]Final!AR217</f>
        <v>0</v>
      </c>
      <c r="AR96" s="277">
        <f>[2]Final!AS217</f>
        <v>0</v>
      </c>
      <c r="AS96" s="277">
        <f>[2]Final!AT217</f>
        <v>0</v>
      </c>
      <c r="AT96" s="277">
        <f>[2]Final!AU217</f>
        <v>0</v>
      </c>
      <c r="AU96" s="277">
        <f>[2]Final!AV217</f>
        <v>0</v>
      </c>
      <c r="AV96" s="277">
        <f>[2]Final!AW217</f>
        <v>0</v>
      </c>
      <c r="AW96" s="277">
        <f>[2]Final!AX217</f>
        <v>0</v>
      </c>
      <c r="AX96" s="277">
        <f>[2]Final!AY217</f>
        <v>0</v>
      </c>
      <c r="AY96" s="277">
        <f>[2]Final!AZ217</f>
        <v>0</v>
      </c>
      <c r="AZ96" s="277">
        <f>[2]Final!BA217</f>
        <v>0</v>
      </c>
      <c r="BA96" s="277">
        <f>[2]Final!BB217</f>
        <v>0</v>
      </c>
      <c r="BB96" s="277">
        <f>[2]Final!BC217</f>
        <v>0</v>
      </c>
      <c r="BC96" s="277">
        <f>[2]Final!BD217</f>
        <v>0</v>
      </c>
      <c r="BD96" s="277">
        <f>[2]Final!BE217</f>
        <v>0</v>
      </c>
      <c r="BE96" s="277">
        <f>[2]Final!BF217</f>
        <v>0</v>
      </c>
      <c r="BF96" s="277">
        <f>[2]Final!BG217</f>
        <v>0</v>
      </c>
      <c r="BG96" s="277">
        <f>[2]Final!BH217</f>
        <v>0</v>
      </c>
      <c r="BH96" s="277">
        <f>[2]Final!BI217</f>
        <v>0</v>
      </c>
      <c r="BI96" s="277">
        <f>[2]Final!BJ217</f>
        <v>0</v>
      </c>
      <c r="BJ96" s="277">
        <f>[2]Final!BK217</f>
        <v>0</v>
      </c>
      <c r="BK96" s="277">
        <f>[2]Final!BL217</f>
        <v>0</v>
      </c>
      <c r="BL96" s="277">
        <f>[2]Final!BM217</f>
        <v>0</v>
      </c>
      <c r="BM96" s="277">
        <f>[2]Final!BN217</f>
        <v>0</v>
      </c>
      <c r="BN96" s="277">
        <f>[2]Final!BO217</f>
        <v>0</v>
      </c>
      <c r="BO96" s="277">
        <f>[2]Final!BP217</f>
        <v>0</v>
      </c>
      <c r="BP96" s="277">
        <f>[2]Final!BQ217</f>
        <v>0</v>
      </c>
      <c r="BQ96" s="277">
        <f>[2]Final!BR217</f>
        <v>0</v>
      </c>
      <c r="BR96" s="277">
        <f>[2]Final!BS217</f>
        <v>0</v>
      </c>
      <c r="BS96" s="277">
        <f>[2]Final!BT217</f>
        <v>0</v>
      </c>
      <c r="BT96" s="277">
        <f>[2]Final!BU217</f>
        <v>0</v>
      </c>
      <c r="BU96" s="277">
        <f>[2]Final!BV217</f>
        <v>0</v>
      </c>
      <c r="BV96" s="277">
        <f>[2]Final!BW217</f>
        <v>0</v>
      </c>
      <c r="BW96" s="277">
        <f>[2]Final!BX217</f>
        <v>0</v>
      </c>
      <c r="BX96" s="277">
        <f>[2]Final!BY217</f>
        <v>0</v>
      </c>
      <c r="BY96" s="277">
        <f>[2]Final!BZ217</f>
        <v>0</v>
      </c>
      <c r="BZ96" s="277">
        <f>[2]Final!CA217</f>
        <v>0</v>
      </c>
      <c r="CA96" s="277">
        <f>[2]Final!CB217</f>
        <v>0</v>
      </c>
      <c r="CB96" s="277">
        <f>[2]Final!CC217</f>
        <v>0</v>
      </c>
      <c r="CC96" s="277">
        <f>[2]Final!CD217</f>
        <v>0</v>
      </c>
      <c r="CD96" s="277">
        <f>[2]Final!CE217</f>
        <v>0</v>
      </c>
      <c r="CE96" s="277">
        <f>[2]Final!CF217</f>
        <v>0</v>
      </c>
      <c r="CF96" s="277">
        <f>[2]Final!CG217</f>
        <v>0</v>
      </c>
      <c r="CG96" s="277">
        <f>[2]Final!CH217</f>
        <v>0</v>
      </c>
      <c r="CH96" s="277">
        <f>[2]Final!CI217</f>
        <v>0</v>
      </c>
      <c r="CI96" s="277">
        <f>[2]Final!CJ217</f>
        <v>0</v>
      </c>
      <c r="CJ96" s="277">
        <f>[2]Final!CK217</f>
        <v>0</v>
      </c>
      <c r="CK96" s="277">
        <f>[2]Final!CL217</f>
        <v>0</v>
      </c>
      <c r="CL96" s="277">
        <f>[2]Final!CM217</f>
        <v>0</v>
      </c>
      <c r="CM96" s="277">
        <f>[2]Final!CN217</f>
        <v>1</v>
      </c>
      <c r="CN96" s="277">
        <f>[2]Final!CO217</f>
        <v>0</v>
      </c>
      <c r="CO96" s="277">
        <f>[2]Final!CP217</f>
        <v>0</v>
      </c>
      <c r="CP96" s="277">
        <f>[2]Final!CQ217</f>
        <v>0</v>
      </c>
      <c r="CQ96" s="277">
        <f>[2]Final!CR217</f>
        <v>0</v>
      </c>
      <c r="CR96" s="277">
        <f>[2]Final!CS217</f>
        <v>0</v>
      </c>
      <c r="CS96" s="277">
        <f>[2]Final!CT217</f>
        <v>0</v>
      </c>
      <c r="CT96" s="277">
        <f>[2]Final!CU217</f>
        <v>0</v>
      </c>
      <c r="CU96" s="277">
        <f>[2]Final!CV217</f>
        <v>0</v>
      </c>
      <c r="CV96" s="277">
        <f>[2]Final!CW217</f>
        <v>0</v>
      </c>
      <c r="CW96" s="277">
        <f>[2]Final!CX217</f>
        <v>0</v>
      </c>
      <c r="CX96" s="277">
        <f>[2]Final!CY217</f>
        <v>0</v>
      </c>
      <c r="CY96" s="277">
        <f>[2]Final!CZ217</f>
        <v>0</v>
      </c>
      <c r="CZ96" s="277">
        <f>[2]Final!DA217</f>
        <v>0</v>
      </c>
      <c r="DA96" s="277">
        <f>[2]Final!DB217</f>
        <v>0</v>
      </c>
      <c r="DB96" s="277">
        <f>[2]Final!DC217</f>
        <v>0</v>
      </c>
      <c r="DC96" s="92"/>
      <c r="DD96" s="92"/>
      <c r="DE96" s="92"/>
      <c r="DF96" s="92"/>
      <c r="DG96" s="92"/>
      <c r="DH96" s="92"/>
      <c r="DI96" s="92"/>
      <c r="DJ96" s="92"/>
      <c r="DK96" s="92"/>
      <c r="DL96" s="92"/>
      <c r="DM96" s="92"/>
      <c r="DN96" s="92"/>
      <c r="DO96" s="92"/>
      <c r="DP96" s="92"/>
    </row>
    <row r="97" spans="1:120" x14ac:dyDescent="0.75">
      <c r="A97" s="226">
        <f t="shared" si="1"/>
        <v>1</v>
      </c>
      <c r="B97" s="92" t="s">
        <v>195</v>
      </c>
      <c r="C97" s="277">
        <f>[2]Final!D218</f>
        <v>0</v>
      </c>
      <c r="D97" s="277">
        <f>[2]Final!E218</f>
        <v>0</v>
      </c>
      <c r="E97" s="277">
        <f>[2]Final!F218</f>
        <v>0</v>
      </c>
      <c r="F97" s="277">
        <f>[2]Final!G218</f>
        <v>0</v>
      </c>
      <c r="G97" s="277">
        <f>[2]Final!H218</f>
        <v>0</v>
      </c>
      <c r="H97" s="277">
        <f>[2]Final!I218</f>
        <v>0</v>
      </c>
      <c r="I97" s="277">
        <f>[2]Final!J218</f>
        <v>0</v>
      </c>
      <c r="J97" s="277">
        <f>[2]Final!K218</f>
        <v>0</v>
      </c>
      <c r="K97" s="277">
        <f>[2]Final!L218</f>
        <v>0</v>
      </c>
      <c r="L97" s="277">
        <f>[2]Final!M218</f>
        <v>0</v>
      </c>
      <c r="M97" s="277">
        <f>[2]Final!N218</f>
        <v>0</v>
      </c>
      <c r="N97" s="277">
        <f>[2]Final!O218</f>
        <v>0</v>
      </c>
      <c r="O97" s="277">
        <f>[2]Final!P218</f>
        <v>0</v>
      </c>
      <c r="P97" s="277">
        <f>[2]Final!Q218</f>
        <v>0</v>
      </c>
      <c r="Q97" s="277">
        <f>[2]Final!R218</f>
        <v>0</v>
      </c>
      <c r="R97" s="277">
        <f>[2]Final!S218</f>
        <v>0</v>
      </c>
      <c r="S97" s="277">
        <f>[2]Final!T218</f>
        <v>0</v>
      </c>
      <c r="T97" s="277">
        <f>[2]Final!U218</f>
        <v>0</v>
      </c>
      <c r="U97" s="277">
        <f>[2]Final!V218</f>
        <v>0</v>
      </c>
      <c r="V97" s="277">
        <f>[2]Final!W218</f>
        <v>0</v>
      </c>
      <c r="W97" s="277">
        <f>[2]Final!X218</f>
        <v>0</v>
      </c>
      <c r="X97" s="277">
        <f>[2]Final!Y218</f>
        <v>0</v>
      </c>
      <c r="Y97" s="277">
        <f>[2]Final!Z218</f>
        <v>0</v>
      </c>
      <c r="Z97" s="277">
        <f>[2]Final!AA218</f>
        <v>0</v>
      </c>
      <c r="AA97" s="277">
        <f>[2]Final!AB218</f>
        <v>0</v>
      </c>
      <c r="AB97" s="277">
        <f>[2]Final!AC218</f>
        <v>0</v>
      </c>
      <c r="AC97" s="277">
        <f>[2]Final!AD218</f>
        <v>0</v>
      </c>
      <c r="AD97" s="277">
        <f>[2]Final!AE218</f>
        <v>0</v>
      </c>
      <c r="AE97" s="277">
        <f>[2]Final!AF218</f>
        <v>0</v>
      </c>
      <c r="AF97" s="277">
        <f>[2]Final!AG218</f>
        <v>0</v>
      </c>
      <c r="AG97" s="277">
        <f>[2]Final!AH218</f>
        <v>0</v>
      </c>
      <c r="AH97" s="277">
        <f>[2]Final!AI218</f>
        <v>0</v>
      </c>
      <c r="AI97" s="277">
        <f>[2]Final!AJ218</f>
        <v>0</v>
      </c>
      <c r="AJ97" s="277">
        <f>[2]Final!AK218</f>
        <v>0</v>
      </c>
      <c r="AK97" s="277">
        <f>[2]Final!AL218</f>
        <v>0</v>
      </c>
      <c r="AL97" s="277">
        <f>[2]Final!AM218</f>
        <v>0</v>
      </c>
      <c r="AM97" s="277">
        <f>[2]Final!AN218</f>
        <v>0</v>
      </c>
      <c r="AN97" s="277">
        <f>[2]Final!AO218</f>
        <v>0</v>
      </c>
      <c r="AO97" s="277">
        <f>[2]Final!AP218</f>
        <v>0</v>
      </c>
      <c r="AP97" s="277">
        <f>[2]Final!AQ218</f>
        <v>0</v>
      </c>
      <c r="AQ97" s="277">
        <f>[2]Final!AR218</f>
        <v>0</v>
      </c>
      <c r="AR97" s="277">
        <f>[2]Final!AS218</f>
        <v>0</v>
      </c>
      <c r="AS97" s="277">
        <f>[2]Final!AT218</f>
        <v>0</v>
      </c>
      <c r="AT97" s="277">
        <f>[2]Final!AU218</f>
        <v>0</v>
      </c>
      <c r="AU97" s="277">
        <f>[2]Final!AV218</f>
        <v>0</v>
      </c>
      <c r="AV97" s="277">
        <f>[2]Final!AW218</f>
        <v>0</v>
      </c>
      <c r="AW97" s="277">
        <f>[2]Final!AX218</f>
        <v>0</v>
      </c>
      <c r="AX97" s="277">
        <f>[2]Final!AY218</f>
        <v>0</v>
      </c>
      <c r="AY97" s="277">
        <f>[2]Final!AZ218</f>
        <v>0</v>
      </c>
      <c r="AZ97" s="277">
        <f>[2]Final!BA218</f>
        <v>0</v>
      </c>
      <c r="BA97" s="277">
        <f>[2]Final!BB218</f>
        <v>0</v>
      </c>
      <c r="BB97" s="277">
        <f>[2]Final!BC218</f>
        <v>0</v>
      </c>
      <c r="BC97" s="277">
        <f>[2]Final!BD218</f>
        <v>0</v>
      </c>
      <c r="BD97" s="277">
        <f>[2]Final!BE218</f>
        <v>0</v>
      </c>
      <c r="BE97" s="277">
        <f>[2]Final!BF218</f>
        <v>0</v>
      </c>
      <c r="BF97" s="277">
        <f>[2]Final!BG218</f>
        <v>0</v>
      </c>
      <c r="BG97" s="277">
        <f>[2]Final!BH218</f>
        <v>0</v>
      </c>
      <c r="BH97" s="277">
        <f>[2]Final!BI218</f>
        <v>0</v>
      </c>
      <c r="BI97" s="277">
        <f>[2]Final!BJ218</f>
        <v>0</v>
      </c>
      <c r="BJ97" s="277">
        <f>[2]Final!BK218</f>
        <v>0</v>
      </c>
      <c r="BK97" s="277">
        <f>[2]Final!BL218</f>
        <v>0</v>
      </c>
      <c r="BL97" s="277">
        <f>[2]Final!BM218</f>
        <v>0</v>
      </c>
      <c r="BM97" s="277">
        <f>[2]Final!BN218</f>
        <v>0</v>
      </c>
      <c r="BN97" s="277">
        <f>[2]Final!BO218</f>
        <v>0</v>
      </c>
      <c r="BO97" s="277">
        <f>[2]Final!BP218</f>
        <v>0</v>
      </c>
      <c r="BP97" s="277">
        <f>[2]Final!BQ218</f>
        <v>0</v>
      </c>
      <c r="BQ97" s="277">
        <f>[2]Final!BR218</f>
        <v>0</v>
      </c>
      <c r="BR97" s="277">
        <f>[2]Final!BS218</f>
        <v>0</v>
      </c>
      <c r="BS97" s="277">
        <f>[2]Final!BT218</f>
        <v>0</v>
      </c>
      <c r="BT97" s="277">
        <f>[2]Final!BU218</f>
        <v>0</v>
      </c>
      <c r="BU97" s="277">
        <f>[2]Final!BV218</f>
        <v>0</v>
      </c>
      <c r="BV97" s="277">
        <f>[2]Final!BW218</f>
        <v>0</v>
      </c>
      <c r="BW97" s="277">
        <f>[2]Final!BX218</f>
        <v>0</v>
      </c>
      <c r="BX97" s="277">
        <f>[2]Final!BY218</f>
        <v>0</v>
      </c>
      <c r="BY97" s="277">
        <f>[2]Final!BZ218</f>
        <v>0</v>
      </c>
      <c r="BZ97" s="277">
        <f>[2]Final!CA218</f>
        <v>0</v>
      </c>
      <c r="CA97" s="277">
        <f>[2]Final!CB218</f>
        <v>0</v>
      </c>
      <c r="CB97" s="277">
        <f>[2]Final!CC218</f>
        <v>0</v>
      </c>
      <c r="CC97" s="277">
        <f>[2]Final!CD218</f>
        <v>0</v>
      </c>
      <c r="CD97" s="277">
        <f>[2]Final!CE218</f>
        <v>0</v>
      </c>
      <c r="CE97" s="277">
        <f>[2]Final!CF218</f>
        <v>0</v>
      </c>
      <c r="CF97" s="277">
        <f>[2]Final!CG218</f>
        <v>3.9548335283229328E-3</v>
      </c>
      <c r="CG97" s="277">
        <f>[2]Final!CH218</f>
        <v>6.2729567408244796E-3</v>
      </c>
      <c r="CH97" s="277">
        <f>[2]Final!CI218</f>
        <v>0</v>
      </c>
      <c r="CI97" s="277">
        <f>[2]Final!CJ218</f>
        <v>1.0026417284505124E-3</v>
      </c>
      <c r="CJ97" s="277">
        <f>[2]Final!CK218</f>
        <v>0</v>
      </c>
      <c r="CK97" s="277">
        <f>[2]Final!CL218</f>
        <v>0</v>
      </c>
      <c r="CL97" s="277">
        <f>[2]Final!CM218</f>
        <v>0</v>
      </c>
      <c r="CM97" s="277">
        <f>[2]Final!CN218</f>
        <v>0</v>
      </c>
      <c r="CN97" s="277">
        <f>[2]Final!CO218</f>
        <v>0.96142982792641962</v>
      </c>
      <c r="CO97" s="277">
        <f>[2]Final!CP218</f>
        <v>0</v>
      </c>
      <c r="CP97" s="277">
        <f>[2]Final!CQ218</f>
        <v>0</v>
      </c>
      <c r="CQ97" s="277">
        <f>[2]Final!CR218</f>
        <v>8.8230970786184332E-4</v>
      </c>
      <c r="CR97" s="277">
        <f>[2]Final!CS218</f>
        <v>0</v>
      </c>
      <c r="CS97" s="277">
        <f>[2]Final!CT218</f>
        <v>2.1995205470673584E-3</v>
      </c>
      <c r="CT97" s="277">
        <f>[2]Final!CU218</f>
        <v>0</v>
      </c>
      <c r="CU97" s="277">
        <f>[2]Final!CV218</f>
        <v>0</v>
      </c>
      <c r="CV97" s="277">
        <f>[2]Final!CW218</f>
        <v>2.0071444287753155E-2</v>
      </c>
      <c r="CW97" s="277">
        <f>[2]Final!CX218</f>
        <v>0</v>
      </c>
      <c r="CX97" s="277">
        <f>[2]Final!CY218</f>
        <v>0</v>
      </c>
      <c r="CY97" s="277">
        <f>[2]Final!CZ218</f>
        <v>1.786542364998983E-3</v>
      </c>
      <c r="CZ97" s="277">
        <f>[2]Final!DA218</f>
        <v>2.399923168301117E-3</v>
      </c>
      <c r="DA97" s="277">
        <f>[2]Final!DB218</f>
        <v>0</v>
      </c>
      <c r="DB97" s="277">
        <f>[2]Final!DC218</f>
        <v>0</v>
      </c>
      <c r="DC97" s="92"/>
      <c r="DD97" s="92"/>
      <c r="DE97" s="92"/>
      <c r="DF97" s="92"/>
      <c r="DG97" s="92"/>
      <c r="DH97" s="92"/>
      <c r="DI97" s="92"/>
      <c r="DJ97" s="92"/>
      <c r="DK97" s="92"/>
      <c r="DL97" s="92"/>
      <c r="DM97" s="92"/>
      <c r="DN97" s="92"/>
      <c r="DO97" s="92"/>
      <c r="DP97" s="92"/>
    </row>
    <row r="98" spans="1:120" x14ac:dyDescent="0.75">
      <c r="A98" s="226">
        <f t="shared" si="1"/>
        <v>1.0000000000000002</v>
      </c>
      <c r="B98" s="92" t="s">
        <v>1242</v>
      </c>
      <c r="C98" s="277">
        <f>[2]Final!D219</f>
        <v>0</v>
      </c>
      <c r="D98" s="277">
        <f>[2]Final!E219</f>
        <v>0</v>
      </c>
      <c r="E98" s="277">
        <f>[2]Final!F219</f>
        <v>0</v>
      </c>
      <c r="F98" s="277">
        <f>[2]Final!G219</f>
        <v>0</v>
      </c>
      <c r="G98" s="277">
        <f>[2]Final!H219</f>
        <v>0</v>
      </c>
      <c r="H98" s="277">
        <f>[2]Final!I219</f>
        <v>0</v>
      </c>
      <c r="I98" s="277">
        <f>[2]Final!J219</f>
        <v>0</v>
      </c>
      <c r="J98" s="277">
        <f>[2]Final!K219</f>
        <v>0</v>
      </c>
      <c r="K98" s="277">
        <f>[2]Final!L219</f>
        <v>0</v>
      </c>
      <c r="L98" s="277">
        <f>[2]Final!M219</f>
        <v>0</v>
      </c>
      <c r="M98" s="277">
        <f>[2]Final!N219</f>
        <v>0</v>
      </c>
      <c r="N98" s="277">
        <f>[2]Final!O219</f>
        <v>0</v>
      </c>
      <c r="O98" s="277">
        <f>[2]Final!P219</f>
        <v>0</v>
      </c>
      <c r="P98" s="277">
        <f>[2]Final!Q219</f>
        <v>0</v>
      </c>
      <c r="Q98" s="277">
        <f>[2]Final!R219</f>
        <v>0</v>
      </c>
      <c r="R98" s="277">
        <f>[2]Final!S219</f>
        <v>0</v>
      </c>
      <c r="S98" s="277">
        <f>[2]Final!T219</f>
        <v>0</v>
      </c>
      <c r="T98" s="277">
        <f>[2]Final!U219</f>
        <v>0</v>
      </c>
      <c r="U98" s="277">
        <f>[2]Final!V219</f>
        <v>0</v>
      </c>
      <c r="V98" s="277">
        <f>[2]Final!W219</f>
        <v>0</v>
      </c>
      <c r="W98" s="277">
        <f>[2]Final!X219</f>
        <v>0</v>
      </c>
      <c r="X98" s="277">
        <f>[2]Final!Y219</f>
        <v>0</v>
      </c>
      <c r="Y98" s="277">
        <f>[2]Final!Z219</f>
        <v>0</v>
      </c>
      <c r="Z98" s="277">
        <f>[2]Final!AA219</f>
        <v>0</v>
      </c>
      <c r="AA98" s="277">
        <f>[2]Final!AB219</f>
        <v>0</v>
      </c>
      <c r="AB98" s="277">
        <f>[2]Final!AC219</f>
        <v>0</v>
      </c>
      <c r="AC98" s="277">
        <f>[2]Final!AD219</f>
        <v>0</v>
      </c>
      <c r="AD98" s="277">
        <f>[2]Final!AE219</f>
        <v>0</v>
      </c>
      <c r="AE98" s="277">
        <f>[2]Final!AF219</f>
        <v>0</v>
      </c>
      <c r="AF98" s="277">
        <f>[2]Final!AG219</f>
        <v>0</v>
      </c>
      <c r="AG98" s="277">
        <f>[2]Final!AH219</f>
        <v>0</v>
      </c>
      <c r="AH98" s="277">
        <f>[2]Final!AI219</f>
        <v>0</v>
      </c>
      <c r="AI98" s="277">
        <f>[2]Final!AJ219</f>
        <v>0</v>
      </c>
      <c r="AJ98" s="277">
        <f>[2]Final!AK219</f>
        <v>0</v>
      </c>
      <c r="AK98" s="277">
        <f>[2]Final!AL219</f>
        <v>0</v>
      </c>
      <c r="AL98" s="277">
        <f>[2]Final!AM219</f>
        <v>0</v>
      </c>
      <c r="AM98" s="277">
        <f>[2]Final!AN219</f>
        <v>0</v>
      </c>
      <c r="AN98" s="277">
        <f>[2]Final!AO219</f>
        <v>0</v>
      </c>
      <c r="AO98" s="277">
        <f>[2]Final!AP219</f>
        <v>0</v>
      </c>
      <c r="AP98" s="277">
        <f>[2]Final!AQ219</f>
        <v>0</v>
      </c>
      <c r="AQ98" s="277">
        <f>[2]Final!AR219</f>
        <v>0</v>
      </c>
      <c r="AR98" s="277">
        <f>[2]Final!AS219</f>
        <v>0</v>
      </c>
      <c r="AS98" s="277">
        <f>[2]Final!AT219</f>
        <v>0</v>
      </c>
      <c r="AT98" s="277">
        <f>[2]Final!AU219</f>
        <v>0</v>
      </c>
      <c r="AU98" s="277">
        <f>[2]Final!AV219</f>
        <v>0</v>
      </c>
      <c r="AV98" s="277">
        <f>[2]Final!AW219</f>
        <v>0</v>
      </c>
      <c r="AW98" s="277">
        <f>[2]Final!AX219</f>
        <v>0</v>
      </c>
      <c r="AX98" s="277">
        <f>[2]Final!AY219</f>
        <v>0</v>
      </c>
      <c r="AY98" s="277">
        <f>[2]Final!AZ219</f>
        <v>0</v>
      </c>
      <c r="AZ98" s="277">
        <f>[2]Final!BA219</f>
        <v>0</v>
      </c>
      <c r="BA98" s="277">
        <f>[2]Final!BB219</f>
        <v>0</v>
      </c>
      <c r="BB98" s="277">
        <f>[2]Final!BC219</f>
        <v>0</v>
      </c>
      <c r="BC98" s="277">
        <f>[2]Final!BD219</f>
        <v>0</v>
      </c>
      <c r="BD98" s="277">
        <f>[2]Final!BE219</f>
        <v>0</v>
      </c>
      <c r="BE98" s="277">
        <f>[2]Final!BF219</f>
        <v>0</v>
      </c>
      <c r="BF98" s="277">
        <f>[2]Final!BG219</f>
        <v>0</v>
      </c>
      <c r="BG98" s="277">
        <f>[2]Final!BH219</f>
        <v>0</v>
      </c>
      <c r="BH98" s="277">
        <f>[2]Final!BI219</f>
        <v>0</v>
      </c>
      <c r="BI98" s="277">
        <f>[2]Final!BJ219</f>
        <v>0</v>
      </c>
      <c r="BJ98" s="277">
        <f>[2]Final!BK219</f>
        <v>0</v>
      </c>
      <c r="BK98" s="277">
        <f>[2]Final!BL219</f>
        <v>0</v>
      </c>
      <c r="BL98" s="277">
        <f>[2]Final!BM219</f>
        <v>0</v>
      </c>
      <c r="BM98" s="277">
        <f>[2]Final!BN219</f>
        <v>0</v>
      </c>
      <c r="BN98" s="277">
        <f>[2]Final!BO219</f>
        <v>0</v>
      </c>
      <c r="BO98" s="277">
        <f>[2]Final!BP219</f>
        <v>0</v>
      </c>
      <c r="BP98" s="277">
        <f>[2]Final!BQ219</f>
        <v>0</v>
      </c>
      <c r="BQ98" s="277">
        <f>[2]Final!BR219</f>
        <v>0</v>
      </c>
      <c r="BR98" s="277">
        <f>[2]Final!BS219</f>
        <v>0</v>
      </c>
      <c r="BS98" s="277">
        <f>[2]Final!BT219</f>
        <v>0</v>
      </c>
      <c r="BT98" s="277">
        <f>[2]Final!BU219</f>
        <v>0</v>
      </c>
      <c r="BU98" s="277">
        <f>[2]Final!BV219</f>
        <v>0</v>
      </c>
      <c r="BV98" s="277">
        <f>[2]Final!BW219</f>
        <v>5.3089433986334665E-3</v>
      </c>
      <c r="BW98" s="277">
        <f>[2]Final!BX219</f>
        <v>0</v>
      </c>
      <c r="BX98" s="277">
        <f>[2]Final!BY219</f>
        <v>0</v>
      </c>
      <c r="BY98" s="277">
        <f>[2]Final!BZ219</f>
        <v>0</v>
      </c>
      <c r="BZ98" s="277">
        <f>[2]Final!CA219</f>
        <v>1.6517389301850237E-3</v>
      </c>
      <c r="CA98" s="277">
        <f>[2]Final!CB219</f>
        <v>2.7955549545548184E-3</v>
      </c>
      <c r="CB98" s="277">
        <f>[2]Final!CC219</f>
        <v>1.8289521466209623E-4</v>
      </c>
      <c r="CC98" s="277">
        <f>[2]Final!CD219</f>
        <v>5.3517952225227396E-5</v>
      </c>
      <c r="CD98" s="277">
        <f>[2]Final!CE219</f>
        <v>0</v>
      </c>
      <c r="CE98" s="277">
        <f>[2]Final!CF219</f>
        <v>0</v>
      </c>
      <c r="CF98" s="277">
        <f>[2]Final!CG219</f>
        <v>0</v>
      </c>
      <c r="CG98" s="277">
        <f>[2]Final!CH219</f>
        <v>0</v>
      </c>
      <c r="CH98" s="277">
        <f>[2]Final!CI219</f>
        <v>0</v>
      </c>
      <c r="CI98" s="277">
        <f>[2]Final!CJ219</f>
        <v>7.8761636210212451E-3</v>
      </c>
      <c r="CJ98" s="277">
        <f>[2]Final!CK219</f>
        <v>0</v>
      </c>
      <c r="CK98" s="277">
        <f>[2]Final!CL219</f>
        <v>0</v>
      </c>
      <c r="CL98" s="277">
        <f>[2]Final!CM219</f>
        <v>0</v>
      </c>
      <c r="CM98" s="277">
        <f>[2]Final!CN219</f>
        <v>0</v>
      </c>
      <c r="CN98" s="277">
        <f>[2]Final!CO219</f>
        <v>6.8301507235010633E-2</v>
      </c>
      <c r="CO98" s="277">
        <f>[2]Final!CP219</f>
        <v>0.75150843839661008</v>
      </c>
      <c r="CP98" s="277">
        <f>[2]Final!CQ219</f>
        <v>0</v>
      </c>
      <c r="CQ98" s="277">
        <f>[2]Final!CR219</f>
        <v>0</v>
      </c>
      <c r="CR98" s="277">
        <f>[2]Final!CS219</f>
        <v>0</v>
      </c>
      <c r="CS98" s="277">
        <f>[2]Final!CT219</f>
        <v>3.5297408273403184E-2</v>
      </c>
      <c r="CT98" s="277">
        <f>[2]Final!CU219</f>
        <v>0</v>
      </c>
      <c r="CU98" s="277">
        <f>[2]Final!CV219</f>
        <v>0</v>
      </c>
      <c r="CV98" s="277">
        <f>[2]Final!CW219</f>
        <v>0</v>
      </c>
      <c r="CW98" s="277">
        <f>[2]Final!CX219</f>
        <v>0</v>
      </c>
      <c r="CX98" s="277">
        <f>[2]Final!CY219</f>
        <v>0</v>
      </c>
      <c r="CY98" s="277">
        <f>[2]Final!CZ219</f>
        <v>1.7678600574484012E-2</v>
      </c>
      <c r="CZ98" s="277">
        <f>[2]Final!DA219</f>
        <v>0.10934523144921036</v>
      </c>
      <c r="DA98" s="277">
        <f>[2]Final!DB219</f>
        <v>0</v>
      </c>
      <c r="DB98" s="277">
        <f>[2]Final!DC219</f>
        <v>0</v>
      </c>
      <c r="DC98" s="92"/>
      <c r="DD98" s="92"/>
      <c r="DE98" s="92"/>
      <c r="DF98" s="92"/>
      <c r="DG98" s="92"/>
      <c r="DH98" s="92"/>
      <c r="DI98" s="92"/>
      <c r="DJ98" s="92"/>
      <c r="DK98" s="92"/>
      <c r="DL98" s="92"/>
      <c r="DM98" s="92"/>
      <c r="DN98" s="92"/>
      <c r="DO98" s="92"/>
      <c r="DP98" s="92"/>
    </row>
    <row r="99" spans="1:120" x14ac:dyDescent="0.75">
      <c r="A99" s="226">
        <f t="shared" si="1"/>
        <v>0.99999999999999989</v>
      </c>
      <c r="B99" s="92" t="s">
        <v>1245</v>
      </c>
      <c r="C99" s="277">
        <f>[2]Final!D220</f>
        <v>0</v>
      </c>
      <c r="D99" s="277">
        <f>[2]Final!E220</f>
        <v>0</v>
      </c>
      <c r="E99" s="277">
        <f>[2]Final!F220</f>
        <v>0</v>
      </c>
      <c r="F99" s="277">
        <f>[2]Final!G220</f>
        <v>0</v>
      </c>
      <c r="G99" s="277">
        <f>[2]Final!H220</f>
        <v>0</v>
      </c>
      <c r="H99" s="277">
        <f>[2]Final!I220</f>
        <v>0</v>
      </c>
      <c r="I99" s="277">
        <f>[2]Final!J220</f>
        <v>0</v>
      </c>
      <c r="J99" s="277">
        <f>[2]Final!K220</f>
        <v>0</v>
      </c>
      <c r="K99" s="277">
        <f>[2]Final!L220</f>
        <v>0</v>
      </c>
      <c r="L99" s="277">
        <f>[2]Final!M220</f>
        <v>0</v>
      </c>
      <c r="M99" s="277">
        <f>[2]Final!N220</f>
        <v>0</v>
      </c>
      <c r="N99" s="277">
        <f>[2]Final!O220</f>
        <v>0</v>
      </c>
      <c r="O99" s="277">
        <f>[2]Final!P220</f>
        <v>0</v>
      </c>
      <c r="P99" s="277">
        <f>[2]Final!Q220</f>
        <v>0</v>
      </c>
      <c r="Q99" s="277">
        <f>[2]Final!R220</f>
        <v>0</v>
      </c>
      <c r="R99" s="277">
        <f>[2]Final!S220</f>
        <v>0</v>
      </c>
      <c r="S99" s="277">
        <f>[2]Final!T220</f>
        <v>0</v>
      </c>
      <c r="T99" s="277">
        <f>[2]Final!U220</f>
        <v>0</v>
      </c>
      <c r="U99" s="277">
        <f>[2]Final!V220</f>
        <v>0</v>
      </c>
      <c r="V99" s="277">
        <f>[2]Final!W220</f>
        <v>0</v>
      </c>
      <c r="W99" s="277">
        <f>[2]Final!X220</f>
        <v>0</v>
      </c>
      <c r="X99" s="277">
        <f>[2]Final!Y220</f>
        <v>0</v>
      </c>
      <c r="Y99" s="277">
        <f>[2]Final!Z220</f>
        <v>0</v>
      </c>
      <c r="Z99" s="277">
        <f>[2]Final!AA220</f>
        <v>0</v>
      </c>
      <c r="AA99" s="277">
        <f>[2]Final!AB220</f>
        <v>0</v>
      </c>
      <c r="AB99" s="277">
        <f>[2]Final!AC220</f>
        <v>0</v>
      </c>
      <c r="AC99" s="277">
        <f>[2]Final!AD220</f>
        <v>0</v>
      </c>
      <c r="AD99" s="277">
        <f>[2]Final!AE220</f>
        <v>0</v>
      </c>
      <c r="AE99" s="277">
        <f>[2]Final!AF220</f>
        <v>0</v>
      </c>
      <c r="AF99" s="277">
        <f>[2]Final!AG220</f>
        <v>0</v>
      </c>
      <c r="AG99" s="277">
        <f>[2]Final!AH220</f>
        <v>0</v>
      </c>
      <c r="AH99" s="277">
        <f>[2]Final!AI220</f>
        <v>0</v>
      </c>
      <c r="AI99" s="277">
        <f>[2]Final!AJ220</f>
        <v>0</v>
      </c>
      <c r="AJ99" s="277">
        <f>[2]Final!AK220</f>
        <v>0</v>
      </c>
      <c r="AK99" s="277">
        <f>[2]Final!AL220</f>
        <v>0</v>
      </c>
      <c r="AL99" s="277">
        <f>[2]Final!AM220</f>
        <v>0</v>
      </c>
      <c r="AM99" s="277">
        <f>[2]Final!AN220</f>
        <v>0</v>
      </c>
      <c r="AN99" s="277">
        <f>[2]Final!AO220</f>
        <v>0</v>
      </c>
      <c r="AO99" s="277">
        <f>[2]Final!AP220</f>
        <v>0</v>
      </c>
      <c r="AP99" s="277">
        <f>[2]Final!AQ220</f>
        <v>0</v>
      </c>
      <c r="AQ99" s="277">
        <f>[2]Final!AR220</f>
        <v>0</v>
      </c>
      <c r="AR99" s="277">
        <f>[2]Final!AS220</f>
        <v>0</v>
      </c>
      <c r="AS99" s="277">
        <f>[2]Final!AT220</f>
        <v>0</v>
      </c>
      <c r="AT99" s="277">
        <f>[2]Final!AU220</f>
        <v>0</v>
      </c>
      <c r="AU99" s="277">
        <f>[2]Final!AV220</f>
        <v>0</v>
      </c>
      <c r="AV99" s="277">
        <f>[2]Final!AW220</f>
        <v>0</v>
      </c>
      <c r="AW99" s="277">
        <f>[2]Final!AX220</f>
        <v>0</v>
      </c>
      <c r="AX99" s="277">
        <f>[2]Final!AY220</f>
        <v>0</v>
      </c>
      <c r="AY99" s="277">
        <f>[2]Final!AZ220</f>
        <v>0</v>
      </c>
      <c r="AZ99" s="277">
        <f>[2]Final!BA220</f>
        <v>0</v>
      </c>
      <c r="BA99" s="277">
        <f>[2]Final!BB220</f>
        <v>0</v>
      </c>
      <c r="BB99" s="277">
        <f>[2]Final!BC220</f>
        <v>0</v>
      </c>
      <c r="BC99" s="277">
        <f>[2]Final!BD220</f>
        <v>0</v>
      </c>
      <c r="BD99" s="277">
        <f>[2]Final!BE220</f>
        <v>0</v>
      </c>
      <c r="BE99" s="277">
        <f>[2]Final!BF220</f>
        <v>0</v>
      </c>
      <c r="BF99" s="277">
        <f>[2]Final!BG220</f>
        <v>0</v>
      </c>
      <c r="BG99" s="277">
        <f>[2]Final!BH220</f>
        <v>0</v>
      </c>
      <c r="BH99" s="277">
        <f>[2]Final!BI220</f>
        <v>0</v>
      </c>
      <c r="BI99" s="277">
        <f>[2]Final!BJ220</f>
        <v>0</v>
      </c>
      <c r="BJ99" s="277">
        <f>[2]Final!BK220</f>
        <v>0</v>
      </c>
      <c r="BK99" s="277">
        <f>[2]Final!BL220</f>
        <v>0</v>
      </c>
      <c r="BL99" s="277">
        <f>[2]Final!BM220</f>
        <v>0</v>
      </c>
      <c r="BM99" s="277">
        <f>[2]Final!BN220</f>
        <v>0</v>
      </c>
      <c r="BN99" s="277">
        <f>[2]Final!BO220</f>
        <v>0</v>
      </c>
      <c r="BO99" s="277">
        <f>[2]Final!BP220</f>
        <v>0</v>
      </c>
      <c r="BP99" s="277">
        <f>[2]Final!BQ220</f>
        <v>0</v>
      </c>
      <c r="BQ99" s="277">
        <f>[2]Final!BR220</f>
        <v>0</v>
      </c>
      <c r="BR99" s="277">
        <f>[2]Final!BS220</f>
        <v>0</v>
      </c>
      <c r="BS99" s="277">
        <f>[2]Final!BT220</f>
        <v>0</v>
      </c>
      <c r="BT99" s="277">
        <f>[2]Final!BU220</f>
        <v>0</v>
      </c>
      <c r="BU99" s="277">
        <f>[2]Final!BV220</f>
        <v>0</v>
      </c>
      <c r="BV99" s="277">
        <f>[2]Final!BW220</f>
        <v>1.9684932134941959E-2</v>
      </c>
      <c r="BW99" s="277">
        <f>[2]Final!BX220</f>
        <v>0</v>
      </c>
      <c r="BX99" s="277">
        <f>[2]Final!BY220</f>
        <v>0</v>
      </c>
      <c r="BY99" s="277">
        <f>[2]Final!BZ220</f>
        <v>0</v>
      </c>
      <c r="BZ99" s="277">
        <f>[2]Final!CA220</f>
        <v>0</v>
      </c>
      <c r="CA99" s="277">
        <f>[2]Final!CB220</f>
        <v>0</v>
      </c>
      <c r="CB99" s="277">
        <f>[2]Final!CC220</f>
        <v>0</v>
      </c>
      <c r="CC99" s="277">
        <f>[2]Final!CD220</f>
        <v>0</v>
      </c>
      <c r="CD99" s="277">
        <f>[2]Final!CE220</f>
        <v>0</v>
      </c>
      <c r="CE99" s="277">
        <f>[2]Final!CF220</f>
        <v>0</v>
      </c>
      <c r="CF99" s="277">
        <f>[2]Final!CG220</f>
        <v>0</v>
      </c>
      <c r="CG99" s="277">
        <f>[2]Final!CH220</f>
        <v>0</v>
      </c>
      <c r="CH99" s="277">
        <f>[2]Final!CI220</f>
        <v>0</v>
      </c>
      <c r="CI99" s="277">
        <f>[2]Final!CJ220</f>
        <v>1.8793338098722079E-3</v>
      </c>
      <c r="CJ99" s="277">
        <f>[2]Final!CK220</f>
        <v>0</v>
      </c>
      <c r="CK99" s="277">
        <f>[2]Final!CL220</f>
        <v>0</v>
      </c>
      <c r="CL99" s="277">
        <f>[2]Final!CM220</f>
        <v>0</v>
      </c>
      <c r="CM99" s="277">
        <f>[2]Final!CN220</f>
        <v>0</v>
      </c>
      <c r="CN99" s="277">
        <f>[2]Final!CO220</f>
        <v>0</v>
      </c>
      <c r="CO99" s="277">
        <f>[2]Final!CP220</f>
        <v>3.0250943747392586E-4</v>
      </c>
      <c r="CP99" s="277">
        <f>[2]Final!CQ220</f>
        <v>0.69413195413332007</v>
      </c>
      <c r="CQ99" s="277">
        <f>[2]Final!CR220</f>
        <v>0.25701623731969669</v>
      </c>
      <c r="CR99" s="277">
        <f>[2]Final!CS220</f>
        <v>0</v>
      </c>
      <c r="CS99" s="277">
        <f>[2]Final!CT220</f>
        <v>9.4508148518782868E-3</v>
      </c>
      <c r="CT99" s="277">
        <f>[2]Final!CU220</f>
        <v>0</v>
      </c>
      <c r="CU99" s="277">
        <f>[2]Final!CV220</f>
        <v>0</v>
      </c>
      <c r="CV99" s="277">
        <f>[2]Final!CW220</f>
        <v>0</v>
      </c>
      <c r="CW99" s="277">
        <f>[2]Final!CX220</f>
        <v>0</v>
      </c>
      <c r="CX99" s="277">
        <f>[2]Final!CY220</f>
        <v>0</v>
      </c>
      <c r="CY99" s="277">
        <f>[2]Final!CZ220</f>
        <v>6.7540033696491157E-3</v>
      </c>
      <c r="CZ99" s="277">
        <f>[2]Final!DA220</f>
        <v>1.0780214943167572E-2</v>
      </c>
      <c r="DA99" s="277">
        <f>[2]Final!DB220</f>
        <v>0</v>
      </c>
      <c r="DB99" s="277">
        <f>[2]Final!DC220</f>
        <v>0</v>
      </c>
      <c r="DC99" s="92"/>
      <c r="DD99" s="92"/>
      <c r="DE99" s="92"/>
      <c r="DF99" s="92"/>
      <c r="DG99" s="92"/>
      <c r="DH99" s="92"/>
      <c r="DI99" s="92"/>
      <c r="DJ99" s="92"/>
      <c r="DK99" s="92"/>
      <c r="DL99" s="92"/>
      <c r="DM99" s="92"/>
      <c r="DN99" s="92"/>
      <c r="DO99" s="92"/>
      <c r="DP99" s="92"/>
    </row>
    <row r="100" spans="1:120" x14ac:dyDescent="0.75">
      <c r="A100" s="226">
        <f t="shared" si="1"/>
        <v>1</v>
      </c>
      <c r="B100" s="92" t="s">
        <v>1248</v>
      </c>
      <c r="C100" s="277">
        <f>[2]Final!D221</f>
        <v>0</v>
      </c>
      <c r="D100" s="277">
        <f>[2]Final!E221</f>
        <v>0</v>
      </c>
      <c r="E100" s="277">
        <f>[2]Final!F221</f>
        <v>0</v>
      </c>
      <c r="F100" s="277">
        <f>[2]Final!G221</f>
        <v>0</v>
      </c>
      <c r="G100" s="277">
        <f>[2]Final!H221</f>
        <v>0</v>
      </c>
      <c r="H100" s="277">
        <f>[2]Final!I221</f>
        <v>0</v>
      </c>
      <c r="I100" s="277">
        <f>[2]Final!J221</f>
        <v>0</v>
      </c>
      <c r="J100" s="277">
        <f>[2]Final!K221</f>
        <v>0</v>
      </c>
      <c r="K100" s="277">
        <f>[2]Final!L221</f>
        <v>0</v>
      </c>
      <c r="L100" s="277">
        <f>[2]Final!M221</f>
        <v>0</v>
      </c>
      <c r="M100" s="277">
        <f>[2]Final!N221</f>
        <v>0</v>
      </c>
      <c r="N100" s="277">
        <f>[2]Final!O221</f>
        <v>0</v>
      </c>
      <c r="O100" s="277">
        <f>[2]Final!P221</f>
        <v>0</v>
      </c>
      <c r="P100" s="277">
        <f>[2]Final!Q221</f>
        <v>0</v>
      </c>
      <c r="Q100" s="277">
        <f>[2]Final!R221</f>
        <v>0</v>
      </c>
      <c r="R100" s="277">
        <f>[2]Final!S221</f>
        <v>0</v>
      </c>
      <c r="S100" s="277">
        <f>[2]Final!T221</f>
        <v>0</v>
      </c>
      <c r="T100" s="277">
        <f>[2]Final!U221</f>
        <v>0</v>
      </c>
      <c r="U100" s="277">
        <f>[2]Final!V221</f>
        <v>0</v>
      </c>
      <c r="V100" s="277">
        <f>[2]Final!W221</f>
        <v>0</v>
      </c>
      <c r="W100" s="277">
        <f>[2]Final!X221</f>
        <v>0</v>
      </c>
      <c r="X100" s="277">
        <f>[2]Final!Y221</f>
        <v>0</v>
      </c>
      <c r="Y100" s="277">
        <f>[2]Final!Z221</f>
        <v>0</v>
      </c>
      <c r="Z100" s="277">
        <f>[2]Final!AA221</f>
        <v>0</v>
      </c>
      <c r="AA100" s="277">
        <f>[2]Final!AB221</f>
        <v>0</v>
      </c>
      <c r="AB100" s="277">
        <f>[2]Final!AC221</f>
        <v>0</v>
      </c>
      <c r="AC100" s="277">
        <f>[2]Final!AD221</f>
        <v>0</v>
      </c>
      <c r="AD100" s="277">
        <f>[2]Final!AE221</f>
        <v>0</v>
      </c>
      <c r="AE100" s="277">
        <f>[2]Final!AF221</f>
        <v>0</v>
      </c>
      <c r="AF100" s="277">
        <f>[2]Final!AG221</f>
        <v>0</v>
      </c>
      <c r="AG100" s="277">
        <f>[2]Final!AH221</f>
        <v>0</v>
      </c>
      <c r="AH100" s="277">
        <f>[2]Final!AI221</f>
        <v>0</v>
      </c>
      <c r="AI100" s="277">
        <f>[2]Final!AJ221</f>
        <v>0</v>
      </c>
      <c r="AJ100" s="277">
        <f>[2]Final!AK221</f>
        <v>0</v>
      </c>
      <c r="AK100" s="277">
        <f>[2]Final!AL221</f>
        <v>0</v>
      </c>
      <c r="AL100" s="277">
        <f>[2]Final!AM221</f>
        <v>0</v>
      </c>
      <c r="AM100" s="277">
        <f>[2]Final!AN221</f>
        <v>0</v>
      </c>
      <c r="AN100" s="277">
        <f>[2]Final!AO221</f>
        <v>0</v>
      </c>
      <c r="AO100" s="277">
        <f>[2]Final!AP221</f>
        <v>0</v>
      </c>
      <c r="AP100" s="277">
        <f>[2]Final!AQ221</f>
        <v>0</v>
      </c>
      <c r="AQ100" s="277">
        <f>[2]Final!AR221</f>
        <v>0</v>
      </c>
      <c r="AR100" s="277">
        <f>[2]Final!AS221</f>
        <v>0</v>
      </c>
      <c r="AS100" s="277">
        <f>[2]Final!AT221</f>
        <v>0</v>
      </c>
      <c r="AT100" s="277">
        <f>[2]Final!AU221</f>
        <v>0</v>
      </c>
      <c r="AU100" s="277">
        <f>[2]Final!AV221</f>
        <v>0</v>
      </c>
      <c r="AV100" s="277">
        <f>[2]Final!AW221</f>
        <v>0</v>
      </c>
      <c r="AW100" s="277">
        <f>[2]Final!AX221</f>
        <v>0</v>
      </c>
      <c r="AX100" s="277">
        <f>[2]Final!AY221</f>
        <v>0</v>
      </c>
      <c r="AY100" s="277">
        <f>[2]Final!AZ221</f>
        <v>0</v>
      </c>
      <c r="AZ100" s="277">
        <f>[2]Final!BA221</f>
        <v>0</v>
      </c>
      <c r="BA100" s="277">
        <f>[2]Final!BB221</f>
        <v>0</v>
      </c>
      <c r="BB100" s="277">
        <f>[2]Final!BC221</f>
        <v>0</v>
      </c>
      <c r="BC100" s="277">
        <f>[2]Final!BD221</f>
        <v>0</v>
      </c>
      <c r="BD100" s="277">
        <f>[2]Final!BE221</f>
        <v>0</v>
      </c>
      <c r="BE100" s="277">
        <f>[2]Final!BF221</f>
        <v>1.7261983864478685E-3</v>
      </c>
      <c r="BF100" s="277">
        <f>[2]Final!BG221</f>
        <v>0</v>
      </c>
      <c r="BG100" s="277">
        <f>[2]Final!BH221</f>
        <v>0</v>
      </c>
      <c r="BH100" s="277">
        <f>[2]Final!BI221</f>
        <v>0</v>
      </c>
      <c r="BI100" s="277">
        <f>[2]Final!BJ221</f>
        <v>0</v>
      </c>
      <c r="BJ100" s="277">
        <f>[2]Final!BK221</f>
        <v>0</v>
      </c>
      <c r="BK100" s="277">
        <f>[2]Final!BL221</f>
        <v>0</v>
      </c>
      <c r="BL100" s="277">
        <f>[2]Final!BM221</f>
        <v>0</v>
      </c>
      <c r="BM100" s="277">
        <f>[2]Final!BN221</f>
        <v>0</v>
      </c>
      <c r="BN100" s="277">
        <f>[2]Final!BO221</f>
        <v>0</v>
      </c>
      <c r="BO100" s="277">
        <f>[2]Final!BP221</f>
        <v>0</v>
      </c>
      <c r="BP100" s="277">
        <f>[2]Final!BQ221</f>
        <v>0</v>
      </c>
      <c r="BQ100" s="277">
        <f>[2]Final!BR221</f>
        <v>0</v>
      </c>
      <c r="BR100" s="277">
        <f>[2]Final!BS221</f>
        <v>0</v>
      </c>
      <c r="BS100" s="277">
        <f>[2]Final!BT221</f>
        <v>0</v>
      </c>
      <c r="BT100" s="277">
        <f>[2]Final!BU221</f>
        <v>0</v>
      </c>
      <c r="BU100" s="277">
        <f>[2]Final!BV221</f>
        <v>0</v>
      </c>
      <c r="BV100" s="277">
        <f>[2]Final!BW221</f>
        <v>0</v>
      </c>
      <c r="BW100" s="277">
        <f>[2]Final!BX221</f>
        <v>0</v>
      </c>
      <c r="BX100" s="277">
        <f>[2]Final!BY221</f>
        <v>0</v>
      </c>
      <c r="BY100" s="277">
        <f>[2]Final!BZ221</f>
        <v>0</v>
      </c>
      <c r="BZ100" s="277">
        <f>[2]Final!CA221</f>
        <v>2.61087988582247E-4</v>
      </c>
      <c r="CA100" s="277">
        <f>[2]Final!CB221</f>
        <v>4.264161599907002E-4</v>
      </c>
      <c r="CB100" s="277">
        <f>[2]Final!CC221</f>
        <v>0</v>
      </c>
      <c r="CC100" s="277">
        <f>[2]Final!CD221</f>
        <v>0</v>
      </c>
      <c r="CD100" s="277">
        <f>[2]Final!CE221</f>
        <v>0</v>
      </c>
      <c r="CE100" s="277">
        <f>[2]Final!CF221</f>
        <v>0</v>
      </c>
      <c r="CF100" s="277">
        <f>[2]Final!CG221</f>
        <v>0</v>
      </c>
      <c r="CG100" s="277">
        <f>[2]Final!CH221</f>
        <v>9.04087214024955E-3</v>
      </c>
      <c r="CH100" s="277">
        <f>[2]Final!CI221</f>
        <v>0</v>
      </c>
      <c r="CI100" s="277">
        <f>[2]Final!CJ221</f>
        <v>0</v>
      </c>
      <c r="CJ100" s="277">
        <f>[2]Final!CK221</f>
        <v>0</v>
      </c>
      <c r="CK100" s="277">
        <f>[2]Final!CL221</f>
        <v>0</v>
      </c>
      <c r="CL100" s="277">
        <f>[2]Final!CM221</f>
        <v>0</v>
      </c>
      <c r="CM100" s="277">
        <f>[2]Final!CN221</f>
        <v>0</v>
      </c>
      <c r="CN100" s="277">
        <f>[2]Final!CO221</f>
        <v>2.4915973811846678E-4</v>
      </c>
      <c r="CO100" s="277">
        <f>[2]Final!CP221</f>
        <v>0</v>
      </c>
      <c r="CP100" s="277">
        <f>[2]Final!CQ221</f>
        <v>4.9270972023129586E-4</v>
      </c>
      <c r="CQ100" s="277">
        <f>[2]Final!CR221</f>
        <v>0.87265462908685321</v>
      </c>
      <c r="CR100" s="277">
        <f>[2]Final!CS221</f>
        <v>0</v>
      </c>
      <c r="CS100" s="277">
        <f>[2]Final!CT221</f>
        <v>3.883772030965895E-2</v>
      </c>
      <c r="CT100" s="277">
        <f>[2]Final!CU221</f>
        <v>0</v>
      </c>
      <c r="CU100" s="277">
        <f>[2]Final!CV221</f>
        <v>0</v>
      </c>
      <c r="CV100" s="277">
        <f>[2]Final!CW221</f>
        <v>0</v>
      </c>
      <c r="CW100" s="277">
        <f>[2]Final!CX221</f>
        <v>0</v>
      </c>
      <c r="CX100" s="277">
        <f>[2]Final!CY221</f>
        <v>0</v>
      </c>
      <c r="CY100" s="277">
        <f>[2]Final!CZ221</f>
        <v>2.1609616924385316E-2</v>
      </c>
      <c r="CZ100" s="277">
        <f>[2]Final!DA221</f>
        <v>5.4701589545482376E-2</v>
      </c>
      <c r="DA100" s="277">
        <f>[2]Final!DB221</f>
        <v>0</v>
      </c>
      <c r="DB100" s="277">
        <f>[2]Final!DC221</f>
        <v>0</v>
      </c>
      <c r="DC100" s="92"/>
      <c r="DD100" s="92"/>
      <c r="DE100" s="92"/>
      <c r="DF100" s="92"/>
      <c r="DG100" s="92"/>
      <c r="DH100" s="92"/>
      <c r="DI100" s="92"/>
      <c r="DJ100" s="92"/>
      <c r="DK100" s="92"/>
      <c r="DL100" s="92"/>
      <c r="DM100" s="92"/>
      <c r="DN100" s="92"/>
      <c r="DO100" s="92"/>
      <c r="DP100" s="92"/>
    </row>
    <row r="101" spans="1:120" x14ac:dyDescent="0.75">
      <c r="A101" s="226">
        <f t="shared" si="1"/>
        <v>0.99999999999999989</v>
      </c>
      <c r="B101" s="92" t="s">
        <v>1251</v>
      </c>
      <c r="C101" s="277">
        <f>[2]Final!D222</f>
        <v>0</v>
      </c>
      <c r="D101" s="277">
        <f>[2]Final!E222</f>
        <v>0</v>
      </c>
      <c r="E101" s="277">
        <f>[2]Final!F222</f>
        <v>0</v>
      </c>
      <c r="F101" s="277">
        <f>[2]Final!G222</f>
        <v>0</v>
      </c>
      <c r="G101" s="277">
        <f>[2]Final!H222</f>
        <v>0</v>
      </c>
      <c r="H101" s="277">
        <f>[2]Final!I222</f>
        <v>0</v>
      </c>
      <c r="I101" s="277">
        <f>[2]Final!J222</f>
        <v>0</v>
      </c>
      <c r="J101" s="277">
        <f>[2]Final!K222</f>
        <v>0</v>
      </c>
      <c r="K101" s="277">
        <f>[2]Final!L222</f>
        <v>0</v>
      </c>
      <c r="L101" s="277">
        <f>[2]Final!M222</f>
        <v>0</v>
      </c>
      <c r="M101" s="277">
        <f>[2]Final!N222</f>
        <v>0</v>
      </c>
      <c r="N101" s="277">
        <f>[2]Final!O222</f>
        <v>0</v>
      </c>
      <c r="O101" s="277">
        <f>[2]Final!P222</f>
        <v>0</v>
      </c>
      <c r="P101" s="277">
        <f>[2]Final!Q222</f>
        <v>0</v>
      </c>
      <c r="Q101" s="277">
        <f>[2]Final!R222</f>
        <v>0</v>
      </c>
      <c r="R101" s="277">
        <f>[2]Final!S222</f>
        <v>0</v>
      </c>
      <c r="S101" s="277">
        <f>[2]Final!T222</f>
        <v>0</v>
      </c>
      <c r="T101" s="277">
        <f>[2]Final!U222</f>
        <v>0</v>
      </c>
      <c r="U101" s="277">
        <f>[2]Final!V222</f>
        <v>0</v>
      </c>
      <c r="V101" s="277">
        <f>[2]Final!W222</f>
        <v>0</v>
      </c>
      <c r="W101" s="277">
        <f>[2]Final!X222</f>
        <v>0</v>
      </c>
      <c r="X101" s="277">
        <f>[2]Final!Y222</f>
        <v>0</v>
      </c>
      <c r="Y101" s="277">
        <f>[2]Final!Z222</f>
        <v>0</v>
      </c>
      <c r="Z101" s="277">
        <f>[2]Final!AA222</f>
        <v>0</v>
      </c>
      <c r="AA101" s="277">
        <f>[2]Final!AB222</f>
        <v>0</v>
      </c>
      <c r="AB101" s="277">
        <f>[2]Final!AC222</f>
        <v>0</v>
      </c>
      <c r="AC101" s="277">
        <f>[2]Final!AD222</f>
        <v>0</v>
      </c>
      <c r="AD101" s="277">
        <f>[2]Final!AE222</f>
        <v>0</v>
      </c>
      <c r="AE101" s="277">
        <f>[2]Final!AF222</f>
        <v>0</v>
      </c>
      <c r="AF101" s="277">
        <f>[2]Final!AG222</f>
        <v>0</v>
      </c>
      <c r="AG101" s="277">
        <f>[2]Final!AH222</f>
        <v>0</v>
      </c>
      <c r="AH101" s="277">
        <f>[2]Final!AI222</f>
        <v>0</v>
      </c>
      <c r="AI101" s="277">
        <f>[2]Final!AJ222</f>
        <v>0</v>
      </c>
      <c r="AJ101" s="277">
        <f>[2]Final!AK222</f>
        <v>0</v>
      </c>
      <c r="AK101" s="277">
        <f>[2]Final!AL222</f>
        <v>0</v>
      </c>
      <c r="AL101" s="277">
        <f>[2]Final!AM222</f>
        <v>0</v>
      </c>
      <c r="AM101" s="277">
        <f>[2]Final!AN222</f>
        <v>0</v>
      </c>
      <c r="AN101" s="277">
        <f>[2]Final!AO222</f>
        <v>0</v>
      </c>
      <c r="AO101" s="277">
        <f>[2]Final!AP222</f>
        <v>0</v>
      </c>
      <c r="AP101" s="277">
        <f>[2]Final!AQ222</f>
        <v>0</v>
      </c>
      <c r="AQ101" s="277">
        <f>[2]Final!AR222</f>
        <v>0</v>
      </c>
      <c r="AR101" s="277">
        <f>[2]Final!AS222</f>
        <v>0</v>
      </c>
      <c r="AS101" s="277">
        <f>[2]Final!AT222</f>
        <v>0</v>
      </c>
      <c r="AT101" s="277">
        <f>[2]Final!AU222</f>
        <v>0</v>
      </c>
      <c r="AU101" s="277">
        <f>[2]Final!AV222</f>
        <v>0</v>
      </c>
      <c r="AV101" s="277">
        <f>[2]Final!AW222</f>
        <v>0</v>
      </c>
      <c r="AW101" s="277">
        <f>[2]Final!AX222</f>
        <v>0</v>
      </c>
      <c r="AX101" s="277">
        <f>[2]Final!AY222</f>
        <v>0</v>
      </c>
      <c r="AY101" s="277">
        <f>[2]Final!AZ222</f>
        <v>0</v>
      </c>
      <c r="AZ101" s="277">
        <f>[2]Final!BA222</f>
        <v>0</v>
      </c>
      <c r="BA101" s="277">
        <f>[2]Final!BB222</f>
        <v>0</v>
      </c>
      <c r="BB101" s="277">
        <f>[2]Final!BC222</f>
        <v>0</v>
      </c>
      <c r="BC101" s="277">
        <f>[2]Final!BD222</f>
        <v>0</v>
      </c>
      <c r="BD101" s="277">
        <f>[2]Final!BE222</f>
        <v>0</v>
      </c>
      <c r="BE101" s="277">
        <f>[2]Final!BF222</f>
        <v>0</v>
      </c>
      <c r="BF101" s="277">
        <f>[2]Final!BG222</f>
        <v>0</v>
      </c>
      <c r="BG101" s="277">
        <f>[2]Final!BH222</f>
        <v>0</v>
      </c>
      <c r="BH101" s="277">
        <f>[2]Final!BI222</f>
        <v>0</v>
      </c>
      <c r="BI101" s="277">
        <f>[2]Final!BJ222</f>
        <v>0</v>
      </c>
      <c r="BJ101" s="277">
        <f>[2]Final!BK222</f>
        <v>0</v>
      </c>
      <c r="BK101" s="277">
        <f>[2]Final!BL222</f>
        <v>0</v>
      </c>
      <c r="BL101" s="277">
        <f>[2]Final!BM222</f>
        <v>0</v>
      </c>
      <c r="BM101" s="277">
        <f>[2]Final!BN222</f>
        <v>0</v>
      </c>
      <c r="BN101" s="277">
        <f>[2]Final!BO222</f>
        <v>0</v>
      </c>
      <c r="BO101" s="277">
        <f>[2]Final!BP222</f>
        <v>0</v>
      </c>
      <c r="BP101" s="277">
        <f>[2]Final!BQ222</f>
        <v>0</v>
      </c>
      <c r="BQ101" s="277">
        <f>[2]Final!BR222</f>
        <v>0</v>
      </c>
      <c r="BR101" s="277">
        <f>[2]Final!BS222</f>
        <v>0</v>
      </c>
      <c r="BS101" s="277">
        <f>[2]Final!BT222</f>
        <v>0</v>
      </c>
      <c r="BT101" s="277">
        <f>[2]Final!BU222</f>
        <v>0</v>
      </c>
      <c r="BU101" s="277">
        <f>[2]Final!BV222</f>
        <v>0</v>
      </c>
      <c r="BV101" s="277">
        <f>[2]Final!BW222</f>
        <v>0</v>
      </c>
      <c r="BW101" s="277">
        <f>[2]Final!BX222</f>
        <v>0</v>
      </c>
      <c r="BX101" s="277">
        <f>[2]Final!BY222</f>
        <v>0</v>
      </c>
      <c r="BY101" s="277">
        <f>[2]Final!BZ222</f>
        <v>0</v>
      </c>
      <c r="BZ101" s="277">
        <f>[2]Final!CA222</f>
        <v>0</v>
      </c>
      <c r="CA101" s="277">
        <f>[2]Final!CB222</f>
        <v>0</v>
      </c>
      <c r="CB101" s="277">
        <f>[2]Final!CC222</f>
        <v>0.25794536089854797</v>
      </c>
      <c r="CC101" s="277">
        <f>[2]Final!CD222</f>
        <v>4.1537323650643533E-2</v>
      </c>
      <c r="CD101" s="277">
        <f>[2]Final!CE222</f>
        <v>9.4964633281049652E-3</v>
      </c>
      <c r="CE101" s="277">
        <f>[2]Final!CF222</f>
        <v>0</v>
      </c>
      <c r="CF101" s="277">
        <f>[2]Final!CG222</f>
        <v>0</v>
      </c>
      <c r="CG101" s="277">
        <f>[2]Final!CH222</f>
        <v>0</v>
      </c>
      <c r="CH101" s="277">
        <f>[2]Final!CI222</f>
        <v>0</v>
      </c>
      <c r="CI101" s="277">
        <f>[2]Final!CJ222</f>
        <v>2.0905697221416841E-4</v>
      </c>
      <c r="CJ101" s="277">
        <f>[2]Final!CK222</f>
        <v>0</v>
      </c>
      <c r="CK101" s="277">
        <f>[2]Final!CL222</f>
        <v>0</v>
      </c>
      <c r="CL101" s="277">
        <f>[2]Final!CM222</f>
        <v>0</v>
      </c>
      <c r="CM101" s="277">
        <f>[2]Final!CN222</f>
        <v>0</v>
      </c>
      <c r="CN101" s="277">
        <f>[2]Final!CO222</f>
        <v>1.9946253777153975E-3</v>
      </c>
      <c r="CO101" s="277">
        <f>[2]Final!CP222</f>
        <v>0</v>
      </c>
      <c r="CP101" s="277">
        <f>[2]Final!CQ222</f>
        <v>0</v>
      </c>
      <c r="CQ101" s="277">
        <f>[2]Final!CR222</f>
        <v>0</v>
      </c>
      <c r="CR101" s="277">
        <f>[2]Final!CS222</f>
        <v>0.68634866314536136</v>
      </c>
      <c r="CS101" s="277">
        <f>[2]Final!CT222</f>
        <v>8.6205030855604384E-4</v>
      </c>
      <c r="CT101" s="277">
        <f>[2]Final!CU222</f>
        <v>0</v>
      </c>
      <c r="CU101" s="277">
        <f>[2]Final!CV222</f>
        <v>0</v>
      </c>
      <c r="CV101" s="277">
        <f>[2]Final!CW222</f>
        <v>0</v>
      </c>
      <c r="CW101" s="277">
        <f>[2]Final!CX222</f>
        <v>0</v>
      </c>
      <c r="CX101" s="277">
        <f>[2]Final!CY222</f>
        <v>0</v>
      </c>
      <c r="CY101" s="277">
        <f>[2]Final!CZ222</f>
        <v>6.3036945044801427E-4</v>
      </c>
      <c r="CZ101" s="277">
        <f>[2]Final!DA222</f>
        <v>9.7608686840847125E-4</v>
      </c>
      <c r="DA101" s="277">
        <f>[2]Final!DB222</f>
        <v>0</v>
      </c>
      <c r="DB101" s="277">
        <f>[2]Final!DC222</f>
        <v>0</v>
      </c>
      <c r="DC101" s="92"/>
      <c r="DD101" s="92"/>
      <c r="DE101" s="92"/>
      <c r="DF101" s="92"/>
      <c r="DG101" s="92"/>
      <c r="DH101" s="92"/>
      <c r="DI101" s="92"/>
      <c r="DJ101" s="92"/>
      <c r="DK101" s="92"/>
      <c r="DL101" s="92"/>
      <c r="DM101" s="92"/>
      <c r="DN101" s="92"/>
      <c r="DO101" s="92"/>
      <c r="DP101" s="92"/>
    </row>
    <row r="102" spans="1:120" x14ac:dyDescent="0.75">
      <c r="A102" s="226">
        <f t="shared" si="1"/>
        <v>1</v>
      </c>
      <c r="B102" s="92" t="s">
        <v>1254</v>
      </c>
      <c r="C102" s="277">
        <f>[2]Final!D223</f>
        <v>0</v>
      </c>
      <c r="D102" s="277">
        <f>[2]Final!E223</f>
        <v>0</v>
      </c>
      <c r="E102" s="277">
        <f>[2]Final!F223</f>
        <v>0</v>
      </c>
      <c r="F102" s="277">
        <f>[2]Final!G223</f>
        <v>0</v>
      </c>
      <c r="G102" s="277">
        <f>[2]Final!H223</f>
        <v>0</v>
      </c>
      <c r="H102" s="277">
        <f>[2]Final!I223</f>
        <v>0</v>
      </c>
      <c r="I102" s="277">
        <f>[2]Final!J223</f>
        <v>0</v>
      </c>
      <c r="J102" s="277">
        <f>[2]Final!K223</f>
        <v>0</v>
      </c>
      <c r="K102" s="277">
        <f>[2]Final!L223</f>
        <v>0</v>
      </c>
      <c r="L102" s="277">
        <f>[2]Final!M223</f>
        <v>0</v>
      </c>
      <c r="M102" s="277">
        <f>[2]Final!N223</f>
        <v>0</v>
      </c>
      <c r="N102" s="277">
        <f>[2]Final!O223</f>
        <v>0</v>
      </c>
      <c r="O102" s="277">
        <f>[2]Final!P223</f>
        <v>0</v>
      </c>
      <c r="P102" s="277">
        <f>[2]Final!Q223</f>
        <v>0</v>
      </c>
      <c r="Q102" s="277">
        <f>[2]Final!R223</f>
        <v>0</v>
      </c>
      <c r="R102" s="277">
        <f>[2]Final!S223</f>
        <v>0</v>
      </c>
      <c r="S102" s="277">
        <f>[2]Final!T223</f>
        <v>0</v>
      </c>
      <c r="T102" s="277">
        <f>[2]Final!U223</f>
        <v>0</v>
      </c>
      <c r="U102" s="277">
        <f>[2]Final!V223</f>
        <v>0</v>
      </c>
      <c r="V102" s="277">
        <f>[2]Final!W223</f>
        <v>0</v>
      </c>
      <c r="W102" s="277">
        <f>[2]Final!X223</f>
        <v>0</v>
      </c>
      <c r="X102" s="277">
        <f>[2]Final!Y223</f>
        <v>0</v>
      </c>
      <c r="Y102" s="277">
        <f>[2]Final!Z223</f>
        <v>0</v>
      </c>
      <c r="Z102" s="277">
        <f>[2]Final!AA223</f>
        <v>0</v>
      </c>
      <c r="AA102" s="277">
        <f>[2]Final!AB223</f>
        <v>0</v>
      </c>
      <c r="AB102" s="277">
        <f>[2]Final!AC223</f>
        <v>0</v>
      </c>
      <c r="AC102" s="277">
        <f>[2]Final!AD223</f>
        <v>0</v>
      </c>
      <c r="AD102" s="277">
        <f>[2]Final!AE223</f>
        <v>0</v>
      </c>
      <c r="AE102" s="277">
        <f>[2]Final!AF223</f>
        <v>0</v>
      </c>
      <c r="AF102" s="277">
        <f>[2]Final!AG223</f>
        <v>0</v>
      </c>
      <c r="AG102" s="277">
        <f>[2]Final!AH223</f>
        <v>0</v>
      </c>
      <c r="AH102" s="277">
        <f>[2]Final!AI223</f>
        <v>0</v>
      </c>
      <c r="AI102" s="277">
        <f>[2]Final!AJ223</f>
        <v>0</v>
      </c>
      <c r="AJ102" s="277">
        <f>[2]Final!AK223</f>
        <v>0</v>
      </c>
      <c r="AK102" s="277">
        <f>[2]Final!AL223</f>
        <v>0</v>
      </c>
      <c r="AL102" s="277">
        <f>[2]Final!AM223</f>
        <v>0</v>
      </c>
      <c r="AM102" s="277">
        <f>[2]Final!AN223</f>
        <v>0</v>
      </c>
      <c r="AN102" s="277">
        <f>[2]Final!AO223</f>
        <v>0</v>
      </c>
      <c r="AO102" s="277">
        <f>[2]Final!AP223</f>
        <v>8.4310346339055275E-3</v>
      </c>
      <c r="AP102" s="277">
        <f>[2]Final!AQ223</f>
        <v>0</v>
      </c>
      <c r="AQ102" s="277">
        <f>[2]Final!AR223</f>
        <v>0</v>
      </c>
      <c r="AR102" s="277">
        <f>[2]Final!AS223</f>
        <v>0</v>
      </c>
      <c r="AS102" s="277">
        <f>[2]Final!AT223</f>
        <v>0</v>
      </c>
      <c r="AT102" s="277">
        <f>[2]Final!AU223</f>
        <v>0</v>
      </c>
      <c r="AU102" s="277">
        <f>[2]Final!AV223</f>
        <v>0</v>
      </c>
      <c r="AV102" s="277">
        <f>[2]Final!AW223</f>
        <v>0</v>
      </c>
      <c r="AW102" s="277">
        <f>[2]Final!AX223</f>
        <v>0</v>
      </c>
      <c r="AX102" s="277">
        <f>[2]Final!AY223</f>
        <v>0</v>
      </c>
      <c r="AY102" s="277">
        <f>[2]Final!AZ223</f>
        <v>0</v>
      </c>
      <c r="AZ102" s="277">
        <f>[2]Final!BA223</f>
        <v>0</v>
      </c>
      <c r="BA102" s="277">
        <f>[2]Final!BB223</f>
        <v>0</v>
      </c>
      <c r="BB102" s="277">
        <f>[2]Final!BC223</f>
        <v>0</v>
      </c>
      <c r="BC102" s="277">
        <f>[2]Final!BD223</f>
        <v>0</v>
      </c>
      <c r="BD102" s="277">
        <f>[2]Final!BE223</f>
        <v>0</v>
      </c>
      <c r="BE102" s="277">
        <f>[2]Final!BF223</f>
        <v>0</v>
      </c>
      <c r="BF102" s="277">
        <f>[2]Final!BG223</f>
        <v>0</v>
      </c>
      <c r="BG102" s="277">
        <f>[2]Final!BH223</f>
        <v>0</v>
      </c>
      <c r="BH102" s="277">
        <f>[2]Final!BI223</f>
        <v>0</v>
      </c>
      <c r="BI102" s="277">
        <f>[2]Final!BJ223</f>
        <v>0</v>
      </c>
      <c r="BJ102" s="277">
        <f>[2]Final!BK223</f>
        <v>0</v>
      </c>
      <c r="BK102" s="277">
        <f>[2]Final!BL223</f>
        <v>0</v>
      </c>
      <c r="BL102" s="277">
        <f>[2]Final!BM223</f>
        <v>0</v>
      </c>
      <c r="BM102" s="277">
        <f>[2]Final!BN223</f>
        <v>0</v>
      </c>
      <c r="BN102" s="277">
        <f>[2]Final!BO223</f>
        <v>0</v>
      </c>
      <c r="BO102" s="277">
        <f>[2]Final!BP223</f>
        <v>0</v>
      </c>
      <c r="BP102" s="277">
        <f>[2]Final!BQ223</f>
        <v>0</v>
      </c>
      <c r="BQ102" s="277">
        <f>[2]Final!BR223</f>
        <v>0</v>
      </c>
      <c r="BR102" s="277">
        <f>[2]Final!BS223</f>
        <v>0</v>
      </c>
      <c r="BS102" s="277">
        <f>[2]Final!BT223</f>
        <v>0</v>
      </c>
      <c r="BT102" s="277">
        <f>[2]Final!BU223</f>
        <v>0</v>
      </c>
      <c r="BU102" s="277">
        <f>[2]Final!BV223</f>
        <v>0</v>
      </c>
      <c r="BV102" s="277">
        <f>[2]Final!BW223</f>
        <v>0</v>
      </c>
      <c r="BW102" s="277">
        <f>[2]Final!BX223</f>
        <v>0</v>
      </c>
      <c r="BX102" s="277">
        <f>[2]Final!BY223</f>
        <v>0</v>
      </c>
      <c r="BY102" s="277">
        <f>[2]Final!BZ223</f>
        <v>0</v>
      </c>
      <c r="BZ102" s="277">
        <f>[2]Final!CA223</f>
        <v>5.3153583045611984E-3</v>
      </c>
      <c r="CA102" s="277">
        <f>[2]Final!CB223</f>
        <v>8.9618224856038639E-3</v>
      </c>
      <c r="CB102" s="277">
        <f>[2]Final!CC223</f>
        <v>4.8129345690978827E-2</v>
      </c>
      <c r="CC102" s="277">
        <f>[2]Final!CD223</f>
        <v>4.2431641341847091E-3</v>
      </c>
      <c r="CD102" s="277">
        <f>[2]Final!CE223</f>
        <v>1.0053773857567477E-3</v>
      </c>
      <c r="CE102" s="277">
        <f>[2]Final!CF223</f>
        <v>0</v>
      </c>
      <c r="CF102" s="277">
        <f>[2]Final!CG223</f>
        <v>0</v>
      </c>
      <c r="CG102" s="277">
        <f>[2]Final!CH223</f>
        <v>0</v>
      </c>
      <c r="CH102" s="277">
        <f>[2]Final!CI223</f>
        <v>0</v>
      </c>
      <c r="CI102" s="277">
        <f>[2]Final!CJ223</f>
        <v>1.0309539168106271E-2</v>
      </c>
      <c r="CJ102" s="277">
        <f>[2]Final!CK223</f>
        <v>0</v>
      </c>
      <c r="CK102" s="277">
        <f>[2]Final!CL223</f>
        <v>0</v>
      </c>
      <c r="CL102" s="277">
        <f>[2]Final!CM223</f>
        <v>0</v>
      </c>
      <c r="CM102" s="277">
        <f>[2]Final!CN223</f>
        <v>0</v>
      </c>
      <c r="CN102" s="277">
        <f>[2]Final!CO223</f>
        <v>1.1821542443807051E-5</v>
      </c>
      <c r="CO102" s="277">
        <f>[2]Final!CP223</f>
        <v>1.6598370177898357E-2</v>
      </c>
      <c r="CP102" s="277">
        <f>[2]Final!CQ223</f>
        <v>0</v>
      </c>
      <c r="CQ102" s="277">
        <f>[2]Final!CR223</f>
        <v>0</v>
      </c>
      <c r="CR102" s="277">
        <f>[2]Final!CS223</f>
        <v>0</v>
      </c>
      <c r="CS102" s="277">
        <f>[2]Final!CT223</f>
        <v>0.83215337762097352</v>
      </c>
      <c r="CT102" s="277">
        <f>[2]Final!CU223</f>
        <v>0</v>
      </c>
      <c r="CU102" s="277">
        <f>[2]Final!CV223</f>
        <v>0</v>
      </c>
      <c r="CV102" s="277">
        <f>[2]Final!CW223</f>
        <v>0</v>
      </c>
      <c r="CW102" s="277">
        <f>[2]Final!CX223</f>
        <v>0</v>
      </c>
      <c r="CX102" s="277">
        <f>[2]Final!CY223</f>
        <v>0</v>
      </c>
      <c r="CY102" s="277">
        <f>[2]Final!CZ223</f>
        <v>2.5988103169342684E-2</v>
      </c>
      <c r="CZ102" s="277">
        <f>[2]Final!DA223</f>
        <v>3.8852685686244511E-2</v>
      </c>
      <c r="DA102" s="277">
        <f>[2]Final!DB223</f>
        <v>0</v>
      </c>
      <c r="DB102" s="277">
        <f>[2]Final!DC223</f>
        <v>0</v>
      </c>
      <c r="DC102" s="92"/>
      <c r="DD102" s="92"/>
      <c r="DE102" s="92"/>
      <c r="DF102" s="92"/>
      <c r="DG102" s="92"/>
      <c r="DH102" s="92"/>
      <c r="DI102" s="92"/>
      <c r="DJ102" s="92"/>
      <c r="DK102" s="92"/>
      <c r="DL102" s="92"/>
      <c r="DM102" s="92"/>
      <c r="DN102" s="92"/>
      <c r="DO102" s="92"/>
      <c r="DP102" s="92"/>
    </row>
    <row r="103" spans="1:120" x14ac:dyDescent="0.75">
      <c r="A103" s="226">
        <f t="shared" si="1"/>
        <v>1</v>
      </c>
      <c r="B103" s="92" t="s">
        <v>197</v>
      </c>
      <c r="C103" s="277">
        <f>[2]Final!D224</f>
        <v>0</v>
      </c>
      <c r="D103" s="277">
        <f>[2]Final!E224</f>
        <v>0</v>
      </c>
      <c r="E103" s="277">
        <f>[2]Final!F224</f>
        <v>0</v>
      </c>
      <c r="F103" s="277">
        <f>[2]Final!G224</f>
        <v>0</v>
      </c>
      <c r="G103" s="277">
        <f>[2]Final!H224</f>
        <v>0</v>
      </c>
      <c r="H103" s="277">
        <f>[2]Final!I224</f>
        <v>0</v>
      </c>
      <c r="I103" s="277">
        <f>[2]Final!J224</f>
        <v>0</v>
      </c>
      <c r="J103" s="277">
        <f>[2]Final!K224</f>
        <v>0</v>
      </c>
      <c r="K103" s="277">
        <f>[2]Final!L224</f>
        <v>0</v>
      </c>
      <c r="L103" s="277">
        <f>[2]Final!M224</f>
        <v>0</v>
      </c>
      <c r="M103" s="277">
        <f>[2]Final!N224</f>
        <v>0</v>
      </c>
      <c r="N103" s="277">
        <f>[2]Final!O224</f>
        <v>0</v>
      </c>
      <c r="O103" s="277">
        <f>[2]Final!P224</f>
        <v>0</v>
      </c>
      <c r="P103" s="277">
        <f>[2]Final!Q224</f>
        <v>0</v>
      </c>
      <c r="Q103" s="277">
        <f>[2]Final!R224</f>
        <v>0</v>
      </c>
      <c r="R103" s="277">
        <f>[2]Final!S224</f>
        <v>0</v>
      </c>
      <c r="S103" s="277">
        <f>[2]Final!T224</f>
        <v>0</v>
      </c>
      <c r="T103" s="277">
        <f>[2]Final!U224</f>
        <v>0</v>
      </c>
      <c r="U103" s="277">
        <f>[2]Final!V224</f>
        <v>0</v>
      </c>
      <c r="V103" s="277">
        <f>[2]Final!W224</f>
        <v>0</v>
      </c>
      <c r="W103" s="277">
        <f>[2]Final!X224</f>
        <v>0</v>
      </c>
      <c r="X103" s="277">
        <f>[2]Final!Y224</f>
        <v>0</v>
      </c>
      <c r="Y103" s="277">
        <f>[2]Final!Z224</f>
        <v>0</v>
      </c>
      <c r="Z103" s="277">
        <f>[2]Final!AA224</f>
        <v>0</v>
      </c>
      <c r="AA103" s="277">
        <f>[2]Final!AB224</f>
        <v>0</v>
      </c>
      <c r="AB103" s="277">
        <f>[2]Final!AC224</f>
        <v>0</v>
      </c>
      <c r="AC103" s="277">
        <f>[2]Final!AD224</f>
        <v>0</v>
      </c>
      <c r="AD103" s="277">
        <f>[2]Final!AE224</f>
        <v>0</v>
      </c>
      <c r="AE103" s="277">
        <f>[2]Final!AF224</f>
        <v>0</v>
      </c>
      <c r="AF103" s="277">
        <f>[2]Final!AG224</f>
        <v>0</v>
      </c>
      <c r="AG103" s="277">
        <f>[2]Final!AH224</f>
        <v>0</v>
      </c>
      <c r="AH103" s="277">
        <f>[2]Final!AI224</f>
        <v>0</v>
      </c>
      <c r="AI103" s="277">
        <f>[2]Final!AJ224</f>
        <v>0</v>
      </c>
      <c r="AJ103" s="277">
        <f>[2]Final!AK224</f>
        <v>0</v>
      </c>
      <c r="AK103" s="277">
        <f>[2]Final!AL224</f>
        <v>0</v>
      </c>
      <c r="AL103" s="277">
        <f>[2]Final!AM224</f>
        <v>0</v>
      </c>
      <c r="AM103" s="277">
        <f>[2]Final!AN224</f>
        <v>0</v>
      </c>
      <c r="AN103" s="277">
        <f>[2]Final!AO224</f>
        <v>0</v>
      </c>
      <c r="AO103" s="277">
        <f>[2]Final!AP224</f>
        <v>0</v>
      </c>
      <c r="AP103" s="277">
        <f>[2]Final!AQ224</f>
        <v>0</v>
      </c>
      <c r="AQ103" s="277">
        <f>[2]Final!AR224</f>
        <v>0</v>
      </c>
      <c r="AR103" s="277">
        <f>[2]Final!AS224</f>
        <v>0</v>
      </c>
      <c r="AS103" s="277">
        <f>[2]Final!AT224</f>
        <v>0</v>
      </c>
      <c r="AT103" s="277">
        <f>[2]Final!AU224</f>
        <v>0</v>
      </c>
      <c r="AU103" s="277">
        <f>[2]Final!AV224</f>
        <v>0</v>
      </c>
      <c r="AV103" s="277">
        <f>[2]Final!AW224</f>
        <v>0</v>
      </c>
      <c r="AW103" s="277">
        <f>[2]Final!AX224</f>
        <v>0</v>
      </c>
      <c r="AX103" s="277">
        <f>[2]Final!AY224</f>
        <v>0</v>
      </c>
      <c r="AY103" s="277">
        <f>[2]Final!AZ224</f>
        <v>0</v>
      </c>
      <c r="AZ103" s="277">
        <f>[2]Final!BA224</f>
        <v>0</v>
      </c>
      <c r="BA103" s="277">
        <f>[2]Final!BB224</f>
        <v>0</v>
      </c>
      <c r="BB103" s="277">
        <f>[2]Final!BC224</f>
        <v>0</v>
      </c>
      <c r="BC103" s="277">
        <f>[2]Final!BD224</f>
        <v>0</v>
      </c>
      <c r="BD103" s="277">
        <f>[2]Final!BE224</f>
        <v>0</v>
      </c>
      <c r="BE103" s="277">
        <f>[2]Final!BF224</f>
        <v>0</v>
      </c>
      <c r="BF103" s="277">
        <f>[2]Final!BG224</f>
        <v>0</v>
      </c>
      <c r="BG103" s="277">
        <f>[2]Final!BH224</f>
        <v>0</v>
      </c>
      <c r="BH103" s="277">
        <f>[2]Final!BI224</f>
        <v>0</v>
      </c>
      <c r="BI103" s="277">
        <f>[2]Final!BJ224</f>
        <v>0</v>
      </c>
      <c r="BJ103" s="277">
        <f>[2]Final!BK224</f>
        <v>0</v>
      </c>
      <c r="BK103" s="277">
        <f>[2]Final!BL224</f>
        <v>0</v>
      </c>
      <c r="BL103" s="277">
        <f>[2]Final!BM224</f>
        <v>0</v>
      </c>
      <c r="BM103" s="277">
        <f>[2]Final!BN224</f>
        <v>0</v>
      </c>
      <c r="BN103" s="277">
        <f>[2]Final!BO224</f>
        <v>0</v>
      </c>
      <c r="BO103" s="277">
        <f>[2]Final!BP224</f>
        <v>0</v>
      </c>
      <c r="BP103" s="277">
        <f>[2]Final!BQ224</f>
        <v>0</v>
      </c>
      <c r="BQ103" s="277">
        <f>[2]Final!BR224</f>
        <v>0</v>
      </c>
      <c r="BR103" s="277">
        <f>[2]Final!BS224</f>
        <v>0</v>
      </c>
      <c r="BS103" s="277">
        <f>[2]Final!BT224</f>
        <v>0</v>
      </c>
      <c r="BT103" s="277">
        <f>[2]Final!BU224</f>
        <v>0</v>
      </c>
      <c r="BU103" s="277">
        <f>[2]Final!BV224</f>
        <v>0</v>
      </c>
      <c r="BV103" s="277">
        <f>[2]Final!BW224</f>
        <v>0</v>
      </c>
      <c r="BW103" s="277">
        <f>[2]Final!BX224</f>
        <v>0</v>
      </c>
      <c r="BX103" s="277">
        <f>[2]Final!BY224</f>
        <v>0</v>
      </c>
      <c r="BY103" s="277">
        <f>[2]Final!BZ224</f>
        <v>0</v>
      </c>
      <c r="BZ103" s="277">
        <f>[2]Final!CA224</f>
        <v>0</v>
      </c>
      <c r="CA103" s="277">
        <f>[2]Final!CB224</f>
        <v>0</v>
      </c>
      <c r="CB103" s="277">
        <f>[2]Final!CC224</f>
        <v>0</v>
      </c>
      <c r="CC103" s="277">
        <f>[2]Final!CD224</f>
        <v>0</v>
      </c>
      <c r="CD103" s="277">
        <f>[2]Final!CE224</f>
        <v>0</v>
      </c>
      <c r="CE103" s="277">
        <f>[2]Final!CF224</f>
        <v>0</v>
      </c>
      <c r="CF103" s="277">
        <f>[2]Final!CG224</f>
        <v>0</v>
      </c>
      <c r="CG103" s="277">
        <f>[2]Final!CH224</f>
        <v>0</v>
      </c>
      <c r="CH103" s="277">
        <f>[2]Final!CI224</f>
        <v>0</v>
      </c>
      <c r="CI103" s="277">
        <f>[2]Final!CJ224</f>
        <v>0</v>
      </c>
      <c r="CJ103" s="277">
        <f>[2]Final!CK224</f>
        <v>0</v>
      </c>
      <c r="CK103" s="277">
        <f>[2]Final!CL224</f>
        <v>0</v>
      </c>
      <c r="CL103" s="277">
        <f>[2]Final!CM224</f>
        <v>0</v>
      </c>
      <c r="CM103" s="277">
        <f>[2]Final!CN224</f>
        <v>0</v>
      </c>
      <c r="CN103" s="277">
        <f>[2]Final!CO224</f>
        <v>0</v>
      </c>
      <c r="CO103" s="277">
        <f>[2]Final!CP224</f>
        <v>0</v>
      </c>
      <c r="CP103" s="277">
        <f>[2]Final!CQ224</f>
        <v>0</v>
      </c>
      <c r="CQ103" s="277">
        <f>[2]Final!CR224</f>
        <v>0</v>
      </c>
      <c r="CR103" s="277">
        <f>[2]Final!CS224</f>
        <v>0</v>
      </c>
      <c r="CS103" s="277">
        <f>[2]Final!CT224</f>
        <v>0</v>
      </c>
      <c r="CT103" s="277">
        <f>[2]Final!CU224</f>
        <v>1</v>
      </c>
      <c r="CU103" s="277">
        <f>[2]Final!CV224</f>
        <v>0</v>
      </c>
      <c r="CV103" s="277">
        <f>[2]Final!CW224</f>
        <v>0</v>
      </c>
      <c r="CW103" s="277">
        <f>[2]Final!CX224</f>
        <v>0</v>
      </c>
      <c r="CX103" s="277">
        <f>[2]Final!CY224</f>
        <v>0</v>
      </c>
      <c r="CY103" s="277">
        <f>[2]Final!CZ224</f>
        <v>0</v>
      </c>
      <c r="CZ103" s="277">
        <f>[2]Final!DA224</f>
        <v>0</v>
      </c>
      <c r="DA103" s="277">
        <f>[2]Final!DB224</f>
        <v>0</v>
      </c>
      <c r="DB103" s="277">
        <f>[2]Final!DC224</f>
        <v>0</v>
      </c>
      <c r="DC103" s="92"/>
      <c r="DD103" s="92"/>
      <c r="DE103" s="92"/>
      <c r="DF103" s="92"/>
      <c r="DG103" s="92"/>
      <c r="DH103" s="92"/>
      <c r="DI103" s="92"/>
      <c r="DJ103" s="92"/>
      <c r="DK103" s="92"/>
      <c r="DL103" s="92"/>
      <c r="DM103" s="92"/>
      <c r="DN103" s="92"/>
      <c r="DO103" s="92"/>
      <c r="DP103" s="92"/>
    </row>
    <row r="104" spans="1:120" x14ac:dyDescent="0.75">
      <c r="A104" s="226">
        <f t="shared" si="1"/>
        <v>0.99999999999999989</v>
      </c>
      <c r="B104" s="92" t="s">
        <v>199</v>
      </c>
      <c r="C104" s="277">
        <f>[2]Final!D225</f>
        <v>0</v>
      </c>
      <c r="D104" s="277">
        <f>[2]Final!E225</f>
        <v>0</v>
      </c>
      <c r="E104" s="277">
        <f>[2]Final!F225</f>
        <v>0</v>
      </c>
      <c r="F104" s="277">
        <f>[2]Final!G225</f>
        <v>0</v>
      </c>
      <c r="G104" s="277">
        <f>[2]Final!H225</f>
        <v>0</v>
      </c>
      <c r="H104" s="277">
        <f>[2]Final!I225</f>
        <v>0</v>
      </c>
      <c r="I104" s="277">
        <f>[2]Final!J225</f>
        <v>0</v>
      </c>
      <c r="J104" s="277">
        <f>[2]Final!K225</f>
        <v>0</v>
      </c>
      <c r="K104" s="277">
        <f>[2]Final!L225</f>
        <v>0</v>
      </c>
      <c r="L104" s="277">
        <f>[2]Final!M225</f>
        <v>0</v>
      </c>
      <c r="M104" s="277">
        <f>[2]Final!N225</f>
        <v>0</v>
      </c>
      <c r="N104" s="277">
        <f>[2]Final!O225</f>
        <v>0</v>
      </c>
      <c r="O104" s="277">
        <f>[2]Final!P225</f>
        <v>0</v>
      </c>
      <c r="P104" s="277">
        <f>[2]Final!Q225</f>
        <v>0</v>
      </c>
      <c r="Q104" s="277">
        <f>[2]Final!R225</f>
        <v>0</v>
      </c>
      <c r="R104" s="277">
        <f>[2]Final!S225</f>
        <v>0</v>
      </c>
      <c r="S104" s="277">
        <f>[2]Final!T225</f>
        <v>0</v>
      </c>
      <c r="T104" s="277">
        <f>[2]Final!U225</f>
        <v>0</v>
      </c>
      <c r="U104" s="277">
        <f>[2]Final!V225</f>
        <v>0</v>
      </c>
      <c r="V104" s="277">
        <f>[2]Final!W225</f>
        <v>0</v>
      </c>
      <c r="W104" s="277">
        <f>[2]Final!X225</f>
        <v>0</v>
      </c>
      <c r="X104" s="277">
        <f>[2]Final!Y225</f>
        <v>0</v>
      </c>
      <c r="Y104" s="277">
        <f>[2]Final!Z225</f>
        <v>0</v>
      </c>
      <c r="Z104" s="277">
        <f>[2]Final!AA225</f>
        <v>0</v>
      </c>
      <c r="AA104" s="277">
        <f>[2]Final!AB225</f>
        <v>0</v>
      </c>
      <c r="AB104" s="277">
        <f>[2]Final!AC225</f>
        <v>0</v>
      </c>
      <c r="AC104" s="277">
        <f>[2]Final!AD225</f>
        <v>0</v>
      </c>
      <c r="AD104" s="277">
        <f>[2]Final!AE225</f>
        <v>0</v>
      </c>
      <c r="AE104" s="277">
        <f>[2]Final!AF225</f>
        <v>0</v>
      </c>
      <c r="AF104" s="277">
        <f>[2]Final!AG225</f>
        <v>0</v>
      </c>
      <c r="AG104" s="277">
        <f>[2]Final!AH225</f>
        <v>0</v>
      </c>
      <c r="AH104" s="277">
        <f>[2]Final!AI225</f>
        <v>0</v>
      </c>
      <c r="AI104" s="277">
        <f>[2]Final!AJ225</f>
        <v>0</v>
      </c>
      <c r="AJ104" s="277">
        <f>[2]Final!AK225</f>
        <v>0</v>
      </c>
      <c r="AK104" s="277">
        <f>[2]Final!AL225</f>
        <v>0</v>
      </c>
      <c r="AL104" s="277">
        <f>[2]Final!AM225</f>
        <v>0</v>
      </c>
      <c r="AM104" s="277">
        <f>[2]Final!AN225</f>
        <v>0</v>
      </c>
      <c r="AN104" s="277">
        <f>[2]Final!AO225</f>
        <v>0</v>
      </c>
      <c r="AO104" s="277">
        <f>[2]Final!AP225</f>
        <v>0</v>
      </c>
      <c r="AP104" s="277">
        <f>[2]Final!AQ225</f>
        <v>0</v>
      </c>
      <c r="AQ104" s="277">
        <f>[2]Final!AR225</f>
        <v>0</v>
      </c>
      <c r="AR104" s="277">
        <f>[2]Final!AS225</f>
        <v>0</v>
      </c>
      <c r="AS104" s="277">
        <f>[2]Final!AT225</f>
        <v>0</v>
      </c>
      <c r="AT104" s="277">
        <f>[2]Final!AU225</f>
        <v>0</v>
      </c>
      <c r="AU104" s="277">
        <f>[2]Final!AV225</f>
        <v>0</v>
      </c>
      <c r="AV104" s="277">
        <f>[2]Final!AW225</f>
        <v>0</v>
      </c>
      <c r="AW104" s="277">
        <f>[2]Final!AX225</f>
        <v>0</v>
      </c>
      <c r="AX104" s="277">
        <f>[2]Final!AY225</f>
        <v>0</v>
      </c>
      <c r="AY104" s="277">
        <f>[2]Final!AZ225</f>
        <v>0</v>
      </c>
      <c r="AZ104" s="277">
        <f>[2]Final!BA225</f>
        <v>0</v>
      </c>
      <c r="BA104" s="277">
        <f>[2]Final!BB225</f>
        <v>0</v>
      </c>
      <c r="BB104" s="277">
        <f>[2]Final!BC225</f>
        <v>0</v>
      </c>
      <c r="BC104" s="277">
        <f>[2]Final!BD225</f>
        <v>2.9636694805521102E-3</v>
      </c>
      <c r="BD104" s="277">
        <f>[2]Final!BE225</f>
        <v>0</v>
      </c>
      <c r="BE104" s="277">
        <f>[2]Final!BF225</f>
        <v>0</v>
      </c>
      <c r="BF104" s="277">
        <f>[2]Final!BG225</f>
        <v>0</v>
      </c>
      <c r="BG104" s="277">
        <f>[2]Final!BH225</f>
        <v>0</v>
      </c>
      <c r="BH104" s="277">
        <f>[2]Final!BI225</f>
        <v>0</v>
      </c>
      <c r="BI104" s="277">
        <f>[2]Final!BJ225</f>
        <v>0</v>
      </c>
      <c r="BJ104" s="277">
        <f>[2]Final!BK225</f>
        <v>0</v>
      </c>
      <c r="BK104" s="277">
        <f>[2]Final!BL225</f>
        <v>0</v>
      </c>
      <c r="BL104" s="277">
        <f>[2]Final!BM225</f>
        <v>0</v>
      </c>
      <c r="BM104" s="277">
        <f>[2]Final!BN225</f>
        <v>0</v>
      </c>
      <c r="BN104" s="277">
        <f>[2]Final!BO225</f>
        <v>0</v>
      </c>
      <c r="BO104" s="277">
        <f>[2]Final!BP225</f>
        <v>0</v>
      </c>
      <c r="BP104" s="277">
        <f>[2]Final!BQ225</f>
        <v>0</v>
      </c>
      <c r="BQ104" s="277">
        <f>[2]Final!BR225</f>
        <v>0</v>
      </c>
      <c r="BR104" s="277">
        <f>[2]Final!BS225</f>
        <v>0</v>
      </c>
      <c r="BS104" s="277">
        <f>[2]Final!BT225</f>
        <v>0</v>
      </c>
      <c r="BT104" s="277">
        <f>[2]Final!BU225</f>
        <v>0</v>
      </c>
      <c r="BU104" s="277">
        <f>[2]Final!BV225</f>
        <v>0</v>
      </c>
      <c r="BV104" s="277">
        <f>[2]Final!BW225</f>
        <v>0</v>
      </c>
      <c r="BW104" s="277">
        <f>[2]Final!BX225</f>
        <v>0</v>
      </c>
      <c r="BX104" s="277">
        <f>[2]Final!BY225</f>
        <v>0</v>
      </c>
      <c r="BY104" s="277">
        <f>[2]Final!BZ225</f>
        <v>0</v>
      </c>
      <c r="BZ104" s="277">
        <f>[2]Final!CA225</f>
        <v>0</v>
      </c>
      <c r="CA104" s="277">
        <f>[2]Final!CB225</f>
        <v>0</v>
      </c>
      <c r="CB104" s="277">
        <f>[2]Final!CC225</f>
        <v>0</v>
      </c>
      <c r="CC104" s="277">
        <f>[2]Final!CD225</f>
        <v>0</v>
      </c>
      <c r="CD104" s="277">
        <f>[2]Final!CE225</f>
        <v>0</v>
      </c>
      <c r="CE104" s="277">
        <f>[2]Final!CF225</f>
        <v>0</v>
      </c>
      <c r="CF104" s="277">
        <f>[2]Final!CG225</f>
        <v>8.6614877585337747E-3</v>
      </c>
      <c r="CG104" s="277">
        <f>[2]Final!CH225</f>
        <v>0</v>
      </c>
      <c r="CH104" s="277">
        <f>[2]Final!CI225</f>
        <v>0</v>
      </c>
      <c r="CI104" s="277">
        <f>[2]Final!CJ225</f>
        <v>0</v>
      </c>
      <c r="CJ104" s="277">
        <f>[2]Final!CK225</f>
        <v>0</v>
      </c>
      <c r="CK104" s="277">
        <f>[2]Final!CL225</f>
        <v>0</v>
      </c>
      <c r="CL104" s="277">
        <f>[2]Final!CM225</f>
        <v>0</v>
      </c>
      <c r="CM104" s="277">
        <f>[2]Final!CN225</f>
        <v>8.0099497355826392E-4</v>
      </c>
      <c r="CN104" s="277">
        <f>[2]Final!CO225</f>
        <v>0</v>
      </c>
      <c r="CO104" s="277">
        <f>[2]Final!CP225</f>
        <v>0</v>
      </c>
      <c r="CP104" s="277">
        <f>[2]Final!CQ225</f>
        <v>0</v>
      </c>
      <c r="CQ104" s="277">
        <f>[2]Final!CR225</f>
        <v>1.8832791796769552E-3</v>
      </c>
      <c r="CR104" s="277">
        <f>[2]Final!CS225</f>
        <v>0</v>
      </c>
      <c r="CS104" s="277">
        <f>[2]Final!CT225</f>
        <v>0</v>
      </c>
      <c r="CT104" s="277">
        <f>[2]Final!CU225</f>
        <v>0</v>
      </c>
      <c r="CU104" s="277">
        <f>[2]Final!CV225</f>
        <v>0.97874463878122808</v>
      </c>
      <c r="CV104" s="277">
        <f>[2]Final!CW225</f>
        <v>0</v>
      </c>
      <c r="CW104" s="277">
        <f>[2]Final!CX225</f>
        <v>0</v>
      </c>
      <c r="CX104" s="277">
        <f>[2]Final!CY225</f>
        <v>0</v>
      </c>
      <c r="CY104" s="277">
        <f>[2]Final!CZ225</f>
        <v>0</v>
      </c>
      <c r="CZ104" s="277">
        <f>[2]Final!DA225</f>
        <v>6.9459298264506787E-3</v>
      </c>
      <c r="DA104" s="277">
        <f>[2]Final!DB225</f>
        <v>0</v>
      </c>
      <c r="DB104" s="277">
        <f>[2]Final!DC225</f>
        <v>0</v>
      </c>
      <c r="DC104" s="92"/>
      <c r="DD104" s="92"/>
      <c r="DE104" s="92"/>
      <c r="DF104" s="92"/>
      <c r="DG104" s="92"/>
      <c r="DH104" s="92"/>
      <c r="DI104" s="92"/>
      <c r="DJ104" s="92"/>
      <c r="DK104" s="92"/>
      <c r="DL104" s="92"/>
      <c r="DM104" s="92"/>
      <c r="DN104" s="92"/>
      <c r="DO104" s="92"/>
      <c r="DP104" s="92"/>
    </row>
    <row r="105" spans="1:120" x14ac:dyDescent="0.75">
      <c r="A105" s="226">
        <f t="shared" si="1"/>
        <v>0.99999999999999989</v>
      </c>
      <c r="B105" s="92" t="s">
        <v>202</v>
      </c>
      <c r="C105" s="277">
        <f>[2]Final!D226</f>
        <v>0</v>
      </c>
      <c r="D105" s="277">
        <f>[2]Final!E226</f>
        <v>0</v>
      </c>
      <c r="E105" s="277">
        <f>[2]Final!F226</f>
        <v>0</v>
      </c>
      <c r="F105" s="277">
        <f>[2]Final!G226</f>
        <v>0</v>
      </c>
      <c r="G105" s="277">
        <f>[2]Final!H226</f>
        <v>0</v>
      </c>
      <c r="H105" s="277">
        <f>[2]Final!I226</f>
        <v>0</v>
      </c>
      <c r="I105" s="277">
        <f>[2]Final!J226</f>
        <v>0</v>
      </c>
      <c r="J105" s="277">
        <f>[2]Final!K226</f>
        <v>0</v>
      </c>
      <c r="K105" s="277">
        <f>[2]Final!L226</f>
        <v>0</v>
      </c>
      <c r="L105" s="277">
        <f>[2]Final!M226</f>
        <v>0</v>
      </c>
      <c r="M105" s="277">
        <f>[2]Final!N226</f>
        <v>0</v>
      </c>
      <c r="N105" s="277">
        <f>[2]Final!O226</f>
        <v>0</v>
      </c>
      <c r="O105" s="277">
        <f>[2]Final!P226</f>
        <v>0</v>
      </c>
      <c r="P105" s="277">
        <f>[2]Final!Q226</f>
        <v>0</v>
      </c>
      <c r="Q105" s="277">
        <f>[2]Final!R226</f>
        <v>0</v>
      </c>
      <c r="R105" s="277">
        <f>[2]Final!S226</f>
        <v>0</v>
      </c>
      <c r="S105" s="277">
        <f>[2]Final!T226</f>
        <v>0</v>
      </c>
      <c r="T105" s="277">
        <f>[2]Final!U226</f>
        <v>0</v>
      </c>
      <c r="U105" s="277">
        <f>[2]Final!V226</f>
        <v>0</v>
      </c>
      <c r="V105" s="277">
        <f>[2]Final!W226</f>
        <v>0</v>
      </c>
      <c r="W105" s="277">
        <f>[2]Final!X226</f>
        <v>0</v>
      </c>
      <c r="X105" s="277">
        <f>[2]Final!Y226</f>
        <v>0</v>
      </c>
      <c r="Y105" s="277">
        <f>[2]Final!Z226</f>
        <v>0</v>
      </c>
      <c r="Z105" s="277">
        <f>[2]Final!AA226</f>
        <v>0</v>
      </c>
      <c r="AA105" s="277">
        <f>[2]Final!AB226</f>
        <v>0</v>
      </c>
      <c r="AB105" s="277">
        <f>[2]Final!AC226</f>
        <v>0</v>
      </c>
      <c r="AC105" s="277">
        <f>[2]Final!AD226</f>
        <v>0</v>
      </c>
      <c r="AD105" s="277">
        <f>[2]Final!AE226</f>
        <v>0</v>
      </c>
      <c r="AE105" s="277">
        <f>[2]Final!AF226</f>
        <v>0</v>
      </c>
      <c r="AF105" s="277">
        <f>[2]Final!AG226</f>
        <v>0</v>
      </c>
      <c r="AG105" s="277">
        <f>[2]Final!AH226</f>
        <v>0</v>
      </c>
      <c r="AH105" s="277">
        <f>[2]Final!AI226</f>
        <v>0</v>
      </c>
      <c r="AI105" s="277">
        <f>[2]Final!AJ226</f>
        <v>0</v>
      </c>
      <c r="AJ105" s="277">
        <f>[2]Final!AK226</f>
        <v>0</v>
      </c>
      <c r="AK105" s="277">
        <f>[2]Final!AL226</f>
        <v>0</v>
      </c>
      <c r="AL105" s="277">
        <f>[2]Final!AM226</f>
        <v>0</v>
      </c>
      <c r="AM105" s="277">
        <f>[2]Final!AN226</f>
        <v>0</v>
      </c>
      <c r="AN105" s="277">
        <f>[2]Final!AO226</f>
        <v>0</v>
      </c>
      <c r="AO105" s="277">
        <f>[2]Final!AP226</f>
        <v>0</v>
      </c>
      <c r="AP105" s="277">
        <f>[2]Final!AQ226</f>
        <v>0</v>
      </c>
      <c r="AQ105" s="277">
        <f>[2]Final!AR226</f>
        <v>0</v>
      </c>
      <c r="AR105" s="277">
        <f>[2]Final!AS226</f>
        <v>0</v>
      </c>
      <c r="AS105" s="277">
        <f>[2]Final!AT226</f>
        <v>0</v>
      </c>
      <c r="AT105" s="277">
        <f>[2]Final!AU226</f>
        <v>0</v>
      </c>
      <c r="AU105" s="277">
        <f>[2]Final!AV226</f>
        <v>0</v>
      </c>
      <c r="AV105" s="277">
        <f>[2]Final!AW226</f>
        <v>0</v>
      </c>
      <c r="AW105" s="277">
        <f>[2]Final!AX226</f>
        <v>0</v>
      </c>
      <c r="AX105" s="277">
        <f>[2]Final!AY226</f>
        <v>0</v>
      </c>
      <c r="AY105" s="277">
        <f>[2]Final!AZ226</f>
        <v>0</v>
      </c>
      <c r="AZ105" s="277">
        <f>[2]Final!BA226</f>
        <v>0</v>
      </c>
      <c r="BA105" s="277">
        <f>[2]Final!BB226</f>
        <v>0</v>
      </c>
      <c r="BB105" s="277">
        <f>[2]Final!BC226</f>
        <v>0</v>
      </c>
      <c r="BC105" s="277">
        <f>[2]Final!BD226</f>
        <v>0</v>
      </c>
      <c r="BD105" s="277">
        <f>[2]Final!BE226</f>
        <v>0</v>
      </c>
      <c r="BE105" s="277">
        <f>[2]Final!BF226</f>
        <v>0</v>
      </c>
      <c r="BF105" s="277">
        <f>[2]Final!BG226</f>
        <v>0</v>
      </c>
      <c r="BG105" s="277">
        <f>[2]Final!BH226</f>
        <v>0</v>
      </c>
      <c r="BH105" s="277">
        <f>[2]Final!BI226</f>
        <v>0</v>
      </c>
      <c r="BI105" s="277">
        <f>[2]Final!BJ226</f>
        <v>0</v>
      </c>
      <c r="BJ105" s="277">
        <f>[2]Final!BK226</f>
        <v>0</v>
      </c>
      <c r="BK105" s="277">
        <f>[2]Final!BL226</f>
        <v>0</v>
      </c>
      <c r="BL105" s="277">
        <f>[2]Final!BM226</f>
        <v>0</v>
      </c>
      <c r="BM105" s="277">
        <f>[2]Final!BN226</f>
        <v>0</v>
      </c>
      <c r="BN105" s="277">
        <f>[2]Final!BO226</f>
        <v>0</v>
      </c>
      <c r="BO105" s="277">
        <f>[2]Final!BP226</f>
        <v>0</v>
      </c>
      <c r="BP105" s="277">
        <f>[2]Final!BQ226</f>
        <v>0</v>
      </c>
      <c r="BQ105" s="277">
        <f>[2]Final!BR226</f>
        <v>0</v>
      </c>
      <c r="BR105" s="277">
        <f>[2]Final!BS226</f>
        <v>0</v>
      </c>
      <c r="BS105" s="277">
        <f>[2]Final!BT226</f>
        <v>0</v>
      </c>
      <c r="BT105" s="277">
        <f>[2]Final!BU226</f>
        <v>0</v>
      </c>
      <c r="BU105" s="277">
        <f>[2]Final!BV226</f>
        <v>0</v>
      </c>
      <c r="BV105" s="277">
        <f>[2]Final!BW226</f>
        <v>0</v>
      </c>
      <c r="BW105" s="277">
        <f>[2]Final!BX226</f>
        <v>0</v>
      </c>
      <c r="BX105" s="277">
        <f>[2]Final!BY226</f>
        <v>0</v>
      </c>
      <c r="BY105" s="277">
        <f>[2]Final!BZ226</f>
        <v>0</v>
      </c>
      <c r="BZ105" s="277">
        <f>[2]Final!CA226</f>
        <v>0</v>
      </c>
      <c r="CA105" s="277">
        <f>[2]Final!CB226</f>
        <v>0</v>
      </c>
      <c r="CB105" s="277">
        <f>[2]Final!CC226</f>
        <v>0</v>
      </c>
      <c r="CC105" s="277">
        <f>[2]Final!CD226</f>
        <v>0</v>
      </c>
      <c r="CD105" s="277">
        <f>[2]Final!CE226</f>
        <v>0</v>
      </c>
      <c r="CE105" s="277">
        <f>[2]Final!CF226</f>
        <v>0</v>
      </c>
      <c r="CF105" s="277">
        <f>[2]Final!CG226</f>
        <v>0</v>
      </c>
      <c r="CG105" s="277">
        <f>[2]Final!CH226</f>
        <v>0</v>
      </c>
      <c r="CH105" s="277">
        <f>[2]Final!CI226</f>
        <v>0</v>
      </c>
      <c r="CI105" s="277">
        <f>[2]Final!CJ226</f>
        <v>0</v>
      </c>
      <c r="CJ105" s="277">
        <f>[2]Final!CK226</f>
        <v>0</v>
      </c>
      <c r="CK105" s="277">
        <f>[2]Final!CL226</f>
        <v>0</v>
      </c>
      <c r="CL105" s="277">
        <f>[2]Final!CM226</f>
        <v>0</v>
      </c>
      <c r="CM105" s="277">
        <f>[2]Final!CN226</f>
        <v>0</v>
      </c>
      <c r="CN105" s="277">
        <f>[2]Final!CO226</f>
        <v>2.6210636804854137E-4</v>
      </c>
      <c r="CO105" s="277">
        <f>[2]Final!CP226</f>
        <v>0</v>
      </c>
      <c r="CP105" s="277">
        <f>[2]Final!CQ226</f>
        <v>0</v>
      </c>
      <c r="CQ105" s="277">
        <f>[2]Final!CR226</f>
        <v>0</v>
      </c>
      <c r="CR105" s="277">
        <f>[2]Final!CS226</f>
        <v>0</v>
      </c>
      <c r="CS105" s="277">
        <f>[2]Final!CT226</f>
        <v>1.0075053821262017E-4</v>
      </c>
      <c r="CT105" s="277">
        <f>[2]Final!CU226</f>
        <v>0</v>
      </c>
      <c r="CU105" s="277">
        <f>[2]Final!CV226</f>
        <v>0</v>
      </c>
      <c r="CV105" s="277">
        <f>[2]Final!CW226</f>
        <v>0.99224232374219645</v>
      </c>
      <c r="CW105" s="277">
        <f>[2]Final!CX226</f>
        <v>0</v>
      </c>
      <c r="CX105" s="277">
        <f>[2]Final!CY226</f>
        <v>0</v>
      </c>
      <c r="CY105" s="277">
        <f>[2]Final!CZ226</f>
        <v>0</v>
      </c>
      <c r="CZ105" s="277">
        <f>[2]Final!DA226</f>
        <v>7.3948193515423191E-3</v>
      </c>
      <c r="DA105" s="277">
        <f>[2]Final!DB226</f>
        <v>0</v>
      </c>
      <c r="DB105" s="277">
        <f>[2]Final!DC226</f>
        <v>0</v>
      </c>
      <c r="DC105" s="92"/>
      <c r="DD105" s="92"/>
      <c r="DE105" s="92"/>
      <c r="DF105" s="92"/>
      <c r="DG105" s="92"/>
      <c r="DH105" s="92"/>
      <c r="DI105" s="92"/>
      <c r="DJ105" s="92"/>
      <c r="DK105" s="92"/>
      <c r="DL105" s="92"/>
      <c r="DM105" s="92"/>
      <c r="DN105" s="92"/>
      <c r="DO105" s="92"/>
      <c r="DP105" s="92"/>
    </row>
    <row r="106" spans="1:120" x14ac:dyDescent="0.75">
      <c r="A106" s="226">
        <f t="shared" si="1"/>
        <v>1</v>
      </c>
      <c r="B106" s="92" t="s">
        <v>1259</v>
      </c>
      <c r="C106" s="277">
        <f>[2]Final!D227</f>
        <v>0</v>
      </c>
      <c r="D106" s="277">
        <f>[2]Final!E227</f>
        <v>0</v>
      </c>
      <c r="E106" s="277">
        <f>[2]Final!F227</f>
        <v>0</v>
      </c>
      <c r="F106" s="277">
        <f>[2]Final!G227</f>
        <v>0</v>
      </c>
      <c r="G106" s="277">
        <f>[2]Final!H227</f>
        <v>0</v>
      </c>
      <c r="H106" s="277">
        <f>[2]Final!I227</f>
        <v>0</v>
      </c>
      <c r="I106" s="277">
        <f>[2]Final!J227</f>
        <v>0</v>
      </c>
      <c r="J106" s="277">
        <f>[2]Final!K227</f>
        <v>0</v>
      </c>
      <c r="K106" s="277">
        <f>[2]Final!L227</f>
        <v>0</v>
      </c>
      <c r="L106" s="277">
        <f>[2]Final!M227</f>
        <v>0</v>
      </c>
      <c r="M106" s="277">
        <f>[2]Final!N227</f>
        <v>0</v>
      </c>
      <c r="N106" s="277">
        <f>[2]Final!O227</f>
        <v>0</v>
      </c>
      <c r="O106" s="277">
        <f>[2]Final!P227</f>
        <v>0</v>
      </c>
      <c r="P106" s="277">
        <f>[2]Final!Q227</f>
        <v>0</v>
      </c>
      <c r="Q106" s="277">
        <f>[2]Final!R227</f>
        <v>0</v>
      </c>
      <c r="R106" s="277">
        <f>[2]Final!S227</f>
        <v>0</v>
      </c>
      <c r="S106" s="277">
        <f>[2]Final!T227</f>
        <v>0</v>
      </c>
      <c r="T106" s="277">
        <f>[2]Final!U227</f>
        <v>0</v>
      </c>
      <c r="U106" s="277">
        <f>[2]Final!V227</f>
        <v>0</v>
      </c>
      <c r="V106" s="277">
        <f>[2]Final!W227</f>
        <v>0</v>
      </c>
      <c r="W106" s="277">
        <f>[2]Final!X227</f>
        <v>0</v>
      </c>
      <c r="X106" s="277">
        <f>[2]Final!Y227</f>
        <v>0</v>
      </c>
      <c r="Y106" s="277">
        <f>[2]Final!Z227</f>
        <v>0</v>
      </c>
      <c r="Z106" s="277">
        <f>[2]Final!AA227</f>
        <v>0</v>
      </c>
      <c r="AA106" s="277">
        <f>[2]Final!AB227</f>
        <v>0</v>
      </c>
      <c r="AB106" s="277">
        <f>[2]Final!AC227</f>
        <v>0</v>
      </c>
      <c r="AC106" s="277">
        <f>[2]Final!AD227</f>
        <v>0</v>
      </c>
      <c r="AD106" s="277">
        <f>[2]Final!AE227</f>
        <v>0</v>
      </c>
      <c r="AE106" s="277">
        <f>[2]Final!AF227</f>
        <v>0</v>
      </c>
      <c r="AF106" s="277">
        <f>[2]Final!AG227</f>
        <v>0</v>
      </c>
      <c r="AG106" s="277">
        <f>[2]Final!AH227</f>
        <v>0</v>
      </c>
      <c r="AH106" s="277">
        <f>[2]Final!AI227</f>
        <v>0</v>
      </c>
      <c r="AI106" s="277">
        <f>[2]Final!AJ227</f>
        <v>0</v>
      </c>
      <c r="AJ106" s="277">
        <f>[2]Final!AK227</f>
        <v>0</v>
      </c>
      <c r="AK106" s="277">
        <f>[2]Final!AL227</f>
        <v>0</v>
      </c>
      <c r="AL106" s="277">
        <f>[2]Final!AM227</f>
        <v>0</v>
      </c>
      <c r="AM106" s="277">
        <f>[2]Final!AN227</f>
        <v>0</v>
      </c>
      <c r="AN106" s="277">
        <f>[2]Final!AO227</f>
        <v>0</v>
      </c>
      <c r="AO106" s="277">
        <f>[2]Final!AP227</f>
        <v>0</v>
      </c>
      <c r="AP106" s="277">
        <f>[2]Final!AQ227</f>
        <v>0</v>
      </c>
      <c r="AQ106" s="277">
        <f>[2]Final!AR227</f>
        <v>0</v>
      </c>
      <c r="AR106" s="277">
        <f>[2]Final!AS227</f>
        <v>0</v>
      </c>
      <c r="AS106" s="277">
        <f>[2]Final!AT227</f>
        <v>0</v>
      </c>
      <c r="AT106" s="277">
        <f>[2]Final!AU227</f>
        <v>0</v>
      </c>
      <c r="AU106" s="277">
        <f>[2]Final!AV227</f>
        <v>0</v>
      </c>
      <c r="AV106" s="277">
        <f>[2]Final!AW227</f>
        <v>0</v>
      </c>
      <c r="AW106" s="277">
        <f>[2]Final!AX227</f>
        <v>0</v>
      </c>
      <c r="AX106" s="277">
        <f>[2]Final!AY227</f>
        <v>0</v>
      </c>
      <c r="AY106" s="277">
        <f>[2]Final!AZ227</f>
        <v>0</v>
      </c>
      <c r="AZ106" s="277">
        <f>[2]Final!BA227</f>
        <v>0</v>
      </c>
      <c r="BA106" s="277">
        <f>[2]Final!BB227</f>
        <v>0</v>
      </c>
      <c r="BB106" s="277">
        <f>[2]Final!BC227</f>
        <v>0</v>
      </c>
      <c r="BC106" s="277">
        <f>[2]Final!BD227</f>
        <v>0</v>
      </c>
      <c r="BD106" s="277">
        <f>[2]Final!BE227</f>
        <v>0</v>
      </c>
      <c r="BE106" s="277">
        <f>[2]Final!BF227</f>
        <v>0</v>
      </c>
      <c r="BF106" s="277">
        <f>[2]Final!BG227</f>
        <v>0</v>
      </c>
      <c r="BG106" s="277">
        <f>[2]Final!BH227</f>
        <v>0</v>
      </c>
      <c r="BH106" s="277">
        <f>[2]Final!BI227</f>
        <v>0</v>
      </c>
      <c r="BI106" s="277">
        <f>[2]Final!BJ227</f>
        <v>0</v>
      </c>
      <c r="BJ106" s="277">
        <f>[2]Final!BK227</f>
        <v>0</v>
      </c>
      <c r="BK106" s="277">
        <f>[2]Final!BL227</f>
        <v>0</v>
      </c>
      <c r="BL106" s="277">
        <f>[2]Final!BM227</f>
        <v>0</v>
      </c>
      <c r="BM106" s="277">
        <f>[2]Final!BN227</f>
        <v>0</v>
      </c>
      <c r="BN106" s="277">
        <f>[2]Final!BO227</f>
        <v>0</v>
      </c>
      <c r="BO106" s="277">
        <f>[2]Final!BP227</f>
        <v>0</v>
      </c>
      <c r="BP106" s="277">
        <f>[2]Final!BQ227</f>
        <v>0</v>
      </c>
      <c r="BQ106" s="277">
        <f>[2]Final!BR227</f>
        <v>0</v>
      </c>
      <c r="BR106" s="277">
        <f>[2]Final!BS227</f>
        <v>0</v>
      </c>
      <c r="BS106" s="277">
        <f>[2]Final!BT227</f>
        <v>0</v>
      </c>
      <c r="BT106" s="277">
        <f>[2]Final!BU227</f>
        <v>0</v>
      </c>
      <c r="BU106" s="277">
        <f>[2]Final!BV227</f>
        <v>0</v>
      </c>
      <c r="BV106" s="277">
        <f>[2]Final!BW227</f>
        <v>0</v>
      </c>
      <c r="BW106" s="277">
        <f>[2]Final!BX227</f>
        <v>0</v>
      </c>
      <c r="BX106" s="277">
        <f>[2]Final!BY227</f>
        <v>0</v>
      </c>
      <c r="BY106" s="277">
        <f>[2]Final!BZ227</f>
        <v>0</v>
      </c>
      <c r="BZ106" s="277">
        <f>[2]Final!CA227</f>
        <v>0</v>
      </c>
      <c r="CA106" s="277">
        <f>[2]Final!CB227</f>
        <v>0</v>
      </c>
      <c r="CB106" s="277">
        <f>[2]Final!CC227</f>
        <v>0</v>
      </c>
      <c r="CC106" s="277">
        <f>[2]Final!CD227</f>
        <v>0</v>
      </c>
      <c r="CD106" s="277">
        <f>[2]Final!CE227</f>
        <v>0</v>
      </c>
      <c r="CE106" s="277">
        <f>[2]Final!CF227</f>
        <v>0</v>
      </c>
      <c r="CF106" s="277">
        <f>[2]Final!CG227</f>
        <v>0</v>
      </c>
      <c r="CG106" s="277">
        <f>[2]Final!CH227</f>
        <v>0</v>
      </c>
      <c r="CH106" s="277">
        <f>[2]Final!CI227</f>
        <v>0</v>
      </c>
      <c r="CI106" s="277">
        <f>[2]Final!CJ227</f>
        <v>0</v>
      </c>
      <c r="CJ106" s="277">
        <f>[2]Final!CK227</f>
        <v>0</v>
      </c>
      <c r="CK106" s="277">
        <f>[2]Final!CL227</f>
        <v>0</v>
      </c>
      <c r="CL106" s="277">
        <f>[2]Final!CM227</f>
        <v>0</v>
      </c>
      <c r="CM106" s="277">
        <f>[2]Final!CN227</f>
        <v>0</v>
      </c>
      <c r="CN106" s="277">
        <f>[2]Final!CO227</f>
        <v>0</v>
      </c>
      <c r="CO106" s="277">
        <f>[2]Final!CP227</f>
        <v>0</v>
      </c>
      <c r="CP106" s="277">
        <f>[2]Final!CQ227</f>
        <v>0</v>
      </c>
      <c r="CQ106" s="277">
        <f>[2]Final!CR227</f>
        <v>0</v>
      </c>
      <c r="CR106" s="277">
        <f>[2]Final!CS227</f>
        <v>0</v>
      </c>
      <c r="CS106" s="277">
        <f>[2]Final!CT227</f>
        <v>0</v>
      </c>
      <c r="CT106" s="277">
        <f>[2]Final!CU227</f>
        <v>0</v>
      </c>
      <c r="CU106" s="277">
        <f>[2]Final!CV227</f>
        <v>0</v>
      </c>
      <c r="CV106" s="277">
        <f>[2]Final!CW227</f>
        <v>0</v>
      </c>
      <c r="CW106" s="277">
        <f>[2]Final!CX227</f>
        <v>0.98151635607762233</v>
      </c>
      <c r="CX106" s="277">
        <f>[2]Final!CY227</f>
        <v>0</v>
      </c>
      <c r="CY106" s="277">
        <f>[2]Final!CZ227</f>
        <v>0</v>
      </c>
      <c r="CZ106" s="277">
        <f>[2]Final!DA227</f>
        <v>1.8483643922377658E-2</v>
      </c>
      <c r="DA106" s="277">
        <f>[2]Final!DB227</f>
        <v>0</v>
      </c>
      <c r="DB106" s="277">
        <f>[2]Final!DC227</f>
        <v>0</v>
      </c>
      <c r="DC106" s="92"/>
      <c r="DD106" s="92"/>
      <c r="DE106" s="92"/>
      <c r="DF106" s="92"/>
      <c r="DG106" s="92"/>
      <c r="DH106" s="92"/>
      <c r="DI106" s="92"/>
      <c r="DJ106" s="92"/>
      <c r="DK106" s="92"/>
      <c r="DL106" s="92"/>
      <c r="DM106" s="92"/>
      <c r="DN106" s="92"/>
      <c r="DO106" s="92"/>
      <c r="DP106" s="92"/>
    </row>
    <row r="107" spans="1:120" x14ac:dyDescent="0.75">
      <c r="A107" s="226">
        <f t="shared" si="1"/>
        <v>1</v>
      </c>
      <c r="B107" s="92" t="s">
        <v>1262</v>
      </c>
      <c r="C107" s="277">
        <f>[2]Final!D228</f>
        <v>0</v>
      </c>
      <c r="D107" s="277">
        <f>[2]Final!E228</f>
        <v>0</v>
      </c>
      <c r="E107" s="277">
        <f>[2]Final!F228</f>
        <v>0</v>
      </c>
      <c r="F107" s="277">
        <f>[2]Final!G228</f>
        <v>0</v>
      </c>
      <c r="G107" s="277">
        <f>[2]Final!H228</f>
        <v>0</v>
      </c>
      <c r="H107" s="277">
        <f>[2]Final!I228</f>
        <v>0</v>
      </c>
      <c r="I107" s="277">
        <f>[2]Final!J228</f>
        <v>0</v>
      </c>
      <c r="J107" s="277">
        <f>[2]Final!K228</f>
        <v>0</v>
      </c>
      <c r="K107" s="277">
        <f>[2]Final!L228</f>
        <v>0</v>
      </c>
      <c r="L107" s="277">
        <f>[2]Final!M228</f>
        <v>0</v>
      </c>
      <c r="M107" s="277">
        <f>[2]Final!N228</f>
        <v>0</v>
      </c>
      <c r="N107" s="277">
        <f>[2]Final!O228</f>
        <v>0</v>
      </c>
      <c r="O107" s="277">
        <f>[2]Final!P228</f>
        <v>0</v>
      </c>
      <c r="P107" s="277">
        <f>[2]Final!Q228</f>
        <v>0</v>
      </c>
      <c r="Q107" s="277">
        <f>[2]Final!R228</f>
        <v>0</v>
      </c>
      <c r="R107" s="277">
        <f>[2]Final!S228</f>
        <v>0</v>
      </c>
      <c r="S107" s="277">
        <f>[2]Final!T228</f>
        <v>0</v>
      </c>
      <c r="T107" s="277">
        <f>[2]Final!U228</f>
        <v>0</v>
      </c>
      <c r="U107" s="277">
        <f>[2]Final!V228</f>
        <v>0</v>
      </c>
      <c r="V107" s="277">
        <f>[2]Final!W228</f>
        <v>0</v>
      </c>
      <c r="W107" s="277">
        <f>[2]Final!X228</f>
        <v>0</v>
      </c>
      <c r="X107" s="277">
        <f>[2]Final!Y228</f>
        <v>0</v>
      </c>
      <c r="Y107" s="277">
        <f>[2]Final!Z228</f>
        <v>0</v>
      </c>
      <c r="Z107" s="277">
        <f>[2]Final!AA228</f>
        <v>0</v>
      </c>
      <c r="AA107" s="277">
        <f>[2]Final!AB228</f>
        <v>0</v>
      </c>
      <c r="AB107" s="277">
        <f>[2]Final!AC228</f>
        <v>0</v>
      </c>
      <c r="AC107" s="277">
        <f>[2]Final!AD228</f>
        <v>0</v>
      </c>
      <c r="AD107" s="277">
        <f>[2]Final!AE228</f>
        <v>0</v>
      </c>
      <c r="AE107" s="277">
        <f>[2]Final!AF228</f>
        <v>0</v>
      </c>
      <c r="AF107" s="277">
        <f>[2]Final!AG228</f>
        <v>0</v>
      </c>
      <c r="AG107" s="277">
        <f>[2]Final!AH228</f>
        <v>0</v>
      </c>
      <c r="AH107" s="277">
        <f>[2]Final!AI228</f>
        <v>0</v>
      </c>
      <c r="AI107" s="277">
        <f>[2]Final!AJ228</f>
        <v>0</v>
      </c>
      <c r="AJ107" s="277">
        <f>[2]Final!AK228</f>
        <v>0</v>
      </c>
      <c r="AK107" s="277">
        <f>[2]Final!AL228</f>
        <v>0</v>
      </c>
      <c r="AL107" s="277">
        <f>[2]Final!AM228</f>
        <v>0</v>
      </c>
      <c r="AM107" s="277">
        <f>[2]Final!AN228</f>
        <v>0</v>
      </c>
      <c r="AN107" s="277">
        <f>[2]Final!AO228</f>
        <v>0</v>
      </c>
      <c r="AO107" s="277">
        <f>[2]Final!AP228</f>
        <v>0</v>
      </c>
      <c r="AP107" s="277">
        <f>[2]Final!AQ228</f>
        <v>0</v>
      </c>
      <c r="AQ107" s="277">
        <f>[2]Final!AR228</f>
        <v>0</v>
      </c>
      <c r="AR107" s="277">
        <f>[2]Final!AS228</f>
        <v>0</v>
      </c>
      <c r="AS107" s="277">
        <f>[2]Final!AT228</f>
        <v>0</v>
      </c>
      <c r="AT107" s="277">
        <f>[2]Final!AU228</f>
        <v>0</v>
      </c>
      <c r="AU107" s="277">
        <f>[2]Final!AV228</f>
        <v>0</v>
      </c>
      <c r="AV107" s="277">
        <f>[2]Final!AW228</f>
        <v>0</v>
      </c>
      <c r="AW107" s="277">
        <f>[2]Final!AX228</f>
        <v>0</v>
      </c>
      <c r="AX107" s="277">
        <f>[2]Final!AY228</f>
        <v>0</v>
      </c>
      <c r="AY107" s="277">
        <f>[2]Final!AZ228</f>
        <v>0</v>
      </c>
      <c r="AZ107" s="277">
        <f>[2]Final!BA228</f>
        <v>0</v>
      </c>
      <c r="BA107" s="277">
        <f>[2]Final!BB228</f>
        <v>0</v>
      </c>
      <c r="BB107" s="277">
        <f>[2]Final!BC228</f>
        <v>0</v>
      </c>
      <c r="BC107" s="277">
        <f>[2]Final!BD228</f>
        <v>0</v>
      </c>
      <c r="BD107" s="277">
        <f>[2]Final!BE228</f>
        <v>0</v>
      </c>
      <c r="BE107" s="277">
        <f>[2]Final!BF228</f>
        <v>0</v>
      </c>
      <c r="BF107" s="277">
        <f>[2]Final!BG228</f>
        <v>0</v>
      </c>
      <c r="BG107" s="277">
        <f>[2]Final!BH228</f>
        <v>0</v>
      </c>
      <c r="BH107" s="277">
        <f>[2]Final!BI228</f>
        <v>0</v>
      </c>
      <c r="BI107" s="277">
        <f>[2]Final!BJ228</f>
        <v>0</v>
      </c>
      <c r="BJ107" s="277">
        <f>[2]Final!BK228</f>
        <v>0</v>
      </c>
      <c r="BK107" s="277">
        <f>[2]Final!BL228</f>
        <v>0</v>
      </c>
      <c r="BL107" s="277">
        <f>[2]Final!BM228</f>
        <v>0</v>
      </c>
      <c r="BM107" s="277">
        <f>[2]Final!BN228</f>
        <v>0</v>
      </c>
      <c r="BN107" s="277">
        <f>[2]Final!BO228</f>
        <v>0</v>
      </c>
      <c r="BO107" s="277">
        <f>[2]Final!BP228</f>
        <v>0</v>
      </c>
      <c r="BP107" s="277">
        <f>[2]Final!BQ228</f>
        <v>0</v>
      </c>
      <c r="BQ107" s="277">
        <f>[2]Final!BR228</f>
        <v>0</v>
      </c>
      <c r="BR107" s="277">
        <f>[2]Final!BS228</f>
        <v>0</v>
      </c>
      <c r="BS107" s="277">
        <f>[2]Final!BT228</f>
        <v>0</v>
      </c>
      <c r="BT107" s="277">
        <f>[2]Final!BU228</f>
        <v>0</v>
      </c>
      <c r="BU107" s="277">
        <f>[2]Final!BV228</f>
        <v>0</v>
      </c>
      <c r="BV107" s="277">
        <f>[2]Final!BW228</f>
        <v>0</v>
      </c>
      <c r="BW107" s="277">
        <f>[2]Final!BX228</f>
        <v>0</v>
      </c>
      <c r="BX107" s="277">
        <f>[2]Final!BY228</f>
        <v>0</v>
      </c>
      <c r="BY107" s="277">
        <f>[2]Final!BZ228</f>
        <v>0</v>
      </c>
      <c r="BZ107" s="277">
        <f>[2]Final!CA228</f>
        <v>0</v>
      </c>
      <c r="CA107" s="277">
        <f>[2]Final!CB228</f>
        <v>0</v>
      </c>
      <c r="CB107" s="277">
        <f>[2]Final!CC228</f>
        <v>0</v>
      </c>
      <c r="CC107" s="277">
        <f>[2]Final!CD228</f>
        <v>0</v>
      </c>
      <c r="CD107" s="277">
        <f>[2]Final!CE228</f>
        <v>0</v>
      </c>
      <c r="CE107" s="277">
        <f>[2]Final!CF228</f>
        <v>0</v>
      </c>
      <c r="CF107" s="277">
        <f>[2]Final!CG228</f>
        <v>0</v>
      </c>
      <c r="CG107" s="277">
        <f>[2]Final!CH228</f>
        <v>0</v>
      </c>
      <c r="CH107" s="277">
        <f>[2]Final!CI228</f>
        <v>0</v>
      </c>
      <c r="CI107" s="277">
        <f>[2]Final!CJ228</f>
        <v>0</v>
      </c>
      <c r="CJ107" s="277">
        <f>[2]Final!CK228</f>
        <v>0</v>
      </c>
      <c r="CK107" s="277">
        <f>[2]Final!CL228</f>
        <v>0</v>
      </c>
      <c r="CL107" s="277">
        <f>[2]Final!CM228</f>
        <v>0</v>
      </c>
      <c r="CM107" s="277">
        <f>[2]Final!CN228</f>
        <v>0</v>
      </c>
      <c r="CN107" s="277">
        <f>[2]Final!CO228</f>
        <v>0</v>
      </c>
      <c r="CO107" s="277">
        <f>[2]Final!CP228</f>
        <v>0</v>
      </c>
      <c r="CP107" s="277">
        <f>[2]Final!CQ228</f>
        <v>0</v>
      </c>
      <c r="CQ107" s="277">
        <f>[2]Final!CR228</f>
        <v>0</v>
      </c>
      <c r="CR107" s="277">
        <f>[2]Final!CS228</f>
        <v>0</v>
      </c>
      <c r="CS107" s="277">
        <f>[2]Final!CT228</f>
        <v>0</v>
      </c>
      <c r="CT107" s="277">
        <f>[2]Final!CU228</f>
        <v>0</v>
      </c>
      <c r="CU107" s="277">
        <f>[2]Final!CV228</f>
        <v>0</v>
      </c>
      <c r="CV107" s="277">
        <f>[2]Final!CW228</f>
        <v>0</v>
      </c>
      <c r="CW107" s="277">
        <f>[2]Final!CX228</f>
        <v>0</v>
      </c>
      <c r="CX107" s="277">
        <f>[2]Final!CY228</f>
        <v>0.9994275648923715</v>
      </c>
      <c r="CY107" s="277">
        <f>[2]Final!CZ228</f>
        <v>5.7243510762855932E-4</v>
      </c>
      <c r="CZ107" s="277">
        <f>[2]Final!DA228</f>
        <v>0</v>
      </c>
      <c r="DA107" s="277">
        <f>[2]Final!DB228</f>
        <v>0</v>
      </c>
      <c r="DB107" s="277">
        <f>[2]Final!DC228</f>
        <v>0</v>
      </c>
      <c r="DC107" s="92"/>
      <c r="DD107" s="92"/>
      <c r="DE107" s="92"/>
      <c r="DF107" s="92"/>
      <c r="DG107" s="92"/>
      <c r="DH107" s="92"/>
      <c r="DI107" s="92"/>
      <c r="DJ107" s="92"/>
      <c r="DK107" s="92"/>
      <c r="DL107" s="92"/>
      <c r="DM107" s="92"/>
      <c r="DN107" s="92"/>
      <c r="DO107" s="92"/>
      <c r="DP107" s="92"/>
    </row>
    <row r="108" spans="1:120" x14ac:dyDescent="0.75">
      <c r="A108" s="226">
        <f t="shared" si="1"/>
        <v>1</v>
      </c>
      <c r="B108" s="92" t="s">
        <v>1265</v>
      </c>
      <c r="C108" s="277">
        <f>[2]Final!D229</f>
        <v>0</v>
      </c>
      <c r="D108" s="277">
        <f>[2]Final!E229</f>
        <v>0</v>
      </c>
      <c r="E108" s="277">
        <f>[2]Final!F229</f>
        <v>0</v>
      </c>
      <c r="F108" s="277">
        <f>[2]Final!G229</f>
        <v>0</v>
      </c>
      <c r="G108" s="277">
        <f>[2]Final!H229</f>
        <v>0</v>
      </c>
      <c r="H108" s="277">
        <f>[2]Final!I229</f>
        <v>0</v>
      </c>
      <c r="I108" s="277">
        <f>[2]Final!J229</f>
        <v>0</v>
      </c>
      <c r="J108" s="277">
        <f>[2]Final!K229</f>
        <v>0</v>
      </c>
      <c r="K108" s="277">
        <f>[2]Final!L229</f>
        <v>0</v>
      </c>
      <c r="L108" s="277">
        <f>[2]Final!M229</f>
        <v>0</v>
      </c>
      <c r="M108" s="277">
        <f>[2]Final!N229</f>
        <v>0</v>
      </c>
      <c r="N108" s="277">
        <f>[2]Final!O229</f>
        <v>0</v>
      </c>
      <c r="O108" s="277">
        <f>[2]Final!P229</f>
        <v>0</v>
      </c>
      <c r="P108" s="277">
        <f>[2]Final!Q229</f>
        <v>0</v>
      </c>
      <c r="Q108" s="277">
        <f>[2]Final!R229</f>
        <v>0</v>
      </c>
      <c r="R108" s="277">
        <f>[2]Final!S229</f>
        <v>0</v>
      </c>
      <c r="S108" s="277">
        <f>[2]Final!T229</f>
        <v>0</v>
      </c>
      <c r="T108" s="277">
        <f>[2]Final!U229</f>
        <v>0</v>
      </c>
      <c r="U108" s="277">
        <f>[2]Final!V229</f>
        <v>0</v>
      </c>
      <c r="V108" s="277">
        <f>[2]Final!W229</f>
        <v>0</v>
      </c>
      <c r="W108" s="277">
        <f>[2]Final!X229</f>
        <v>0</v>
      </c>
      <c r="X108" s="277">
        <f>[2]Final!Y229</f>
        <v>0</v>
      </c>
      <c r="Y108" s="277">
        <f>[2]Final!Z229</f>
        <v>0</v>
      </c>
      <c r="Z108" s="277">
        <f>[2]Final!AA229</f>
        <v>0</v>
      </c>
      <c r="AA108" s="277">
        <f>[2]Final!AB229</f>
        <v>0</v>
      </c>
      <c r="AB108" s="277">
        <f>[2]Final!AC229</f>
        <v>0</v>
      </c>
      <c r="AC108" s="277">
        <f>[2]Final!AD229</f>
        <v>0</v>
      </c>
      <c r="AD108" s="277">
        <f>[2]Final!AE229</f>
        <v>0</v>
      </c>
      <c r="AE108" s="277">
        <f>[2]Final!AF229</f>
        <v>0</v>
      </c>
      <c r="AF108" s="277">
        <f>[2]Final!AG229</f>
        <v>0</v>
      </c>
      <c r="AG108" s="277">
        <f>[2]Final!AH229</f>
        <v>0</v>
      </c>
      <c r="AH108" s="277">
        <f>[2]Final!AI229</f>
        <v>0</v>
      </c>
      <c r="AI108" s="277">
        <f>[2]Final!AJ229</f>
        <v>0</v>
      </c>
      <c r="AJ108" s="277">
        <f>[2]Final!AK229</f>
        <v>0</v>
      </c>
      <c r="AK108" s="277">
        <f>[2]Final!AL229</f>
        <v>0</v>
      </c>
      <c r="AL108" s="277">
        <f>[2]Final!AM229</f>
        <v>0</v>
      </c>
      <c r="AM108" s="277">
        <f>[2]Final!AN229</f>
        <v>0</v>
      </c>
      <c r="AN108" s="277">
        <f>[2]Final!AO229</f>
        <v>0</v>
      </c>
      <c r="AO108" s="277">
        <f>[2]Final!AP229</f>
        <v>0</v>
      </c>
      <c r="AP108" s="277">
        <f>[2]Final!AQ229</f>
        <v>0</v>
      </c>
      <c r="AQ108" s="277">
        <f>[2]Final!AR229</f>
        <v>0</v>
      </c>
      <c r="AR108" s="277">
        <f>[2]Final!AS229</f>
        <v>0</v>
      </c>
      <c r="AS108" s="277">
        <f>[2]Final!AT229</f>
        <v>0</v>
      </c>
      <c r="AT108" s="277">
        <f>[2]Final!AU229</f>
        <v>0</v>
      </c>
      <c r="AU108" s="277">
        <f>[2]Final!AV229</f>
        <v>0</v>
      </c>
      <c r="AV108" s="277">
        <f>[2]Final!AW229</f>
        <v>0</v>
      </c>
      <c r="AW108" s="277">
        <f>[2]Final!AX229</f>
        <v>0</v>
      </c>
      <c r="AX108" s="277">
        <f>[2]Final!AY229</f>
        <v>0</v>
      </c>
      <c r="AY108" s="277">
        <f>[2]Final!AZ229</f>
        <v>0</v>
      </c>
      <c r="AZ108" s="277">
        <f>[2]Final!BA229</f>
        <v>0</v>
      </c>
      <c r="BA108" s="277">
        <f>[2]Final!BB229</f>
        <v>0</v>
      </c>
      <c r="BB108" s="277">
        <f>[2]Final!BC229</f>
        <v>0</v>
      </c>
      <c r="BC108" s="277">
        <f>[2]Final!BD229</f>
        <v>0</v>
      </c>
      <c r="BD108" s="277">
        <f>[2]Final!BE229</f>
        <v>0</v>
      </c>
      <c r="BE108" s="277">
        <f>[2]Final!BF229</f>
        <v>0</v>
      </c>
      <c r="BF108" s="277">
        <f>[2]Final!BG229</f>
        <v>0</v>
      </c>
      <c r="BG108" s="277">
        <f>[2]Final!BH229</f>
        <v>0</v>
      </c>
      <c r="BH108" s="277">
        <f>[2]Final!BI229</f>
        <v>0</v>
      </c>
      <c r="BI108" s="277">
        <f>[2]Final!BJ229</f>
        <v>0</v>
      </c>
      <c r="BJ108" s="277">
        <f>[2]Final!BK229</f>
        <v>0</v>
      </c>
      <c r="BK108" s="277">
        <f>[2]Final!BL229</f>
        <v>0</v>
      </c>
      <c r="BL108" s="277">
        <f>[2]Final!BM229</f>
        <v>0</v>
      </c>
      <c r="BM108" s="277">
        <f>[2]Final!BN229</f>
        <v>0</v>
      </c>
      <c r="BN108" s="277">
        <f>[2]Final!BO229</f>
        <v>0</v>
      </c>
      <c r="BO108" s="277">
        <f>[2]Final!BP229</f>
        <v>0</v>
      </c>
      <c r="BP108" s="277">
        <f>[2]Final!BQ229</f>
        <v>0</v>
      </c>
      <c r="BQ108" s="277">
        <f>[2]Final!BR229</f>
        <v>0</v>
      </c>
      <c r="BR108" s="277">
        <f>[2]Final!BS229</f>
        <v>0</v>
      </c>
      <c r="BS108" s="277">
        <f>[2]Final!BT229</f>
        <v>0</v>
      </c>
      <c r="BT108" s="277">
        <f>[2]Final!BU229</f>
        <v>0</v>
      </c>
      <c r="BU108" s="277">
        <f>[2]Final!BV229</f>
        <v>0</v>
      </c>
      <c r="BV108" s="277">
        <f>[2]Final!BW229</f>
        <v>0</v>
      </c>
      <c r="BW108" s="277">
        <f>[2]Final!BX229</f>
        <v>0</v>
      </c>
      <c r="BX108" s="277">
        <f>[2]Final!BY229</f>
        <v>0</v>
      </c>
      <c r="BY108" s="277">
        <f>[2]Final!BZ229</f>
        <v>0</v>
      </c>
      <c r="BZ108" s="277">
        <f>[2]Final!CA229</f>
        <v>0</v>
      </c>
      <c r="CA108" s="277">
        <f>[2]Final!CB229</f>
        <v>0</v>
      </c>
      <c r="CB108" s="277">
        <f>[2]Final!CC229</f>
        <v>0</v>
      </c>
      <c r="CC108" s="277">
        <f>[2]Final!CD229</f>
        <v>0</v>
      </c>
      <c r="CD108" s="277">
        <f>[2]Final!CE229</f>
        <v>0</v>
      </c>
      <c r="CE108" s="277">
        <f>[2]Final!CF229</f>
        <v>0</v>
      </c>
      <c r="CF108" s="277">
        <f>[2]Final!CG229</f>
        <v>0</v>
      </c>
      <c r="CG108" s="277">
        <f>[2]Final!CH229</f>
        <v>0</v>
      </c>
      <c r="CH108" s="277">
        <f>[2]Final!CI229</f>
        <v>0</v>
      </c>
      <c r="CI108" s="277">
        <f>[2]Final!CJ229</f>
        <v>0.12159422205945583</v>
      </c>
      <c r="CJ108" s="277">
        <f>[2]Final!CK229</f>
        <v>0</v>
      </c>
      <c r="CK108" s="277">
        <f>[2]Final!CL229</f>
        <v>0</v>
      </c>
      <c r="CL108" s="277">
        <f>[2]Final!CM229</f>
        <v>0</v>
      </c>
      <c r="CM108" s="277">
        <f>[2]Final!CN229</f>
        <v>0</v>
      </c>
      <c r="CN108" s="277">
        <f>[2]Final!CO229</f>
        <v>0</v>
      </c>
      <c r="CO108" s="277">
        <f>[2]Final!CP229</f>
        <v>0</v>
      </c>
      <c r="CP108" s="277">
        <f>[2]Final!CQ229</f>
        <v>0</v>
      </c>
      <c r="CQ108" s="277">
        <f>[2]Final!CR229</f>
        <v>0</v>
      </c>
      <c r="CR108" s="277">
        <f>[2]Final!CS229</f>
        <v>0</v>
      </c>
      <c r="CS108" s="277">
        <f>[2]Final!CT229</f>
        <v>0.30269482543800852</v>
      </c>
      <c r="CT108" s="277">
        <f>[2]Final!CU229</f>
        <v>0</v>
      </c>
      <c r="CU108" s="277">
        <f>[2]Final!CV229</f>
        <v>0</v>
      </c>
      <c r="CV108" s="277">
        <f>[2]Final!CW229</f>
        <v>2.6319352758803084E-3</v>
      </c>
      <c r="CW108" s="277">
        <f>[2]Final!CX229</f>
        <v>0</v>
      </c>
      <c r="CX108" s="277">
        <f>[2]Final!CY229</f>
        <v>0</v>
      </c>
      <c r="CY108" s="277">
        <f>[2]Final!CZ229</f>
        <v>0.23966363190508461</v>
      </c>
      <c r="CZ108" s="277">
        <f>[2]Final!DA229</f>
        <v>0.33341538532157083</v>
      </c>
      <c r="DA108" s="277">
        <f>[2]Final!DB229</f>
        <v>0</v>
      </c>
      <c r="DB108" s="277">
        <f>[2]Final!DC229</f>
        <v>0</v>
      </c>
      <c r="DC108" s="92"/>
      <c r="DD108" s="92"/>
      <c r="DE108" s="92"/>
      <c r="DF108" s="92"/>
      <c r="DG108" s="92"/>
      <c r="DH108" s="92"/>
      <c r="DI108" s="92"/>
      <c r="DJ108" s="92"/>
      <c r="DK108" s="92"/>
      <c r="DL108" s="92"/>
      <c r="DM108" s="92"/>
      <c r="DN108" s="92"/>
      <c r="DO108" s="92"/>
      <c r="DP108" s="92"/>
    </row>
    <row r="109" spans="1:120" x14ac:dyDescent="0.75">
      <c r="A109" s="226">
        <f t="shared" si="1"/>
        <v>0.99999999999999989</v>
      </c>
      <c r="B109" s="92" t="s">
        <v>204</v>
      </c>
      <c r="C109" s="277">
        <f>[2]Final!D230</f>
        <v>0</v>
      </c>
      <c r="D109" s="277">
        <f>[2]Final!E230</f>
        <v>0</v>
      </c>
      <c r="E109" s="277">
        <f>[2]Final!F230</f>
        <v>0</v>
      </c>
      <c r="F109" s="277">
        <f>[2]Final!G230</f>
        <v>0</v>
      </c>
      <c r="G109" s="277">
        <f>[2]Final!H230</f>
        <v>0</v>
      </c>
      <c r="H109" s="277">
        <f>[2]Final!I230</f>
        <v>0</v>
      </c>
      <c r="I109" s="277">
        <f>[2]Final!J230</f>
        <v>0</v>
      </c>
      <c r="J109" s="277">
        <f>[2]Final!K230</f>
        <v>0</v>
      </c>
      <c r="K109" s="277">
        <f>[2]Final!L230</f>
        <v>0</v>
      </c>
      <c r="L109" s="277">
        <f>[2]Final!M230</f>
        <v>0</v>
      </c>
      <c r="M109" s="277">
        <f>[2]Final!N230</f>
        <v>0</v>
      </c>
      <c r="N109" s="277">
        <f>[2]Final!O230</f>
        <v>0</v>
      </c>
      <c r="O109" s="277">
        <f>[2]Final!P230</f>
        <v>0</v>
      </c>
      <c r="P109" s="277">
        <f>[2]Final!Q230</f>
        <v>0</v>
      </c>
      <c r="Q109" s="277">
        <f>[2]Final!R230</f>
        <v>0</v>
      </c>
      <c r="R109" s="277">
        <f>[2]Final!S230</f>
        <v>0</v>
      </c>
      <c r="S109" s="277">
        <f>[2]Final!T230</f>
        <v>0</v>
      </c>
      <c r="T109" s="277">
        <f>[2]Final!U230</f>
        <v>0</v>
      </c>
      <c r="U109" s="277">
        <f>[2]Final!V230</f>
        <v>0</v>
      </c>
      <c r="V109" s="277">
        <f>[2]Final!W230</f>
        <v>0</v>
      </c>
      <c r="W109" s="277">
        <f>[2]Final!X230</f>
        <v>0</v>
      </c>
      <c r="X109" s="277">
        <f>[2]Final!Y230</f>
        <v>0</v>
      </c>
      <c r="Y109" s="277">
        <f>[2]Final!Z230</f>
        <v>0</v>
      </c>
      <c r="Z109" s="277">
        <f>[2]Final!AA230</f>
        <v>0</v>
      </c>
      <c r="AA109" s="277">
        <f>[2]Final!AB230</f>
        <v>0</v>
      </c>
      <c r="AB109" s="277">
        <f>[2]Final!AC230</f>
        <v>0</v>
      </c>
      <c r="AC109" s="277">
        <f>[2]Final!AD230</f>
        <v>0</v>
      </c>
      <c r="AD109" s="277">
        <f>[2]Final!AE230</f>
        <v>0</v>
      </c>
      <c r="AE109" s="277">
        <f>[2]Final!AF230</f>
        <v>0</v>
      </c>
      <c r="AF109" s="277">
        <f>[2]Final!AG230</f>
        <v>0</v>
      </c>
      <c r="AG109" s="277">
        <f>[2]Final!AH230</f>
        <v>0</v>
      </c>
      <c r="AH109" s="277">
        <f>[2]Final!AI230</f>
        <v>0</v>
      </c>
      <c r="AI109" s="277">
        <f>[2]Final!AJ230</f>
        <v>0</v>
      </c>
      <c r="AJ109" s="277">
        <f>[2]Final!AK230</f>
        <v>0</v>
      </c>
      <c r="AK109" s="277">
        <f>[2]Final!AL230</f>
        <v>0</v>
      </c>
      <c r="AL109" s="277">
        <f>[2]Final!AM230</f>
        <v>0</v>
      </c>
      <c r="AM109" s="277">
        <f>[2]Final!AN230</f>
        <v>0</v>
      </c>
      <c r="AN109" s="277">
        <f>[2]Final!AO230</f>
        <v>0</v>
      </c>
      <c r="AO109" s="277">
        <f>[2]Final!AP230</f>
        <v>0</v>
      </c>
      <c r="AP109" s="277">
        <f>[2]Final!AQ230</f>
        <v>0</v>
      </c>
      <c r="AQ109" s="277">
        <f>[2]Final!AR230</f>
        <v>0</v>
      </c>
      <c r="AR109" s="277">
        <f>[2]Final!AS230</f>
        <v>0</v>
      </c>
      <c r="AS109" s="277">
        <f>[2]Final!AT230</f>
        <v>0</v>
      </c>
      <c r="AT109" s="277">
        <f>[2]Final!AU230</f>
        <v>0</v>
      </c>
      <c r="AU109" s="277">
        <f>[2]Final!AV230</f>
        <v>0</v>
      </c>
      <c r="AV109" s="277">
        <f>[2]Final!AW230</f>
        <v>0</v>
      </c>
      <c r="AW109" s="277">
        <f>[2]Final!AX230</f>
        <v>0</v>
      </c>
      <c r="AX109" s="277">
        <f>[2]Final!AY230</f>
        <v>0</v>
      </c>
      <c r="AY109" s="277">
        <f>[2]Final!AZ230</f>
        <v>0</v>
      </c>
      <c r="AZ109" s="277">
        <f>[2]Final!BA230</f>
        <v>0</v>
      </c>
      <c r="BA109" s="277">
        <f>[2]Final!BB230</f>
        <v>0</v>
      </c>
      <c r="BB109" s="277">
        <f>[2]Final!BC230</f>
        <v>0</v>
      </c>
      <c r="BC109" s="277">
        <f>[2]Final!BD230</f>
        <v>0</v>
      </c>
      <c r="BD109" s="277">
        <f>[2]Final!BE230</f>
        <v>1.5549652460978216E-2</v>
      </c>
      <c r="BE109" s="277">
        <f>[2]Final!BF230</f>
        <v>0</v>
      </c>
      <c r="BF109" s="277">
        <f>[2]Final!BG230</f>
        <v>0</v>
      </c>
      <c r="BG109" s="277">
        <f>[2]Final!BH230</f>
        <v>0</v>
      </c>
      <c r="BH109" s="277">
        <f>[2]Final!BI230</f>
        <v>0</v>
      </c>
      <c r="BI109" s="277">
        <f>[2]Final!BJ230</f>
        <v>0</v>
      </c>
      <c r="BJ109" s="277">
        <f>[2]Final!BK230</f>
        <v>0</v>
      </c>
      <c r="BK109" s="277">
        <f>[2]Final!BL230</f>
        <v>0</v>
      </c>
      <c r="BL109" s="277">
        <f>[2]Final!BM230</f>
        <v>0</v>
      </c>
      <c r="BM109" s="277">
        <f>[2]Final!BN230</f>
        <v>0</v>
      </c>
      <c r="BN109" s="277">
        <f>[2]Final!BO230</f>
        <v>0</v>
      </c>
      <c r="BO109" s="277">
        <f>[2]Final!BP230</f>
        <v>0</v>
      </c>
      <c r="BP109" s="277">
        <f>[2]Final!BQ230</f>
        <v>0</v>
      </c>
      <c r="BQ109" s="277">
        <f>[2]Final!BR230</f>
        <v>0</v>
      </c>
      <c r="BR109" s="277">
        <f>[2]Final!BS230</f>
        <v>0</v>
      </c>
      <c r="BS109" s="277">
        <f>[2]Final!BT230</f>
        <v>0</v>
      </c>
      <c r="BT109" s="277">
        <f>[2]Final!BU230</f>
        <v>0</v>
      </c>
      <c r="BU109" s="277">
        <f>[2]Final!BV230</f>
        <v>2.0015964634308245E-4</v>
      </c>
      <c r="BV109" s="277">
        <f>[2]Final!BW230</f>
        <v>0</v>
      </c>
      <c r="BW109" s="277">
        <f>[2]Final!BX230</f>
        <v>0</v>
      </c>
      <c r="BX109" s="277">
        <f>[2]Final!BY230</f>
        <v>0</v>
      </c>
      <c r="BY109" s="277">
        <f>[2]Final!BZ230</f>
        <v>0</v>
      </c>
      <c r="BZ109" s="277">
        <f>[2]Final!CA230</f>
        <v>0</v>
      </c>
      <c r="CA109" s="277">
        <f>[2]Final!CB230</f>
        <v>0</v>
      </c>
      <c r="CB109" s="277">
        <f>[2]Final!CC230</f>
        <v>7.8520828646464549E-3</v>
      </c>
      <c r="CC109" s="277">
        <f>[2]Final!CD230</f>
        <v>8.7955302305476137E-4</v>
      </c>
      <c r="CD109" s="277">
        <f>[2]Final!CE230</f>
        <v>0</v>
      </c>
      <c r="CE109" s="277">
        <f>[2]Final!CF230</f>
        <v>0</v>
      </c>
      <c r="CF109" s="277">
        <f>[2]Final!CG230</f>
        <v>1.1242519178619452E-2</v>
      </c>
      <c r="CG109" s="277">
        <f>[2]Final!CH230</f>
        <v>0</v>
      </c>
      <c r="CH109" s="277">
        <f>[2]Final!CI230</f>
        <v>0</v>
      </c>
      <c r="CI109" s="277">
        <f>[2]Final!CJ230</f>
        <v>1.616469992109611E-2</v>
      </c>
      <c r="CJ109" s="277">
        <f>[2]Final!CK230</f>
        <v>0</v>
      </c>
      <c r="CK109" s="277">
        <f>[2]Final!CL230</f>
        <v>0</v>
      </c>
      <c r="CL109" s="277">
        <f>[2]Final!CM230</f>
        <v>0</v>
      </c>
      <c r="CM109" s="277">
        <f>[2]Final!CN230</f>
        <v>0</v>
      </c>
      <c r="CN109" s="277">
        <f>[2]Final!CO230</f>
        <v>3.8753756092065862E-2</v>
      </c>
      <c r="CO109" s="277">
        <f>[2]Final!CP230</f>
        <v>0</v>
      </c>
      <c r="CP109" s="277">
        <f>[2]Final!CQ230</f>
        <v>0</v>
      </c>
      <c r="CQ109" s="277">
        <f>[2]Final!CR230</f>
        <v>0</v>
      </c>
      <c r="CR109" s="277">
        <f>[2]Final!CS230</f>
        <v>0</v>
      </c>
      <c r="CS109" s="277">
        <f>[2]Final!CT230</f>
        <v>6.0650693222135635E-2</v>
      </c>
      <c r="CT109" s="277">
        <f>[2]Final!CU230</f>
        <v>0</v>
      </c>
      <c r="CU109" s="277">
        <f>[2]Final!CV230</f>
        <v>1.2780457492730475E-3</v>
      </c>
      <c r="CV109" s="277">
        <f>[2]Final!CW230</f>
        <v>2.6349439069254968E-4</v>
      </c>
      <c r="CW109" s="277">
        <f>[2]Final!CX230</f>
        <v>0</v>
      </c>
      <c r="CX109" s="277">
        <f>[2]Final!CY230</f>
        <v>0</v>
      </c>
      <c r="CY109" s="277">
        <f>[2]Final!CZ230</f>
        <v>4.3273502228542801E-2</v>
      </c>
      <c r="CZ109" s="277">
        <f>[2]Final!DA230</f>
        <v>0.80389184122255197</v>
      </c>
      <c r="DA109" s="277">
        <f>[2]Final!DB230</f>
        <v>0</v>
      </c>
      <c r="DB109" s="277">
        <f>[2]Final!DC230</f>
        <v>0</v>
      </c>
      <c r="DC109" s="92"/>
      <c r="DD109" s="92"/>
      <c r="DE109" s="92"/>
      <c r="DF109" s="92"/>
      <c r="DG109" s="92"/>
      <c r="DH109" s="92"/>
      <c r="DI109" s="92"/>
      <c r="DJ109" s="92"/>
      <c r="DK109" s="92"/>
      <c r="DL109" s="92"/>
      <c r="DM109" s="92"/>
      <c r="DN109" s="92"/>
      <c r="DO109" s="92"/>
      <c r="DP109" s="92"/>
    </row>
    <row r="110" spans="1:120" x14ac:dyDescent="0.75">
      <c r="A110" s="226">
        <f t="shared" si="1"/>
        <v>1</v>
      </c>
      <c r="B110" s="92" t="s">
        <v>1269</v>
      </c>
      <c r="C110" s="277">
        <f>[2]Final!D231</f>
        <v>0</v>
      </c>
      <c r="D110" s="277">
        <f>[2]Final!E231</f>
        <v>0</v>
      </c>
      <c r="E110" s="277">
        <f>[2]Final!F231</f>
        <v>0</v>
      </c>
      <c r="F110" s="277">
        <f>[2]Final!G231</f>
        <v>0</v>
      </c>
      <c r="G110" s="277">
        <f>[2]Final!H231</f>
        <v>0</v>
      </c>
      <c r="H110" s="277">
        <f>[2]Final!I231</f>
        <v>0</v>
      </c>
      <c r="I110" s="277">
        <f>[2]Final!J231</f>
        <v>0</v>
      </c>
      <c r="J110" s="277">
        <f>[2]Final!K231</f>
        <v>0</v>
      </c>
      <c r="K110" s="277">
        <f>[2]Final!L231</f>
        <v>0</v>
      </c>
      <c r="L110" s="277">
        <f>[2]Final!M231</f>
        <v>0</v>
      </c>
      <c r="M110" s="277">
        <f>[2]Final!N231</f>
        <v>0</v>
      </c>
      <c r="N110" s="277">
        <f>[2]Final!O231</f>
        <v>0</v>
      </c>
      <c r="O110" s="277">
        <f>[2]Final!P231</f>
        <v>0</v>
      </c>
      <c r="P110" s="277">
        <f>[2]Final!Q231</f>
        <v>0</v>
      </c>
      <c r="Q110" s="277">
        <f>[2]Final!R231</f>
        <v>0</v>
      </c>
      <c r="R110" s="277">
        <f>[2]Final!S231</f>
        <v>0</v>
      </c>
      <c r="S110" s="277">
        <f>[2]Final!T231</f>
        <v>0</v>
      </c>
      <c r="T110" s="277">
        <f>[2]Final!U231</f>
        <v>0</v>
      </c>
      <c r="U110" s="277">
        <f>[2]Final!V231</f>
        <v>0</v>
      </c>
      <c r="V110" s="277">
        <f>[2]Final!W231</f>
        <v>0</v>
      </c>
      <c r="W110" s="277">
        <f>[2]Final!X231</f>
        <v>0</v>
      </c>
      <c r="X110" s="277">
        <f>[2]Final!Y231</f>
        <v>0</v>
      </c>
      <c r="Y110" s="277">
        <f>[2]Final!Z231</f>
        <v>0</v>
      </c>
      <c r="Z110" s="277">
        <f>[2]Final!AA231</f>
        <v>0</v>
      </c>
      <c r="AA110" s="277">
        <f>[2]Final!AB231</f>
        <v>0</v>
      </c>
      <c r="AB110" s="277">
        <f>[2]Final!AC231</f>
        <v>0</v>
      </c>
      <c r="AC110" s="277">
        <f>[2]Final!AD231</f>
        <v>0</v>
      </c>
      <c r="AD110" s="277">
        <f>[2]Final!AE231</f>
        <v>0</v>
      </c>
      <c r="AE110" s="277">
        <f>[2]Final!AF231</f>
        <v>0</v>
      </c>
      <c r="AF110" s="277">
        <f>[2]Final!AG231</f>
        <v>0</v>
      </c>
      <c r="AG110" s="277">
        <f>[2]Final!AH231</f>
        <v>0</v>
      </c>
      <c r="AH110" s="277">
        <f>[2]Final!AI231</f>
        <v>0</v>
      </c>
      <c r="AI110" s="277">
        <f>[2]Final!AJ231</f>
        <v>0</v>
      </c>
      <c r="AJ110" s="277">
        <f>[2]Final!AK231</f>
        <v>0</v>
      </c>
      <c r="AK110" s="277">
        <f>[2]Final!AL231</f>
        <v>0</v>
      </c>
      <c r="AL110" s="277">
        <f>[2]Final!AM231</f>
        <v>0</v>
      </c>
      <c r="AM110" s="277">
        <f>[2]Final!AN231</f>
        <v>0</v>
      </c>
      <c r="AN110" s="277">
        <f>[2]Final!AO231</f>
        <v>0</v>
      </c>
      <c r="AO110" s="277">
        <f>[2]Final!AP231</f>
        <v>0</v>
      </c>
      <c r="AP110" s="277">
        <f>[2]Final!AQ231</f>
        <v>0</v>
      </c>
      <c r="AQ110" s="277">
        <f>[2]Final!AR231</f>
        <v>0</v>
      </c>
      <c r="AR110" s="277">
        <f>[2]Final!AS231</f>
        <v>0</v>
      </c>
      <c r="AS110" s="277">
        <f>[2]Final!AT231</f>
        <v>0</v>
      </c>
      <c r="AT110" s="277">
        <f>[2]Final!AU231</f>
        <v>0</v>
      </c>
      <c r="AU110" s="277">
        <f>[2]Final!AV231</f>
        <v>0</v>
      </c>
      <c r="AV110" s="277">
        <f>[2]Final!AW231</f>
        <v>0</v>
      </c>
      <c r="AW110" s="277">
        <f>[2]Final!AX231</f>
        <v>0</v>
      </c>
      <c r="AX110" s="277">
        <f>[2]Final!AY231</f>
        <v>0</v>
      </c>
      <c r="AY110" s="277">
        <f>[2]Final!AZ231</f>
        <v>0</v>
      </c>
      <c r="AZ110" s="277">
        <f>[2]Final!BA231</f>
        <v>0</v>
      </c>
      <c r="BA110" s="277">
        <f>[2]Final!BB231</f>
        <v>0</v>
      </c>
      <c r="BB110" s="277">
        <f>[2]Final!BC231</f>
        <v>0</v>
      </c>
      <c r="BC110" s="277">
        <f>[2]Final!BD231</f>
        <v>0</v>
      </c>
      <c r="BD110" s="277">
        <f>[2]Final!BE231</f>
        <v>0</v>
      </c>
      <c r="BE110" s="277">
        <f>[2]Final!BF231</f>
        <v>0</v>
      </c>
      <c r="BF110" s="277">
        <f>[2]Final!BG231</f>
        <v>0</v>
      </c>
      <c r="BG110" s="277">
        <f>[2]Final!BH231</f>
        <v>0</v>
      </c>
      <c r="BH110" s="277">
        <f>[2]Final!BI231</f>
        <v>0</v>
      </c>
      <c r="BI110" s="277">
        <f>[2]Final!BJ231</f>
        <v>0</v>
      </c>
      <c r="BJ110" s="277">
        <f>[2]Final!BK231</f>
        <v>0</v>
      </c>
      <c r="BK110" s="277">
        <f>[2]Final!BL231</f>
        <v>0</v>
      </c>
      <c r="BL110" s="277">
        <f>[2]Final!BM231</f>
        <v>0</v>
      </c>
      <c r="BM110" s="277">
        <f>[2]Final!BN231</f>
        <v>0</v>
      </c>
      <c r="BN110" s="277">
        <f>[2]Final!BO231</f>
        <v>0</v>
      </c>
      <c r="BO110" s="277">
        <f>[2]Final!BP231</f>
        <v>0</v>
      </c>
      <c r="BP110" s="277">
        <f>[2]Final!BQ231</f>
        <v>0</v>
      </c>
      <c r="BQ110" s="277">
        <f>[2]Final!BR231</f>
        <v>0</v>
      </c>
      <c r="BR110" s="277">
        <f>[2]Final!BS231</f>
        <v>0</v>
      </c>
      <c r="BS110" s="277">
        <f>[2]Final!BT231</f>
        <v>0</v>
      </c>
      <c r="BT110" s="277">
        <f>[2]Final!BU231</f>
        <v>0</v>
      </c>
      <c r="BU110" s="277">
        <f>[2]Final!BV231</f>
        <v>0</v>
      </c>
      <c r="BV110" s="277">
        <f>[2]Final!BW231</f>
        <v>0</v>
      </c>
      <c r="BW110" s="277">
        <f>[2]Final!BX231</f>
        <v>0</v>
      </c>
      <c r="BX110" s="277">
        <f>[2]Final!BY231</f>
        <v>0</v>
      </c>
      <c r="BY110" s="277">
        <f>[2]Final!BZ231</f>
        <v>0</v>
      </c>
      <c r="BZ110" s="277">
        <f>[2]Final!CA231</f>
        <v>0</v>
      </c>
      <c r="CA110" s="277">
        <f>[2]Final!CB231</f>
        <v>0</v>
      </c>
      <c r="CB110" s="277">
        <f>[2]Final!CC231</f>
        <v>0</v>
      </c>
      <c r="CC110" s="277">
        <f>[2]Final!CD231</f>
        <v>0</v>
      </c>
      <c r="CD110" s="277">
        <f>[2]Final!CE231</f>
        <v>0</v>
      </c>
      <c r="CE110" s="277">
        <f>[2]Final!CF231</f>
        <v>0</v>
      </c>
      <c r="CF110" s="277">
        <f>[2]Final!CG231</f>
        <v>0</v>
      </c>
      <c r="CG110" s="277">
        <f>[2]Final!CH231</f>
        <v>0</v>
      </c>
      <c r="CH110" s="277">
        <f>[2]Final!CI231</f>
        <v>0</v>
      </c>
      <c r="CI110" s="277">
        <f>[2]Final!CJ231</f>
        <v>0</v>
      </c>
      <c r="CJ110" s="277">
        <f>[2]Final!CK231</f>
        <v>0</v>
      </c>
      <c r="CK110" s="277">
        <f>[2]Final!CL231</f>
        <v>0</v>
      </c>
      <c r="CL110" s="277">
        <f>[2]Final!CM231</f>
        <v>0</v>
      </c>
      <c r="CM110" s="277">
        <f>[2]Final!CN231</f>
        <v>0</v>
      </c>
      <c r="CN110" s="277">
        <f>[2]Final!CO231</f>
        <v>0</v>
      </c>
      <c r="CO110" s="277">
        <f>[2]Final!CP231</f>
        <v>0</v>
      </c>
      <c r="CP110" s="277">
        <f>[2]Final!CQ231</f>
        <v>0</v>
      </c>
      <c r="CQ110" s="277">
        <f>[2]Final!CR231</f>
        <v>0</v>
      </c>
      <c r="CR110" s="277">
        <f>[2]Final!CS231</f>
        <v>0</v>
      </c>
      <c r="CS110" s="277">
        <f>[2]Final!CT231</f>
        <v>0</v>
      </c>
      <c r="CT110" s="277">
        <f>[2]Final!CU231</f>
        <v>0</v>
      </c>
      <c r="CU110" s="277">
        <f>[2]Final!CV231</f>
        <v>0</v>
      </c>
      <c r="CV110" s="277">
        <f>[2]Final!CW231</f>
        <v>0</v>
      </c>
      <c r="CW110" s="277">
        <f>[2]Final!CX231</f>
        <v>0</v>
      </c>
      <c r="CX110" s="277">
        <f>[2]Final!CY231</f>
        <v>0</v>
      </c>
      <c r="CY110" s="277">
        <f>[2]Final!CZ231</f>
        <v>0</v>
      </c>
      <c r="CZ110" s="277">
        <f>[2]Final!DA231</f>
        <v>0</v>
      </c>
      <c r="DA110" s="277">
        <f>[2]Final!DB231</f>
        <v>1</v>
      </c>
      <c r="DB110" s="277">
        <f>[2]Final!DC231</f>
        <v>0</v>
      </c>
      <c r="DC110" s="92"/>
      <c r="DD110" s="92"/>
      <c r="DE110" s="92"/>
      <c r="DF110" s="92"/>
      <c r="DG110" s="92"/>
      <c r="DH110" s="92"/>
      <c r="DI110" s="92"/>
      <c r="DJ110" s="92"/>
      <c r="DK110" s="92"/>
      <c r="DL110" s="92"/>
      <c r="DM110" s="92"/>
      <c r="DN110" s="92"/>
      <c r="DO110" s="92"/>
      <c r="DP110" s="92"/>
    </row>
    <row r="111" spans="1:120" x14ac:dyDescent="0.75">
      <c r="A111" s="226">
        <f t="shared" si="1"/>
        <v>0</v>
      </c>
      <c r="B111" s="92" t="s">
        <v>1618</v>
      </c>
      <c r="C111" s="277">
        <f>[2]Final!D232</f>
        <v>0</v>
      </c>
      <c r="D111" s="277">
        <f>[2]Final!E232</f>
        <v>0</v>
      </c>
      <c r="E111" s="277">
        <f>[2]Final!F232</f>
        <v>0</v>
      </c>
      <c r="F111" s="277">
        <f>[2]Final!G232</f>
        <v>0</v>
      </c>
      <c r="G111" s="277">
        <f>[2]Final!H232</f>
        <v>0</v>
      </c>
      <c r="H111" s="277">
        <f>[2]Final!I232</f>
        <v>0</v>
      </c>
      <c r="I111" s="277">
        <f>[2]Final!J232</f>
        <v>0</v>
      </c>
      <c r="J111" s="277">
        <f>[2]Final!K232</f>
        <v>0</v>
      </c>
      <c r="K111" s="277">
        <f>[2]Final!L232</f>
        <v>0</v>
      </c>
      <c r="L111" s="277">
        <f>[2]Final!M232</f>
        <v>0</v>
      </c>
      <c r="M111" s="277">
        <f>[2]Final!N232</f>
        <v>0</v>
      </c>
      <c r="N111" s="277">
        <f>[2]Final!O232</f>
        <v>0</v>
      </c>
      <c r="O111" s="277">
        <f>[2]Final!P232</f>
        <v>0</v>
      </c>
      <c r="P111" s="277">
        <f>[2]Final!Q232</f>
        <v>0</v>
      </c>
      <c r="Q111" s="277">
        <f>[2]Final!R232</f>
        <v>0</v>
      </c>
      <c r="R111" s="277">
        <f>[2]Final!S232</f>
        <v>0</v>
      </c>
      <c r="S111" s="277">
        <f>[2]Final!T232</f>
        <v>0</v>
      </c>
      <c r="T111" s="277">
        <f>[2]Final!U232</f>
        <v>0</v>
      </c>
      <c r="U111" s="277">
        <f>[2]Final!V232</f>
        <v>0</v>
      </c>
      <c r="V111" s="277">
        <f>[2]Final!W232</f>
        <v>0</v>
      </c>
      <c r="W111" s="277">
        <f>[2]Final!X232</f>
        <v>0</v>
      </c>
      <c r="X111" s="277">
        <f>[2]Final!Y232</f>
        <v>0</v>
      </c>
      <c r="Y111" s="277">
        <f>[2]Final!Z232</f>
        <v>0</v>
      </c>
      <c r="Z111" s="277">
        <f>[2]Final!AA232</f>
        <v>0</v>
      </c>
      <c r="AA111" s="277">
        <f>[2]Final!AB232</f>
        <v>0</v>
      </c>
      <c r="AB111" s="277">
        <f>[2]Final!AC232</f>
        <v>0</v>
      </c>
      <c r="AC111" s="277">
        <f>[2]Final!AD232</f>
        <v>0</v>
      </c>
      <c r="AD111" s="277">
        <f>[2]Final!AE232</f>
        <v>0</v>
      </c>
      <c r="AE111" s="277">
        <f>[2]Final!AF232</f>
        <v>0</v>
      </c>
      <c r="AF111" s="277">
        <f>[2]Final!AG232</f>
        <v>0</v>
      </c>
      <c r="AG111" s="277">
        <f>[2]Final!AH232</f>
        <v>0</v>
      </c>
      <c r="AH111" s="277">
        <f>[2]Final!AI232</f>
        <v>0</v>
      </c>
      <c r="AI111" s="277">
        <f>[2]Final!AJ232</f>
        <v>0</v>
      </c>
      <c r="AJ111" s="277">
        <f>[2]Final!AK232</f>
        <v>0</v>
      </c>
      <c r="AK111" s="277">
        <f>[2]Final!AL232</f>
        <v>0</v>
      </c>
      <c r="AL111" s="277">
        <f>[2]Final!AM232</f>
        <v>0</v>
      </c>
      <c r="AM111" s="277">
        <f>[2]Final!AN232</f>
        <v>0</v>
      </c>
      <c r="AN111" s="277">
        <f>[2]Final!AO232</f>
        <v>0</v>
      </c>
      <c r="AO111" s="277">
        <f>[2]Final!AP232</f>
        <v>0</v>
      </c>
      <c r="AP111" s="277">
        <f>[2]Final!AQ232</f>
        <v>0</v>
      </c>
      <c r="AQ111" s="277">
        <f>[2]Final!AR232</f>
        <v>0</v>
      </c>
      <c r="AR111" s="277">
        <f>[2]Final!AS232</f>
        <v>0</v>
      </c>
      <c r="AS111" s="277">
        <f>[2]Final!AT232</f>
        <v>0</v>
      </c>
      <c r="AT111" s="277">
        <f>[2]Final!AU232</f>
        <v>0</v>
      </c>
      <c r="AU111" s="277">
        <f>[2]Final!AV232</f>
        <v>0</v>
      </c>
      <c r="AV111" s="277">
        <f>[2]Final!AW232</f>
        <v>0</v>
      </c>
      <c r="AW111" s="277">
        <f>[2]Final!AX232</f>
        <v>0</v>
      </c>
      <c r="AX111" s="277">
        <f>[2]Final!AY232</f>
        <v>0</v>
      </c>
      <c r="AY111" s="277">
        <f>[2]Final!AZ232</f>
        <v>0</v>
      </c>
      <c r="AZ111" s="277">
        <f>[2]Final!BA232</f>
        <v>0</v>
      </c>
      <c r="BA111" s="277">
        <f>[2]Final!BB232</f>
        <v>0</v>
      </c>
      <c r="BB111" s="277">
        <f>[2]Final!BC232</f>
        <v>0</v>
      </c>
      <c r="BC111" s="277">
        <f>[2]Final!BD232</f>
        <v>0</v>
      </c>
      <c r="BD111" s="277">
        <f>[2]Final!BE232</f>
        <v>0</v>
      </c>
      <c r="BE111" s="277">
        <f>[2]Final!BF232</f>
        <v>0</v>
      </c>
      <c r="BF111" s="277">
        <f>[2]Final!BG232</f>
        <v>0</v>
      </c>
      <c r="BG111" s="277">
        <f>[2]Final!BH232</f>
        <v>0</v>
      </c>
      <c r="BH111" s="277">
        <f>[2]Final!BI232</f>
        <v>0</v>
      </c>
      <c r="BI111" s="277">
        <f>[2]Final!BJ232</f>
        <v>0</v>
      </c>
      <c r="BJ111" s="277">
        <f>[2]Final!BK232</f>
        <v>0</v>
      </c>
      <c r="BK111" s="277">
        <f>[2]Final!BL232</f>
        <v>0</v>
      </c>
      <c r="BL111" s="277">
        <f>[2]Final!BM232</f>
        <v>0</v>
      </c>
      <c r="BM111" s="277">
        <f>[2]Final!BN232</f>
        <v>0</v>
      </c>
      <c r="BN111" s="277">
        <f>[2]Final!BO232</f>
        <v>0</v>
      </c>
      <c r="BO111" s="277">
        <f>[2]Final!BP232</f>
        <v>0</v>
      </c>
      <c r="BP111" s="277">
        <f>[2]Final!BQ232</f>
        <v>0</v>
      </c>
      <c r="BQ111" s="277">
        <f>[2]Final!BR232</f>
        <v>0</v>
      </c>
      <c r="BR111" s="277">
        <f>[2]Final!BS232</f>
        <v>0</v>
      </c>
      <c r="BS111" s="277">
        <f>[2]Final!BT232</f>
        <v>0</v>
      </c>
      <c r="BT111" s="277">
        <f>[2]Final!BU232</f>
        <v>0</v>
      </c>
      <c r="BU111" s="277">
        <f>[2]Final!BV232</f>
        <v>0</v>
      </c>
      <c r="BV111" s="277">
        <f>[2]Final!BW232</f>
        <v>0</v>
      </c>
      <c r="BW111" s="277">
        <f>[2]Final!BX232</f>
        <v>0</v>
      </c>
      <c r="BX111" s="277">
        <f>[2]Final!BY232</f>
        <v>0</v>
      </c>
      <c r="BY111" s="277">
        <f>[2]Final!BZ232</f>
        <v>0</v>
      </c>
      <c r="BZ111" s="277">
        <f>[2]Final!CA232</f>
        <v>0</v>
      </c>
      <c r="CA111" s="277">
        <f>[2]Final!CB232</f>
        <v>0</v>
      </c>
      <c r="CB111" s="277">
        <f>[2]Final!CC232</f>
        <v>0</v>
      </c>
      <c r="CC111" s="277">
        <f>[2]Final!CD232</f>
        <v>0</v>
      </c>
      <c r="CD111" s="277">
        <f>[2]Final!CE232</f>
        <v>0</v>
      </c>
      <c r="CE111" s="277">
        <f>[2]Final!CF232</f>
        <v>0</v>
      </c>
      <c r="CF111" s="277">
        <f>[2]Final!CG232</f>
        <v>0</v>
      </c>
      <c r="CG111" s="277">
        <f>[2]Final!CH232</f>
        <v>0</v>
      </c>
      <c r="CH111" s="277">
        <f>[2]Final!CI232</f>
        <v>0</v>
      </c>
      <c r="CI111" s="277">
        <f>[2]Final!CJ232</f>
        <v>0</v>
      </c>
      <c r="CJ111" s="277">
        <f>[2]Final!CK232</f>
        <v>0</v>
      </c>
      <c r="CK111" s="277">
        <f>[2]Final!CL232</f>
        <v>0</v>
      </c>
      <c r="CL111" s="277">
        <f>[2]Final!CM232</f>
        <v>0</v>
      </c>
      <c r="CM111" s="277">
        <f>[2]Final!CN232</f>
        <v>0</v>
      </c>
      <c r="CN111" s="277">
        <f>[2]Final!CO232</f>
        <v>0</v>
      </c>
      <c r="CO111" s="277">
        <f>[2]Final!CP232</f>
        <v>0</v>
      </c>
      <c r="CP111" s="277">
        <f>[2]Final!CQ232</f>
        <v>0</v>
      </c>
      <c r="CQ111" s="277">
        <f>[2]Final!CR232</f>
        <v>0</v>
      </c>
      <c r="CR111" s="277">
        <f>[2]Final!CS232</f>
        <v>0</v>
      </c>
      <c r="CS111" s="277">
        <f>[2]Final!CT232</f>
        <v>0</v>
      </c>
      <c r="CT111" s="277">
        <f>[2]Final!CU232</f>
        <v>0</v>
      </c>
      <c r="CU111" s="277">
        <f>[2]Final!CV232</f>
        <v>0</v>
      </c>
      <c r="CV111" s="277">
        <f>[2]Final!CW232</f>
        <v>0</v>
      </c>
      <c r="CW111" s="277">
        <f>[2]Final!CX232</f>
        <v>0</v>
      </c>
      <c r="CX111" s="277">
        <f>[2]Final!CY232</f>
        <v>0</v>
      </c>
      <c r="CY111" s="277">
        <f>[2]Final!CZ232</f>
        <v>0</v>
      </c>
      <c r="CZ111" s="277">
        <f>[2]Final!DA232</f>
        <v>0</v>
      </c>
      <c r="DA111" s="277">
        <f>[2]Final!DB232</f>
        <v>0</v>
      </c>
      <c r="DB111" s="277">
        <f>[2]Final!DC232</f>
        <v>0</v>
      </c>
      <c r="DC111" s="92"/>
      <c r="DD111" s="92"/>
      <c r="DE111" s="92"/>
      <c r="DF111" s="92"/>
      <c r="DG111" s="92"/>
      <c r="DH111" s="92"/>
      <c r="DI111" s="92"/>
      <c r="DJ111" s="92"/>
      <c r="DK111" s="92"/>
      <c r="DL111" s="92"/>
      <c r="DM111" s="92"/>
      <c r="DN111" s="92"/>
      <c r="DO111" s="92"/>
      <c r="DP111" s="92"/>
    </row>
    <row r="112" spans="1:120" x14ac:dyDescent="0.75">
      <c r="A112" s="226">
        <f t="shared" si="1"/>
        <v>0</v>
      </c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92"/>
      <c r="AY112" s="92"/>
      <c r="AZ112" s="92"/>
      <c r="BA112" s="92"/>
      <c r="BB112" s="92"/>
      <c r="BC112" s="92"/>
      <c r="BD112" s="92"/>
      <c r="BE112" s="92"/>
      <c r="BF112" s="92"/>
      <c r="BG112" s="92"/>
      <c r="BH112" s="92"/>
      <c r="BI112" s="92"/>
      <c r="BJ112" s="92"/>
      <c r="BK112" s="92"/>
      <c r="BL112" s="92"/>
      <c r="BM112" s="92"/>
      <c r="BN112" s="92"/>
      <c r="BO112" s="92"/>
      <c r="BP112" s="92"/>
      <c r="BQ112" s="92"/>
      <c r="BR112" s="92"/>
      <c r="BS112" s="92"/>
      <c r="BT112" s="92"/>
      <c r="BU112" s="92"/>
      <c r="BV112" s="92"/>
      <c r="BW112" s="92"/>
      <c r="BX112" s="92"/>
      <c r="BY112" s="92"/>
      <c r="BZ112" s="92"/>
      <c r="CA112" s="92"/>
      <c r="CB112" s="92"/>
      <c r="CC112" s="92"/>
      <c r="CD112" s="92"/>
      <c r="CE112" s="92"/>
      <c r="CF112" s="92"/>
      <c r="CG112" s="92"/>
      <c r="CH112" s="92"/>
      <c r="CI112" s="92"/>
      <c r="CJ112" s="92"/>
      <c r="CK112" s="92"/>
      <c r="CL112" s="92"/>
      <c r="CM112" s="92"/>
      <c r="CN112" s="92"/>
      <c r="CO112" s="92"/>
      <c r="CP112" s="92"/>
      <c r="CQ112" s="92"/>
      <c r="CR112" s="92"/>
      <c r="CS112" s="92"/>
      <c r="CT112" s="92"/>
      <c r="CU112" s="92"/>
      <c r="CV112" s="92"/>
      <c r="CW112" s="92"/>
      <c r="CX112" s="92"/>
      <c r="CY112" s="92"/>
      <c r="CZ112" s="92"/>
      <c r="DA112" s="92"/>
      <c r="DB112" s="92"/>
      <c r="DC112" s="92"/>
      <c r="DD112" s="92"/>
      <c r="DE112" s="92"/>
      <c r="DF112" s="92"/>
      <c r="DG112" s="92"/>
      <c r="DH112" s="92"/>
      <c r="DI112" s="92"/>
      <c r="DJ112" s="92"/>
      <c r="DK112" s="92"/>
      <c r="DL112" s="92"/>
      <c r="DM112" s="92"/>
      <c r="DN112" s="92"/>
      <c r="DO112" s="92"/>
      <c r="DP112" s="92"/>
    </row>
    <row r="113" spans="1:120" x14ac:dyDescent="0.75">
      <c r="A113" s="226">
        <f t="shared" si="1"/>
        <v>0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  <c r="AS113" s="92"/>
      <c r="AT113" s="92"/>
      <c r="AU113" s="92"/>
      <c r="AV113" s="92"/>
      <c r="AW113" s="92"/>
      <c r="AX113" s="92"/>
      <c r="AY113" s="92"/>
      <c r="AZ113" s="92"/>
      <c r="BA113" s="92"/>
      <c r="BB113" s="92"/>
      <c r="BC113" s="92"/>
      <c r="BD113" s="92"/>
      <c r="BE113" s="92"/>
      <c r="BF113" s="92"/>
      <c r="BG113" s="92"/>
      <c r="BH113" s="92"/>
      <c r="BI113" s="92"/>
      <c r="BJ113" s="92"/>
      <c r="BK113" s="92"/>
      <c r="BL113" s="92"/>
      <c r="BM113" s="92"/>
      <c r="BN113" s="92"/>
      <c r="BO113" s="92"/>
      <c r="BP113" s="92"/>
      <c r="BQ113" s="92"/>
      <c r="BR113" s="92"/>
      <c r="BS113" s="92"/>
      <c r="BT113" s="92"/>
      <c r="BU113" s="92"/>
      <c r="BV113" s="92"/>
      <c r="BW113" s="92"/>
      <c r="BX113" s="92"/>
      <c r="BY113" s="92"/>
      <c r="BZ113" s="92"/>
      <c r="CA113" s="92"/>
      <c r="CB113" s="92"/>
      <c r="CC113" s="92"/>
      <c r="CD113" s="92"/>
      <c r="CE113" s="92"/>
      <c r="CF113" s="92"/>
      <c r="CG113" s="92"/>
      <c r="CH113" s="92"/>
      <c r="CI113" s="92"/>
      <c r="CJ113" s="92"/>
      <c r="CK113" s="92"/>
      <c r="CL113" s="92"/>
      <c r="CM113" s="92"/>
      <c r="CN113" s="92"/>
      <c r="CO113" s="92"/>
      <c r="CP113" s="92"/>
      <c r="CQ113" s="92"/>
      <c r="CR113" s="92"/>
      <c r="CS113" s="92"/>
      <c r="CT113" s="92"/>
      <c r="CU113" s="92"/>
      <c r="CV113" s="92"/>
      <c r="CW113" s="92"/>
      <c r="CX113" s="92"/>
      <c r="CY113" s="92"/>
      <c r="CZ113" s="92"/>
      <c r="DA113" s="92"/>
      <c r="DB113" s="92"/>
      <c r="DC113" s="92"/>
      <c r="DD113" s="92"/>
      <c r="DE113" s="92"/>
      <c r="DF113" s="92"/>
      <c r="DG113" s="92"/>
      <c r="DH113" s="92"/>
      <c r="DI113" s="92"/>
      <c r="DJ113" s="92"/>
      <c r="DK113" s="92"/>
      <c r="DL113" s="92"/>
      <c r="DM113" s="92"/>
      <c r="DN113" s="92"/>
      <c r="DO113" s="92"/>
      <c r="DP113" s="92"/>
    </row>
    <row r="114" spans="1:120" x14ac:dyDescent="0.75">
      <c r="A114" s="226">
        <f t="shared" si="1"/>
        <v>0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92"/>
      <c r="AY114" s="92"/>
      <c r="AZ114" s="92"/>
      <c r="BA114" s="92"/>
      <c r="BB114" s="92"/>
      <c r="BC114" s="92"/>
      <c r="BD114" s="92"/>
      <c r="BE114" s="92"/>
      <c r="BF114" s="92"/>
      <c r="BG114" s="92"/>
      <c r="BH114" s="92"/>
      <c r="BI114" s="92"/>
      <c r="BJ114" s="92"/>
      <c r="BK114" s="92"/>
      <c r="BL114" s="92"/>
      <c r="BM114" s="92"/>
      <c r="BN114" s="92"/>
      <c r="BO114" s="92"/>
      <c r="BP114" s="92"/>
      <c r="BQ114" s="92"/>
      <c r="BR114" s="92"/>
      <c r="BS114" s="92"/>
      <c r="BT114" s="92"/>
      <c r="BU114" s="92"/>
      <c r="BV114" s="92"/>
      <c r="BW114" s="92"/>
      <c r="BX114" s="92"/>
      <c r="BY114" s="92"/>
      <c r="BZ114" s="92"/>
      <c r="CA114" s="92"/>
      <c r="CB114" s="92"/>
      <c r="CC114" s="92"/>
      <c r="CD114" s="92"/>
      <c r="CE114" s="92"/>
      <c r="CF114" s="92"/>
      <c r="CG114" s="92"/>
      <c r="CH114" s="92"/>
      <c r="CI114" s="92"/>
      <c r="CJ114" s="92"/>
      <c r="CK114" s="92"/>
      <c r="CL114" s="92"/>
      <c r="CM114" s="92"/>
      <c r="CN114" s="92"/>
      <c r="CO114" s="92"/>
      <c r="CP114" s="92"/>
      <c r="CQ114" s="92"/>
      <c r="CR114" s="92"/>
      <c r="CS114" s="92"/>
      <c r="CT114" s="92"/>
      <c r="CU114" s="92"/>
      <c r="CV114" s="92"/>
      <c r="CW114" s="92"/>
      <c r="CX114" s="92"/>
      <c r="CY114" s="92"/>
      <c r="CZ114" s="92"/>
      <c r="DA114" s="92"/>
      <c r="DB114" s="92"/>
      <c r="DC114" s="92"/>
      <c r="DD114" s="92"/>
      <c r="DE114" s="92"/>
      <c r="DF114" s="92"/>
      <c r="DG114" s="92"/>
      <c r="DH114" s="92"/>
      <c r="DI114" s="92"/>
      <c r="DJ114" s="92"/>
      <c r="DK114" s="92"/>
      <c r="DL114" s="92"/>
      <c r="DM114" s="92"/>
      <c r="DN114" s="92"/>
      <c r="DO114" s="92"/>
      <c r="DP114" s="92"/>
    </row>
    <row r="115" spans="1:120" x14ac:dyDescent="0.75">
      <c r="A115" s="29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92"/>
      <c r="AY115" s="92"/>
      <c r="AZ115" s="92"/>
      <c r="BA115" s="92"/>
      <c r="BB115" s="92"/>
      <c r="BC115" s="92"/>
      <c r="BD115" s="92"/>
      <c r="BE115" s="92"/>
      <c r="BF115" s="92"/>
      <c r="BG115" s="92"/>
      <c r="BH115" s="92"/>
      <c r="BI115" s="92"/>
      <c r="BJ115" s="92"/>
      <c r="BK115" s="92"/>
      <c r="BL115" s="92"/>
      <c r="BM115" s="92"/>
      <c r="BN115" s="92"/>
      <c r="BO115" s="92"/>
      <c r="BP115" s="92"/>
      <c r="BQ115" s="92"/>
      <c r="BR115" s="92"/>
      <c r="BS115" s="92"/>
      <c r="BT115" s="92"/>
      <c r="BU115" s="92"/>
      <c r="BV115" s="92"/>
      <c r="BW115" s="92"/>
      <c r="BX115" s="92"/>
      <c r="BY115" s="92"/>
      <c r="BZ115" s="92"/>
      <c r="CA115" s="92"/>
      <c r="CB115" s="92"/>
      <c r="CC115" s="92"/>
      <c r="CD115" s="92"/>
      <c r="CE115" s="92"/>
      <c r="CF115" s="92"/>
      <c r="CG115" s="92"/>
      <c r="CH115" s="92"/>
      <c r="CI115" s="92"/>
      <c r="CJ115" s="92"/>
      <c r="CK115" s="92"/>
      <c r="CL115" s="92"/>
      <c r="CM115" s="92"/>
      <c r="CN115" s="92"/>
      <c r="CO115" s="92"/>
      <c r="CP115" s="92"/>
      <c r="CQ115" s="92"/>
      <c r="CR115" s="92"/>
      <c r="CS115" s="92"/>
      <c r="CT115" s="92"/>
      <c r="CU115" s="92"/>
      <c r="CV115" s="92"/>
      <c r="CW115" s="92"/>
      <c r="CX115" s="92"/>
      <c r="CY115" s="92"/>
      <c r="CZ115" s="92"/>
      <c r="DA115" s="92"/>
      <c r="DB115" s="92"/>
      <c r="DC115" s="92"/>
      <c r="DD115" s="92"/>
      <c r="DE115" s="92"/>
      <c r="DF115" s="92"/>
      <c r="DG115" s="92"/>
      <c r="DH115" s="92"/>
      <c r="DI115" s="92"/>
      <c r="DJ115" s="92"/>
      <c r="DK115" s="92"/>
      <c r="DL115" s="92"/>
      <c r="DM115" s="92"/>
      <c r="DN115" s="92"/>
      <c r="DO115" s="92"/>
      <c r="DP115" s="92"/>
    </row>
    <row r="116" spans="1:120" x14ac:dyDescent="0.75">
      <c r="A116" s="29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92"/>
      <c r="AY116" s="92"/>
      <c r="AZ116" s="92"/>
      <c r="BA116" s="92"/>
      <c r="BB116" s="92"/>
      <c r="BC116" s="92"/>
      <c r="BD116" s="92"/>
      <c r="BE116" s="92"/>
      <c r="BF116" s="92"/>
      <c r="BG116" s="92"/>
      <c r="BH116" s="92"/>
      <c r="BI116" s="92"/>
      <c r="BJ116" s="92"/>
      <c r="BK116" s="92"/>
      <c r="BL116" s="92"/>
      <c r="BM116" s="92"/>
      <c r="BN116" s="92"/>
      <c r="BO116" s="92"/>
      <c r="BP116" s="92"/>
      <c r="BQ116" s="92"/>
      <c r="BR116" s="92"/>
      <c r="BS116" s="92"/>
      <c r="BT116" s="92"/>
      <c r="BU116" s="92"/>
      <c r="BV116" s="92"/>
      <c r="BW116" s="92"/>
      <c r="BX116" s="92"/>
      <c r="BY116" s="92"/>
      <c r="BZ116" s="92"/>
      <c r="CA116" s="92"/>
      <c r="CB116" s="92"/>
      <c r="CC116" s="92"/>
      <c r="CD116" s="92"/>
      <c r="CE116" s="92"/>
      <c r="CF116" s="92"/>
      <c r="CG116" s="92"/>
      <c r="CH116" s="92"/>
      <c r="CI116" s="92"/>
      <c r="CJ116" s="92"/>
      <c r="CK116" s="92"/>
      <c r="CL116" s="92"/>
      <c r="CM116" s="92"/>
      <c r="CN116" s="92"/>
      <c r="CO116" s="92"/>
      <c r="CP116" s="92"/>
      <c r="CQ116" s="92"/>
      <c r="CR116" s="92"/>
      <c r="CS116" s="92"/>
      <c r="CT116" s="92"/>
      <c r="CU116" s="92"/>
      <c r="CV116" s="92"/>
      <c r="CW116" s="92"/>
      <c r="CX116" s="92"/>
      <c r="CY116" s="92"/>
      <c r="CZ116" s="92"/>
      <c r="DA116" s="92"/>
      <c r="DB116" s="92"/>
      <c r="DC116" s="92"/>
      <c r="DD116" s="92"/>
      <c r="DE116" s="92"/>
      <c r="DF116" s="92"/>
      <c r="DG116" s="92"/>
      <c r="DH116" s="92"/>
      <c r="DI116" s="92"/>
      <c r="DJ116" s="92"/>
      <c r="DK116" s="92"/>
      <c r="DL116" s="92"/>
      <c r="DM116" s="92"/>
      <c r="DN116" s="92"/>
      <c r="DO116" s="92"/>
      <c r="DP116" s="92"/>
    </row>
    <row r="117" spans="1:120" x14ac:dyDescent="0.75">
      <c r="A117" s="2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92"/>
      <c r="AY117" s="92"/>
      <c r="AZ117" s="92"/>
      <c r="BA117" s="92"/>
      <c r="BB117" s="92"/>
      <c r="BC117" s="92"/>
      <c r="BD117" s="92"/>
      <c r="BE117" s="92"/>
      <c r="BF117" s="92"/>
      <c r="BG117" s="92"/>
      <c r="BH117" s="92"/>
      <c r="BI117" s="92"/>
      <c r="BJ117" s="92"/>
      <c r="BK117" s="92"/>
      <c r="BL117" s="92"/>
      <c r="BM117" s="92"/>
      <c r="BN117" s="92"/>
      <c r="BO117" s="92"/>
      <c r="BP117" s="92"/>
      <c r="BQ117" s="92"/>
      <c r="BR117" s="92"/>
      <c r="BS117" s="92"/>
      <c r="BT117" s="92"/>
      <c r="BU117" s="92"/>
      <c r="BV117" s="92"/>
      <c r="BW117" s="92"/>
      <c r="BX117" s="92"/>
      <c r="BY117" s="92"/>
      <c r="BZ117" s="92"/>
      <c r="CA117" s="92"/>
      <c r="CB117" s="92"/>
      <c r="CC117" s="92"/>
      <c r="CD117" s="92"/>
      <c r="CE117" s="92"/>
      <c r="CF117" s="92"/>
      <c r="CG117" s="92"/>
      <c r="CH117" s="92"/>
      <c r="CI117" s="92"/>
      <c r="CJ117" s="92"/>
      <c r="CK117" s="92"/>
      <c r="CL117" s="92"/>
      <c r="CM117" s="92"/>
      <c r="CN117" s="92"/>
      <c r="CO117" s="92"/>
      <c r="CP117" s="92"/>
      <c r="CQ117" s="92"/>
      <c r="CR117" s="92"/>
      <c r="CS117" s="92"/>
      <c r="CT117" s="92"/>
      <c r="CU117" s="92"/>
      <c r="CV117" s="92"/>
      <c r="CW117" s="92"/>
      <c r="CX117" s="92"/>
      <c r="CY117" s="92"/>
      <c r="CZ117" s="92"/>
      <c r="DA117" s="92"/>
      <c r="DB117" s="92"/>
      <c r="DC117" s="92"/>
      <c r="DD117" s="92"/>
      <c r="DE117" s="92"/>
      <c r="DF117" s="92"/>
      <c r="DG117" s="92"/>
      <c r="DH117" s="92"/>
      <c r="DI117" s="92"/>
      <c r="DJ117" s="92"/>
      <c r="DK117" s="92"/>
      <c r="DL117" s="92"/>
      <c r="DM117" s="92"/>
      <c r="DN117" s="92"/>
      <c r="DO117" s="92"/>
      <c r="DP117" s="92"/>
    </row>
    <row r="118" spans="1:120" x14ac:dyDescent="0.75">
      <c r="A118" s="29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  <c r="AQ118" s="92"/>
      <c r="AR118" s="92"/>
      <c r="AS118" s="92"/>
      <c r="AT118" s="92"/>
      <c r="AU118" s="92"/>
      <c r="AV118" s="92"/>
      <c r="AW118" s="92"/>
      <c r="AX118" s="92"/>
      <c r="AY118" s="92"/>
      <c r="AZ118" s="92"/>
      <c r="BA118" s="92"/>
      <c r="BB118" s="92"/>
      <c r="BC118" s="92"/>
      <c r="BD118" s="92"/>
      <c r="BE118" s="92"/>
      <c r="BF118" s="92"/>
      <c r="BG118" s="92"/>
      <c r="BH118" s="92"/>
      <c r="BI118" s="92"/>
      <c r="BJ118" s="92"/>
      <c r="BK118" s="92"/>
      <c r="BL118" s="92"/>
      <c r="BM118" s="92"/>
      <c r="BN118" s="92"/>
      <c r="BO118" s="92"/>
      <c r="BP118" s="92"/>
      <c r="BQ118" s="92"/>
      <c r="BR118" s="92"/>
      <c r="BS118" s="92"/>
      <c r="BT118" s="92"/>
      <c r="BU118" s="92"/>
      <c r="BV118" s="92"/>
      <c r="BW118" s="92"/>
      <c r="BX118" s="92"/>
      <c r="BY118" s="92"/>
      <c r="BZ118" s="92"/>
      <c r="CA118" s="92"/>
      <c r="CB118" s="92"/>
      <c r="CC118" s="92"/>
      <c r="CD118" s="92"/>
      <c r="CE118" s="92"/>
      <c r="CF118" s="92"/>
      <c r="CG118" s="92"/>
      <c r="CH118" s="92"/>
      <c r="CI118" s="92"/>
      <c r="CJ118" s="92"/>
      <c r="CK118" s="92"/>
      <c r="CL118" s="92"/>
      <c r="CM118" s="92"/>
      <c r="CN118" s="92"/>
      <c r="CO118" s="92"/>
      <c r="CP118" s="92"/>
      <c r="CQ118" s="92"/>
      <c r="CR118" s="92"/>
      <c r="CS118" s="92"/>
      <c r="CT118" s="92"/>
      <c r="CU118" s="92"/>
      <c r="CV118" s="92"/>
      <c r="CW118" s="92"/>
      <c r="CX118" s="92"/>
      <c r="CY118" s="92"/>
      <c r="CZ118" s="92"/>
      <c r="DA118" s="92"/>
      <c r="DB118" s="92"/>
      <c r="DC118" s="92"/>
      <c r="DD118" s="92"/>
      <c r="DE118" s="92"/>
      <c r="DF118" s="92"/>
      <c r="DG118" s="92"/>
      <c r="DH118" s="92"/>
      <c r="DI118" s="92"/>
      <c r="DJ118" s="92"/>
      <c r="DK118" s="92"/>
      <c r="DL118" s="92"/>
      <c r="DM118" s="92"/>
      <c r="DN118" s="92"/>
      <c r="DO118" s="92"/>
      <c r="DP118" s="92"/>
    </row>
    <row r="119" spans="1:120" x14ac:dyDescent="0.75">
      <c r="A119" s="29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92"/>
      <c r="AY119" s="92"/>
      <c r="AZ119" s="92"/>
      <c r="BA119" s="92"/>
      <c r="BB119" s="92"/>
      <c r="BC119" s="92"/>
      <c r="BD119" s="92"/>
      <c r="BE119" s="92"/>
      <c r="BF119" s="92"/>
      <c r="BG119" s="92"/>
      <c r="BH119" s="92"/>
      <c r="BI119" s="92"/>
      <c r="BJ119" s="92"/>
      <c r="BK119" s="92"/>
      <c r="BL119" s="92"/>
      <c r="BM119" s="92"/>
      <c r="BN119" s="92"/>
      <c r="BO119" s="92"/>
      <c r="BP119" s="92"/>
      <c r="BQ119" s="92"/>
      <c r="BR119" s="92"/>
      <c r="BS119" s="92"/>
      <c r="BT119" s="92"/>
      <c r="BU119" s="92"/>
      <c r="BV119" s="92"/>
      <c r="BW119" s="92"/>
      <c r="BX119" s="92"/>
      <c r="BY119" s="92"/>
      <c r="BZ119" s="92"/>
      <c r="CA119" s="92"/>
      <c r="CB119" s="92"/>
      <c r="CC119" s="92"/>
      <c r="CD119" s="92"/>
      <c r="CE119" s="92"/>
      <c r="CF119" s="92"/>
      <c r="CG119" s="92"/>
      <c r="CH119" s="92"/>
      <c r="CI119" s="92"/>
      <c r="CJ119" s="92"/>
      <c r="CK119" s="92"/>
      <c r="CL119" s="92"/>
      <c r="CM119" s="92"/>
      <c r="CN119" s="92"/>
      <c r="CO119" s="92"/>
      <c r="CP119" s="92"/>
      <c r="CQ119" s="92"/>
      <c r="CR119" s="92"/>
      <c r="CS119" s="92"/>
      <c r="CT119" s="92"/>
      <c r="CU119" s="92"/>
      <c r="CV119" s="92"/>
      <c r="CW119" s="92"/>
      <c r="CX119" s="92"/>
      <c r="CY119" s="92"/>
      <c r="CZ119" s="92"/>
      <c r="DA119" s="92"/>
      <c r="DB119" s="92"/>
      <c r="DC119" s="92"/>
      <c r="DD119" s="92"/>
      <c r="DE119" s="92"/>
      <c r="DF119" s="92"/>
      <c r="DG119" s="92"/>
      <c r="DH119" s="92"/>
      <c r="DI119" s="92"/>
      <c r="DJ119" s="92"/>
      <c r="DK119" s="92"/>
      <c r="DL119" s="92"/>
      <c r="DM119" s="92"/>
      <c r="DN119" s="92"/>
      <c r="DO119" s="92"/>
      <c r="DP119" s="92"/>
    </row>
    <row r="120" spans="1:120" x14ac:dyDescent="0.75">
      <c r="A120" s="29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92"/>
      <c r="AY120" s="92"/>
      <c r="AZ120" s="92"/>
      <c r="BA120" s="92"/>
      <c r="BB120" s="92"/>
      <c r="BC120" s="92"/>
      <c r="BD120" s="92"/>
      <c r="BE120" s="92"/>
      <c r="BF120" s="92"/>
      <c r="BG120" s="92"/>
      <c r="BH120" s="92"/>
      <c r="BI120" s="92"/>
      <c r="BJ120" s="92"/>
      <c r="BK120" s="92"/>
      <c r="BL120" s="92"/>
      <c r="BM120" s="92"/>
      <c r="BN120" s="92"/>
      <c r="BO120" s="92"/>
      <c r="BP120" s="92"/>
      <c r="BQ120" s="92"/>
      <c r="BR120" s="92"/>
      <c r="BS120" s="92"/>
      <c r="BT120" s="92"/>
      <c r="BU120" s="92"/>
      <c r="BV120" s="92"/>
      <c r="BW120" s="92"/>
      <c r="BX120" s="92"/>
      <c r="BY120" s="92"/>
      <c r="BZ120" s="92"/>
      <c r="CA120" s="92"/>
      <c r="CB120" s="92"/>
      <c r="CC120" s="92"/>
      <c r="CD120" s="92"/>
      <c r="CE120" s="92"/>
      <c r="CF120" s="92"/>
      <c r="CG120" s="92"/>
      <c r="CH120" s="92"/>
      <c r="CI120" s="92"/>
      <c r="CJ120" s="92"/>
      <c r="CK120" s="92"/>
      <c r="CL120" s="92"/>
      <c r="CM120" s="92"/>
      <c r="CN120" s="92"/>
      <c r="CO120" s="92"/>
      <c r="CP120" s="92"/>
      <c r="CQ120" s="92"/>
      <c r="CR120" s="92"/>
      <c r="CS120" s="92"/>
      <c r="CT120" s="92"/>
      <c r="CU120" s="92"/>
      <c r="CV120" s="92"/>
      <c r="CW120" s="92"/>
      <c r="CX120" s="92"/>
      <c r="CY120" s="92"/>
      <c r="CZ120" s="92"/>
      <c r="DA120" s="92"/>
      <c r="DB120" s="92"/>
      <c r="DC120" s="92"/>
      <c r="DD120" s="92"/>
      <c r="DE120" s="92"/>
      <c r="DF120" s="92"/>
      <c r="DG120" s="92"/>
      <c r="DH120" s="92"/>
      <c r="DI120" s="92"/>
      <c r="DJ120" s="92"/>
      <c r="DK120" s="92"/>
      <c r="DL120" s="92"/>
      <c r="DM120" s="92"/>
      <c r="DN120" s="92"/>
      <c r="DO120" s="92"/>
      <c r="DP120" s="92"/>
    </row>
    <row r="121" spans="1:120" x14ac:dyDescent="0.75">
      <c r="A121" s="29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92"/>
      <c r="AY121" s="92"/>
      <c r="AZ121" s="92"/>
      <c r="BA121" s="92"/>
      <c r="BB121" s="92"/>
      <c r="BC121" s="92"/>
      <c r="BD121" s="92"/>
      <c r="BE121" s="92"/>
      <c r="BF121" s="92"/>
      <c r="BG121" s="92"/>
      <c r="BH121" s="92"/>
      <c r="BI121" s="92"/>
      <c r="BJ121" s="92"/>
      <c r="BK121" s="92"/>
      <c r="BL121" s="92"/>
      <c r="BM121" s="92"/>
      <c r="BN121" s="92"/>
      <c r="BO121" s="92"/>
      <c r="BP121" s="92"/>
      <c r="BQ121" s="92"/>
      <c r="BR121" s="92"/>
      <c r="BS121" s="92"/>
      <c r="BT121" s="92"/>
      <c r="BU121" s="92"/>
      <c r="BV121" s="92"/>
      <c r="BW121" s="92"/>
      <c r="BX121" s="92"/>
      <c r="BY121" s="92"/>
      <c r="BZ121" s="92"/>
      <c r="CA121" s="92"/>
      <c r="CB121" s="92"/>
      <c r="CC121" s="92"/>
      <c r="CD121" s="92"/>
      <c r="CE121" s="92"/>
      <c r="CF121" s="92"/>
      <c r="CG121" s="92"/>
      <c r="CH121" s="92"/>
      <c r="CI121" s="92"/>
      <c r="CJ121" s="92"/>
      <c r="CK121" s="92"/>
      <c r="CL121" s="92"/>
      <c r="CM121" s="92"/>
      <c r="CN121" s="92"/>
      <c r="CO121" s="92"/>
      <c r="CP121" s="92"/>
      <c r="CQ121" s="92"/>
      <c r="CR121" s="92"/>
      <c r="CS121" s="92"/>
      <c r="CT121" s="92"/>
      <c r="CU121" s="92"/>
      <c r="CV121" s="92"/>
      <c r="CW121" s="92"/>
      <c r="CX121" s="92"/>
      <c r="CY121" s="92"/>
      <c r="CZ121" s="92"/>
      <c r="DA121" s="92"/>
      <c r="DB121" s="92"/>
      <c r="DC121" s="92"/>
      <c r="DD121" s="92"/>
      <c r="DE121" s="92"/>
      <c r="DF121" s="92"/>
      <c r="DG121" s="92"/>
      <c r="DH121" s="92"/>
      <c r="DI121" s="92"/>
      <c r="DJ121" s="92"/>
      <c r="DK121" s="92"/>
      <c r="DL121" s="92"/>
      <c r="DM121" s="92"/>
      <c r="DN121" s="92"/>
      <c r="DO121" s="92"/>
      <c r="DP121" s="92"/>
    </row>
    <row r="122" spans="1:120" x14ac:dyDescent="0.75">
      <c r="A122" s="29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92"/>
      <c r="AY122" s="92"/>
      <c r="AZ122" s="92"/>
      <c r="BA122" s="92"/>
      <c r="BB122" s="92"/>
      <c r="BC122" s="92"/>
      <c r="BD122" s="92"/>
      <c r="BE122" s="92"/>
      <c r="BF122" s="92"/>
      <c r="BG122" s="92"/>
      <c r="BH122" s="92"/>
      <c r="BI122" s="92"/>
      <c r="BJ122" s="92"/>
      <c r="BK122" s="92"/>
      <c r="BL122" s="92"/>
      <c r="BM122" s="92"/>
      <c r="BN122" s="92"/>
      <c r="BO122" s="92"/>
      <c r="BP122" s="92"/>
      <c r="BQ122" s="92"/>
      <c r="BR122" s="92"/>
      <c r="BS122" s="92"/>
      <c r="BT122" s="92"/>
      <c r="BU122" s="92"/>
      <c r="BV122" s="92"/>
      <c r="BW122" s="92"/>
      <c r="BX122" s="92"/>
      <c r="BY122" s="92"/>
      <c r="BZ122" s="92"/>
      <c r="CA122" s="92"/>
      <c r="CB122" s="92"/>
      <c r="CC122" s="92"/>
      <c r="CD122" s="92"/>
      <c r="CE122" s="92"/>
      <c r="CF122" s="92"/>
      <c r="CG122" s="92"/>
      <c r="CH122" s="92"/>
      <c r="CI122" s="92"/>
      <c r="CJ122" s="92"/>
      <c r="CK122" s="92"/>
      <c r="CL122" s="92"/>
      <c r="CM122" s="92"/>
      <c r="CN122" s="92"/>
      <c r="CO122" s="92"/>
      <c r="CP122" s="92"/>
      <c r="CQ122" s="92"/>
      <c r="CR122" s="92"/>
      <c r="CS122" s="92"/>
      <c r="CT122" s="92"/>
      <c r="CU122" s="92"/>
      <c r="CV122" s="92"/>
      <c r="CW122" s="92"/>
      <c r="CX122" s="92"/>
      <c r="CY122" s="92"/>
      <c r="CZ122" s="92"/>
      <c r="DA122" s="92"/>
      <c r="DB122" s="92"/>
      <c r="DC122" s="92"/>
      <c r="DD122" s="92"/>
      <c r="DE122" s="92"/>
      <c r="DF122" s="92"/>
      <c r="DG122" s="92"/>
      <c r="DH122" s="92"/>
      <c r="DI122" s="92"/>
      <c r="DJ122" s="92"/>
      <c r="DK122" s="92"/>
      <c r="DL122" s="92"/>
      <c r="DM122" s="92"/>
      <c r="DN122" s="92"/>
      <c r="DO122" s="92"/>
      <c r="DP122" s="92"/>
    </row>
    <row r="123" spans="1:120" x14ac:dyDescent="0.75">
      <c r="A123" s="29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92"/>
      <c r="AY123" s="92"/>
      <c r="AZ123" s="92"/>
      <c r="BA123" s="92"/>
      <c r="BB123" s="92"/>
      <c r="BC123" s="92"/>
      <c r="BD123" s="92"/>
      <c r="BE123" s="92"/>
      <c r="BF123" s="92"/>
      <c r="BG123" s="92"/>
      <c r="BH123" s="92"/>
      <c r="BI123" s="92"/>
      <c r="BJ123" s="92"/>
      <c r="BK123" s="92"/>
      <c r="BL123" s="92"/>
      <c r="BM123" s="92"/>
      <c r="BN123" s="92"/>
      <c r="BO123" s="92"/>
      <c r="BP123" s="92"/>
      <c r="BQ123" s="92"/>
      <c r="BR123" s="92"/>
      <c r="BS123" s="92"/>
      <c r="BT123" s="92"/>
      <c r="BU123" s="92"/>
      <c r="BV123" s="92"/>
      <c r="BW123" s="92"/>
      <c r="BX123" s="92"/>
      <c r="BY123" s="92"/>
      <c r="BZ123" s="92"/>
      <c r="CA123" s="92"/>
      <c r="CB123" s="92"/>
      <c r="CC123" s="92"/>
      <c r="CD123" s="92"/>
      <c r="CE123" s="92"/>
      <c r="CF123" s="92"/>
      <c r="CG123" s="92"/>
      <c r="CH123" s="92"/>
      <c r="CI123" s="92"/>
      <c r="CJ123" s="92"/>
      <c r="CK123" s="92"/>
      <c r="CL123" s="92"/>
      <c r="CM123" s="92"/>
      <c r="CN123" s="92"/>
      <c r="CO123" s="92"/>
      <c r="CP123" s="92"/>
      <c r="CQ123" s="92"/>
      <c r="CR123" s="92"/>
      <c r="CS123" s="92"/>
      <c r="CT123" s="92"/>
      <c r="CU123" s="92"/>
      <c r="CV123" s="92"/>
      <c r="CW123" s="92"/>
      <c r="CX123" s="92"/>
      <c r="CY123" s="92"/>
      <c r="CZ123" s="92"/>
      <c r="DA123" s="92"/>
      <c r="DB123" s="92"/>
      <c r="DC123" s="92"/>
      <c r="DD123" s="92"/>
      <c r="DE123" s="92"/>
      <c r="DF123" s="92"/>
      <c r="DG123" s="92"/>
      <c r="DH123" s="92"/>
      <c r="DI123" s="92"/>
      <c r="DJ123" s="92"/>
      <c r="DK123" s="92"/>
      <c r="DL123" s="92"/>
      <c r="DM123" s="92"/>
      <c r="DN123" s="92"/>
      <c r="DO123" s="92"/>
      <c r="DP123" s="92"/>
    </row>
    <row r="124" spans="1:120" x14ac:dyDescent="0.75">
      <c r="A124" s="29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92"/>
      <c r="AY124" s="92"/>
      <c r="AZ124" s="92"/>
      <c r="BA124" s="92"/>
      <c r="BB124" s="92"/>
      <c r="BC124" s="92"/>
      <c r="BD124" s="92"/>
      <c r="BE124" s="92"/>
      <c r="BF124" s="92"/>
      <c r="BG124" s="92"/>
      <c r="BH124" s="92"/>
      <c r="BI124" s="92"/>
      <c r="BJ124" s="92"/>
      <c r="BK124" s="92"/>
      <c r="BL124" s="92"/>
      <c r="BM124" s="92"/>
      <c r="BN124" s="92"/>
      <c r="BO124" s="92"/>
      <c r="BP124" s="92"/>
      <c r="BQ124" s="92"/>
      <c r="BR124" s="92"/>
      <c r="BS124" s="92"/>
      <c r="BT124" s="92"/>
      <c r="BU124" s="92"/>
      <c r="BV124" s="92"/>
      <c r="BW124" s="92"/>
      <c r="BX124" s="92"/>
      <c r="BY124" s="92"/>
      <c r="BZ124" s="92"/>
      <c r="CA124" s="92"/>
      <c r="CB124" s="92"/>
      <c r="CC124" s="92"/>
      <c r="CD124" s="92"/>
      <c r="CE124" s="92"/>
      <c r="CF124" s="92"/>
      <c r="CG124" s="92"/>
      <c r="CH124" s="92"/>
      <c r="CI124" s="92"/>
      <c r="CJ124" s="92"/>
      <c r="CK124" s="92"/>
      <c r="CL124" s="92"/>
      <c r="CM124" s="92"/>
      <c r="CN124" s="92"/>
      <c r="CO124" s="92"/>
      <c r="CP124" s="92"/>
      <c r="CQ124" s="92"/>
      <c r="CR124" s="92"/>
      <c r="CS124" s="92"/>
      <c r="CT124" s="92"/>
      <c r="CU124" s="92"/>
      <c r="CV124" s="92"/>
      <c r="CW124" s="92"/>
      <c r="CX124" s="92"/>
      <c r="CY124" s="92"/>
      <c r="CZ124" s="92"/>
      <c r="DA124" s="92"/>
      <c r="DB124" s="92"/>
      <c r="DC124" s="92"/>
      <c r="DD124" s="92"/>
      <c r="DE124" s="92"/>
      <c r="DF124" s="92"/>
      <c r="DG124" s="92"/>
      <c r="DH124" s="92"/>
      <c r="DI124" s="92"/>
      <c r="DJ124" s="92"/>
      <c r="DK124" s="92"/>
      <c r="DL124" s="92"/>
      <c r="DM124" s="92"/>
      <c r="DN124" s="92"/>
      <c r="DO124" s="92"/>
      <c r="DP124" s="92"/>
    </row>
    <row r="125" spans="1:120" x14ac:dyDescent="0.75">
      <c r="A125" s="29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/>
      <c r="AX125" s="92"/>
      <c r="AY125" s="92"/>
      <c r="AZ125" s="92"/>
      <c r="BA125" s="92"/>
      <c r="BB125" s="92"/>
      <c r="BC125" s="92"/>
      <c r="BD125" s="92"/>
      <c r="BE125" s="92"/>
      <c r="BF125" s="92"/>
      <c r="BG125" s="92"/>
      <c r="BH125" s="92"/>
      <c r="BI125" s="92"/>
      <c r="BJ125" s="92"/>
      <c r="BK125" s="92"/>
      <c r="BL125" s="92"/>
      <c r="BM125" s="92"/>
      <c r="BN125" s="92"/>
      <c r="BO125" s="92"/>
      <c r="BP125" s="92"/>
      <c r="BQ125" s="92"/>
      <c r="BR125" s="92"/>
      <c r="BS125" s="92"/>
      <c r="BT125" s="92"/>
      <c r="BU125" s="92"/>
      <c r="BV125" s="92"/>
      <c r="BW125" s="92"/>
      <c r="BX125" s="92"/>
      <c r="BY125" s="92"/>
      <c r="BZ125" s="92"/>
      <c r="CA125" s="92"/>
      <c r="CB125" s="92"/>
      <c r="CC125" s="92"/>
      <c r="CD125" s="92"/>
      <c r="CE125" s="92"/>
      <c r="CF125" s="92"/>
      <c r="CG125" s="92"/>
      <c r="CH125" s="92"/>
      <c r="CI125" s="92"/>
      <c r="CJ125" s="92"/>
      <c r="CK125" s="92"/>
      <c r="CL125" s="92"/>
      <c r="CM125" s="92"/>
      <c r="CN125" s="92"/>
      <c r="CO125" s="92"/>
      <c r="CP125" s="92"/>
      <c r="CQ125" s="92"/>
      <c r="CR125" s="92"/>
      <c r="CS125" s="92"/>
      <c r="CT125" s="92"/>
      <c r="CU125" s="92"/>
      <c r="CV125" s="92"/>
      <c r="CW125" s="92"/>
      <c r="CX125" s="92"/>
      <c r="CY125" s="92"/>
      <c r="CZ125" s="92"/>
      <c r="DA125" s="92"/>
      <c r="DB125" s="92"/>
      <c r="DC125" s="92"/>
      <c r="DD125" s="92"/>
      <c r="DE125" s="92"/>
      <c r="DF125" s="92"/>
      <c r="DG125" s="92"/>
      <c r="DH125" s="92"/>
      <c r="DI125" s="92"/>
      <c r="DJ125" s="92"/>
      <c r="DK125" s="92"/>
      <c r="DL125" s="92"/>
      <c r="DM125" s="92"/>
      <c r="DN125" s="92"/>
      <c r="DO125" s="92"/>
      <c r="DP125" s="9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EF629-199B-4999-B891-F7124AF8FA33}">
  <sheetPr>
    <tabColor rgb="FF820000"/>
  </sheetPr>
  <dimension ref="A1:L112"/>
  <sheetViews>
    <sheetView showZeros="0" zoomScale="115" zoomScaleNormal="115" workbookViewId="0">
      <pane xSplit="3" ySplit="7" topLeftCell="D8" activePane="bottomRight" state="frozen"/>
      <selection activeCell="C17" sqref="C17"/>
      <selection pane="topRight" activeCell="C17" sqref="C17"/>
      <selection pane="bottomLeft" activeCell="C17" sqref="C17"/>
      <selection pane="bottomRight" activeCell="F8" sqref="F8"/>
    </sheetView>
  </sheetViews>
  <sheetFormatPr defaultColWidth="8.76953125" defaultRowHeight="14.75" zeroHeight="1" x14ac:dyDescent="0.75"/>
  <cols>
    <col min="1" max="1" width="2.26953125" customWidth="1"/>
    <col min="2" max="11" width="8.76953125" customWidth="1"/>
    <col min="12" max="12" width="2.26953125" customWidth="1"/>
  </cols>
  <sheetData>
    <row r="1" spans="1:12" ht="18.5" x14ac:dyDescent="0.9">
      <c r="A1" s="1" t="s">
        <v>1123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75">
      <c r="A2" s="3" t="s">
        <v>285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7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7"/>
    </row>
    <row r="4" spans="1:12" x14ac:dyDescent="0.75">
      <c r="A4" s="2"/>
      <c r="B4" s="2"/>
      <c r="C4" s="2"/>
      <c r="D4" s="76" t="s">
        <v>1124</v>
      </c>
      <c r="E4" s="76"/>
      <c r="F4" s="76"/>
      <c r="G4" s="27" t="e">
        <f>SUM(G8:G111)</f>
        <v>#DIV/0!</v>
      </c>
      <c r="H4" s="76" t="s">
        <v>1125</v>
      </c>
      <c r="I4" s="76"/>
      <c r="J4" s="76"/>
      <c r="K4" s="27" t="e">
        <f>SUM(K8:K111)</f>
        <v>#DIV/0!</v>
      </c>
      <c r="L4" s="2"/>
    </row>
    <row r="5" spans="1:12" x14ac:dyDescent="0.75">
      <c r="A5" s="2"/>
      <c r="B5" s="2"/>
      <c r="C5" s="2"/>
      <c r="D5" s="42" t="s">
        <v>767</v>
      </c>
      <c r="E5" s="42" t="s">
        <v>768</v>
      </c>
      <c r="F5" s="42" t="s">
        <v>1126</v>
      </c>
      <c r="G5" s="42" t="s">
        <v>758</v>
      </c>
      <c r="H5" s="88" t="s">
        <v>767</v>
      </c>
      <c r="I5" s="42" t="s">
        <v>768</v>
      </c>
      <c r="J5" s="42" t="s">
        <v>1126</v>
      </c>
      <c r="K5" s="42" t="s">
        <v>1127</v>
      </c>
      <c r="L5" s="2"/>
    </row>
    <row r="6" spans="1:12" x14ac:dyDescent="0.75">
      <c r="A6" s="2"/>
      <c r="B6" s="2"/>
      <c r="C6" s="2"/>
      <c r="D6" s="42" t="s">
        <v>1122</v>
      </c>
      <c r="E6" s="42" t="s">
        <v>774</v>
      </c>
      <c r="F6" s="42" t="s">
        <v>1122</v>
      </c>
      <c r="G6" s="42" t="s">
        <v>771</v>
      </c>
      <c r="H6" s="88" t="s">
        <v>775</v>
      </c>
      <c r="I6" s="42" t="s">
        <v>774</v>
      </c>
      <c r="J6" s="42" t="s">
        <v>775</v>
      </c>
      <c r="K6" s="42" t="s">
        <v>771</v>
      </c>
      <c r="L6" s="2"/>
    </row>
    <row r="7" spans="1:12" x14ac:dyDescent="0.75">
      <c r="A7" s="2"/>
      <c r="B7" s="2"/>
      <c r="C7" s="2"/>
      <c r="D7" s="42" t="s">
        <v>778</v>
      </c>
      <c r="E7" s="89">
        <v>1</v>
      </c>
      <c r="F7" s="42" t="s">
        <v>778</v>
      </c>
      <c r="G7" s="42" t="s">
        <v>777</v>
      </c>
      <c r="H7" s="88" t="s">
        <v>778</v>
      </c>
      <c r="I7" s="89">
        <v>1</v>
      </c>
      <c r="J7" s="42" t="s">
        <v>778</v>
      </c>
      <c r="K7" s="42" t="s">
        <v>777</v>
      </c>
      <c r="L7" s="2"/>
    </row>
    <row r="8" spans="1:12" x14ac:dyDescent="0.75">
      <c r="A8" s="2"/>
      <c r="B8" s="29" t="s">
        <v>8</v>
      </c>
      <c r="C8" s="9" t="s">
        <v>12</v>
      </c>
      <c r="D8" s="273">
        <f>[2]SUT!AS8</f>
        <v>1.1174525686028563E-2</v>
      </c>
      <c r="E8" s="217">
        <v>1</v>
      </c>
      <c r="F8" s="8">
        <f>D8*E8*$E$7</f>
        <v>1.1174525686028563E-2</v>
      </c>
      <c r="G8" s="220" t="e">
        <f>F8*SUM(SUT!O8,SUT!Q8,SUT!R8,SUT!S8,SUT!T8,SUT!U8,SUT!V8)</f>
        <v>#DIV/0!</v>
      </c>
      <c r="H8" s="278">
        <f>[2]SUT!AU8</f>
        <v>0</v>
      </c>
      <c r="I8" s="217">
        <v>1</v>
      </c>
      <c r="J8" s="8">
        <f t="shared" ref="J8:J71" si="0">H8*I8*$E$7</f>
        <v>0</v>
      </c>
      <c r="K8" s="115" t="e">
        <f>J8/SUM($J$8:$J$111)*$G$4</f>
        <v>#DIV/0!</v>
      </c>
      <c r="L8" s="15"/>
    </row>
    <row r="9" spans="1:12" x14ac:dyDescent="0.75">
      <c r="A9" s="2"/>
      <c r="B9" s="29" t="s">
        <v>1311</v>
      </c>
      <c r="C9" s="9" t="s">
        <v>7</v>
      </c>
      <c r="D9" s="273">
        <f>[2]SUT!AS9</f>
        <v>8.902474483741353E-3</v>
      </c>
      <c r="E9" s="217">
        <v>1</v>
      </c>
      <c r="F9" s="8">
        <f t="shared" ref="F9:F72" si="1">D9*E9*$E$7</f>
        <v>8.902474483741353E-3</v>
      </c>
      <c r="G9" s="220" t="e">
        <f>F9*SUM(SUT!O9,SUT!Q9,SUT!R9,SUT!S9,SUT!T9,SUT!U9,SUT!V9)</f>
        <v>#DIV/0!</v>
      </c>
      <c r="H9" s="278">
        <f>[2]SUT!AU9</f>
        <v>0</v>
      </c>
      <c r="I9" s="217">
        <v>1</v>
      </c>
      <c r="J9" s="8">
        <f t="shared" si="0"/>
        <v>0</v>
      </c>
      <c r="K9" s="115" t="e">
        <f t="shared" ref="K9:K72" si="2">J9/SUM($J$8:$J$111)*$G$4</f>
        <v>#DIV/0!</v>
      </c>
      <c r="L9" s="15"/>
    </row>
    <row r="10" spans="1:12" x14ac:dyDescent="0.75">
      <c r="A10" s="2"/>
      <c r="B10" s="29" t="s">
        <v>15</v>
      </c>
      <c r="C10" s="9" t="s">
        <v>17</v>
      </c>
      <c r="D10" s="273">
        <f>[2]SUT!AS10</f>
        <v>1.1473721396931161E-2</v>
      </c>
      <c r="E10" s="217">
        <v>1</v>
      </c>
      <c r="F10" s="8">
        <f t="shared" si="1"/>
        <v>1.1473721396931161E-2</v>
      </c>
      <c r="G10" s="220" t="e">
        <f>F10*SUM(SUT!O10,SUT!Q10,SUT!R10,SUT!S10,SUT!T10,SUT!U10,SUT!V10)</f>
        <v>#DIV/0!</v>
      </c>
      <c r="H10" s="278">
        <f>[2]SUT!AU10</f>
        <v>0</v>
      </c>
      <c r="I10" s="217">
        <v>1</v>
      </c>
      <c r="J10" s="8">
        <f t="shared" si="0"/>
        <v>0</v>
      </c>
      <c r="K10" s="115" t="e">
        <f t="shared" si="2"/>
        <v>#DIV/0!</v>
      </c>
      <c r="L10" s="15"/>
    </row>
    <row r="11" spans="1:12" x14ac:dyDescent="0.75">
      <c r="A11" s="2"/>
      <c r="B11" s="29" t="s">
        <v>18</v>
      </c>
      <c r="C11" s="9" t="s">
        <v>14</v>
      </c>
      <c r="D11" s="273">
        <f>[2]SUT!AS11</f>
        <v>9.8196766774254242E-3</v>
      </c>
      <c r="E11" s="217">
        <v>1</v>
      </c>
      <c r="F11" s="8">
        <f t="shared" si="1"/>
        <v>9.8196766774254242E-3</v>
      </c>
      <c r="G11" s="220" t="e">
        <f>F11*SUM(SUT!O11,SUT!Q11,SUT!R11,SUT!S11,SUT!T11,SUT!U11,SUT!V11)</f>
        <v>#DIV/0!</v>
      </c>
      <c r="H11" s="278">
        <f>[2]SUT!AU11</f>
        <v>0</v>
      </c>
      <c r="I11" s="217">
        <v>1</v>
      </c>
      <c r="J11" s="8">
        <f t="shared" si="0"/>
        <v>0</v>
      </c>
      <c r="K11" s="115" t="e">
        <f t="shared" si="2"/>
        <v>#DIV/0!</v>
      </c>
      <c r="L11" s="15"/>
    </row>
    <row r="12" spans="1:12" x14ac:dyDescent="0.75">
      <c r="A12" s="2"/>
      <c r="B12" s="29" t="s">
        <v>21</v>
      </c>
      <c r="C12" s="9" t="s">
        <v>20</v>
      </c>
      <c r="D12" s="273">
        <f>[2]SUT!AS12</f>
        <v>1.1121407788187911E-2</v>
      </c>
      <c r="E12" s="217">
        <v>1</v>
      </c>
      <c r="F12" s="8">
        <f t="shared" si="1"/>
        <v>1.1121407788187911E-2</v>
      </c>
      <c r="G12" s="220" t="e">
        <f>F12*SUM(SUT!O12,SUT!Q12,SUT!R12,SUT!S12,SUT!T12,SUT!U12,SUT!V12)</f>
        <v>#DIV/0!</v>
      </c>
      <c r="H12" s="278">
        <f>[2]SUT!AU12</f>
        <v>0</v>
      </c>
      <c r="I12" s="217">
        <v>1</v>
      </c>
      <c r="J12" s="8">
        <f t="shared" si="0"/>
        <v>0</v>
      </c>
      <c r="K12" s="115" t="e">
        <f t="shared" si="2"/>
        <v>#DIV/0!</v>
      </c>
      <c r="L12" s="15"/>
    </row>
    <row r="13" spans="1:12" x14ac:dyDescent="0.75">
      <c r="A13" s="2"/>
      <c r="B13" s="29" t="s">
        <v>22</v>
      </c>
      <c r="C13" s="9" t="s">
        <v>34</v>
      </c>
      <c r="D13" s="273">
        <f>[2]SUT!AS13</f>
        <v>5.1376394492692233E-2</v>
      </c>
      <c r="E13" s="217">
        <v>1</v>
      </c>
      <c r="F13" s="8">
        <f t="shared" si="1"/>
        <v>5.1376394492692233E-2</v>
      </c>
      <c r="G13" s="220" t="e">
        <f>F13*SUM(SUT!O13,SUT!Q13,SUT!R13,SUT!S13,SUT!T13,SUT!U13,SUT!V13)</f>
        <v>#DIV/0!</v>
      </c>
      <c r="H13" s="278">
        <f>[2]SUT!AU13</f>
        <v>0</v>
      </c>
      <c r="I13" s="217">
        <v>1</v>
      </c>
      <c r="J13" s="8">
        <f t="shared" si="0"/>
        <v>0</v>
      </c>
      <c r="K13" s="115" t="e">
        <f t="shared" si="2"/>
        <v>#DIV/0!</v>
      </c>
      <c r="L13" s="15"/>
    </row>
    <row r="14" spans="1:12" x14ac:dyDescent="0.75">
      <c r="A14" s="2"/>
      <c r="B14" s="29" t="s">
        <v>25</v>
      </c>
      <c r="C14" s="9" t="s">
        <v>37</v>
      </c>
      <c r="D14" s="273">
        <f>[2]SUT!AS14</f>
        <v>2.964902472594003E-2</v>
      </c>
      <c r="E14" s="217">
        <v>1</v>
      </c>
      <c r="F14" s="8">
        <f t="shared" si="1"/>
        <v>2.964902472594003E-2</v>
      </c>
      <c r="G14" s="220" t="e">
        <f>F14*SUM(SUT!O14,SUT!Q14,SUT!R14,SUT!S14,SUT!T14,SUT!U14,SUT!V14)</f>
        <v>#DIV/0!</v>
      </c>
      <c r="H14" s="278">
        <f>[2]SUT!AU14</f>
        <v>0</v>
      </c>
      <c r="I14" s="217">
        <v>1</v>
      </c>
      <c r="J14" s="8">
        <f t="shared" si="0"/>
        <v>0</v>
      </c>
      <c r="K14" s="115" t="e">
        <f t="shared" si="2"/>
        <v>#DIV/0!</v>
      </c>
      <c r="L14" s="15"/>
    </row>
    <row r="15" spans="1:12" x14ac:dyDescent="0.75">
      <c r="A15" s="2"/>
      <c r="B15" s="29" t="s">
        <v>28</v>
      </c>
      <c r="C15" s="9" t="s">
        <v>31</v>
      </c>
      <c r="D15" s="273">
        <f>[2]SUT!AS15</f>
        <v>6.2585294641798031E-2</v>
      </c>
      <c r="E15" s="217">
        <v>1</v>
      </c>
      <c r="F15" s="8">
        <f t="shared" si="1"/>
        <v>6.2585294641798031E-2</v>
      </c>
      <c r="G15" s="220" t="e">
        <f>F15*SUM(SUT!O15,SUT!Q15,SUT!R15,SUT!S15,SUT!T15,SUT!U15,SUT!V15)</f>
        <v>#DIV/0!</v>
      </c>
      <c r="H15" s="278">
        <f>[2]SUT!AU15</f>
        <v>0</v>
      </c>
      <c r="I15" s="217">
        <v>1</v>
      </c>
      <c r="J15" s="8">
        <f t="shared" si="0"/>
        <v>0</v>
      </c>
      <c r="K15" s="115" t="e">
        <f t="shared" si="2"/>
        <v>#DIV/0!</v>
      </c>
      <c r="L15" s="15"/>
    </row>
    <row r="16" spans="1:12" x14ac:dyDescent="0.75">
      <c r="A16" s="2"/>
      <c r="B16" s="29" t="s">
        <v>32</v>
      </c>
      <c r="C16" s="9" t="s">
        <v>40</v>
      </c>
      <c r="D16" s="273">
        <f>[2]SUT!AS16</f>
        <v>2.5351742544789401E-2</v>
      </c>
      <c r="E16" s="217">
        <v>1</v>
      </c>
      <c r="F16" s="8">
        <f t="shared" si="1"/>
        <v>2.5351742544789401E-2</v>
      </c>
      <c r="G16" s="220" t="e">
        <f>F16*SUM(SUT!O16,SUT!Q16,SUT!R16,SUT!S16,SUT!T16,SUT!U16,SUT!V16)</f>
        <v>#DIV/0!</v>
      </c>
      <c r="H16" s="278">
        <f>[2]SUT!AU16</f>
        <v>0</v>
      </c>
      <c r="I16" s="217">
        <v>1</v>
      </c>
      <c r="J16" s="8">
        <f t="shared" si="0"/>
        <v>0</v>
      </c>
      <c r="K16" s="115" t="e">
        <f t="shared" si="2"/>
        <v>#DIV/0!</v>
      </c>
      <c r="L16" s="15"/>
    </row>
    <row r="17" spans="1:12" x14ac:dyDescent="0.75">
      <c r="A17" s="2"/>
      <c r="B17" s="29" t="s">
        <v>35</v>
      </c>
      <c r="C17" s="9" t="s">
        <v>1557</v>
      </c>
      <c r="D17" s="273">
        <f>[2]SUT!AS17</f>
        <v>4.047437619159009E-2</v>
      </c>
      <c r="E17" s="217">
        <v>1</v>
      </c>
      <c r="F17" s="8">
        <f t="shared" si="1"/>
        <v>4.047437619159009E-2</v>
      </c>
      <c r="G17" s="220" t="e">
        <f>F17*SUM(SUT!O17,SUT!Q17,SUT!R17,SUT!S17,SUT!T17,SUT!U17,SUT!V17)</f>
        <v>#DIV/0!</v>
      </c>
      <c r="H17" s="278">
        <f>[2]SUT!AU17</f>
        <v>0</v>
      </c>
      <c r="I17" s="217">
        <v>1</v>
      </c>
      <c r="J17" s="8">
        <f t="shared" si="0"/>
        <v>0</v>
      </c>
      <c r="K17" s="115" t="e">
        <f t="shared" si="2"/>
        <v>#DIV/0!</v>
      </c>
      <c r="L17" s="15"/>
    </row>
    <row r="18" spans="1:12" x14ac:dyDescent="0.75">
      <c r="A18" s="2"/>
      <c r="B18" s="29" t="s">
        <v>38</v>
      </c>
      <c r="C18" s="9" t="s">
        <v>1558</v>
      </c>
      <c r="D18" s="273">
        <f>[2]SUT!AS18</f>
        <v>5.6849922312882682E-2</v>
      </c>
      <c r="E18" s="217">
        <v>1</v>
      </c>
      <c r="F18" s="8">
        <f t="shared" si="1"/>
        <v>5.6849922312882682E-2</v>
      </c>
      <c r="G18" s="220" t="e">
        <f>F18*SUM(SUT!O18,SUT!Q18,SUT!R18,SUT!S18,SUT!T18,SUT!U18,SUT!V18)</f>
        <v>#DIV/0!</v>
      </c>
      <c r="H18" s="278">
        <f>[2]SUT!AU18</f>
        <v>0</v>
      </c>
      <c r="I18" s="217">
        <v>1</v>
      </c>
      <c r="J18" s="8">
        <f t="shared" si="0"/>
        <v>0</v>
      </c>
      <c r="K18" s="115" t="e">
        <f t="shared" si="2"/>
        <v>#DIV/0!</v>
      </c>
      <c r="L18" s="15"/>
    </row>
    <row r="19" spans="1:12" x14ac:dyDescent="0.75">
      <c r="A19" s="2"/>
      <c r="B19" s="29" t="s">
        <v>41</v>
      </c>
      <c r="C19" s="9" t="s">
        <v>48</v>
      </c>
      <c r="D19" s="273">
        <f>[2]SUT!AS19</f>
        <v>5.486935626677638E-2</v>
      </c>
      <c r="E19" s="217">
        <v>1</v>
      </c>
      <c r="F19" s="8">
        <f t="shared" si="1"/>
        <v>5.486935626677638E-2</v>
      </c>
      <c r="G19" s="220" t="e">
        <f>F19*SUM(SUT!O19,SUT!Q19,SUT!R19,SUT!S19,SUT!T19,SUT!U19,SUT!V19)</f>
        <v>#DIV/0!</v>
      </c>
      <c r="H19" s="278">
        <f>[2]SUT!AU19</f>
        <v>0</v>
      </c>
      <c r="I19" s="217">
        <v>1</v>
      </c>
      <c r="J19" s="8">
        <f t="shared" si="0"/>
        <v>0</v>
      </c>
      <c r="K19" s="115" t="e">
        <f t="shared" si="2"/>
        <v>#DIV/0!</v>
      </c>
      <c r="L19" s="15"/>
    </row>
    <row r="20" spans="1:12" x14ac:dyDescent="0.75">
      <c r="A20" s="2"/>
      <c r="B20" s="29" t="s">
        <v>44</v>
      </c>
      <c r="C20" s="9" t="s">
        <v>1559</v>
      </c>
      <c r="D20" s="273">
        <f>[2]SUT!AS20</f>
        <v>1.3720142320021266E-2</v>
      </c>
      <c r="E20" s="217">
        <v>1</v>
      </c>
      <c r="F20" s="8">
        <f t="shared" si="1"/>
        <v>1.3720142320021266E-2</v>
      </c>
      <c r="G20" s="220" t="e">
        <f>F20*SUM(SUT!O20,SUT!Q20,SUT!R20,SUT!S20,SUT!T20,SUT!U20,SUT!V20)</f>
        <v>#DIV/0!</v>
      </c>
      <c r="H20" s="278">
        <f>[2]SUT!AU20</f>
        <v>0</v>
      </c>
      <c r="I20" s="217">
        <v>1</v>
      </c>
      <c r="J20" s="8">
        <f t="shared" si="0"/>
        <v>0</v>
      </c>
      <c r="K20" s="115" t="e">
        <f t="shared" si="2"/>
        <v>#DIV/0!</v>
      </c>
      <c r="L20" s="15"/>
    </row>
    <row r="21" spans="1:12" x14ac:dyDescent="0.75">
      <c r="A21" s="2"/>
      <c r="B21" s="29" t="s">
        <v>49</v>
      </c>
      <c r="C21" s="9" t="s">
        <v>1560</v>
      </c>
      <c r="D21" s="273">
        <f>[2]SUT!AS21</f>
        <v>4.9699372835566143E-2</v>
      </c>
      <c r="E21" s="217">
        <v>1</v>
      </c>
      <c r="F21" s="8">
        <f t="shared" si="1"/>
        <v>4.9699372835566143E-2</v>
      </c>
      <c r="G21" s="220" t="e">
        <f>F21*SUM(SUT!O21,SUT!Q21,SUT!R21,SUT!S21,SUT!T21,SUT!U21,SUT!V21)</f>
        <v>#DIV/0!</v>
      </c>
      <c r="H21" s="278">
        <f>[2]SUT!AU21</f>
        <v>0</v>
      </c>
      <c r="I21" s="217">
        <v>1</v>
      </c>
      <c r="J21" s="8">
        <f t="shared" si="0"/>
        <v>0</v>
      </c>
      <c r="K21" s="115" t="e">
        <f t="shared" si="2"/>
        <v>#DIV/0!</v>
      </c>
      <c r="L21" s="15"/>
    </row>
    <row r="22" spans="1:12" x14ac:dyDescent="0.75">
      <c r="A22" s="2"/>
      <c r="B22" s="29" t="s">
        <v>54</v>
      </c>
      <c r="C22" s="9" t="s">
        <v>1561</v>
      </c>
      <c r="D22" s="273">
        <f>[2]SUT!AS22</f>
        <v>5.7097845208958595E-2</v>
      </c>
      <c r="E22" s="217">
        <v>1</v>
      </c>
      <c r="F22" s="8">
        <f t="shared" si="1"/>
        <v>5.7097845208958595E-2</v>
      </c>
      <c r="G22" s="220" t="e">
        <f>F22*SUM(SUT!O22,SUT!Q22,SUT!R22,SUT!S22,SUT!T22,SUT!U22,SUT!V22)</f>
        <v>#DIV/0!</v>
      </c>
      <c r="H22" s="278">
        <f>[2]SUT!AU22</f>
        <v>0</v>
      </c>
      <c r="I22" s="217">
        <v>1</v>
      </c>
      <c r="J22" s="8">
        <f t="shared" si="0"/>
        <v>0</v>
      </c>
      <c r="K22" s="115" t="e">
        <f t="shared" si="2"/>
        <v>#DIV/0!</v>
      </c>
      <c r="L22" s="15"/>
    </row>
    <row r="23" spans="1:12" x14ac:dyDescent="0.75">
      <c r="A23" s="2"/>
      <c r="B23" s="29" t="s">
        <v>58</v>
      </c>
      <c r="C23" s="9" t="s">
        <v>66</v>
      </c>
      <c r="D23" s="273">
        <f>[2]SUT!AS23</f>
        <v>4.8442892571657313E-2</v>
      </c>
      <c r="E23" s="217">
        <v>1</v>
      </c>
      <c r="F23" s="8">
        <f t="shared" si="1"/>
        <v>4.8442892571657313E-2</v>
      </c>
      <c r="G23" s="220" t="e">
        <f>F23*SUM(SUT!O23,SUT!Q23,SUT!R23,SUT!S23,SUT!T23,SUT!U23,SUT!V23)</f>
        <v>#DIV/0!</v>
      </c>
      <c r="H23" s="278">
        <f>[2]SUT!AU23</f>
        <v>0</v>
      </c>
      <c r="I23" s="217">
        <v>1</v>
      </c>
      <c r="J23" s="8">
        <f t="shared" si="0"/>
        <v>0</v>
      </c>
      <c r="K23" s="115" t="e">
        <f t="shared" si="2"/>
        <v>#DIV/0!</v>
      </c>
      <c r="L23" s="15"/>
    </row>
    <row r="24" spans="1:12" x14ac:dyDescent="0.75">
      <c r="A24" s="2"/>
      <c r="B24" s="29" t="s">
        <v>60</v>
      </c>
      <c r="C24" s="9" t="s">
        <v>24</v>
      </c>
      <c r="D24" s="273">
        <f>[2]SUT!AS24</f>
        <v>6.6040549036175636E-2</v>
      </c>
      <c r="E24" s="217">
        <v>1</v>
      </c>
      <c r="F24" s="8">
        <f t="shared" si="1"/>
        <v>6.6040549036175636E-2</v>
      </c>
      <c r="G24" s="220" t="e">
        <f>F24*SUM(SUT!O24,SUT!Q24,SUT!R24,SUT!S24,SUT!T24,SUT!U24,SUT!V24)</f>
        <v>#DIV/0!</v>
      </c>
      <c r="H24" s="278">
        <f>[2]SUT!AU24</f>
        <v>0</v>
      </c>
      <c r="I24" s="217">
        <v>1</v>
      </c>
      <c r="J24" s="8">
        <f t="shared" si="0"/>
        <v>0</v>
      </c>
      <c r="K24" s="115" t="e">
        <f t="shared" si="2"/>
        <v>#DIV/0!</v>
      </c>
      <c r="L24" s="15"/>
    </row>
    <row r="25" spans="1:12" x14ac:dyDescent="0.75">
      <c r="A25" s="2"/>
      <c r="B25" s="29" t="s">
        <v>1135</v>
      </c>
      <c r="C25" s="9" t="s">
        <v>1562</v>
      </c>
      <c r="D25" s="273">
        <f>[2]SUT!AS25</f>
        <v>6.6918367862252026E-2</v>
      </c>
      <c r="E25" s="217">
        <v>1</v>
      </c>
      <c r="F25" s="8">
        <f t="shared" si="1"/>
        <v>6.6918367862252026E-2</v>
      </c>
      <c r="G25" s="220" t="e">
        <f>F25*SUM(SUT!O25,SUT!Q25,SUT!R25,SUT!S25,SUT!T25,SUT!U25,SUT!V25)</f>
        <v>#DIV/0!</v>
      </c>
      <c r="H25" s="278">
        <f>[2]SUT!AU25</f>
        <v>0</v>
      </c>
      <c r="I25" s="217">
        <v>1</v>
      </c>
      <c r="J25" s="8">
        <f t="shared" si="0"/>
        <v>0</v>
      </c>
      <c r="K25" s="115" t="e">
        <f t="shared" si="2"/>
        <v>#DIV/0!</v>
      </c>
      <c r="L25" s="15"/>
    </row>
    <row r="26" spans="1:12" x14ac:dyDescent="0.75">
      <c r="A26" s="2"/>
      <c r="B26" s="29" t="s">
        <v>63</v>
      </c>
      <c r="C26" s="18" t="s">
        <v>27</v>
      </c>
      <c r="D26" s="274">
        <f>[2]SUT!AS26</f>
        <v>1.0835683745186555E-2</v>
      </c>
      <c r="E26" s="218">
        <v>1</v>
      </c>
      <c r="F26" s="160">
        <f t="shared" si="1"/>
        <v>1.0835683745186555E-2</v>
      </c>
      <c r="G26" s="207" t="e">
        <f>F26*SUM(SUT!O26,SUT!Q26,SUT!R26,SUT!S26,SUT!T26,SUT!U26,SUT!V26)</f>
        <v>#DIV/0!</v>
      </c>
      <c r="H26" s="279">
        <f>[2]SUT!AU26</f>
        <v>0</v>
      </c>
      <c r="I26" s="218">
        <v>1</v>
      </c>
      <c r="J26" s="160">
        <f t="shared" si="0"/>
        <v>0</v>
      </c>
      <c r="K26" s="151" t="e">
        <f t="shared" si="2"/>
        <v>#DIV/0!</v>
      </c>
      <c r="L26" s="15"/>
    </row>
    <row r="27" spans="1:12" x14ac:dyDescent="0.75">
      <c r="A27" s="2"/>
      <c r="B27" s="29" t="s">
        <v>67</v>
      </c>
      <c r="C27" s="9" t="s">
        <v>75</v>
      </c>
      <c r="D27" s="273">
        <f>[2]SUT!AS27</f>
        <v>1.7028116898035336E-3</v>
      </c>
      <c r="E27" s="217">
        <v>1</v>
      </c>
      <c r="F27" s="8">
        <f t="shared" si="1"/>
        <v>1.7028116898035336E-3</v>
      </c>
      <c r="G27" s="220" t="e">
        <f>F27*SUM(SUT!O27,SUT!Q27,SUT!R27,SUT!S27,SUT!T27,SUT!U27,SUT!V27)</f>
        <v>#DIV/0!</v>
      </c>
      <c r="H27" s="278">
        <f>[2]SUT!AU27</f>
        <v>0</v>
      </c>
      <c r="I27" s="217">
        <v>1</v>
      </c>
      <c r="J27" s="8">
        <f t="shared" si="0"/>
        <v>0</v>
      </c>
      <c r="K27" s="115" t="e">
        <f t="shared" si="2"/>
        <v>#DIV/0!</v>
      </c>
      <c r="L27" s="15"/>
    </row>
    <row r="28" spans="1:12" x14ac:dyDescent="0.75">
      <c r="A28" s="2"/>
      <c r="B28" s="29" t="s">
        <v>1136</v>
      </c>
      <c r="C28" s="9" t="s">
        <v>70</v>
      </c>
      <c r="D28" s="273">
        <f>[2]SUT!AS28</f>
        <v>1.1494988321132656E-2</v>
      </c>
      <c r="E28" s="217">
        <v>1</v>
      </c>
      <c r="F28" s="8">
        <f t="shared" si="1"/>
        <v>1.1494988321132656E-2</v>
      </c>
      <c r="G28" s="220" t="e">
        <f>F28*SUM(SUT!O28,SUT!Q28,SUT!R28,SUT!S28,SUT!T28,SUT!U28,SUT!V28)</f>
        <v>#DIV/0!</v>
      </c>
      <c r="H28" s="278">
        <f>[2]SUT!AU28</f>
        <v>0</v>
      </c>
      <c r="I28" s="217">
        <v>1</v>
      </c>
      <c r="J28" s="8">
        <f t="shared" si="0"/>
        <v>0</v>
      </c>
      <c r="K28" s="115" t="e">
        <f t="shared" si="2"/>
        <v>#DIV/0!</v>
      </c>
      <c r="L28" s="15"/>
    </row>
    <row r="29" spans="1:12" x14ac:dyDescent="0.75">
      <c r="A29" s="2"/>
      <c r="B29" s="29" t="s">
        <v>71</v>
      </c>
      <c r="C29" s="9" t="s">
        <v>57</v>
      </c>
      <c r="D29" s="273">
        <f>[2]SUT!AS29</f>
        <v>1.0781438811254661E-2</v>
      </c>
      <c r="E29" s="217">
        <v>1</v>
      </c>
      <c r="F29" s="8">
        <f t="shared" si="1"/>
        <v>1.0781438811254661E-2</v>
      </c>
      <c r="G29" s="220" t="e">
        <f>F29*SUM(SUT!O29,SUT!Q29,SUT!R29,SUT!S29,SUT!T29,SUT!U29,SUT!V29)</f>
        <v>#DIV/0!</v>
      </c>
      <c r="H29" s="278">
        <f>[2]SUT!AU29</f>
        <v>0</v>
      </c>
      <c r="I29" s="217">
        <v>1</v>
      </c>
      <c r="J29" s="8">
        <f t="shared" si="0"/>
        <v>0</v>
      </c>
      <c r="K29" s="115" t="e">
        <f t="shared" si="2"/>
        <v>#DIV/0!</v>
      </c>
      <c r="L29" s="15"/>
    </row>
    <row r="30" spans="1:12" x14ac:dyDescent="0.75">
      <c r="A30" s="2"/>
      <c r="B30" s="29" t="s">
        <v>78</v>
      </c>
      <c r="C30" s="9" t="s">
        <v>53</v>
      </c>
      <c r="D30" s="273">
        <f>[2]SUT!AS30</f>
        <v>1.0275641810938667E-2</v>
      </c>
      <c r="E30" s="217">
        <v>1</v>
      </c>
      <c r="F30" s="8">
        <f t="shared" si="1"/>
        <v>1.0275641810938667E-2</v>
      </c>
      <c r="G30" s="220" t="e">
        <f>F30*SUM(SUT!O30,SUT!Q30,SUT!R30,SUT!S30,SUT!T30,SUT!U30,SUT!V30)</f>
        <v>#DIV/0!</v>
      </c>
      <c r="H30" s="278">
        <f>[2]SUT!AU30</f>
        <v>0</v>
      </c>
      <c r="I30" s="217">
        <v>1</v>
      </c>
      <c r="J30" s="8">
        <f t="shared" si="0"/>
        <v>0</v>
      </c>
      <c r="K30" s="115" t="e">
        <f t="shared" si="2"/>
        <v>#DIV/0!</v>
      </c>
      <c r="L30" s="15"/>
    </row>
    <row r="31" spans="1:12" x14ac:dyDescent="0.75">
      <c r="A31" s="2"/>
      <c r="B31" s="29" t="s">
        <v>81</v>
      </c>
      <c r="C31" s="9" t="s">
        <v>1563</v>
      </c>
      <c r="D31" s="273">
        <f>[2]SUT!AS31</f>
        <v>1.1487611261802698E-2</v>
      </c>
      <c r="E31" s="217">
        <v>1</v>
      </c>
      <c r="F31" s="8">
        <f t="shared" si="1"/>
        <v>1.1487611261802698E-2</v>
      </c>
      <c r="G31" s="220" t="e">
        <f>F31*SUM(SUT!O31,SUT!Q31,SUT!R31,SUT!S31,SUT!T31,SUT!U31,SUT!V31)</f>
        <v>#DIV/0!</v>
      </c>
      <c r="H31" s="278">
        <f>[2]SUT!AU31</f>
        <v>0</v>
      </c>
      <c r="I31" s="217">
        <v>1</v>
      </c>
      <c r="J31" s="8">
        <f t="shared" si="0"/>
        <v>0</v>
      </c>
      <c r="K31" s="115" t="e">
        <f t="shared" si="2"/>
        <v>#DIV/0!</v>
      </c>
      <c r="L31" s="15"/>
    </row>
    <row r="32" spans="1:12" x14ac:dyDescent="0.75">
      <c r="A32" s="2"/>
      <c r="B32" s="29" t="s">
        <v>84</v>
      </c>
      <c r="C32" s="18" t="s">
        <v>86</v>
      </c>
      <c r="D32" s="274">
        <f>[2]SUT!AS32</f>
        <v>1.1406504894308465E-2</v>
      </c>
      <c r="E32" s="218">
        <v>1</v>
      </c>
      <c r="F32" s="160">
        <f t="shared" si="1"/>
        <v>1.1406504894308465E-2</v>
      </c>
      <c r="G32" s="207" t="e">
        <f>F32*SUM(SUT!O32,SUT!Q32,SUT!R32,SUT!S32,SUT!T32,SUT!U32,SUT!V32)</f>
        <v>#DIV/0!</v>
      </c>
      <c r="H32" s="279">
        <f>[2]SUT!AU32</f>
        <v>0</v>
      </c>
      <c r="I32" s="218">
        <v>1</v>
      </c>
      <c r="J32" s="160">
        <f t="shared" si="0"/>
        <v>0</v>
      </c>
      <c r="K32" s="151" t="e">
        <f t="shared" si="2"/>
        <v>#DIV/0!</v>
      </c>
      <c r="L32" s="15"/>
    </row>
    <row r="33" spans="1:12" x14ac:dyDescent="0.75">
      <c r="A33" s="2"/>
      <c r="B33" s="29" t="s">
        <v>87</v>
      </c>
      <c r="C33" s="9" t="s">
        <v>89</v>
      </c>
      <c r="D33" s="273">
        <f>[2]SUT!AS33</f>
        <v>1.1335750979393327E-2</v>
      </c>
      <c r="E33" s="217">
        <v>1</v>
      </c>
      <c r="F33" s="8">
        <f t="shared" si="1"/>
        <v>1.1335750979393327E-2</v>
      </c>
      <c r="G33" s="220" t="e">
        <f>F33*SUM(SUT!O33,SUT!Q33,SUT!R33,SUT!S33,SUT!T33,SUT!U33,SUT!V33)</f>
        <v>#DIV/0!</v>
      </c>
      <c r="H33" s="278">
        <f>[2]SUT!AU33</f>
        <v>0</v>
      </c>
      <c r="I33" s="217">
        <v>1</v>
      </c>
      <c r="J33" s="8">
        <f t="shared" si="0"/>
        <v>0</v>
      </c>
      <c r="K33" s="115" t="e">
        <f t="shared" si="2"/>
        <v>#DIV/0!</v>
      </c>
      <c r="L33" s="15"/>
    </row>
    <row r="34" spans="1:12" x14ac:dyDescent="0.75">
      <c r="A34" s="2"/>
      <c r="B34" s="29" t="s">
        <v>90</v>
      </c>
      <c r="C34" s="9" t="s">
        <v>101</v>
      </c>
      <c r="D34" s="273">
        <f>[2]SUT!AS34</f>
        <v>1.1129394913386693E-2</v>
      </c>
      <c r="E34" s="217">
        <v>1</v>
      </c>
      <c r="F34" s="8">
        <f t="shared" si="1"/>
        <v>1.1129394913386693E-2</v>
      </c>
      <c r="G34" s="220" t="e">
        <f>F34*SUM(SUT!O34,SUT!Q34,SUT!R34,SUT!S34,SUT!T34,SUT!U34,SUT!V34)</f>
        <v>#DIV/0!</v>
      </c>
      <c r="H34" s="278">
        <f>[2]SUT!AU34</f>
        <v>0</v>
      </c>
      <c r="I34" s="217">
        <v>1</v>
      </c>
      <c r="J34" s="8">
        <f t="shared" si="0"/>
        <v>0</v>
      </c>
      <c r="K34" s="115" t="e">
        <f t="shared" si="2"/>
        <v>#DIV/0!</v>
      </c>
      <c r="L34" s="15"/>
    </row>
    <row r="35" spans="1:12" x14ac:dyDescent="0.75">
      <c r="A35" s="2"/>
      <c r="B35" s="29" t="s">
        <v>93</v>
      </c>
      <c r="C35" s="9" t="s">
        <v>95</v>
      </c>
      <c r="D35" s="273">
        <f>[2]SUT!AS35</f>
        <v>1.2136299509604454E-2</v>
      </c>
      <c r="E35" s="217">
        <v>1</v>
      </c>
      <c r="F35" s="8">
        <f t="shared" si="1"/>
        <v>1.2136299509604454E-2</v>
      </c>
      <c r="G35" s="220" t="e">
        <f>F35*SUM(SUT!O35,SUT!Q35,SUT!R35,SUT!S35,SUT!T35,SUT!U35,SUT!V35)</f>
        <v>#DIV/0!</v>
      </c>
      <c r="H35" s="278">
        <f>[2]SUT!AU35</f>
        <v>0</v>
      </c>
      <c r="I35" s="217">
        <v>1</v>
      </c>
      <c r="J35" s="8">
        <f t="shared" si="0"/>
        <v>0</v>
      </c>
      <c r="K35" s="115" t="e">
        <f t="shared" si="2"/>
        <v>#DIV/0!</v>
      </c>
      <c r="L35" s="15"/>
    </row>
    <row r="36" spans="1:12" x14ac:dyDescent="0.75">
      <c r="A36" s="2"/>
      <c r="B36" s="29" t="s">
        <v>96</v>
      </c>
      <c r="C36" s="9" t="s">
        <v>104</v>
      </c>
      <c r="D36" s="273">
        <f>[2]SUT!AS36</f>
        <v>1.3736660572991725E-2</v>
      </c>
      <c r="E36" s="217">
        <v>1</v>
      </c>
      <c r="F36" s="8">
        <f t="shared" si="1"/>
        <v>1.3736660572991725E-2</v>
      </c>
      <c r="G36" s="220" t="e">
        <f>F36*SUM(SUT!O36,SUT!Q36,SUT!R36,SUT!S36,SUT!T36,SUT!U36,SUT!V36)</f>
        <v>#DIV/0!</v>
      </c>
      <c r="H36" s="278">
        <f>[2]SUT!AU36</f>
        <v>0</v>
      </c>
      <c r="I36" s="217">
        <v>1</v>
      </c>
      <c r="J36" s="8">
        <f t="shared" si="0"/>
        <v>0</v>
      </c>
      <c r="K36" s="115" t="e">
        <f t="shared" si="2"/>
        <v>#DIV/0!</v>
      </c>
      <c r="L36" s="15"/>
    </row>
    <row r="37" spans="1:12" x14ac:dyDescent="0.75">
      <c r="A37" s="2"/>
      <c r="B37" s="29" t="s">
        <v>99</v>
      </c>
      <c r="C37" s="9" t="s">
        <v>92</v>
      </c>
      <c r="D37" s="273">
        <f>[2]SUT!AS37</f>
        <v>8.1990600357255156E-3</v>
      </c>
      <c r="E37" s="217">
        <v>1</v>
      </c>
      <c r="F37" s="8">
        <f t="shared" si="1"/>
        <v>8.1990600357255156E-3</v>
      </c>
      <c r="G37" s="220" t="e">
        <f>F37*SUM(SUT!O37,SUT!Q37,SUT!R37,SUT!S37,SUT!T37,SUT!U37,SUT!V37)</f>
        <v>#DIV/0!</v>
      </c>
      <c r="H37" s="278">
        <f>[2]SUT!AU37</f>
        <v>0</v>
      </c>
      <c r="I37" s="217">
        <v>1</v>
      </c>
      <c r="J37" s="8">
        <f t="shared" si="0"/>
        <v>0</v>
      </c>
      <c r="K37" s="115" t="e">
        <f t="shared" si="2"/>
        <v>#DIV/0!</v>
      </c>
      <c r="L37" s="15"/>
    </row>
    <row r="38" spans="1:12" x14ac:dyDescent="0.75">
      <c r="A38" s="2"/>
      <c r="B38" s="29" t="s">
        <v>102</v>
      </c>
      <c r="C38" s="9" t="s">
        <v>98</v>
      </c>
      <c r="D38" s="273">
        <f>[2]SUT!AS38</f>
        <v>7.8519541762395548E-2</v>
      </c>
      <c r="E38" s="217">
        <v>1</v>
      </c>
      <c r="F38" s="8">
        <f t="shared" si="1"/>
        <v>7.8519541762395548E-2</v>
      </c>
      <c r="G38" s="220" t="e">
        <f>F38*SUM(SUT!O38,SUT!Q38,SUT!R38,SUT!S38,SUT!T38,SUT!U38,SUT!V38)</f>
        <v>#DIV/0!</v>
      </c>
      <c r="H38" s="278">
        <f>[2]SUT!AU38</f>
        <v>0</v>
      </c>
      <c r="I38" s="217">
        <v>1</v>
      </c>
      <c r="J38" s="8">
        <f t="shared" si="0"/>
        <v>0</v>
      </c>
      <c r="K38" s="115" t="e">
        <f t="shared" si="2"/>
        <v>#DIV/0!</v>
      </c>
      <c r="L38" s="15"/>
    </row>
    <row r="39" spans="1:12" x14ac:dyDescent="0.75">
      <c r="A39" s="2"/>
      <c r="B39" s="29" t="s">
        <v>105</v>
      </c>
      <c r="C39" s="9" t="s">
        <v>1564</v>
      </c>
      <c r="D39" s="273">
        <f>[2]SUT!AS39</f>
        <v>6.3662828405652377E-2</v>
      </c>
      <c r="E39" s="217">
        <v>1</v>
      </c>
      <c r="F39" s="8">
        <f t="shared" si="1"/>
        <v>6.3662828405652377E-2</v>
      </c>
      <c r="G39" s="220" t="e">
        <f>F39*SUM(SUT!O39,SUT!Q39,SUT!R39,SUT!S39,SUT!T39,SUT!U39,SUT!V39)</f>
        <v>#DIV/0!</v>
      </c>
      <c r="H39" s="278">
        <f>[2]SUT!AU39</f>
        <v>0</v>
      </c>
      <c r="I39" s="217">
        <v>1</v>
      </c>
      <c r="J39" s="8">
        <f t="shared" si="0"/>
        <v>0</v>
      </c>
      <c r="K39" s="115" t="e">
        <f t="shared" si="2"/>
        <v>#DIV/0!</v>
      </c>
      <c r="L39" s="15"/>
    </row>
    <row r="40" spans="1:12" x14ac:dyDescent="0.75">
      <c r="A40" s="2"/>
      <c r="B40" s="29" t="s">
        <v>108</v>
      </c>
      <c r="C40" s="18" t="s">
        <v>1565</v>
      </c>
      <c r="D40" s="274">
        <f>[2]SUT!AS40</f>
        <v>9.8499153467925555E-3</v>
      </c>
      <c r="E40" s="218">
        <v>1</v>
      </c>
      <c r="F40" s="160">
        <f t="shared" si="1"/>
        <v>9.8499153467925555E-3</v>
      </c>
      <c r="G40" s="207" t="e">
        <f>F40*SUM(SUT!O40,SUT!Q40,SUT!R40,SUT!S40,SUT!T40,SUT!U40,SUT!V40)</f>
        <v>#DIV/0!</v>
      </c>
      <c r="H40" s="279">
        <f>[2]SUT!AU40</f>
        <v>0</v>
      </c>
      <c r="I40" s="218">
        <v>1</v>
      </c>
      <c r="J40" s="160">
        <f t="shared" si="0"/>
        <v>0</v>
      </c>
      <c r="K40" s="151" t="e">
        <f t="shared" si="2"/>
        <v>#DIV/0!</v>
      </c>
      <c r="L40" s="15"/>
    </row>
    <row r="41" spans="1:12" x14ac:dyDescent="0.75">
      <c r="A41" s="2"/>
      <c r="B41" s="29" t="s">
        <v>109</v>
      </c>
      <c r="C41" s="9" t="s">
        <v>1566</v>
      </c>
      <c r="D41" s="273">
        <f>[2]SUT!AS41</f>
        <v>1.0260760507383539E-2</v>
      </c>
      <c r="E41" s="217">
        <v>1</v>
      </c>
      <c r="F41" s="8">
        <f t="shared" si="1"/>
        <v>1.0260760507383539E-2</v>
      </c>
      <c r="G41" s="220" t="e">
        <f>F41*SUM(SUT!O41,SUT!Q41,SUT!R41,SUT!S41,SUT!T41,SUT!U41,SUT!V41)</f>
        <v>#DIV/0!</v>
      </c>
      <c r="H41" s="278">
        <f>[2]SUT!AU41</f>
        <v>0</v>
      </c>
      <c r="I41" s="217">
        <v>1</v>
      </c>
      <c r="J41" s="8">
        <f t="shared" si="0"/>
        <v>0</v>
      </c>
      <c r="K41" s="115" t="e">
        <f t="shared" si="2"/>
        <v>#DIV/0!</v>
      </c>
      <c r="L41" s="15"/>
    </row>
    <row r="42" spans="1:12" x14ac:dyDescent="0.75">
      <c r="A42" s="2"/>
      <c r="B42" s="29" t="s">
        <v>112</v>
      </c>
      <c r="C42" s="9" t="s">
        <v>1567</v>
      </c>
      <c r="D42" s="273">
        <f>[2]SUT!AS42</f>
        <v>0.20533533505569407</v>
      </c>
      <c r="E42" s="217">
        <v>1</v>
      </c>
      <c r="F42" s="8">
        <f t="shared" si="1"/>
        <v>0.20533533505569407</v>
      </c>
      <c r="G42" s="220" t="e">
        <f>F42*SUM(SUT!O42,SUT!Q42,SUT!R42,SUT!S42,SUT!T42,SUT!U42,SUT!V42)</f>
        <v>#DIV/0!</v>
      </c>
      <c r="H42" s="278">
        <f>[2]SUT!AU42</f>
        <v>0</v>
      </c>
      <c r="I42" s="217">
        <v>1</v>
      </c>
      <c r="J42" s="8">
        <f t="shared" si="0"/>
        <v>0</v>
      </c>
      <c r="K42" s="115" t="e">
        <f t="shared" si="2"/>
        <v>#DIV/0!</v>
      </c>
      <c r="L42" s="15"/>
    </row>
    <row r="43" spans="1:12" x14ac:dyDescent="0.75">
      <c r="A43" s="2"/>
      <c r="B43" s="29" t="s">
        <v>1137</v>
      </c>
      <c r="C43" s="18" t="s">
        <v>107</v>
      </c>
      <c r="D43" s="274">
        <f>[2]SUT!AS43</f>
        <v>0.25460596382371414</v>
      </c>
      <c r="E43" s="218">
        <v>1</v>
      </c>
      <c r="F43" s="160">
        <f t="shared" si="1"/>
        <v>0.25460596382371414</v>
      </c>
      <c r="G43" s="207" t="e">
        <f>F43*SUM(SUT!O43,SUT!Q43,SUT!R43,SUT!S43,SUT!T43,SUT!U43,SUT!V43)</f>
        <v>#DIV/0!</v>
      </c>
      <c r="H43" s="279">
        <f>[2]SUT!AU43</f>
        <v>0</v>
      </c>
      <c r="I43" s="218">
        <v>1</v>
      </c>
      <c r="J43" s="160">
        <f t="shared" si="0"/>
        <v>0</v>
      </c>
      <c r="K43" s="151" t="e">
        <f t="shared" si="2"/>
        <v>#DIV/0!</v>
      </c>
      <c r="L43" s="15"/>
    </row>
    <row r="44" spans="1:12" x14ac:dyDescent="0.75">
      <c r="A44" s="2"/>
      <c r="B44" s="29" t="s">
        <v>1138</v>
      </c>
      <c r="C44" s="18" t="s">
        <v>111</v>
      </c>
      <c r="D44" s="274">
        <f>[2]SUT!AS44</f>
        <v>6.8839259389405411E-2</v>
      </c>
      <c r="E44" s="218">
        <v>1</v>
      </c>
      <c r="F44" s="160">
        <f t="shared" si="1"/>
        <v>6.8839259389405411E-2</v>
      </c>
      <c r="G44" s="207" t="e">
        <f>F44*SUM(SUT!O44,SUT!Q44,SUT!R44,SUT!S44,SUT!T44,SUT!U44,SUT!V44)</f>
        <v>#DIV/0!</v>
      </c>
      <c r="H44" s="279">
        <f>[2]SUT!AU44</f>
        <v>0</v>
      </c>
      <c r="I44" s="218">
        <v>1</v>
      </c>
      <c r="J44" s="160">
        <f t="shared" si="0"/>
        <v>0</v>
      </c>
      <c r="K44" s="151" t="e">
        <f t="shared" si="2"/>
        <v>#DIV/0!</v>
      </c>
      <c r="L44" s="15"/>
    </row>
    <row r="45" spans="1:12" x14ac:dyDescent="0.75">
      <c r="A45" s="2"/>
      <c r="B45" s="29" t="s">
        <v>117</v>
      </c>
      <c r="C45" s="9" t="s">
        <v>116</v>
      </c>
      <c r="D45" s="273">
        <f>[2]SUT!AS45</f>
        <v>2.0895205330201037E-2</v>
      </c>
      <c r="E45" s="217">
        <v>1</v>
      </c>
      <c r="F45" s="8">
        <f t="shared" si="1"/>
        <v>2.0895205330201037E-2</v>
      </c>
      <c r="G45" s="220" t="e">
        <f>F45*SUM(SUT!O45,SUT!Q45,SUT!R45,SUT!S45,SUT!T45,SUT!U45,SUT!V45)</f>
        <v>#DIV/0!</v>
      </c>
      <c r="H45" s="278">
        <f>[2]SUT!AU45</f>
        <v>0</v>
      </c>
      <c r="I45" s="217">
        <v>1</v>
      </c>
      <c r="J45" s="8">
        <f t="shared" si="0"/>
        <v>0</v>
      </c>
      <c r="K45" s="115" t="e">
        <f t="shared" si="2"/>
        <v>#DIV/0!</v>
      </c>
      <c r="L45" s="15"/>
    </row>
    <row r="46" spans="1:12" x14ac:dyDescent="0.75">
      <c r="A46" s="2"/>
      <c r="B46" s="29" t="s">
        <v>1141</v>
      </c>
      <c r="C46" s="9" t="s">
        <v>1140</v>
      </c>
      <c r="D46" s="273">
        <f>[2]SUT!AS46</f>
        <v>0.10495688831547377</v>
      </c>
      <c r="E46" s="217">
        <v>1</v>
      </c>
      <c r="F46" s="8">
        <f t="shared" si="1"/>
        <v>0.10495688831547377</v>
      </c>
      <c r="G46" s="220" t="e">
        <f>F46*SUM(SUT!O46,SUT!Q46,SUT!R46,SUT!S46,SUT!T46,SUT!U46,SUT!V46)</f>
        <v>#DIV/0!</v>
      </c>
      <c r="H46" s="278">
        <f>[2]SUT!AU46</f>
        <v>0</v>
      </c>
      <c r="I46" s="217">
        <v>1</v>
      </c>
      <c r="J46" s="8">
        <f t="shared" si="0"/>
        <v>0</v>
      </c>
      <c r="K46" s="115" t="e">
        <f t="shared" si="2"/>
        <v>#DIV/0!</v>
      </c>
      <c r="L46" s="15"/>
    </row>
    <row r="47" spans="1:12" x14ac:dyDescent="0.75">
      <c r="A47" s="2"/>
      <c r="B47" s="29" t="s">
        <v>1142</v>
      </c>
      <c r="C47" s="18" t="s">
        <v>119</v>
      </c>
      <c r="D47" s="274">
        <f>[2]SUT!AS47</f>
        <v>0.41031216483182698</v>
      </c>
      <c r="E47" s="218">
        <v>1</v>
      </c>
      <c r="F47" s="160">
        <f t="shared" si="1"/>
        <v>0.41031216483182698</v>
      </c>
      <c r="G47" s="207" t="e">
        <f>F47*SUM(SUT!O47,SUT!Q47,SUT!R47,SUT!S47,SUT!T47,SUT!U47,SUT!V47)</f>
        <v>#DIV/0!</v>
      </c>
      <c r="H47" s="279">
        <f>[2]SUT!AU47</f>
        <v>0</v>
      </c>
      <c r="I47" s="218">
        <v>1</v>
      </c>
      <c r="J47" s="160">
        <f t="shared" si="0"/>
        <v>0</v>
      </c>
      <c r="K47" s="151" t="e">
        <f t="shared" si="2"/>
        <v>#DIV/0!</v>
      </c>
      <c r="L47" s="15"/>
    </row>
    <row r="48" spans="1:12" x14ac:dyDescent="0.75">
      <c r="A48" s="2"/>
      <c r="B48" s="29" t="s">
        <v>1143</v>
      </c>
      <c r="C48" s="9" t="s">
        <v>121</v>
      </c>
      <c r="D48" s="273">
        <f>[2]SUT!AS48</f>
        <v>6.3909936057461189E-2</v>
      </c>
      <c r="E48" s="217">
        <v>1</v>
      </c>
      <c r="F48" s="8">
        <f t="shared" si="1"/>
        <v>6.3909936057461189E-2</v>
      </c>
      <c r="G48" s="220" t="e">
        <f>F48*SUM(SUT!O48,SUT!Q48,SUT!R48,SUT!S48,SUT!T48,SUT!U48,SUT!V48)</f>
        <v>#DIV/0!</v>
      </c>
      <c r="H48" s="278">
        <f>[2]SUT!AU48</f>
        <v>0</v>
      </c>
      <c r="I48" s="217">
        <v>1</v>
      </c>
      <c r="J48" s="8">
        <f t="shared" si="0"/>
        <v>0</v>
      </c>
      <c r="K48" s="115" t="e">
        <f t="shared" si="2"/>
        <v>#DIV/0!</v>
      </c>
      <c r="L48" s="15"/>
    </row>
    <row r="49" spans="1:12" x14ac:dyDescent="0.75">
      <c r="A49" s="2"/>
      <c r="B49" s="29" t="s">
        <v>1144</v>
      </c>
      <c r="C49" s="9" t="s">
        <v>123</v>
      </c>
      <c r="D49" s="273">
        <f>[2]SUT!AS49</f>
        <v>6.1596475062403136E-2</v>
      </c>
      <c r="E49" s="217">
        <v>1</v>
      </c>
      <c r="F49" s="8">
        <f t="shared" si="1"/>
        <v>6.1596475062403136E-2</v>
      </c>
      <c r="G49" s="220" t="e">
        <f>F49*SUM(SUT!O49,SUT!Q49,SUT!R49,SUT!S49,SUT!T49,SUT!U49,SUT!V49)</f>
        <v>#DIV/0!</v>
      </c>
      <c r="H49" s="278">
        <f>[2]SUT!AU49</f>
        <v>0</v>
      </c>
      <c r="I49" s="217">
        <v>1</v>
      </c>
      <c r="J49" s="8">
        <f t="shared" si="0"/>
        <v>0</v>
      </c>
      <c r="K49" s="115" t="e">
        <f t="shared" si="2"/>
        <v>#DIV/0!</v>
      </c>
      <c r="L49" s="15"/>
    </row>
    <row r="50" spans="1:12" x14ac:dyDescent="0.75">
      <c r="A50" s="2"/>
      <c r="B50" s="29" t="s">
        <v>1145</v>
      </c>
      <c r="C50" s="9" t="s">
        <v>127</v>
      </c>
      <c r="D50" s="273">
        <f>[2]SUT!AS50</f>
        <v>6.2674324189940497E-2</v>
      </c>
      <c r="E50" s="217">
        <v>1</v>
      </c>
      <c r="F50" s="8">
        <f t="shared" si="1"/>
        <v>6.2674324189940497E-2</v>
      </c>
      <c r="G50" s="220" t="e">
        <f>F50*SUM(SUT!O50,SUT!Q50,SUT!R50,SUT!S50,SUT!T50,SUT!U50,SUT!V50)</f>
        <v>#DIV/0!</v>
      </c>
      <c r="H50" s="278">
        <f>[2]SUT!AU50</f>
        <v>0</v>
      </c>
      <c r="I50" s="217">
        <v>1</v>
      </c>
      <c r="J50" s="8">
        <f t="shared" si="0"/>
        <v>0</v>
      </c>
      <c r="K50" s="115" t="e">
        <f t="shared" si="2"/>
        <v>#DIV/0!</v>
      </c>
      <c r="L50" s="15"/>
    </row>
    <row r="51" spans="1:12" x14ac:dyDescent="0.75">
      <c r="A51" s="2"/>
      <c r="B51" s="29" t="s">
        <v>1146</v>
      </c>
      <c r="C51" s="9" t="s">
        <v>129</v>
      </c>
      <c r="D51" s="273">
        <f>[2]SUT!AS51</f>
        <v>4.0517876980494569E-2</v>
      </c>
      <c r="E51" s="217">
        <v>1</v>
      </c>
      <c r="F51" s="8">
        <f t="shared" si="1"/>
        <v>4.0517876980494569E-2</v>
      </c>
      <c r="G51" s="220" t="e">
        <f>F51*SUM(SUT!O51,SUT!Q51,SUT!R51,SUT!S51,SUT!T51,SUT!U51,SUT!V51)</f>
        <v>#DIV/0!</v>
      </c>
      <c r="H51" s="278">
        <f>[2]SUT!AU51</f>
        <v>0</v>
      </c>
      <c r="I51" s="217">
        <v>1</v>
      </c>
      <c r="J51" s="8">
        <f t="shared" si="0"/>
        <v>0</v>
      </c>
      <c r="K51" s="115" t="e">
        <f t="shared" si="2"/>
        <v>#DIV/0!</v>
      </c>
      <c r="L51" s="15"/>
    </row>
    <row r="52" spans="1:12" x14ac:dyDescent="0.75">
      <c r="A52" s="2"/>
      <c r="B52" s="29" t="s">
        <v>1147</v>
      </c>
      <c r="C52" s="9" t="s">
        <v>125</v>
      </c>
      <c r="D52" s="273">
        <f>[2]SUT!AS52</f>
        <v>3.7920250396942329E-2</v>
      </c>
      <c r="E52" s="217">
        <v>1</v>
      </c>
      <c r="F52" s="8">
        <f t="shared" si="1"/>
        <v>3.7920250396942329E-2</v>
      </c>
      <c r="G52" s="220" t="e">
        <f>F52*SUM(SUT!O52,SUT!Q52,SUT!R52,SUT!S52,SUT!T52,SUT!U52,SUT!V52)</f>
        <v>#DIV/0!</v>
      </c>
      <c r="H52" s="278">
        <f>[2]SUT!AU52</f>
        <v>0</v>
      </c>
      <c r="I52" s="217">
        <v>1</v>
      </c>
      <c r="J52" s="8">
        <f t="shared" si="0"/>
        <v>0</v>
      </c>
      <c r="K52" s="115" t="e">
        <f t="shared" si="2"/>
        <v>#DIV/0!</v>
      </c>
      <c r="L52" s="15"/>
    </row>
    <row r="53" spans="1:12" x14ac:dyDescent="0.75">
      <c r="A53" s="2"/>
      <c r="B53" s="29" t="s">
        <v>1148</v>
      </c>
      <c r="C53" s="9" t="s">
        <v>135</v>
      </c>
      <c r="D53" s="273">
        <f>[2]SUT!AS53</f>
        <v>5.7463969364263484E-2</v>
      </c>
      <c r="E53" s="217">
        <v>1</v>
      </c>
      <c r="F53" s="8">
        <f t="shared" si="1"/>
        <v>5.7463969364263484E-2</v>
      </c>
      <c r="G53" s="220" t="e">
        <f>F53*SUM(SUT!O53,SUT!Q53,SUT!R53,SUT!S53,SUT!T53,SUT!U53,SUT!V53)</f>
        <v>#DIV/0!</v>
      </c>
      <c r="H53" s="278">
        <f>[2]SUT!AU53</f>
        <v>0</v>
      </c>
      <c r="I53" s="217">
        <v>1</v>
      </c>
      <c r="J53" s="8">
        <f t="shared" si="0"/>
        <v>0</v>
      </c>
      <c r="K53" s="115" t="e">
        <f t="shared" si="2"/>
        <v>#DIV/0!</v>
      </c>
      <c r="L53" s="15"/>
    </row>
    <row r="54" spans="1:12" x14ac:dyDescent="0.75">
      <c r="A54" s="2"/>
      <c r="B54" s="29" t="s">
        <v>1314</v>
      </c>
      <c r="C54" s="9" t="s">
        <v>1153</v>
      </c>
      <c r="D54" s="273">
        <f>[2]SUT!AS54</f>
        <v>5.7018718563387784E-2</v>
      </c>
      <c r="E54" s="217">
        <v>1</v>
      </c>
      <c r="F54" s="8">
        <f t="shared" si="1"/>
        <v>5.7018718563387784E-2</v>
      </c>
      <c r="G54" s="220" t="e">
        <f>F54*SUM(SUT!O54,SUT!Q54,SUT!R54,SUT!S54,SUT!T54,SUT!U54,SUT!V54)</f>
        <v>#DIV/0!</v>
      </c>
      <c r="H54" s="278">
        <f>[2]SUT!AU54</f>
        <v>0</v>
      </c>
      <c r="I54" s="217">
        <v>1</v>
      </c>
      <c r="J54" s="8">
        <f t="shared" si="0"/>
        <v>0</v>
      </c>
      <c r="K54" s="115" t="e">
        <f t="shared" si="2"/>
        <v>#DIV/0!</v>
      </c>
      <c r="L54" s="15"/>
    </row>
    <row r="55" spans="1:12" x14ac:dyDescent="0.75">
      <c r="A55" s="2"/>
      <c r="B55" s="29" t="s">
        <v>1149</v>
      </c>
      <c r="C55" s="9" t="s">
        <v>146</v>
      </c>
      <c r="D55" s="273">
        <f>[2]SUT!AS55</f>
        <v>6.5011030741792958E-2</v>
      </c>
      <c r="E55" s="217">
        <v>1</v>
      </c>
      <c r="F55" s="8">
        <f t="shared" si="1"/>
        <v>6.5011030741792958E-2</v>
      </c>
      <c r="G55" s="220" t="e">
        <f>F55*SUM(SUT!O55,SUT!Q55,SUT!R55,SUT!S55,SUT!T55,SUT!U55,SUT!V55)</f>
        <v>#DIV/0!</v>
      </c>
      <c r="H55" s="278">
        <f>[2]SUT!AU55</f>
        <v>0</v>
      </c>
      <c r="I55" s="217">
        <v>1</v>
      </c>
      <c r="J55" s="8">
        <f t="shared" si="0"/>
        <v>0</v>
      </c>
      <c r="K55" s="115" t="e">
        <f t="shared" si="2"/>
        <v>#DIV/0!</v>
      </c>
      <c r="L55" s="15"/>
    </row>
    <row r="56" spans="1:12" x14ac:dyDescent="0.75">
      <c r="A56" s="2"/>
      <c r="B56" s="29" t="s">
        <v>1150</v>
      </c>
      <c r="C56" s="18" t="s">
        <v>143</v>
      </c>
      <c r="D56" s="274">
        <f>[2]SUT!AS56</f>
        <v>6.5561043291008286E-2</v>
      </c>
      <c r="E56" s="218">
        <v>1</v>
      </c>
      <c r="F56" s="160">
        <f t="shared" si="1"/>
        <v>6.5561043291008286E-2</v>
      </c>
      <c r="G56" s="207" t="e">
        <f>F56*SUM(SUT!O56,SUT!Q56,SUT!R56,SUT!S56,SUT!T56,SUT!U56,SUT!V56)</f>
        <v>#DIV/0!</v>
      </c>
      <c r="H56" s="279">
        <f>[2]SUT!AU56</f>
        <v>0</v>
      </c>
      <c r="I56" s="218">
        <v>1</v>
      </c>
      <c r="J56" s="160">
        <f t="shared" si="0"/>
        <v>0</v>
      </c>
      <c r="K56" s="151" t="e">
        <f t="shared" si="2"/>
        <v>#DIV/0!</v>
      </c>
      <c r="L56" s="15"/>
    </row>
    <row r="57" spans="1:12" x14ac:dyDescent="0.75">
      <c r="A57" s="2"/>
      <c r="B57" s="29" t="s">
        <v>1151</v>
      </c>
      <c r="C57" s="9" t="s">
        <v>1157</v>
      </c>
      <c r="D57" s="273">
        <f>[2]SUT!AS57</f>
        <v>0.10231573614599117</v>
      </c>
      <c r="E57" s="217">
        <v>1</v>
      </c>
      <c r="F57" s="8">
        <f t="shared" si="1"/>
        <v>0.10231573614599117</v>
      </c>
      <c r="G57" s="220" t="e">
        <f>F57*SUM(SUT!O57,SUT!Q57,SUT!R57,SUT!S57,SUT!T57,SUT!U57,SUT!V57)</f>
        <v>#DIV/0!</v>
      </c>
      <c r="H57" s="278">
        <f>[2]SUT!AU57</f>
        <v>0</v>
      </c>
      <c r="I57" s="217">
        <v>1</v>
      </c>
      <c r="J57" s="8">
        <f t="shared" si="0"/>
        <v>0</v>
      </c>
      <c r="K57" s="115" t="e">
        <f t="shared" si="2"/>
        <v>#DIV/0!</v>
      </c>
      <c r="L57" s="15"/>
    </row>
    <row r="58" spans="1:12" x14ac:dyDescent="0.75">
      <c r="A58" s="2"/>
      <c r="B58" s="29" t="s">
        <v>137</v>
      </c>
      <c r="C58" s="9" t="s">
        <v>148</v>
      </c>
      <c r="D58" s="273">
        <f>[2]SUT!AS58</f>
        <v>0.10056090250613355</v>
      </c>
      <c r="E58" s="217">
        <v>1</v>
      </c>
      <c r="F58" s="8">
        <f t="shared" si="1"/>
        <v>0.10056090250613355</v>
      </c>
      <c r="G58" s="220" t="e">
        <f>F58*SUM(SUT!O58,SUT!Q58,SUT!R58,SUT!S58,SUT!T58,SUT!U58,SUT!V58)</f>
        <v>#DIV/0!</v>
      </c>
      <c r="H58" s="278">
        <f>[2]SUT!AU58</f>
        <v>0</v>
      </c>
      <c r="I58" s="217">
        <v>1</v>
      </c>
      <c r="J58" s="8">
        <f t="shared" si="0"/>
        <v>0</v>
      </c>
      <c r="K58" s="115" t="e">
        <f t="shared" si="2"/>
        <v>#DIV/0!</v>
      </c>
      <c r="L58" s="15"/>
    </row>
    <row r="59" spans="1:12" x14ac:dyDescent="0.75">
      <c r="A59" s="2"/>
      <c r="B59" s="29" t="s">
        <v>139</v>
      </c>
      <c r="C59" s="9" t="s">
        <v>150</v>
      </c>
      <c r="D59" s="273">
        <f>[2]SUT!AS59</f>
        <v>7.6276596486886478E-2</v>
      </c>
      <c r="E59" s="217">
        <v>1</v>
      </c>
      <c r="F59" s="8">
        <f t="shared" si="1"/>
        <v>7.6276596486886478E-2</v>
      </c>
      <c r="G59" s="220" t="e">
        <f>F59*SUM(SUT!O59,SUT!Q59,SUT!R59,SUT!S59,SUT!T59,SUT!U59,SUT!V59)</f>
        <v>#DIV/0!</v>
      </c>
      <c r="H59" s="278">
        <f>[2]SUT!AU59</f>
        <v>0</v>
      </c>
      <c r="I59" s="217">
        <v>1</v>
      </c>
      <c r="J59" s="8">
        <f t="shared" si="0"/>
        <v>0</v>
      </c>
      <c r="K59" s="115" t="e">
        <f t="shared" si="2"/>
        <v>#DIV/0!</v>
      </c>
      <c r="L59" s="15"/>
    </row>
    <row r="60" spans="1:12" x14ac:dyDescent="0.75">
      <c r="A60" s="2"/>
      <c r="B60" s="29" t="s">
        <v>141</v>
      </c>
      <c r="C60" s="9" t="s">
        <v>154</v>
      </c>
      <c r="D60" s="273">
        <f>[2]SUT!AS60</f>
        <v>0.56734367521586326</v>
      </c>
      <c r="E60" s="217">
        <v>1</v>
      </c>
      <c r="F60" s="8">
        <f t="shared" si="1"/>
        <v>0.56734367521586326</v>
      </c>
      <c r="G60" s="220" t="e">
        <f>F60*SUM(SUT!O60,SUT!Q60,SUT!R60,SUT!S60,SUT!T60,SUT!U60,SUT!V60)</f>
        <v>#DIV/0!</v>
      </c>
      <c r="H60" s="278">
        <f>[2]SUT!AU60</f>
        <v>0</v>
      </c>
      <c r="I60" s="217">
        <v>1</v>
      </c>
      <c r="J60" s="8">
        <f t="shared" si="0"/>
        <v>0</v>
      </c>
      <c r="K60" s="115" t="e">
        <f t="shared" si="2"/>
        <v>#DIV/0!</v>
      </c>
      <c r="L60" s="15"/>
    </row>
    <row r="61" spans="1:12" x14ac:dyDescent="0.75">
      <c r="A61" s="2"/>
      <c r="B61" s="29" t="s">
        <v>1154</v>
      </c>
      <c r="C61" s="9" t="s">
        <v>161</v>
      </c>
      <c r="D61" s="273">
        <f>[2]SUT!AS61</f>
        <v>7.3375456815611265E-2</v>
      </c>
      <c r="E61" s="217">
        <v>1</v>
      </c>
      <c r="F61" s="8">
        <f t="shared" si="1"/>
        <v>7.3375456815611265E-2</v>
      </c>
      <c r="G61" s="220" t="e">
        <f>F61*SUM(SUT!O61,SUT!Q61,SUT!R61,SUT!S61,SUT!T61,SUT!U61,SUT!V61)</f>
        <v>#DIV/0!</v>
      </c>
      <c r="H61" s="278">
        <f>[2]SUT!AU61</f>
        <v>0</v>
      </c>
      <c r="I61" s="217">
        <v>1</v>
      </c>
      <c r="J61" s="8">
        <f t="shared" si="0"/>
        <v>0</v>
      </c>
      <c r="K61" s="115" t="e">
        <f t="shared" si="2"/>
        <v>#DIV/0!</v>
      </c>
      <c r="L61" s="15"/>
    </row>
    <row r="62" spans="1:12" x14ac:dyDescent="0.75">
      <c r="A62" s="2"/>
      <c r="B62" s="29" t="s">
        <v>144</v>
      </c>
      <c r="C62" s="9" t="s">
        <v>1163</v>
      </c>
      <c r="D62" s="273">
        <f>[2]SUT!AS62</f>
        <v>9.2765984220181966E-2</v>
      </c>
      <c r="E62" s="217">
        <v>1</v>
      </c>
      <c r="F62" s="8">
        <f t="shared" si="1"/>
        <v>9.2765984220181966E-2</v>
      </c>
      <c r="G62" s="220" t="e">
        <f>F62*SUM(SUT!O62,SUT!Q62,SUT!R62,SUT!S62,SUT!T62,SUT!U62,SUT!V62)</f>
        <v>#DIV/0!</v>
      </c>
      <c r="H62" s="278">
        <f>[2]SUT!AU62</f>
        <v>0</v>
      </c>
      <c r="I62" s="217">
        <v>1</v>
      </c>
      <c r="J62" s="8">
        <f t="shared" si="0"/>
        <v>0</v>
      </c>
      <c r="K62" s="115" t="e">
        <f t="shared" si="2"/>
        <v>#DIV/0!</v>
      </c>
      <c r="L62" s="15"/>
    </row>
    <row r="63" spans="1:12" x14ac:dyDescent="0.75">
      <c r="A63" s="2"/>
      <c r="B63" s="29" t="s">
        <v>1155</v>
      </c>
      <c r="C63" s="9" t="s">
        <v>164</v>
      </c>
      <c r="D63" s="273">
        <f>[2]SUT!AS63</f>
        <v>0.14930280026070403</v>
      </c>
      <c r="E63" s="217">
        <v>1</v>
      </c>
      <c r="F63" s="8">
        <f t="shared" si="1"/>
        <v>0.14930280026070403</v>
      </c>
      <c r="G63" s="220" t="e">
        <f>F63*SUM(SUT!O63,SUT!Q63,SUT!R63,SUT!S63,SUT!T63,SUT!U63,SUT!V63)</f>
        <v>#DIV/0!</v>
      </c>
      <c r="H63" s="278">
        <f>[2]SUT!AU63</f>
        <v>0</v>
      </c>
      <c r="I63" s="217">
        <v>1</v>
      </c>
      <c r="J63" s="8">
        <f t="shared" si="0"/>
        <v>0</v>
      </c>
      <c r="K63" s="115" t="e">
        <f t="shared" si="2"/>
        <v>#DIV/0!</v>
      </c>
      <c r="L63" s="15"/>
    </row>
    <row r="64" spans="1:12" x14ac:dyDescent="0.75">
      <c r="A64" s="2"/>
      <c r="B64" s="29" t="s">
        <v>1158</v>
      </c>
      <c r="C64" s="9" t="s">
        <v>168</v>
      </c>
      <c r="D64" s="273">
        <f>[2]SUT!AS64</f>
        <v>0.20495013519877303</v>
      </c>
      <c r="E64" s="217">
        <v>1</v>
      </c>
      <c r="F64" s="8">
        <f t="shared" si="1"/>
        <v>0.20495013519877303</v>
      </c>
      <c r="G64" s="220" t="e">
        <f>F64*SUM(SUT!O64,SUT!Q64,SUT!R64,SUT!S64,SUT!T64,SUT!U64,SUT!V64)</f>
        <v>#DIV/0!</v>
      </c>
      <c r="H64" s="278">
        <f>[2]SUT!AU64</f>
        <v>0</v>
      </c>
      <c r="I64" s="217">
        <v>1</v>
      </c>
      <c r="J64" s="8">
        <f t="shared" si="0"/>
        <v>0</v>
      </c>
      <c r="K64" s="115" t="e">
        <f t="shared" si="2"/>
        <v>#DIV/0!</v>
      </c>
      <c r="L64" s="15"/>
    </row>
    <row r="65" spans="1:12" x14ac:dyDescent="0.75">
      <c r="A65" s="2"/>
      <c r="B65" s="29" t="s">
        <v>1118</v>
      </c>
      <c r="C65" s="9" t="s">
        <v>1167</v>
      </c>
      <c r="D65" s="273">
        <f>[2]SUT!AS65</f>
        <v>0.26270536366666442</v>
      </c>
      <c r="E65" s="217">
        <v>1</v>
      </c>
      <c r="F65" s="8">
        <f t="shared" si="1"/>
        <v>0.26270536366666442</v>
      </c>
      <c r="G65" s="220" t="e">
        <f>F65*SUM(SUT!O65,SUT!Q65,SUT!R65,SUT!S65,SUT!T65,SUT!U65,SUT!V65)</f>
        <v>#DIV/0!</v>
      </c>
      <c r="H65" s="278">
        <f>[2]SUT!AU65</f>
        <v>0</v>
      </c>
      <c r="I65" s="217">
        <v>1</v>
      </c>
      <c r="J65" s="8">
        <f t="shared" si="0"/>
        <v>0</v>
      </c>
      <c r="K65" s="115" t="e">
        <f t="shared" si="2"/>
        <v>#DIV/0!</v>
      </c>
      <c r="L65" s="15"/>
    </row>
    <row r="66" spans="1:12" x14ac:dyDescent="0.75">
      <c r="A66" s="2"/>
      <c r="B66" s="29" t="s">
        <v>1159</v>
      </c>
      <c r="C66" s="9" t="s">
        <v>1169</v>
      </c>
      <c r="D66" s="273">
        <f>[2]SUT!AS66</f>
        <v>0.21320584174475887</v>
      </c>
      <c r="E66" s="217">
        <v>1</v>
      </c>
      <c r="F66" s="8">
        <f t="shared" si="1"/>
        <v>0.21320584174475887</v>
      </c>
      <c r="G66" s="220" t="e">
        <f>F66*SUM(SUT!O66,SUT!Q66,SUT!R66,SUT!S66,SUT!T66,SUT!U66,SUT!V66)</f>
        <v>#DIV/0!</v>
      </c>
      <c r="H66" s="278">
        <f>[2]SUT!AU66</f>
        <v>0</v>
      </c>
      <c r="I66" s="217">
        <v>1</v>
      </c>
      <c r="J66" s="8">
        <f t="shared" si="0"/>
        <v>0</v>
      </c>
      <c r="K66" s="115" t="e">
        <f t="shared" si="2"/>
        <v>#DIV/0!</v>
      </c>
      <c r="L66" s="15"/>
    </row>
    <row r="67" spans="1:12" x14ac:dyDescent="0.75">
      <c r="A67" s="2"/>
      <c r="B67" s="29" t="s">
        <v>152</v>
      </c>
      <c r="C67" s="9" t="s">
        <v>170</v>
      </c>
      <c r="D67" s="273">
        <f>[2]SUT!AS67</f>
        <v>0.1714195193579241</v>
      </c>
      <c r="E67" s="217">
        <v>1</v>
      </c>
      <c r="F67" s="8">
        <f t="shared" si="1"/>
        <v>0.1714195193579241</v>
      </c>
      <c r="G67" s="220" t="e">
        <f>F67*SUM(SUT!O67,SUT!Q67,SUT!R67,SUT!S67,SUT!T67,SUT!U67,SUT!V67)</f>
        <v>#DIV/0!</v>
      </c>
      <c r="H67" s="278">
        <f>[2]SUT!AU67</f>
        <v>0</v>
      </c>
      <c r="I67" s="217">
        <v>1</v>
      </c>
      <c r="J67" s="8">
        <f t="shared" si="0"/>
        <v>0</v>
      </c>
      <c r="K67" s="115" t="e">
        <f t="shared" si="2"/>
        <v>#DIV/0!</v>
      </c>
      <c r="L67" s="15"/>
    </row>
    <row r="68" spans="1:12" x14ac:dyDescent="0.75">
      <c r="A68" s="2"/>
      <c r="B68" s="29" t="s">
        <v>155</v>
      </c>
      <c r="C68" s="9" t="s">
        <v>1174</v>
      </c>
      <c r="D68" s="273">
        <f>[2]SUT!AS68</f>
        <v>0.19199309274696955</v>
      </c>
      <c r="E68" s="217">
        <v>1</v>
      </c>
      <c r="F68" s="8">
        <f t="shared" si="1"/>
        <v>0.19199309274696955</v>
      </c>
      <c r="G68" s="220" t="e">
        <f>F68*SUM(SUT!O68,SUT!Q68,SUT!R68,SUT!S68,SUT!T68,SUT!U68,SUT!V68)</f>
        <v>#DIV/0!</v>
      </c>
      <c r="H68" s="278">
        <f>[2]SUT!AU68</f>
        <v>0</v>
      </c>
      <c r="I68" s="217">
        <v>1</v>
      </c>
      <c r="J68" s="8">
        <f t="shared" si="0"/>
        <v>0</v>
      </c>
      <c r="K68" s="115" t="e">
        <f t="shared" si="2"/>
        <v>#DIV/0!</v>
      </c>
      <c r="L68" s="15"/>
    </row>
    <row r="69" spans="1:12" x14ac:dyDescent="0.75">
      <c r="A69" s="2"/>
      <c r="B69" s="29" t="s">
        <v>157</v>
      </c>
      <c r="C69" s="9" t="s">
        <v>1177</v>
      </c>
      <c r="D69" s="273">
        <f>[2]SUT!AS69</f>
        <v>0.18754467207753178</v>
      </c>
      <c r="E69" s="217">
        <v>1</v>
      </c>
      <c r="F69" s="8">
        <f t="shared" si="1"/>
        <v>0.18754467207753178</v>
      </c>
      <c r="G69" s="220" t="e">
        <f>F69*SUM(SUT!O69,SUT!Q69,SUT!R69,SUT!S69,SUT!T69,SUT!U69,SUT!V69)</f>
        <v>#DIV/0!</v>
      </c>
      <c r="H69" s="278">
        <f>[2]SUT!AU69</f>
        <v>0</v>
      </c>
      <c r="I69" s="217">
        <v>1</v>
      </c>
      <c r="J69" s="8">
        <f t="shared" si="0"/>
        <v>0</v>
      </c>
      <c r="K69" s="115" t="e">
        <f t="shared" si="2"/>
        <v>#DIV/0!</v>
      </c>
      <c r="L69" s="2"/>
    </row>
    <row r="70" spans="1:12" x14ac:dyDescent="0.75">
      <c r="A70" s="2"/>
      <c r="B70" s="29" t="s">
        <v>159</v>
      </c>
      <c r="C70" s="9" t="s">
        <v>172</v>
      </c>
      <c r="D70" s="273">
        <f>[2]SUT!AS70</f>
        <v>0.14828900781634641</v>
      </c>
      <c r="E70" s="217">
        <v>1</v>
      </c>
      <c r="F70" s="8">
        <f t="shared" si="1"/>
        <v>0.14828900781634641</v>
      </c>
      <c r="G70" s="220" t="e">
        <f>F70*SUM(SUT!O70,SUT!Q70,SUT!R70,SUT!S70,SUT!T70,SUT!U70,SUT!V70)</f>
        <v>#DIV/0!</v>
      </c>
      <c r="H70" s="278">
        <f>[2]SUT!AU70</f>
        <v>0</v>
      </c>
      <c r="I70" s="217">
        <v>1</v>
      </c>
      <c r="J70" s="8">
        <f t="shared" si="0"/>
        <v>0</v>
      </c>
      <c r="K70" s="115" t="e">
        <f t="shared" si="2"/>
        <v>#DIV/0!</v>
      </c>
      <c r="L70" s="2"/>
    </row>
    <row r="71" spans="1:12" x14ac:dyDescent="0.75">
      <c r="A71" s="2"/>
      <c r="B71" s="29" t="s">
        <v>1160</v>
      </c>
      <c r="C71" s="9" t="s">
        <v>174</v>
      </c>
      <c r="D71" s="273">
        <f>[2]SUT!AS71</f>
        <v>0.25784613888298552</v>
      </c>
      <c r="E71" s="217">
        <v>1</v>
      </c>
      <c r="F71" s="8">
        <f t="shared" si="1"/>
        <v>0.25784613888298552</v>
      </c>
      <c r="G71" s="220" t="e">
        <f>F71*SUM(SUT!O71,SUT!Q71,SUT!R71,SUT!S71,SUT!T71,SUT!U71,SUT!V71)</f>
        <v>#DIV/0!</v>
      </c>
      <c r="H71" s="278">
        <f>[2]SUT!AU71</f>
        <v>0</v>
      </c>
      <c r="I71" s="217">
        <v>1</v>
      </c>
      <c r="J71" s="8">
        <f t="shared" si="0"/>
        <v>0</v>
      </c>
      <c r="K71" s="115" t="e">
        <f t="shared" si="2"/>
        <v>#DIV/0!</v>
      </c>
      <c r="L71" s="2"/>
    </row>
    <row r="72" spans="1:12" x14ac:dyDescent="0.75">
      <c r="A72" s="2"/>
      <c r="B72" s="29" t="s">
        <v>1161</v>
      </c>
      <c r="C72" s="9" t="s">
        <v>177</v>
      </c>
      <c r="D72" s="273">
        <f>[2]SUT!AS72</f>
        <v>0.31554702293726478</v>
      </c>
      <c r="E72" s="217">
        <v>1</v>
      </c>
      <c r="F72" s="8">
        <f t="shared" si="1"/>
        <v>0.31554702293726478</v>
      </c>
      <c r="G72" s="220" t="e">
        <f>F72*SUM(SUT!O72,SUT!Q72,SUT!R72,SUT!S72,SUT!T72,SUT!U72,SUT!V72)</f>
        <v>#DIV/0!</v>
      </c>
      <c r="H72" s="278">
        <f>[2]SUT!AU72</f>
        <v>0</v>
      </c>
      <c r="I72" s="217">
        <v>1</v>
      </c>
      <c r="J72" s="8">
        <f t="shared" ref="J72:J111" si="3">H72*I72*$E$7</f>
        <v>0</v>
      </c>
      <c r="K72" s="115" t="e">
        <f t="shared" si="2"/>
        <v>#DIV/0!</v>
      </c>
      <c r="L72" s="2"/>
    </row>
    <row r="73" spans="1:12" x14ac:dyDescent="0.75">
      <c r="A73" s="2"/>
      <c r="B73" s="29" t="s">
        <v>1164</v>
      </c>
      <c r="C73" s="9" t="s">
        <v>1184</v>
      </c>
      <c r="D73" s="273">
        <f>[2]SUT!AS73</f>
        <v>0.12170430659918506</v>
      </c>
      <c r="E73" s="217">
        <v>1</v>
      </c>
      <c r="F73" s="8">
        <f t="shared" ref="F73:F111" si="4">D73*E73*$E$7</f>
        <v>0.12170430659918506</v>
      </c>
      <c r="G73" s="220" t="e">
        <f>F73*SUM(SUT!O73,SUT!Q73,SUT!R73,SUT!S73,SUT!T73,SUT!U73,SUT!V73)</f>
        <v>#DIV/0!</v>
      </c>
      <c r="H73" s="278">
        <f>[2]SUT!AU73</f>
        <v>0</v>
      </c>
      <c r="I73" s="217">
        <v>1</v>
      </c>
      <c r="J73" s="8">
        <f t="shared" si="3"/>
        <v>0</v>
      </c>
      <c r="K73" s="115" t="e">
        <f t="shared" ref="K73:K111" si="5">J73/SUM($J$8:$J$111)*$G$4</f>
        <v>#DIV/0!</v>
      </c>
      <c r="L73" s="2"/>
    </row>
    <row r="74" spans="1:12" x14ac:dyDescent="0.75">
      <c r="A74" s="2"/>
      <c r="B74" s="29" t="s">
        <v>1165</v>
      </c>
      <c r="C74" s="9" t="s">
        <v>179</v>
      </c>
      <c r="D74" s="273">
        <f>[2]SUT!AS74</f>
        <v>0.13870231902440591</v>
      </c>
      <c r="E74" s="217">
        <v>1</v>
      </c>
      <c r="F74" s="8">
        <f t="shared" si="4"/>
        <v>0.13870231902440591</v>
      </c>
      <c r="G74" s="220" t="e">
        <f>F74*SUM(SUT!O74,SUT!Q74,SUT!R74,SUT!S74,SUT!T74,SUT!U74,SUT!V74)</f>
        <v>#DIV/0!</v>
      </c>
      <c r="H74" s="278">
        <f>[2]SUT!AU74</f>
        <v>0</v>
      </c>
      <c r="I74" s="217">
        <v>1</v>
      </c>
      <c r="J74" s="8">
        <f t="shared" si="3"/>
        <v>0</v>
      </c>
      <c r="K74" s="115" t="e">
        <f t="shared" si="5"/>
        <v>#DIV/0!</v>
      </c>
      <c r="L74" s="2"/>
    </row>
    <row r="75" spans="1:12" x14ac:dyDescent="0.75">
      <c r="A75" s="2"/>
      <c r="B75" s="29" t="s">
        <v>166</v>
      </c>
      <c r="C75" s="18" t="s">
        <v>1187</v>
      </c>
      <c r="D75" s="274">
        <f>[2]SUT!AS75</f>
        <v>0</v>
      </c>
      <c r="E75" s="218">
        <v>1</v>
      </c>
      <c r="F75" s="160">
        <f t="shared" si="4"/>
        <v>0</v>
      </c>
      <c r="G75" s="207" t="e">
        <f>F75*SUM(SUT!O75,SUT!Q75,SUT!R75,SUT!S75,SUT!T75,SUT!U75,SUT!V75)</f>
        <v>#DIV/0!</v>
      </c>
      <c r="H75" s="279">
        <f>[2]SUT!AU75</f>
        <v>0</v>
      </c>
      <c r="I75" s="218">
        <v>1</v>
      </c>
      <c r="J75" s="160">
        <f t="shared" si="3"/>
        <v>0</v>
      </c>
      <c r="K75" s="151" t="e">
        <f t="shared" si="5"/>
        <v>#DIV/0!</v>
      </c>
      <c r="L75" s="2"/>
    </row>
    <row r="76" spans="1:12" x14ac:dyDescent="0.75">
      <c r="A76" s="2"/>
      <c r="B76" s="29" t="s">
        <v>1119</v>
      </c>
      <c r="C76" s="9" t="s">
        <v>182</v>
      </c>
      <c r="D76" s="273">
        <f>[2]SUT!AS76</f>
        <v>0</v>
      </c>
      <c r="E76" s="217">
        <v>1</v>
      </c>
      <c r="F76" s="8">
        <f t="shared" si="4"/>
        <v>0</v>
      </c>
      <c r="G76" s="220" t="e">
        <f>F76*SUM(SUT!O76,SUT!Q76,SUT!R76,SUT!S76,SUT!T76,SUT!U76,SUT!V76)</f>
        <v>#DIV/0!</v>
      </c>
      <c r="H76" s="278">
        <f>[2]SUT!AU76</f>
        <v>0</v>
      </c>
      <c r="I76" s="217">
        <v>1</v>
      </c>
      <c r="J76" s="8">
        <f t="shared" si="3"/>
        <v>0</v>
      </c>
      <c r="K76" s="115" t="e">
        <f t="shared" si="5"/>
        <v>#DIV/0!</v>
      </c>
      <c r="L76" s="2"/>
    </row>
    <row r="77" spans="1:12" x14ac:dyDescent="0.75">
      <c r="A77" s="2"/>
      <c r="B77" s="29" t="s">
        <v>1170</v>
      </c>
      <c r="C77" s="9" t="s">
        <v>184</v>
      </c>
      <c r="D77" s="273">
        <f>[2]SUT!AS77</f>
        <v>0</v>
      </c>
      <c r="E77" s="217">
        <v>1</v>
      </c>
      <c r="F77" s="8">
        <f t="shared" si="4"/>
        <v>0</v>
      </c>
      <c r="G77" s="220" t="e">
        <f>F77*SUM(SUT!O77,SUT!Q77,SUT!R77,SUT!S77,SUT!T77,SUT!U77,SUT!V77)</f>
        <v>#DIV/0!</v>
      </c>
      <c r="H77" s="278">
        <f>[2]SUT!AU77</f>
        <v>0</v>
      </c>
      <c r="I77" s="217">
        <v>1</v>
      </c>
      <c r="J77" s="8">
        <f t="shared" si="3"/>
        <v>0</v>
      </c>
      <c r="K77" s="115" t="e">
        <f t="shared" si="5"/>
        <v>#DIV/0!</v>
      </c>
      <c r="L77" s="2"/>
    </row>
    <row r="78" spans="1:12" x14ac:dyDescent="0.75">
      <c r="A78" s="2"/>
      <c r="B78" s="29" t="s">
        <v>1171</v>
      </c>
      <c r="C78" s="9" t="s">
        <v>1192</v>
      </c>
      <c r="D78" s="273">
        <f>[2]SUT!AS78</f>
        <v>0</v>
      </c>
      <c r="E78" s="217">
        <v>1</v>
      </c>
      <c r="F78" s="8">
        <f t="shared" si="4"/>
        <v>0</v>
      </c>
      <c r="G78" s="220" t="e">
        <f>F78*SUM(SUT!O78,SUT!Q78,SUT!R78,SUT!S78,SUT!T78,SUT!U78,SUT!V78)</f>
        <v>#DIV/0!</v>
      </c>
      <c r="H78" s="278">
        <f>[2]SUT!AU78</f>
        <v>0</v>
      </c>
      <c r="I78" s="217">
        <v>1</v>
      </c>
      <c r="J78" s="8">
        <f t="shared" si="3"/>
        <v>0</v>
      </c>
      <c r="K78" s="115" t="e">
        <f t="shared" si="5"/>
        <v>#DIV/0!</v>
      </c>
      <c r="L78" s="2"/>
    </row>
    <row r="79" spans="1:12" x14ac:dyDescent="0.75">
      <c r="A79" s="2"/>
      <c r="B79" s="29" t="s">
        <v>1172</v>
      </c>
      <c r="C79" s="9" t="s">
        <v>186</v>
      </c>
      <c r="D79" s="275">
        <f>[2]SUT!AS79</f>
        <v>0</v>
      </c>
      <c r="E79" s="89">
        <v>1</v>
      </c>
      <c r="F79" s="117">
        <f t="shared" si="4"/>
        <v>0</v>
      </c>
      <c r="G79" s="166" t="e">
        <f>F79*SUM(SUT!O79,SUT!Q79,SUT!R79,SUT!S79,SUT!T79,SUT!U79,SUT!V79)</f>
        <v>#DIV/0!</v>
      </c>
      <c r="H79" s="278">
        <f>[2]SUT!AU79</f>
        <v>0</v>
      </c>
      <c r="I79" s="89">
        <v>1</v>
      </c>
      <c r="J79" s="8">
        <f t="shared" si="3"/>
        <v>0</v>
      </c>
      <c r="K79" s="7" t="e">
        <f t="shared" si="5"/>
        <v>#DIV/0!</v>
      </c>
      <c r="L79" s="2"/>
    </row>
    <row r="80" spans="1:12" x14ac:dyDescent="0.75">
      <c r="A80" s="2"/>
      <c r="B80" s="29" t="s">
        <v>1175</v>
      </c>
      <c r="C80" s="18" t="s">
        <v>1196</v>
      </c>
      <c r="D80" s="276">
        <f>[2]SUT!AS80</f>
        <v>0</v>
      </c>
      <c r="E80" s="152">
        <v>1</v>
      </c>
      <c r="F80" s="219">
        <f t="shared" si="4"/>
        <v>0</v>
      </c>
      <c r="G80" s="170" t="e">
        <f>F80*SUM(SUT!O80,SUT!Q80,SUT!R80,SUT!S80,SUT!T80,SUT!U80,SUT!V80)</f>
        <v>#DIV/0!</v>
      </c>
      <c r="H80" s="279">
        <f>[2]SUT!AU80</f>
        <v>0</v>
      </c>
      <c r="I80" s="152">
        <v>1</v>
      </c>
      <c r="J80" s="160">
        <f t="shared" si="3"/>
        <v>0</v>
      </c>
      <c r="K80" s="27" t="e">
        <f t="shared" si="5"/>
        <v>#DIV/0!</v>
      </c>
      <c r="L80" s="2"/>
    </row>
    <row r="81" spans="1:12" x14ac:dyDescent="0.75">
      <c r="A81" s="2"/>
      <c r="B81" s="29" t="s">
        <v>1178</v>
      </c>
      <c r="C81" s="9" t="s">
        <v>1199</v>
      </c>
      <c r="D81" s="275">
        <f>[2]SUT!AS81</f>
        <v>0</v>
      </c>
      <c r="E81" s="89">
        <v>1</v>
      </c>
      <c r="F81" s="117">
        <f t="shared" si="4"/>
        <v>0</v>
      </c>
      <c r="G81" s="166" t="e">
        <f>F81*SUM(SUT!O81,SUT!Q81,SUT!R81,SUT!S81,SUT!T81,SUT!U81,SUT!V81)</f>
        <v>#DIV/0!</v>
      </c>
      <c r="H81" s="278">
        <f>[2]SUT!AU81</f>
        <v>0</v>
      </c>
      <c r="I81" s="89">
        <v>1</v>
      </c>
      <c r="J81" s="8">
        <f t="shared" si="3"/>
        <v>0</v>
      </c>
      <c r="K81" s="7" t="e">
        <f t="shared" si="5"/>
        <v>#DIV/0!</v>
      </c>
      <c r="L81" s="2"/>
    </row>
    <row r="82" spans="1:12" x14ac:dyDescent="0.75">
      <c r="A82" s="2"/>
      <c r="B82" s="29" t="s">
        <v>1179</v>
      </c>
      <c r="C82" s="9" t="s">
        <v>1202</v>
      </c>
      <c r="D82" s="275">
        <f>[2]SUT!AS82</f>
        <v>0</v>
      </c>
      <c r="E82" s="89">
        <v>1</v>
      </c>
      <c r="F82" s="117">
        <f t="shared" si="4"/>
        <v>0</v>
      </c>
      <c r="G82" s="166" t="e">
        <f>F82*SUM(SUT!O82,SUT!Q82,SUT!R82,SUT!S82,SUT!T82,SUT!U82,SUT!V82)</f>
        <v>#DIV/0!</v>
      </c>
      <c r="H82" s="278">
        <f>[2]SUT!AU82</f>
        <v>8.9520085287447867E-3</v>
      </c>
      <c r="I82" s="89">
        <v>1</v>
      </c>
      <c r="J82" s="8">
        <f t="shared" si="3"/>
        <v>8.9520085287447867E-3</v>
      </c>
      <c r="K82" s="7" t="e">
        <f t="shared" si="5"/>
        <v>#DIV/0!</v>
      </c>
      <c r="L82" s="2"/>
    </row>
    <row r="83" spans="1:12" x14ac:dyDescent="0.75">
      <c r="A83" s="2"/>
      <c r="B83" s="29" t="s">
        <v>1181</v>
      </c>
      <c r="C83" s="9" t="s">
        <v>1205</v>
      </c>
      <c r="D83" s="275">
        <f>[2]SUT!AS83</f>
        <v>0</v>
      </c>
      <c r="E83" s="89">
        <v>1</v>
      </c>
      <c r="F83" s="117">
        <f t="shared" si="4"/>
        <v>0</v>
      </c>
      <c r="G83" s="166" t="e">
        <f>F83*SUM(SUT!O83,SUT!Q83,SUT!R83,SUT!S83,SUT!T83,SUT!U83,SUT!V83)</f>
        <v>#DIV/0!</v>
      </c>
      <c r="H83" s="278">
        <f>[2]SUT!AU83</f>
        <v>0.3481934740208415</v>
      </c>
      <c r="I83" s="89">
        <v>1</v>
      </c>
      <c r="J83" s="8">
        <f t="shared" si="3"/>
        <v>0.3481934740208415</v>
      </c>
      <c r="K83" s="7" t="e">
        <f t="shared" si="5"/>
        <v>#DIV/0!</v>
      </c>
      <c r="L83" s="2"/>
    </row>
    <row r="84" spans="1:12" x14ac:dyDescent="0.75">
      <c r="A84" s="2"/>
      <c r="B84" s="29" t="s">
        <v>1180</v>
      </c>
      <c r="C84" s="9" t="s">
        <v>1208</v>
      </c>
      <c r="D84" s="275">
        <f>[2]SUT!AS84</f>
        <v>0</v>
      </c>
      <c r="E84" s="89">
        <v>1</v>
      </c>
      <c r="F84" s="117">
        <f t="shared" si="4"/>
        <v>0</v>
      </c>
      <c r="G84" s="166" t="e">
        <f>F84*SUM(SUT!O84,SUT!Q84,SUT!R84,SUT!S84,SUT!T84,SUT!U84,SUT!V84)</f>
        <v>#DIV/0!</v>
      </c>
      <c r="H84" s="278">
        <f>[2]SUT!AU84</f>
        <v>0.64285451745041367</v>
      </c>
      <c r="I84" s="89">
        <v>1</v>
      </c>
      <c r="J84" s="8">
        <f t="shared" si="3"/>
        <v>0.64285451745041367</v>
      </c>
      <c r="K84" s="7" t="e">
        <f t="shared" si="5"/>
        <v>#DIV/0!</v>
      </c>
      <c r="L84" s="2"/>
    </row>
    <row r="85" spans="1:12" x14ac:dyDescent="0.75">
      <c r="A85" s="2"/>
      <c r="B85" s="29" t="s">
        <v>1182</v>
      </c>
      <c r="C85" s="9" t="s">
        <v>1211</v>
      </c>
      <c r="D85" s="275">
        <f>[2]SUT!AS85</f>
        <v>0</v>
      </c>
      <c r="E85" s="89">
        <v>1</v>
      </c>
      <c r="F85" s="117">
        <f t="shared" si="4"/>
        <v>0</v>
      </c>
      <c r="G85" s="166" t="e">
        <f>F85*SUM(SUT!O85,SUT!Q85,SUT!R85,SUT!S85,SUT!T85,SUT!U85,SUT!V85)</f>
        <v>#DIV/0!</v>
      </c>
      <c r="H85" s="278">
        <f>[2]SUT!AU85</f>
        <v>0</v>
      </c>
      <c r="I85" s="89">
        <v>1</v>
      </c>
      <c r="J85" s="8">
        <f t="shared" si="3"/>
        <v>0</v>
      </c>
      <c r="K85" s="7" t="e">
        <f t="shared" si="5"/>
        <v>#DIV/0!</v>
      </c>
      <c r="L85" s="2"/>
    </row>
    <row r="86" spans="1:12" x14ac:dyDescent="0.75">
      <c r="A86" s="2"/>
      <c r="B86" s="29" t="s">
        <v>1185</v>
      </c>
      <c r="C86" s="9" t="s">
        <v>1214</v>
      </c>
      <c r="D86" s="275">
        <f>[2]SUT!AS86</f>
        <v>0</v>
      </c>
      <c r="E86" s="89">
        <v>1</v>
      </c>
      <c r="F86" s="117">
        <f t="shared" si="4"/>
        <v>0</v>
      </c>
      <c r="G86" s="166" t="e">
        <f>F86*SUM(SUT!O86,SUT!Q86,SUT!R86,SUT!S86,SUT!T86,SUT!U86,SUT!V86)</f>
        <v>#DIV/0!</v>
      </c>
      <c r="H86" s="278">
        <f>[2]SUT!AU86</f>
        <v>0</v>
      </c>
      <c r="I86" s="89">
        <v>1</v>
      </c>
      <c r="J86" s="8">
        <f t="shared" si="3"/>
        <v>0</v>
      </c>
      <c r="K86" s="7" t="e">
        <f t="shared" si="5"/>
        <v>#DIV/0!</v>
      </c>
      <c r="L86" s="2"/>
    </row>
    <row r="87" spans="1:12" x14ac:dyDescent="0.75">
      <c r="A87" s="2"/>
      <c r="B87" s="29" t="s">
        <v>180</v>
      </c>
      <c r="C87" s="9" t="s">
        <v>1217</v>
      </c>
      <c r="D87" s="275">
        <f>[2]SUT!AS87</f>
        <v>0</v>
      </c>
      <c r="E87" s="89">
        <v>1</v>
      </c>
      <c r="F87" s="117">
        <f t="shared" si="4"/>
        <v>0</v>
      </c>
      <c r="G87" s="166" t="e">
        <f>F87*SUM(SUT!O87,SUT!Q87,SUT!R87,SUT!S87,SUT!T87,SUT!U87,SUT!V87)</f>
        <v>#DIV/0!</v>
      </c>
      <c r="H87" s="278">
        <f>[2]SUT!AU87</f>
        <v>0</v>
      </c>
      <c r="I87" s="89">
        <v>1</v>
      </c>
      <c r="J87" s="8">
        <f t="shared" si="3"/>
        <v>0</v>
      </c>
      <c r="K87" s="7" t="e">
        <f t="shared" si="5"/>
        <v>#DIV/0!</v>
      </c>
      <c r="L87" s="2"/>
    </row>
    <row r="88" spans="1:12" x14ac:dyDescent="0.75">
      <c r="A88" s="2"/>
      <c r="B88" s="29" t="s">
        <v>1188</v>
      </c>
      <c r="C88" s="9" t="s">
        <v>1220</v>
      </c>
      <c r="D88" s="275">
        <f>[2]SUT!AS88</f>
        <v>0</v>
      </c>
      <c r="E88" s="89">
        <v>1</v>
      </c>
      <c r="F88" s="117">
        <f t="shared" si="4"/>
        <v>0</v>
      </c>
      <c r="G88" s="166" t="e">
        <f>F88*SUM(SUT!O88,SUT!Q88,SUT!R88,SUT!S88,SUT!T88,SUT!U88,SUT!V88)</f>
        <v>#DIV/0!</v>
      </c>
      <c r="H88" s="278">
        <f>[2]SUT!AU88</f>
        <v>0</v>
      </c>
      <c r="I88" s="89">
        <v>1</v>
      </c>
      <c r="J88" s="8">
        <f t="shared" si="3"/>
        <v>0</v>
      </c>
      <c r="K88" s="7" t="e">
        <f t="shared" si="5"/>
        <v>#DIV/0!</v>
      </c>
      <c r="L88" s="2"/>
    </row>
    <row r="89" spans="1:12" x14ac:dyDescent="0.75">
      <c r="A89" s="2"/>
      <c r="B89" s="29" t="s">
        <v>1189</v>
      </c>
      <c r="C89" s="9" t="s">
        <v>189</v>
      </c>
      <c r="D89" s="275">
        <f>[2]SUT!AS89</f>
        <v>0</v>
      </c>
      <c r="E89" s="89">
        <v>1</v>
      </c>
      <c r="F89" s="117">
        <f t="shared" si="4"/>
        <v>0</v>
      </c>
      <c r="G89" s="166" t="e">
        <f>F89*SUM(SUT!O89,SUT!Q89,SUT!R89,SUT!S89,SUT!T89,SUT!U89,SUT!V89)</f>
        <v>#DIV/0!</v>
      </c>
      <c r="H89" s="278">
        <f>[2]SUT!AU89</f>
        <v>0</v>
      </c>
      <c r="I89" s="89">
        <v>1</v>
      </c>
      <c r="J89" s="8">
        <f t="shared" si="3"/>
        <v>0</v>
      </c>
      <c r="K89" s="7" t="e">
        <f t="shared" si="5"/>
        <v>#DIV/0!</v>
      </c>
      <c r="L89" s="2"/>
    </row>
    <row r="90" spans="1:12" x14ac:dyDescent="0.75">
      <c r="A90" s="2"/>
      <c r="B90" s="29" t="s">
        <v>1190</v>
      </c>
      <c r="C90" s="9" t="s">
        <v>1223</v>
      </c>
      <c r="D90" s="275">
        <f>[2]SUT!AS90</f>
        <v>0</v>
      </c>
      <c r="E90" s="89">
        <v>1</v>
      </c>
      <c r="F90" s="117">
        <f t="shared" si="4"/>
        <v>0</v>
      </c>
      <c r="G90" s="166" t="e">
        <f>F90*SUM(SUT!O90,SUT!Q90,SUT!R90,SUT!S90,SUT!T90,SUT!U90,SUT!V90)</f>
        <v>#DIV/0!</v>
      </c>
      <c r="H90" s="278">
        <f>[2]SUT!AU90</f>
        <v>0</v>
      </c>
      <c r="I90" s="89">
        <v>1</v>
      </c>
      <c r="J90" s="8">
        <f t="shared" si="3"/>
        <v>0</v>
      </c>
      <c r="K90" s="7" t="e">
        <f t="shared" si="5"/>
        <v>#DIV/0!</v>
      </c>
      <c r="L90" s="2"/>
    </row>
    <row r="91" spans="1:12" x14ac:dyDescent="0.75">
      <c r="A91" s="2"/>
      <c r="B91" s="29" t="s">
        <v>1193</v>
      </c>
      <c r="C91" s="9" t="s">
        <v>194</v>
      </c>
      <c r="D91" s="275">
        <f>[2]SUT!AS91</f>
        <v>0</v>
      </c>
      <c r="E91" s="89">
        <v>1</v>
      </c>
      <c r="F91" s="117">
        <f t="shared" si="4"/>
        <v>0</v>
      </c>
      <c r="G91" s="166" t="e">
        <f>F91*SUM(SUT!O91,SUT!Q91,SUT!R91,SUT!S91,SUT!T91,SUT!U91,SUT!V91)</f>
        <v>#DIV/0!</v>
      </c>
      <c r="H91" s="278">
        <f>[2]SUT!AU91</f>
        <v>0</v>
      </c>
      <c r="I91" s="89">
        <v>1</v>
      </c>
      <c r="J91" s="8">
        <f t="shared" si="3"/>
        <v>0</v>
      </c>
      <c r="K91" s="7" t="e">
        <f t="shared" si="5"/>
        <v>#DIV/0!</v>
      </c>
      <c r="L91" s="2"/>
    </row>
    <row r="92" spans="1:12" x14ac:dyDescent="0.75">
      <c r="A92" s="2"/>
      <c r="B92" s="29" t="s">
        <v>1194</v>
      </c>
      <c r="C92" s="18" t="s">
        <v>1227</v>
      </c>
      <c r="D92" s="276">
        <f>[2]SUT!AS92</f>
        <v>0</v>
      </c>
      <c r="E92" s="152">
        <v>1</v>
      </c>
      <c r="F92" s="219">
        <f t="shared" si="4"/>
        <v>0</v>
      </c>
      <c r="G92" s="170" t="e">
        <f>F92*SUM(SUT!O92,SUT!Q92,SUT!R92,SUT!S92,SUT!T92,SUT!U92,SUT!V92)</f>
        <v>#DIV/0!</v>
      </c>
      <c r="H92" s="279">
        <f>[2]SUT!AU92</f>
        <v>0</v>
      </c>
      <c r="I92" s="152">
        <v>1</v>
      </c>
      <c r="J92" s="160">
        <f t="shared" si="3"/>
        <v>0</v>
      </c>
      <c r="K92" s="27" t="e">
        <f t="shared" si="5"/>
        <v>#DIV/0!</v>
      </c>
      <c r="L92" s="2"/>
    </row>
    <row r="93" spans="1:12" x14ac:dyDescent="0.75">
      <c r="A93" s="2"/>
      <c r="B93" s="29" t="s">
        <v>1197</v>
      </c>
      <c r="C93" s="9" t="s">
        <v>1230</v>
      </c>
      <c r="D93" s="275">
        <f>[2]SUT!AS93</f>
        <v>0</v>
      </c>
      <c r="E93" s="89">
        <v>1</v>
      </c>
      <c r="F93" s="117">
        <f t="shared" si="4"/>
        <v>0</v>
      </c>
      <c r="G93" s="166" t="e">
        <f>F93*SUM(SUT!O93,SUT!Q93,SUT!R93,SUT!S93,SUT!T93,SUT!U93,SUT!V93)</f>
        <v>#DIV/0!</v>
      </c>
      <c r="H93" s="278">
        <f>[2]SUT!AU93</f>
        <v>0</v>
      </c>
      <c r="I93" s="89">
        <v>1</v>
      </c>
      <c r="J93" s="8">
        <f t="shared" si="3"/>
        <v>0</v>
      </c>
      <c r="K93" s="7" t="e">
        <f t="shared" si="5"/>
        <v>#DIV/0!</v>
      </c>
      <c r="L93" s="2"/>
    </row>
    <row r="94" spans="1:12" x14ac:dyDescent="0.75">
      <c r="A94" s="2"/>
      <c r="B94" s="29" t="s">
        <v>1200</v>
      </c>
      <c r="C94" s="9" t="s">
        <v>1233</v>
      </c>
      <c r="D94" s="275">
        <f>[2]SUT!AS94</f>
        <v>0</v>
      </c>
      <c r="E94" s="89">
        <v>1</v>
      </c>
      <c r="F94" s="117">
        <f t="shared" si="4"/>
        <v>0</v>
      </c>
      <c r="G94" s="166" t="e">
        <f>F94*SUM(SUT!O94,SUT!Q94,SUT!R94,SUT!S94,SUT!T94,SUT!U94,SUT!V94)</f>
        <v>#DIV/0!</v>
      </c>
      <c r="H94" s="278">
        <f>[2]SUT!AU94</f>
        <v>0</v>
      </c>
      <c r="I94" s="89">
        <v>1</v>
      </c>
      <c r="J94" s="8">
        <f t="shared" si="3"/>
        <v>0</v>
      </c>
      <c r="K94" s="7" t="e">
        <f t="shared" si="5"/>
        <v>#DIV/0!</v>
      </c>
      <c r="L94" s="2"/>
    </row>
    <row r="95" spans="1:12" x14ac:dyDescent="0.75">
      <c r="A95" s="2"/>
      <c r="B95" s="29" t="s">
        <v>1203</v>
      </c>
      <c r="C95" s="9" t="s">
        <v>1236</v>
      </c>
      <c r="D95" s="275">
        <f>[2]SUT!AS95</f>
        <v>0</v>
      </c>
      <c r="E95" s="89">
        <v>1</v>
      </c>
      <c r="F95" s="117">
        <f t="shared" si="4"/>
        <v>0</v>
      </c>
      <c r="G95" s="166" t="e">
        <f>F95*SUM(SUT!O95,SUT!Q95,SUT!R95,SUT!S95,SUT!T95,SUT!U95,SUT!V95)</f>
        <v>#DIV/0!</v>
      </c>
      <c r="H95" s="278">
        <f>[2]SUT!AU95</f>
        <v>0</v>
      </c>
      <c r="I95" s="89">
        <v>1</v>
      </c>
      <c r="J95" s="8">
        <f t="shared" si="3"/>
        <v>0</v>
      </c>
      <c r="K95" s="7" t="e">
        <f t="shared" si="5"/>
        <v>#DIV/0!</v>
      </c>
      <c r="L95" s="2"/>
    </row>
    <row r="96" spans="1:12" x14ac:dyDescent="0.75">
      <c r="A96" s="2"/>
      <c r="B96" s="29" t="s">
        <v>1206</v>
      </c>
      <c r="C96" s="9" t="s">
        <v>1239</v>
      </c>
      <c r="D96" s="275">
        <f>[2]SUT!AS96</f>
        <v>0</v>
      </c>
      <c r="E96" s="89">
        <v>1</v>
      </c>
      <c r="F96" s="117">
        <f t="shared" si="4"/>
        <v>0</v>
      </c>
      <c r="G96" s="166" t="e">
        <f>F96*SUM(SUT!O96,SUT!Q96,SUT!R96,SUT!S96,SUT!T96,SUT!U96,SUT!V96)</f>
        <v>#DIV/0!</v>
      </c>
      <c r="H96" s="278">
        <f>[2]SUT!AU96</f>
        <v>0</v>
      </c>
      <c r="I96" s="89">
        <v>1</v>
      </c>
      <c r="J96" s="8">
        <f t="shared" si="3"/>
        <v>0</v>
      </c>
      <c r="K96" s="7" t="e">
        <f t="shared" si="5"/>
        <v>#DIV/0!</v>
      </c>
      <c r="L96" s="2"/>
    </row>
    <row r="97" spans="1:12" x14ac:dyDescent="0.75">
      <c r="A97" s="2"/>
      <c r="B97" s="29" t="s">
        <v>1209</v>
      </c>
      <c r="C97" s="9" t="s">
        <v>196</v>
      </c>
      <c r="D97" s="275">
        <f>[2]SUT!AS97</f>
        <v>0</v>
      </c>
      <c r="E97" s="89">
        <v>1</v>
      </c>
      <c r="F97" s="117">
        <f t="shared" si="4"/>
        <v>0</v>
      </c>
      <c r="G97" s="166" t="e">
        <f>F97*SUM(SUT!O97,SUT!Q97,SUT!R97,SUT!S97,SUT!T97,SUT!U97,SUT!V97)</f>
        <v>#DIV/0!</v>
      </c>
      <c r="H97" s="278">
        <f>[2]SUT!AU97</f>
        <v>0</v>
      </c>
      <c r="I97" s="89">
        <v>1</v>
      </c>
      <c r="J97" s="8">
        <f t="shared" si="3"/>
        <v>0</v>
      </c>
      <c r="K97" s="7" t="e">
        <f t="shared" si="5"/>
        <v>#DIV/0!</v>
      </c>
      <c r="L97" s="2"/>
    </row>
    <row r="98" spans="1:12" x14ac:dyDescent="0.75">
      <c r="A98" s="2"/>
      <c r="B98" s="29" t="s">
        <v>1212</v>
      </c>
      <c r="C98" s="9" t="s">
        <v>1243</v>
      </c>
      <c r="D98" s="275">
        <f>[2]SUT!AS98</f>
        <v>0</v>
      </c>
      <c r="E98" s="89">
        <v>1</v>
      </c>
      <c r="F98" s="117">
        <f t="shared" si="4"/>
        <v>0</v>
      </c>
      <c r="G98" s="166" t="e">
        <f>F98*SUM(SUT!O98,SUT!Q98,SUT!R98,SUT!S98,SUT!T98,SUT!U98,SUT!V98)</f>
        <v>#DIV/0!</v>
      </c>
      <c r="H98" s="278">
        <f>[2]SUT!AU98</f>
        <v>0</v>
      </c>
      <c r="I98" s="89">
        <v>1</v>
      </c>
      <c r="J98" s="8">
        <f t="shared" si="3"/>
        <v>0</v>
      </c>
      <c r="K98" s="7" t="e">
        <f t="shared" si="5"/>
        <v>#DIV/0!</v>
      </c>
      <c r="L98" s="2"/>
    </row>
    <row r="99" spans="1:12" x14ac:dyDescent="0.75">
      <c r="A99" s="2"/>
      <c r="B99" s="29" t="s">
        <v>1215</v>
      </c>
      <c r="C99" s="9" t="s">
        <v>1246</v>
      </c>
      <c r="D99" s="275">
        <f>[2]SUT!AS99</f>
        <v>0</v>
      </c>
      <c r="E99" s="89">
        <v>1</v>
      </c>
      <c r="F99" s="117">
        <f t="shared" si="4"/>
        <v>0</v>
      </c>
      <c r="G99" s="166" t="e">
        <f>F99*SUM(SUT!O99,SUT!Q99,SUT!R99,SUT!S99,SUT!T99,SUT!U99,SUT!V99)</f>
        <v>#DIV/0!</v>
      </c>
      <c r="H99" s="278">
        <f>[2]SUT!AU99</f>
        <v>0</v>
      </c>
      <c r="I99" s="89">
        <v>1</v>
      </c>
      <c r="J99" s="8">
        <f t="shared" si="3"/>
        <v>0</v>
      </c>
      <c r="K99" s="7" t="e">
        <f t="shared" si="5"/>
        <v>#DIV/0!</v>
      </c>
      <c r="L99" s="2"/>
    </row>
    <row r="100" spans="1:12" x14ac:dyDescent="0.75">
      <c r="A100" s="2"/>
      <c r="B100" s="29" t="s">
        <v>1218</v>
      </c>
      <c r="C100" s="9" t="s">
        <v>1249</v>
      </c>
      <c r="D100" s="275">
        <f>[2]SUT!AS100</f>
        <v>0</v>
      </c>
      <c r="E100" s="89">
        <v>1</v>
      </c>
      <c r="F100" s="117">
        <f t="shared" si="4"/>
        <v>0</v>
      </c>
      <c r="G100" s="166" t="e">
        <f>F100*SUM(SUT!O100,SUT!Q100,SUT!R100,SUT!S100,SUT!T100,SUT!U100,SUT!V100)</f>
        <v>#DIV/0!</v>
      </c>
      <c r="H100" s="278">
        <f>[2]SUT!AU100</f>
        <v>0</v>
      </c>
      <c r="I100" s="89">
        <v>1</v>
      </c>
      <c r="J100" s="8">
        <f t="shared" si="3"/>
        <v>0</v>
      </c>
      <c r="K100" s="7" t="e">
        <f t="shared" si="5"/>
        <v>#DIV/0!</v>
      </c>
      <c r="L100" s="2"/>
    </row>
    <row r="101" spans="1:12" x14ac:dyDescent="0.75">
      <c r="A101" s="2"/>
      <c r="B101" s="29" t="s">
        <v>1221</v>
      </c>
      <c r="C101" s="9" t="s">
        <v>1252</v>
      </c>
      <c r="D101" s="275">
        <f>[2]SUT!AS101</f>
        <v>0</v>
      </c>
      <c r="E101" s="89">
        <v>1</v>
      </c>
      <c r="F101" s="117">
        <f t="shared" si="4"/>
        <v>0</v>
      </c>
      <c r="G101" s="166" t="e">
        <f>F101*SUM(SUT!O101,SUT!Q101,SUT!R101,SUT!S101,SUT!T101,SUT!U101,SUT!V101)</f>
        <v>#DIV/0!</v>
      </c>
      <c r="H101" s="278">
        <f>[2]SUT!AU101</f>
        <v>0</v>
      </c>
      <c r="I101" s="89">
        <v>1</v>
      </c>
      <c r="J101" s="8">
        <f t="shared" si="3"/>
        <v>0</v>
      </c>
      <c r="K101" s="7" t="e">
        <f t="shared" si="5"/>
        <v>#DIV/0!</v>
      </c>
      <c r="L101" s="2"/>
    </row>
    <row r="102" spans="1:12" x14ac:dyDescent="0.75">
      <c r="A102" s="2"/>
      <c r="B102" s="29" t="s">
        <v>190</v>
      </c>
      <c r="C102" s="18" t="s">
        <v>1255</v>
      </c>
      <c r="D102" s="276">
        <f>[2]SUT!AS102</f>
        <v>0</v>
      </c>
      <c r="E102" s="152">
        <v>1</v>
      </c>
      <c r="F102" s="219">
        <f t="shared" si="4"/>
        <v>0</v>
      </c>
      <c r="G102" s="170" t="e">
        <f>F102*SUM(SUT!O102,SUT!Q102,SUT!R102,SUT!S102,SUT!T102,SUT!U102,SUT!V102)</f>
        <v>#DIV/0!</v>
      </c>
      <c r="H102" s="279">
        <f>[2]SUT!AU102</f>
        <v>0</v>
      </c>
      <c r="I102" s="152">
        <v>1</v>
      </c>
      <c r="J102" s="160">
        <f t="shared" si="3"/>
        <v>0</v>
      </c>
      <c r="K102" s="27" t="e">
        <f t="shared" si="5"/>
        <v>#DIV/0!</v>
      </c>
      <c r="L102" s="2"/>
    </row>
    <row r="103" spans="1:12" x14ac:dyDescent="0.75">
      <c r="A103" s="2"/>
      <c r="B103" s="29" t="s">
        <v>192</v>
      </c>
      <c r="C103" s="9" t="s">
        <v>198</v>
      </c>
      <c r="D103" s="275">
        <f>[2]SUT!AS103</f>
        <v>0</v>
      </c>
      <c r="E103" s="89">
        <v>1</v>
      </c>
      <c r="F103" s="117">
        <f t="shared" si="4"/>
        <v>0</v>
      </c>
      <c r="G103" s="166" t="e">
        <f>F103*SUM(SUT!O103,SUT!Q103,SUT!R103,SUT!S103,SUT!T103,SUT!U103,SUT!V103)</f>
        <v>#DIV/0!</v>
      </c>
      <c r="H103" s="278">
        <f>[2]SUT!AU103</f>
        <v>0</v>
      </c>
      <c r="I103" s="89">
        <v>1</v>
      </c>
      <c r="J103" s="8">
        <f t="shared" si="3"/>
        <v>0</v>
      </c>
      <c r="K103" s="7" t="e">
        <f t="shared" si="5"/>
        <v>#DIV/0!</v>
      </c>
      <c r="L103" s="2"/>
    </row>
    <row r="104" spans="1:12" x14ac:dyDescent="0.75">
      <c r="A104" s="2"/>
      <c r="B104" s="29" t="s">
        <v>1224</v>
      </c>
      <c r="C104" s="9" t="s">
        <v>200</v>
      </c>
      <c r="D104" s="275">
        <f>[2]SUT!AS104</f>
        <v>0</v>
      </c>
      <c r="E104" s="89">
        <v>1</v>
      </c>
      <c r="F104" s="117">
        <f t="shared" si="4"/>
        <v>0</v>
      </c>
      <c r="G104" s="166" t="e">
        <f>F104*SUM(SUT!O104,SUT!Q104,SUT!R104,SUT!S104,SUT!T104,SUT!U104,SUT!V104)</f>
        <v>#DIV/0!</v>
      </c>
      <c r="H104" s="278">
        <f>[2]SUT!AU104</f>
        <v>0</v>
      </c>
      <c r="I104" s="89">
        <v>1</v>
      </c>
      <c r="J104" s="8">
        <f t="shared" si="3"/>
        <v>0</v>
      </c>
      <c r="K104" s="7" t="e">
        <f t="shared" si="5"/>
        <v>#DIV/0!</v>
      </c>
      <c r="L104" s="2"/>
    </row>
    <row r="105" spans="1:12" x14ac:dyDescent="0.75">
      <c r="A105" s="2"/>
      <c r="B105" s="29" t="s">
        <v>1225</v>
      </c>
      <c r="C105" s="9" t="s">
        <v>203</v>
      </c>
      <c r="D105" s="275">
        <f>[2]SUT!AS105</f>
        <v>0</v>
      </c>
      <c r="E105" s="89">
        <v>1</v>
      </c>
      <c r="F105" s="117">
        <f t="shared" si="4"/>
        <v>0</v>
      </c>
      <c r="G105" s="166" t="e">
        <f>F105*SUM(SUT!O105,SUT!Q105,SUT!R105,SUT!S105,SUT!T105,SUT!U105,SUT!V105)</f>
        <v>#DIV/0!</v>
      </c>
      <c r="H105" s="278">
        <f>[2]SUT!AU105</f>
        <v>0</v>
      </c>
      <c r="I105" s="89">
        <v>1</v>
      </c>
      <c r="J105" s="8">
        <f t="shared" si="3"/>
        <v>0</v>
      </c>
      <c r="K105" s="7" t="e">
        <f t="shared" si="5"/>
        <v>#DIV/0!</v>
      </c>
      <c r="L105" s="2"/>
    </row>
    <row r="106" spans="1:12" x14ac:dyDescent="0.75">
      <c r="A106" s="2"/>
      <c r="B106" s="29" t="s">
        <v>1228</v>
      </c>
      <c r="C106" s="9" t="s">
        <v>1260</v>
      </c>
      <c r="D106" s="275">
        <f>[2]SUT!AS106</f>
        <v>0</v>
      </c>
      <c r="E106" s="89">
        <v>1</v>
      </c>
      <c r="F106" s="117">
        <f t="shared" si="4"/>
        <v>0</v>
      </c>
      <c r="G106" s="166" t="e">
        <f>F106*SUM(SUT!O106,SUT!Q106,SUT!R106,SUT!S106,SUT!T106,SUT!U106,SUT!V106)</f>
        <v>#DIV/0!</v>
      </c>
      <c r="H106" s="278">
        <f>[2]SUT!AU106</f>
        <v>0</v>
      </c>
      <c r="I106" s="89">
        <v>1</v>
      </c>
      <c r="J106" s="8">
        <f t="shared" si="3"/>
        <v>0</v>
      </c>
      <c r="K106" s="7" t="e">
        <f t="shared" si="5"/>
        <v>#DIV/0!</v>
      </c>
      <c r="L106" s="2"/>
    </row>
    <row r="107" spans="1:12" x14ac:dyDescent="0.75">
      <c r="A107" s="2"/>
      <c r="B107" s="29" t="s">
        <v>1231</v>
      </c>
      <c r="C107" s="9" t="s">
        <v>1263</v>
      </c>
      <c r="D107" s="275">
        <f>[2]SUT!AS107</f>
        <v>0</v>
      </c>
      <c r="E107" s="89">
        <v>1</v>
      </c>
      <c r="F107" s="117">
        <f t="shared" si="4"/>
        <v>0</v>
      </c>
      <c r="G107" s="166" t="e">
        <f>F107*SUM(SUT!O107,SUT!Q107,SUT!R107,SUT!S107,SUT!T107,SUT!U107,SUT!V107)</f>
        <v>#DIV/0!</v>
      </c>
      <c r="H107" s="278">
        <f>[2]SUT!AU107</f>
        <v>0</v>
      </c>
      <c r="I107" s="89">
        <v>1</v>
      </c>
      <c r="J107" s="8">
        <f t="shared" si="3"/>
        <v>0</v>
      </c>
      <c r="K107" s="7" t="e">
        <f t="shared" si="5"/>
        <v>#DIV/0!</v>
      </c>
      <c r="L107" s="2"/>
    </row>
    <row r="108" spans="1:12" x14ac:dyDescent="0.75">
      <c r="A108" s="2"/>
      <c r="B108" s="29" t="s">
        <v>1234</v>
      </c>
      <c r="C108" s="9" t="s">
        <v>1266</v>
      </c>
      <c r="D108" s="275">
        <f>[2]SUT!AS108</f>
        <v>0</v>
      </c>
      <c r="E108" s="89">
        <v>1</v>
      </c>
      <c r="F108" s="117">
        <f t="shared" si="4"/>
        <v>0</v>
      </c>
      <c r="G108" s="166" t="e">
        <f>F108*SUM(SUT!O108,SUT!Q108,SUT!R108,SUT!S108,SUT!T108,SUT!U108,SUT!V108)</f>
        <v>#DIV/0!</v>
      </c>
      <c r="H108" s="278">
        <f>[2]SUT!AU108</f>
        <v>0</v>
      </c>
      <c r="I108" s="89">
        <v>1</v>
      </c>
      <c r="J108" s="8">
        <f t="shared" si="3"/>
        <v>0</v>
      </c>
      <c r="K108" s="7" t="e">
        <f t="shared" si="5"/>
        <v>#DIV/0!</v>
      </c>
      <c r="L108" s="2"/>
    </row>
    <row r="109" spans="1:12" x14ac:dyDescent="0.75">
      <c r="A109" s="2"/>
      <c r="B109" s="29" t="s">
        <v>1237</v>
      </c>
      <c r="C109" s="9" t="s">
        <v>205</v>
      </c>
      <c r="D109" s="275">
        <f>[2]SUT!AS109</f>
        <v>0</v>
      </c>
      <c r="E109" s="89">
        <v>1</v>
      </c>
      <c r="F109" s="117">
        <f t="shared" si="4"/>
        <v>0</v>
      </c>
      <c r="G109" s="166" t="e">
        <f>F109*SUM(SUT!O109,SUT!Q109,SUT!R109,SUT!S109,SUT!T109,SUT!U109,SUT!V109)</f>
        <v>#DIV/0!</v>
      </c>
      <c r="H109" s="278">
        <f>[2]SUT!AU109</f>
        <v>0</v>
      </c>
      <c r="I109" s="89">
        <v>1</v>
      </c>
      <c r="J109" s="8">
        <f t="shared" si="3"/>
        <v>0</v>
      </c>
      <c r="K109" s="7" t="e">
        <f t="shared" si="5"/>
        <v>#DIV/0!</v>
      </c>
      <c r="L109" s="2"/>
    </row>
    <row r="110" spans="1:12" x14ac:dyDescent="0.75">
      <c r="A110" s="2"/>
      <c r="B110" s="29" t="s">
        <v>1240</v>
      </c>
      <c r="C110" s="9" t="s">
        <v>1270</v>
      </c>
      <c r="D110" s="275">
        <f>[2]SUT!AS110</f>
        <v>0</v>
      </c>
      <c r="E110" s="89">
        <v>1</v>
      </c>
      <c r="F110" s="117">
        <f t="shared" si="4"/>
        <v>0</v>
      </c>
      <c r="G110" s="166" t="e">
        <f>F110*SUM(SUT!O110,SUT!Q110,SUT!R110,SUT!S110,SUT!T110,SUT!U110,SUT!V110)</f>
        <v>#DIV/0!</v>
      </c>
      <c r="H110" s="278">
        <f>[2]SUT!AU110</f>
        <v>0</v>
      </c>
      <c r="I110" s="89">
        <v>1</v>
      </c>
      <c r="J110" s="8">
        <f t="shared" si="3"/>
        <v>0</v>
      </c>
      <c r="K110" s="7" t="e">
        <f t="shared" si="5"/>
        <v>#DIV/0!</v>
      </c>
      <c r="L110" s="2"/>
    </row>
    <row r="111" spans="1:12" x14ac:dyDescent="0.75">
      <c r="A111" s="2"/>
      <c r="B111" s="29" t="s">
        <v>1241</v>
      </c>
      <c r="C111" s="9" t="s">
        <v>1619</v>
      </c>
      <c r="D111" s="275">
        <f>[2]SUT!AS111</f>
        <v>0</v>
      </c>
      <c r="E111" s="89">
        <v>1</v>
      </c>
      <c r="F111" s="117">
        <f t="shared" si="4"/>
        <v>0</v>
      </c>
      <c r="G111" s="166" t="e">
        <f>F111*SUM(SUT!O111,SUT!Q111,SUT!R111,SUT!S111,SUT!T111,SUT!U111,SUT!V111)</f>
        <v>#DIV/0!</v>
      </c>
      <c r="H111" s="278">
        <f>[2]SUT!AU111</f>
        <v>0</v>
      </c>
      <c r="I111" s="89">
        <v>1</v>
      </c>
      <c r="J111" s="8">
        <f t="shared" si="3"/>
        <v>0</v>
      </c>
      <c r="K111" s="7" t="e">
        <f t="shared" si="5"/>
        <v>#DIV/0!</v>
      </c>
      <c r="L111" s="2"/>
    </row>
    <row r="112" spans="1:12" x14ac:dyDescent="0.75">
      <c r="A112" s="2"/>
      <c r="B112" s="29"/>
      <c r="C112" s="9"/>
      <c r="D112" s="2"/>
      <c r="E112" s="2"/>
      <c r="F112" s="2"/>
      <c r="G112" s="2"/>
      <c r="H112" s="2"/>
      <c r="I112" s="2"/>
      <c r="J112" s="2"/>
      <c r="K112" s="2"/>
      <c r="L112" s="2"/>
    </row>
  </sheetData>
  <conditionalFormatting sqref="C8:C112">
    <cfRule type="cellIs" dxfId="21" priority="7" operator="lessThan">
      <formula>0</formula>
    </cfRule>
  </conditionalFormatting>
  <conditionalFormatting sqref="E7:E111">
    <cfRule type="cellIs" dxfId="20" priority="30" operator="equal">
      <formula>1</formula>
    </cfRule>
    <cfRule type="cellIs" dxfId="19" priority="31" operator="greaterThan">
      <formula>1</formula>
    </cfRule>
    <cfRule type="cellIs" dxfId="18" priority="32" operator="lessThan">
      <formula>1</formula>
    </cfRule>
  </conditionalFormatting>
  <conditionalFormatting sqref="I7:I111">
    <cfRule type="cellIs" dxfId="17" priority="1" operator="equal">
      <formula>1</formula>
    </cfRule>
    <cfRule type="cellIs" dxfId="16" priority="2" operator="greaterThan">
      <formula>1</formula>
    </cfRule>
    <cfRule type="cellIs" dxfId="15" priority="3" operator="lessThan">
      <formula>1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EFA1-7D6C-4D4D-BE36-5A61AC54F718}">
  <sheetPr>
    <tabColor theme="1" tint="0.34998626667073579"/>
  </sheetPr>
  <dimension ref="A1:S112"/>
  <sheetViews>
    <sheetView showZeros="0" zoomScaleNormal="100" workbookViewId="0">
      <selection activeCell="E7" sqref="E7"/>
    </sheetView>
  </sheetViews>
  <sheetFormatPr defaultColWidth="0" defaultRowHeight="14.75" zeroHeight="1" x14ac:dyDescent="0.75"/>
  <cols>
    <col min="1" max="2" width="8.7265625" customWidth="1"/>
    <col min="3" max="3" width="26.1328125" customWidth="1"/>
    <col min="4" max="19" width="8.7265625" customWidth="1"/>
    <col min="20" max="16384" width="8.7265625" hidden="1"/>
  </cols>
  <sheetData>
    <row r="1" spans="1:19" ht="18.5" x14ac:dyDescent="0.9">
      <c r="A1" s="200" t="s">
        <v>1776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75">
      <c r="A2" s="3" t="s">
        <v>1777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7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75">
      <c r="A4" s="2"/>
      <c r="B4" s="2"/>
      <c r="C4" s="2"/>
      <c r="D4" s="2"/>
      <c r="E4" s="2"/>
      <c r="F4" s="2"/>
      <c r="G4" s="2"/>
      <c r="H4" s="2"/>
      <c r="I4" s="2"/>
      <c r="J4" s="2"/>
      <c r="K4" s="7">
        <f t="shared" ref="K4:P4" si="0">SUM(K7:K110)</f>
        <v>5438.545454551765</v>
      </c>
      <c r="L4" s="7">
        <f t="shared" si="0"/>
        <v>1429.323791574094</v>
      </c>
      <c r="M4" s="7">
        <f t="shared" si="0"/>
        <v>1797.2623092776585</v>
      </c>
      <c r="N4" s="7">
        <f t="shared" si="0"/>
        <v>5713.1584545517653</v>
      </c>
      <c r="O4" s="7">
        <f t="shared" si="0"/>
        <v>1154.7107915740937</v>
      </c>
      <c r="P4" s="7">
        <f t="shared" si="0"/>
        <v>1740.5818210461166</v>
      </c>
      <c r="Q4" s="7"/>
      <c r="R4" s="7">
        <f>SUM(R7:R110)</f>
        <v>56.680488231541936</v>
      </c>
      <c r="S4" s="2"/>
    </row>
    <row r="5" spans="1:19" x14ac:dyDescent="0.75">
      <c r="A5" s="2"/>
      <c r="B5" s="4" t="s">
        <v>1675</v>
      </c>
      <c r="C5" s="2"/>
      <c r="D5" s="2" t="s">
        <v>1658</v>
      </c>
      <c r="E5" s="2" t="s">
        <v>1659</v>
      </c>
      <c r="F5" s="2" t="s">
        <v>1660</v>
      </c>
      <c r="G5" s="2" t="s">
        <v>776</v>
      </c>
      <c r="H5" s="2"/>
      <c r="I5" s="2"/>
      <c r="J5" s="2"/>
      <c r="K5" s="232" t="s">
        <v>1775</v>
      </c>
      <c r="L5" s="166"/>
      <c r="M5" s="166"/>
      <c r="N5" s="232" t="s">
        <v>1778</v>
      </c>
      <c r="O5" s="35"/>
      <c r="P5" s="93"/>
      <c r="Q5" s="93"/>
      <c r="R5" s="2"/>
      <c r="S5" s="2"/>
    </row>
    <row r="6" spans="1:19" x14ac:dyDescent="0.75">
      <c r="A6" s="2"/>
      <c r="B6" s="2"/>
      <c r="C6" s="2"/>
      <c r="D6" s="166">
        <v>11646.995898880592</v>
      </c>
      <c r="E6" s="166">
        <v>11646.995898880592</v>
      </c>
      <c r="F6" s="166">
        <v>4606.2990414477135</v>
      </c>
      <c r="G6" s="166">
        <v>7040.6968574328766</v>
      </c>
      <c r="H6" s="2"/>
      <c r="I6" s="2"/>
      <c r="J6" s="2"/>
      <c r="K6" s="2" t="s">
        <v>1317</v>
      </c>
      <c r="L6" s="2" t="s">
        <v>1318</v>
      </c>
      <c r="M6" s="190" t="s">
        <v>1319</v>
      </c>
      <c r="N6" s="2" t="s">
        <v>1317</v>
      </c>
      <c r="O6" s="2" t="s">
        <v>1318</v>
      </c>
      <c r="P6" s="2" t="s">
        <v>1319</v>
      </c>
      <c r="Q6" s="2" t="s">
        <v>1691</v>
      </c>
      <c r="R6" s="2" t="s">
        <v>1320</v>
      </c>
      <c r="S6" s="2"/>
    </row>
    <row r="7" spans="1:19" x14ac:dyDescent="0.75">
      <c r="A7" s="2"/>
      <c r="B7" s="2" t="s">
        <v>1620</v>
      </c>
      <c r="C7" s="2" t="s">
        <v>1579</v>
      </c>
      <c r="D7" s="282">
        <f>[1]GDP!X7</f>
        <v>45.171234874479275</v>
      </c>
      <c r="E7" s="282">
        <f>[1]GDP!Y7</f>
        <v>45.171234874479275</v>
      </c>
      <c r="F7" s="282">
        <f>[1]GDP!Z7</f>
        <v>3.0220229958405724</v>
      </c>
      <c r="G7" s="282">
        <f>[1]GDP!AA7</f>
        <v>42.149211878638702</v>
      </c>
      <c r="H7" s="2"/>
      <c r="I7" s="2"/>
      <c r="J7" s="2" t="s">
        <v>12</v>
      </c>
      <c r="K7" s="280">
        <f>[1]SUT!AI8</f>
        <v>5.6315802121460514</v>
      </c>
      <c r="L7" s="280">
        <f>[1]SUT!AJ8</f>
        <v>0</v>
      </c>
      <c r="M7" s="281">
        <f>[1]SUT!AK8</f>
        <v>0.16557444963071902</v>
      </c>
      <c r="N7" s="280">
        <f t="shared" ref="N7:N38" si="1">K7-O7+L7</f>
        <v>5.6315802121460514</v>
      </c>
      <c r="O7" s="280">
        <f t="shared" ref="O7:O38" si="2">L7</f>
        <v>0</v>
      </c>
      <c r="P7" s="280"/>
      <c r="Q7" s="280"/>
      <c r="R7" s="280">
        <f t="shared" ref="R7:R38" si="3">M7-P7</f>
        <v>0.16557444963071902</v>
      </c>
      <c r="S7" s="2"/>
    </row>
    <row r="8" spans="1:19" x14ac:dyDescent="0.75">
      <c r="A8" s="2"/>
      <c r="B8" s="2" t="s">
        <v>1621</v>
      </c>
      <c r="C8" s="2" t="s">
        <v>1580</v>
      </c>
      <c r="D8" s="282">
        <f>[1]GDP!X8</f>
        <v>98.080338204100826</v>
      </c>
      <c r="E8" s="282">
        <f>[1]GDP!Y8</f>
        <v>98.080338204100826</v>
      </c>
      <c r="F8" s="282">
        <f>[1]GDP!Z8</f>
        <v>6.5617209340467468</v>
      </c>
      <c r="G8" s="282">
        <f>[1]GDP!AA8</f>
        <v>91.518617270054079</v>
      </c>
      <c r="H8" s="2"/>
      <c r="I8" s="2"/>
      <c r="J8" s="2" t="s">
        <v>7</v>
      </c>
      <c r="K8" s="280">
        <f>[1]SUT!AI9</f>
        <v>42.008099688398431</v>
      </c>
      <c r="L8" s="280">
        <f>[1]SUT!AJ9</f>
        <v>0</v>
      </c>
      <c r="M8" s="281">
        <f>[1]SUT!AK9</f>
        <v>3.523799086802089</v>
      </c>
      <c r="N8" s="280">
        <f t="shared" si="1"/>
        <v>42.008099688398431</v>
      </c>
      <c r="O8" s="280">
        <f t="shared" si="2"/>
        <v>0</v>
      </c>
      <c r="P8" s="280"/>
      <c r="Q8" s="280"/>
      <c r="R8" s="280">
        <f t="shared" si="3"/>
        <v>3.523799086802089</v>
      </c>
      <c r="S8" s="2"/>
    </row>
    <row r="9" spans="1:19" x14ac:dyDescent="0.75">
      <c r="A9" s="2"/>
      <c r="B9" s="2" t="s">
        <v>1622</v>
      </c>
      <c r="C9" s="2" t="s">
        <v>1581</v>
      </c>
      <c r="D9" s="282">
        <f>[1]GDP!X9</f>
        <v>3.252960853531528</v>
      </c>
      <c r="E9" s="282">
        <f>[1]GDP!Y9</f>
        <v>3.252960853531528</v>
      </c>
      <c r="F9" s="282">
        <f>[1]GDP!Z9</f>
        <v>0.21762793360106869</v>
      </c>
      <c r="G9" s="282">
        <f>[1]GDP!AA9</f>
        <v>3.0353329199304593</v>
      </c>
      <c r="H9" s="2"/>
      <c r="I9" s="2"/>
      <c r="J9" s="2" t="s">
        <v>17</v>
      </c>
      <c r="K9" s="280">
        <f>[1]SUT!AI10</f>
        <v>0.73246533388309765</v>
      </c>
      <c r="L9" s="280">
        <f>[1]SUT!AJ10</f>
        <v>0</v>
      </c>
      <c r="M9" s="281">
        <f>[1]SUT!AK10</f>
        <v>3.1547410879728077</v>
      </c>
      <c r="N9" s="280">
        <f t="shared" si="1"/>
        <v>0.73246533388309765</v>
      </c>
      <c r="O9" s="280">
        <f t="shared" si="2"/>
        <v>0</v>
      </c>
      <c r="P9" s="280"/>
      <c r="Q9" s="280"/>
      <c r="R9" s="280">
        <f t="shared" si="3"/>
        <v>3.1547410879728077</v>
      </c>
      <c r="S9" s="2"/>
    </row>
    <row r="10" spans="1:19" x14ac:dyDescent="0.75">
      <c r="A10" s="2"/>
      <c r="B10" s="2" t="s">
        <v>1623</v>
      </c>
      <c r="C10" s="2" t="s">
        <v>1582</v>
      </c>
      <c r="D10" s="282">
        <f>[1]GDP!X10</f>
        <v>59.880656942829766</v>
      </c>
      <c r="E10" s="282">
        <f>[1]GDP!Y10</f>
        <v>59.880656942829766</v>
      </c>
      <c r="F10" s="282">
        <f>[1]GDP!Z10</f>
        <v>4.0061052745208627</v>
      </c>
      <c r="G10" s="282">
        <f>[1]GDP!AA10</f>
        <v>55.874551668308904</v>
      </c>
      <c r="H10" s="2"/>
      <c r="I10" s="2"/>
      <c r="J10" s="2" t="s">
        <v>14</v>
      </c>
      <c r="K10" s="280">
        <f>[1]SUT!AI11</f>
        <v>73.930778544739596</v>
      </c>
      <c r="L10" s="280">
        <f>[1]SUT!AJ11</f>
        <v>0</v>
      </c>
      <c r="M10" s="281">
        <f>[1]SUT!AK11</f>
        <v>-1.260808611402771</v>
      </c>
      <c r="N10" s="280">
        <f t="shared" si="1"/>
        <v>73.930778544739596</v>
      </c>
      <c r="O10" s="280">
        <f t="shared" si="2"/>
        <v>0</v>
      </c>
      <c r="P10" s="280"/>
      <c r="Q10" s="280"/>
      <c r="R10" s="280">
        <f t="shared" si="3"/>
        <v>-1.260808611402771</v>
      </c>
      <c r="S10" s="2"/>
    </row>
    <row r="11" spans="1:19" x14ac:dyDescent="0.75">
      <c r="A11" s="2"/>
      <c r="B11" s="2" t="s">
        <v>1624</v>
      </c>
      <c r="C11" s="2" t="s">
        <v>1583</v>
      </c>
      <c r="D11" s="282">
        <f>[1]GDP!X11</f>
        <v>0.29082037518728898</v>
      </c>
      <c r="E11" s="282">
        <f>[1]GDP!Y11</f>
        <v>0.29082037518728898</v>
      </c>
      <c r="F11" s="282">
        <f>[1]GDP!Z11</f>
        <v>1.9456316921977912E-2</v>
      </c>
      <c r="G11" s="282">
        <f>[1]GDP!AA11</f>
        <v>0.27136405826531107</v>
      </c>
      <c r="H11" s="2"/>
      <c r="I11" s="2"/>
      <c r="J11" s="2" t="s">
        <v>20</v>
      </c>
      <c r="K11" s="280">
        <f>[1]SUT!AI12</f>
        <v>0.10852579550506036</v>
      </c>
      <c r="L11" s="280">
        <f>[1]SUT!AJ12</f>
        <v>0</v>
      </c>
      <c r="M11" s="281">
        <f>[1]SUT!AK12</f>
        <v>6.3324694159173711E-3</v>
      </c>
      <c r="N11" s="280">
        <f t="shared" si="1"/>
        <v>0.10852579550506036</v>
      </c>
      <c r="O11" s="280">
        <f t="shared" si="2"/>
        <v>0</v>
      </c>
      <c r="P11" s="280"/>
      <c r="Q11" s="280"/>
      <c r="R11" s="280">
        <f t="shared" si="3"/>
        <v>6.3324694159173711E-3</v>
      </c>
      <c r="S11" s="2"/>
    </row>
    <row r="12" spans="1:19" x14ac:dyDescent="0.75">
      <c r="A12" s="2"/>
      <c r="B12" s="2" t="s">
        <v>1625</v>
      </c>
      <c r="C12" s="2" t="s">
        <v>1584</v>
      </c>
      <c r="D12" s="282">
        <f>[1]GDP!X12</f>
        <v>170.04725485832458</v>
      </c>
      <c r="E12" s="282">
        <f>[1]GDP!Y12</f>
        <v>170.04725485832458</v>
      </c>
      <c r="F12" s="282">
        <f>[1]GDP!Z12</f>
        <v>11.003774841806177</v>
      </c>
      <c r="G12" s="282">
        <f>[1]GDP!AA12</f>
        <v>159.0434800165184</v>
      </c>
      <c r="H12" s="2"/>
      <c r="I12" s="2"/>
      <c r="J12" s="2" t="s">
        <v>34</v>
      </c>
      <c r="K12" s="280">
        <f>[1]SUT!AI13</f>
        <v>178.83363630516826</v>
      </c>
      <c r="L12" s="280">
        <f>[1]SUT!AJ13</f>
        <v>0</v>
      </c>
      <c r="M12" s="281">
        <f>[1]SUT!AK13</f>
        <v>-3.6884979141829054E-2</v>
      </c>
      <c r="N12" s="280">
        <f t="shared" si="1"/>
        <v>178.83363630516826</v>
      </c>
      <c r="O12" s="280">
        <f t="shared" si="2"/>
        <v>0</v>
      </c>
      <c r="P12" s="280"/>
      <c r="Q12" s="280"/>
      <c r="R12" s="280">
        <f t="shared" si="3"/>
        <v>-3.6884979141829054E-2</v>
      </c>
      <c r="S12" s="2"/>
    </row>
    <row r="13" spans="1:19" x14ac:dyDescent="0.75">
      <c r="A13" s="2"/>
      <c r="B13" s="2" t="s">
        <v>1626</v>
      </c>
      <c r="C13" s="2" t="s">
        <v>1585</v>
      </c>
      <c r="D13" s="282">
        <f>[1]GDP!X13</f>
        <v>151.37844768686864</v>
      </c>
      <c r="E13" s="282">
        <f>[1]GDP!Y13</f>
        <v>151.37844768686864</v>
      </c>
      <c r="F13" s="282">
        <f>[1]GDP!Z13</f>
        <v>9.7957144655834156</v>
      </c>
      <c r="G13" s="282">
        <f>[1]GDP!AA13</f>
        <v>141.58273322128522</v>
      </c>
      <c r="H13" s="2"/>
      <c r="I13" s="2"/>
      <c r="J13" s="2" t="s">
        <v>37</v>
      </c>
      <c r="K13" s="280">
        <f>[1]SUT!AI14</f>
        <v>155.63862363582047</v>
      </c>
      <c r="L13" s="280">
        <f>[1]SUT!AJ14</f>
        <v>0</v>
      </c>
      <c r="M13" s="281">
        <f>[1]SUT!AK14</f>
        <v>1.2416058348525718E-2</v>
      </c>
      <c r="N13" s="280">
        <f t="shared" si="1"/>
        <v>155.63862363582047</v>
      </c>
      <c r="O13" s="280">
        <f t="shared" si="2"/>
        <v>0</v>
      </c>
      <c r="P13" s="280"/>
      <c r="Q13" s="280"/>
      <c r="R13" s="280">
        <f t="shared" si="3"/>
        <v>1.2416058348525718E-2</v>
      </c>
      <c r="S13" s="2"/>
    </row>
    <row r="14" spans="1:19" x14ac:dyDescent="0.75">
      <c r="A14" s="2"/>
      <c r="B14" s="2" t="s">
        <v>1627</v>
      </c>
      <c r="C14" s="2" t="s">
        <v>1586</v>
      </c>
      <c r="D14" s="282">
        <f>[1]GDP!X14</f>
        <v>125.40483686147626</v>
      </c>
      <c r="E14" s="282">
        <f>[1]GDP!Y14</f>
        <v>125.40483686147626</v>
      </c>
      <c r="F14" s="282">
        <f>[1]GDP!Z14</f>
        <v>8.11495951549945</v>
      </c>
      <c r="G14" s="282">
        <f>[1]GDP!AA14</f>
        <v>117.28987734597681</v>
      </c>
      <c r="H14" s="2"/>
      <c r="I14" s="2"/>
      <c r="J14" s="2" t="s">
        <v>31</v>
      </c>
      <c r="K14" s="280">
        <f>[1]SUT!AI15</f>
        <v>64.196250366684083</v>
      </c>
      <c r="L14" s="280">
        <f>[1]SUT!AJ15</f>
        <v>0</v>
      </c>
      <c r="M14" s="281">
        <f>[1]SUT!AK15</f>
        <v>-1.6354954393212253E-3</v>
      </c>
      <c r="N14" s="280">
        <f t="shared" si="1"/>
        <v>64.196250366684083</v>
      </c>
      <c r="O14" s="280">
        <f t="shared" si="2"/>
        <v>0</v>
      </c>
      <c r="P14" s="280"/>
      <c r="Q14" s="280"/>
      <c r="R14" s="280">
        <f t="shared" si="3"/>
        <v>-1.6354954393212253E-3</v>
      </c>
      <c r="S14" s="2"/>
    </row>
    <row r="15" spans="1:19" x14ac:dyDescent="0.75">
      <c r="A15" s="2"/>
      <c r="B15" s="2" t="s">
        <v>1628</v>
      </c>
      <c r="C15" s="2" t="s">
        <v>1587</v>
      </c>
      <c r="D15" s="282">
        <f>[1]GDP!X15</f>
        <v>21.31579720231101</v>
      </c>
      <c r="E15" s="282">
        <f>[1]GDP!Y15</f>
        <v>21.31579720231101</v>
      </c>
      <c r="F15" s="282">
        <f>[1]GDP!Z15</f>
        <v>1.3793473654323449</v>
      </c>
      <c r="G15" s="282">
        <f>[1]GDP!AA15</f>
        <v>19.936449836878666</v>
      </c>
      <c r="H15" s="2"/>
      <c r="I15" s="2"/>
      <c r="J15" s="2" t="s">
        <v>40</v>
      </c>
      <c r="K15" s="280">
        <f>[1]SUT!AI16</f>
        <v>21.979288992358914</v>
      </c>
      <c r="L15" s="280">
        <f>[1]SUT!AJ16</f>
        <v>0</v>
      </c>
      <c r="M15" s="281">
        <f>[1]SUT!AK16</f>
        <v>0</v>
      </c>
      <c r="N15" s="280">
        <f t="shared" si="1"/>
        <v>21.979288992358914</v>
      </c>
      <c r="O15" s="280">
        <f t="shared" si="2"/>
        <v>0</v>
      </c>
      <c r="P15" s="280"/>
      <c r="Q15" s="280"/>
      <c r="R15" s="280">
        <f t="shared" si="3"/>
        <v>0</v>
      </c>
      <c r="S15" s="2"/>
    </row>
    <row r="16" spans="1:19" x14ac:dyDescent="0.75">
      <c r="A16" s="2"/>
      <c r="B16" s="2" t="s">
        <v>1629</v>
      </c>
      <c r="C16" s="2" t="s">
        <v>1588</v>
      </c>
      <c r="D16" s="282">
        <f>[1]GDP!X16</f>
        <v>225.63872925446117</v>
      </c>
      <c r="E16" s="282">
        <f>[1]GDP!Y16</f>
        <v>225.63872925446117</v>
      </c>
      <c r="F16" s="282">
        <f>[1]GDP!Z16</f>
        <v>11.123259073374356</v>
      </c>
      <c r="G16" s="282">
        <f>[1]GDP!AA16</f>
        <v>214.51547018108681</v>
      </c>
      <c r="H16" s="2"/>
      <c r="I16" s="2"/>
      <c r="J16" s="2" t="s">
        <v>1557</v>
      </c>
      <c r="K16" s="280">
        <f>[1]SUT!AI17</f>
        <v>220.82577533637124</v>
      </c>
      <c r="L16" s="280">
        <f>[1]SUT!AJ17</f>
        <v>0</v>
      </c>
      <c r="M16" s="281">
        <f>[1]SUT!AK17</f>
        <v>-0.58992580601288158</v>
      </c>
      <c r="N16" s="280">
        <f t="shared" si="1"/>
        <v>220.82577533637124</v>
      </c>
      <c r="O16" s="280">
        <f t="shared" si="2"/>
        <v>0</v>
      </c>
      <c r="P16" s="280"/>
      <c r="Q16" s="280"/>
      <c r="R16" s="280">
        <f t="shared" si="3"/>
        <v>-0.58992580601288158</v>
      </c>
      <c r="S16" s="2"/>
    </row>
    <row r="17" spans="1:19" x14ac:dyDescent="0.75">
      <c r="A17" s="2"/>
      <c r="B17" s="2" t="s">
        <v>1630</v>
      </c>
      <c r="C17" s="2" t="s">
        <v>1589</v>
      </c>
      <c r="D17" s="282">
        <f>[1]GDP!X17</f>
        <v>22.063138485090295</v>
      </c>
      <c r="E17" s="282">
        <f>[1]GDP!Y17</f>
        <v>22.063138485090295</v>
      </c>
      <c r="F17" s="282">
        <f>[1]GDP!Z17</f>
        <v>1.0876413200529633</v>
      </c>
      <c r="G17" s="282">
        <f>[1]GDP!AA17</f>
        <v>20.975497165037332</v>
      </c>
      <c r="H17" s="2"/>
      <c r="I17" s="2"/>
      <c r="J17" s="2" t="s">
        <v>1558</v>
      </c>
      <c r="K17" s="280">
        <f>[1]SUT!AI18</f>
        <v>18.015888493982494</v>
      </c>
      <c r="L17" s="280">
        <f>[1]SUT!AJ18</f>
        <v>0</v>
      </c>
      <c r="M17" s="281">
        <f>[1]SUT!AK18</f>
        <v>-9.5660524940074086E-4</v>
      </c>
      <c r="N17" s="280">
        <f t="shared" si="1"/>
        <v>18.015888493982494</v>
      </c>
      <c r="O17" s="280">
        <f t="shared" si="2"/>
        <v>0</v>
      </c>
      <c r="P17" s="280"/>
      <c r="Q17" s="280"/>
      <c r="R17" s="280">
        <f t="shared" si="3"/>
        <v>-9.5660524940074086E-4</v>
      </c>
      <c r="S17" s="2"/>
    </row>
    <row r="18" spans="1:19" x14ac:dyDescent="0.75">
      <c r="A18" s="2"/>
      <c r="B18" s="2" t="s">
        <v>1631</v>
      </c>
      <c r="C18" s="2" t="s">
        <v>1590</v>
      </c>
      <c r="D18" s="282">
        <f>[1]GDP!X18</f>
        <v>149.0880087507179</v>
      </c>
      <c r="E18" s="282">
        <f>[1]GDP!Y18</f>
        <v>149.0880087507179</v>
      </c>
      <c r="F18" s="282">
        <f>[1]GDP!Z18</f>
        <v>7.3495563086493121</v>
      </c>
      <c r="G18" s="282">
        <f>[1]GDP!AA18</f>
        <v>141.73845244206859</v>
      </c>
      <c r="H18" s="2"/>
      <c r="I18" s="2"/>
      <c r="J18" s="2" t="s">
        <v>48</v>
      </c>
      <c r="K18" s="280">
        <f>[1]SUT!AI19</f>
        <v>152.96777293620661</v>
      </c>
      <c r="L18" s="280">
        <f>[1]SUT!AJ19</f>
        <v>0</v>
      </c>
      <c r="M18" s="281">
        <f>[1]SUT!AK19</f>
        <v>-5.5468251149453932E-2</v>
      </c>
      <c r="N18" s="280">
        <f t="shared" si="1"/>
        <v>152.96777293620661</v>
      </c>
      <c r="O18" s="280">
        <f t="shared" si="2"/>
        <v>0</v>
      </c>
      <c r="P18" s="280"/>
      <c r="Q18" s="280"/>
      <c r="R18" s="280">
        <f t="shared" si="3"/>
        <v>-5.5468251149453932E-2</v>
      </c>
      <c r="S18" s="2"/>
    </row>
    <row r="19" spans="1:19" x14ac:dyDescent="0.75">
      <c r="A19" s="2"/>
      <c r="B19" s="2" t="s">
        <v>1632</v>
      </c>
      <c r="C19" s="2" t="s">
        <v>1591</v>
      </c>
      <c r="D19" s="282">
        <f>[1]GDP!X19</f>
        <v>81.969600310129522</v>
      </c>
      <c r="E19" s="282">
        <f>[1]GDP!Y19</f>
        <v>81.969600310129522</v>
      </c>
      <c r="F19" s="282">
        <f>[1]GDP!Z19</f>
        <v>1.8114260585964104</v>
      </c>
      <c r="G19" s="282">
        <f>[1]GDP!AA19</f>
        <v>80.158174251533111</v>
      </c>
      <c r="H19" s="2"/>
      <c r="I19" s="2"/>
      <c r="J19" s="2" t="s">
        <v>1559</v>
      </c>
      <c r="K19" s="280">
        <f>[1]SUT!AI20</f>
        <v>6.3275053618774653</v>
      </c>
      <c r="L19" s="280">
        <f>[1]SUT!AJ20</f>
        <v>0</v>
      </c>
      <c r="M19" s="281">
        <f>[1]SUT!AK20</f>
        <v>5.1974728412135969</v>
      </c>
      <c r="N19" s="280">
        <f t="shared" si="1"/>
        <v>6.3275053618774653</v>
      </c>
      <c r="O19" s="280">
        <f t="shared" si="2"/>
        <v>0</v>
      </c>
      <c r="P19" s="280"/>
      <c r="Q19" s="280"/>
      <c r="R19" s="280">
        <f t="shared" si="3"/>
        <v>5.1974728412135969</v>
      </c>
      <c r="S19" s="2"/>
    </row>
    <row r="20" spans="1:19" x14ac:dyDescent="0.75">
      <c r="A20" s="2"/>
      <c r="B20" s="2" t="s">
        <v>1633</v>
      </c>
      <c r="C20" s="2" t="s">
        <v>1592</v>
      </c>
      <c r="D20" s="282">
        <f>[1]GDP!X20</f>
        <v>149.24991111869045</v>
      </c>
      <c r="E20" s="282">
        <f>[1]GDP!Y20</f>
        <v>149.24991111869045</v>
      </c>
      <c r="F20" s="282">
        <f>[1]GDP!Z20</f>
        <v>3.2982371174278455</v>
      </c>
      <c r="G20" s="282">
        <f>[1]GDP!AA20</f>
        <v>145.9516740012626</v>
      </c>
      <c r="H20" s="2"/>
      <c r="I20" s="2"/>
      <c r="J20" s="2" t="s">
        <v>1560</v>
      </c>
      <c r="K20" s="280">
        <f>[1]SUT!AI21</f>
        <v>154.22858635727889</v>
      </c>
      <c r="L20" s="280">
        <f>[1]SUT!AJ21</f>
        <v>0</v>
      </c>
      <c r="M20" s="281">
        <f>[1]SUT!AK21</f>
        <v>0</v>
      </c>
      <c r="N20" s="280">
        <f t="shared" si="1"/>
        <v>154.22858635727889</v>
      </c>
      <c r="O20" s="280">
        <f t="shared" si="2"/>
        <v>0</v>
      </c>
      <c r="P20" s="280"/>
      <c r="Q20" s="280"/>
      <c r="R20" s="280">
        <f t="shared" si="3"/>
        <v>0</v>
      </c>
      <c r="S20" s="2"/>
    </row>
    <row r="21" spans="1:19" x14ac:dyDescent="0.75">
      <c r="A21" s="2"/>
      <c r="B21" s="2" t="s">
        <v>1634</v>
      </c>
      <c r="C21" s="2" t="s">
        <v>1593</v>
      </c>
      <c r="D21" s="282">
        <f>[1]GDP!X21</f>
        <v>27.066598451244488</v>
      </c>
      <c r="E21" s="282">
        <f>[1]GDP!Y21</f>
        <v>27.066598451244488</v>
      </c>
      <c r="F21" s="282">
        <f>[1]GDP!Z21</f>
        <v>0.59813810933138001</v>
      </c>
      <c r="G21" s="282">
        <f>[1]GDP!AA21</f>
        <v>26.468460341913108</v>
      </c>
      <c r="H21" s="2"/>
      <c r="I21" s="2"/>
      <c r="J21" s="2" t="s">
        <v>1561</v>
      </c>
      <c r="K21" s="280">
        <f>[1]SUT!AI22</f>
        <v>30.64672383338284</v>
      </c>
      <c r="L21" s="280">
        <f>[1]SUT!AJ22</f>
        <v>0</v>
      </c>
      <c r="M21" s="281">
        <f>[1]SUT!AK22</f>
        <v>-2.4644970905140636E-3</v>
      </c>
      <c r="N21" s="280">
        <f t="shared" si="1"/>
        <v>30.64672383338284</v>
      </c>
      <c r="O21" s="280">
        <f t="shared" si="2"/>
        <v>0</v>
      </c>
      <c r="P21" s="280"/>
      <c r="Q21" s="280"/>
      <c r="R21" s="280">
        <f t="shared" si="3"/>
        <v>-2.4644970905140636E-3</v>
      </c>
      <c r="S21" s="2"/>
    </row>
    <row r="22" spans="1:19" x14ac:dyDescent="0.75">
      <c r="A22" s="2"/>
      <c r="B22" s="2" t="s">
        <v>1635</v>
      </c>
      <c r="C22" s="2" t="s">
        <v>1594</v>
      </c>
      <c r="D22" s="282">
        <f>[1]GDP!X22</f>
        <v>25.309965460999418</v>
      </c>
      <c r="E22" s="282">
        <f>[1]GDP!Y22</f>
        <v>25.309965460999418</v>
      </c>
      <c r="F22" s="282">
        <f>[1]GDP!Z22</f>
        <v>0.55931870845738274</v>
      </c>
      <c r="G22" s="282">
        <f>[1]GDP!AA22</f>
        <v>24.750646752542036</v>
      </c>
      <c r="H22" s="2"/>
      <c r="I22" s="2"/>
      <c r="J22" s="2" t="s">
        <v>66</v>
      </c>
      <c r="K22" s="280">
        <f>[1]SUT!AI23</f>
        <v>34.030398586455341</v>
      </c>
      <c r="L22" s="280">
        <f>[1]SUT!AJ23</f>
        <v>0</v>
      </c>
      <c r="M22" s="281">
        <f>[1]SUT!AK23</f>
        <v>2.00217110322185E-2</v>
      </c>
      <c r="N22" s="280">
        <f t="shared" si="1"/>
        <v>34.030398586455341</v>
      </c>
      <c r="O22" s="280">
        <f t="shared" si="2"/>
        <v>0</v>
      </c>
      <c r="P22" s="280"/>
      <c r="Q22" s="280"/>
      <c r="R22" s="280">
        <f t="shared" si="3"/>
        <v>2.00217110322185E-2</v>
      </c>
      <c r="S22" s="2"/>
    </row>
    <row r="23" spans="1:19" x14ac:dyDescent="0.75">
      <c r="A23" s="2"/>
      <c r="B23" s="2" t="s">
        <v>1636</v>
      </c>
      <c r="C23" s="2" t="s">
        <v>1595</v>
      </c>
      <c r="D23" s="282">
        <f>[1]GDP!X23</f>
        <v>11.294056214159879</v>
      </c>
      <c r="E23" s="282">
        <f>[1]GDP!Y23</f>
        <v>11.294056214159879</v>
      </c>
      <c r="F23" s="282">
        <f>[1]GDP!Z23</f>
        <v>2.7774988999435717</v>
      </c>
      <c r="G23" s="282">
        <f>[1]GDP!AA23</f>
        <v>8.5165573142163069</v>
      </c>
      <c r="H23" s="2"/>
      <c r="I23" s="2"/>
      <c r="J23" s="2" t="s">
        <v>24</v>
      </c>
      <c r="K23" s="280">
        <f>[1]SUT!AI24</f>
        <v>1.3874773849671449</v>
      </c>
      <c r="L23" s="280">
        <f>[1]SUT!AJ24</f>
        <v>0</v>
      </c>
      <c r="M23" s="281">
        <f>[1]SUT!AK24</f>
        <v>-0.40260462589535795</v>
      </c>
      <c r="N23" s="280">
        <f t="shared" si="1"/>
        <v>1.3874773849671449</v>
      </c>
      <c r="O23" s="280">
        <f t="shared" si="2"/>
        <v>0</v>
      </c>
      <c r="P23" s="280"/>
      <c r="Q23" s="280"/>
      <c r="R23" s="280">
        <f t="shared" si="3"/>
        <v>-0.40260462589535795</v>
      </c>
      <c r="S23" s="2"/>
    </row>
    <row r="24" spans="1:19" x14ac:dyDescent="0.75">
      <c r="A24" s="2"/>
      <c r="B24" s="2" t="s">
        <v>1637</v>
      </c>
      <c r="C24" s="2" t="s">
        <v>1596</v>
      </c>
      <c r="D24" s="282">
        <f>[1]GDP!X24</f>
        <v>3.7078280576055049</v>
      </c>
      <c r="E24" s="282">
        <f>[1]GDP!Y24</f>
        <v>3.7078280576055049</v>
      </c>
      <c r="F24" s="282">
        <f>[1]GDP!Z24</f>
        <v>0.91185028265288004</v>
      </c>
      <c r="G24" s="282">
        <f>[1]GDP!AA24</f>
        <v>2.7959777749526249</v>
      </c>
      <c r="H24" s="2"/>
      <c r="I24" s="2"/>
      <c r="J24" s="2" t="s">
        <v>1562</v>
      </c>
      <c r="K24" s="280">
        <f>[1]SUT!AI25</f>
        <v>0.92301132294211385</v>
      </c>
      <c r="L24" s="280">
        <f>[1]SUT!AJ25</f>
        <v>0</v>
      </c>
      <c r="M24" s="281">
        <f>[1]SUT!AK25</f>
        <v>0.11518640175001695</v>
      </c>
      <c r="N24" s="280">
        <f t="shared" si="1"/>
        <v>0.92301132294211385</v>
      </c>
      <c r="O24" s="280">
        <f t="shared" si="2"/>
        <v>0</v>
      </c>
      <c r="P24" s="280"/>
      <c r="Q24" s="280"/>
      <c r="R24" s="280">
        <f t="shared" si="3"/>
        <v>0.11518640175001695</v>
      </c>
      <c r="S24" s="2"/>
    </row>
    <row r="25" spans="1:19" x14ac:dyDescent="0.75">
      <c r="A25" s="2"/>
      <c r="B25" s="2" t="s">
        <v>1638</v>
      </c>
      <c r="C25" s="2" t="s">
        <v>1597</v>
      </c>
      <c r="D25" s="282">
        <f>[1]GDP!X25</f>
        <v>0</v>
      </c>
      <c r="E25" s="282">
        <f>[1]GDP!Y25</f>
        <v>0</v>
      </c>
      <c r="F25" s="282">
        <f>[1]GDP!Z25</f>
        <v>0</v>
      </c>
      <c r="G25" s="282">
        <f>[1]GDP!AA25</f>
        <v>0</v>
      </c>
      <c r="H25" s="2"/>
      <c r="I25" s="2"/>
      <c r="J25" s="2" t="s">
        <v>27</v>
      </c>
      <c r="K25" s="280">
        <f>[1]SUT!AI26</f>
        <v>0</v>
      </c>
      <c r="L25" s="280">
        <f>[1]SUT!AJ26</f>
        <v>0</v>
      </c>
      <c r="M25" s="281">
        <f>[1]SUT!AK26</f>
        <v>3.1601273603151375E-2</v>
      </c>
      <c r="N25" s="280">
        <f t="shared" si="1"/>
        <v>0</v>
      </c>
      <c r="O25" s="280">
        <f t="shared" si="2"/>
        <v>0</v>
      </c>
      <c r="P25" s="280"/>
      <c r="Q25" s="280"/>
      <c r="R25" s="280">
        <f t="shared" si="3"/>
        <v>3.1601273603151375E-2</v>
      </c>
      <c r="S25" s="2"/>
    </row>
    <row r="26" spans="1:19" x14ac:dyDescent="0.75">
      <c r="A26" s="2"/>
      <c r="B26" s="2" t="s">
        <v>1639</v>
      </c>
      <c r="C26" s="2" t="s">
        <v>1598</v>
      </c>
      <c r="D26" s="282">
        <f>[1]GDP!X26</f>
        <v>77.156236248975617</v>
      </c>
      <c r="E26" s="282">
        <f>[1]GDP!Y26</f>
        <v>77.156236248975617</v>
      </c>
      <c r="F26" s="282">
        <f>[1]GDP!Z26</f>
        <v>6.2891095599681819</v>
      </c>
      <c r="G26" s="282">
        <f>[1]GDP!AA26</f>
        <v>70.867126689007435</v>
      </c>
      <c r="H26" s="2"/>
      <c r="I26" s="2"/>
      <c r="J26" s="2" t="s">
        <v>75</v>
      </c>
      <c r="K26" s="280">
        <f>[1]SUT!AI27</f>
        <v>0</v>
      </c>
      <c r="L26" s="280">
        <f>[1]SUT!AJ27</f>
        <v>0</v>
      </c>
      <c r="M26" s="281">
        <f>[1]SUT!AK27</f>
        <v>17.755354684798412</v>
      </c>
      <c r="N26" s="280">
        <f t="shared" si="1"/>
        <v>0</v>
      </c>
      <c r="O26" s="280">
        <f t="shared" si="2"/>
        <v>0</v>
      </c>
      <c r="P26" s="280"/>
      <c r="Q26" s="280"/>
      <c r="R26" s="280">
        <f t="shared" si="3"/>
        <v>17.755354684798412</v>
      </c>
      <c r="S26" s="2"/>
    </row>
    <row r="27" spans="1:19" x14ac:dyDescent="0.75">
      <c r="A27" s="2"/>
      <c r="B27" s="2" t="s">
        <v>1640</v>
      </c>
      <c r="C27" s="2" t="s">
        <v>1599</v>
      </c>
      <c r="D27" s="282">
        <f>[1]GDP!X27</f>
        <v>24.490147219463203</v>
      </c>
      <c r="E27" s="282">
        <f>[1]GDP!Y27</f>
        <v>24.490147219463203</v>
      </c>
      <c r="F27" s="282">
        <f>[1]GDP!Z27</f>
        <v>2.1082689738148588</v>
      </c>
      <c r="G27" s="282">
        <f>[1]GDP!AA27</f>
        <v>22.381878245648345</v>
      </c>
      <c r="H27" s="2"/>
      <c r="I27" s="2"/>
      <c r="J27" s="2" t="s">
        <v>70</v>
      </c>
      <c r="K27" s="280">
        <f>[1]SUT!AI28</f>
        <v>4.001776687800884E-14</v>
      </c>
      <c r="L27" s="280">
        <f>[1]SUT!AJ28</f>
        <v>0</v>
      </c>
      <c r="M27" s="281">
        <f>[1]SUT!AK28</f>
        <v>1.5858632004509445</v>
      </c>
      <c r="N27" s="280">
        <f t="shared" si="1"/>
        <v>4.001776687800884E-14</v>
      </c>
      <c r="O27" s="280">
        <f t="shared" si="2"/>
        <v>0</v>
      </c>
      <c r="P27" s="280"/>
      <c r="Q27" s="280"/>
      <c r="R27" s="280">
        <f t="shared" si="3"/>
        <v>1.5858632004509445</v>
      </c>
      <c r="S27" s="2"/>
    </row>
    <row r="28" spans="1:19" x14ac:dyDescent="0.75">
      <c r="A28" s="2"/>
      <c r="B28" s="2" t="s">
        <v>1641</v>
      </c>
      <c r="C28" s="2" t="s">
        <v>1600</v>
      </c>
      <c r="D28" s="282">
        <f>[1]GDP!X28</f>
        <v>4.1913524662636545</v>
      </c>
      <c r="E28" s="282">
        <f>[1]GDP!Y28</f>
        <v>4.1913524662636545</v>
      </c>
      <c r="F28" s="282">
        <f>[1]GDP!Z28</f>
        <v>0.31149013559825889</v>
      </c>
      <c r="G28" s="282">
        <f>[1]GDP!AA28</f>
        <v>3.8798623306653957</v>
      </c>
      <c r="H28" s="2"/>
      <c r="I28" s="2"/>
      <c r="J28" s="2" t="s">
        <v>57</v>
      </c>
      <c r="K28" s="280">
        <f>[1]SUT!AI29</f>
        <v>4.6382724661393606</v>
      </c>
      <c r="L28" s="280">
        <f>[1]SUT!AJ29</f>
        <v>0</v>
      </c>
      <c r="M28" s="281">
        <f>[1]SUT!AK29</f>
        <v>-3.2371679924008565E-2</v>
      </c>
      <c r="N28" s="280">
        <f t="shared" si="1"/>
        <v>4.6382724661393606</v>
      </c>
      <c r="O28" s="280">
        <f t="shared" si="2"/>
        <v>0</v>
      </c>
      <c r="P28" s="280"/>
      <c r="Q28" s="280"/>
      <c r="R28" s="280">
        <f t="shared" si="3"/>
        <v>-3.2371679924008565E-2</v>
      </c>
      <c r="S28" s="2"/>
    </row>
    <row r="29" spans="1:19" x14ac:dyDescent="0.75">
      <c r="A29" s="2"/>
      <c r="B29" s="2" t="s">
        <v>1642</v>
      </c>
      <c r="C29" s="2" t="s">
        <v>1601</v>
      </c>
      <c r="D29" s="282">
        <f>[1]GDP!X29</f>
        <v>9.5983389228101359</v>
      </c>
      <c r="E29" s="282">
        <f>[1]GDP!Y29</f>
        <v>9.5983389228101359</v>
      </c>
      <c r="F29" s="282">
        <f>[1]GDP!Z29</f>
        <v>0.71332294686478548</v>
      </c>
      <c r="G29" s="282">
        <f>[1]GDP!AA29</f>
        <v>8.8850159759453504</v>
      </c>
      <c r="H29" s="2"/>
      <c r="I29" s="2"/>
      <c r="J29" s="2" t="s">
        <v>53</v>
      </c>
      <c r="K29" s="280">
        <f>[1]SUT!AI30</f>
        <v>4.801554811289094</v>
      </c>
      <c r="L29" s="280">
        <f>[1]SUT!AJ30</f>
        <v>0</v>
      </c>
      <c r="M29" s="281">
        <f>[1]SUT!AK30</f>
        <v>0</v>
      </c>
      <c r="N29" s="280">
        <f t="shared" si="1"/>
        <v>4.801554811289094</v>
      </c>
      <c r="O29" s="280">
        <f t="shared" si="2"/>
        <v>0</v>
      </c>
      <c r="P29" s="280"/>
      <c r="Q29" s="280"/>
      <c r="R29" s="280">
        <f t="shared" si="3"/>
        <v>0</v>
      </c>
      <c r="S29" s="2"/>
    </row>
    <row r="30" spans="1:19" x14ac:dyDescent="0.75">
      <c r="A30" s="2"/>
      <c r="B30" s="2" t="s">
        <v>1643</v>
      </c>
      <c r="C30" s="2" t="s">
        <v>1602</v>
      </c>
      <c r="D30" s="282">
        <f>[1]GDP!X30</f>
        <v>5.5822256874268801</v>
      </c>
      <c r="E30" s="282">
        <f>[1]GDP!Y30</f>
        <v>5.5822256874268801</v>
      </c>
      <c r="F30" s="282">
        <f>[1]GDP!Z30</f>
        <v>0.41485612348577483</v>
      </c>
      <c r="G30" s="282">
        <f>[1]GDP!AA30</f>
        <v>5.1673695639411052</v>
      </c>
      <c r="H30" s="2"/>
      <c r="I30" s="2"/>
      <c r="J30" s="2" t="s">
        <v>1563</v>
      </c>
      <c r="K30" s="280">
        <f>[1]SUT!AI31</f>
        <v>0</v>
      </c>
      <c r="L30" s="280">
        <f>[1]SUT!AJ31</f>
        <v>0</v>
      </c>
      <c r="M30" s="281">
        <f>[1]SUT!AK31</f>
        <v>0</v>
      </c>
      <c r="N30" s="280">
        <f t="shared" si="1"/>
        <v>0</v>
      </c>
      <c r="O30" s="280">
        <f t="shared" si="2"/>
        <v>0</v>
      </c>
      <c r="P30" s="280"/>
      <c r="Q30" s="280"/>
      <c r="R30" s="280">
        <f t="shared" si="3"/>
        <v>0</v>
      </c>
      <c r="S30" s="2"/>
    </row>
    <row r="31" spans="1:19" x14ac:dyDescent="0.75">
      <c r="A31" s="2"/>
      <c r="B31" s="2" t="s">
        <v>1644</v>
      </c>
      <c r="C31" s="2" t="s">
        <v>1603</v>
      </c>
      <c r="D31" s="282">
        <f>[1]GDP!X31</f>
        <v>28.811518350422702</v>
      </c>
      <c r="E31" s="282">
        <f>[1]GDP!Y31</f>
        <v>28.811518350422702</v>
      </c>
      <c r="F31" s="282">
        <f>[1]GDP!Z31</f>
        <v>2.1411951941529601</v>
      </c>
      <c r="G31" s="282">
        <f>[1]GDP!AA31</f>
        <v>26.670323156269742</v>
      </c>
      <c r="H31" s="2"/>
      <c r="I31" s="2"/>
      <c r="J31" s="2" t="s">
        <v>86</v>
      </c>
      <c r="K31" s="280">
        <f>[1]SUT!AI32</f>
        <v>1.9545963422609209</v>
      </c>
      <c r="L31" s="280">
        <f>[1]SUT!AJ32</f>
        <v>0</v>
      </c>
      <c r="M31" s="281">
        <f>[1]SUT!AK32</f>
        <v>3.7597216999991652</v>
      </c>
      <c r="N31" s="280">
        <f t="shared" si="1"/>
        <v>1.9545963422609209</v>
      </c>
      <c r="O31" s="280">
        <f t="shared" si="2"/>
        <v>0</v>
      </c>
      <c r="P31" s="280"/>
      <c r="Q31" s="280"/>
      <c r="R31" s="280">
        <f t="shared" si="3"/>
        <v>3.7597216999991652</v>
      </c>
      <c r="S31" s="2"/>
    </row>
    <row r="32" spans="1:19" x14ac:dyDescent="0.75">
      <c r="A32" s="2"/>
      <c r="B32" s="2" t="s">
        <v>1645</v>
      </c>
      <c r="C32" s="2" t="s">
        <v>1604</v>
      </c>
      <c r="D32" s="282">
        <f>[1]GDP!X32</f>
        <v>91.199625114591939</v>
      </c>
      <c r="E32" s="282">
        <f>[1]GDP!Y32</f>
        <v>91.199625114591939</v>
      </c>
      <c r="F32" s="282">
        <f>[1]GDP!Z32</f>
        <v>7.5893505698128507</v>
      </c>
      <c r="G32" s="282">
        <f>[1]GDP!AA32</f>
        <v>83.610274544779088</v>
      </c>
      <c r="H32" s="2"/>
      <c r="I32" s="2"/>
      <c r="J32" s="2" t="s">
        <v>89</v>
      </c>
      <c r="K32" s="280">
        <f>[1]SUT!AI33</f>
        <v>0</v>
      </c>
      <c r="L32" s="280">
        <f>[1]SUT!AJ33</f>
        <v>0</v>
      </c>
      <c r="M32" s="281">
        <f>[1]SUT!AK33</f>
        <v>27.118700489964862</v>
      </c>
      <c r="N32" s="280">
        <f t="shared" si="1"/>
        <v>0</v>
      </c>
      <c r="O32" s="280">
        <f t="shared" si="2"/>
        <v>0</v>
      </c>
      <c r="P32" s="280">
        <f>M32</f>
        <v>27.118700489964862</v>
      </c>
      <c r="Q32" s="280"/>
      <c r="R32" s="280">
        <f t="shared" si="3"/>
        <v>0</v>
      </c>
      <c r="S32" s="2"/>
    </row>
    <row r="33" spans="1:19" x14ac:dyDescent="0.75">
      <c r="A33" s="2"/>
      <c r="B33" s="2" t="s">
        <v>1646</v>
      </c>
      <c r="C33" s="2" t="s">
        <v>1605</v>
      </c>
      <c r="D33" s="282">
        <f>[1]GDP!X33</f>
        <v>33.231296762465085</v>
      </c>
      <c r="E33" s="282">
        <f>[1]GDP!Y33</f>
        <v>33.231296762465085</v>
      </c>
      <c r="F33" s="282">
        <f>[1]GDP!Z33</f>
        <v>2.7654056768647983</v>
      </c>
      <c r="G33" s="282">
        <f>[1]GDP!AA33</f>
        <v>30.465891085600287</v>
      </c>
      <c r="H33" s="2"/>
      <c r="I33" s="2"/>
      <c r="J33" s="2" t="s">
        <v>101</v>
      </c>
      <c r="K33" s="280">
        <f>[1]SUT!AI34</f>
        <v>0.10471320394792534</v>
      </c>
      <c r="L33" s="280">
        <f>[1]SUT!AJ34</f>
        <v>0</v>
      </c>
      <c r="M33" s="281">
        <f>[1]SUT!AK34</f>
        <v>21.088646344376961</v>
      </c>
      <c r="N33" s="280">
        <f t="shared" si="1"/>
        <v>0.10471320394792534</v>
      </c>
      <c r="O33" s="280">
        <f t="shared" si="2"/>
        <v>0</v>
      </c>
      <c r="P33" s="280">
        <f>M33</f>
        <v>21.088646344376961</v>
      </c>
      <c r="Q33" s="280"/>
      <c r="R33" s="280">
        <f t="shared" si="3"/>
        <v>0</v>
      </c>
      <c r="S33" s="2"/>
    </row>
    <row r="34" spans="1:19" x14ac:dyDescent="0.75">
      <c r="A34" s="2"/>
      <c r="B34" s="2" t="s">
        <v>1647</v>
      </c>
      <c r="C34" s="2" t="s">
        <v>1606</v>
      </c>
      <c r="D34" s="282">
        <f>[1]GDP!X34</f>
        <v>14.456564591147195</v>
      </c>
      <c r="E34" s="282">
        <f>[1]GDP!Y34</f>
        <v>14.456564591147195</v>
      </c>
      <c r="F34" s="282">
        <f>[1]GDP!Z34</f>
        <v>1.2030305670610115</v>
      </c>
      <c r="G34" s="282">
        <f>[1]GDP!AA34</f>
        <v>13.253534024086184</v>
      </c>
      <c r="H34" s="2"/>
      <c r="I34" s="2"/>
      <c r="J34" s="2" t="s">
        <v>95</v>
      </c>
      <c r="K34" s="280">
        <f>[1]SUT!AI35</f>
        <v>0.14318711497603448</v>
      </c>
      <c r="L34" s="280">
        <f>[1]SUT!AJ35</f>
        <v>0</v>
      </c>
      <c r="M34" s="281">
        <f>[1]SUT!AK35</f>
        <v>-3.0795683896443739E-2</v>
      </c>
      <c r="N34" s="280">
        <f t="shared" si="1"/>
        <v>0.14318711497603448</v>
      </c>
      <c r="O34" s="280">
        <f t="shared" si="2"/>
        <v>0</v>
      </c>
      <c r="P34" s="280"/>
      <c r="Q34" s="280"/>
      <c r="R34" s="280">
        <f t="shared" si="3"/>
        <v>-3.0795683896443739E-2</v>
      </c>
      <c r="S34" s="2"/>
    </row>
    <row r="35" spans="1:19" x14ac:dyDescent="0.75">
      <c r="A35" s="2"/>
      <c r="B35" s="2" t="s">
        <v>1648</v>
      </c>
      <c r="C35" s="2" t="s">
        <v>1607</v>
      </c>
      <c r="D35" s="282">
        <f>[1]GDP!X35</f>
        <v>2.5785767329556926</v>
      </c>
      <c r="E35" s="282">
        <f>[1]GDP!Y35</f>
        <v>2.5785767329556926</v>
      </c>
      <c r="F35" s="282">
        <f>[1]GDP!Z35</f>
        <v>0.21458117588722692</v>
      </c>
      <c r="G35" s="282">
        <f>[1]GDP!AA35</f>
        <v>2.3639955570684656</v>
      </c>
      <c r="H35" s="2"/>
      <c r="I35" s="2"/>
      <c r="J35" s="2" t="s">
        <v>104</v>
      </c>
      <c r="K35" s="280">
        <f>[1]SUT!AI36</f>
        <v>7.7893372075945391E-2</v>
      </c>
      <c r="L35" s="280">
        <f>[1]SUT!AJ36</f>
        <v>0</v>
      </c>
      <c r="M35" s="281">
        <f>[1]SUT!AK36</f>
        <v>0</v>
      </c>
      <c r="N35" s="280">
        <f t="shared" si="1"/>
        <v>7.7893372075945391E-2</v>
      </c>
      <c r="O35" s="280">
        <f t="shared" si="2"/>
        <v>0</v>
      </c>
      <c r="P35" s="280"/>
      <c r="Q35" s="280"/>
      <c r="R35" s="280">
        <f t="shared" si="3"/>
        <v>0</v>
      </c>
      <c r="S35" s="2"/>
    </row>
    <row r="36" spans="1:19" x14ac:dyDescent="0.75">
      <c r="A36" s="2"/>
      <c r="B36" s="2" t="s">
        <v>1649</v>
      </c>
      <c r="C36" s="2" t="s">
        <v>1608</v>
      </c>
      <c r="D36" s="282">
        <f>[1]GDP!X36</f>
        <v>36.998643168007376</v>
      </c>
      <c r="E36" s="282">
        <f>[1]GDP!Y36</f>
        <v>36.998643168007376</v>
      </c>
      <c r="F36" s="282">
        <f>[1]GDP!Z36</f>
        <v>0.97237065203433559</v>
      </c>
      <c r="G36" s="282">
        <f>[1]GDP!AA36</f>
        <v>36.026272515973041</v>
      </c>
      <c r="H36" s="2"/>
      <c r="I36" s="2"/>
      <c r="J36" s="2" t="s">
        <v>92</v>
      </c>
      <c r="K36" s="280">
        <f>[1]SUT!AI37</f>
        <v>34.29692800734189</v>
      </c>
      <c r="L36" s="280">
        <f>[1]SUT!AJ37</f>
        <v>0</v>
      </c>
      <c r="M36" s="281">
        <f>[1]SUT!AK37</f>
        <v>0</v>
      </c>
      <c r="N36" s="280">
        <f t="shared" si="1"/>
        <v>34.29692800734189</v>
      </c>
      <c r="O36" s="280">
        <f t="shared" si="2"/>
        <v>0</v>
      </c>
      <c r="P36" s="280"/>
      <c r="Q36" s="280"/>
      <c r="R36" s="280">
        <f t="shared" si="3"/>
        <v>0</v>
      </c>
      <c r="S36" s="2"/>
    </row>
    <row r="37" spans="1:19" x14ac:dyDescent="0.75">
      <c r="A37" s="2"/>
      <c r="B37" s="2" t="s">
        <v>1650</v>
      </c>
      <c r="C37" s="2" t="s">
        <v>1609</v>
      </c>
      <c r="D37" s="282">
        <f>[1]GDP!X37</f>
        <v>16.019889140270962</v>
      </c>
      <c r="E37" s="282">
        <f>[1]GDP!Y37</f>
        <v>16.019889140270962</v>
      </c>
      <c r="F37" s="282">
        <f>[1]GDP!Z37</f>
        <v>0.42102273799901546</v>
      </c>
      <c r="G37" s="282">
        <f>[1]GDP!AA37</f>
        <v>15.598866402271947</v>
      </c>
      <c r="H37" s="2"/>
      <c r="I37" s="2"/>
      <c r="J37" s="2" t="s">
        <v>98</v>
      </c>
      <c r="K37" s="280">
        <f>[1]SUT!AI38</f>
        <v>4.048346886267594</v>
      </c>
      <c r="L37" s="280">
        <f>[1]SUT!AJ38</f>
        <v>0</v>
      </c>
      <c r="M37" s="281">
        <f>[1]SUT!AK38</f>
        <v>7.778071779993804E-3</v>
      </c>
      <c r="N37" s="280">
        <f t="shared" si="1"/>
        <v>4.048346886267594</v>
      </c>
      <c r="O37" s="280">
        <f t="shared" si="2"/>
        <v>0</v>
      </c>
      <c r="P37" s="280"/>
      <c r="Q37" s="280"/>
      <c r="R37" s="280">
        <f t="shared" si="3"/>
        <v>7.778071779993804E-3</v>
      </c>
      <c r="S37" s="2"/>
    </row>
    <row r="38" spans="1:19" x14ac:dyDescent="0.75">
      <c r="A38" s="2"/>
      <c r="B38" s="2" t="s">
        <v>1651</v>
      </c>
      <c r="C38" s="2" t="s">
        <v>1610</v>
      </c>
      <c r="D38" s="282">
        <f>[1]GDP!X38</f>
        <v>0.57735567535475041</v>
      </c>
      <c r="E38" s="282">
        <f>[1]GDP!Y38</f>
        <v>0.57735567535475041</v>
      </c>
      <c r="F38" s="282">
        <f>[1]GDP!Z38</f>
        <v>1.5173629799102084E-2</v>
      </c>
      <c r="G38" s="282">
        <f>[1]GDP!AA38</f>
        <v>0.56218204555564832</v>
      </c>
      <c r="H38" s="2"/>
      <c r="I38" s="2"/>
      <c r="J38" s="2" t="s">
        <v>1564</v>
      </c>
      <c r="K38" s="280">
        <f>[1]SUT!AI39</f>
        <v>1.3373136177610985</v>
      </c>
      <c r="L38" s="280">
        <f>[1]SUT!AJ39</f>
        <v>0</v>
      </c>
      <c r="M38" s="281">
        <f>[1]SUT!AK39</f>
        <v>4.7505721495177483E-2</v>
      </c>
      <c r="N38" s="280">
        <f t="shared" si="1"/>
        <v>1.3373136177610985</v>
      </c>
      <c r="O38" s="280">
        <f t="shared" si="2"/>
        <v>0</v>
      </c>
      <c r="P38" s="280"/>
      <c r="Q38" s="280"/>
      <c r="R38" s="280">
        <f t="shared" si="3"/>
        <v>4.7505721495177483E-2</v>
      </c>
      <c r="S38" s="2"/>
    </row>
    <row r="39" spans="1:19" x14ac:dyDescent="0.75">
      <c r="A39" s="2"/>
      <c r="B39" s="2" t="s">
        <v>1652</v>
      </c>
      <c r="C39" s="2" t="s">
        <v>1611</v>
      </c>
      <c r="D39" s="282">
        <f>[1]GDP!X39</f>
        <v>3.9103188252488379</v>
      </c>
      <c r="E39" s="282">
        <f>[1]GDP!Y39</f>
        <v>3.9103188252488379</v>
      </c>
      <c r="F39" s="282">
        <f>[1]GDP!Z39</f>
        <v>0.1027680731021281</v>
      </c>
      <c r="G39" s="282">
        <f>[1]GDP!AA39</f>
        <v>3.8075507521467098</v>
      </c>
      <c r="H39" s="2"/>
      <c r="I39" s="2"/>
      <c r="J39" s="2" t="s">
        <v>1565</v>
      </c>
      <c r="K39" s="280">
        <f>[1]SUT!AI40</f>
        <v>0</v>
      </c>
      <c r="L39" s="280">
        <f>[1]SUT!AJ40</f>
        <v>0</v>
      </c>
      <c r="M39" s="281">
        <f>[1]SUT!AK40</f>
        <v>0</v>
      </c>
      <c r="N39" s="280">
        <f t="shared" ref="N39:N70" si="4">K39-O39+L39</f>
        <v>0</v>
      </c>
      <c r="O39" s="280">
        <f t="shared" ref="O39:O70" si="5">L39</f>
        <v>0</v>
      </c>
      <c r="P39" s="280"/>
      <c r="Q39" s="280"/>
      <c r="R39" s="280">
        <f t="shared" ref="R39:R70" si="6">M39-P39</f>
        <v>0</v>
      </c>
      <c r="S39" s="2"/>
    </row>
    <row r="40" spans="1:19" x14ac:dyDescent="0.75">
      <c r="A40" s="2"/>
      <c r="B40" s="2" t="s">
        <v>1653</v>
      </c>
      <c r="C40" s="2" t="s">
        <v>1612</v>
      </c>
      <c r="D40" s="282">
        <f>[1]GDP!X40</f>
        <v>301.43661599597584</v>
      </c>
      <c r="E40" s="282">
        <f>[1]GDP!Y40</f>
        <v>301.43661599597584</v>
      </c>
      <c r="F40" s="282">
        <f>[1]GDP!Z40</f>
        <v>0.5528289959647168</v>
      </c>
      <c r="G40" s="282">
        <f>[1]GDP!AA40</f>
        <v>300.88378700001113</v>
      </c>
      <c r="H40" s="2"/>
      <c r="I40" s="2"/>
      <c r="J40" s="2" t="s">
        <v>1566</v>
      </c>
      <c r="K40" s="280">
        <f>[1]SUT!AI41</f>
        <v>305.10010751850064</v>
      </c>
      <c r="L40" s="280">
        <f>[1]SUT!AJ41</f>
        <v>0</v>
      </c>
      <c r="M40" s="281">
        <f>[1]SUT!AK41</f>
        <v>-2.1453255745404299E-4</v>
      </c>
      <c r="N40" s="280">
        <f t="shared" si="4"/>
        <v>305.10010751850064</v>
      </c>
      <c r="O40" s="280">
        <f t="shared" si="5"/>
        <v>0</v>
      </c>
      <c r="P40" s="280"/>
      <c r="Q40" s="280"/>
      <c r="R40" s="280">
        <f t="shared" si="6"/>
        <v>-2.1453255745404299E-4</v>
      </c>
      <c r="S40" s="2"/>
    </row>
    <row r="41" spans="1:19" x14ac:dyDescent="0.75">
      <c r="A41" s="2"/>
      <c r="B41" s="2" t="s">
        <v>1654</v>
      </c>
      <c r="C41" s="2" t="s">
        <v>1613</v>
      </c>
      <c r="D41" s="282">
        <f>[1]GDP!X41</f>
        <v>58.105861916946935</v>
      </c>
      <c r="E41" s="282">
        <f>[1]GDP!Y41</f>
        <v>58.105861916946935</v>
      </c>
      <c r="F41" s="282">
        <f>[1]GDP!Z41</f>
        <v>0.10656504086961149</v>
      </c>
      <c r="G41" s="282">
        <f>[1]GDP!AA41</f>
        <v>57.999296876077324</v>
      </c>
      <c r="H41" s="2"/>
      <c r="I41" s="2"/>
      <c r="J41" s="2" t="s">
        <v>1567</v>
      </c>
      <c r="K41" s="280">
        <f>[1]SUT!AI42</f>
        <v>53.544667041193719</v>
      </c>
      <c r="L41" s="280">
        <f>[1]SUT!AJ42</f>
        <v>0</v>
      </c>
      <c r="M41" s="281">
        <f>[1]SUT!AK42</f>
        <v>-6.0105328315910084E-5</v>
      </c>
      <c r="N41" s="280">
        <f t="shared" si="4"/>
        <v>53.544667041193719</v>
      </c>
      <c r="O41" s="280">
        <f t="shared" si="5"/>
        <v>0</v>
      </c>
      <c r="P41" s="280"/>
      <c r="Q41" s="280"/>
      <c r="R41" s="280">
        <f t="shared" si="6"/>
        <v>-6.0105328315910084E-5</v>
      </c>
      <c r="S41" s="2"/>
    </row>
    <row r="42" spans="1:19" x14ac:dyDescent="0.75">
      <c r="A42" s="2"/>
      <c r="B42" s="2" t="s">
        <v>1655</v>
      </c>
      <c r="C42" s="2" t="s">
        <v>1614</v>
      </c>
      <c r="D42" s="282">
        <f>[1]GDP!X42</f>
        <v>19.58980692111728</v>
      </c>
      <c r="E42" s="282">
        <f>[1]GDP!Y42</f>
        <v>19.58980692111728</v>
      </c>
      <c r="F42" s="282">
        <f>[1]GDP!Z42</f>
        <v>3.592733170640372E-2</v>
      </c>
      <c r="G42" s="282">
        <f>[1]GDP!AA42</f>
        <v>19.553879589410876</v>
      </c>
      <c r="H42" s="2"/>
      <c r="I42" s="2"/>
      <c r="J42" s="2" t="s">
        <v>107</v>
      </c>
      <c r="K42" s="280">
        <f>[1]SUT!AI43</f>
        <v>0</v>
      </c>
      <c r="L42" s="280">
        <f>[1]SUT!AJ43</f>
        <v>0</v>
      </c>
      <c r="M42" s="281">
        <f>[1]SUT!AK43</f>
        <v>2.7329998822622628</v>
      </c>
      <c r="N42" s="280">
        <f t="shared" si="4"/>
        <v>0</v>
      </c>
      <c r="O42" s="280">
        <f t="shared" si="5"/>
        <v>0</v>
      </c>
      <c r="P42" s="280">
        <f>M42</f>
        <v>2.7329998822622628</v>
      </c>
      <c r="Q42" s="280"/>
      <c r="R42" s="280">
        <f t="shared" si="6"/>
        <v>0</v>
      </c>
      <c r="S42" s="2"/>
    </row>
    <row r="43" spans="1:19" x14ac:dyDescent="0.75">
      <c r="A43" s="2"/>
      <c r="B43" s="2" t="s">
        <v>1656</v>
      </c>
      <c r="C43" s="2" t="s">
        <v>1615</v>
      </c>
      <c r="D43" s="282">
        <f>[1]GDP!X43</f>
        <v>29.763622742682937</v>
      </c>
      <c r="E43" s="282">
        <f>[1]GDP!Y43</f>
        <v>29.763622742682937</v>
      </c>
      <c r="F43" s="282">
        <f>[1]GDP!Z43</f>
        <v>1.2335880049514145</v>
      </c>
      <c r="G43" s="282">
        <f>[1]GDP!AA43</f>
        <v>28.530034737731523</v>
      </c>
      <c r="H43" s="2"/>
      <c r="I43" s="2"/>
      <c r="J43" s="2" t="s">
        <v>111</v>
      </c>
      <c r="K43" s="280">
        <f>[1]SUT!AI44</f>
        <v>31.352082624891448</v>
      </c>
      <c r="L43" s="280">
        <f>[1]SUT!AJ44</f>
        <v>0</v>
      </c>
      <c r="M43" s="281">
        <f>[1]SUT!AK44</f>
        <v>-3.1853117641217066E-2</v>
      </c>
      <c r="N43" s="280">
        <f t="shared" si="4"/>
        <v>31.352082624891448</v>
      </c>
      <c r="O43" s="280">
        <f t="shared" si="5"/>
        <v>0</v>
      </c>
      <c r="P43" s="280"/>
      <c r="Q43" s="280"/>
      <c r="R43" s="280">
        <f t="shared" si="6"/>
        <v>-3.1853117641217066E-2</v>
      </c>
      <c r="S43" s="2"/>
    </row>
    <row r="44" spans="1:19" x14ac:dyDescent="0.75">
      <c r="A44" s="2"/>
      <c r="B44" s="2" t="s">
        <v>1359</v>
      </c>
      <c r="C44" s="2" t="s">
        <v>1490</v>
      </c>
      <c r="D44" s="282">
        <f>[1]GDP!X44</f>
        <v>6.9273646999999994E-2</v>
      </c>
      <c r="E44" s="282">
        <f>[1]GDP!Y44</f>
        <v>6.9273647000220137E-2</v>
      </c>
      <c r="F44" s="282">
        <f>[1]GDP!Z44</f>
        <v>0</v>
      </c>
      <c r="G44" s="282">
        <f>[1]GDP!AA44</f>
        <v>6.9273647000220137E-2</v>
      </c>
      <c r="H44" s="2"/>
      <c r="I44" s="2"/>
      <c r="J44" s="2" t="s">
        <v>116</v>
      </c>
      <c r="K44" s="280">
        <f>[1]SUT!AI45</f>
        <v>0</v>
      </c>
      <c r="L44" s="280">
        <f>[1]SUT!AJ45</f>
        <v>0</v>
      </c>
      <c r="M44" s="281">
        <f>[1]SUT!AK45</f>
        <v>0.19006580120331951</v>
      </c>
      <c r="N44" s="280">
        <f t="shared" si="4"/>
        <v>0</v>
      </c>
      <c r="O44" s="280">
        <f t="shared" si="5"/>
        <v>0</v>
      </c>
      <c r="P44" s="280"/>
      <c r="Q44" s="280"/>
      <c r="R44" s="280">
        <f t="shared" si="6"/>
        <v>0.19006580120331951</v>
      </c>
      <c r="S44" s="2"/>
    </row>
    <row r="45" spans="1:19" x14ac:dyDescent="0.75">
      <c r="A45" s="2"/>
      <c r="B45" s="2" t="s">
        <v>1360</v>
      </c>
      <c r="C45" s="2" t="s">
        <v>1491</v>
      </c>
      <c r="D45" s="282">
        <f>[1]GDP!X45</f>
        <v>90.760661025831553</v>
      </c>
      <c r="E45" s="282">
        <f>[1]GDP!Y45</f>
        <v>106.7930231436407</v>
      </c>
      <c r="F45" s="282">
        <f>[1]GDP!Z45</f>
        <v>38.265093204935951</v>
      </c>
      <c r="G45" s="282">
        <f>[1]GDP!AA45</f>
        <v>68.527929938704744</v>
      </c>
      <c r="H45" s="2"/>
      <c r="I45" s="2"/>
      <c r="J45" s="2" t="s">
        <v>1140</v>
      </c>
      <c r="K45" s="280">
        <f>[1]SUT!AI46</f>
        <v>1.3096723705530166E-13</v>
      </c>
      <c r="L45" s="280">
        <f>[1]SUT!AJ46</f>
        <v>0</v>
      </c>
      <c r="M45" s="281">
        <f>[1]SUT!AK46</f>
        <v>0</v>
      </c>
      <c r="N45" s="280">
        <f t="shared" si="4"/>
        <v>1.3096723705530166E-13</v>
      </c>
      <c r="O45" s="280">
        <f t="shared" si="5"/>
        <v>0</v>
      </c>
      <c r="P45" s="280"/>
      <c r="Q45" s="280"/>
      <c r="R45" s="280">
        <f t="shared" si="6"/>
        <v>0</v>
      </c>
      <c r="S45" s="2"/>
    </row>
    <row r="46" spans="1:19" x14ac:dyDescent="0.75">
      <c r="A46" s="2"/>
      <c r="B46" s="2" t="s">
        <v>1361</v>
      </c>
      <c r="C46" s="2" t="s">
        <v>1492</v>
      </c>
      <c r="D46" s="282">
        <f>[1]GDP!X46</f>
        <v>152.29613238341116</v>
      </c>
      <c r="E46" s="282">
        <f>[1]GDP!Y46</f>
        <v>131.8409374677409</v>
      </c>
      <c r="F46" s="282">
        <f>[1]GDP!Z46</f>
        <v>35.410669587115876</v>
      </c>
      <c r="G46" s="282">
        <f>[1]GDP!AA46</f>
        <v>96.430267880625024</v>
      </c>
      <c r="H46" s="2"/>
      <c r="I46" s="2"/>
      <c r="J46" s="2" t="s">
        <v>119</v>
      </c>
      <c r="K46" s="280">
        <f>[1]SUT!AI47</f>
        <v>0</v>
      </c>
      <c r="L46" s="280">
        <f>[1]SUT!AJ47</f>
        <v>0</v>
      </c>
      <c r="M46" s="281">
        <f>[1]SUT!AK47</f>
        <v>-0.36837575283287471</v>
      </c>
      <c r="N46" s="280">
        <f t="shared" si="4"/>
        <v>0</v>
      </c>
      <c r="O46" s="280">
        <f t="shared" si="5"/>
        <v>0</v>
      </c>
      <c r="P46" s="280"/>
      <c r="Q46" s="280"/>
      <c r="R46" s="280">
        <f t="shared" si="6"/>
        <v>-0.36837575283287471</v>
      </c>
      <c r="S46" s="2"/>
    </row>
    <row r="47" spans="1:19" x14ac:dyDescent="0.75">
      <c r="A47" s="2"/>
      <c r="B47" s="2" t="s">
        <v>1363</v>
      </c>
      <c r="C47" s="2" t="s">
        <v>1493</v>
      </c>
      <c r="D47" s="282">
        <f>[1]GDP!X47</f>
        <v>93.719543155453167</v>
      </c>
      <c r="E47" s="282">
        <f>[1]GDP!Y47</f>
        <v>96.892672332145295</v>
      </c>
      <c r="F47" s="282">
        <f>[1]GDP!Z47</f>
        <v>74.931531757698068</v>
      </c>
      <c r="G47" s="282">
        <f>[1]GDP!AA47</f>
        <v>21.961140574447228</v>
      </c>
      <c r="H47" s="2"/>
      <c r="I47" s="2"/>
      <c r="J47" s="2" t="s">
        <v>121</v>
      </c>
      <c r="K47" s="280">
        <f>[1]SUT!AI48</f>
        <v>80.248726388330311</v>
      </c>
      <c r="L47" s="280">
        <f>[1]SUT!AJ48</f>
        <v>0</v>
      </c>
      <c r="M47" s="281">
        <f>[1]SUT!AK48</f>
        <v>1.305702310160777E-2</v>
      </c>
      <c r="N47" s="280">
        <f t="shared" si="4"/>
        <v>80.248726388330311</v>
      </c>
      <c r="O47" s="280">
        <f t="shared" si="5"/>
        <v>0</v>
      </c>
      <c r="P47" s="280"/>
      <c r="Q47" s="280"/>
      <c r="R47" s="280">
        <f t="shared" si="6"/>
        <v>1.305702310160777E-2</v>
      </c>
      <c r="S47" s="2"/>
    </row>
    <row r="48" spans="1:19" x14ac:dyDescent="0.75">
      <c r="A48" s="2"/>
      <c r="B48" s="2" t="s">
        <v>1364</v>
      </c>
      <c r="C48" s="2" t="s">
        <v>1494</v>
      </c>
      <c r="D48" s="282">
        <f>[1]GDP!X48</f>
        <v>0.70970426989418034</v>
      </c>
      <c r="E48" s="282">
        <f>[1]GDP!Y48</f>
        <v>0</v>
      </c>
      <c r="F48" s="282">
        <f>[1]GDP!Z48</f>
        <v>0</v>
      </c>
      <c r="G48" s="282">
        <f>[1]GDP!AA48</f>
        <v>0</v>
      </c>
      <c r="H48" s="2"/>
      <c r="I48" s="2"/>
      <c r="J48" s="2" t="s">
        <v>123</v>
      </c>
      <c r="K48" s="280">
        <f>[1]SUT!AI49</f>
        <v>10.544720747336886</v>
      </c>
      <c r="L48" s="280">
        <f>[1]SUT!AJ49</f>
        <v>0</v>
      </c>
      <c r="M48" s="281">
        <f>[1]SUT!AK49</f>
        <v>-0.18039827977668951</v>
      </c>
      <c r="N48" s="280">
        <f t="shared" si="4"/>
        <v>10.544720747336886</v>
      </c>
      <c r="O48" s="280">
        <f t="shared" si="5"/>
        <v>0</v>
      </c>
      <c r="P48" s="280"/>
      <c r="Q48" s="280"/>
      <c r="R48" s="280">
        <f t="shared" si="6"/>
        <v>-0.18039827977668951</v>
      </c>
      <c r="S48" s="2"/>
    </row>
    <row r="49" spans="1:19" x14ac:dyDescent="0.75">
      <c r="A49" s="2"/>
      <c r="B49" s="2" t="s">
        <v>1365</v>
      </c>
      <c r="C49" s="2" t="s">
        <v>1495</v>
      </c>
      <c r="D49" s="282">
        <f>[1]GDP!X49</f>
        <v>20.906499882259588</v>
      </c>
      <c r="E49" s="282">
        <f>[1]GDP!Y49</f>
        <v>18.739135583466059</v>
      </c>
      <c r="F49" s="282">
        <f>[1]GDP!Z49</f>
        <v>12.636663269283776</v>
      </c>
      <c r="G49" s="282">
        <f>[1]GDP!AA49</f>
        <v>6.1024723141822825</v>
      </c>
      <c r="H49" s="2"/>
      <c r="I49" s="2"/>
      <c r="J49" s="2" t="s">
        <v>127</v>
      </c>
      <c r="K49" s="280">
        <f>[1]SUT!AI50</f>
        <v>23.770782858114167</v>
      </c>
      <c r="L49" s="280">
        <f>[1]SUT!AJ50</f>
        <v>0</v>
      </c>
      <c r="M49" s="281">
        <f>[1]SUT!AK50</f>
        <v>0.12565310875259561</v>
      </c>
      <c r="N49" s="280">
        <f t="shared" si="4"/>
        <v>23.770782858114167</v>
      </c>
      <c r="O49" s="280">
        <f t="shared" si="5"/>
        <v>0</v>
      </c>
      <c r="P49" s="280"/>
      <c r="Q49" s="280"/>
      <c r="R49" s="280">
        <f t="shared" si="6"/>
        <v>0.12565310875259561</v>
      </c>
      <c r="S49" s="2"/>
    </row>
    <row r="50" spans="1:19" x14ac:dyDescent="0.75">
      <c r="A50" s="2"/>
      <c r="B50" s="2" t="s">
        <v>1366</v>
      </c>
      <c r="C50" s="2" t="s">
        <v>1496</v>
      </c>
      <c r="D50" s="282">
        <f>[1]GDP!X50</f>
        <v>14.876357415448728</v>
      </c>
      <c r="E50" s="282">
        <f>[1]GDP!Y50</f>
        <v>16.476481475020151</v>
      </c>
      <c r="F50" s="282">
        <f>[1]GDP!Z50</f>
        <v>8.3845405760528386</v>
      </c>
      <c r="G50" s="282">
        <f>[1]GDP!AA50</f>
        <v>8.0919408989673123</v>
      </c>
      <c r="H50" s="2"/>
      <c r="I50" s="2"/>
      <c r="J50" s="2" t="s">
        <v>129</v>
      </c>
      <c r="K50" s="280">
        <f>[1]SUT!AI51</f>
        <v>78.378673957803969</v>
      </c>
      <c r="L50" s="280">
        <f>[1]SUT!AJ51</f>
        <v>0</v>
      </c>
      <c r="M50" s="281">
        <f>[1]SUT!AK51</f>
        <v>-0.97568282879036539</v>
      </c>
      <c r="N50" s="280">
        <f t="shared" si="4"/>
        <v>78.378673957803969</v>
      </c>
      <c r="O50" s="280">
        <f t="shared" si="5"/>
        <v>0</v>
      </c>
      <c r="P50" s="280"/>
      <c r="Q50" s="280"/>
      <c r="R50" s="280">
        <f t="shared" si="6"/>
        <v>-0.97568282879036539</v>
      </c>
      <c r="S50" s="2"/>
    </row>
    <row r="51" spans="1:19" x14ac:dyDescent="0.75">
      <c r="A51" s="2"/>
      <c r="B51" s="2" t="s">
        <v>1367</v>
      </c>
      <c r="C51" s="2" t="s">
        <v>1497</v>
      </c>
      <c r="D51" s="282">
        <f>[1]GDP!X51</f>
        <v>12.578487529616673</v>
      </c>
      <c r="E51" s="282">
        <f>[1]GDP!Y51</f>
        <v>7.9231538367409797</v>
      </c>
      <c r="F51" s="282">
        <f>[1]GDP!Z51</f>
        <v>3.406187779198655</v>
      </c>
      <c r="G51" s="282">
        <f>[1]GDP!AA51</f>
        <v>4.5169660575423247</v>
      </c>
      <c r="H51" s="2"/>
      <c r="I51" s="2"/>
      <c r="J51" s="2" t="s">
        <v>125</v>
      </c>
      <c r="K51" s="280">
        <f>[1]SUT!AI52</f>
        <v>13.995770914562518</v>
      </c>
      <c r="L51" s="280">
        <f>[1]SUT!AJ52</f>
        <v>0</v>
      </c>
      <c r="M51" s="281">
        <f>[1]SUT!AK52</f>
        <v>-0.23061128765270891</v>
      </c>
      <c r="N51" s="280">
        <f t="shared" si="4"/>
        <v>13.995770914562518</v>
      </c>
      <c r="O51" s="280">
        <f t="shared" si="5"/>
        <v>0</v>
      </c>
      <c r="P51" s="280"/>
      <c r="Q51" s="280"/>
      <c r="R51" s="280">
        <f t="shared" si="6"/>
        <v>-0.23061128765270891</v>
      </c>
      <c r="S51" s="2"/>
    </row>
    <row r="52" spans="1:19" x14ac:dyDescent="0.75">
      <c r="A52" s="2"/>
      <c r="B52" s="2" t="s">
        <v>1368</v>
      </c>
      <c r="C52" s="2" t="s">
        <v>1498</v>
      </c>
      <c r="D52" s="282">
        <f>[1]GDP!X52</f>
        <v>369.54144669775684</v>
      </c>
      <c r="E52" s="282">
        <f>[1]GDP!Y52</f>
        <v>379.28545888622239</v>
      </c>
      <c r="F52" s="282">
        <f>[1]GDP!Z52</f>
        <v>274.29260397313448</v>
      </c>
      <c r="G52" s="282">
        <f>[1]GDP!AA52</f>
        <v>104.99285491308791</v>
      </c>
      <c r="H52" s="2"/>
      <c r="I52" s="2"/>
      <c r="J52" s="2" t="s">
        <v>135</v>
      </c>
      <c r="K52" s="280">
        <f>[1]SUT!AI53</f>
        <v>357.13796308992494</v>
      </c>
      <c r="L52" s="280">
        <f>[1]SUT!AJ53</f>
        <v>0</v>
      </c>
      <c r="M52" s="281">
        <f>[1]SUT!AK53</f>
        <v>3.9840999094646898</v>
      </c>
      <c r="N52" s="280">
        <f t="shared" si="4"/>
        <v>357.13796308992494</v>
      </c>
      <c r="O52" s="280">
        <f t="shared" si="5"/>
        <v>0</v>
      </c>
      <c r="P52" s="280"/>
      <c r="Q52" s="280"/>
      <c r="R52" s="280">
        <f t="shared" si="6"/>
        <v>3.9840999094646898</v>
      </c>
      <c r="S52" s="2"/>
    </row>
    <row r="53" spans="1:19" x14ac:dyDescent="0.75">
      <c r="A53" s="2"/>
      <c r="B53" s="2" t="s">
        <v>1370</v>
      </c>
      <c r="C53" s="2" t="s">
        <v>1499</v>
      </c>
      <c r="D53" s="282">
        <f>[1]GDP!X53</f>
        <v>67.521617887048791</v>
      </c>
      <c r="E53" s="282">
        <f>[1]GDP!Y53</f>
        <v>68.279874638594791</v>
      </c>
      <c r="F53" s="282">
        <f>[1]GDP!Z53</f>
        <v>51.827857484712162</v>
      </c>
      <c r="G53" s="282">
        <f>[1]GDP!AA53</f>
        <v>16.452017153882629</v>
      </c>
      <c r="H53" s="2"/>
      <c r="I53" s="2"/>
      <c r="J53" s="2" t="s">
        <v>1153</v>
      </c>
      <c r="K53" s="280">
        <f>[1]SUT!AI54</f>
        <v>70.193538407861922</v>
      </c>
      <c r="L53" s="280">
        <f>[1]SUT!AJ54</f>
        <v>0</v>
      </c>
      <c r="M53" s="281">
        <f>[1]SUT!AK54</f>
        <v>5.3671153771452422E-2</v>
      </c>
      <c r="N53" s="280">
        <f t="shared" si="4"/>
        <v>70.193538407861922</v>
      </c>
      <c r="O53" s="280">
        <f t="shared" si="5"/>
        <v>0</v>
      </c>
      <c r="P53" s="280"/>
      <c r="Q53" s="280"/>
      <c r="R53" s="280">
        <f t="shared" si="6"/>
        <v>5.3671153771452422E-2</v>
      </c>
      <c r="S53" s="2"/>
    </row>
    <row r="54" spans="1:19" x14ac:dyDescent="0.75">
      <c r="A54" s="2"/>
      <c r="B54" s="2" t="s">
        <v>1371</v>
      </c>
      <c r="C54" s="2" t="s">
        <v>1500</v>
      </c>
      <c r="D54" s="282">
        <f>[1]GDP!X54</f>
        <v>8.5304007430982196</v>
      </c>
      <c r="E54" s="282">
        <f>[1]GDP!Y54</f>
        <v>4.1641953106899052</v>
      </c>
      <c r="F54" s="282">
        <f>[1]GDP!Z54</f>
        <v>0.22896095239392844</v>
      </c>
      <c r="G54" s="282">
        <f>[1]GDP!AA54</f>
        <v>3.9352343582959768</v>
      </c>
      <c r="H54" s="2"/>
      <c r="I54" s="2"/>
      <c r="J54" s="2" t="s">
        <v>146</v>
      </c>
      <c r="K54" s="280">
        <f>[1]SUT!AI55</f>
        <v>0</v>
      </c>
      <c r="L54" s="280">
        <f>[1]SUT!AJ55</f>
        <v>0</v>
      </c>
      <c r="M54" s="281">
        <f>[1]SUT!AK55</f>
        <v>-2.0008883439004421E-13</v>
      </c>
      <c r="N54" s="280">
        <f t="shared" si="4"/>
        <v>0</v>
      </c>
      <c r="O54" s="280">
        <f t="shared" si="5"/>
        <v>0</v>
      </c>
      <c r="P54" s="280"/>
      <c r="Q54" s="280"/>
      <c r="R54" s="280">
        <f t="shared" si="6"/>
        <v>-2.0008883439004421E-13</v>
      </c>
      <c r="S54" s="2"/>
    </row>
    <row r="55" spans="1:19" x14ac:dyDescent="0.75">
      <c r="A55" s="2"/>
      <c r="B55" s="2" t="s">
        <v>1372</v>
      </c>
      <c r="C55" s="2" t="s">
        <v>1501</v>
      </c>
      <c r="D55" s="282">
        <f>[1]GDP!X55</f>
        <v>101.95144879513303</v>
      </c>
      <c r="E55" s="282">
        <f>[1]GDP!Y55</f>
        <v>109.03151834237467</v>
      </c>
      <c r="F55" s="282">
        <f>[1]GDP!Z55</f>
        <v>64.756417168000027</v>
      </c>
      <c r="G55" s="282">
        <f>[1]GDP!AA55</f>
        <v>44.27510117437464</v>
      </c>
      <c r="H55" s="2"/>
      <c r="I55" s="2"/>
      <c r="J55" s="2" t="s">
        <v>143</v>
      </c>
      <c r="K55" s="280">
        <f>[1]SUT!AI56</f>
        <v>124.20120738175655</v>
      </c>
      <c r="L55" s="280">
        <f>[1]SUT!AJ56</f>
        <v>0</v>
      </c>
      <c r="M55" s="281">
        <f>[1]SUT!AK56</f>
        <v>7.280347707538974</v>
      </c>
      <c r="N55" s="280">
        <f t="shared" si="4"/>
        <v>124.20120738175655</v>
      </c>
      <c r="O55" s="280">
        <f t="shared" si="5"/>
        <v>0</v>
      </c>
      <c r="P55" s="280"/>
      <c r="Q55" s="280"/>
      <c r="R55" s="280">
        <f t="shared" si="6"/>
        <v>7.280347707538974</v>
      </c>
      <c r="S55" s="2"/>
    </row>
    <row r="56" spans="1:19" x14ac:dyDescent="0.75">
      <c r="A56" s="2"/>
      <c r="B56" s="2" t="s">
        <v>1374</v>
      </c>
      <c r="C56" s="2" t="s">
        <v>1502</v>
      </c>
      <c r="D56" s="282">
        <f>[1]GDP!X56</f>
        <v>229.99839203403403</v>
      </c>
      <c r="E56" s="282">
        <f>[1]GDP!Y56</f>
        <v>262.50333496857377</v>
      </c>
      <c r="F56" s="282">
        <f>[1]GDP!Z56</f>
        <v>134.30836116180313</v>
      </c>
      <c r="G56" s="282">
        <f>[1]GDP!AA56</f>
        <v>128.19497380677063</v>
      </c>
      <c r="H56" s="2"/>
      <c r="I56" s="2"/>
      <c r="J56" s="2" t="s">
        <v>1157</v>
      </c>
      <c r="K56" s="280">
        <f>[1]SUT!AI57</f>
        <v>277.27478528525995</v>
      </c>
      <c r="L56" s="280">
        <f>[1]SUT!AJ57</f>
        <v>0</v>
      </c>
      <c r="M56" s="281">
        <f>[1]SUT!AK57</f>
        <v>8.475149443355702E-2</v>
      </c>
      <c r="N56" s="280">
        <f t="shared" si="4"/>
        <v>277.27478528525995</v>
      </c>
      <c r="O56" s="280">
        <f t="shared" si="5"/>
        <v>0</v>
      </c>
      <c r="P56" s="280"/>
      <c r="Q56" s="280"/>
      <c r="R56" s="280">
        <f t="shared" si="6"/>
        <v>8.475149443355702E-2</v>
      </c>
      <c r="S56" s="2"/>
    </row>
    <row r="57" spans="1:19" x14ac:dyDescent="0.75">
      <c r="A57" s="2"/>
      <c r="B57" s="2" t="s">
        <v>1375</v>
      </c>
      <c r="C57" s="2" t="s">
        <v>1503</v>
      </c>
      <c r="D57" s="282">
        <f>[1]GDP!X57</f>
        <v>67.765457936576468</v>
      </c>
      <c r="E57" s="282">
        <f>[1]GDP!Y57</f>
        <v>43.671841693345947</v>
      </c>
      <c r="F57" s="282">
        <f>[1]GDP!Z57</f>
        <v>18.56298794277593</v>
      </c>
      <c r="G57" s="282">
        <f>[1]GDP!AA57</f>
        <v>25.108853750570017</v>
      </c>
      <c r="H57" s="2"/>
      <c r="I57" s="2"/>
      <c r="J57" s="2" t="s">
        <v>148</v>
      </c>
      <c r="K57" s="280">
        <f>[1]SUT!AI58</f>
        <v>44.572921158267803</v>
      </c>
      <c r="L57" s="280">
        <f>[1]SUT!AJ58</f>
        <v>0</v>
      </c>
      <c r="M57" s="281">
        <f>[1]SUT!AK58</f>
        <v>0.19620840619004887</v>
      </c>
      <c r="N57" s="280">
        <f t="shared" si="4"/>
        <v>44.572921158267803</v>
      </c>
      <c r="O57" s="280">
        <f t="shared" si="5"/>
        <v>0</v>
      </c>
      <c r="P57" s="280"/>
      <c r="Q57" s="280"/>
      <c r="R57" s="280">
        <f t="shared" si="6"/>
        <v>0.19620840619004887</v>
      </c>
      <c r="S57" s="2"/>
    </row>
    <row r="58" spans="1:19" x14ac:dyDescent="0.75">
      <c r="A58" s="2"/>
      <c r="B58" s="2" t="s">
        <v>1376</v>
      </c>
      <c r="C58" s="2" t="s">
        <v>1504</v>
      </c>
      <c r="D58" s="282">
        <f>[1]GDP!X58</f>
        <v>7.843038336729907</v>
      </c>
      <c r="E58" s="282">
        <f>[1]GDP!Y58</f>
        <v>7.8430383367298155</v>
      </c>
      <c r="F58" s="282">
        <f>[1]GDP!Z58</f>
        <v>1.8081149367151159</v>
      </c>
      <c r="G58" s="282">
        <f>[1]GDP!AA58</f>
        <v>6.0349234000146996</v>
      </c>
      <c r="H58" s="2"/>
      <c r="I58" s="2"/>
      <c r="J58" s="2" t="s">
        <v>150</v>
      </c>
      <c r="K58" s="280">
        <f>[1]SUT!AI59</f>
        <v>20.7862461995933</v>
      </c>
      <c r="L58" s="280">
        <f>[1]SUT!AJ59</f>
        <v>0</v>
      </c>
      <c r="M58" s="281">
        <f>[1]SUT!AK59</f>
        <v>0.44694106535222372</v>
      </c>
      <c r="N58" s="280">
        <f t="shared" si="4"/>
        <v>20.7862461995933</v>
      </c>
      <c r="O58" s="280">
        <f t="shared" si="5"/>
        <v>0</v>
      </c>
      <c r="P58" s="280"/>
      <c r="Q58" s="280"/>
      <c r="R58" s="280">
        <f t="shared" si="6"/>
        <v>0.44694106535222372</v>
      </c>
      <c r="S58" s="2"/>
    </row>
    <row r="59" spans="1:19" x14ac:dyDescent="0.75">
      <c r="A59" s="2"/>
      <c r="B59" s="2" t="s">
        <v>1377</v>
      </c>
      <c r="C59" s="2" t="s">
        <v>1505</v>
      </c>
      <c r="D59" s="282">
        <f>[1]GDP!X59</f>
        <v>59.780589960444246</v>
      </c>
      <c r="E59" s="282">
        <f>[1]GDP!Y59</f>
        <v>69.155826658589348</v>
      </c>
      <c r="F59" s="282">
        <f>[1]GDP!Z59</f>
        <v>35.414135874638184</v>
      </c>
      <c r="G59" s="282">
        <f>[1]GDP!AA59</f>
        <v>33.741690783951164</v>
      </c>
      <c r="H59" s="2"/>
      <c r="I59" s="2"/>
      <c r="J59" s="2" t="s">
        <v>154</v>
      </c>
      <c r="K59" s="280">
        <f>[1]SUT!AI60</f>
        <v>276.59105550070899</v>
      </c>
      <c r="L59" s="280">
        <f>[1]SUT!AJ60</f>
        <v>0</v>
      </c>
      <c r="M59" s="281">
        <f>[1]SUT!AK60</f>
        <v>-1.2069991958018516</v>
      </c>
      <c r="N59" s="280">
        <f t="shared" si="4"/>
        <v>276.59105550070899</v>
      </c>
      <c r="O59" s="280">
        <f t="shared" si="5"/>
        <v>0</v>
      </c>
      <c r="P59" s="280"/>
      <c r="Q59" s="280"/>
      <c r="R59" s="280">
        <f t="shared" si="6"/>
        <v>-1.2069991958018516</v>
      </c>
      <c r="S59" s="2"/>
    </row>
    <row r="60" spans="1:19" x14ac:dyDescent="0.75">
      <c r="A60" s="2"/>
      <c r="B60" s="2" t="s">
        <v>1379</v>
      </c>
      <c r="C60" s="2" t="s">
        <v>1506</v>
      </c>
      <c r="D60" s="282">
        <f>[1]GDP!X60</f>
        <v>40.542142998338392</v>
      </c>
      <c r="E60" s="282">
        <f>[1]GDP!Y60</f>
        <v>31.358361628546241</v>
      </c>
      <c r="F60" s="282">
        <f>[1]GDP!Z60</f>
        <v>16.031634054755244</v>
      </c>
      <c r="G60" s="282">
        <f>[1]GDP!AA60</f>
        <v>15.326727573790997</v>
      </c>
      <c r="H60" s="2"/>
      <c r="I60" s="2"/>
      <c r="J60" s="2" t="s">
        <v>161</v>
      </c>
      <c r="K60" s="280">
        <f>[1]SUT!AI61</f>
        <v>22.650407189196404</v>
      </c>
      <c r="L60" s="280">
        <f>[1]SUT!AJ61</f>
        <v>0</v>
      </c>
      <c r="M60" s="281">
        <f>[1]SUT!AK61</f>
        <v>0.19918543846509046</v>
      </c>
      <c r="N60" s="280">
        <f t="shared" si="4"/>
        <v>22.650407189196404</v>
      </c>
      <c r="O60" s="280">
        <f t="shared" si="5"/>
        <v>0</v>
      </c>
      <c r="P60" s="280"/>
      <c r="Q60" s="280"/>
      <c r="R60" s="280">
        <f t="shared" si="6"/>
        <v>0.19918543846509046</v>
      </c>
      <c r="S60" s="2"/>
    </row>
    <row r="61" spans="1:19" x14ac:dyDescent="0.75">
      <c r="A61" s="2"/>
      <c r="B61" s="2" t="s">
        <v>1381</v>
      </c>
      <c r="C61" s="2" t="s">
        <v>1507</v>
      </c>
      <c r="D61" s="282">
        <f>[1]GDP!X61</f>
        <v>26.268770706253449</v>
      </c>
      <c r="E61" s="282">
        <f>[1]GDP!Y61</f>
        <v>25.755965552344669</v>
      </c>
      <c r="F61" s="282">
        <f>[1]GDP!Z61</f>
        <v>15.078051983989466</v>
      </c>
      <c r="G61" s="282">
        <f>[1]GDP!AA61</f>
        <v>10.677913568355203</v>
      </c>
      <c r="H61" s="2"/>
      <c r="I61" s="2"/>
      <c r="J61" s="2" t="s">
        <v>1163</v>
      </c>
      <c r="K61" s="280">
        <f>[1]SUT!AI62</f>
        <v>3.7195351811176587</v>
      </c>
      <c r="L61" s="280">
        <f>[1]SUT!AJ62</f>
        <v>0</v>
      </c>
      <c r="M61" s="281">
        <f>[1]SUT!AK62</f>
        <v>0.21511004087880897</v>
      </c>
      <c r="N61" s="280">
        <f t="shared" si="4"/>
        <v>3.7195351811176587</v>
      </c>
      <c r="O61" s="280">
        <f t="shared" si="5"/>
        <v>0</v>
      </c>
      <c r="P61" s="280"/>
      <c r="Q61" s="280"/>
      <c r="R61" s="280">
        <f t="shared" si="6"/>
        <v>0.21511004087880897</v>
      </c>
      <c r="S61" s="2"/>
    </row>
    <row r="62" spans="1:19" x14ac:dyDescent="0.75">
      <c r="A62" s="2"/>
      <c r="B62" s="2" t="s">
        <v>1382</v>
      </c>
      <c r="C62" s="2" t="s">
        <v>1508</v>
      </c>
      <c r="D62" s="282">
        <f>[1]GDP!X62</f>
        <v>0.25334384638175667</v>
      </c>
      <c r="E62" s="282">
        <f>[1]GDP!Y62</f>
        <v>0.25334384638164348</v>
      </c>
      <c r="F62" s="282">
        <f>[1]GDP!Z62</f>
        <v>3.535080974597235E-2</v>
      </c>
      <c r="G62" s="282">
        <f>[1]GDP!AA62</f>
        <v>0.21799303663567113</v>
      </c>
      <c r="H62" s="2"/>
      <c r="I62" s="2"/>
      <c r="J62" s="2" t="s">
        <v>164</v>
      </c>
      <c r="K62" s="280">
        <f>[1]SUT!AI63</f>
        <v>70.647755744079575</v>
      </c>
      <c r="L62" s="280">
        <f>[1]SUT!AJ63</f>
        <v>0</v>
      </c>
      <c r="M62" s="281">
        <f>[1]SUT!AK63</f>
        <v>10.40233195769788</v>
      </c>
      <c r="N62" s="280">
        <f t="shared" si="4"/>
        <v>70.647755744079575</v>
      </c>
      <c r="O62" s="280">
        <f t="shared" si="5"/>
        <v>0</v>
      </c>
      <c r="P62" s="280"/>
      <c r="Q62" s="280"/>
      <c r="R62" s="280">
        <f t="shared" si="6"/>
        <v>10.40233195769788</v>
      </c>
      <c r="S62" s="2"/>
    </row>
    <row r="63" spans="1:19" x14ac:dyDescent="0.75">
      <c r="A63" s="2"/>
      <c r="B63" s="2" t="s">
        <v>1383</v>
      </c>
      <c r="C63" s="2" t="s">
        <v>1509</v>
      </c>
      <c r="D63" s="282">
        <f>[1]GDP!X63</f>
        <v>62.167070429910524</v>
      </c>
      <c r="E63" s="282">
        <f>[1]GDP!Y63</f>
        <v>67.824792864983991</v>
      </c>
      <c r="F63" s="282">
        <f>[1]GDP!Z63</f>
        <v>43.213293661302352</v>
      </c>
      <c r="G63" s="282">
        <f>[1]GDP!AA63</f>
        <v>24.611499203681639</v>
      </c>
      <c r="H63" s="2"/>
      <c r="I63" s="2"/>
      <c r="J63" s="2" t="s">
        <v>168</v>
      </c>
      <c r="K63" s="280">
        <f>[1]SUT!AI64</f>
        <v>131.58165794087918</v>
      </c>
      <c r="L63" s="280">
        <f>[1]SUT!AJ64</f>
        <v>0</v>
      </c>
      <c r="M63" s="281">
        <f>[1]SUT!AK64</f>
        <v>6.1768111203253593</v>
      </c>
      <c r="N63" s="280">
        <f t="shared" si="4"/>
        <v>131.58165794087918</v>
      </c>
      <c r="O63" s="280">
        <f t="shared" si="5"/>
        <v>0</v>
      </c>
      <c r="P63" s="280"/>
      <c r="Q63" s="280"/>
      <c r="R63" s="280">
        <f t="shared" si="6"/>
        <v>6.1768111203253593</v>
      </c>
      <c r="S63" s="2"/>
    </row>
    <row r="64" spans="1:19" x14ac:dyDescent="0.75">
      <c r="A64" s="2"/>
      <c r="B64" s="2" t="s">
        <v>1385</v>
      </c>
      <c r="C64" s="2" t="s">
        <v>1510</v>
      </c>
      <c r="D64" s="282">
        <f>[1]GDP!X64</f>
        <v>4.8273897535792045</v>
      </c>
      <c r="E64" s="282">
        <f>[1]GDP!Y64</f>
        <v>7.0087627126416994</v>
      </c>
      <c r="F64" s="282">
        <f>[1]GDP!Z64</f>
        <v>1.4871787210351419</v>
      </c>
      <c r="G64" s="282">
        <f>[1]GDP!AA64</f>
        <v>5.5215839916065574</v>
      </c>
      <c r="H64" s="2"/>
      <c r="I64" s="2"/>
      <c r="J64" s="2" t="s">
        <v>1167</v>
      </c>
      <c r="K64" s="280">
        <f>[1]SUT!AI65</f>
        <v>56.957083306329132</v>
      </c>
      <c r="L64" s="280">
        <f>[1]SUT!AJ65</f>
        <v>0</v>
      </c>
      <c r="M64" s="281">
        <f>[1]SUT!AK65</f>
        <v>2.2114650250668837</v>
      </c>
      <c r="N64" s="280">
        <f t="shared" si="4"/>
        <v>56.957083306329132</v>
      </c>
      <c r="O64" s="280">
        <f t="shared" si="5"/>
        <v>0</v>
      </c>
      <c r="P64" s="280"/>
      <c r="Q64" s="280"/>
      <c r="R64" s="280">
        <f t="shared" si="6"/>
        <v>2.2114650250668837</v>
      </c>
      <c r="S64" s="2"/>
    </row>
    <row r="65" spans="1:19" x14ac:dyDescent="0.75">
      <c r="A65" s="2"/>
      <c r="B65" s="2" t="s">
        <v>1386</v>
      </c>
      <c r="C65" s="2" t="s">
        <v>1511</v>
      </c>
      <c r="D65" s="282">
        <f>[1]GDP!X65</f>
        <v>30.963808079208079</v>
      </c>
      <c r="E65" s="282">
        <f>[1]GDP!Y65</f>
        <v>13.779041019172123</v>
      </c>
      <c r="F65" s="282">
        <f>[1]GDP!Z65</f>
        <v>10.193855438631187</v>
      </c>
      <c r="G65" s="282">
        <f>[1]GDP!AA65</f>
        <v>3.5851855805409358</v>
      </c>
      <c r="H65" s="2"/>
      <c r="I65" s="2"/>
      <c r="J65" s="2" t="s">
        <v>1169</v>
      </c>
      <c r="K65" s="280">
        <f>[1]SUT!AI66</f>
        <v>0</v>
      </c>
      <c r="L65" s="280">
        <f>[1]SUT!AJ66</f>
        <v>0</v>
      </c>
      <c r="M65" s="281">
        <f>[1]SUT!AK66</f>
        <v>-1.4107809942789244</v>
      </c>
      <c r="N65" s="280">
        <f t="shared" si="4"/>
        <v>0</v>
      </c>
      <c r="O65" s="280">
        <f t="shared" si="5"/>
        <v>0</v>
      </c>
      <c r="P65" s="280"/>
      <c r="Q65" s="280"/>
      <c r="R65" s="280">
        <f t="shared" si="6"/>
        <v>-1.4107809942789244</v>
      </c>
      <c r="S65" s="2"/>
    </row>
    <row r="66" spans="1:19" x14ac:dyDescent="0.75">
      <c r="A66" s="2"/>
      <c r="B66" s="2" t="s">
        <v>1387</v>
      </c>
      <c r="C66" s="2" t="s">
        <v>1512</v>
      </c>
      <c r="D66" s="282">
        <f>[1]GDP!X66</f>
        <v>6.7716982068243121</v>
      </c>
      <c r="E66" s="282">
        <f>[1]GDP!Y66</f>
        <v>7.9252918028375916</v>
      </c>
      <c r="F66" s="282">
        <f>[1]GDP!Z66</f>
        <v>5.6949686830675637</v>
      </c>
      <c r="G66" s="282">
        <f>[1]GDP!AA66</f>
        <v>2.230323119770028</v>
      </c>
      <c r="H66" s="2"/>
      <c r="I66" s="2"/>
      <c r="J66" s="2" t="s">
        <v>170</v>
      </c>
      <c r="K66" s="280">
        <f>[1]SUT!AI67</f>
        <v>3.2315260119708631</v>
      </c>
      <c r="L66" s="280">
        <f>[1]SUT!AJ67</f>
        <v>0</v>
      </c>
      <c r="M66" s="281">
        <f>[1]SUT!AK67</f>
        <v>4.4956220989610873</v>
      </c>
      <c r="N66" s="280">
        <f t="shared" si="4"/>
        <v>3.2315260119708631</v>
      </c>
      <c r="O66" s="280">
        <f t="shared" si="5"/>
        <v>0</v>
      </c>
      <c r="P66" s="280"/>
      <c r="Q66" s="280"/>
      <c r="R66" s="280">
        <f t="shared" si="6"/>
        <v>4.4956220989610873</v>
      </c>
      <c r="S66" s="2"/>
    </row>
    <row r="67" spans="1:19" x14ac:dyDescent="0.75">
      <c r="A67" s="2"/>
      <c r="B67" s="2" t="s">
        <v>1388</v>
      </c>
      <c r="C67" s="2" t="s">
        <v>1513</v>
      </c>
      <c r="D67" s="282">
        <f>[1]GDP!X67</f>
        <v>58.697107338355529</v>
      </c>
      <c r="E67" s="282">
        <f>[1]GDP!Y67</f>
        <v>53.763578452943165</v>
      </c>
      <c r="F67" s="282">
        <f>[1]GDP!Z67</f>
        <v>33.254314035181991</v>
      </c>
      <c r="G67" s="282">
        <f>[1]GDP!AA67</f>
        <v>20.509264417761173</v>
      </c>
      <c r="H67" s="2"/>
      <c r="I67" s="2"/>
      <c r="J67" s="2" t="s">
        <v>1174</v>
      </c>
      <c r="K67" s="280">
        <f>[1]SUT!AI68</f>
        <v>0</v>
      </c>
      <c r="L67" s="280">
        <f>[1]SUT!AJ68</f>
        <v>0</v>
      </c>
      <c r="M67" s="281">
        <f>[1]SUT!AK68</f>
        <v>-4.3562136948944037</v>
      </c>
      <c r="N67" s="280">
        <f t="shared" si="4"/>
        <v>0</v>
      </c>
      <c r="O67" s="280">
        <f t="shared" si="5"/>
        <v>0</v>
      </c>
      <c r="P67" s="280"/>
      <c r="Q67" s="280"/>
      <c r="R67" s="280">
        <f t="shared" si="6"/>
        <v>-4.3562136948944037</v>
      </c>
      <c r="S67" s="2"/>
    </row>
    <row r="68" spans="1:19" x14ac:dyDescent="0.75">
      <c r="A68" s="2"/>
      <c r="B68" s="2" t="s">
        <v>1389</v>
      </c>
      <c r="C68" s="2" t="s">
        <v>1514</v>
      </c>
      <c r="D68" s="282">
        <f>[1]GDP!X68</f>
        <v>21.1527098345382</v>
      </c>
      <c r="E68" s="282">
        <f>[1]GDP!Y68</f>
        <v>20.256687707697438</v>
      </c>
      <c r="F68" s="282">
        <f>[1]GDP!Z68</f>
        <v>8.9920057996178659</v>
      </c>
      <c r="G68" s="282">
        <f>[1]GDP!AA68</f>
        <v>11.264681908079572</v>
      </c>
      <c r="H68" s="2"/>
      <c r="I68" s="2"/>
      <c r="J68" s="2" t="s">
        <v>1177</v>
      </c>
      <c r="K68" s="280">
        <f>[1]SUT!AI69</f>
        <v>0</v>
      </c>
      <c r="L68" s="280">
        <f>[1]SUT!AJ69</f>
        <v>0</v>
      </c>
      <c r="M68" s="281">
        <f>[1]SUT!AK69</f>
        <v>-2.5578337615692668</v>
      </c>
      <c r="N68" s="280">
        <f t="shared" si="4"/>
        <v>0</v>
      </c>
      <c r="O68" s="280">
        <f t="shared" si="5"/>
        <v>0</v>
      </c>
      <c r="P68" s="280"/>
      <c r="Q68" s="280"/>
      <c r="R68" s="280">
        <f t="shared" si="6"/>
        <v>-2.5578337615692668</v>
      </c>
      <c r="S68" s="2"/>
    </row>
    <row r="69" spans="1:19" x14ac:dyDescent="0.75">
      <c r="A69" s="2"/>
      <c r="B69" s="2" t="s">
        <v>1390</v>
      </c>
      <c r="C69" s="2" t="s">
        <v>1515</v>
      </c>
      <c r="D69" s="282">
        <f>[1]GDP!X69</f>
        <v>117.16854288107029</v>
      </c>
      <c r="E69" s="282">
        <f>[1]GDP!Y69</f>
        <v>123.85248424579999</v>
      </c>
      <c r="F69" s="282">
        <f>[1]GDP!Z69</f>
        <v>104.5424447574478</v>
      </c>
      <c r="G69" s="282">
        <f>[1]GDP!AA69</f>
        <v>19.310039488352189</v>
      </c>
      <c r="H69" s="2"/>
      <c r="I69" s="2"/>
      <c r="J69" s="2" t="s">
        <v>172</v>
      </c>
      <c r="K69" s="280">
        <f>[1]SUT!AI70</f>
        <v>4.3543788744067164</v>
      </c>
      <c r="L69" s="280">
        <f>[1]SUT!AJ70</f>
        <v>0</v>
      </c>
      <c r="M69" s="281">
        <f>[1]SUT!AK70</f>
        <v>-1.0452620916281279</v>
      </c>
      <c r="N69" s="280">
        <f t="shared" si="4"/>
        <v>4.3543788744067164</v>
      </c>
      <c r="O69" s="280">
        <f t="shared" si="5"/>
        <v>0</v>
      </c>
      <c r="P69" s="280"/>
      <c r="Q69" s="280"/>
      <c r="R69" s="280">
        <f t="shared" si="6"/>
        <v>-1.0452620916281279</v>
      </c>
      <c r="S69" s="2"/>
    </row>
    <row r="70" spans="1:19" x14ac:dyDescent="0.75">
      <c r="A70" s="2"/>
      <c r="B70" s="2" t="s">
        <v>1391</v>
      </c>
      <c r="C70" s="2" t="s">
        <v>1516</v>
      </c>
      <c r="D70" s="282">
        <f>[1]GDP!X70</f>
        <v>12.122323494112258</v>
      </c>
      <c r="E70" s="282">
        <f>[1]GDP!Y70</f>
        <v>13.181656485858781</v>
      </c>
      <c r="F70" s="282">
        <f>[1]GDP!Z70</f>
        <v>4.7185335548138809</v>
      </c>
      <c r="G70" s="282">
        <f>[1]GDP!AA70</f>
        <v>8.4631229310449001</v>
      </c>
      <c r="H70" s="2"/>
      <c r="I70" s="2"/>
      <c r="J70" s="2" t="s">
        <v>174</v>
      </c>
      <c r="K70" s="280">
        <f>[1]SUT!AI71</f>
        <v>57.045934365483539</v>
      </c>
      <c r="L70" s="280">
        <f>[1]SUT!AJ71</f>
        <v>0</v>
      </c>
      <c r="M70" s="281">
        <f>[1]SUT!AK71</f>
        <v>390.10761904175496</v>
      </c>
      <c r="N70" s="280">
        <f t="shared" si="4"/>
        <v>57.045934365483539</v>
      </c>
      <c r="O70" s="280">
        <f t="shared" si="5"/>
        <v>0</v>
      </c>
      <c r="P70" s="280">
        <f>M70</f>
        <v>390.10761904175496</v>
      </c>
      <c r="Q70" s="280"/>
      <c r="R70" s="280">
        <f t="shared" si="6"/>
        <v>0</v>
      </c>
      <c r="S70" s="2"/>
    </row>
    <row r="71" spans="1:19" x14ac:dyDescent="0.75">
      <c r="A71" s="2"/>
      <c r="B71" s="2" t="s">
        <v>1393</v>
      </c>
      <c r="C71" s="2" t="s">
        <v>1517</v>
      </c>
      <c r="D71" s="282">
        <f>[1]GDP!X71</f>
        <v>8.8180832353152212</v>
      </c>
      <c r="E71" s="282">
        <f>[1]GDP!Y71</f>
        <v>8.8180832353152798</v>
      </c>
      <c r="F71" s="282">
        <f>[1]GDP!Z71</f>
        <v>4.380727460176276</v>
      </c>
      <c r="G71" s="282">
        <f>[1]GDP!AA71</f>
        <v>4.4373557751390038</v>
      </c>
      <c r="H71" s="2"/>
      <c r="I71" s="2"/>
      <c r="J71" s="2" t="s">
        <v>177</v>
      </c>
      <c r="K71" s="280">
        <f>[1]SUT!AI72</f>
        <v>107.89675084931518</v>
      </c>
      <c r="L71" s="280">
        <f>[1]SUT!AJ72</f>
        <v>0</v>
      </c>
      <c r="M71" s="281">
        <f>[1]SUT!AK72</f>
        <v>88.215031274002456</v>
      </c>
      <c r="N71" s="280">
        <f t="shared" ref="N71:N102" si="7">K71-O71+L71</f>
        <v>107.89675084931518</v>
      </c>
      <c r="O71" s="280">
        <f t="shared" ref="O71:O102" si="8">L71</f>
        <v>0</v>
      </c>
      <c r="P71" s="280">
        <f>M71</f>
        <v>88.215031274002456</v>
      </c>
      <c r="Q71" s="280"/>
      <c r="R71" s="280">
        <f t="shared" ref="R71:R102" si="9">M71-P71</f>
        <v>0</v>
      </c>
      <c r="S71" s="2"/>
    </row>
    <row r="72" spans="1:19" x14ac:dyDescent="0.75">
      <c r="A72" s="2"/>
      <c r="B72" s="2" t="s">
        <v>1395</v>
      </c>
      <c r="C72" s="2" t="s">
        <v>1518</v>
      </c>
      <c r="D72" s="282">
        <f>[1]GDP!X72</f>
        <v>27.590309892170318</v>
      </c>
      <c r="E72" s="282">
        <f>[1]GDP!Y72</f>
        <v>38.490719614199634</v>
      </c>
      <c r="F72" s="282">
        <f>[1]GDP!Z72</f>
        <v>14.634522481311599</v>
      </c>
      <c r="G72" s="282">
        <f>[1]GDP!AA72</f>
        <v>23.856197132888035</v>
      </c>
      <c r="H72" s="2"/>
      <c r="I72" s="2"/>
      <c r="J72" s="2" t="s">
        <v>1184</v>
      </c>
      <c r="K72" s="280">
        <f>[1]SUT!AI73</f>
        <v>17.897979820757435</v>
      </c>
      <c r="L72" s="280">
        <f>[1]SUT!AJ73</f>
        <v>0</v>
      </c>
      <c r="M72" s="281">
        <f>[1]SUT!AK73</f>
        <v>26.883874625744284</v>
      </c>
      <c r="N72" s="280">
        <f t="shared" si="7"/>
        <v>17.897979820757435</v>
      </c>
      <c r="O72" s="280">
        <f t="shared" si="8"/>
        <v>0</v>
      </c>
      <c r="P72" s="280">
        <f>M72</f>
        <v>26.883874625744284</v>
      </c>
      <c r="Q72" s="280"/>
      <c r="R72" s="280">
        <f t="shared" si="9"/>
        <v>0</v>
      </c>
      <c r="S72" s="2"/>
    </row>
    <row r="73" spans="1:19" x14ac:dyDescent="0.75">
      <c r="A73" s="2"/>
      <c r="B73" s="2" t="s">
        <v>1396</v>
      </c>
      <c r="C73" s="2" t="s">
        <v>1519</v>
      </c>
      <c r="D73" s="282">
        <f>[1]GDP!X73</f>
        <v>45.091142916319157</v>
      </c>
      <c r="E73" s="282">
        <f>[1]GDP!Y73</f>
        <v>46.472325030316334</v>
      </c>
      <c r="F73" s="282">
        <f>[1]GDP!Z73</f>
        <v>9.3357587883936759</v>
      </c>
      <c r="G73" s="282">
        <f>[1]GDP!AA73</f>
        <v>37.136566241922658</v>
      </c>
      <c r="H73" s="2"/>
      <c r="I73" s="2"/>
      <c r="J73" s="2" t="s">
        <v>179</v>
      </c>
      <c r="K73" s="280">
        <f>[1]SUT!AI74</f>
        <v>47.927441404370093</v>
      </c>
      <c r="L73" s="280">
        <f>[1]SUT!AJ74</f>
        <v>0</v>
      </c>
      <c r="M73" s="281">
        <f>[1]SUT!AK74</f>
        <v>31.562144443082524</v>
      </c>
      <c r="N73" s="280">
        <f t="shared" si="7"/>
        <v>47.927441404370093</v>
      </c>
      <c r="O73" s="280">
        <f t="shared" si="8"/>
        <v>0</v>
      </c>
      <c r="P73" s="280">
        <f>M73</f>
        <v>31.562144443082524</v>
      </c>
      <c r="Q73" s="280"/>
      <c r="R73" s="280">
        <f t="shared" si="9"/>
        <v>0</v>
      </c>
      <c r="S73" s="2"/>
    </row>
    <row r="74" spans="1:19" x14ac:dyDescent="0.75">
      <c r="A74" s="2"/>
      <c r="B74" s="2" t="s">
        <v>1397</v>
      </c>
      <c r="C74" s="2" t="s">
        <v>1520</v>
      </c>
      <c r="D74" s="282">
        <f>[1]GDP!X74</f>
        <v>0.26006752118571447</v>
      </c>
      <c r="E74" s="282">
        <f>[1]GDP!Y74</f>
        <v>0.78312071127905725</v>
      </c>
      <c r="F74" s="282">
        <f>[1]GDP!Z74</f>
        <v>0.58637760144231965</v>
      </c>
      <c r="G74" s="282">
        <f>[1]GDP!AA74</f>
        <v>0.1967431098367376</v>
      </c>
      <c r="H74" s="2"/>
      <c r="I74" s="2"/>
      <c r="J74" s="2" t="s">
        <v>1187</v>
      </c>
      <c r="K74" s="280">
        <f>[1]SUT!AI75</f>
        <v>0</v>
      </c>
      <c r="L74" s="280">
        <f>[1]SUT!AJ75</f>
        <v>0</v>
      </c>
      <c r="M74" s="281">
        <f>[1]SUT!AK75</f>
        <v>10.236678118509499</v>
      </c>
      <c r="N74" s="280">
        <f t="shared" si="7"/>
        <v>0</v>
      </c>
      <c r="O74" s="280">
        <f t="shared" si="8"/>
        <v>0</v>
      </c>
      <c r="P74" s="280">
        <f>M74</f>
        <v>10.236678118509499</v>
      </c>
      <c r="Q74" s="280"/>
      <c r="R74" s="280">
        <f t="shared" si="9"/>
        <v>0</v>
      </c>
      <c r="S74" s="2"/>
    </row>
    <row r="75" spans="1:19" x14ac:dyDescent="0.75">
      <c r="A75" s="2"/>
      <c r="B75" s="2" t="s">
        <v>1321</v>
      </c>
      <c r="C75" s="2" t="s">
        <v>1521</v>
      </c>
      <c r="D75" s="282">
        <f>[1]GDP!X75</f>
        <v>163.60557375479334</v>
      </c>
      <c r="E75" s="282">
        <f>[1]GDP!Y75</f>
        <v>162.1164060529108</v>
      </c>
      <c r="F75" s="282">
        <f>[1]GDP!Z75</f>
        <v>78.540129359851065</v>
      </c>
      <c r="G75" s="282">
        <f>[1]GDP!AA75</f>
        <v>83.576276693059739</v>
      </c>
      <c r="H75" s="2"/>
      <c r="I75" s="2"/>
      <c r="J75" s="2" t="s">
        <v>182</v>
      </c>
      <c r="K75" s="280">
        <f>[1]SUT!AI76</f>
        <v>22.169753301253365</v>
      </c>
      <c r="L75" s="280">
        <f>[1]SUT!AJ76</f>
        <v>0</v>
      </c>
      <c r="M75" s="281">
        <f>[1]SUT!AK76</f>
        <v>0</v>
      </c>
      <c r="N75" s="280">
        <f t="shared" si="7"/>
        <v>22.169753301253365</v>
      </c>
      <c r="O75" s="280">
        <f t="shared" si="8"/>
        <v>0</v>
      </c>
      <c r="P75" s="280"/>
      <c r="Q75" s="280"/>
      <c r="R75" s="280">
        <f t="shared" si="9"/>
        <v>0</v>
      </c>
      <c r="S75" s="2"/>
    </row>
    <row r="76" spans="1:19" x14ac:dyDescent="0.75">
      <c r="A76" s="2"/>
      <c r="B76" s="2" t="s">
        <v>1322</v>
      </c>
      <c r="C76" s="2" t="s">
        <v>1522</v>
      </c>
      <c r="D76" s="282">
        <f>[1]GDP!X76</f>
        <v>48.901117981071067</v>
      </c>
      <c r="E76" s="282">
        <f>[1]GDP!Y76</f>
        <v>44.182947054088658</v>
      </c>
      <c r="F76" s="282">
        <f>[1]GDP!Z76</f>
        <v>16.043306779921018</v>
      </c>
      <c r="G76" s="282">
        <f>[1]GDP!AA76</f>
        <v>28.13964027416764</v>
      </c>
      <c r="H76" s="2"/>
      <c r="I76" s="2"/>
      <c r="J76" s="2" t="s">
        <v>184</v>
      </c>
      <c r="K76" s="280">
        <f>[1]SUT!AI77</f>
        <v>21.132162035167159</v>
      </c>
      <c r="L76" s="280">
        <f>[1]SUT!AJ77</f>
        <v>0</v>
      </c>
      <c r="M76" s="281">
        <f>[1]SUT!AK77</f>
        <v>0</v>
      </c>
      <c r="N76" s="280">
        <f t="shared" si="7"/>
        <v>21.132162035167159</v>
      </c>
      <c r="O76" s="280">
        <f t="shared" si="8"/>
        <v>0</v>
      </c>
      <c r="P76" s="280"/>
      <c r="Q76" s="280"/>
      <c r="R76" s="280">
        <f t="shared" si="9"/>
        <v>0</v>
      </c>
      <c r="S76" s="2"/>
    </row>
    <row r="77" spans="1:19" x14ac:dyDescent="0.75">
      <c r="A77" s="2"/>
      <c r="B77" s="2" t="s">
        <v>1323</v>
      </c>
      <c r="C77" s="2" t="s">
        <v>1523</v>
      </c>
      <c r="D77" s="282">
        <f>[1]GDP!X77</f>
        <v>8.6291667936945124</v>
      </c>
      <c r="E77" s="282">
        <f>[1]GDP!Y77</f>
        <v>9.153179196934369</v>
      </c>
      <c r="F77" s="282">
        <f>[1]GDP!Z77</f>
        <v>5.2308440754184637</v>
      </c>
      <c r="G77" s="282">
        <f>[1]GDP!AA77</f>
        <v>3.9223351215159052</v>
      </c>
      <c r="H77" s="2"/>
      <c r="I77" s="2"/>
      <c r="J77" s="2" t="s">
        <v>1192</v>
      </c>
      <c r="K77" s="280">
        <f>[1]SUT!AI78</f>
        <v>3.7663146475521061</v>
      </c>
      <c r="L77" s="280">
        <f>[1]SUT!AJ78</f>
        <v>0</v>
      </c>
      <c r="M77" s="281">
        <f>[1]SUT!AK78</f>
        <v>0</v>
      </c>
      <c r="N77" s="280">
        <f t="shared" si="7"/>
        <v>3.7663146475521061</v>
      </c>
      <c r="O77" s="280">
        <f t="shared" si="8"/>
        <v>0</v>
      </c>
      <c r="P77" s="280"/>
      <c r="Q77" s="280"/>
      <c r="R77" s="280">
        <f t="shared" si="9"/>
        <v>0</v>
      </c>
      <c r="S77" s="2"/>
    </row>
    <row r="78" spans="1:19" x14ac:dyDescent="0.75">
      <c r="A78" s="2"/>
      <c r="B78" s="2" t="s">
        <v>1324</v>
      </c>
      <c r="C78" s="2" t="s">
        <v>1524</v>
      </c>
      <c r="D78" s="282">
        <f>[1]GDP!X78</f>
        <v>1288.1823156986086</v>
      </c>
      <c r="E78" s="282">
        <f>[1]GDP!Y78</f>
        <v>1301.5981047316182</v>
      </c>
      <c r="F78" s="282">
        <f>[1]GDP!Z78</f>
        <v>843.12858165947955</v>
      </c>
      <c r="G78" s="282">
        <f>[1]GDP!AA78</f>
        <v>458.4695230721386</v>
      </c>
      <c r="H78" s="2"/>
      <c r="I78" s="2"/>
      <c r="J78" s="2" t="s">
        <v>186</v>
      </c>
      <c r="K78" s="280">
        <f>[1]SUT!AI79</f>
        <v>63.314177041335228</v>
      </c>
      <c r="L78" s="280">
        <f>[1]SUT!AJ79</f>
        <v>0</v>
      </c>
      <c r="M78" s="281">
        <f>[1]SUT!AK79</f>
        <v>1142.5116675814218</v>
      </c>
      <c r="N78" s="280">
        <f t="shared" si="7"/>
        <v>63.314177041335228</v>
      </c>
      <c r="O78" s="280">
        <f t="shared" si="8"/>
        <v>0</v>
      </c>
      <c r="P78" s="280">
        <f>M78</f>
        <v>1142.5116675814218</v>
      </c>
      <c r="Q78" s="280"/>
      <c r="R78" s="280">
        <f t="shared" si="9"/>
        <v>0</v>
      </c>
      <c r="S78" s="2"/>
    </row>
    <row r="79" spans="1:19" x14ac:dyDescent="0.75">
      <c r="A79" s="2"/>
      <c r="B79" s="2" t="s">
        <v>1325</v>
      </c>
      <c r="C79" s="2" t="s">
        <v>1525</v>
      </c>
      <c r="D79" s="282">
        <f>[1]GDP!X79</f>
        <v>0</v>
      </c>
      <c r="E79" s="282">
        <f>[1]GDP!Y79</f>
        <v>0</v>
      </c>
      <c r="F79" s="282">
        <f>[1]GDP!Z79</f>
        <v>0</v>
      </c>
      <c r="G79" s="282">
        <f>[1]GDP!AA79</f>
        <v>0</v>
      </c>
      <c r="H79" s="2"/>
      <c r="I79" s="2"/>
      <c r="J79" s="2" t="s">
        <v>1196</v>
      </c>
      <c r="K79" s="280">
        <f>[1]SUT!AI80</f>
        <v>0</v>
      </c>
      <c r="L79" s="280">
        <f>[1]SUT!AJ80</f>
        <v>0</v>
      </c>
      <c r="M79" s="281">
        <f>[1]SUT!AK80</f>
        <v>0</v>
      </c>
      <c r="N79" s="280">
        <f t="shared" si="7"/>
        <v>0</v>
      </c>
      <c r="O79" s="280">
        <f t="shared" si="8"/>
        <v>0</v>
      </c>
      <c r="P79" s="280"/>
      <c r="Q79" s="280"/>
      <c r="R79" s="280">
        <f t="shared" si="9"/>
        <v>0</v>
      </c>
      <c r="S79" s="2"/>
    </row>
    <row r="80" spans="1:19" x14ac:dyDescent="0.75">
      <c r="A80" s="2"/>
      <c r="B80" s="2" t="s">
        <v>1326</v>
      </c>
      <c r="C80" s="2" t="s">
        <v>1526</v>
      </c>
      <c r="D80" s="282">
        <f>[1]GDP!X80</f>
        <v>50.837891100189935</v>
      </c>
      <c r="E80" s="282">
        <f>[1]GDP!Y80</f>
        <v>56.123167835562171</v>
      </c>
      <c r="F80" s="282">
        <f>[1]GDP!Z80</f>
        <v>15.813318397634809</v>
      </c>
      <c r="G80" s="282">
        <f>[1]GDP!AA80</f>
        <v>40.309849437927362</v>
      </c>
      <c r="H80" s="2"/>
      <c r="I80" s="2"/>
      <c r="J80" s="2" t="s">
        <v>1199</v>
      </c>
      <c r="K80" s="280">
        <f>[1]SUT!AI81</f>
        <v>8.1779176685049251</v>
      </c>
      <c r="L80" s="280">
        <f>[1]SUT!AJ81</f>
        <v>0</v>
      </c>
      <c r="M80" s="281">
        <f>[1]SUT!AK81</f>
        <v>0</v>
      </c>
      <c r="N80" s="280">
        <f t="shared" si="7"/>
        <v>8.1779176685049251</v>
      </c>
      <c r="O80" s="280">
        <f t="shared" si="8"/>
        <v>0</v>
      </c>
      <c r="P80" s="280"/>
      <c r="Q80" s="280"/>
      <c r="R80" s="280">
        <f t="shared" si="9"/>
        <v>0</v>
      </c>
      <c r="S80" s="2"/>
    </row>
    <row r="81" spans="1:19" x14ac:dyDescent="0.75">
      <c r="A81" s="2"/>
      <c r="B81" s="2" t="s">
        <v>1327</v>
      </c>
      <c r="C81" s="2" t="s">
        <v>1527</v>
      </c>
      <c r="D81" s="282">
        <f>[1]GDP!X81</f>
        <v>9.4425562663453544</v>
      </c>
      <c r="E81" s="282">
        <f>[1]GDP!Y81</f>
        <v>11.781521443080107</v>
      </c>
      <c r="F81" s="282">
        <f>[1]GDP!Z81</f>
        <v>6.9258819202212756</v>
      </c>
      <c r="G81" s="282">
        <f>[1]GDP!AA81</f>
        <v>4.8556395228588318</v>
      </c>
      <c r="H81" s="2"/>
      <c r="I81" s="2"/>
      <c r="J81" s="2" t="s">
        <v>1202</v>
      </c>
      <c r="K81" s="280">
        <f>[1]SUT!AI82</f>
        <v>5.2568793762475248E-13</v>
      </c>
      <c r="L81" s="280">
        <f>[1]SUT!AJ82</f>
        <v>0</v>
      </c>
      <c r="M81" s="281">
        <f>[1]SUT!AK82</f>
        <v>0</v>
      </c>
      <c r="N81" s="280">
        <f t="shared" si="7"/>
        <v>5.2568793762475248E-13</v>
      </c>
      <c r="O81" s="280">
        <f t="shared" si="8"/>
        <v>0</v>
      </c>
      <c r="P81" s="280"/>
      <c r="Q81" s="280"/>
      <c r="R81" s="280">
        <f t="shared" si="9"/>
        <v>0</v>
      </c>
      <c r="S81" s="2"/>
    </row>
    <row r="82" spans="1:19" x14ac:dyDescent="0.75">
      <c r="A82" s="2"/>
      <c r="B82" s="2" t="s">
        <v>1328</v>
      </c>
      <c r="C82" s="2" t="s">
        <v>1528</v>
      </c>
      <c r="D82" s="282">
        <f>[1]GDP!X82</f>
        <v>367.27360786784817</v>
      </c>
      <c r="E82" s="282">
        <f>[1]GDP!Y82</f>
        <v>356.57040331288994</v>
      </c>
      <c r="F82" s="282">
        <f>[1]GDP!Z82</f>
        <v>177.7026347201855</v>
      </c>
      <c r="G82" s="282">
        <f>[1]GDP!AA82</f>
        <v>178.86776859270444</v>
      </c>
      <c r="H82" s="2"/>
      <c r="I82" s="2"/>
      <c r="J82" s="2" t="s">
        <v>1205</v>
      </c>
      <c r="K82" s="280">
        <f>[1]SUT!AI83</f>
        <v>0</v>
      </c>
      <c r="L82" s="280">
        <f>[1]SUT!AJ83</f>
        <v>0</v>
      </c>
      <c r="M82" s="281">
        <f>[1]SUT!AK83</f>
        <v>0</v>
      </c>
      <c r="N82" s="280">
        <f t="shared" si="7"/>
        <v>0</v>
      </c>
      <c r="O82" s="280">
        <f t="shared" si="8"/>
        <v>0</v>
      </c>
      <c r="P82" s="280"/>
      <c r="Q82" s="280"/>
      <c r="R82" s="280">
        <f t="shared" si="9"/>
        <v>0</v>
      </c>
      <c r="S82" s="2"/>
    </row>
    <row r="83" spans="1:19" x14ac:dyDescent="0.75">
      <c r="A83" s="2"/>
      <c r="B83" s="2" t="s">
        <v>1329</v>
      </c>
      <c r="C83" s="2" t="s">
        <v>1529</v>
      </c>
      <c r="D83" s="282">
        <f>[1]GDP!X83</f>
        <v>678.08134147863507</v>
      </c>
      <c r="E83" s="282">
        <f>[1]GDP!Y83</f>
        <v>673.16454037565404</v>
      </c>
      <c r="F83" s="282">
        <f>[1]GDP!Z83</f>
        <v>260.23652600728371</v>
      </c>
      <c r="G83" s="282">
        <f>[1]GDP!AA83</f>
        <v>412.92801436837033</v>
      </c>
      <c r="H83" s="2"/>
      <c r="I83" s="2"/>
      <c r="J83" s="2" t="s">
        <v>1208</v>
      </c>
      <c r="K83" s="280">
        <f>[1]SUT!AI84</f>
        <v>0</v>
      </c>
      <c r="L83" s="280">
        <f>[1]SUT!AJ84</f>
        <v>0</v>
      </c>
      <c r="M83" s="281">
        <f>[1]SUT!AK84</f>
        <v>0</v>
      </c>
      <c r="N83" s="280">
        <f t="shared" si="7"/>
        <v>0</v>
      </c>
      <c r="O83" s="280">
        <f t="shared" si="8"/>
        <v>0</v>
      </c>
      <c r="P83" s="280"/>
      <c r="Q83" s="280"/>
      <c r="R83" s="280">
        <f t="shared" si="9"/>
        <v>0</v>
      </c>
      <c r="S83" s="2"/>
    </row>
    <row r="84" spans="1:19" x14ac:dyDescent="0.75">
      <c r="A84" s="2"/>
      <c r="B84" s="2" t="s">
        <v>1330</v>
      </c>
      <c r="C84" s="2" t="s">
        <v>1530</v>
      </c>
      <c r="D84" s="282">
        <f>[1]GDP!X84</f>
        <v>442.63901846297745</v>
      </c>
      <c r="E84" s="282">
        <f>[1]GDP!Y84</f>
        <v>409.8804056236421</v>
      </c>
      <c r="F84" s="282">
        <f>[1]GDP!Z84</f>
        <v>204.92213559480078</v>
      </c>
      <c r="G84" s="282">
        <f>[1]GDP!AA84</f>
        <v>204.95827002884133</v>
      </c>
      <c r="H84" s="2"/>
      <c r="I84" s="2"/>
      <c r="J84" s="2" t="s">
        <v>1211</v>
      </c>
      <c r="K84" s="280">
        <f>[1]SUT!AI85</f>
        <v>267.16062988794408</v>
      </c>
      <c r="L84" s="280">
        <f>[1]SUT!AJ85</f>
        <v>0</v>
      </c>
      <c r="M84" s="281">
        <f>[1]SUT!AK85</f>
        <v>0</v>
      </c>
      <c r="N84" s="280">
        <f t="shared" si="7"/>
        <v>267.16062988794408</v>
      </c>
      <c r="O84" s="280">
        <f t="shared" si="8"/>
        <v>0</v>
      </c>
      <c r="P84" s="280"/>
      <c r="Q84" s="280"/>
      <c r="R84" s="280">
        <f t="shared" si="9"/>
        <v>0</v>
      </c>
      <c r="S84" s="2"/>
    </row>
    <row r="85" spans="1:19" x14ac:dyDescent="0.75">
      <c r="A85" s="2"/>
      <c r="B85" s="2" t="s">
        <v>1331</v>
      </c>
      <c r="C85" s="2" t="s">
        <v>1531</v>
      </c>
      <c r="D85" s="282">
        <f>[1]GDP!X85</f>
        <v>180.34401446036321</v>
      </c>
      <c r="E85" s="282">
        <f>[1]GDP!Y85</f>
        <v>179.48187543513239</v>
      </c>
      <c r="F85" s="282">
        <f>[1]GDP!Z85</f>
        <v>83.759945960224627</v>
      </c>
      <c r="G85" s="282">
        <f>[1]GDP!AA85</f>
        <v>95.721929474907768</v>
      </c>
      <c r="H85" s="2"/>
      <c r="I85" s="2"/>
      <c r="J85" s="2" t="s">
        <v>1214</v>
      </c>
      <c r="K85" s="280">
        <f>[1]SUT!AI86</f>
        <v>11.910008956670969</v>
      </c>
      <c r="L85" s="280">
        <f>[1]SUT!AJ86</f>
        <v>0</v>
      </c>
      <c r="M85" s="281">
        <f>[1]SUT!AK86</f>
        <v>0</v>
      </c>
      <c r="N85" s="280">
        <f t="shared" si="7"/>
        <v>11.910008956670969</v>
      </c>
      <c r="O85" s="280">
        <f t="shared" si="8"/>
        <v>0</v>
      </c>
      <c r="P85" s="280"/>
      <c r="Q85" s="280"/>
      <c r="R85" s="280">
        <f t="shared" si="9"/>
        <v>0</v>
      </c>
      <c r="S85" s="2"/>
    </row>
    <row r="86" spans="1:19" x14ac:dyDescent="0.75">
      <c r="A86" s="2"/>
      <c r="B86" s="2" t="s">
        <v>1332</v>
      </c>
      <c r="C86" s="2" t="s">
        <v>1532</v>
      </c>
      <c r="D86" s="282">
        <f>[1]GDP!X86</f>
        <v>32.801446026036501</v>
      </c>
      <c r="E86" s="282">
        <f>[1]GDP!Y86</f>
        <v>68.866662002748569</v>
      </c>
      <c r="F86" s="282">
        <f>[1]GDP!Z86</f>
        <v>24.883719643006287</v>
      </c>
      <c r="G86" s="282">
        <f>[1]GDP!AA86</f>
        <v>43.982942359742282</v>
      </c>
      <c r="H86" s="2"/>
      <c r="I86" s="2"/>
      <c r="J86" s="2" t="s">
        <v>1217</v>
      </c>
      <c r="K86" s="280">
        <f>[1]SUT!AI87</f>
        <v>2.6155556098899955</v>
      </c>
      <c r="L86" s="280">
        <f>[1]SUT!AJ87</f>
        <v>0</v>
      </c>
      <c r="M86" s="281">
        <f>[1]SUT!AK87</f>
        <v>0</v>
      </c>
      <c r="N86" s="280">
        <f t="shared" si="7"/>
        <v>2.6155556098899955</v>
      </c>
      <c r="O86" s="280">
        <f t="shared" si="8"/>
        <v>0</v>
      </c>
      <c r="P86" s="280"/>
      <c r="Q86" s="280"/>
      <c r="R86" s="280">
        <f t="shared" si="9"/>
        <v>0</v>
      </c>
      <c r="S86" s="2"/>
    </row>
    <row r="87" spans="1:19" x14ac:dyDescent="0.75">
      <c r="A87" s="2"/>
      <c r="B87" s="2" t="s">
        <v>1333</v>
      </c>
      <c r="C87" s="2" t="s">
        <v>1533</v>
      </c>
      <c r="D87" s="282">
        <f>[1]GDP!X87</f>
        <v>10.230316543438413</v>
      </c>
      <c r="E87" s="282">
        <f>[1]GDP!Y87</f>
        <v>15.95301114017826</v>
      </c>
      <c r="F87" s="282">
        <f>[1]GDP!Z87</f>
        <v>5.9606480994983624</v>
      </c>
      <c r="G87" s="282">
        <f>[1]GDP!AA87</f>
        <v>9.9923630406798978</v>
      </c>
      <c r="H87" s="2"/>
      <c r="I87" s="2"/>
      <c r="J87" s="2" t="s">
        <v>1220</v>
      </c>
      <c r="K87" s="280">
        <f>[1]SUT!AI88</f>
        <v>1.0905311733510921</v>
      </c>
      <c r="L87" s="280">
        <f>[1]SUT!AJ88</f>
        <v>0</v>
      </c>
      <c r="M87" s="281">
        <f>[1]SUT!AK88</f>
        <v>0</v>
      </c>
      <c r="N87" s="280">
        <f t="shared" si="7"/>
        <v>1.0905311733510921</v>
      </c>
      <c r="O87" s="280">
        <f t="shared" si="8"/>
        <v>0</v>
      </c>
      <c r="P87" s="280"/>
      <c r="Q87" s="280"/>
      <c r="R87" s="280">
        <f t="shared" si="9"/>
        <v>0</v>
      </c>
      <c r="S87" s="2"/>
    </row>
    <row r="88" spans="1:19" x14ac:dyDescent="0.75">
      <c r="A88" s="2"/>
      <c r="B88" s="2" t="s">
        <v>1334</v>
      </c>
      <c r="C88" s="2" t="s">
        <v>1534</v>
      </c>
      <c r="D88" s="282">
        <f>[1]GDP!X88</f>
        <v>516.57322113692339</v>
      </c>
      <c r="E88" s="282">
        <f>[1]GDP!Y88</f>
        <v>512.41573547802329</v>
      </c>
      <c r="F88" s="282">
        <f>[1]GDP!Z88</f>
        <v>372.64710112034868</v>
      </c>
      <c r="G88" s="282">
        <f>[1]GDP!AA88</f>
        <v>139.76863435767461</v>
      </c>
      <c r="H88" s="2"/>
      <c r="I88" s="2"/>
      <c r="J88" s="2" t="s">
        <v>189</v>
      </c>
      <c r="K88" s="280">
        <f>[1]SUT!AI89</f>
        <v>355.1362906890709</v>
      </c>
      <c r="L88" s="280">
        <f>[1]SUT!AJ89</f>
        <v>0</v>
      </c>
      <c r="M88" s="281">
        <f>[1]SUT!AK89</f>
        <v>0</v>
      </c>
      <c r="N88" s="280">
        <f t="shared" si="7"/>
        <v>355.1362906890709</v>
      </c>
      <c r="O88" s="280">
        <f t="shared" si="8"/>
        <v>0</v>
      </c>
      <c r="P88" s="280"/>
      <c r="Q88" s="280"/>
      <c r="R88" s="280">
        <f t="shared" si="9"/>
        <v>0</v>
      </c>
      <c r="S88" s="2"/>
    </row>
    <row r="89" spans="1:19" x14ac:dyDescent="0.75">
      <c r="A89" s="2"/>
      <c r="B89" s="2" t="s">
        <v>1336</v>
      </c>
      <c r="C89" s="2" t="s">
        <v>1535</v>
      </c>
      <c r="D89" s="282">
        <f>[1]GDP!X89</f>
        <v>29.464900830779087</v>
      </c>
      <c r="E89" s="282">
        <f>[1]GDP!Y89</f>
        <v>31.662677596676112</v>
      </c>
      <c r="F89" s="282">
        <f>[1]GDP!Z89</f>
        <v>8.9659725218773332</v>
      </c>
      <c r="G89" s="282">
        <f>[1]GDP!AA89</f>
        <v>22.696705074798778</v>
      </c>
      <c r="H89" s="2"/>
      <c r="I89" s="2"/>
      <c r="J89" s="2" t="s">
        <v>1223</v>
      </c>
      <c r="K89" s="280">
        <f>[1]SUT!AI90</f>
        <v>16.08914269432983</v>
      </c>
      <c r="L89" s="280">
        <f>[1]SUT!AJ90</f>
        <v>0</v>
      </c>
      <c r="M89" s="281">
        <f>[1]SUT!AK90</f>
        <v>0</v>
      </c>
      <c r="N89" s="280">
        <f t="shared" si="7"/>
        <v>16.08914269432983</v>
      </c>
      <c r="O89" s="280">
        <f t="shared" si="8"/>
        <v>0</v>
      </c>
      <c r="P89" s="280"/>
      <c r="Q89" s="280"/>
      <c r="R89" s="280">
        <f t="shared" si="9"/>
        <v>0</v>
      </c>
      <c r="S89" s="2"/>
    </row>
    <row r="90" spans="1:19" x14ac:dyDescent="0.75">
      <c r="A90" s="2"/>
      <c r="B90" s="2" t="s">
        <v>1337</v>
      </c>
      <c r="C90" s="2" t="s">
        <v>1536</v>
      </c>
      <c r="D90" s="282">
        <f>[1]GDP!X90</f>
        <v>128.09289037361077</v>
      </c>
      <c r="E90" s="282">
        <f>[1]GDP!Y90</f>
        <v>189.91353056253837</v>
      </c>
      <c r="F90" s="282">
        <f>[1]GDP!Z90</f>
        <v>100.62440530105981</v>
      </c>
      <c r="G90" s="282">
        <f>[1]GDP!AA90</f>
        <v>89.28912526147856</v>
      </c>
      <c r="H90" s="2"/>
      <c r="I90" s="2"/>
      <c r="J90" s="2" t="s">
        <v>194</v>
      </c>
      <c r="K90" s="280">
        <f>[1]SUT!AI91</f>
        <v>105.9884929716121</v>
      </c>
      <c r="L90" s="280">
        <f>[1]SUT!AJ91</f>
        <v>0</v>
      </c>
      <c r="M90" s="281">
        <f>[1]SUT!AK91</f>
        <v>0</v>
      </c>
      <c r="N90" s="280">
        <f t="shared" si="7"/>
        <v>105.9884929716121</v>
      </c>
      <c r="O90" s="280">
        <f t="shared" si="8"/>
        <v>0</v>
      </c>
      <c r="P90" s="280"/>
      <c r="Q90" s="280"/>
      <c r="R90" s="280">
        <f t="shared" si="9"/>
        <v>0</v>
      </c>
      <c r="S90" s="2"/>
    </row>
    <row r="91" spans="1:19" x14ac:dyDescent="0.75">
      <c r="A91" s="2"/>
      <c r="B91" s="2" t="s">
        <v>1338</v>
      </c>
      <c r="C91" s="2" t="s">
        <v>1537</v>
      </c>
      <c r="D91" s="282">
        <f>[1]GDP!X91</f>
        <v>44.222811719960958</v>
      </c>
      <c r="E91" s="282">
        <f>[1]GDP!Y91</f>
        <v>37.325803742323629</v>
      </c>
      <c r="F91" s="282">
        <f>[1]GDP!Z91</f>
        <v>15.222643526459454</v>
      </c>
      <c r="G91" s="282">
        <f>[1]GDP!AA91</f>
        <v>22.103160215864175</v>
      </c>
      <c r="H91" s="2"/>
      <c r="I91" s="2"/>
      <c r="J91" s="2" t="s">
        <v>1227</v>
      </c>
      <c r="K91" s="280">
        <f>[1]SUT!AI92</f>
        <v>0</v>
      </c>
      <c r="L91" s="280">
        <f>[1]SUT!AJ92</f>
        <v>0</v>
      </c>
      <c r="M91" s="281">
        <f>[1]SUT!AK92</f>
        <v>0.12445924499703037</v>
      </c>
      <c r="N91" s="280">
        <f t="shared" si="7"/>
        <v>0</v>
      </c>
      <c r="O91" s="280">
        <f t="shared" si="8"/>
        <v>0</v>
      </c>
      <c r="P91" s="280">
        <f>M91</f>
        <v>0.12445924499703037</v>
      </c>
      <c r="Q91" s="280"/>
      <c r="R91" s="280">
        <f t="shared" si="9"/>
        <v>0</v>
      </c>
      <c r="S91" s="2"/>
    </row>
    <row r="92" spans="1:19" x14ac:dyDescent="0.75">
      <c r="A92" s="2"/>
      <c r="B92" s="2" t="s">
        <v>1339</v>
      </c>
      <c r="C92" s="2" t="s">
        <v>1538</v>
      </c>
      <c r="D92" s="282">
        <f>[1]GDP!X92</f>
        <v>115.73190441197772</v>
      </c>
      <c r="E92" s="282">
        <f>[1]GDP!Y92</f>
        <v>115.73190441197856</v>
      </c>
      <c r="F92" s="282">
        <f>[1]GDP!Z92</f>
        <v>61.798633177089471</v>
      </c>
      <c r="G92" s="282">
        <f>[1]GDP!AA92</f>
        <v>53.933271234889091</v>
      </c>
      <c r="H92" s="2"/>
      <c r="I92" s="2"/>
      <c r="J92" s="2" t="s">
        <v>1230</v>
      </c>
      <c r="K92" s="280">
        <f>[1]SUT!AI93</f>
        <v>48.74312704616041</v>
      </c>
      <c r="L92" s="280">
        <f>[1]SUT!AJ93</f>
        <v>23.086295491788295</v>
      </c>
      <c r="M92" s="281">
        <f>[1]SUT!AK93</f>
        <v>0</v>
      </c>
      <c r="N92" s="280">
        <f t="shared" si="7"/>
        <v>48.74312704616041</v>
      </c>
      <c r="O92" s="280">
        <f t="shared" si="8"/>
        <v>23.086295491788295</v>
      </c>
      <c r="P92" s="280"/>
      <c r="Q92" s="280"/>
      <c r="R92" s="280">
        <f t="shared" si="9"/>
        <v>0</v>
      </c>
      <c r="S92" s="2"/>
    </row>
    <row r="93" spans="1:19" x14ac:dyDescent="0.75">
      <c r="A93" s="2"/>
      <c r="B93" s="2" t="s">
        <v>1340</v>
      </c>
      <c r="C93" s="2" t="s">
        <v>1539</v>
      </c>
      <c r="D93" s="282">
        <f>[1]GDP!X93</f>
        <v>48.79762324488668</v>
      </c>
      <c r="E93" s="282">
        <f>[1]GDP!Y93</f>
        <v>48.797623244886886</v>
      </c>
      <c r="F93" s="282">
        <f>[1]GDP!Z93</f>
        <v>8.9024495627465186</v>
      </c>
      <c r="G93" s="282">
        <f>[1]GDP!AA93</f>
        <v>39.895173682140367</v>
      </c>
      <c r="H93" s="2"/>
      <c r="I93" s="2"/>
      <c r="J93" s="2" t="s">
        <v>1233</v>
      </c>
      <c r="K93" s="280">
        <f>[1]SUT!AI94</f>
        <v>24.599369148899022</v>
      </c>
      <c r="L93" s="280">
        <f>[1]SUT!AJ94</f>
        <v>0</v>
      </c>
      <c r="M93" s="281">
        <f>[1]SUT!AK94</f>
        <v>0</v>
      </c>
      <c r="N93" s="280">
        <f t="shared" si="7"/>
        <v>24.599369148899022</v>
      </c>
      <c r="O93" s="280">
        <f t="shared" si="8"/>
        <v>0</v>
      </c>
      <c r="P93" s="280"/>
      <c r="Q93" s="280"/>
      <c r="R93" s="280">
        <f t="shared" si="9"/>
        <v>0</v>
      </c>
      <c r="S93" s="2"/>
    </row>
    <row r="94" spans="1:19" x14ac:dyDescent="0.75">
      <c r="A94" s="2"/>
      <c r="B94" s="2" t="s">
        <v>1341</v>
      </c>
      <c r="C94" s="2" t="s">
        <v>1540</v>
      </c>
      <c r="D94" s="282">
        <f>[1]GDP!X94</f>
        <v>155.51154737347102</v>
      </c>
      <c r="E94" s="282">
        <f>[1]GDP!Y94</f>
        <v>142.34074204308925</v>
      </c>
      <c r="F94" s="282">
        <f>[1]GDP!Z94</f>
        <v>45.305778595326217</v>
      </c>
      <c r="G94" s="282">
        <f>[1]GDP!AA94</f>
        <v>97.034963447763033</v>
      </c>
      <c r="H94" s="2"/>
      <c r="I94" s="2"/>
      <c r="J94" s="2" t="s">
        <v>1236</v>
      </c>
      <c r="K94" s="280">
        <f>[1]SUT!AI95</f>
        <v>70.839597605150232</v>
      </c>
      <c r="L94" s="280">
        <f>[1]SUT!AJ95</f>
        <v>0</v>
      </c>
      <c r="M94" s="281">
        <f>[1]SUT!AK95</f>
        <v>0</v>
      </c>
      <c r="N94" s="280">
        <f t="shared" si="7"/>
        <v>70.839597605150232</v>
      </c>
      <c r="O94" s="280">
        <f t="shared" si="8"/>
        <v>0</v>
      </c>
      <c r="P94" s="280"/>
      <c r="Q94" s="280"/>
      <c r="R94" s="280">
        <f t="shared" si="9"/>
        <v>0</v>
      </c>
      <c r="S94" s="2"/>
    </row>
    <row r="95" spans="1:19" x14ac:dyDescent="0.75">
      <c r="A95" s="2"/>
      <c r="B95" s="2" t="s">
        <v>1342</v>
      </c>
      <c r="C95" s="2" t="s">
        <v>1541</v>
      </c>
      <c r="D95" s="282">
        <f>[1]GDP!X95</f>
        <v>414.34401969893241</v>
      </c>
      <c r="E95" s="282">
        <f>[1]GDP!Y95</f>
        <v>414.04968899806249</v>
      </c>
      <c r="F95" s="282">
        <f>[1]GDP!Z95</f>
        <v>0</v>
      </c>
      <c r="G95" s="282">
        <f>[1]GDP!AA95</f>
        <v>414.04968899806249</v>
      </c>
      <c r="H95" s="2"/>
      <c r="I95" s="2"/>
      <c r="J95" s="2" t="s">
        <v>1239</v>
      </c>
      <c r="K95" s="280">
        <f>[1]SUT!AI96</f>
        <v>410.26672103646155</v>
      </c>
      <c r="L95" s="280">
        <f>[1]SUT!AJ96</f>
        <v>0</v>
      </c>
      <c r="M95" s="281">
        <f>[1]SUT!AK96</f>
        <v>0</v>
      </c>
      <c r="N95" s="280">
        <f t="shared" si="7"/>
        <v>410.26672103646155</v>
      </c>
      <c r="O95" s="280">
        <f t="shared" si="8"/>
        <v>0</v>
      </c>
      <c r="P95" s="280"/>
      <c r="Q95" s="280"/>
      <c r="R95" s="280">
        <f t="shared" si="9"/>
        <v>0</v>
      </c>
      <c r="S95" s="2"/>
    </row>
    <row r="96" spans="1:19" x14ac:dyDescent="0.75">
      <c r="A96" s="2"/>
      <c r="B96" s="2" t="s">
        <v>1343</v>
      </c>
      <c r="C96" s="2" t="s">
        <v>1542</v>
      </c>
      <c r="D96" s="282">
        <f>[1]GDP!X96</f>
        <v>188.02977571233589</v>
      </c>
      <c r="E96" s="282">
        <f>[1]GDP!Y96</f>
        <v>163.89396695361663</v>
      </c>
      <c r="F96" s="282">
        <f>[1]GDP!Z96</f>
        <v>18.42427013145425</v>
      </c>
      <c r="G96" s="282">
        <f>[1]GDP!AA96</f>
        <v>145.46969682216238</v>
      </c>
      <c r="H96" s="2"/>
      <c r="I96" s="2"/>
      <c r="J96" s="2" t="s">
        <v>196</v>
      </c>
      <c r="K96" s="280">
        <f>[1]SUT!AI97</f>
        <v>6.3446350395679474E-12</v>
      </c>
      <c r="L96" s="280">
        <f>[1]SUT!AJ97</f>
        <v>0</v>
      </c>
      <c r="M96" s="281">
        <f>[1]SUT!AK97</f>
        <v>0</v>
      </c>
      <c r="N96" s="280">
        <f t="shared" si="7"/>
        <v>6.3446350395679474E-12</v>
      </c>
      <c r="O96" s="280">
        <f t="shared" si="8"/>
        <v>0</v>
      </c>
      <c r="P96" s="280"/>
      <c r="Q96" s="280"/>
      <c r="R96" s="280">
        <f t="shared" si="9"/>
        <v>0</v>
      </c>
      <c r="S96" s="2"/>
    </row>
    <row r="97" spans="1:19" x14ac:dyDescent="0.75">
      <c r="A97" s="2"/>
      <c r="B97" s="2" t="s">
        <v>1344</v>
      </c>
      <c r="C97" s="2" t="s">
        <v>1543</v>
      </c>
      <c r="D97" s="282">
        <f>[1]GDP!X97</f>
        <v>60.681637614375482</v>
      </c>
      <c r="E97" s="282">
        <f>[1]GDP!Y97</f>
        <v>55.581231363320491</v>
      </c>
      <c r="F97" s="282">
        <f>[1]GDP!Z97</f>
        <v>8.5502122064656234</v>
      </c>
      <c r="G97" s="282">
        <f>[1]GDP!AA97</f>
        <v>47.031019156854867</v>
      </c>
      <c r="H97" s="2"/>
      <c r="I97" s="2"/>
      <c r="J97" s="2" t="s">
        <v>1243</v>
      </c>
      <c r="K97" s="280">
        <f>[1]SUT!AI98</f>
        <v>0</v>
      </c>
      <c r="L97" s="280">
        <f>[1]SUT!AJ98</f>
        <v>0</v>
      </c>
      <c r="M97" s="281">
        <f>[1]SUT!AK98</f>
        <v>0</v>
      </c>
      <c r="N97" s="280">
        <f t="shared" si="7"/>
        <v>0</v>
      </c>
      <c r="O97" s="280">
        <f t="shared" si="8"/>
        <v>0</v>
      </c>
      <c r="P97" s="280"/>
      <c r="Q97" s="280"/>
      <c r="R97" s="280">
        <f t="shared" si="9"/>
        <v>0</v>
      </c>
      <c r="S97" s="2"/>
    </row>
    <row r="98" spans="1:19" x14ac:dyDescent="0.75">
      <c r="A98" s="2"/>
      <c r="B98" s="2" t="s">
        <v>1345</v>
      </c>
      <c r="C98" s="2" t="s">
        <v>1544</v>
      </c>
      <c r="D98" s="282">
        <f>[1]GDP!X98</f>
        <v>19.735374009707044</v>
      </c>
      <c r="E98" s="282">
        <f>[1]GDP!Y98</f>
        <v>18.773074932558409</v>
      </c>
      <c r="F98" s="282">
        <f>[1]GDP!Z98</f>
        <v>4.2379892340589365</v>
      </c>
      <c r="G98" s="282">
        <f>[1]GDP!AA98</f>
        <v>14.535085698499472</v>
      </c>
      <c r="H98" s="2"/>
      <c r="I98" s="2"/>
      <c r="J98" s="2" t="s">
        <v>1246</v>
      </c>
      <c r="K98" s="280">
        <f>[1]SUT!AI99</f>
        <v>3.1141098588705062E-12</v>
      </c>
      <c r="L98" s="280">
        <f>[1]SUT!AJ99</f>
        <v>0</v>
      </c>
      <c r="M98" s="281">
        <f>[1]SUT!AK99</f>
        <v>0</v>
      </c>
      <c r="N98" s="280">
        <f t="shared" si="7"/>
        <v>3.1141098588705062E-12</v>
      </c>
      <c r="O98" s="280">
        <f t="shared" si="8"/>
        <v>0</v>
      </c>
      <c r="P98" s="280"/>
      <c r="Q98" s="280"/>
      <c r="R98" s="280">
        <f t="shared" si="9"/>
        <v>0</v>
      </c>
      <c r="S98" s="2"/>
    </row>
    <row r="99" spans="1:19" x14ac:dyDescent="0.75">
      <c r="A99" s="2"/>
      <c r="B99" s="2" t="s">
        <v>1346</v>
      </c>
      <c r="C99" s="2" t="s">
        <v>1545</v>
      </c>
      <c r="D99" s="282">
        <f>[1]GDP!X99</f>
        <v>114.37986023336808</v>
      </c>
      <c r="E99" s="282">
        <f>[1]GDP!Y99</f>
        <v>112.789415092179</v>
      </c>
      <c r="F99" s="282">
        <f>[1]GDP!Z99</f>
        <v>10.955703177095998</v>
      </c>
      <c r="G99" s="282">
        <f>[1]GDP!AA99</f>
        <v>101.833711915083</v>
      </c>
      <c r="H99" s="2"/>
      <c r="I99" s="2"/>
      <c r="J99" s="2" t="s">
        <v>1249</v>
      </c>
      <c r="K99" s="280">
        <f>[1]SUT!AI100</f>
        <v>1.7108914610181469</v>
      </c>
      <c r="L99" s="280">
        <f>[1]SUT!AJ100</f>
        <v>0</v>
      </c>
      <c r="M99" s="281">
        <f>[1]SUT!AK100</f>
        <v>0</v>
      </c>
      <c r="N99" s="280">
        <f t="shared" si="7"/>
        <v>1.7108914610181469</v>
      </c>
      <c r="O99" s="280">
        <f t="shared" si="8"/>
        <v>0</v>
      </c>
      <c r="P99" s="280"/>
      <c r="Q99" s="280"/>
      <c r="R99" s="280">
        <f t="shared" si="9"/>
        <v>0</v>
      </c>
      <c r="S99" s="2"/>
    </row>
    <row r="100" spans="1:19" x14ac:dyDescent="0.75">
      <c r="A100" s="2"/>
      <c r="B100" s="2" t="s">
        <v>1347</v>
      </c>
      <c r="C100" s="2" t="s">
        <v>1546</v>
      </c>
      <c r="D100" s="282">
        <f>[1]GDP!X100</f>
        <v>33.921278040036725</v>
      </c>
      <c r="E100" s="282">
        <f>[1]GDP!Y100</f>
        <v>36.917166406528537</v>
      </c>
      <c r="F100" s="282">
        <f>[1]GDP!Z100</f>
        <v>16.412928190640621</v>
      </c>
      <c r="G100" s="282">
        <f>[1]GDP!AA100</f>
        <v>20.504238215887916</v>
      </c>
      <c r="H100" s="2"/>
      <c r="I100" s="2"/>
      <c r="J100" s="2" t="s">
        <v>1252</v>
      </c>
      <c r="K100" s="280">
        <f>[1]SUT!AI101</f>
        <v>31.452325144516351</v>
      </c>
      <c r="L100" s="280">
        <f>[1]SUT!AJ101</f>
        <v>0</v>
      </c>
      <c r="M100" s="281">
        <f>[1]SUT!AK101</f>
        <v>0</v>
      </c>
      <c r="N100" s="280">
        <f t="shared" si="7"/>
        <v>31.452325144516351</v>
      </c>
      <c r="O100" s="280">
        <f t="shared" si="8"/>
        <v>0</v>
      </c>
      <c r="P100" s="280"/>
      <c r="Q100" s="280"/>
      <c r="R100" s="280">
        <f t="shared" si="9"/>
        <v>0</v>
      </c>
      <c r="S100" s="2"/>
    </row>
    <row r="101" spans="1:19" x14ac:dyDescent="0.75">
      <c r="A101" s="2"/>
      <c r="B101" s="2" t="s">
        <v>1348</v>
      </c>
      <c r="C101" s="2" t="s">
        <v>1547</v>
      </c>
      <c r="D101" s="282">
        <f>[1]GDP!X101</f>
        <v>314.90971418416376</v>
      </c>
      <c r="E101" s="282">
        <f>[1]GDP!Y101</f>
        <v>275.67873666566106</v>
      </c>
      <c r="F101" s="282">
        <f>[1]GDP!Z101</f>
        <v>19.487806234843902</v>
      </c>
      <c r="G101" s="282">
        <f>[1]GDP!AA101</f>
        <v>256.19093043081716</v>
      </c>
      <c r="H101" s="2"/>
      <c r="I101" s="2"/>
      <c r="J101" s="2" t="s">
        <v>1255</v>
      </c>
      <c r="K101" s="280">
        <f>[1]SUT!AI102</f>
        <v>6.3655078391870221</v>
      </c>
      <c r="L101" s="280">
        <f>[1]SUT!AJ102</f>
        <v>0</v>
      </c>
      <c r="M101" s="281">
        <f>[1]SUT!AK102</f>
        <v>0</v>
      </c>
      <c r="N101" s="280">
        <f t="shared" si="7"/>
        <v>6.3655078391870221</v>
      </c>
      <c r="O101" s="280">
        <f t="shared" si="8"/>
        <v>0</v>
      </c>
      <c r="P101" s="280"/>
      <c r="Q101" s="280"/>
      <c r="R101" s="280">
        <f t="shared" si="9"/>
        <v>0</v>
      </c>
      <c r="S101" s="2"/>
    </row>
    <row r="102" spans="1:19" x14ac:dyDescent="0.75">
      <c r="A102" s="2"/>
      <c r="B102" s="2" t="s">
        <v>1349</v>
      </c>
      <c r="C102" s="2" t="s">
        <v>1548</v>
      </c>
      <c r="D102" s="282">
        <f>[1]GDP!X102</f>
        <v>1110.1505030974483</v>
      </c>
      <c r="E102" s="282">
        <f>[1]GDP!Y102</f>
        <v>1110.150503097444</v>
      </c>
      <c r="F102" s="282">
        <f>[1]GDP!Z102</f>
        <v>664.12012693536974</v>
      </c>
      <c r="G102" s="282">
        <f>[1]GDP!AA102</f>
        <v>446.03037616207428</v>
      </c>
      <c r="H102" s="2"/>
      <c r="I102" s="2"/>
      <c r="J102" s="2" t="s">
        <v>198</v>
      </c>
      <c r="K102" s="280">
        <f>[1]SUT!AI103</f>
        <v>42.964869509743686</v>
      </c>
      <c r="L102" s="280">
        <f>[1]SUT!AJ103</f>
        <v>887.87190784480492</v>
      </c>
      <c r="M102" s="281">
        <f>[1]SUT!AK103</f>
        <v>0</v>
      </c>
      <c r="N102" s="280">
        <f t="shared" si="7"/>
        <v>42.964869509743721</v>
      </c>
      <c r="O102" s="280">
        <f t="shared" si="8"/>
        <v>887.87190784480492</v>
      </c>
      <c r="P102" s="280"/>
      <c r="Q102" s="280"/>
      <c r="R102" s="280">
        <f t="shared" si="9"/>
        <v>0</v>
      </c>
      <c r="S102" s="2"/>
    </row>
    <row r="103" spans="1:19" x14ac:dyDescent="0.75">
      <c r="A103" s="2"/>
      <c r="B103" s="2" t="s">
        <v>1350</v>
      </c>
      <c r="C103" s="2" t="s">
        <v>1549</v>
      </c>
      <c r="D103" s="282">
        <f>[1]GDP!X103</f>
        <v>360.18246376548552</v>
      </c>
      <c r="E103" s="282">
        <f>[1]GDP!Y103</f>
        <v>367.45636438270361</v>
      </c>
      <c r="F103" s="282">
        <f>[1]GDP!Z103</f>
        <v>136.48109757640663</v>
      </c>
      <c r="G103" s="282">
        <f>[1]GDP!AA103</f>
        <v>230.97526680629699</v>
      </c>
      <c r="H103" s="2"/>
      <c r="I103" s="2"/>
      <c r="J103" s="2" t="s">
        <v>200</v>
      </c>
      <c r="K103" s="280">
        <f>[1]SUT!AI104</f>
        <v>141.68043637765473</v>
      </c>
      <c r="L103" s="280">
        <f>[1]SUT!AJ104</f>
        <v>201.13327631157279</v>
      </c>
      <c r="M103" s="281">
        <f>[1]SUT!AK104</f>
        <v>0</v>
      </c>
      <c r="N103" s="280">
        <f t="shared" ref="N103:N110" si="10">K103-O103+L103</f>
        <v>212.07643637765474</v>
      </c>
      <c r="O103" s="280">
        <f>L103-70.396</f>
        <v>130.73727631157277</v>
      </c>
      <c r="P103" s="280"/>
      <c r="Q103" s="280"/>
      <c r="R103" s="280">
        <f t="shared" ref="R103:R110" si="11">M103-P103</f>
        <v>0</v>
      </c>
      <c r="S103" s="2"/>
    </row>
    <row r="104" spans="1:19" x14ac:dyDescent="0.75">
      <c r="A104" s="2"/>
      <c r="B104" s="2" t="s">
        <v>1351</v>
      </c>
      <c r="C104" s="2" t="s">
        <v>1550</v>
      </c>
      <c r="D104" s="282">
        <f>[1]GDP!X104</f>
        <v>212.79472889611861</v>
      </c>
      <c r="E104" s="282">
        <f>[1]GDP!Y104</f>
        <v>210.85838497485298</v>
      </c>
      <c r="F104" s="282">
        <f>[1]GDP!Z104</f>
        <v>109.35478287453731</v>
      </c>
      <c r="G104" s="282">
        <f>[1]GDP!AA104</f>
        <v>101.50360210031567</v>
      </c>
      <c r="H104" s="2"/>
      <c r="I104" s="2"/>
      <c r="J104" s="2" t="s">
        <v>203</v>
      </c>
      <c r="K104" s="280">
        <f>[1]SUT!AI105</f>
        <v>72.666104443877245</v>
      </c>
      <c r="L104" s="280">
        <f>[1]SUT!AJ105</f>
        <v>140.44929144993546</v>
      </c>
      <c r="M104" s="281">
        <f>[1]SUT!AK105</f>
        <v>0</v>
      </c>
      <c r="N104" s="280">
        <f t="shared" si="10"/>
        <v>190.88310444387724</v>
      </c>
      <c r="O104" s="280">
        <f>L104-118.217</f>
        <v>22.23229144993546</v>
      </c>
      <c r="P104" s="280"/>
      <c r="Q104" s="280"/>
      <c r="R104" s="280">
        <f t="shared" si="11"/>
        <v>0</v>
      </c>
      <c r="S104" s="2"/>
    </row>
    <row r="105" spans="1:19" x14ac:dyDescent="0.75">
      <c r="A105" s="2"/>
      <c r="B105" s="2" t="s">
        <v>1352</v>
      </c>
      <c r="C105" s="2" t="s">
        <v>1551</v>
      </c>
      <c r="D105" s="282">
        <f>[1]GDP!X105</f>
        <v>97.651637514150664</v>
      </c>
      <c r="E105" s="282">
        <f>[1]GDP!Y105</f>
        <v>99.490586080899064</v>
      </c>
      <c r="F105" s="282">
        <f>[1]GDP!Z105</f>
        <v>40.751552141629553</v>
      </c>
      <c r="G105" s="282">
        <f>[1]GDP!AA105</f>
        <v>58.739033939269511</v>
      </c>
      <c r="H105" s="2"/>
      <c r="I105" s="2"/>
      <c r="J105" s="2" t="s">
        <v>1260</v>
      </c>
      <c r="K105" s="280">
        <f>[1]SUT!AI106</f>
        <v>7.1361702020182092</v>
      </c>
      <c r="L105" s="280">
        <f>[1]SUT!AJ106</f>
        <v>90.783020475992231</v>
      </c>
      <c r="M105" s="281">
        <f>[1]SUT!AK106</f>
        <v>0</v>
      </c>
      <c r="N105" s="280">
        <f t="shared" si="10"/>
        <v>7.1361702020182065</v>
      </c>
      <c r="O105" s="280">
        <f>L105</f>
        <v>90.783020475992231</v>
      </c>
      <c r="P105" s="280"/>
      <c r="Q105" s="280"/>
      <c r="R105" s="280">
        <f t="shared" si="11"/>
        <v>0</v>
      </c>
      <c r="S105" s="2"/>
    </row>
    <row r="106" spans="1:19" x14ac:dyDescent="0.75">
      <c r="A106" s="2"/>
      <c r="B106" s="2" t="s">
        <v>1353</v>
      </c>
      <c r="C106" s="2" t="s">
        <v>1552</v>
      </c>
      <c r="D106" s="282">
        <f>[1]GDP!X106</f>
        <v>15.058192853262826</v>
      </c>
      <c r="E106" s="282">
        <f>[1]GDP!Y106</f>
        <v>15.06681762863546</v>
      </c>
      <c r="F106" s="282">
        <f>[1]GDP!Z106</f>
        <v>2.7889477559734654</v>
      </c>
      <c r="G106" s="282">
        <f>[1]GDP!AA106</f>
        <v>12.277869872661995</v>
      </c>
      <c r="H106" s="2"/>
      <c r="I106" s="2"/>
      <c r="J106" s="2" t="s">
        <v>1263</v>
      </c>
      <c r="K106" s="280">
        <f>[1]SUT!AI107</f>
        <v>15.248647514396334</v>
      </c>
      <c r="L106" s="280">
        <f>[1]SUT!AJ107</f>
        <v>0</v>
      </c>
      <c r="M106" s="281">
        <f>[1]SUT!AK107</f>
        <v>0</v>
      </c>
      <c r="N106" s="280">
        <f t="shared" si="10"/>
        <v>15.248647514396334</v>
      </c>
      <c r="O106" s="280">
        <f>L106</f>
        <v>0</v>
      </c>
      <c r="P106" s="280"/>
      <c r="Q106" s="280"/>
      <c r="R106" s="280">
        <f t="shared" si="11"/>
        <v>0</v>
      </c>
      <c r="S106" s="2"/>
    </row>
    <row r="107" spans="1:19" x14ac:dyDescent="0.75">
      <c r="A107" s="2"/>
      <c r="B107" s="2" t="s">
        <v>1354</v>
      </c>
      <c r="C107" s="2" t="s">
        <v>1553</v>
      </c>
      <c r="D107" s="282">
        <f>[1]GDP!X107</f>
        <v>63.374692877109737</v>
      </c>
      <c r="E107" s="282">
        <f>[1]GDP!Y107</f>
        <v>54.933424566222577</v>
      </c>
      <c r="F107" s="282">
        <f>[1]GDP!Z107</f>
        <v>2.6396367180629525</v>
      </c>
      <c r="G107" s="282">
        <f>[1]GDP!AA107</f>
        <v>52.293787848159624</v>
      </c>
      <c r="H107" s="2"/>
      <c r="I107" s="2"/>
      <c r="J107" s="2" t="s">
        <v>1266</v>
      </c>
      <c r="K107" s="280">
        <f>[1]SUT!AI108</f>
        <v>53.17923156108629</v>
      </c>
      <c r="L107" s="280">
        <f>[1]SUT!AJ108</f>
        <v>0</v>
      </c>
      <c r="M107" s="281">
        <f>[1]SUT!AK108</f>
        <v>0</v>
      </c>
      <c r="N107" s="280">
        <f t="shared" si="10"/>
        <v>53.17923156108629</v>
      </c>
      <c r="O107" s="280">
        <f>L107</f>
        <v>0</v>
      </c>
      <c r="P107" s="280"/>
      <c r="Q107" s="280"/>
      <c r="R107" s="280">
        <f t="shared" si="11"/>
        <v>0</v>
      </c>
      <c r="S107" s="2"/>
    </row>
    <row r="108" spans="1:19" x14ac:dyDescent="0.75">
      <c r="A108" s="2"/>
      <c r="B108" s="2" t="s">
        <v>1355</v>
      </c>
      <c r="C108" s="2" t="s">
        <v>1554</v>
      </c>
      <c r="D108" s="282">
        <f>[1]GDP!X108</f>
        <v>407.53024956335776</v>
      </c>
      <c r="E108" s="282">
        <f>[1]GDP!Y108</f>
        <v>408.75737276092963</v>
      </c>
      <c r="F108" s="282">
        <f>[1]GDP!Z108</f>
        <v>107.64325434676113</v>
      </c>
      <c r="G108" s="282">
        <f>[1]GDP!AA108</f>
        <v>301.1141184141685</v>
      </c>
      <c r="H108" s="2"/>
      <c r="I108" s="2"/>
      <c r="J108" s="2" t="s">
        <v>205</v>
      </c>
      <c r="K108" s="280">
        <f>[1]SUT!AI109</f>
        <v>326.66323528380377</v>
      </c>
      <c r="L108" s="280">
        <f>[1]SUT!AJ109</f>
        <v>86.000000000000028</v>
      </c>
      <c r="M108" s="281">
        <f>[1]SUT!AK109</f>
        <v>0</v>
      </c>
      <c r="N108" s="280">
        <f t="shared" si="10"/>
        <v>412.66323528380383</v>
      </c>
      <c r="O108" s="280"/>
      <c r="P108" s="280"/>
      <c r="Q108" s="280"/>
      <c r="R108" s="280">
        <f t="shared" si="11"/>
        <v>0</v>
      </c>
      <c r="S108" s="2"/>
    </row>
    <row r="109" spans="1:19" x14ac:dyDescent="0.75">
      <c r="A109" s="2"/>
      <c r="B109" s="2" t="s">
        <v>1356</v>
      </c>
      <c r="C109" s="2" t="s">
        <v>1555</v>
      </c>
      <c r="D109" s="282">
        <f>[1]GDP!X109</f>
        <v>25.436762017492331</v>
      </c>
      <c r="E109" s="282">
        <f>[1]GDP!Y109</f>
        <v>25.436762017494566</v>
      </c>
      <c r="F109" s="282">
        <f>[1]GDP!Z109</f>
        <v>0.59442349093418301</v>
      </c>
      <c r="G109" s="282">
        <f>[1]GDP!AA109</f>
        <v>24.842338526560383</v>
      </c>
      <c r="H109" s="2"/>
      <c r="I109" s="2"/>
      <c r="J109" s="2" t="s">
        <v>1270</v>
      </c>
      <c r="K109" s="280">
        <f>[1]SUT!AI110</f>
        <v>25.436762017492331</v>
      </c>
      <c r="L109" s="280">
        <f>[1]SUT!AJ110</f>
        <v>0</v>
      </c>
      <c r="M109" s="281">
        <f>[1]SUT!AK110</f>
        <v>0</v>
      </c>
      <c r="N109" s="280">
        <f t="shared" si="10"/>
        <v>25.436762017492331</v>
      </c>
      <c r="O109" s="280">
        <f>L109</f>
        <v>0</v>
      </c>
      <c r="P109" s="280"/>
      <c r="Q109" s="280"/>
      <c r="R109" s="280">
        <f t="shared" si="11"/>
        <v>0</v>
      </c>
      <c r="S109" s="2"/>
    </row>
    <row r="110" spans="1:19" x14ac:dyDescent="0.75">
      <c r="A110" s="2"/>
      <c r="B110" s="2" t="s">
        <v>1357</v>
      </c>
      <c r="C110" s="2" t="s">
        <v>1616</v>
      </c>
      <c r="D110" s="282">
        <f>[1]GDP!X110</f>
        <v>0</v>
      </c>
      <c r="E110" s="282">
        <f>[1]GDP!Y110</f>
        <v>0</v>
      </c>
      <c r="F110" s="282">
        <f>[1]GDP!Z110</f>
        <v>0</v>
      </c>
      <c r="G110" s="282">
        <f>[1]GDP!AA110</f>
        <v>0</v>
      </c>
      <c r="H110" s="2"/>
      <c r="I110" s="2"/>
      <c r="J110" s="2" t="s">
        <v>1619</v>
      </c>
      <c r="K110" s="280">
        <f>[1]SUT!AI111</f>
        <v>-224.37741238863359</v>
      </c>
      <c r="L110" s="280">
        <f>[1]SUT!AJ111</f>
        <v>0</v>
      </c>
      <c r="M110" s="281">
        <f>[1]SUT!AK111</f>
        <v>0</v>
      </c>
      <c r="N110" s="280">
        <f t="shared" si="10"/>
        <v>-224.37741238863359</v>
      </c>
      <c r="O110" s="280">
        <f>L110</f>
        <v>0</v>
      </c>
      <c r="P110" s="280"/>
      <c r="Q110" s="280"/>
      <c r="R110" s="280">
        <f t="shared" si="11"/>
        <v>0</v>
      </c>
      <c r="S110" s="2"/>
    </row>
    <row r="111" spans="1:19" x14ac:dyDescent="0.75">
      <c r="A111" s="2"/>
      <c r="B111" s="2" t="s">
        <v>1657</v>
      </c>
      <c r="C111" s="2" t="s">
        <v>1617</v>
      </c>
      <c r="D111" s="282">
        <f>[1]GDP!X111</f>
        <v>0</v>
      </c>
      <c r="E111" s="282">
        <f>[1]GDP!Y111</f>
        <v>0</v>
      </c>
      <c r="F111" s="282">
        <f>[1]GDP!Z111</f>
        <v>0</v>
      </c>
      <c r="G111" s="282">
        <f>[1]GDP!AA111</f>
        <v>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x14ac:dyDescent="0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3FB0-A659-4EA7-BBAB-51E4218E1F42}">
  <sheetPr>
    <tabColor theme="1" tint="0.34998626667073579"/>
  </sheetPr>
  <dimension ref="A1:AN111"/>
  <sheetViews>
    <sheetView showZeros="0" zoomScale="130" zoomScaleNormal="130" workbookViewId="0">
      <pane xSplit="3" ySplit="6" topLeftCell="Y7" activePane="bottomRight" state="frozen"/>
      <selection activeCell="C17" sqref="C17"/>
      <selection pane="topRight" activeCell="C17" sqref="C17"/>
      <selection pane="bottomLeft" activeCell="C17" sqref="C17"/>
      <selection pane="bottomRight" activeCell="AA46" sqref="AA46"/>
    </sheetView>
  </sheetViews>
  <sheetFormatPr defaultColWidth="0" defaultRowHeight="14.75" zeroHeight="1" x14ac:dyDescent="0.75"/>
  <cols>
    <col min="1" max="3" width="8.7265625" customWidth="1"/>
    <col min="4" max="4" width="19.58984375" customWidth="1"/>
    <col min="5" max="5" width="16.1328125" customWidth="1"/>
    <col min="6" max="6" width="12.453125" customWidth="1"/>
    <col min="7" max="8" width="19.58984375" customWidth="1"/>
    <col min="9" max="9" width="9.40625" customWidth="1"/>
    <col min="10" max="11" width="19.58984375" customWidth="1"/>
    <col min="12" max="12" width="13.5" customWidth="1"/>
    <col min="13" max="13" width="9.40625" customWidth="1"/>
    <col min="14" max="15" width="19.58984375" customWidth="1"/>
    <col min="16" max="16" width="9.31640625" customWidth="1"/>
    <col min="17" max="17" width="16.1328125" customWidth="1"/>
    <col min="18" max="18" width="19.1328125" customWidth="1"/>
    <col min="19" max="19" width="12.953125" customWidth="1"/>
    <col min="20" max="20" width="8.7265625" customWidth="1"/>
    <col min="21" max="21" width="16.36328125" customWidth="1"/>
    <col min="22" max="22" width="16.40625" customWidth="1"/>
    <col min="23" max="23" width="8.7265625" customWidth="1"/>
    <col min="24" max="24" width="13.08984375" customWidth="1"/>
    <col min="25" max="25" width="18.6328125" customWidth="1"/>
    <col min="26" max="26" width="14" customWidth="1"/>
    <col min="27" max="27" width="8.7265625" customWidth="1"/>
    <col min="28" max="28" width="11.08984375" customWidth="1"/>
    <col min="29" max="29" width="17.1796875" customWidth="1"/>
    <col min="30" max="30" width="8.7265625" customWidth="1"/>
    <col min="31" max="31" width="14.40625" customWidth="1"/>
    <col min="32" max="39" width="8.7265625" customWidth="1"/>
    <col min="40" max="40" width="0" hidden="1" customWidth="1"/>
    <col min="41" max="16384" width="8.7265625" hidden="1"/>
  </cols>
  <sheetData>
    <row r="1" spans="1:39" ht="18.5" x14ac:dyDescent="0.9">
      <c r="A1" s="200" t="s">
        <v>1120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4" t="s">
        <v>1785</v>
      </c>
      <c r="AF1" s="4"/>
      <c r="AG1" s="2"/>
      <c r="AH1" s="2"/>
      <c r="AI1" s="2"/>
      <c r="AJ1" s="2"/>
      <c r="AK1" s="2"/>
      <c r="AL1" s="2"/>
      <c r="AM1" s="2"/>
    </row>
    <row r="2" spans="1:39" x14ac:dyDescent="0.75">
      <c r="A2" s="2"/>
      <c r="B2" s="2"/>
      <c r="C2" s="2"/>
      <c r="D2" s="2"/>
      <c r="E2" s="2"/>
      <c r="F2" s="2"/>
      <c r="G2" s="2"/>
      <c r="H2" s="2"/>
      <c r="I2" s="2"/>
      <c r="J2" s="2"/>
      <c r="K2" s="70"/>
      <c r="L2" s="70"/>
      <c r="M2" s="70"/>
      <c r="N2" s="70"/>
      <c r="O2" s="70"/>
      <c r="P2" s="70"/>
      <c r="Q2" s="70"/>
      <c r="R2" s="334" t="s">
        <v>1659</v>
      </c>
      <c r="S2" s="334" t="s">
        <v>1780</v>
      </c>
      <c r="T2" s="334" t="s">
        <v>1781</v>
      </c>
      <c r="U2" s="334" t="s">
        <v>1780</v>
      </c>
      <c r="V2" s="334" t="s">
        <v>1789</v>
      </c>
      <c r="W2" s="334" t="s">
        <v>1789</v>
      </c>
      <c r="X2" s="334" t="s">
        <v>1789</v>
      </c>
      <c r="Y2" s="2"/>
      <c r="Z2" s="2"/>
      <c r="AA2" s="2"/>
      <c r="AB2" s="2"/>
      <c r="AC2" s="2"/>
      <c r="AD2" s="2"/>
      <c r="AE2" s="2"/>
      <c r="AF2" s="287">
        <v>2</v>
      </c>
      <c r="AG2" s="287">
        <v>2</v>
      </c>
      <c r="AH2" s="287">
        <v>2</v>
      </c>
      <c r="AI2" s="287">
        <v>2</v>
      </c>
      <c r="AJ2" s="287">
        <v>2</v>
      </c>
      <c r="AK2" s="287">
        <v>2</v>
      </c>
      <c r="AL2" s="287">
        <v>2</v>
      </c>
      <c r="AM2" s="2"/>
    </row>
    <row r="3" spans="1:39" x14ac:dyDescent="0.75">
      <c r="A3" s="2"/>
      <c r="B3" s="2"/>
      <c r="C3" s="2"/>
      <c r="D3" s="2"/>
      <c r="E3" s="2"/>
      <c r="F3" s="2"/>
      <c r="G3" s="2"/>
      <c r="H3" s="2"/>
      <c r="I3" s="2"/>
      <c r="J3" s="2"/>
      <c r="K3" s="206" t="e">
        <f>SUM(K7:K110)</f>
        <v>#DIV/0!</v>
      </c>
      <c r="L3" s="206">
        <f t="shared" ref="L3:Q3" si="0">SUM(L7:L110)</f>
        <v>0</v>
      </c>
      <c r="M3" s="206">
        <f t="shared" si="0"/>
        <v>0</v>
      </c>
      <c r="N3" s="206">
        <f t="shared" si="0"/>
        <v>0</v>
      </c>
      <c r="O3" s="206" t="e">
        <f t="shared" si="0"/>
        <v>#DIV/0!</v>
      </c>
      <c r="P3" s="206" t="e">
        <f t="shared" si="0"/>
        <v>#DIV/0!</v>
      </c>
      <c r="Q3" s="206" t="e">
        <f t="shared" si="0"/>
        <v>#DIV/0!</v>
      </c>
      <c r="R3" s="335" t="e">
        <f>SUM(R7:R110)</f>
        <v>#DIV/0!</v>
      </c>
      <c r="S3" s="335">
        <f t="shared" ref="S3:V3" si="1">SUM(S7:S110)</f>
        <v>0</v>
      </c>
      <c r="T3" s="335">
        <f>SUM(T7:T110)</f>
        <v>0</v>
      </c>
      <c r="U3" s="335">
        <f t="shared" si="1"/>
        <v>0</v>
      </c>
      <c r="V3" s="335" t="e">
        <f t="shared" si="1"/>
        <v>#DIV/0!</v>
      </c>
      <c r="W3" s="335" t="e">
        <f>SUM(W7:W110)</f>
        <v>#DIV/0!</v>
      </c>
      <c r="X3" s="335" t="e">
        <f>SUM(X7:X110)</f>
        <v>#DIV/0!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 x14ac:dyDescent="0.75">
      <c r="A4" s="2"/>
      <c r="B4" s="2"/>
      <c r="C4" s="2"/>
      <c r="D4" s="4" t="s">
        <v>1779</v>
      </c>
      <c r="E4" s="2"/>
      <c r="F4" s="2"/>
      <c r="G4" s="2"/>
      <c r="H4" s="2"/>
      <c r="I4" s="2"/>
      <c r="J4" s="2"/>
      <c r="K4" s="318" t="s">
        <v>1784</v>
      </c>
      <c r="L4" s="316"/>
      <c r="M4" s="316"/>
      <c r="N4" s="316"/>
      <c r="O4" s="316"/>
      <c r="P4" s="316"/>
      <c r="Q4" s="316"/>
      <c r="R4" s="4" t="s">
        <v>1783</v>
      </c>
      <c r="S4" s="2"/>
      <c r="T4" s="2"/>
      <c r="U4" s="2"/>
      <c r="V4" s="2"/>
      <c r="W4" s="2"/>
      <c r="X4" s="2"/>
      <c r="Y4" s="318" t="s">
        <v>1782</v>
      </c>
      <c r="Z4" s="316"/>
      <c r="AA4" s="316"/>
      <c r="AB4" s="316"/>
      <c r="AC4" s="316"/>
      <c r="AD4" s="316"/>
      <c r="AE4" s="316"/>
      <c r="AF4" s="4" t="s">
        <v>1782</v>
      </c>
      <c r="AG4" s="2"/>
      <c r="AH4" s="2"/>
      <c r="AI4" s="2"/>
      <c r="AJ4" s="2"/>
      <c r="AK4" s="2"/>
      <c r="AL4" s="2"/>
      <c r="AM4" s="2"/>
    </row>
    <row r="5" spans="1:39" x14ac:dyDescent="0.75">
      <c r="A5" s="2"/>
      <c r="B5" s="2"/>
      <c r="C5" s="2"/>
      <c r="D5" s="2" t="s">
        <v>1786</v>
      </c>
      <c r="E5" s="2" t="s">
        <v>1787</v>
      </c>
      <c r="F5" s="2" t="s">
        <v>245</v>
      </c>
      <c r="G5" s="2" t="s">
        <v>1699</v>
      </c>
      <c r="H5" s="2" t="s">
        <v>1788</v>
      </c>
      <c r="I5" s="2" t="s">
        <v>1797</v>
      </c>
      <c r="J5" s="2" t="s">
        <v>1700</v>
      </c>
      <c r="K5" s="319" t="s">
        <v>1786</v>
      </c>
      <c r="L5" s="316" t="s">
        <v>1787</v>
      </c>
      <c r="M5" s="316" t="s">
        <v>245</v>
      </c>
      <c r="N5" s="316" t="s">
        <v>1699</v>
      </c>
      <c r="O5" s="316" t="s">
        <v>1788</v>
      </c>
      <c r="P5" s="316" t="s">
        <v>1797</v>
      </c>
      <c r="Q5" s="316" t="s">
        <v>1700</v>
      </c>
      <c r="R5" s="266" t="s">
        <v>1786</v>
      </c>
      <c r="S5" s="2" t="s">
        <v>1787</v>
      </c>
      <c r="T5" s="2" t="s">
        <v>245</v>
      </c>
      <c r="U5" s="2" t="s">
        <v>1699</v>
      </c>
      <c r="V5" s="2" t="s">
        <v>1788</v>
      </c>
      <c r="W5" s="2" t="s">
        <v>1797</v>
      </c>
      <c r="X5" s="2" t="s">
        <v>1700</v>
      </c>
      <c r="Y5" s="319" t="s">
        <v>1843</v>
      </c>
      <c r="Z5" s="316" t="s">
        <v>1787</v>
      </c>
      <c r="AA5" s="316" t="s">
        <v>245</v>
      </c>
      <c r="AB5" s="316" t="s">
        <v>1699</v>
      </c>
      <c r="AC5" s="316" t="s">
        <v>1788</v>
      </c>
      <c r="AD5" s="316" t="s">
        <v>1797</v>
      </c>
      <c r="AE5" s="316" t="s">
        <v>1700</v>
      </c>
      <c r="AF5" s="266" t="s">
        <v>1786</v>
      </c>
      <c r="AG5" s="2" t="s">
        <v>1787</v>
      </c>
      <c r="AH5" s="2" t="s">
        <v>245</v>
      </c>
      <c r="AI5" s="2" t="s">
        <v>1699</v>
      </c>
      <c r="AJ5" s="2" t="s">
        <v>1788</v>
      </c>
      <c r="AK5" s="2" t="s">
        <v>1797</v>
      </c>
      <c r="AL5" s="2" t="s">
        <v>1700</v>
      </c>
      <c r="AM5" s="2"/>
    </row>
    <row r="6" spans="1:39" x14ac:dyDescent="0.75">
      <c r="A6" s="2"/>
      <c r="B6" s="2"/>
      <c r="C6" s="2"/>
      <c r="D6" s="2" t="s">
        <v>55</v>
      </c>
      <c r="E6" s="2" t="s">
        <v>1677</v>
      </c>
      <c r="F6" s="2" t="s">
        <v>61</v>
      </c>
      <c r="G6" s="2" t="s">
        <v>64</v>
      </c>
      <c r="H6" s="2" t="s">
        <v>68</v>
      </c>
      <c r="I6" s="2" t="s">
        <v>1315</v>
      </c>
      <c r="J6" s="2" t="s">
        <v>1301</v>
      </c>
      <c r="K6" s="319" t="s">
        <v>55</v>
      </c>
      <c r="L6" s="316" t="s">
        <v>1677</v>
      </c>
      <c r="M6" s="316" t="s">
        <v>61</v>
      </c>
      <c r="N6" s="316" t="s">
        <v>64</v>
      </c>
      <c r="O6" s="316" t="s">
        <v>68</v>
      </c>
      <c r="P6" s="316" t="s">
        <v>1315</v>
      </c>
      <c r="Q6" s="316" t="s">
        <v>1301</v>
      </c>
      <c r="R6" s="266" t="s">
        <v>55</v>
      </c>
      <c r="S6" s="2" t="s">
        <v>1677</v>
      </c>
      <c r="T6" s="2" t="s">
        <v>61</v>
      </c>
      <c r="U6" s="2" t="s">
        <v>64</v>
      </c>
      <c r="V6" s="2" t="s">
        <v>68</v>
      </c>
      <c r="W6" s="2" t="s">
        <v>1315</v>
      </c>
      <c r="X6" s="2" t="s">
        <v>1301</v>
      </c>
      <c r="Y6" s="319" t="s">
        <v>55</v>
      </c>
      <c r="Z6" s="316" t="s">
        <v>1677</v>
      </c>
      <c r="AA6" s="316" t="s">
        <v>61</v>
      </c>
      <c r="AB6" s="316" t="s">
        <v>64</v>
      </c>
      <c r="AC6" s="316" t="s">
        <v>68</v>
      </c>
      <c r="AD6" s="316" t="s">
        <v>1315</v>
      </c>
      <c r="AE6" s="316" t="s">
        <v>1301</v>
      </c>
      <c r="AF6" s="266" t="s">
        <v>55</v>
      </c>
      <c r="AG6" s="2" t="s">
        <v>1677</v>
      </c>
      <c r="AH6" s="2" t="s">
        <v>61</v>
      </c>
      <c r="AI6" s="2" t="s">
        <v>64</v>
      </c>
      <c r="AJ6" s="2" t="s">
        <v>68</v>
      </c>
      <c r="AK6" s="2" t="s">
        <v>1315</v>
      </c>
      <c r="AL6" s="2" t="s">
        <v>1301</v>
      </c>
      <c r="AM6" s="2"/>
    </row>
    <row r="7" spans="1:39" x14ac:dyDescent="0.75">
      <c r="A7" s="2"/>
      <c r="B7" s="2"/>
      <c r="C7" s="2" t="s">
        <v>12</v>
      </c>
      <c r="D7" s="273">
        <f>[2]TAX!AM8</f>
        <v>0</v>
      </c>
      <c r="E7" s="273">
        <f>[1]TAX!AN8</f>
        <v>0</v>
      </c>
      <c r="F7" s="273">
        <f>[1]TAX!AO8</f>
        <v>0</v>
      </c>
      <c r="G7" s="273">
        <f>[1]TAX!AP8</f>
        <v>0</v>
      </c>
      <c r="H7" s="273">
        <f>[1]TAX!AQ8</f>
        <v>0</v>
      </c>
      <c r="I7" s="273">
        <f>[1]TAX!AR8</f>
        <v>3.1496774617821642E-4</v>
      </c>
      <c r="J7" s="273">
        <f>[1]TAX!AS8</f>
        <v>0</v>
      </c>
      <c r="K7" s="285" t="e">
        <f>IF(SUT!C8,Y7/SUT!C8,0)</f>
        <v>#DIV/0!</v>
      </c>
      <c r="L7" s="129">
        <f>IF(SUT!D8,Z7/SUT!D8,0)</f>
        <v>0</v>
      </c>
      <c r="M7" s="129">
        <f>IF(SUT!V8,AA7/SUT!V8,0)</f>
        <v>0</v>
      </c>
      <c r="N7" s="129">
        <f>IF(SUT!D8,AB7/SUT!D8,0)</f>
        <v>0</v>
      </c>
      <c r="O7" s="129" t="e">
        <f>IF((SUT!$C8+SUT!$D8),AC7/(SUT!$C8+SUT!$D8),0)</f>
        <v>#DIV/0!</v>
      </c>
      <c r="P7" s="129" t="e">
        <f>IF((SUT!$C8+SUT!$D8),AD7/(SUT!$C8+SUT!$D8),0)</f>
        <v>#DIV/0!</v>
      </c>
      <c r="Q7" s="129" t="e">
        <f>IF((SUT!$C8+SUT!$D8),AE7/(SUT!$C8+SUT!$D8),0)</f>
        <v>#DIV/0!</v>
      </c>
      <c r="R7" s="286" t="e">
        <f>D7*SUT!C8</f>
        <v>#DIV/0!</v>
      </c>
      <c r="S7" s="206">
        <f>E7*SUT!D8</f>
        <v>0</v>
      </c>
      <c r="T7" s="206">
        <f>F7*SUT!V8</f>
        <v>0</v>
      </c>
      <c r="U7" s="206">
        <f>G7*SUT!D8</f>
        <v>0</v>
      </c>
      <c r="V7" s="206" t="e">
        <f>(SUT!$C8+SUT!$D8)*H7</f>
        <v>#DIV/0!</v>
      </c>
      <c r="W7" s="206" t="e">
        <f>(SUT!$C8+SUT!$D8)*I7</f>
        <v>#DIV/0!</v>
      </c>
      <c r="X7" s="206" t="e">
        <f>(SUT!$C8+SUT!$D8)*J7</f>
        <v>#DIV/0!</v>
      </c>
      <c r="Y7" s="283"/>
      <c r="Z7" s="284"/>
      <c r="AA7" s="284"/>
      <c r="AB7" s="284"/>
      <c r="AC7" s="284"/>
      <c r="AD7" s="284"/>
      <c r="AE7" s="284"/>
      <c r="AF7" s="285">
        <f>IF(AF$2=2,D7,K7)</f>
        <v>0</v>
      </c>
      <c r="AG7" s="129">
        <f t="shared" ref="AG7:AG70" si="2">IF(AG$2=2,E7,L7)</f>
        <v>0</v>
      </c>
      <c r="AH7" s="129">
        <f t="shared" ref="AH7:AH70" si="3">IF(AH$2=2,F7,M7)</f>
        <v>0</v>
      </c>
      <c r="AI7" s="129">
        <f t="shared" ref="AI7:AI70" si="4">IF(AI$2=2,G7,N7)</f>
        <v>0</v>
      </c>
      <c r="AJ7" s="129">
        <f t="shared" ref="AJ7:AJ70" si="5">IF(AJ$2=2,H7,O7)</f>
        <v>0</v>
      </c>
      <c r="AK7" s="129">
        <f t="shared" ref="AK7:AK70" si="6">IF(AK$2=2,I7,P7)</f>
        <v>3.1496774617821642E-4</v>
      </c>
      <c r="AL7" s="129">
        <f t="shared" ref="AL7:AL70" si="7">IF(AL$2=2,J7,Q7)</f>
        <v>0</v>
      </c>
      <c r="AM7" s="2"/>
    </row>
    <row r="8" spans="1:39" x14ac:dyDescent="0.75">
      <c r="A8" s="2"/>
      <c r="B8" s="2"/>
      <c r="C8" s="2" t="s">
        <v>7</v>
      </c>
      <c r="D8" s="273">
        <f>[2]TAX!AM9</f>
        <v>0</v>
      </c>
      <c r="E8" s="273">
        <f>[1]TAX!AN9</f>
        <v>2.284881822602507E-2</v>
      </c>
      <c r="F8" s="273">
        <f>[1]TAX!AO9</f>
        <v>0</v>
      </c>
      <c r="G8" s="273">
        <f>[1]TAX!AP9</f>
        <v>0</v>
      </c>
      <c r="H8" s="273">
        <f>[1]TAX!AQ9</f>
        <v>0</v>
      </c>
      <c r="I8" s="273">
        <f>[1]TAX!AR9</f>
        <v>2.579409921937491E-4</v>
      </c>
      <c r="J8" s="273">
        <f>[1]TAX!AS9</f>
        <v>2.8618251055646878E-3</v>
      </c>
      <c r="K8" s="285" t="e">
        <f>IF(SUT!C9,Y8/SUT!C9,0)</f>
        <v>#DIV/0!</v>
      </c>
      <c r="L8" s="129">
        <f>IF(SUT!D9,Z8/SUT!D9,0)</f>
        <v>0</v>
      </c>
      <c r="M8" s="129">
        <f>IF(SUT!V9,AA8/SUT!V9,0)</f>
        <v>0</v>
      </c>
      <c r="N8" s="129">
        <f>IF(SUT!D9,AB8/SUT!D9,0)</f>
        <v>0</v>
      </c>
      <c r="O8" s="129" t="e">
        <f>IF((SUT!$C9+SUT!$D9),AC8/(SUT!$C9+SUT!$D9),0)</f>
        <v>#DIV/0!</v>
      </c>
      <c r="P8" s="129" t="e">
        <f>IF((SUT!$C9+SUT!$D9),AD8/(SUT!$C9+SUT!$D9),0)</f>
        <v>#DIV/0!</v>
      </c>
      <c r="Q8" s="129" t="e">
        <f>IF((SUT!$C9+SUT!$D9),AE8/(SUT!$C9+SUT!$D9),0)</f>
        <v>#DIV/0!</v>
      </c>
      <c r="R8" s="286" t="e">
        <f>D8*SUT!C9</f>
        <v>#DIV/0!</v>
      </c>
      <c r="S8" s="206">
        <f>E8*SUT!D9</f>
        <v>0</v>
      </c>
      <c r="T8" s="206">
        <f>F8*SUT!V9</f>
        <v>0</v>
      </c>
      <c r="U8" s="206">
        <f>G8*SUT!D9</f>
        <v>0</v>
      </c>
      <c r="V8" s="206" t="e">
        <f>(SUT!$C9+SUT!$D9)*H8</f>
        <v>#DIV/0!</v>
      </c>
      <c r="W8" s="206" t="e">
        <f>(SUT!$C9+SUT!$D9)*I8</f>
        <v>#DIV/0!</v>
      </c>
      <c r="X8" s="206" t="e">
        <f>(SUT!$C9+SUT!$D9)*J8</f>
        <v>#DIV/0!</v>
      </c>
      <c r="Y8" s="283"/>
      <c r="Z8" s="284"/>
      <c r="AA8" s="284"/>
      <c r="AB8" s="284"/>
      <c r="AC8" s="284"/>
      <c r="AD8" s="284"/>
      <c r="AE8" s="284"/>
      <c r="AF8" s="285">
        <f t="shared" ref="AF8:AF71" si="8">IF(AF$2=2,D8,K8)</f>
        <v>0</v>
      </c>
      <c r="AG8" s="129">
        <f t="shared" si="2"/>
        <v>2.284881822602507E-2</v>
      </c>
      <c r="AH8" s="129">
        <f t="shared" si="3"/>
        <v>0</v>
      </c>
      <c r="AI8" s="129">
        <f t="shared" si="4"/>
        <v>0</v>
      </c>
      <c r="AJ8" s="129">
        <f t="shared" si="5"/>
        <v>0</v>
      </c>
      <c r="AK8" s="129">
        <f t="shared" si="6"/>
        <v>2.579409921937491E-4</v>
      </c>
      <c r="AL8" s="129">
        <f t="shared" si="7"/>
        <v>2.8618251055646878E-3</v>
      </c>
      <c r="AM8" s="2"/>
    </row>
    <row r="9" spans="1:39" x14ac:dyDescent="0.75">
      <c r="A9" s="2"/>
      <c r="B9" s="2"/>
      <c r="C9" s="2" t="s">
        <v>17</v>
      </c>
      <c r="D9" s="273">
        <f>[2]TAX!AM10</f>
        <v>0</v>
      </c>
      <c r="E9" s="273">
        <f>[1]TAX!AN10</f>
        <v>0</v>
      </c>
      <c r="F9" s="273">
        <f>[1]TAX!AO10</f>
        <v>0</v>
      </c>
      <c r="G9" s="273">
        <f>[1]TAX!AP10</f>
        <v>0</v>
      </c>
      <c r="H9" s="273">
        <f>[1]TAX!AQ10</f>
        <v>0</v>
      </c>
      <c r="I9" s="273">
        <f>[1]TAX!AR10</f>
        <v>2.7245071173941999E-4</v>
      </c>
      <c r="J9" s="273">
        <f>[1]TAX!AS10</f>
        <v>1.328675186007462E-2</v>
      </c>
      <c r="K9" s="285" t="e">
        <f>IF(SUT!C10,Y9/SUT!C10,0)</f>
        <v>#DIV/0!</v>
      </c>
      <c r="L9" s="129">
        <f>IF(SUT!D10,Z9/SUT!D10,0)</f>
        <v>0</v>
      </c>
      <c r="M9" s="129">
        <f>IF(SUT!V10,AA9/SUT!V10,0)</f>
        <v>0</v>
      </c>
      <c r="N9" s="129">
        <f>IF(SUT!D10,AB9/SUT!D10,0)</f>
        <v>0</v>
      </c>
      <c r="O9" s="129" t="e">
        <f>IF((SUT!$C10+SUT!$D10),AC9/(SUT!$C10+SUT!$D10),0)</f>
        <v>#DIV/0!</v>
      </c>
      <c r="P9" s="129" t="e">
        <f>IF((SUT!$C10+SUT!$D10),AD9/(SUT!$C10+SUT!$D10),0)</f>
        <v>#DIV/0!</v>
      </c>
      <c r="Q9" s="129" t="e">
        <f>IF((SUT!$C10+SUT!$D10),AE9/(SUT!$C10+SUT!$D10),0)</f>
        <v>#DIV/0!</v>
      </c>
      <c r="R9" s="286" t="e">
        <f>D9*SUT!C10</f>
        <v>#DIV/0!</v>
      </c>
      <c r="S9" s="206">
        <f>E9*SUT!D10</f>
        <v>0</v>
      </c>
      <c r="T9" s="206">
        <f>F9*SUT!V10</f>
        <v>0</v>
      </c>
      <c r="U9" s="206">
        <f>G9*SUT!D10</f>
        <v>0</v>
      </c>
      <c r="V9" s="206" t="e">
        <f>(SUT!$C10+SUT!$D10)*H9</f>
        <v>#DIV/0!</v>
      </c>
      <c r="W9" s="206" t="e">
        <f>(SUT!$C10+SUT!$D10)*I9</f>
        <v>#DIV/0!</v>
      </c>
      <c r="X9" s="206" t="e">
        <f>(SUT!$C10+SUT!$D10)*J9</f>
        <v>#DIV/0!</v>
      </c>
      <c r="Y9" s="283"/>
      <c r="Z9" s="284"/>
      <c r="AA9" s="284"/>
      <c r="AB9" s="284"/>
      <c r="AC9" s="284"/>
      <c r="AD9" s="284"/>
      <c r="AE9" s="284"/>
      <c r="AF9" s="285">
        <f t="shared" si="8"/>
        <v>0</v>
      </c>
      <c r="AG9" s="129">
        <f t="shared" si="2"/>
        <v>0</v>
      </c>
      <c r="AH9" s="129">
        <f t="shared" si="3"/>
        <v>0</v>
      </c>
      <c r="AI9" s="129">
        <f t="shared" si="4"/>
        <v>0</v>
      </c>
      <c r="AJ9" s="129">
        <f t="shared" si="5"/>
        <v>0</v>
      </c>
      <c r="AK9" s="129">
        <f t="shared" si="6"/>
        <v>2.7245071173941999E-4</v>
      </c>
      <c r="AL9" s="129">
        <f t="shared" si="7"/>
        <v>1.328675186007462E-2</v>
      </c>
      <c r="AM9" s="2"/>
    </row>
    <row r="10" spans="1:39" x14ac:dyDescent="0.75">
      <c r="A10" s="2"/>
      <c r="B10" s="2"/>
      <c r="C10" s="2" t="s">
        <v>14</v>
      </c>
      <c r="D10" s="273">
        <f>[2]TAX!AM11</f>
        <v>0</v>
      </c>
      <c r="E10" s="273">
        <f>[1]TAX!AN11</f>
        <v>0.37829414007679357</v>
      </c>
      <c r="F10" s="273">
        <f>[1]TAX!AO11</f>
        <v>0</v>
      </c>
      <c r="G10" s="273">
        <f>[1]TAX!AP11</f>
        <v>0</v>
      </c>
      <c r="H10" s="273">
        <f>[1]TAX!AQ11</f>
        <v>0</v>
      </c>
      <c r="I10" s="273">
        <f>[1]TAX!AR11</f>
        <v>3.3545126729637165E-2</v>
      </c>
      <c r="J10" s="273">
        <f>[1]TAX!AS11</f>
        <v>3.0314079097735589E-3</v>
      </c>
      <c r="K10" s="285" t="e">
        <f>IF(SUT!C11,Y10/SUT!C11,0)</f>
        <v>#DIV/0!</v>
      </c>
      <c r="L10" s="129">
        <f>IF(SUT!D11,Z10/SUT!D11,0)</f>
        <v>0</v>
      </c>
      <c r="M10" s="129">
        <f>IF(SUT!V11,AA10/SUT!V11,0)</f>
        <v>0</v>
      </c>
      <c r="N10" s="129">
        <f>IF(SUT!D11,AB10/SUT!D11,0)</f>
        <v>0</v>
      </c>
      <c r="O10" s="129" t="e">
        <f>IF((SUT!$C11+SUT!$D11),AC10/(SUT!$C11+SUT!$D11),0)</f>
        <v>#DIV/0!</v>
      </c>
      <c r="P10" s="129" t="e">
        <f>IF((SUT!$C11+SUT!$D11),AD10/(SUT!$C11+SUT!$D11),0)</f>
        <v>#DIV/0!</v>
      </c>
      <c r="Q10" s="129" t="e">
        <f>IF((SUT!$C11+SUT!$D11),AE10/(SUT!$C11+SUT!$D11),0)</f>
        <v>#DIV/0!</v>
      </c>
      <c r="R10" s="286" t="e">
        <f>D10*SUT!C11</f>
        <v>#DIV/0!</v>
      </c>
      <c r="S10" s="206">
        <f>E10*SUT!D11</f>
        <v>0</v>
      </c>
      <c r="T10" s="206">
        <f>F10*SUT!V11</f>
        <v>0</v>
      </c>
      <c r="U10" s="206">
        <f>G10*SUT!D11</f>
        <v>0</v>
      </c>
      <c r="V10" s="206" t="e">
        <f>(SUT!$C11+SUT!$D11)*H10</f>
        <v>#DIV/0!</v>
      </c>
      <c r="W10" s="206" t="e">
        <f>(SUT!$C11+SUT!$D11)*I10</f>
        <v>#DIV/0!</v>
      </c>
      <c r="X10" s="206" t="e">
        <f>(SUT!$C11+SUT!$D11)*J10</f>
        <v>#DIV/0!</v>
      </c>
      <c r="Y10" s="283"/>
      <c r="Z10" s="284"/>
      <c r="AA10" s="284"/>
      <c r="AB10" s="284"/>
      <c r="AC10" s="284"/>
      <c r="AD10" s="284"/>
      <c r="AE10" s="284"/>
      <c r="AF10" s="285">
        <f t="shared" si="8"/>
        <v>0</v>
      </c>
      <c r="AG10" s="129">
        <f t="shared" si="2"/>
        <v>0.37829414007679357</v>
      </c>
      <c r="AH10" s="129">
        <f t="shared" si="3"/>
        <v>0</v>
      </c>
      <c r="AI10" s="129">
        <f t="shared" si="4"/>
        <v>0</v>
      </c>
      <c r="AJ10" s="129">
        <f t="shared" si="5"/>
        <v>0</v>
      </c>
      <c r="AK10" s="129">
        <f t="shared" si="6"/>
        <v>3.3545126729637165E-2</v>
      </c>
      <c r="AL10" s="129">
        <f t="shared" si="7"/>
        <v>3.0314079097735589E-3</v>
      </c>
      <c r="AM10" s="2"/>
    </row>
    <row r="11" spans="1:39" x14ac:dyDescent="0.75">
      <c r="A11" s="2"/>
      <c r="B11" s="2"/>
      <c r="C11" s="2" t="s">
        <v>20</v>
      </c>
      <c r="D11" s="273">
        <f>[2]TAX!AM12</f>
        <v>0</v>
      </c>
      <c r="E11" s="273">
        <f>[1]TAX!AN12</f>
        <v>6.3377079151158474E-3</v>
      </c>
      <c r="F11" s="273">
        <f>[1]TAX!AO12</f>
        <v>0</v>
      </c>
      <c r="G11" s="273">
        <f>[1]TAX!AP12</f>
        <v>0</v>
      </c>
      <c r="H11" s="273">
        <f>[1]TAX!AQ12</f>
        <v>0</v>
      </c>
      <c r="I11" s="273">
        <f>[1]TAX!AR12</f>
        <v>0</v>
      </c>
      <c r="J11" s="273">
        <f>[1]TAX!AS12</f>
        <v>1.3163771909508524E-2</v>
      </c>
      <c r="K11" s="285" t="e">
        <f>IF(SUT!C12,Y11/SUT!C12,0)</f>
        <v>#DIV/0!</v>
      </c>
      <c r="L11" s="129">
        <f>IF(SUT!D12,Z11/SUT!D12,0)</f>
        <v>0</v>
      </c>
      <c r="M11" s="129">
        <f>IF(SUT!V12,AA11/SUT!V12,0)</f>
        <v>0</v>
      </c>
      <c r="N11" s="129">
        <f>IF(SUT!D12,AB11/SUT!D12,0)</f>
        <v>0</v>
      </c>
      <c r="O11" s="129" t="e">
        <f>IF((SUT!$C12+SUT!$D12),AC11/(SUT!$C12+SUT!$D12),0)</f>
        <v>#DIV/0!</v>
      </c>
      <c r="P11" s="129" t="e">
        <f>IF((SUT!$C12+SUT!$D12),AD11/(SUT!$C12+SUT!$D12),0)</f>
        <v>#DIV/0!</v>
      </c>
      <c r="Q11" s="129" t="e">
        <f>IF((SUT!$C12+SUT!$D12),AE11/(SUT!$C12+SUT!$D12),0)</f>
        <v>#DIV/0!</v>
      </c>
      <c r="R11" s="286" t="e">
        <f>D11*SUT!C12</f>
        <v>#DIV/0!</v>
      </c>
      <c r="S11" s="206">
        <f>E11*SUT!D12</f>
        <v>0</v>
      </c>
      <c r="T11" s="206">
        <f>F11*SUT!V12</f>
        <v>0</v>
      </c>
      <c r="U11" s="206">
        <f>G11*SUT!D12</f>
        <v>0</v>
      </c>
      <c r="V11" s="206" t="e">
        <f>(SUT!$C12+SUT!$D12)*H11</f>
        <v>#DIV/0!</v>
      </c>
      <c r="W11" s="206" t="e">
        <f>(SUT!$C12+SUT!$D12)*I11</f>
        <v>#DIV/0!</v>
      </c>
      <c r="X11" s="206" t="e">
        <f>(SUT!$C12+SUT!$D12)*J11</f>
        <v>#DIV/0!</v>
      </c>
      <c r="Y11" s="283"/>
      <c r="Z11" s="284"/>
      <c r="AA11" s="284"/>
      <c r="AB11" s="284"/>
      <c r="AC11" s="284"/>
      <c r="AD11" s="284"/>
      <c r="AE11" s="284"/>
      <c r="AF11" s="285">
        <f t="shared" si="8"/>
        <v>0</v>
      </c>
      <c r="AG11" s="129">
        <f t="shared" si="2"/>
        <v>6.3377079151158474E-3</v>
      </c>
      <c r="AH11" s="129">
        <f t="shared" si="3"/>
        <v>0</v>
      </c>
      <c r="AI11" s="129">
        <f t="shared" si="4"/>
        <v>0</v>
      </c>
      <c r="AJ11" s="129">
        <f t="shared" si="5"/>
        <v>0</v>
      </c>
      <c r="AK11" s="129">
        <f t="shared" si="6"/>
        <v>0</v>
      </c>
      <c r="AL11" s="129">
        <f t="shared" si="7"/>
        <v>1.3163771909508524E-2</v>
      </c>
      <c r="AM11" s="2"/>
    </row>
    <row r="12" spans="1:39" x14ac:dyDescent="0.75">
      <c r="A12" s="2"/>
      <c r="B12" s="2"/>
      <c r="C12" s="2" t="s">
        <v>34</v>
      </c>
      <c r="D12" s="273">
        <f>[2]TAX!AM13</f>
        <v>0</v>
      </c>
      <c r="E12" s="273">
        <f>[1]TAX!AN13</f>
        <v>2.6270368288554093E-3</v>
      </c>
      <c r="F12" s="273">
        <f>[1]TAX!AO13</f>
        <v>0</v>
      </c>
      <c r="G12" s="273">
        <f>[1]TAX!AP13</f>
        <v>0</v>
      </c>
      <c r="H12" s="273">
        <f>[1]TAX!AQ13</f>
        <v>0</v>
      </c>
      <c r="I12" s="273">
        <f>[1]TAX!AR13</f>
        <v>1.4642560317483966E-3</v>
      </c>
      <c r="J12" s="273">
        <f>[1]TAX!AS13</f>
        <v>2.9685270546785922E-4</v>
      </c>
      <c r="K12" s="285" t="e">
        <f>IF(SUT!C13,Y12/SUT!C13,0)</f>
        <v>#DIV/0!</v>
      </c>
      <c r="L12" s="129">
        <f>IF(SUT!D13,Z12/SUT!D13,0)</f>
        <v>0</v>
      </c>
      <c r="M12" s="129">
        <f>IF(SUT!V13,AA12/SUT!V13,0)</f>
        <v>0</v>
      </c>
      <c r="N12" s="129">
        <f>IF(SUT!D13,AB12/SUT!D13,0)</f>
        <v>0</v>
      </c>
      <c r="O12" s="129" t="e">
        <f>IF((SUT!$C13+SUT!$D13),AC12/(SUT!$C13+SUT!$D13),0)</f>
        <v>#DIV/0!</v>
      </c>
      <c r="P12" s="129" t="e">
        <f>IF((SUT!$C13+SUT!$D13),AD12/(SUT!$C13+SUT!$D13),0)</f>
        <v>#DIV/0!</v>
      </c>
      <c r="Q12" s="129" t="e">
        <f>IF((SUT!$C13+SUT!$D13),AE12/(SUT!$C13+SUT!$D13),0)</f>
        <v>#DIV/0!</v>
      </c>
      <c r="R12" s="286" t="e">
        <f>D12*SUT!C13</f>
        <v>#DIV/0!</v>
      </c>
      <c r="S12" s="206">
        <f>E12*SUT!D13</f>
        <v>0</v>
      </c>
      <c r="T12" s="206">
        <f>F12*SUT!V13</f>
        <v>0</v>
      </c>
      <c r="U12" s="206">
        <f>G12*SUT!D13</f>
        <v>0</v>
      </c>
      <c r="V12" s="206" t="e">
        <f>(SUT!$C13+SUT!$D13)*H12</f>
        <v>#DIV/0!</v>
      </c>
      <c r="W12" s="206" t="e">
        <f>(SUT!$C13+SUT!$D13)*I12</f>
        <v>#DIV/0!</v>
      </c>
      <c r="X12" s="206" t="e">
        <f>(SUT!$C13+SUT!$D13)*J12</f>
        <v>#DIV/0!</v>
      </c>
      <c r="Y12" s="283"/>
      <c r="Z12" s="284"/>
      <c r="AA12" s="284"/>
      <c r="AB12" s="284"/>
      <c r="AC12" s="284"/>
      <c r="AD12" s="284"/>
      <c r="AE12" s="284"/>
      <c r="AF12" s="285">
        <f t="shared" si="8"/>
        <v>0</v>
      </c>
      <c r="AG12" s="129">
        <f t="shared" si="2"/>
        <v>2.6270368288554093E-3</v>
      </c>
      <c r="AH12" s="129">
        <f t="shared" si="3"/>
        <v>0</v>
      </c>
      <c r="AI12" s="129">
        <f t="shared" si="4"/>
        <v>0</v>
      </c>
      <c r="AJ12" s="129">
        <f t="shared" si="5"/>
        <v>0</v>
      </c>
      <c r="AK12" s="129">
        <f>IF(AK$2=2,I12,P12)</f>
        <v>1.4642560317483966E-3</v>
      </c>
      <c r="AL12" s="129">
        <f t="shared" si="7"/>
        <v>2.9685270546785922E-4</v>
      </c>
      <c r="AM12" s="2"/>
    </row>
    <row r="13" spans="1:39" x14ac:dyDescent="0.75">
      <c r="A13" s="2"/>
      <c r="B13" s="2"/>
      <c r="C13" s="2" t="s">
        <v>37</v>
      </c>
      <c r="D13" s="273">
        <f>[2]TAX!AM14</f>
        <v>0</v>
      </c>
      <c r="E13" s="273">
        <f>[1]TAX!AN14</f>
        <v>9.5973362106593365E-5</v>
      </c>
      <c r="F13" s="273">
        <f>[1]TAX!AO14</f>
        <v>0</v>
      </c>
      <c r="G13" s="273">
        <f>[1]TAX!AP14</f>
        <v>0</v>
      </c>
      <c r="H13" s="273">
        <f>[1]TAX!AQ14</f>
        <v>0</v>
      </c>
      <c r="I13" s="273">
        <f>[1]TAX!AR14</f>
        <v>8.2591035311504037E-4</v>
      </c>
      <c r="J13" s="273">
        <f>[1]TAX!AS14</f>
        <v>1.2754575622702835E-5</v>
      </c>
      <c r="K13" s="285" t="e">
        <f>IF(SUT!C14,Y13/SUT!C14,0)</f>
        <v>#DIV/0!</v>
      </c>
      <c r="L13" s="129">
        <f>IF(SUT!D14,Z13/SUT!D14,0)</f>
        <v>0</v>
      </c>
      <c r="M13" s="129">
        <f>IF(SUT!V14,AA13/SUT!V14,0)</f>
        <v>0</v>
      </c>
      <c r="N13" s="129">
        <f>IF(SUT!D14,AB13/SUT!D14,0)</f>
        <v>0</v>
      </c>
      <c r="O13" s="129" t="e">
        <f>IF((SUT!$C14+SUT!$D14),AC13/(SUT!$C14+SUT!$D14),0)</f>
        <v>#DIV/0!</v>
      </c>
      <c r="P13" s="129" t="e">
        <f>IF((SUT!$C14+SUT!$D14),AD13/(SUT!$C14+SUT!$D14),0)</f>
        <v>#DIV/0!</v>
      </c>
      <c r="Q13" s="129" t="e">
        <f>IF((SUT!$C14+SUT!$D14),AE13/(SUT!$C14+SUT!$D14),0)</f>
        <v>#DIV/0!</v>
      </c>
      <c r="R13" s="286" t="e">
        <f>D13*SUT!C14</f>
        <v>#DIV/0!</v>
      </c>
      <c r="S13" s="206">
        <f>E13*SUT!D14</f>
        <v>0</v>
      </c>
      <c r="T13" s="206">
        <f>F13*SUT!V14</f>
        <v>0</v>
      </c>
      <c r="U13" s="206">
        <f>G13*SUT!D14</f>
        <v>0</v>
      </c>
      <c r="V13" s="206" t="e">
        <f>(SUT!$C14+SUT!$D14)*H13</f>
        <v>#DIV/0!</v>
      </c>
      <c r="W13" s="206" t="e">
        <f>(SUT!$C14+SUT!$D14)*I13</f>
        <v>#DIV/0!</v>
      </c>
      <c r="X13" s="206" t="e">
        <f>(SUT!$C14+SUT!$D14)*J13</f>
        <v>#DIV/0!</v>
      </c>
      <c r="Y13" s="283"/>
      <c r="Z13" s="284"/>
      <c r="AA13" s="284"/>
      <c r="AB13" s="284"/>
      <c r="AC13" s="284"/>
      <c r="AD13" s="284"/>
      <c r="AE13" s="284"/>
      <c r="AF13" s="285">
        <f t="shared" si="8"/>
        <v>0</v>
      </c>
      <c r="AG13" s="129">
        <f>IF(AG$2=2,E13,L13)</f>
        <v>9.5973362106593365E-5</v>
      </c>
      <c r="AH13" s="129">
        <f t="shared" si="3"/>
        <v>0</v>
      </c>
      <c r="AI13" s="129">
        <f t="shared" si="4"/>
        <v>0</v>
      </c>
      <c r="AJ13" s="129">
        <f t="shared" si="5"/>
        <v>0</v>
      </c>
      <c r="AK13" s="129">
        <f t="shared" si="6"/>
        <v>8.2591035311504037E-4</v>
      </c>
      <c r="AL13" s="129">
        <f t="shared" si="7"/>
        <v>1.2754575622702835E-5</v>
      </c>
      <c r="AM13" s="2"/>
    </row>
    <row r="14" spans="1:39" x14ac:dyDescent="0.75">
      <c r="A14" s="2"/>
      <c r="B14" s="2"/>
      <c r="C14" s="2" t="s">
        <v>31</v>
      </c>
      <c r="D14" s="273">
        <f>[2]TAX!AM15</f>
        <v>0</v>
      </c>
      <c r="E14" s="273">
        <f>[1]TAX!AN15</f>
        <v>7.4377873782977027E-5</v>
      </c>
      <c r="F14" s="273">
        <f>[1]TAX!AO15</f>
        <v>0</v>
      </c>
      <c r="G14" s="273">
        <f>[1]TAX!AP15</f>
        <v>0</v>
      </c>
      <c r="H14" s="273">
        <f>[1]TAX!AQ15</f>
        <v>0</v>
      </c>
      <c r="I14" s="273">
        <f>[1]TAX!AR15</f>
        <v>0</v>
      </c>
      <c r="J14" s="273">
        <f>[1]TAX!AS15</f>
        <v>1.2011423866950522E-3</v>
      </c>
      <c r="K14" s="285" t="e">
        <f>IF(SUT!C15,Y14/SUT!C15,0)</f>
        <v>#DIV/0!</v>
      </c>
      <c r="L14" s="129">
        <f>IF(SUT!D15,Z14/SUT!D15,0)</f>
        <v>0</v>
      </c>
      <c r="M14" s="129">
        <f>IF(SUT!V15,AA14/SUT!V15,0)</f>
        <v>0</v>
      </c>
      <c r="N14" s="129">
        <f>IF(SUT!D15,AB14/SUT!D15,0)</f>
        <v>0</v>
      </c>
      <c r="O14" s="129" t="e">
        <f>IF((SUT!$C15+SUT!$D15),AC14/(SUT!$C15+SUT!$D15),0)</f>
        <v>#DIV/0!</v>
      </c>
      <c r="P14" s="129" t="e">
        <f>IF((SUT!$C15+SUT!$D15),AD14/(SUT!$C15+SUT!$D15),0)</f>
        <v>#DIV/0!</v>
      </c>
      <c r="Q14" s="129" t="e">
        <f>IF((SUT!$C15+SUT!$D15),AE14/(SUT!$C15+SUT!$D15),0)</f>
        <v>#DIV/0!</v>
      </c>
      <c r="R14" s="286" t="e">
        <f>D14*SUT!C15</f>
        <v>#DIV/0!</v>
      </c>
      <c r="S14" s="206">
        <f>E14*SUT!D15</f>
        <v>0</v>
      </c>
      <c r="T14" s="206">
        <f>F14*SUT!V15</f>
        <v>0</v>
      </c>
      <c r="U14" s="206">
        <f>G14*SUT!D15</f>
        <v>0</v>
      </c>
      <c r="V14" s="206" t="e">
        <f>(SUT!$C15+SUT!$D15)*H14</f>
        <v>#DIV/0!</v>
      </c>
      <c r="W14" s="206" t="e">
        <f>(SUT!$C15+SUT!$D15)*I14</f>
        <v>#DIV/0!</v>
      </c>
      <c r="X14" s="206" t="e">
        <f>(SUT!$C15+SUT!$D15)*J14</f>
        <v>#DIV/0!</v>
      </c>
      <c r="Y14" s="283"/>
      <c r="Z14" s="284"/>
      <c r="AA14" s="284"/>
      <c r="AB14" s="284"/>
      <c r="AC14" s="284"/>
      <c r="AD14" s="284"/>
      <c r="AE14" s="284"/>
      <c r="AF14" s="285">
        <f t="shared" si="8"/>
        <v>0</v>
      </c>
      <c r="AG14" s="129">
        <f t="shared" si="2"/>
        <v>7.4377873782977027E-5</v>
      </c>
      <c r="AH14" s="129">
        <f t="shared" si="3"/>
        <v>0</v>
      </c>
      <c r="AI14" s="129">
        <f t="shared" si="4"/>
        <v>0</v>
      </c>
      <c r="AJ14" s="129">
        <f t="shared" si="5"/>
        <v>0</v>
      </c>
      <c r="AK14" s="129">
        <f t="shared" si="6"/>
        <v>0</v>
      </c>
      <c r="AL14" s="129">
        <f t="shared" si="7"/>
        <v>1.2011423866950522E-3</v>
      </c>
      <c r="AM14" s="2"/>
    </row>
    <row r="15" spans="1:39" x14ac:dyDescent="0.75">
      <c r="A15" s="2"/>
      <c r="B15" s="2"/>
      <c r="C15" s="2" t="s">
        <v>40</v>
      </c>
      <c r="D15" s="273">
        <f>[2]TAX!AM16</f>
        <v>0</v>
      </c>
      <c r="E15" s="273">
        <f>[1]TAX!AN16</f>
        <v>7.0028412583824275E-3</v>
      </c>
      <c r="F15" s="273">
        <f>[1]TAX!AO16</f>
        <v>0</v>
      </c>
      <c r="G15" s="273">
        <f>[1]TAX!AP16</f>
        <v>0</v>
      </c>
      <c r="H15" s="273">
        <f>[1]TAX!AQ16</f>
        <v>0</v>
      </c>
      <c r="I15" s="273">
        <f>[1]TAX!AR16</f>
        <v>7.0435609010467725E-4</v>
      </c>
      <c r="J15" s="273">
        <f>[1]TAX!AS16</f>
        <v>1.3363790327469143E-6</v>
      </c>
      <c r="K15" s="285" t="e">
        <f>IF(SUT!C16,Y15/SUT!C16,0)</f>
        <v>#DIV/0!</v>
      </c>
      <c r="L15" s="129">
        <f>IF(SUT!D16,Z15/SUT!D16,0)</f>
        <v>0</v>
      </c>
      <c r="M15" s="129">
        <f>IF(SUT!V16,AA15/SUT!V16,0)</f>
        <v>0</v>
      </c>
      <c r="N15" s="129">
        <f>IF(SUT!D16,AB15/SUT!D16,0)</f>
        <v>0</v>
      </c>
      <c r="O15" s="129" t="e">
        <f>IF((SUT!$C16+SUT!$D16),AC15/(SUT!$C16+SUT!$D16),0)</f>
        <v>#DIV/0!</v>
      </c>
      <c r="P15" s="129" t="e">
        <f>IF((SUT!$C16+SUT!$D16),AD15/(SUT!$C16+SUT!$D16),0)</f>
        <v>#DIV/0!</v>
      </c>
      <c r="Q15" s="129" t="e">
        <f>IF((SUT!$C16+SUT!$D16),AE15/(SUT!$C16+SUT!$D16),0)</f>
        <v>#DIV/0!</v>
      </c>
      <c r="R15" s="286" t="e">
        <f>D15*SUT!C16</f>
        <v>#DIV/0!</v>
      </c>
      <c r="S15" s="206">
        <f>E15*SUT!D16</f>
        <v>0</v>
      </c>
      <c r="T15" s="206">
        <f>F15*SUT!V16</f>
        <v>0</v>
      </c>
      <c r="U15" s="206">
        <f>G15*SUT!D16</f>
        <v>0</v>
      </c>
      <c r="V15" s="206" t="e">
        <f>(SUT!$C16+SUT!$D16)*H15</f>
        <v>#DIV/0!</v>
      </c>
      <c r="W15" s="206" t="e">
        <f>(SUT!$C16+SUT!$D16)*I15</f>
        <v>#DIV/0!</v>
      </c>
      <c r="X15" s="206" t="e">
        <f>(SUT!$C16+SUT!$D16)*J15</f>
        <v>#DIV/0!</v>
      </c>
      <c r="Y15" s="283"/>
      <c r="Z15" s="284"/>
      <c r="AA15" s="284"/>
      <c r="AB15" s="284"/>
      <c r="AC15" s="284"/>
      <c r="AD15" s="284"/>
      <c r="AE15" s="284"/>
      <c r="AF15" s="285">
        <f t="shared" si="8"/>
        <v>0</v>
      </c>
      <c r="AG15" s="129">
        <f t="shared" si="2"/>
        <v>7.0028412583824275E-3</v>
      </c>
      <c r="AH15" s="129">
        <f t="shared" si="3"/>
        <v>0</v>
      </c>
      <c r="AI15" s="129">
        <f t="shared" si="4"/>
        <v>0</v>
      </c>
      <c r="AJ15" s="129">
        <f t="shared" si="5"/>
        <v>0</v>
      </c>
      <c r="AK15" s="129">
        <f t="shared" si="6"/>
        <v>7.0435609010467725E-4</v>
      </c>
      <c r="AL15" s="129">
        <f t="shared" si="7"/>
        <v>1.3363790327469143E-6</v>
      </c>
      <c r="AM15" s="2"/>
    </row>
    <row r="16" spans="1:39" x14ac:dyDescent="0.75">
      <c r="A16" s="2"/>
      <c r="B16" s="2"/>
      <c r="C16" s="2" t="s">
        <v>1557</v>
      </c>
      <c r="D16" s="273">
        <f>[2]TAX!AM17</f>
        <v>0</v>
      </c>
      <c r="E16" s="273">
        <f>[1]TAX!AN17</f>
        <v>1.8851591640851803E-3</v>
      </c>
      <c r="F16" s="273">
        <f>[1]TAX!AO17</f>
        <v>0</v>
      </c>
      <c r="G16" s="273">
        <f>[1]TAX!AP17</f>
        <v>0</v>
      </c>
      <c r="H16" s="273">
        <f>[1]TAX!AQ17</f>
        <v>0</v>
      </c>
      <c r="I16" s="273">
        <f>[1]TAX!AR17</f>
        <v>1.0915835324045668E-3</v>
      </c>
      <c r="J16" s="273">
        <f>[1]TAX!AS17</f>
        <v>7.8413310262222445E-5</v>
      </c>
      <c r="K16" s="285" t="e">
        <f>IF(SUT!C17,Y16/SUT!C17,0)</f>
        <v>#DIV/0!</v>
      </c>
      <c r="L16" s="129">
        <f>IF(SUT!D17,Z16/SUT!D17,0)</f>
        <v>0</v>
      </c>
      <c r="M16" s="129">
        <f>IF(SUT!V17,AA16/SUT!V17,0)</f>
        <v>0</v>
      </c>
      <c r="N16" s="129">
        <f>IF(SUT!D17,AB16/SUT!D17,0)</f>
        <v>0</v>
      </c>
      <c r="O16" s="129" t="e">
        <f>IF((SUT!$C17+SUT!$D17),AC16/(SUT!$C17+SUT!$D17),0)</f>
        <v>#DIV/0!</v>
      </c>
      <c r="P16" s="129" t="e">
        <f>IF((SUT!$C17+SUT!$D17),AD16/(SUT!$C17+SUT!$D17),0)</f>
        <v>#DIV/0!</v>
      </c>
      <c r="Q16" s="129" t="e">
        <f>IF((SUT!$C17+SUT!$D17),AE16/(SUT!$C17+SUT!$D17),0)</f>
        <v>#DIV/0!</v>
      </c>
      <c r="R16" s="286" t="e">
        <f>D16*SUT!C17</f>
        <v>#DIV/0!</v>
      </c>
      <c r="S16" s="206">
        <f>E16*SUT!D17</f>
        <v>0</v>
      </c>
      <c r="T16" s="206">
        <f>F16*SUT!V17</f>
        <v>0</v>
      </c>
      <c r="U16" s="206">
        <f>G16*SUT!D17</f>
        <v>0</v>
      </c>
      <c r="V16" s="206" t="e">
        <f>(SUT!$C17+SUT!$D17)*H16</f>
        <v>#DIV/0!</v>
      </c>
      <c r="W16" s="206" t="e">
        <f>(SUT!$C17+SUT!$D17)*I16</f>
        <v>#DIV/0!</v>
      </c>
      <c r="X16" s="206" t="e">
        <f>(SUT!$C17+SUT!$D17)*J16</f>
        <v>#DIV/0!</v>
      </c>
      <c r="Y16" s="283"/>
      <c r="Z16" s="284"/>
      <c r="AA16" s="284"/>
      <c r="AB16" s="284"/>
      <c r="AC16" s="284"/>
      <c r="AD16" s="284"/>
      <c r="AE16" s="284"/>
      <c r="AF16" s="285">
        <f t="shared" si="8"/>
        <v>0</v>
      </c>
      <c r="AG16" s="129">
        <f t="shared" si="2"/>
        <v>1.8851591640851803E-3</v>
      </c>
      <c r="AH16" s="129">
        <f t="shared" si="3"/>
        <v>0</v>
      </c>
      <c r="AI16" s="129">
        <f t="shared" si="4"/>
        <v>0</v>
      </c>
      <c r="AJ16" s="129">
        <f t="shared" si="5"/>
        <v>0</v>
      </c>
      <c r="AK16" s="129">
        <f t="shared" si="6"/>
        <v>1.0915835324045668E-3</v>
      </c>
      <c r="AL16" s="129">
        <f t="shared" si="7"/>
        <v>7.8413310262222445E-5</v>
      </c>
      <c r="AM16" s="2"/>
    </row>
    <row r="17" spans="1:39" x14ac:dyDescent="0.75">
      <c r="A17" s="2"/>
      <c r="B17" s="2"/>
      <c r="C17" s="2" t="s">
        <v>1558</v>
      </c>
      <c r="D17" s="273">
        <f>[2]TAX!AM18</f>
        <v>0</v>
      </c>
      <c r="E17" s="273">
        <f>[1]TAX!AN18</f>
        <v>5.575429993977378E-2</v>
      </c>
      <c r="F17" s="273">
        <f>[1]TAX!AO18</f>
        <v>0</v>
      </c>
      <c r="G17" s="273">
        <f>[1]TAX!AP18</f>
        <v>0</v>
      </c>
      <c r="H17" s="273">
        <f>[1]TAX!AQ18</f>
        <v>0</v>
      </c>
      <c r="I17" s="273">
        <f>[1]TAX!AR18</f>
        <v>0</v>
      </c>
      <c r="J17" s="273">
        <f>[1]TAX!AS18</f>
        <v>2.1019446852889831E-5</v>
      </c>
      <c r="K17" s="285" t="e">
        <f>IF(SUT!C18,Y17/SUT!C18,0)</f>
        <v>#DIV/0!</v>
      </c>
      <c r="L17" s="129">
        <f>IF(SUT!D18,Z17/SUT!D18,0)</f>
        <v>0</v>
      </c>
      <c r="M17" s="129">
        <f>IF(SUT!V18,AA17/SUT!V18,0)</f>
        <v>0</v>
      </c>
      <c r="N17" s="129">
        <f>IF(SUT!D18,AB17/SUT!D18,0)</f>
        <v>0</v>
      </c>
      <c r="O17" s="129" t="e">
        <f>IF((SUT!$C18+SUT!$D18),AC17/(SUT!$C18+SUT!$D18),0)</f>
        <v>#DIV/0!</v>
      </c>
      <c r="P17" s="129" t="e">
        <f>IF((SUT!$C18+SUT!$D18),AD17/(SUT!$C18+SUT!$D18),0)</f>
        <v>#DIV/0!</v>
      </c>
      <c r="Q17" s="129" t="e">
        <f>IF((SUT!$C18+SUT!$D18),AE17/(SUT!$C18+SUT!$D18),0)</f>
        <v>#DIV/0!</v>
      </c>
      <c r="R17" s="286" t="e">
        <f>D17*SUT!C18</f>
        <v>#DIV/0!</v>
      </c>
      <c r="S17" s="206">
        <f>E17*SUT!D18</f>
        <v>0</v>
      </c>
      <c r="T17" s="206">
        <f>F17*SUT!V18</f>
        <v>0</v>
      </c>
      <c r="U17" s="206">
        <f>G17*SUT!D18</f>
        <v>0</v>
      </c>
      <c r="V17" s="206" t="e">
        <f>(SUT!$C18+SUT!$D18)*H17</f>
        <v>#DIV/0!</v>
      </c>
      <c r="W17" s="206" t="e">
        <f>(SUT!$C18+SUT!$D18)*I17</f>
        <v>#DIV/0!</v>
      </c>
      <c r="X17" s="206" t="e">
        <f>(SUT!$C18+SUT!$D18)*J17</f>
        <v>#DIV/0!</v>
      </c>
      <c r="Y17" s="283"/>
      <c r="Z17" s="284"/>
      <c r="AA17" s="284"/>
      <c r="AB17" s="284"/>
      <c r="AC17" s="284"/>
      <c r="AD17" s="284"/>
      <c r="AE17" s="284"/>
      <c r="AF17" s="285">
        <f t="shared" si="8"/>
        <v>0</v>
      </c>
      <c r="AG17" s="129">
        <f t="shared" si="2"/>
        <v>5.575429993977378E-2</v>
      </c>
      <c r="AH17" s="129">
        <f t="shared" si="3"/>
        <v>0</v>
      </c>
      <c r="AI17" s="129">
        <f t="shared" si="4"/>
        <v>0</v>
      </c>
      <c r="AJ17" s="129">
        <f t="shared" si="5"/>
        <v>0</v>
      </c>
      <c r="AK17" s="129">
        <f t="shared" si="6"/>
        <v>0</v>
      </c>
      <c r="AL17" s="129">
        <f t="shared" si="7"/>
        <v>2.1019446852889831E-5</v>
      </c>
      <c r="AM17" s="2"/>
    </row>
    <row r="18" spans="1:39" x14ac:dyDescent="0.75">
      <c r="A18" s="2"/>
      <c r="B18" s="2"/>
      <c r="C18" s="2" t="s">
        <v>48</v>
      </c>
      <c r="D18" s="273">
        <f>[2]TAX!AM19</f>
        <v>0</v>
      </c>
      <c r="E18" s="273">
        <f>[1]TAX!AN19</f>
        <v>8.3622540422056632E-4</v>
      </c>
      <c r="F18" s="273">
        <f>[1]TAX!AO19</f>
        <v>0</v>
      </c>
      <c r="G18" s="273">
        <f>[1]TAX!AP19</f>
        <v>0</v>
      </c>
      <c r="H18" s="273">
        <f>[1]TAX!AQ19</f>
        <v>0</v>
      </c>
      <c r="I18" s="273">
        <f>[1]TAX!AR19</f>
        <v>1.5106677451557505E-3</v>
      </c>
      <c r="J18" s="273">
        <f>[1]TAX!AS19</f>
        <v>1.7009282796412196E-4</v>
      </c>
      <c r="K18" s="285" t="e">
        <f>IF(SUT!C19,Y18/SUT!C19,0)</f>
        <v>#DIV/0!</v>
      </c>
      <c r="L18" s="129">
        <f>IF(SUT!D19,Z18/SUT!D19,0)</f>
        <v>0</v>
      </c>
      <c r="M18" s="129">
        <f>IF(SUT!V19,AA18/SUT!V19,0)</f>
        <v>0</v>
      </c>
      <c r="N18" s="129">
        <f>IF(SUT!D19,AB18/SUT!D19,0)</f>
        <v>0</v>
      </c>
      <c r="O18" s="129" t="e">
        <f>IF((SUT!$C19+SUT!$D19),AC18/(SUT!$C19+SUT!$D19),0)</f>
        <v>#DIV/0!</v>
      </c>
      <c r="P18" s="129" t="e">
        <f>IF((SUT!$C19+SUT!$D19),AD18/(SUT!$C19+SUT!$D19),0)</f>
        <v>#DIV/0!</v>
      </c>
      <c r="Q18" s="129" t="e">
        <f>IF((SUT!$C19+SUT!$D19),AE18/(SUT!$C19+SUT!$D19),0)</f>
        <v>#DIV/0!</v>
      </c>
      <c r="R18" s="286" t="e">
        <f>D18*SUT!C19</f>
        <v>#DIV/0!</v>
      </c>
      <c r="S18" s="206">
        <f>E18*SUT!D19</f>
        <v>0</v>
      </c>
      <c r="T18" s="206">
        <f>F18*SUT!V19</f>
        <v>0</v>
      </c>
      <c r="U18" s="206">
        <f>G18*SUT!D19</f>
        <v>0</v>
      </c>
      <c r="V18" s="206" t="e">
        <f>(SUT!$C19+SUT!$D19)*H18</f>
        <v>#DIV/0!</v>
      </c>
      <c r="W18" s="206" t="e">
        <f>(SUT!$C19+SUT!$D19)*I18</f>
        <v>#DIV/0!</v>
      </c>
      <c r="X18" s="206" t="e">
        <f>(SUT!$C19+SUT!$D19)*J18</f>
        <v>#DIV/0!</v>
      </c>
      <c r="Y18" s="283"/>
      <c r="Z18" s="284"/>
      <c r="AA18" s="284"/>
      <c r="AB18" s="284"/>
      <c r="AC18" s="284"/>
      <c r="AD18" s="284"/>
      <c r="AE18" s="284"/>
      <c r="AF18" s="285">
        <f t="shared" si="8"/>
        <v>0</v>
      </c>
      <c r="AG18" s="129">
        <f t="shared" si="2"/>
        <v>8.3622540422056632E-4</v>
      </c>
      <c r="AH18" s="129">
        <f t="shared" si="3"/>
        <v>0</v>
      </c>
      <c r="AI18" s="129">
        <f t="shared" si="4"/>
        <v>0</v>
      </c>
      <c r="AJ18" s="129">
        <f t="shared" si="5"/>
        <v>0</v>
      </c>
      <c r="AK18" s="129">
        <f t="shared" si="6"/>
        <v>1.5106677451557505E-3</v>
      </c>
      <c r="AL18" s="129">
        <f t="shared" si="7"/>
        <v>1.7009282796412196E-4</v>
      </c>
      <c r="AM18" s="2"/>
    </row>
    <row r="19" spans="1:39" x14ac:dyDescent="0.75">
      <c r="A19" s="2"/>
      <c r="B19" s="2"/>
      <c r="C19" s="2" t="s">
        <v>1559</v>
      </c>
      <c r="D19" s="273">
        <f>[2]TAX!AM20</f>
        <v>0</v>
      </c>
      <c r="E19" s="273">
        <f>[1]TAX!AN20</f>
        <v>0</v>
      </c>
      <c r="F19" s="273">
        <f>[1]TAX!AO20</f>
        <v>0</v>
      </c>
      <c r="G19" s="273">
        <f>[1]TAX!AP20</f>
        <v>0</v>
      </c>
      <c r="H19" s="273">
        <f>[1]TAX!AQ20</f>
        <v>0</v>
      </c>
      <c r="I19" s="273">
        <f>[1]TAX!AR20</f>
        <v>3.1837073205690159E-4</v>
      </c>
      <c r="J19" s="273">
        <f>[1]TAX!AS20</f>
        <v>0</v>
      </c>
      <c r="K19" s="285" t="e">
        <f>IF(SUT!C20,Y19/SUT!C20,0)</f>
        <v>#DIV/0!</v>
      </c>
      <c r="L19" s="129">
        <f>IF(SUT!D20,Z19/SUT!D20,0)</f>
        <v>0</v>
      </c>
      <c r="M19" s="129">
        <f>IF(SUT!V20,AA19/SUT!V20,0)</f>
        <v>0</v>
      </c>
      <c r="N19" s="129">
        <f>IF(SUT!D20,AB19/SUT!D20,0)</f>
        <v>0</v>
      </c>
      <c r="O19" s="129" t="e">
        <f>IF((SUT!$C20+SUT!$D20),AC19/(SUT!$C20+SUT!$D20),0)</f>
        <v>#DIV/0!</v>
      </c>
      <c r="P19" s="129" t="e">
        <f>IF((SUT!$C20+SUT!$D20),AD19/(SUT!$C20+SUT!$D20),0)</f>
        <v>#DIV/0!</v>
      </c>
      <c r="Q19" s="129" t="e">
        <f>IF((SUT!$C20+SUT!$D20),AE19/(SUT!$C20+SUT!$D20),0)</f>
        <v>#DIV/0!</v>
      </c>
      <c r="R19" s="286" t="e">
        <f>D19*SUT!C20</f>
        <v>#DIV/0!</v>
      </c>
      <c r="S19" s="206">
        <f>E19*SUT!D20</f>
        <v>0</v>
      </c>
      <c r="T19" s="206">
        <f>F19*SUT!V20</f>
        <v>0</v>
      </c>
      <c r="U19" s="206">
        <f>G19*SUT!D20</f>
        <v>0</v>
      </c>
      <c r="V19" s="206" t="e">
        <f>(SUT!$C20+SUT!$D20)*H19</f>
        <v>#DIV/0!</v>
      </c>
      <c r="W19" s="206" t="e">
        <f>(SUT!$C20+SUT!$D20)*I19</f>
        <v>#DIV/0!</v>
      </c>
      <c r="X19" s="206" t="e">
        <f>(SUT!$C20+SUT!$D20)*J19</f>
        <v>#DIV/0!</v>
      </c>
      <c r="Y19" s="283"/>
      <c r="Z19" s="284"/>
      <c r="AA19" s="284"/>
      <c r="AB19" s="284"/>
      <c r="AC19" s="284"/>
      <c r="AD19" s="284"/>
      <c r="AE19" s="284"/>
      <c r="AF19" s="285">
        <f t="shared" si="8"/>
        <v>0</v>
      </c>
      <c r="AG19" s="129">
        <f t="shared" si="2"/>
        <v>0</v>
      </c>
      <c r="AH19" s="129">
        <f t="shared" si="3"/>
        <v>0</v>
      </c>
      <c r="AI19" s="129">
        <f t="shared" si="4"/>
        <v>0</v>
      </c>
      <c r="AJ19" s="129">
        <f t="shared" si="5"/>
        <v>0</v>
      </c>
      <c r="AK19" s="129">
        <f t="shared" si="6"/>
        <v>3.1837073205690159E-4</v>
      </c>
      <c r="AL19" s="129">
        <f t="shared" si="7"/>
        <v>0</v>
      </c>
      <c r="AM19" s="2"/>
    </row>
    <row r="20" spans="1:39" x14ac:dyDescent="0.75">
      <c r="A20" s="2"/>
      <c r="B20" s="2"/>
      <c r="C20" s="2" t="s">
        <v>1560</v>
      </c>
      <c r="D20" s="273">
        <f>[2]TAX!AM21</f>
        <v>0</v>
      </c>
      <c r="E20" s="273">
        <f>[1]TAX!AN21</f>
        <v>0</v>
      </c>
      <c r="F20" s="273">
        <f>[1]TAX!AO21</f>
        <v>0</v>
      </c>
      <c r="G20" s="273">
        <f>[1]TAX!AP21</f>
        <v>0</v>
      </c>
      <c r="H20" s="273">
        <f>[1]TAX!AQ21</f>
        <v>0</v>
      </c>
      <c r="I20" s="273">
        <f>[1]TAX!AR21</f>
        <v>0</v>
      </c>
      <c r="J20" s="273">
        <f>[1]TAX!AS21</f>
        <v>0</v>
      </c>
      <c r="K20" s="285" t="e">
        <f>IF(SUT!C21,Y20/SUT!C21,0)</f>
        <v>#DIV/0!</v>
      </c>
      <c r="L20" s="129">
        <f>IF(SUT!D21,Z20/SUT!D21,0)</f>
        <v>0</v>
      </c>
      <c r="M20" s="129">
        <f>IF(SUT!V21,AA20/SUT!V21,0)</f>
        <v>0</v>
      </c>
      <c r="N20" s="129">
        <f>IF(SUT!D21,AB20/SUT!D21,0)</f>
        <v>0</v>
      </c>
      <c r="O20" s="129" t="e">
        <f>IF((SUT!$C21+SUT!$D21),AC20/(SUT!$C21+SUT!$D21),0)</f>
        <v>#DIV/0!</v>
      </c>
      <c r="P20" s="129" t="e">
        <f>IF((SUT!$C21+SUT!$D21),AD20/(SUT!$C21+SUT!$D21),0)</f>
        <v>#DIV/0!</v>
      </c>
      <c r="Q20" s="129" t="e">
        <f>IF((SUT!$C21+SUT!$D21),AE20/(SUT!$C21+SUT!$D21),0)</f>
        <v>#DIV/0!</v>
      </c>
      <c r="R20" s="286" t="e">
        <f>D20*SUT!C21</f>
        <v>#DIV/0!</v>
      </c>
      <c r="S20" s="206">
        <f>E20*SUT!D21</f>
        <v>0</v>
      </c>
      <c r="T20" s="206">
        <f>F20*SUT!V21</f>
        <v>0</v>
      </c>
      <c r="U20" s="206">
        <f>G20*SUT!D21</f>
        <v>0</v>
      </c>
      <c r="V20" s="206" t="e">
        <f>(SUT!$C21+SUT!$D21)*H20</f>
        <v>#DIV/0!</v>
      </c>
      <c r="W20" s="206" t="e">
        <f>(SUT!$C21+SUT!$D21)*I20</f>
        <v>#DIV/0!</v>
      </c>
      <c r="X20" s="206" t="e">
        <f>(SUT!$C21+SUT!$D21)*J20</f>
        <v>#DIV/0!</v>
      </c>
      <c r="Y20" s="283"/>
      <c r="Z20" s="284"/>
      <c r="AA20" s="284"/>
      <c r="AB20" s="284"/>
      <c r="AC20" s="284"/>
      <c r="AD20" s="284"/>
      <c r="AE20" s="284"/>
      <c r="AF20" s="285">
        <f t="shared" si="8"/>
        <v>0</v>
      </c>
      <c r="AG20" s="129">
        <f t="shared" si="2"/>
        <v>0</v>
      </c>
      <c r="AH20" s="129">
        <f t="shared" si="3"/>
        <v>0</v>
      </c>
      <c r="AI20" s="129">
        <f t="shared" si="4"/>
        <v>0</v>
      </c>
      <c r="AJ20" s="129">
        <f t="shared" si="5"/>
        <v>0</v>
      </c>
      <c r="AK20" s="129">
        <f t="shared" si="6"/>
        <v>0</v>
      </c>
      <c r="AL20" s="129">
        <f t="shared" si="7"/>
        <v>0</v>
      </c>
      <c r="AM20" s="2"/>
    </row>
    <row r="21" spans="1:39" x14ac:dyDescent="0.75">
      <c r="A21" s="2"/>
      <c r="B21" s="2"/>
      <c r="C21" s="2" t="s">
        <v>1561</v>
      </c>
      <c r="D21" s="273">
        <f>[2]TAX!AM22</f>
        <v>0</v>
      </c>
      <c r="E21" s="273">
        <f>[1]TAX!AN22</f>
        <v>0</v>
      </c>
      <c r="F21" s="273">
        <f>[1]TAX!AO22</f>
        <v>0</v>
      </c>
      <c r="G21" s="273">
        <f>[1]TAX!AP22</f>
        <v>0</v>
      </c>
      <c r="H21" s="273">
        <f>[1]TAX!AQ22</f>
        <v>0</v>
      </c>
      <c r="I21" s="273">
        <f>[1]TAX!AR22</f>
        <v>1.8891075953615321E-3</v>
      </c>
      <c r="J21" s="273">
        <f>[1]TAX!AS22</f>
        <v>0</v>
      </c>
      <c r="K21" s="285" t="e">
        <f>IF(SUT!C22,Y21/SUT!C22,0)</f>
        <v>#DIV/0!</v>
      </c>
      <c r="L21" s="129">
        <f>IF(SUT!D22,Z21/SUT!D22,0)</f>
        <v>0</v>
      </c>
      <c r="M21" s="129">
        <f>IF(SUT!V22,AA21/SUT!V22,0)</f>
        <v>0</v>
      </c>
      <c r="N21" s="129">
        <f>IF(SUT!D22,AB21/SUT!D22,0)</f>
        <v>0</v>
      </c>
      <c r="O21" s="129" t="e">
        <f>IF((SUT!$C22+SUT!$D22),AC21/(SUT!$C22+SUT!$D22),0)</f>
        <v>#DIV/0!</v>
      </c>
      <c r="P21" s="129" t="e">
        <f>IF((SUT!$C22+SUT!$D22),AD21/(SUT!$C22+SUT!$D22),0)</f>
        <v>#DIV/0!</v>
      </c>
      <c r="Q21" s="129" t="e">
        <f>IF((SUT!$C22+SUT!$D22),AE21/(SUT!$C22+SUT!$D22),0)</f>
        <v>#DIV/0!</v>
      </c>
      <c r="R21" s="286" t="e">
        <f>D21*SUT!C22</f>
        <v>#DIV/0!</v>
      </c>
      <c r="S21" s="206">
        <f>E21*SUT!D22</f>
        <v>0</v>
      </c>
      <c r="T21" s="206">
        <f>F21*SUT!V22</f>
        <v>0</v>
      </c>
      <c r="U21" s="206">
        <f>G21*SUT!D22</f>
        <v>0</v>
      </c>
      <c r="V21" s="206" t="e">
        <f>(SUT!$C22+SUT!$D22)*H21</f>
        <v>#DIV/0!</v>
      </c>
      <c r="W21" s="206" t="e">
        <f>(SUT!$C22+SUT!$D22)*I21</f>
        <v>#DIV/0!</v>
      </c>
      <c r="X21" s="206" t="e">
        <f>(SUT!$C22+SUT!$D22)*J21</f>
        <v>#DIV/0!</v>
      </c>
      <c r="Y21" s="283"/>
      <c r="Z21" s="284"/>
      <c r="AA21" s="284"/>
      <c r="AB21" s="284"/>
      <c r="AC21" s="284"/>
      <c r="AD21" s="284"/>
      <c r="AE21" s="284"/>
      <c r="AF21" s="285">
        <f t="shared" si="8"/>
        <v>0</v>
      </c>
      <c r="AG21" s="129">
        <f t="shared" si="2"/>
        <v>0</v>
      </c>
      <c r="AH21" s="129">
        <f t="shared" si="3"/>
        <v>0</v>
      </c>
      <c r="AI21" s="129">
        <f t="shared" si="4"/>
        <v>0</v>
      </c>
      <c r="AJ21" s="129">
        <f t="shared" si="5"/>
        <v>0</v>
      </c>
      <c r="AK21" s="129">
        <f t="shared" si="6"/>
        <v>1.8891075953615321E-3</v>
      </c>
      <c r="AL21" s="129">
        <f t="shared" si="7"/>
        <v>0</v>
      </c>
      <c r="AM21" s="2"/>
    </row>
    <row r="22" spans="1:39" x14ac:dyDescent="0.75">
      <c r="A22" s="2"/>
      <c r="B22" s="2"/>
      <c r="C22" s="2" t="s">
        <v>66</v>
      </c>
      <c r="D22" s="273">
        <f>[2]TAX!AM23</f>
        <v>0</v>
      </c>
      <c r="E22" s="273">
        <f>[1]TAX!AN23</f>
        <v>5.3838978283730507E-2</v>
      </c>
      <c r="F22" s="273">
        <f>[1]TAX!AO23</f>
        <v>0</v>
      </c>
      <c r="G22" s="273">
        <f>[1]TAX!AP23</f>
        <v>0</v>
      </c>
      <c r="H22" s="273">
        <f>[1]TAX!AQ23</f>
        <v>0</v>
      </c>
      <c r="I22" s="273">
        <f>[1]TAX!AR23</f>
        <v>1.5975924310106001E-3</v>
      </c>
      <c r="J22" s="273">
        <f>[1]TAX!AS23</f>
        <v>2.9217153183797302E-3</v>
      </c>
      <c r="K22" s="285" t="e">
        <f>IF(SUT!C23,Y22/SUT!C23,0)</f>
        <v>#DIV/0!</v>
      </c>
      <c r="L22" s="129">
        <f>IF(SUT!D23,Z22/SUT!D23,0)</f>
        <v>0</v>
      </c>
      <c r="M22" s="129">
        <f>IF(SUT!V23,AA22/SUT!V23,0)</f>
        <v>0</v>
      </c>
      <c r="N22" s="129">
        <f>IF(SUT!D23,AB22/SUT!D23,0)</f>
        <v>0</v>
      </c>
      <c r="O22" s="129" t="e">
        <f>IF((SUT!$C23+SUT!$D23),AC22/(SUT!$C23+SUT!$D23),0)</f>
        <v>#DIV/0!</v>
      </c>
      <c r="P22" s="129" t="e">
        <f>IF((SUT!$C23+SUT!$D23),AD22/(SUT!$C23+SUT!$D23),0)</f>
        <v>#DIV/0!</v>
      </c>
      <c r="Q22" s="129" t="e">
        <f>IF((SUT!$C23+SUT!$D23),AE22/(SUT!$C23+SUT!$D23),0)</f>
        <v>#DIV/0!</v>
      </c>
      <c r="R22" s="286" t="e">
        <f>D22*SUT!C23</f>
        <v>#DIV/0!</v>
      </c>
      <c r="S22" s="206">
        <f>E22*SUT!D23</f>
        <v>0</v>
      </c>
      <c r="T22" s="206">
        <f>F22*SUT!V23</f>
        <v>0</v>
      </c>
      <c r="U22" s="206">
        <f>G22*SUT!D23</f>
        <v>0</v>
      </c>
      <c r="V22" s="206" t="e">
        <f>(SUT!$C23+SUT!$D23)*H22</f>
        <v>#DIV/0!</v>
      </c>
      <c r="W22" s="206" t="e">
        <f>(SUT!$C23+SUT!$D23)*I22</f>
        <v>#DIV/0!</v>
      </c>
      <c r="X22" s="206" t="e">
        <f>(SUT!$C23+SUT!$D23)*J22</f>
        <v>#DIV/0!</v>
      </c>
      <c r="Y22" s="283"/>
      <c r="Z22" s="284"/>
      <c r="AA22" s="284"/>
      <c r="AB22" s="284"/>
      <c r="AC22" s="284"/>
      <c r="AD22" s="284"/>
      <c r="AE22" s="284"/>
      <c r="AF22" s="285">
        <f t="shared" si="8"/>
        <v>0</v>
      </c>
      <c r="AG22" s="129">
        <f t="shared" si="2"/>
        <v>5.3838978283730507E-2</v>
      </c>
      <c r="AH22" s="129">
        <f t="shared" si="3"/>
        <v>0</v>
      </c>
      <c r="AI22" s="129">
        <f t="shared" si="4"/>
        <v>0</v>
      </c>
      <c r="AJ22" s="129">
        <f t="shared" si="5"/>
        <v>0</v>
      </c>
      <c r="AK22" s="129">
        <f t="shared" si="6"/>
        <v>1.5975924310106001E-3</v>
      </c>
      <c r="AL22" s="129">
        <f t="shared" si="7"/>
        <v>2.9217153183797302E-3</v>
      </c>
      <c r="AM22" s="2"/>
    </row>
    <row r="23" spans="1:39" x14ac:dyDescent="0.75">
      <c r="A23" s="2"/>
      <c r="B23" s="2"/>
      <c r="C23" s="2" t="s">
        <v>24</v>
      </c>
      <c r="D23" s="273">
        <f>[2]TAX!AM24</f>
        <v>0</v>
      </c>
      <c r="E23" s="273">
        <f>[1]TAX!AN24</f>
        <v>8.975282411365075E-3</v>
      </c>
      <c r="F23" s="273">
        <f>[1]TAX!AO24</f>
        <v>0</v>
      </c>
      <c r="G23" s="273">
        <f>[1]TAX!AP24</f>
        <v>0</v>
      </c>
      <c r="H23" s="273">
        <f>[1]TAX!AQ24</f>
        <v>0</v>
      </c>
      <c r="I23" s="273">
        <f>[1]TAX!AR24</f>
        <v>2.03167772957013E-3</v>
      </c>
      <c r="J23" s="273">
        <f>[1]TAX!AS24</f>
        <v>2.9932350743973974E-3</v>
      </c>
      <c r="K23" s="285" t="e">
        <f>IF(SUT!C24,Y23/SUT!C24,0)</f>
        <v>#DIV/0!</v>
      </c>
      <c r="L23" s="129">
        <f>IF(SUT!D24,Z23/SUT!D24,0)</f>
        <v>0</v>
      </c>
      <c r="M23" s="129">
        <f>IF(SUT!V24,AA23/SUT!V24,0)</f>
        <v>0</v>
      </c>
      <c r="N23" s="129">
        <f>IF(SUT!D24,AB23/SUT!D24,0)</f>
        <v>0</v>
      </c>
      <c r="O23" s="129" t="e">
        <f>IF((SUT!$C24+SUT!$D24),AC23/(SUT!$C24+SUT!$D24),0)</f>
        <v>#DIV/0!</v>
      </c>
      <c r="P23" s="129" t="e">
        <f>IF((SUT!$C24+SUT!$D24),AD23/(SUT!$C24+SUT!$D24),0)</f>
        <v>#DIV/0!</v>
      </c>
      <c r="Q23" s="129" t="e">
        <f>IF((SUT!$C24+SUT!$D24),AE23/(SUT!$C24+SUT!$D24),0)</f>
        <v>#DIV/0!</v>
      </c>
      <c r="R23" s="286" t="e">
        <f>D23*SUT!C24</f>
        <v>#DIV/0!</v>
      </c>
      <c r="S23" s="206">
        <f>E23*SUT!D24</f>
        <v>0</v>
      </c>
      <c r="T23" s="206">
        <f>F23*SUT!V24</f>
        <v>0</v>
      </c>
      <c r="U23" s="206">
        <f>G23*SUT!D24</f>
        <v>0</v>
      </c>
      <c r="V23" s="206" t="e">
        <f>(SUT!$C24+SUT!$D24)*H23</f>
        <v>#DIV/0!</v>
      </c>
      <c r="W23" s="206" t="e">
        <f>(SUT!$C24+SUT!$D24)*I23</f>
        <v>#DIV/0!</v>
      </c>
      <c r="X23" s="206" t="e">
        <f>(SUT!$C24+SUT!$D24)*J23</f>
        <v>#DIV/0!</v>
      </c>
      <c r="Y23" s="283"/>
      <c r="Z23" s="284"/>
      <c r="AA23" s="284"/>
      <c r="AB23" s="284"/>
      <c r="AC23" s="284"/>
      <c r="AD23" s="284"/>
      <c r="AE23" s="284"/>
      <c r="AF23" s="285">
        <f t="shared" si="8"/>
        <v>0</v>
      </c>
      <c r="AG23" s="129">
        <f t="shared" si="2"/>
        <v>8.975282411365075E-3</v>
      </c>
      <c r="AH23" s="129">
        <f t="shared" si="3"/>
        <v>0</v>
      </c>
      <c r="AI23" s="129">
        <f t="shared" si="4"/>
        <v>0</v>
      </c>
      <c r="AJ23" s="129">
        <f t="shared" si="5"/>
        <v>0</v>
      </c>
      <c r="AK23" s="129">
        <f t="shared" si="6"/>
        <v>2.03167772957013E-3</v>
      </c>
      <c r="AL23" s="129">
        <f t="shared" si="7"/>
        <v>2.9932350743973974E-3</v>
      </c>
      <c r="AM23" s="2"/>
    </row>
    <row r="24" spans="1:39" x14ac:dyDescent="0.75">
      <c r="A24" s="2"/>
      <c r="B24" s="2"/>
      <c r="C24" s="2" t="s">
        <v>1562</v>
      </c>
      <c r="D24" s="273">
        <f>[2]TAX!AM25</f>
        <v>0</v>
      </c>
      <c r="E24" s="273">
        <f>[1]TAX!AN25</f>
        <v>0</v>
      </c>
      <c r="F24" s="273">
        <f>[1]TAX!AO25</f>
        <v>0</v>
      </c>
      <c r="G24" s="273">
        <f>[1]TAX!AP25</f>
        <v>0</v>
      </c>
      <c r="H24" s="273">
        <f>[1]TAX!AQ25</f>
        <v>0</v>
      </c>
      <c r="I24" s="273">
        <f>[1]TAX!AR25</f>
        <v>0</v>
      </c>
      <c r="J24" s="273">
        <f>[1]TAX!AS25</f>
        <v>0</v>
      </c>
      <c r="K24" s="285" t="e">
        <f>IF(SUT!C25,Y24/SUT!C25,0)</f>
        <v>#DIV/0!</v>
      </c>
      <c r="L24" s="129">
        <f>IF(SUT!D25,Z24/SUT!D25,0)</f>
        <v>0</v>
      </c>
      <c r="M24" s="129">
        <f>IF(SUT!V25,AA24/SUT!V25,0)</f>
        <v>0</v>
      </c>
      <c r="N24" s="129">
        <f>IF(SUT!D25,AB24/SUT!D25,0)</f>
        <v>0</v>
      </c>
      <c r="O24" s="129" t="e">
        <f>IF((SUT!$C25+SUT!$D25),AC24/(SUT!$C25+SUT!$D25),0)</f>
        <v>#DIV/0!</v>
      </c>
      <c r="P24" s="129" t="e">
        <f>IF((SUT!$C25+SUT!$D25),AD24/(SUT!$C25+SUT!$D25),0)</f>
        <v>#DIV/0!</v>
      </c>
      <c r="Q24" s="129" t="e">
        <f>IF((SUT!$C25+SUT!$D25),AE24/(SUT!$C25+SUT!$D25),0)</f>
        <v>#DIV/0!</v>
      </c>
      <c r="R24" s="286" t="e">
        <f>D24*SUT!C25</f>
        <v>#DIV/0!</v>
      </c>
      <c r="S24" s="206">
        <f>E24*SUT!D25</f>
        <v>0</v>
      </c>
      <c r="T24" s="206">
        <f>F24*SUT!V25</f>
        <v>0</v>
      </c>
      <c r="U24" s="206">
        <f>G24*SUT!D25</f>
        <v>0</v>
      </c>
      <c r="V24" s="206" t="e">
        <f>(SUT!$C25+SUT!$D25)*H24</f>
        <v>#DIV/0!</v>
      </c>
      <c r="W24" s="206" t="e">
        <f>(SUT!$C25+SUT!$D25)*I24</f>
        <v>#DIV/0!</v>
      </c>
      <c r="X24" s="206" t="e">
        <f>(SUT!$C25+SUT!$D25)*J24</f>
        <v>#DIV/0!</v>
      </c>
      <c r="Y24" s="283"/>
      <c r="Z24" s="284"/>
      <c r="AA24" s="284"/>
      <c r="AB24" s="284"/>
      <c r="AC24" s="284"/>
      <c r="AD24" s="284"/>
      <c r="AE24" s="284"/>
      <c r="AF24" s="285">
        <f t="shared" si="8"/>
        <v>0</v>
      </c>
      <c r="AG24" s="129">
        <f t="shared" si="2"/>
        <v>0</v>
      </c>
      <c r="AH24" s="129">
        <f t="shared" si="3"/>
        <v>0</v>
      </c>
      <c r="AI24" s="129">
        <f t="shared" si="4"/>
        <v>0</v>
      </c>
      <c r="AJ24" s="129">
        <f t="shared" si="5"/>
        <v>0</v>
      </c>
      <c r="AK24" s="129">
        <f t="shared" si="6"/>
        <v>0</v>
      </c>
      <c r="AL24" s="129">
        <f t="shared" si="7"/>
        <v>0</v>
      </c>
      <c r="AM24" s="2"/>
    </row>
    <row r="25" spans="1:39" x14ac:dyDescent="0.75">
      <c r="A25" s="2"/>
      <c r="B25" s="2"/>
      <c r="C25" s="2" t="s">
        <v>27</v>
      </c>
      <c r="D25" s="273">
        <f>[2]TAX!AM26</f>
        <v>0</v>
      </c>
      <c r="E25" s="273">
        <f>[1]TAX!AN26</f>
        <v>8.1883458668171119E-4</v>
      </c>
      <c r="F25" s="273">
        <f>[1]TAX!AO26</f>
        <v>0</v>
      </c>
      <c r="G25" s="273">
        <f>[1]TAX!AP26</f>
        <v>0</v>
      </c>
      <c r="H25" s="273">
        <f>[1]TAX!AQ26</f>
        <v>0</v>
      </c>
      <c r="I25" s="273">
        <f>[1]TAX!AR26</f>
        <v>4.3756233045562408E-3</v>
      </c>
      <c r="J25" s="273">
        <f>[1]TAX!AS26</f>
        <v>1.591955192854129E-2</v>
      </c>
      <c r="K25" s="285" t="e">
        <f>IF(SUT!C26,Y25/SUT!C26,0)</f>
        <v>#DIV/0!</v>
      </c>
      <c r="L25" s="129">
        <f>IF(SUT!D26,Z25/SUT!D26,0)</f>
        <v>0</v>
      </c>
      <c r="M25" s="129">
        <f>IF(SUT!V26,AA25/SUT!V26,0)</f>
        <v>0</v>
      </c>
      <c r="N25" s="129">
        <f>IF(SUT!D26,AB25/SUT!D26,0)</f>
        <v>0</v>
      </c>
      <c r="O25" s="129" t="e">
        <f>IF((SUT!$C26+SUT!$D26),AC25/(SUT!$C26+SUT!$D26),0)</f>
        <v>#DIV/0!</v>
      </c>
      <c r="P25" s="129" t="e">
        <f>IF((SUT!$C26+SUT!$D26),AD25/(SUT!$C26+SUT!$D26),0)</f>
        <v>#DIV/0!</v>
      </c>
      <c r="Q25" s="129" t="e">
        <f>IF((SUT!$C26+SUT!$D26),AE25/(SUT!$C26+SUT!$D26),0)</f>
        <v>#DIV/0!</v>
      </c>
      <c r="R25" s="286" t="e">
        <f>D25*SUT!C26</f>
        <v>#DIV/0!</v>
      </c>
      <c r="S25" s="206">
        <f>E25*SUT!D26</f>
        <v>0</v>
      </c>
      <c r="T25" s="206">
        <f>F25*SUT!V26</f>
        <v>0</v>
      </c>
      <c r="U25" s="206">
        <f>G25*SUT!D26</f>
        <v>0</v>
      </c>
      <c r="V25" s="206" t="e">
        <f>(SUT!$C26+SUT!$D26)*H25</f>
        <v>#DIV/0!</v>
      </c>
      <c r="W25" s="206" t="e">
        <f>(SUT!$C26+SUT!$D26)*I25</f>
        <v>#DIV/0!</v>
      </c>
      <c r="X25" s="206" t="e">
        <f>(SUT!$C26+SUT!$D26)*J25</f>
        <v>#DIV/0!</v>
      </c>
      <c r="Y25" s="283"/>
      <c r="Z25" s="284"/>
      <c r="AA25" s="284"/>
      <c r="AB25" s="284"/>
      <c r="AC25" s="284"/>
      <c r="AD25" s="284"/>
      <c r="AE25" s="284"/>
      <c r="AF25" s="285">
        <f t="shared" si="8"/>
        <v>0</v>
      </c>
      <c r="AG25" s="129">
        <f t="shared" si="2"/>
        <v>8.1883458668171119E-4</v>
      </c>
      <c r="AH25" s="129">
        <f t="shared" si="3"/>
        <v>0</v>
      </c>
      <c r="AI25" s="129">
        <f t="shared" si="4"/>
        <v>0</v>
      </c>
      <c r="AJ25" s="129">
        <f t="shared" si="5"/>
        <v>0</v>
      </c>
      <c r="AK25" s="129">
        <f t="shared" si="6"/>
        <v>4.3756233045562408E-3</v>
      </c>
      <c r="AL25" s="129">
        <f t="shared" si="7"/>
        <v>1.591955192854129E-2</v>
      </c>
      <c r="AM25" s="2"/>
    </row>
    <row r="26" spans="1:39" x14ac:dyDescent="0.75">
      <c r="A26" s="2"/>
      <c r="B26" s="2"/>
      <c r="C26" s="2" t="s">
        <v>75</v>
      </c>
      <c r="D26" s="273">
        <f>[2]TAX!AM27</f>
        <v>0</v>
      </c>
      <c r="E26" s="273">
        <f>[1]TAX!AN27</f>
        <v>8.2905271134179974E-4</v>
      </c>
      <c r="F26" s="273">
        <f>[1]TAX!AO27</f>
        <v>0</v>
      </c>
      <c r="G26" s="273">
        <f>[1]TAX!AP27</f>
        <v>0</v>
      </c>
      <c r="H26" s="273">
        <f>[1]TAX!AQ27</f>
        <v>0</v>
      </c>
      <c r="I26" s="273">
        <f>[1]TAX!AR27</f>
        <v>4.4626558090607354E-5</v>
      </c>
      <c r="J26" s="273">
        <f>[1]TAX!AS27</f>
        <v>4.0713148152286755E-6</v>
      </c>
      <c r="K26" s="285" t="e">
        <f>IF(SUT!C27,Y26/SUT!C27,0)</f>
        <v>#DIV/0!</v>
      </c>
      <c r="L26" s="129">
        <f>IF(SUT!D27,Z26/SUT!D27,0)</f>
        <v>0</v>
      </c>
      <c r="M26" s="129">
        <f>IF(SUT!V27,AA26/SUT!V27,0)</f>
        <v>0</v>
      </c>
      <c r="N26" s="129">
        <f>IF(SUT!D27,AB26/SUT!D27,0)</f>
        <v>0</v>
      </c>
      <c r="O26" s="129" t="e">
        <f>IF((SUT!$C27+SUT!$D27),AC26/(SUT!$C27+SUT!$D27),0)</f>
        <v>#DIV/0!</v>
      </c>
      <c r="P26" s="129" t="e">
        <f>IF((SUT!$C27+SUT!$D27),AD26/(SUT!$C27+SUT!$D27),0)</f>
        <v>#DIV/0!</v>
      </c>
      <c r="Q26" s="129" t="e">
        <f>IF((SUT!$C27+SUT!$D27),AE26/(SUT!$C27+SUT!$D27),0)</f>
        <v>#DIV/0!</v>
      </c>
      <c r="R26" s="286" t="e">
        <f>D26*SUT!C27</f>
        <v>#DIV/0!</v>
      </c>
      <c r="S26" s="206">
        <f>E26*SUT!D27</f>
        <v>0</v>
      </c>
      <c r="T26" s="206">
        <f>F26*SUT!V27</f>
        <v>0</v>
      </c>
      <c r="U26" s="206">
        <f>G26*SUT!D27</f>
        <v>0</v>
      </c>
      <c r="V26" s="206" t="e">
        <f>(SUT!$C27+SUT!$D27)*H26</f>
        <v>#DIV/0!</v>
      </c>
      <c r="W26" s="206" t="e">
        <f>(SUT!$C27+SUT!$D27)*I26</f>
        <v>#DIV/0!</v>
      </c>
      <c r="X26" s="206" t="e">
        <f>(SUT!$C27+SUT!$D27)*J26</f>
        <v>#DIV/0!</v>
      </c>
      <c r="Y26" s="283"/>
      <c r="Z26" s="284"/>
      <c r="AA26" s="284"/>
      <c r="AB26" s="284"/>
      <c r="AC26" s="284"/>
      <c r="AD26" s="284"/>
      <c r="AE26" s="284"/>
      <c r="AF26" s="285">
        <f t="shared" si="8"/>
        <v>0</v>
      </c>
      <c r="AG26" s="129">
        <f t="shared" si="2"/>
        <v>8.2905271134179974E-4</v>
      </c>
      <c r="AH26" s="129">
        <f t="shared" si="3"/>
        <v>0</v>
      </c>
      <c r="AI26" s="129">
        <f t="shared" si="4"/>
        <v>0</v>
      </c>
      <c r="AJ26" s="129">
        <f t="shared" si="5"/>
        <v>0</v>
      </c>
      <c r="AK26" s="129">
        <f t="shared" si="6"/>
        <v>4.4626558090607354E-5</v>
      </c>
      <c r="AL26" s="129">
        <f t="shared" si="7"/>
        <v>4.0713148152286755E-6</v>
      </c>
      <c r="AM26" s="2"/>
    </row>
    <row r="27" spans="1:39" x14ac:dyDescent="0.75">
      <c r="A27" s="2"/>
      <c r="B27" s="2"/>
      <c r="C27" s="2" t="s">
        <v>70</v>
      </c>
      <c r="D27" s="273">
        <f>[2]TAX!AM28</f>
        <v>0</v>
      </c>
      <c r="E27" s="273">
        <f>[1]TAX!AN28</f>
        <v>3.1371958138735928E-3</v>
      </c>
      <c r="F27" s="273">
        <f>[1]TAX!AO28</f>
        <v>0</v>
      </c>
      <c r="G27" s="273">
        <f>[1]TAX!AP28</f>
        <v>0</v>
      </c>
      <c r="H27" s="273">
        <f>[1]TAX!AQ28</f>
        <v>0</v>
      </c>
      <c r="I27" s="273">
        <f>[1]TAX!AR28</f>
        <v>1.4852263991310206E-3</v>
      </c>
      <c r="J27" s="273">
        <f>[1]TAX!AS28</f>
        <v>1.3086776309509992E-4</v>
      </c>
      <c r="K27" s="285" t="e">
        <f>IF(SUT!C28,Y27/SUT!C28,0)</f>
        <v>#DIV/0!</v>
      </c>
      <c r="L27" s="129">
        <f>IF(SUT!D28,Z27/SUT!D28,0)</f>
        <v>0</v>
      </c>
      <c r="M27" s="129">
        <f>IF(SUT!V28,AA27/SUT!V28,0)</f>
        <v>0</v>
      </c>
      <c r="N27" s="129">
        <f>IF(SUT!D28,AB27/SUT!D28,0)</f>
        <v>0</v>
      </c>
      <c r="O27" s="129" t="e">
        <f>IF((SUT!$C28+SUT!$D28),AC27/(SUT!$C28+SUT!$D28),0)</f>
        <v>#DIV/0!</v>
      </c>
      <c r="P27" s="129" t="e">
        <f>IF((SUT!$C28+SUT!$D28),AD27/(SUT!$C28+SUT!$D28),0)</f>
        <v>#DIV/0!</v>
      </c>
      <c r="Q27" s="129" t="e">
        <f>IF((SUT!$C28+SUT!$D28),AE27/(SUT!$C28+SUT!$D28),0)</f>
        <v>#DIV/0!</v>
      </c>
      <c r="R27" s="286" t="e">
        <f>D27*SUT!C28</f>
        <v>#DIV/0!</v>
      </c>
      <c r="S27" s="206">
        <f>E27*SUT!D28</f>
        <v>0</v>
      </c>
      <c r="T27" s="206">
        <f>F27*SUT!V28</f>
        <v>0</v>
      </c>
      <c r="U27" s="206">
        <f>G27*SUT!D28</f>
        <v>0</v>
      </c>
      <c r="V27" s="206" t="e">
        <f>(SUT!$C28+SUT!$D28)*H27</f>
        <v>#DIV/0!</v>
      </c>
      <c r="W27" s="206" t="e">
        <f>(SUT!$C28+SUT!$D28)*I27</f>
        <v>#DIV/0!</v>
      </c>
      <c r="X27" s="206" t="e">
        <f>(SUT!$C28+SUT!$D28)*J27</f>
        <v>#DIV/0!</v>
      </c>
      <c r="Y27" s="283"/>
      <c r="Z27" s="284"/>
      <c r="AA27" s="284"/>
      <c r="AB27" s="284"/>
      <c r="AC27" s="284"/>
      <c r="AD27" s="284"/>
      <c r="AE27" s="284"/>
      <c r="AF27" s="285">
        <f t="shared" si="8"/>
        <v>0</v>
      </c>
      <c r="AG27" s="129">
        <f>IF(AG$2=2,E27,L27)</f>
        <v>3.1371958138735928E-3</v>
      </c>
      <c r="AH27" s="129">
        <f t="shared" si="3"/>
        <v>0</v>
      </c>
      <c r="AI27" s="129">
        <f t="shared" si="4"/>
        <v>0</v>
      </c>
      <c r="AJ27" s="129">
        <f t="shared" si="5"/>
        <v>0</v>
      </c>
      <c r="AK27" s="129">
        <f t="shared" si="6"/>
        <v>1.4852263991310206E-3</v>
      </c>
      <c r="AL27" s="129">
        <f t="shared" si="7"/>
        <v>1.3086776309509992E-4</v>
      </c>
      <c r="AM27" s="2"/>
    </row>
    <row r="28" spans="1:39" x14ac:dyDescent="0.75">
      <c r="A28" s="2"/>
      <c r="B28" s="2"/>
      <c r="C28" s="2" t="s">
        <v>57</v>
      </c>
      <c r="D28" s="273">
        <f>[2]TAX!AM29</f>
        <v>0</v>
      </c>
      <c r="E28" s="273">
        <f>[1]TAX!AN29</f>
        <v>2.0979562626623374E-3</v>
      </c>
      <c r="F28" s="273">
        <f>[1]TAX!AO29</f>
        <v>0</v>
      </c>
      <c r="G28" s="273">
        <f>[1]TAX!AP29</f>
        <v>0</v>
      </c>
      <c r="H28" s="273">
        <f>[1]TAX!AQ29</f>
        <v>0</v>
      </c>
      <c r="I28" s="273">
        <f>[1]TAX!AR29</f>
        <v>2.871307043328366E-4</v>
      </c>
      <c r="J28" s="273">
        <f>[1]TAX!AS29</f>
        <v>5.6071588569517165E-4</v>
      </c>
      <c r="K28" s="285" t="e">
        <f>IF(SUT!C29,Y28/SUT!C29,0)</f>
        <v>#DIV/0!</v>
      </c>
      <c r="L28" s="129">
        <f>IF(SUT!D29,Z28/SUT!D29,0)</f>
        <v>0</v>
      </c>
      <c r="M28" s="129">
        <f>IF(SUT!V29,AA28/SUT!V29,0)</f>
        <v>0</v>
      </c>
      <c r="N28" s="129">
        <f>IF(SUT!D29,AB28/SUT!D29,0)</f>
        <v>0</v>
      </c>
      <c r="O28" s="129" t="e">
        <f>IF((SUT!$C29+SUT!$D29),AC28/(SUT!$C29+SUT!$D29),0)</f>
        <v>#DIV/0!</v>
      </c>
      <c r="P28" s="129" t="e">
        <f>IF((SUT!$C29+SUT!$D29),AD28/(SUT!$C29+SUT!$D29),0)</f>
        <v>#DIV/0!</v>
      </c>
      <c r="Q28" s="129" t="e">
        <f>IF((SUT!$C29+SUT!$D29),AE28/(SUT!$C29+SUT!$D29),0)</f>
        <v>#DIV/0!</v>
      </c>
      <c r="R28" s="286" t="e">
        <f>D28*SUT!C29</f>
        <v>#DIV/0!</v>
      </c>
      <c r="S28" s="206">
        <f>E28*SUT!D29</f>
        <v>0</v>
      </c>
      <c r="T28" s="206">
        <f>F28*SUT!V29</f>
        <v>0</v>
      </c>
      <c r="U28" s="206">
        <f>G28*SUT!D29</f>
        <v>0</v>
      </c>
      <c r="V28" s="206" t="e">
        <f>(SUT!$C29+SUT!$D29)*H28</f>
        <v>#DIV/0!</v>
      </c>
      <c r="W28" s="206" t="e">
        <f>(SUT!$C29+SUT!$D29)*I28</f>
        <v>#DIV/0!</v>
      </c>
      <c r="X28" s="206" t="e">
        <f>(SUT!$C29+SUT!$D29)*J28</f>
        <v>#DIV/0!</v>
      </c>
      <c r="Y28" s="283"/>
      <c r="Z28" s="284"/>
      <c r="AA28" s="284"/>
      <c r="AB28" s="284"/>
      <c r="AC28" s="284"/>
      <c r="AD28" s="284"/>
      <c r="AE28" s="284"/>
      <c r="AF28" s="285">
        <f t="shared" si="8"/>
        <v>0</v>
      </c>
      <c r="AG28" s="129">
        <f t="shared" si="2"/>
        <v>2.0979562626623374E-3</v>
      </c>
      <c r="AH28" s="129">
        <f t="shared" si="3"/>
        <v>0</v>
      </c>
      <c r="AI28" s="129">
        <f t="shared" si="4"/>
        <v>0</v>
      </c>
      <c r="AJ28" s="129">
        <f t="shared" si="5"/>
        <v>0</v>
      </c>
      <c r="AK28" s="129">
        <f t="shared" si="6"/>
        <v>2.871307043328366E-4</v>
      </c>
      <c r="AL28" s="129">
        <f t="shared" si="7"/>
        <v>5.6071588569517165E-4</v>
      </c>
      <c r="AM28" s="2"/>
    </row>
    <row r="29" spans="1:39" x14ac:dyDescent="0.75">
      <c r="A29" s="2"/>
      <c r="B29" s="2"/>
      <c r="C29" s="2" t="s">
        <v>53</v>
      </c>
      <c r="D29" s="273">
        <f>[2]TAX!AM30</f>
        <v>0</v>
      </c>
      <c r="E29" s="273">
        <f>[1]TAX!AN30</f>
        <v>7.5464809554428113E-5</v>
      </c>
      <c r="F29" s="273">
        <f>[1]TAX!AO30</f>
        <v>0</v>
      </c>
      <c r="G29" s="273">
        <f>[1]TAX!AP30</f>
        <v>0</v>
      </c>
      <c r="H29" s="273">
        <f>[1]TAX!AQ30</f>
        <v>0</v>
      </c>
      <c r="I29" s="273">
        <f>[1]TAX!AR30</f>
        <v>2.6121696925397676E-4</v>
      </c>
      <c r="J29" s="273">
        <f>[1]TAX!AS30</f>
        <v>1.0689796382971915E-7</v>
      </c>
      <c r="K29" s="285" t="e">
        <f>IF(SUT!C30,Y29/SUT!C30,0)</f>
        <v>#DIV/0!</v>
      </c>
      <c r="L29" s="129">
        <f>IF(SUT!D30,Z29/SUT!D30,0)</f>
        <v>0</v>
      </c>
      <c r="M29" s="129">
        <f>IF(SUT!V30,AA29/SUT!V30,0)</f>
        <v>0</v>
      </c>
      <c r="N29" s="129">
        <f>IF(SUT!D30,AB29/SUT!D30,0)</f>
        <v>0</v>
      </c>
      <c r="O29" s="129" t="e">
        <f>IF((SUT!$C30+SUT!$D30),AC29/(SUT!$C30+SUT!$D30),0)</f>
        <v>#DIV/0!</v>
      </c>
      <c r="P29" s="129" t="e">
        <f>IF((SUT!$C30+SUT!$D30),AD29/(SUT!$C30+SUT!$D30),0)</f>
        <v>#DIV/0!</v>
      </c>
      <c r="Q29" s="129" t="e">
        <f>IF((SUT!$C30+SUT!$D30),AE29/(SUT!$C30+SUT!$D30),0)</f>
        <v>#DIV/0!</v>
      </c>
      <c r="R29" s="286" t="e">
        <f>D29*SUT!C30</f>
        <v>#DIV/0!</v>
      </c>
      <c r="S29" s="206">
        <f>E29*SUT!D30</f>
        <v>0</v>
      </c>
      <c r="T29" s="206">
        <f>F29*SUT!V30</f>
        <v>0</v>
      </c>
      <c r="U29" s="206">
        <f>G29*SUT!D30</f>
        <v>0</v>
      </c>
      <c r="V29" s="206" t="e">
        <f>(SUT!$C30+SUT!$D30)*H29</f>
        <v>#DIV/0!</v>
      </c>
      <c r="W29" s="206" t="e">
        <f>(SUT!$C30+SUT!$D30)*I29</f>
        <v>#DIV/0!</v>
      </c>
      <c r="X29" s="206" t="e">
        <f>(SUT!$C30+SUT!$D30)*J29</f>
        <v>#DIV/0!</v>
      </c>
      <c r="Y29" s="283"/>
      <c r="Z29" s="284"/>
      <c r="AA29" s="284"/>
      <c r="AB29" s="284"/>
      <c r="AC29" s="284"/>
      <c r="AD29" s="284"/>
      <c r="AE29" s="284"/>
      <c r="AF29" s="285">
        <f t="shared" si="8"/>
        <v>0</v>
      </c>
      <c r="AG29" s="129">
        <f t="shared" si="2"/>
        <v>7.5464809554428113E-5</v>
      </c>
      <c r="AH29" s="129">
        <f t="shared" si="3"/>
        <v>0</v>
      </c>
      <c r="AI29" s="129">
        <f t="shared" si="4"/>
        <v>0</v>
      </c>
      <c r="AJ29" s="129">
        <f t="shared" si="5"/>
        <v>0</v>
      </c>
      <c r="AK29" s="129">
        <f t="shared" si="6"/>
        <v>2.6121696925397676E-4</v>
      </c>
      <c r="AL29" s="129">
        <f t="shared" si="7"/>
        <v>1.0689796382971915E-7</v>
      </c>
      <c r="AM29" s="2"/>
    </row>
    <row r="30" spans="1:39" x14ac:dyDescent="0.75">
      <c r="A30" s="2"/>
      <c r="B30" s="2"/>
      <c r="C30" s="2" t="s">
        <v>1563</v>
      </c>
      <c r="D30" s="273">
        <f>[2]TAX!AM31</f>
        <v>0</v>
      </c>
      <c r="E30" s="273">
        <f>[1]TAX!AN31</f>
        <v>0</v>
      </c>
      <c r="F30" s="273">
        <f>[1]TAX!AO31</f>
        <v>0</v>
      </c>
      <c r="G30" s="273">
        <f>[1]TAX!AP31</f>
        <v>0</v>
      </c>
      <c r="H30" s="273">
        <f>[1]TAX!AQ31</f>
        <v>0</v>
      </c>
      <c r="I30" s="273">
        <f>[1]TAX!AR31</f>
        <v>3.0025721820754145E-4</v>
      </c>
      <c r="J30" s="273">
        <f>[1]TAX!AS31</f>
        <v>0</v>
      </c>
      <c r="K30" s="285" t="e">
        <f>IF(SUT!C31,Y30/SUT!C31,0)</f>
        <v>#DIV/0!</v>
      </c>
      <c r="L30" s="129">
        <f>IF(SUT!D31,Z30/SUT!D31,0)</f>
        <v>0</v>
      </c>
      <c r="M30" s="129">
        <f>IF(SUT!V31,AA30/SUT!V31,0)</f>
        <v>0</v>
      </c>
      <c r="N30" s="129">
        <f>IF(SUT!D31,AB30/SUT!D31,0)</f>
        <v>0</v>
      </c>
      <c r="O30" s="129" t="e">
        <f>IF((SUT!$C31+SUT!$D31),AC30/(SUT!$C31+SUT!$D31),0)</f>
        <v>#DIV/0!</v>
      </c>
      <c r="P30" s="129" t="e">
        <f>IF((SUT!$C31+SUT!$D31),AD30/(SUT!$C31+SUT!$D31),0)</f>
        <v>#DIV/0!</v>
      </c>
      <c r="Q30" s="129" t="e">
        <f>IF((SUT!$C31+SUT!$D31),AE30/(SUT!$C31+SUT!$D31),0)</f>
        <v>#DIV/0!</v>
      </c>
      <c r="R30" s="286" t="e">
        <f>D30*SUT!C31</f>
        <v>#DIV/0!</v>
      </c>
      <c r="S30" s="206">
        <f>E30*SUT!D31</f>
        <v>0</v>
      </c>
      <c r="T30" s="206">
        <f>F30*SUT!V31</f>
        <v>0</v>
      </c>
      <c r="U30" s="206">
        <f>G30*SUT!D31</f>
        <v>0</v>
      </c>
      <c r="V30" s="206" t="e">
        <f>(SUT!$C31+SUT!$D31)*H30</f>
        <v>#DIV/0!</v>
      </c>
      <c r="W30" s="206" t="e">
        <f>(SUT!$C31+SUT!$D31)*I30</f>
        <v>#DIV/0!</v>
      </c>
      <c r="X30" s="206" t="e">
        <f>(SUT!$C31+SUT!$D31)*J30</f>
        <v>#DIV/0!</v>
      </c>
      <c r="Y30" s="283"/>
      <c r="Z30" s="284"/>
      <c r="AA30" s="284"/>
      <c r="AB30" s="284"/>
      <c r="AC30" s="284"/>
      <c r="AD30" s="284"/>
      <c r="AE30" s="284"/>
      <c r="AF30" s="285">
        <f t="shared" si="8"/>
        <v>0</v>
      </c>
      <c r="AG30" s="129">
        <f t="shared" si="2"/>
        <v>0</v>
      </c>
      <c r="AH30" s="129">
        <f t="shared" si="3"/>
        <v>0</v>
      </c>
      <c r="AI30" s="129">
        <f t="shared" si="4"/>
        <v>0</v>
      </c>
      <c r="AJ30" s="129">
        <f t="shared" si="5"/>
        <v>0</v>
      </c>
      <c r="AK30" s="129">
        <f t="shared" si="6"/>
        <v>3.0025721820754145E-4</v>
      </c>
      <c r="AL30" s="129">
        <f t="shared" si="7"/>
        <v>0</v>
      </c>
      <c r="AM30" s="2"/>
    </row>
    <row r="31" spans="1:39" x14ac:dyDescent="0.75">
      <c r="A31" s="2"/>
      <c r="B31" s="2"/>
      <c r="C31" s="2" t="s">
        <v>86</v>
      </c>
      <c r="D31" s="273">
        <f>[2]TAX!AM32</f>
        <v>0</v>
      </c>
      <c r="E31" s="273">
        <f>[1]TAX!AN32</f>
        <v>1.2992350269511708E-3</v>
      </c>
      <c r="F31" s="273">
        <f>[1]TAX!AO32</f>
        <v>0</v>
      </c>
      <c r="G31" s="273">
        <f>[1]TAX!AP32</f>
        <v>0</v>
      </c>
      <c r="H31" s="273">
        <f>[1]TAX!AQ32</f>
        <v>0</v>
      </c>
      <c r="I31" s="273">
        <f>[1]TAX!AR32</f>
        <v>6.3458914758884779E-4</v>
      </c>
      <c r="J31" s="273">
        <f>[1]TAX!AS32</f>
        <v>3.994038441058044E-4</v>
      </c>
      <c r="K31" s="285" t="e">
        <f>IF(SUT!C32,Y31/SUT!C32,0)</f>
        <v>#DIV/0!</v>
      </c>
      <c r="L31" s="129">
        <f>IF(SUT!D32,Z31/SUT!D32,0)</f>
        <v>0</v>
      </c>
      <c r="M31" s="129">
        <f>IF(SUT!V32,AA31/SUT!V32,0)</f>
        <v>0</v>
      </c>
      <c r="N31" s="129">
        <f>IF(SUT!D32,AB31/SUT!D32,0)</f>
        <v>0</v>
      </c>
      <c r="O31" s="129" t="e">
        <f>IF((SUT!$C32+SUT!$D32),AC31/(SUT!$C32+SUT!$D32),0)</f>
        <v>#DIV/0!</v>
      </c>
      <c r="P31" s="129" t="e">
        <f>IF((SUT!$C32+SUT!$D32),AD31/(SUT!$C32+SUT!$D32),0)</f>
        <v>#DIV/0!</v>
      </c>
      <c r="Q31" s="129" t="e">
        <f>IF((SUT!$C32+SUT!$D32),AE31/(SUT!$C32+SUT!$D32),0)</f>
        <v>#DIV/0!</v>
      </c>
      <c r="R31" s="286" t="e">
        <f>D31*SUT!C32</f>
        <v>#DIV/0!</v>
      </c>
      <c r="S31" s="206">
        <f>E31*SUT!D32</f>
        <v>0</v>
      </c>
      <c r="T31" s="206">
        <f>F31*SUT!V32</f>
        <v>0</v>
      </c>
      <c r="U31" s="206">
        <f>G31*SUT!D32</f>
        <v>0</v>
      </c>
      <c r="V31" s="206" t="e">
        <f>(SUT!$C32+SUT!$D32)*H31</f>
        <v>#DIV/0!</v>
      </c>
      <c r="W31" s="206" t="e">
        <f>(SUT!$C32+SUT!$D32)*I31</f>
        <v>#DIV/0!</v>
      </c>
      <c r="X31" s="206" t="e">
        <f>(SUT!$C32+SUT!$D32)*J31</f>
        <v>#DIV/0!</v>
      </c>
      <c r="Y31" s="283"/>
      <c r="Z31" s="284"/>
      <c r="AA31" s="284"/>
      <c r="AB31" s="284"/>
      <c r="AC31" s="284"/>
      <c r="AD31" s="284"/>
      <c r="AE31" s="284"/>
      <c r="AF31" s="285">
        <f t="shared" si="8"/>
        <v>0</v>
      </c>
      <c r="AG31" s="129">
        <f t="shared" si="2"/>
        <v>1.2992350269511708E-3</v>
      </c>
      <c r="AH31" s="129">
        <f t="shared" si="3"/>
        <v>0</v>
      </c>
      <c r="AI31" s="129">
        <f t="shared" si="4"/>
        <v>0</v>
      </c>
      <c r="AJ31" s="129">
        <f t="shared" si="5"/>
        <v>0</v>
      </c>
      <c r="AK31" s="129">
        <f t="shared" si="6"/>
        <v>6.3458914758884779E-4</v>
      </c>
      <c r="AL31" s="129">
        <f t="shared" si="7"/>
        <v>3.994038441058044E-4</v>
      </c>
      <c r="AM31" s="2"/>
    </row>
    <row r="32" spans="1:39" x14ac:dyDescent="0.75">
      <c r="A32" s="2"/>
      <c r="B32" s="2"/>
      <c r="C32" s="2" t="s">
        <v>89</v>
      </c>
      <c r="D32" s="273">
        <f>[2]TAX!AM33</f>
        <v>0</v>
      </c>
      <c r="E32" s="273">
        <f>[1]TAX!AN33</f>
        <v>0</v>
      </c>
      <c r="F32" s="273">
        <f>[1]TAX!AO33</f>
        <v>0</v>
      </c>
      <c r="G32" s="273">
        <f>[1]TAX!AP33</f>
        <v>0</v>
      </c>
      <c r="H32" s="273">
        <f>[1]TAX!AQ33</f>
        <v>0</v>
      </c>
      <c r="I32" s="273">
        <f>[1]TAX!AR33</f>
        <v>3.1151952696485902E-4</v>
      </c>
      <c r="J32" s="273">
        <f>[1]TAX!AS33</f>
        <v>4.5855827589788421E-5</v>
      </c>
      <c r="K32" s="285" t="e">
        <f>IF(SUT!C33,Y32/SUT!C33,0)</f>
        <v>#DIV/0!</v>
      </c>
      <c r="L32" s="129">
        <f>IF(SUT!D33,Z32/SUT!D33,0)</f>
        <v>0</v>
      </c>
      <c r="M32" s="129">
        <f>IF(SUT!V33,AA32/SUT!V33,0)</f>
        <v>0</v>
      </c>
      <c r="N32" s="129">
        <f>IF(SUT!D33,AB32/SUT!D33,0)</f>
        <v>0</v>
      </c>
      <c r="O32" s="129" t="e">
        <f>IF((SUT!$C33+SUT!$D33),AC32/(SUT!$C33+SUT!$D33),0)</f>
        <v>#DIV/0!</v>
      </c>
      <c r="P32" s="129" t="e">
        <f>IF((SUT!$C33+SUT!$D33),AD32/(SUT!$C33+SUT!$D33),0)</f>
        <v>#DIV/0!</v>
      </c>
      <c r="Q32" s="129" t="e">
        <f>IF((SUT!$C33+SUT!$D33),AE32/(SUT!$C33+SUT!$D33),0)</f>
        <v>#DIV/0!</v>
      </c>
      <c r="R32" s="286" t="e">
        <f>D32*SUT!C33</f>
        <v>#DIV/0!</v>
      </c>
      <c r="S32" s="206">
        <f>E32*SUT!D33</f>
        <v>0</v>
      </c>
      <c r="T32" s="206">
        <f>F32*SUT!V33</f>
        <v>0</v>
      </c>
      <c r="U32" s="206">
        <f>G32*SUT!D33</f>
        <v>0</v>
      </c>
      <c r="V32" s="206" t="e">
        <f>(SUT!$C33+SUT!$D33)*H32</f>
        <v>#DIV/0!</v>
      </c>
      <c r="W32" s="206" t="e">
        <f>(SUT!$C33+SUT!$D33)*I32</f>
        <v>#DIV/0!</v>
      </c>
      <c r="X32" s="206" t="e">
        <f>(SUT!$C33+SUT!$D33)*J32</f>
        <v>#DIV/0!</v>
      </c>
      <c r="Y32" s="283"/>
      <c r="Z32" s="284"/>
      <c r="AA32" s="284"/>
      <c r="AB32" s="284"/>
      <c r="AC32" s="284"/>
      <c r="AD32" s="284"/>
      <c r="AE32" s="284"/>
      <c r="AF32" s="285">
        <f t="shared" si="8"/>
        <v>0</v>
      </c>
      <c r="AG32" s="129">
        <f t="shared" si="2"/>
        <v>0</v>
      </c>
      <c r="AH32" s="129">
        <f t="shared" si="3"/>
        <v>0</v>
      </c>
      <c r="AI32" s="129">
        <f t="shared" si="4"/>
        <v>0</v>
      </c>
      <c r="AJ32" s="129">
        <f t="shared" si="5"/>
        <v>0</v>
      </c>
      <c r="AK32" s="129">
        <f t="shared" si="6"/>
        <v>3.1151952696485902E-4</v>
      </c>
      <c r="AL32" s="129">
        <f t="shared" si="7"/>
        <v>4.5855827589788421E-5</v>
      </c>
      <c r="AM32" s="2"/>
    </row>
    <row r="33" spans="1:39" x14ac:dyDescent="0.75">
      <c r="A33" s="2"/>
      <c r="B33" s="2"/>
      <c r="C33" s="2" t="s">
        <v>101</v>
      </c>
      <c r="D33" s="273">
        <f>[2]TAX!AM34</f>
        <v>0</v>
      </c>
      <c r="E33" s="273">
        <f>[1]TAX!AN34</f>
        <v>0</v>
      </c>
      <c r="F33" s="273">
        <f>[1]TAX!AO34</f>
        <v>0</v>
      </c>
      <c r="G33" s="273">
        <f>[1]TAX!AP34</f>
        <v>0</v>
      </c>
      <c r="H33" s="273">
        <f>[1]TAX!AQ34</f>
        <v>0</v>
      </c>
      <c r="I33" s="273">
        <f>[1]TAX!AR34</f>
        <v>3.1148690651393556E-4</v>
      </c>
      <c r="J33" s="273">
        <f>[1]TAX!AS34</f>
        <v>2.1881674994486323E-6</v>
      </c>
      <c r="K33" s="285" t="e">
        <f>IF(SUT!C34,Y33/SUT!C34,0)</f>
        <v>#DIV/0!</v>
      </c>
      <c r="L33" s="129">
        <f>IF(SUT!D34,Z33/SUT!D34,0)</f>
        <v>0</v>
      </c>
      <c r="M33" s="129">
        <f>IF(SUT!V34,AA33/SUT!V34,0)</f>
        <v>0</v>
      </c>
      <c r="N33" s="129">
        <f>IF(SUT!D34,AB33/SUT!D34,0)</f>
        <v>0</v>
      </c>
      <c r="O33" s="129" t="e">
        <f>IF((SUT!$C34+SUT!$D34),AC33/(SUT!$C34+SUT!$D34),0)</f>
        <v>#DIV/0!</v>
      </c>
      <c r="P33" s="129" t="e">
        <f>IF((SUT!$C34+SUT!$D34),AD33/(SUT!$C34+SUT!$D34),0)</f>
        <v>#DIV/0!</v>
      </c>
      <c r="Q33" s="129" t="e">
        <f>IF((SUT!$C34+SUT!$D34),AE33/(SUT!$C34+SUT!$D34),0)</f>
        <v>#DIV/0!</v>
      </c>
      <c r="R33" s="286" t="e">
        <f>D33*SUT!C34</f>
        <v>#DIV/0!</v>
      </c>
      <c r="S33" s="206">
        <f>E33*SUT!D34</f>
        <v>0</v>
      </c>
      <c r="T33" s="206">
        <f>F33*SUT!V34</f>
        <v>0</v>
      </c>
      <c r="U33" s="206">
        <f>G33*SUT!D34</f>
        <v>0</v>
      </c>
      <c r="V33" s="206" t="e">
        <f>(SUT!$C34+SUT!$D34)*H33</f>
        <v>#DIV/0!</v>
      </c>
      <c r="W33" s="206" t="e">
        <f>(SUT!$C34+SUT!$D34)*I33</f>
        <v>#DIV/0!</v>
      </c>
      <c r="X33" s="206" t="e">
        <f>(SUT!$C34+SUT!$D34)*J33</f>
        <v>#DIV/0!</v>
      </c>
      <c r="Y33" s="283"/>
      <c r="Z33" s="284"/>
      <c r="AA33" s="284"/>
      <c r="AB33" s="284"/>
      <c r="AC33" s="284"/>
      <c r="AD33" s="284"/>
      <c r="AE33" s="284"/>
      <c r="AF33" s="285">
        <f t="shared" si="8"/>
        <v>0</v>
      </c>
      <c r="AG33" s="129">
        <f t="shared" si="2"/>
        <v>0</v>
      </c>
      <c r="AH33" s="129">
        <f t="shared" si="3"/>
        <v>0</v>
      </c>
      <c r="AI33" s="129">
        <f t="shared" si="4"/>
        <v>0</v>
      </c>
      <c r="AJ33" s="129">
        <f t="shared" si="5"/>
        <v>0</v>
      </c>
      <c r="AK33" s="129">
        <f t="shared" si="6"/>
        <v>3.1148690651393556E-4</v>
      </c>
      <c r="AL33" s="129">
        <f t="shared" si="7"/>
        <v>2.1881674994486323E-6</v>
      </c>
      <c r="AM33" s="2"/>
    </row>
    <row r="34" spans="1:39" x14ac:dyDescent="0.75">
      <c r="A34" s="2"/>
      <c r="B34" s="2"/>
      <c r="C34" s="2" t="s">
        <v>95</v>
      </c>
      <c r="D34" s="273">
        <f>[2]TAX!AM35</f>
        <v>0</v>
      </c>
      <c r="E34" s="273">
        <f>[1]TAX!AN35</f>
        <v>0</v>
      </c>
      <c r="F34" s="273">
        <f>[1]TAX!AO35</f>
        <v>0</v>
      </c>
      <c r="G34" s="273">
        <f>[1]TAX!AP35</f>
        <v>0</v>
      </c>
      <c r="H34" s="273">
        <f>[1]TAX!AQ35</f>
        <v>0</v>
      </c>
      <c r="I34" s="273">
        <f>[1]TAX!AR35</f>
        <v>3.1106747782187803E-4</v>
      </c>
      <c r="J34" s="273">
        <f>[1]TAX!AS35</f>
        <v>6.5207992688579984E-4</v>
      </c>
      <c r="K34" s="285" t="e">
        <f>IF(SUT!C35,Y34/SUT!C35,0)</f>
        <v>#DIV/0!</v>
      </c>
      <c r="L34" s="129">
        <f>IF(SUT!D35,Z34/SUT!D35,0)</f>
        <v>0</v>
      </c>
      <c r="M34" s="129">
        <f>IF(SUT!V35,AA34/SUT!V35,0)</f>
        <v>0</v>
      </c>
      <c r="N34" s="129">
        <f>IF(SUT!D35,AB34/SUT!D35,0)</f>
        <v>0</v>
      </c>
      <c r="O34" s="129" t="e">
        <f>IF((SUT!$C35+SUT!$D35),AC34/(SUT!$C35+SUT!$D35),0)</f>
        <v>#DIV/0!</v>
      </c>
      <c r="P34" s="129" t="e">
        <f>IF((SUT!$C35+SUT!$D35),AD34/(SUT!$C35+SUT!$D35),0)</f>
        <v>#DIV/0!</v>
      </c>
      <c r="Q34" s="129" t="e">
        <f>IF((SUT!$C35+SUT!$D35),AE34/(SUT!$C35+SUT!$D35),0)</f>
        <v>#DIV/0!</v>
      </c>
      <c r="R34" s="286" t="e">
        <f>D34*SUT!C35</f>
        <v>#DIV/0!</v>
      </c>
      <c r="S34" s="206">
        <f>E34*SUT!D35</f>
        <v>0</v>
      </c>
      <c r="T34" s="206">
        <f>F34*SUT!V35</f>
        <v>0</v>
      </c>
      <c r="U34" s="206">
        <f>G34*SUT!D35</f>
        <v>0</v>
      </c>
      <c r="V34" s="206" t="e">
        <f>(SUT!$C35+SUT!$D35)*H34</f>
        <v>#DIV/0!</v>
      </c>
      <c r="W34" s="206" t="e">
        <f>(SUT!$C35+SUT!$D35)*I34</f>
        <v>#DIV/0!</v>
      </c>
      <c r="X34" s="206" t="e">
        <f>(SUT!$C35+SUT!$D35)*J34</f>
        <v>#DIV/0!</v>
      </c>
      <c r="Y34" s="283"/>
      <c r="Z34" s="284"/>
      <c r="AA34" s="284"/>
      <c r="AB34" s="284"/>
      <c r="AC34" s="284"/>
      <c r="AD34" s="284"/>
      <c r="AE34" s="284"/>
      <c r="AF34" s="285">
        <f t="shared" si="8"/>
        <v>0</v>
      </c>
      <c r="AG34" s="129">
        <f t="shared" si="2"/>
        <v>0</v>
      </c>
      <c r="AH34" s="129">
        <f t="shared" si="3"/>
        <v>0</v>
      </c>
      <c r="AI34" s="129">
        <f t="shared" si="4"/>
        <v>0</v>
      </c>
      <c r="AJ34" s="129">
        <f t="shared" si="5"/>
        <v>0</v>
      </c>
      <c r="AK34" s="129">
        <f t="shared" si="6"/>
        <v>3.1106747782187803E-4</v>
      </c>
      <c r="AL34" s="129">
        <f t="shared" si="7"/>
        <v>6.5207992688579984E-4</v>
      </c>
      <c r="AM34" s="2"/>
    </row>
    <row r="35" spans="1:39" x14ac:dyDescent="0.75">
      <c r="A35" s="2"/>
      <c r="B35" s="2"/>
      <c r="C35" s="2" t="s">
        <v>104</v>
      </c>
      <c r="D35" s="273">
        <f>[2]TAX!AM36</f>
        <v>0</v>
      </c>
      <c r="E35" s="273">
        <f>[1]TAX!AN36</f>
        <v>4.8928737236564566E-3</v>
      </c>
      <c r="F35" s="273">
        <f>[1]TAX!AO36</f>
        <v>0</v>
      </c>
      <c r="G35" s="273">
        <f>[1]TAX!AP36</f>
        <v>0</v>
      </c>
      <c r="H35" s="273">
        <f>[1]TAX!AQ36</f>
        <v>0</v>
      </c>
      <c r="I35" s="273">
        <f>[1]TAX!AR36</f>
        <v>0</v>
      </c>
      <c r="J35" s="273">
        <f>[1]TAX!AS36</f>
        <v>8.8194045266772864E-7</v>
      </c>
      <c r="K35" s="285" t="e">
        <f>IF(SUT!C36,Y35/SUT!C36,0)</f>
        <v>#DIV/0!</v>
      </c>
      <c r="L35" s="129">
        <f>IF(SUT!D36,Z35/SUT!D36,0)</f>
        <v>0</v>
      </c>
      <c r="M35" s="129">
        <f>IF(SUT!V36,AA35/SUT!V36,0)</f>
        <v>0</v>
      </c>
      <c r="N35" s="129">
        <f>IF(SUT!D36,AB35/SUT!D36,0)</f>
        <v>0</v>
      </c>
      <c r="O35" s="129" t="e">
        <f>IF((SUT!$C36+SUT!$D36),AC35/(SUT!$C36+SUT!$D36),0)</f>
        <v>#DIV/0!</v>
      </c>
      <c r="P35" s="129" t="e">
        <f>IF((SUT!$C36+SUT!$D36),AD35/(SUT!$C36+SUT!$D36),0)</f>
        <v>#DIV/0!</v>
      </c>
      <c r="Q35" s="129" t="e">
        <f>IF((SUT!$C36+SUT!$D36),AE35/(SUT!$C36+SUT!$D36),0)</f>
        <v>#DIV/0!</v>
      </c>
      <c r="R35" s="286" t="e">
        <f>D35*SUT!C36</f>
        <v>#DIV/0!</v>
      </c>
      <c r="S35" s="206">
        <f>E35*SUT!D36</f>
        <v>0</v>
      </c>
      <c r="T35" s="206">
        <f>F35*SUT!V36</f>
        <v>0</v>
      </c>
      <c r="U35" s="206">
        <f>G35*SUT!D36</f>
        <v>0</v>
      </c>
      <c r="V35" s="206" t="e">
        <f>(SUT!$C36+SUT!$D36)*H35</f>
        <v>#DIV/0!</v>
      </c>
      <c r="W35" s="206" t="e">
        <f>(SUT!$C36+SUT!$D36)*I35</f>
        <v>#DIV/0!</v>
      </c>
      <c r="X35" s="206" t="e">
        <f>(SUT!$C36+SUT!$D36)*J35</f>
        <v>#DIV/0!</v>
      </c>
      <c r="Y35" s="283"/>
      <c r="Z35" s="284"/>
      <c r="AA35" s="284"/>
      <c r="AB35" s="284"/>
      <c r="AC35" s="284"/>
      <c r="AD35" s="284"/>
      <c r="AE35" s="284"/>
      <c r="AF35" s="285">
        <f t="shared" si="8"/>
        <v>0</v>
      </c>
      <c r="AG35" s="129">
        <f t="shared" si="2"/>
        <v>4.8928737236564566E-3</v>
      </c>
      <c r="AH35" s="129">
        <f t="shared" si="3"/>
        <v>0</v>
      </c>
      <c r="AI35" s="129">
        <f t="shared" si="4"/>
        <v>0</v>
      </c>
      <c r="AJ35" s="129">
        <f t="shared" si="5"/>
        <v>0</v>
      </c>
      <c r="AK35" s="129">
        <f t="shared" si="6"/>
        <v>0</v>
      </c>
      <c r="AL35" s="129">
        <f t="shared" si="7"/>
        <v>8.8194045266772864E-7</v>
      </c>
      <c r="AM35" s="2"/>
    </row>
    <row r="36" spans="1:39" x14ac:dyDescent="0.75">
      <c r="A36" s="2"/>
      <c r="B36" s="2"/>
      <c r="C36" s="2" t="s">
        <v>92</v>
      </c>
      <c r="D36" s="273">
        <f>[2]TAX!AM37</f>
        <v>0</v>
      </c>
      <c r="E36" s="273">
        <f>[1]TAX!AN37</f>
        <v>0</v>
      </c>
      <c r="F36" s="273">
        <f>[1]TAX!AO37</f>
        <v>0</v>
      </c>
      <c r="G36" s="273">
        <f>[1]TAX!AP37</f>
        <v>0</v>
      </c>
      <c r="H36" s="273">
        <f>[1]TAX!AQ37</f>
        <v>0</v>
      </c>
      <c r="I36" s="273">
        <f>[1]TAX!AR37</f>
        <v>0</v>
      </c>
      <c r="J36" s="273">
        <f>[1]TAX!AS37</f>
        <v>0</v>
      </c>
      <c r="K36" s="285" t="e">
        <f>IF(SUT!C37,Y36/SUT!C37,0)</f>
        <v>#DIV/0!</v>
      </c>
      <c r="L36" s="129">
        <f>IF(SUT!D37,Z36/SUT!D37,0)</f>
        <v>0</v>
      </c>
      <c r="M36" s="129">
        <f>IF(SUT!V37,AA36/SUT!V37,0)</f>
        <v>0</v>
      </c>
      <c r="N36" s="129">
        <f>IF(SUT!D37,AB36/SUT!D37,0)</f>
        <v>0</v>
      </c>
      <c r="O36" s="129" t="e">
        <f>IF((SUT!$C37+SUT!$D37),AC36/(SUT!$C37+SUT!$D37),0)</f>
        <v>#DIV/0!</v>
      </c>
      <c r="P36" s="129" t="e">
        <f>IF((SUT!$C37+SUT!$D37),AD36/(SUT!$C37+SUT!$D37),0)</f>
        <v>#DIV/0!</v>
      </c>
      <c r="Q36" s="129" t="e">
        <f>IF((SUT!$C37+SUT!$D37),AE36/(SUT!$C37+SUT!$D37),0)</f>
        <v>#DIV/0!</v>
      </c>
      <c r="R36" s="286" t="e">
        <f>D36*SUT!C37</f>
        <v>#DIV/0!</v>
      </c>
      <c r="S36" s="206">
        <f>E36*SUT!D37</f>
        <v>0</v>
      </c>
      <c r="T36" s="206">
        <f>F36*SUT!V37</f>
        <v>0</v>
      </c>
      <c r="U36" s="206">
        <f>G36*SUT!D37</f>
        <v>0</v>
      </c>
      <c r="V36" s="206" t="e">
        <f>(SUT!$C37+SUT!$D37)*H36</f>
        <v>#DIV/0!</v>
      </c>
      <c r="W36" s="206" t="e">
        <f>(SUT!$C37+SUT!$D37)*I36</f>
        <v>#DIV/0!</v>
      </c>
      <c r="X36" s="206" t="e">
        <f>(SUT!$C37+SUT!$D37)*J36</f>
        <v>#DIV/0!</v>
      </c>
      <c r="Y36" s="283"/>
      <c r="Z36" s="284"/>
      <c r="AA36" s="284"/>
      <c r="AB36" s="284"/>
      <c r="AC36" s="284"/>
      <c r="AD36" s="284"/>
      <c r="AE36" s="284"/>
      <c r="AF36" s="285">
        <f t="shared" si="8"/>
        <v>0</v>
      </c>
      <c r="AG36" s="129">
        <f t="shared" si="2"/>
        <v>0</v>
      </c>
      <c r="AH36" s="129">
        <f t="shared" si="3"/>
        <v>0</v>
      </c>
      <c r="AI36" s="129">
        <f t="shared" si="4"/>
        <v>0</v>
      </c>
      <c r="AJ36" s="129">
        <f t="shared" si="5"/>
        <v>0</v>
      </c>
      <c r="AK36" s="129">
        <f t="shared" si="6"/>
        <v>0</v>
      </c>
      <c r="AL36" s="129">
        <f t="shared" si="7"/>
        <v>0</v>
      </c>
      <c r="AM36" s="2"/>
    </row>
    <row r="37" spans="1:39" x14ac:dyDescent="0.75">
      <c r="A37" s="2"/>
      <c r="B37" s="2"/>
      <c r="C37" s="2" t="s">
        <v>98</v>
      </c>
      <c r="D37" s="273">
        <f>[2]TAX!AM38</f>
        <v>0</v>
      </c>
      <c r="E37" s="273">
        <f>[1]TAX!AN38</f>
        <v>4.2887546042135974E-2</v>
      </c>
      <c r="F37" s="273">
        <f>[1]TAX!AO38</f>
        <v>0</v>
      </c>
      <c r="G37" s="273">
        <f>[1]TAX!AP38</f>
        <v>0</v>
      </c>
      <c r="H37" s="273">
        <f>[1]TAX!AQ38</f>
        <v>0</v>
      </c>
      <c r="I37" s="273">
        <f>[1]TAX!AR38</f>
        <v>2.0393035748770662E-3</v>
      </c>
      <c r="J37" s="273">
        <f>[1]TAX!AS38</f>
        <v>4.453438202661501E-4</v>
      </c>
      <c r="K37" s="285" t="e">
        <f>IF(SUT!C38,Y37/SUT!C38,0)</f>
        <v>#DIV/0!</v>
      </c>
      <c r="L37" s="129">
        <f>IF(SUT!D38,Z37/SUT!D38,0)</f>
        <v>0</v>
      </c>
      <c r="M37" s="129">
        <f>IF(SUT!V38,AA37/SUT!V38,0)</f>
        <v>0</v>
      </c>
      <c r="N37" s="129">
        <f>IF(SUT!D38,AB37/SUT!D38,0)</f>
        <v>0</v>
      </c>
      <c r="O37" s="129" t="e">
        <f>IF((SUT!$C38+SUT!$D38),AC37/(SUT!$C38+SUT!$D38),0)</f>
        <v>#DIV/0!</v>
      </c>
      <c r="P37" s="129" t="e">
        <f>IF((SUT!$C38+SUT!$D38),AD37/(SUT!$C38+SUT!$D38),0)</f>
        <v>#DIV/0!</v>
      </c>
      <c r="Q37" s="129" t="e">
        <f>IF((SUT!$C38+SUT!$D38),AE37/(SUT!$C38+SUT!$D38),0)</f>
        <v>#DIV/0!</v>
      </c>
      <c r="R37" s="286" t="e">
        <f>D37*SUT!C38</f>
        <v>#DIV/0!</v>
      </c>
      <c r="S37" s="206">
        <f>E37*SUT!D38</f>
        <v>0</v>
      </c>
      <c r="T37" s="206">
        <f>F37*SUT!V38</f>
        <v>0</v>
      </c>
      <c r="U37" s="206">
        <f>G37*SUT!D38</f>
        <v>0</v>
      </c>
      <c r="V37" s="206" t="e">
        <f>(SUT!$C38+SUT!$D38)*H37</f>
        <v>#DIV/0!</v>
      </c>
      <c r="W37" s="206" t="e">
        <f>(SUT!$C38+SUT!$D38)*I37</f>
        <v>#DIV/0!</v>
      </c>
      <c r="X37" s="206" t="e">
        <f>(SUT!$C38+SUT!$D38)*J37</f>
        <v>#DIV/0!</v>
      </c>
      <c r="Y37" s="283"/>
      <c r="Z37" s="284"/>
      <c r="AA37" s="284"/>
      <c r="AB37" s="284"/>
      <c r="AC37" s="284"/>
      <c r="AD37" s="284"/>
      <c r="AE37" s="284"/>
      <c r="AF37" s="285">
        <f t="shared" si="8"/>
        <v>0</v>
      </c>
      <c r="AG37" s="129">
        <f t="shared" si="2"/>
        <v>4.2887546042135974E-2</v>
      </c>
      <c r="AH37" s="129">
        <f t="shared" si="3"/>
        <v>0</v>
      </c>
      <c r="AI37" s="129">
        <f t="shared" si="4"/>
        <v>0</v>
      </c>
      <c r="AJ37" s="129">
        <f t="shared" si="5"/>
        <v>0</v>
      </c>
      <c r="AK37" s="129">
        <f t="shared" si="6"/>
        <v>2.0393035748770662E-3</v>
      </c>
      <c r="AL37" s="129">
        <f t="shared" si="7"/>
        <v>4.453438202661501E-4</v>
      </c>
      <c r="AM37" s="2"/>
    </row>
    <row r="38" spans="1:39" x14ac:dyDescent="0.75">
      <c r="A38" s="2"/>
      <c r="B38" s="2"/>
      <c r="C38" s="2" t="s">
        <v>1564</v>
      </c>
      <c r="D38" s="273">
        <f>[2]TAX!AM39</f>
        <v>0</v>
      </c>
      <c r="E38" s="273">
        <f>[1]TAX!AN39</f>
        <v>5.7041713367310864E-4</v>
      </c>
      <c r="F38" s="273">
        <f>[1]TAX!AO39</f>
        <v>0</v>
      </c>
      <c r="G38" s="273">
        <f>[1]TAX!AP39</f>
        <v>0</v>
      </c>
      <c r="H38" s="273">
        <f>[1]TAX!AQ39</f>
        <v>0</v>
      </c>
      <c r="I38" s="273">
        <f>[1]TAX!AR39</f>
        <v>1.8719845142950145E-3</v>
      </c>
      <c r="J38" s="273">
        <f>[1]TAX!AS39</f>
        <v>9.9510304342252925E-3</v>
      </c>
      <c r="K38" s="285" t="e">
        <f>IF(SUT!C39,Y38/SUT!C39,0)</f>
        <v>#DIV/0!</v>
      </c>
      <c r="L38" s="129">
        <f>IF(SUT!D39,Z38/SUT!D39,0)</f>
        <v>0</v>
      </c>
      <c r="M38" s="129">
        <f>IF(SUT!V39,AA38/SUT!V39,0)</f>
        <v>0</v>
      </c>
      <c r="N38" s="129">
        <f>IF(SUT!D39,AB38/SUT!D39,0)</f>
        <v>0</v>
      </c>
      <c r="O38" s="129" t="e">
        <f>IF((SUT!$C39+SUT!$D39),AC38/(SUT!$C39+SUT!$D39),0)</f>
        <v>#DIV/0!</v>
      </c>
      <c r="P38" s="129" t="e">
        <f>IF((SUT!$C39+SUT!$D39),AD38/(SUT!$C39+SUT!$D39),0)</f>
        <v>#DIV/0!</v>
      </c>
      <c r="Q38" s="129" t="e">
        <f>IF((SUT!$C39+SUT!$D39),AE38/(SUT!$C39+SUT!$D39),0)</f>
        <v>#DIV/0!</v>
      </c>
      <c r="R38" s="286" t="e">
        <f>D38*SUT!C39</f>
        <v>#DIV/0!</v>
      </c>
      <c r="S38" s="206">
        <f>E38*SUT!D39</f>
        <v>0</v>
      </c>
      <c r="T38" s="206">
        <f>F38*SUT!V39</f>
        <v>0</v>
      </c>
      <c r="U38" s="206">
        <f>G38*SUT!D39</f>
        <v>0</v>
      </c>
      <c r="V38" s="206" t="e">
        <f>(SUT!$C39+SUT!$D39)*H38</f>
        <v>#DIV/0!</v>
      </c>
      <c r="W38" s="206" t="e">
        <f>(SUT!$C39+SUT!$D39)*I38</f>
        <v>#DIV/0!</v>
      </c>
      <c r="X38" s="206" t="e">
        <f>(SUT!$C39+SUT!$D39)*J38</f>
        <v>#DIV/0!</v>
      </c>
      <c r="Y38" s="283"/>
      <c r="Z38" s="284"/>
      <c r="AA38" s="284"/>
      <c r="AB38" s="284"/>
      <c r="AC38" s="284"/>
      <c r="AD38" s="284"/>
      <c r="AE38" s="284"/>
      <c r="AF38" s="285">
        <f t="shared" si="8"/>
        <v>0</v>
      </c>
      <c r="AG38" s="129">
        <f t="shared" si="2"/>
        <v>5.7041713367310864E-4</v>
      </c>
      <c r="AH38" s="129">
        <f t="shared" si="3"/>
        <v>0</v>
      </c>
      <c r="AI38" s="129">
        <f t="shared" si="4"/>
        <v>0</v>
      </c>
      <c r="AJ38" s="129">
        <f t="shared" si="5"/>
        <v>0</v>
      </c>
      <c r="AK38" s="129">
        <f t="shared" si="6"/>
        <v>1.8719845142950145E-3</v>
      </c>
      <c r="AL38" s="129">
        <f t="shared" si="7"/>
        <v>9.9510304342252925E-3</v>
      </c>
      <c r="AM38" s="2"/>
    </row>
    <row r="39" spans="1:39" x14ac:dyDescent="0.75">
      <c r="A39" s="2"/>
      <c r="B39" s="2"/>
      <c r="C39" s="2" t="s">
        <v>1565</v>
      </c>
      <c r="D39" s="273">
        <f>[2]TAX!AM40</f>
        <v>0</v>
      </c>
      <c r="E39" s="273">
        <f>[1]TAX!AN40</f>
        <v>1.8864956761698099E-2</v>
      </c>
      <c r="F39" s="273">
        <f>[1]TAX!AO40</f>
        <v>0</v>
      </c>
      <c r="G39" s="273">
        <f>[1]TAX!AP40</f>
        <v>0</v>
      </c>
      <c r="H39" s="273">
        <f>[1]TAX!AQ40</f>
        <v>0</v>
      </c>
      <c r="I39" s="273">
        <f>[1]TAX!AR40</f>
        <v>2.5505427908412239E-3</v>
      </c>
      <c r="J39" s="273">
        <f>[1]TAX!AS40</f>
        <v>2.5819797645777319E-4</v>
      </c>
      <c r="K39" s="285" t="e">
        <f>IF(SUT!C40,Y39/SUT!C40,0)</f>
        <v>#DIV/0!</v>
      </c>
      <c r="L39" s="129">
        <f>IF(SUT!D40,Z39/SUT!D40,0)</f>
        <v>0</v>
      </c>
      <c r="M39" s="129">
        <f>IF(SUT!V40,AA39/SUT!V40,0)</f>
        <v>0</v>
      </c>
      <c r="N39" s="129">
        <f>IF(SUT!D40,AB39/SUT!D40,0)</f>
        <v>0</v>
      </c>
      <c r="O39" s="129" t="e">
        <f>IF((SUT!$C40+SUT!$D40),AC39/(SUT!$C40+SUT!$D40),0)</f>
        <v>#DIV/0!</v>
      </c>
      <c r="P39" s="129" t="e">
        <f>IF((SUT!$C40+SUT!$D40),AD39/(SUT!$C40+SUT!$D40),0)</f>
        <v>#DIV/0!</v>
      </c>
      <c r="Q39" s="129" t="e">
        <f>IF((SUT!$C40+SUT!$D40),AE39/(SUT!$C40+SUT!$D40),0)</f>
        <v>#DIV/0!</v>
      </c>
      <c r="R39" s="286" t="e">
        <f>D39*SUT!C40</f>
        <v>#DIV/0!</v>
      </c>
      <c r="S39" s="206">
        <f>E39*SUT!D40</f>
        <v>0</v>
      </c>
      <c r="T39" s="206">
        <f>F39*SUT!V40</f>
        <v>0</v>
      </c>
      <c r="U39" s="206">
        <f>G39*SUT!D40</f>
        <v>0</v>
      </c>
      <c r="V39" s="206" t="e">
        <f>(SUT!$C40+SUT!$D40)*H39</f>
        <v>#DIV/0!</v>
      </c>
      <c r="W39" s="206" t="e">
        <f>(SUT!$C40+SUT!$D40)*I39</f>
        <v>#DIV/0!</v>
      </c>
      <c r="X39" s="206" t="e">
        <f>(SUT!$C40+SUT!$D40)*J39</f>
        <v>#DIV/0!</v>
      </c>
      <c r="Y39" s="283"/>
      <c r="Z39" s="284"/>
      <c r="AA39" s="284"/>
      <c r="AB39" s="284"/>
      <c r="AC39" s="284"/>
      <c r="AD39" s="284"/>
      <c r="AE39" s="284"/>
      <c r="AF39" s="285">
        <f t="shared" si="8"/>
        <v>0</v>
      </c>
      <c r="AG39" s="129">
        <f t="shared" si="2"/>
        <v>1.8864956761698099E-2</v>
      </c>
      <c r="AH39" s="129">
        <f t="shared" si="3"/>
        <v>0</v>
      </c>
      <c r="AI39" s="129">
        <f t="shared" si="4"/>
        <v>0</v>
      </c>
      <c r="AJ39" s="129">
        <f t="shared" si="5"/>
        <v>0</v>
      </c>
      <c r="AK39" s="129">
        <f t="shared" si="6"/>
        <v>2.5505427908412239E-3</v>
      </c>
      <c r="AL39" s="129">
        <f t="shared" si="7"/>
        <v>2.5819797645777319E-4</v>
      </c>
      <c r="AM39" s="2"/>
    </row>
    <row r="40" spans="1:39" x14ac:dyDescent="0.75">
      <c r="A40" s="2"/>
      <c r="B40" s="2"/>
      <c r="C40" s="2" t="s">
        <v>1566</v>
      </c>
      <c r="D40" s="273">
        <f>[2]TAX!AM41</f>
        <v>0</v>
      </c>
      <c r="E40" s="273">
        <f>[1]TAX!AN41</f>
        <v>0</v>
      </c>
      <c r="F40" s="273">
        <f>[1]TAX!AO41</f>
        <v>0</v>
      </c>
      <c r="G40" s="273">
        <f>[1]TAX!AP41</f>
        <v>0</v>
      </c>
      <c r="H40" s="273">
        <f>[1]TAX!AQ41</f>
        <v>0</v>
      </c>
      <c r="I40" s="273">
        <f>[1]TAX!AR41</f>
        <v>1.4175058301643746E-4</v>
      </c>
      <c r="J40" s="273">
        <f>[1]TAX!AS41</f>
        <v>2.3355897779944807E-7</v>
      </c>
      <c r="K40" s="285" t="e">
        <f>IF(SUT!C41,Y40/SUT!C41,0)</f>
        <v>#DIV/0!</v>
      </c>
      <c r="L40" s="129">
        <f>IF(SUT!D41,Z40/SUT!D41,0)</f>
        <v>0</v>
      </c>
      <c r="M40" s="129">
        <f>IF(SUT!V41,AA40/SUT!V41,0)</f>
        <v>0</v>
      </c>
      <c r="N40" s="129">
        <f>IF(SUT!D41,AB40/SUT!D41,0)</f>
        <v>0</v>
      </c>
      <c r="O40" s="129" t="e">
        <f>IF((SUT!$C41+SUT!$D41),AC40/(SUT!$C41+SUT!$D41),0)</f>
        <v>#DIV/0!</v>
      </c>
      <c r="P40" s="129" t="e">
        <f>IF((SUT!$C41+SUT!$D41),AD40/(SUT!$C41+SUT!$D41),0)</f>
        <v>#DIV/0!</v>
      </c>
      <c r="Q40" s="129" t="e">
        <f>IF((SUT!$C41+SUT!$D41),AE40/(SUT!$C41+SUT!$D41),0)</f>
        <v>#DIV/0!</v>
      </c>
      <c r="R40" s="286" t="e">
        <f>D40*SUT!C41</f>
        <v>#DIV/0!</v>
      </c>
      <c r="S40" s="206">
        <f>E40*SUT!D41</f>
        <v>0</v>
      </c>
      <c r="T40" s="206">
        <f>F40*SUT!V41</f>
        <v>0</v>
      </c>
      <c r="U40" s="206">
        <f>G40*SUT!D41</f>
        <v>0</v>
      </c>
      <c r="V40" s="206" t="e">
        <f>(SUT!$C41+SUT!$D41)*H40</f>
        <v>#DIV/0!</v>
      </c>
      <c r="W40" s="206" t="e">
        <f>(SUT!$C41+SUT!$D41)*I40</f>
        <v>#DIV/0!</v>
      </c>
      <c r="X40" s="206" t="e">
        <f>(SUT!$C41+SUT!$D41)*J40</f>
        <v>#DIV/0!</v>
      </c>
      <c r="Y40" s="283"/>
      <c r="Z40" s="284"/>
      <c r="AA40" s="284"/>
      <c r="AB40" s="284"/>
      <c r="AC40" s="284"/>
      <c r="AD40" s="284"/>
      <c r="AE40" s="284"/>
      <c r="AF40" s="285">
        <f t="shared" si="8"/>
        <v>0</v>
      </c>
      <c r="AG40" s="129">
        <f t="shared" si="2"/>
        <v>0</v>
      </c>
      <c r="AH40" s="129">
        <f t="shared" si="3"/>
        <v>0</v>
      </c>
      <c r="AI40" s="129">
        <f t="shared" si="4"/>
        <v>0</v>
      </c>
      <c r="AJ40" s="129">
        <f t="shared" si="5"/>
        <v>0</v>
      </c>
      <c r="AK40" s="129">
        <f t="shared" si="6"/>
        <v>1.4175058301643746E-4</v>
      </c>
      <c r="AL40" s="129">
        <f t="shared" si="7"/>
        <v>2.3355897779944807E-7</v>
      </c>
      <c r="AM40" s="2"/>
    </row>
    <row r="41" spans="1:39" x14ac:dyDescent="0.75">
      <c r="A41" s="2"/>
      <c r="B41" s="2"/>
      <c r="C41" s="2" t="s">
        <v>1567</v>
      </c>
      <c r="D41" s="273">
        <f>[2]TAX!AM42</f>
        <v>0</v>
      </c>
      <c r="E41" s="273">
        <f>[1]TAX!AN42</f>
        <v>0</v>
      </c>
      <c r="F41" s="273">
        <f>[1]TAX!AO42</f>
        <v>0</v>
      </c>
      <c r="G41" s="273">
        <f>[1]TAX!AP42</f>
        <v>0</v>
      </c>
      <c r="H41" s="273">
        <f>[1]TAX!AQ42</f>
        <v>0</v>
      </c>
      <c r="I41" s="273">
        <f>[1]TAX!AR42</f>
        <v>6.7651570256046546E-3</v>
      </c>
      <c r="J41" s="273">
        <f>[1]TAX!AS42</f>
        <v>2.2949593802303155E-6</v>
      </c>
      <c r="K41" s="285" t="e">
        <f>IF(SUT!C42,Y41/SUT!C42,0)</f>
        <v>#DIV/0!</v>
      </c>
      <c r="L41" s="129">
        <f>IF(SUT!D42,Z41/SUT!D42,0)</f>
        <v>0</v>
      </c>
      <c r="M41" s="129">
        <f>IF(SUT!V42,AA41/SUT!V42,0)</f>
        <v>0</v>
      </c>
      <c r="N41" s="129">
        <f>IF(SUT!D42,AB41/SUT!D42,0)</f>
        <v>0</v>
      </c>
      <c r="O41" s="129" t="e">
        <f>IF((SUT!$C42+SUT!$D42),AC41/(SUT!$C42+SUT!$D42),0)</f>
        <v>#DIV/0!</v>
      </c>
      <c r="P41" s="129" t="e">
        <f>IF((SUT!$C42+SUT!$D42),AD41/(SUT!$C42+SUT!$D42),0)</f>
        <v>#DIV/0!</v>
      </c>
      <c r="Q41" s="129" t="e">
        <f>IF((SUT!$C42+SUT!$D42),AE41/(SUT!$C42+SUT!$D42),0)</f>
        <v>#DIV/0!</v>
      </c>
      <c r="R41" s="286" t="e">
        <f>D41*SUT!C42</f>
        <v>#DIV/0!</v>
      </c>
      <c r="S41" s="206">
        <f>E41*SUT!D42</f>
        <v>0</v>
      </c>
      <c r="T41" s="206">
        <f>F41*SUT!V42</f>
        <v>0</v>
      </c>
      <c r="U41" s="206">
        <f>G41*SUT!D42</f>
        <v>0</v>
      </c>
      <c r="V41" s="206" t="e">
        <f>(SUT!$C42+SUT!$D42)*H41</f>
        <v>#DIV/0!</v>
      </c>
      <c r="W41" s="206" t="e">
        <f>(SUT!$C42+SUT!$D42)*I41</f>
        <v>#DIV/0!</v>
      </c>
      <c r="X41" s="206" t="e">
        <f>(SUT!$C42+SUT!$D42)*J41</f>
        <v>#DIV/0!</v>
      </c>
      <c r="Y41" s="283"/>
      <c r="Z41" s="284"/>
      <c r="AA41" s="284"/>
      <c r="AB41" s="284"/>
      <c r="AC41" s="284"/>
      <c r="AD41" s="284"/>
      <c r="AE41" s="284"/>
      <c r="AF41" s="285">
        <f t="shared" si="8"/>
        <v>0</v>
      </c>
      <c r="AG41" s="129">
        <f t="shared" si="2"/>
        <v>0</v>
      </c>
      <c r="AH41" s="129">
        <f t="shared" si="3"/>
        <v>0</v>
      </c>
      <c r="AI41" s="129">
        <f t="shared" si="4"/>
        <v>0</v>
      </c>
      <c r="AJ41" s="129">
        <f t="shared" si="5"/>
        <v>0</v>
      </c>
      <c r="AK41" s="129">
        <f t="shared" si="6"/>
        <v>6.7651570256046546E-3</v>
      </c>
      <c r="AL41" s="129">
        <f t="shared" si="7"/>
        <v>2.2949593802303155E-6</v>
      </c>
      <c r="AM41" s="2"/>
    </row>
    <row r="42" spans="1:39" x14ac:dyDescent="0.75">
      <c r="A42" s="2"/>
      <c r="B42" s="2"/>
      <c r="C42" s="2" t="s">
        <v>107</v>
      </c>
      <c r="D42" s="273">
        <f>[2]TAX!AM43</f>
        <v>0</v>
      </c>
      <c r="E42" s="273">
        <f>[1]TAX!AN43</f>
        <v>9.2801416864014006E-4</v>
      </c>
      <c r="F42" s="273">
        <f>[1]TAX!AO43</f>
        <v>0</v>
      </c>
      <c r="G42" s="273">
        <f>[1]TAX!AP43</f>
        <v>0</v>
      </c>
      <c r="H42" s="273">
        <f>[1]TAX!AQ43</f>
        <v>0</v>
      </c>
      <c r="I42" s="273">
        <f>[1]TAX!AR43</f>
        <v>7.0766188679113537E-3</v>
      </c>
      <c r="J42" s="273">
        <f>[1]TAX!AS43</f>
        <v>8.1168135829029356E-4</v>
      </c>
      <c r="K42" s="285" t="e">
        <f>IF(SUT!C43,Y42/SUT!C43,0)</f>
        <v>#DIV/0!</v>
      </c>
      <c r="L42" s="129">
        <f>IF(SUT!D43,Z42/SUT!D43,0)</f>
        <v>0</v>
      </c>
      <c r="M42" s="129">
        <f>IF(SUT!V43,AA42/SUT!V43,0)</f>
        <v>0</v>
      </c>
      <c r="N42" s="129">
        <f>IF(SUT!D43,AB42/SUT!D43,0)</f>
        <v>0</v>
      </c>
      <c r="O42" s="129" t="e">
        <f>IF((SUT!$C43+SUT!$D43),AC42/(SUT!$C43+SUT!$D43),0)</f>
        <v>#DIV/0!</v>
      </c>
      <c r="P42" s="129" t="e">
        <f>IF((SUT!$C43+SUT!$D43),AD42/(SUT!$C43+SUT!$D43),0)</f>
        <v>#DIV/0!</v>
      </c>
      <c r="Q42" s="129" t="e">
        <f>IF((SUT!$C43+SUT!$D43),AE42/(SUT!$C43+SUT!$D43),0)</f>
        <v>#DIV/0!</v>
      </c>
      <c r="R42" s="286" t="e">
        <f>D42*SUT!C43</f>
        <v>#DIV/0!</v>
      </c>
      <c r="S42" s="206">
        <f>E42*SUT!D43</f>
        <v>0</v>
      </c>
      <c r="T42" s="206">
        <f>F42*SUT!V43</f>
        <v>0</v>
      </c>
      <c r="U42" s="206">
        <f>G42*SUT!D43</f>
        <v>0</v>
      </c>
      <c r="V42" s="206" t="e">
        <f>(SUT!$C43+SUT!$D43)*H42</f>
        <v>#DIV/0!</v>
      </c>
      <c r="W42" s="206" t="e">
        <f>(SUT!$C43+SUT!$D43)*I42</f>
        <v>#DIV/0!</v>
      </c>
      <c r="X42" s="206" t="e">
        <f>(SUT!$C43+SUT!$D43)*J42</f>
        <v>#DIV/0!</v>
      </c>
      <c r="Y42" s="283"/>
      <c r="Z42" s="284"/>
      <c r="AA42" s="284"/>
      <c r="AB42" s="284"/>
      <c r="AC42" s="284"/>
      <c r="AD42" s="284"/>
      <c r="AE42" s="284"/>
      <c r="AF42" s="285">
        <f t="shared" si="8"/>
        <v>0</v>
      </c>
      <c r="AG42" s="129">
        <f t="shared" si="2"/>
        <v>9.2801416864014006E-4</v>
      </c>
      <c r="AH42" s="129">
        <f t="shared" si="3"/>
        <v>0</v>
      </c>
      <c r="AI42" s="129">
        <f t="shared" si="4"/>
        <v>0</v>
      </c>
      <c r="AJ42" s="129">
        <f t="shared" si="5"/>
        <v>0</v>
      </c>
      <c r="AK42" s="129">
        <f t="shared" si="6"/>
        <v>7.0766188679113537E-3</v>
      </c>
      <c r="AL42" s="129">
        <f t="shared" si="7"/>
        <v>8.1168135829029356E-4</v>
      </c>
      <c r="AM42" s="2"/>
    </row>
    <row r="43" spans="1:39" x14ac:dyDescent="0.75">
      <c r="A43" s="2"/>
      <c r="B43" s="2"/>
      <c r="C43" s="2" t="s">
        <v>111</v>
      </c>
      <c r="D43" s="273">
        <f>[2]TAX!AM44</f>
        <v>0</v>
      </c>
      <c r="E43" s="273">
        <f>[1]TAX!AN44</f>
        <v>5.1851301101075832E-3</v>
      </c>
      <c r="F43" s="273">
        <f>[1]TAX!AO44</f>
        <v>0</v>
      </c>
      <c r="G43" s="273">
        <f>[1]TAX!AP44</f>
        <v>0</v>
      </c>
      <c r="H43" s="273">
        <f>[1]TAX!AQ44</f>
        <v>0</v>
      </c>
      <c r="I43" s="273">
        <f>[1]TAX!AR44</f>
        <v>2.1382963818504645E-3</v>
      </c>
      <c r="J43" s="273">
        <f>[1]TAX!AS44</f>
        <v>7.8350585679695653E-5</v>
      </c>
      <c r="K43" s="285" t="e">
        <f>IF(SUT!C44,Y43/SUT!C44,0)</f>
        <v>#DIV/0!</v>
      </c>
      <c r="L43" s="129">
        <f>IF(SUT!D44,Z43/SUT!D44,0)</f>
        <v>0</v>
      </c>
      <c r="M43" s="129">
        <f>IF(SUT!V44,AA43/SUT!V44,0)</f>
        <v>0</v>
      </c>
      <c r="N43" s="129">
        <f>IF(SUT!D44,AB43/SUT!D44,0)</f>
        <v>0</v>
      </c>
      <c r="O43" s="129" t="e">
        <f>IF((SUT!$C44+SUT!$D44),AC43/(SUT!$C44+SUT!$D44),0)</f>
        <v>#DIV/0!</v>
      </c>
      <c r="P43" s="129" t="e">
        <f>IF((SUT!$C44+SUT!$D44),AD43/(SUT!$C44+SUT!$D44),0)</f>
        <v>#DIV/0!</v>
      </c>
      <c r="Q43" s="129" t="e">
        <f>IF((SUT!$C44+SUT!$D44),AE43/(SUT!$C44+SUT!$D44),0)</f>
        <v>#DIV/0!</v>
      </c>
      <c r="R43" s="286" t="e">
        <f>D43*SUT!C44</f>
        <v>#DIV/0!</v>
      </c>
      <c r="S43" s="206">
        <f>E43*SUT!D44</f>
        <v>0</v>
      </c>
      <c r="T43" s="206">
        <f>F43*SUT!V44</f>
        <v>0</v>
      </c>
      <c r="U43" s="206">
        <f>G43*SUT!D44</f>
        <v>0</v>
      </c>
      <c r="V43" s="206" t="e">
        <f>(SUT!$C44+SUT!$D44)*H43</f>
        <v>#DIV/0!</v>
      </c>
      <c r="W43" s="206" t="e">
        <f>(SUT!$C44+SUT!$D44)*I43</f>
        <v>#DIV/0!</v>
      </c>
      <c r="X43" s="206" t="e">
        <f>(SUT!$C44+SUT!$D44)*J43</f>
        <v>#DIV/0!</v>
      </c>
      <c r="Y43" s="283"/>
      <c r="Z43" s="284"/>
      <c r="AA43" s="284"/>
      <c r="AB43" s="284"/>
      <c r="AC43" s="284"/>
      <c r="AD43" s="284"/>
      <c r="AE43" s="284"/>
      <c r="AF43" s="285">
        <f t="shared" si="8"/>
        <v>0</v>
      </c>
      <c r="AG43" s="129">
        <f t="shared" si="2"/>
        <v>5.1851301101075832E-3</v>
      </c>
      <c r="AH43" s="129">
        <f t="shared" si="3"/>
        <v>0</v>
      </c>
      <c r="AI43" s="129">
        <f t="shared" si="4"/>
        <v>0</v>
      </c>
      <c r="AJ43" s="129">
        <f t="shared" si="5"/>
        <v>0</v>
      </c>
      <c r="AK43" s="129">
        <f t="shared" si="6"/>
        <v>2.1382963818504645E-3</v>
      </c>
      <c r="AL43" s="129">
        <f t="shared" si="7"/>
        <v>7.8350585679695653E-5</v>
      </c>
      <c r="AM43" s="2"/>
    </row>
    <row r="44" spans="1:39" x14ac:dyDescent="0.75">
      <c r="A44" s="2"/>
      <c r="B44" s="2"/>
      <c r="C44" s="2" t="s">
        <v>116</v>
      </c>
      <c r="D44" s="273">
        <f>[2]TAX!AM45</f>
        <v>0</v>
      </c>
      <c r="E44" s="273">
        <f>[1]TAX!AN45</f>
        <v>0</v>
      </c>
      <c r="F44" s="273">
        <f>[1]TAX!AO45</f>
        <v>0</v>
      </c>
      <c r="G44" s="273">
        <f>[1]TAX!AP45</f>
        <v>0</v>
      </c>
      <c r="H44" s="273">
        <f>[1]TAX!AQ45</f>
        <v>0</v>
      </c>
      <c r="I44" s="273">
        <f>[1]TAX!AR45</f>
        <v>0</v>
      </c>
      <c r="J44" s="273">
        <f>[1]TAX!AS45</f>
        <v>1.5551548818251722E-2</v>
      </c>
      <c r="K44" s="285" t="e">
        <f>IF(SUT!C45,Y44/SUT!C45,0)</f>
        <v>#DIV/0!</v>
      </c>
      <c r="L44" s="129">
        <f>IF(SUT!D45,Z44/SUT!D45,0)</f>
        <v>0</v>
      </c>
      <c r="M44" s="129">
        <f>IF(SUT!V45,AA44/SUT!V45,0)</f>
        <v>0</v>
      </c>
      <c r="N44" s="129">
        <f>IF(SUT!D45,AB44/SUT!D45,0)</f>
        <v>0</v>
      </c>
      <c r="O44" s="129" t="e">
        <f>IF((SUT!$C45+SUT!$D45),AC44/(SUT!$C45+SUT!$D45),0)</f>
        <v>#DIV/0!</v>
      </c>
      <c r="P44" s="129" t="e">
        <f>IF((SUT!$C45+SUT!$D45),AD44/(SUT!$C45+SUT!$D45),0)</f>
        <v>#DIV/0!</v>
      </c>
      <c r="Q44" s="129" t="e">
        <f>IF((SUT!$C45+SUT!$D45),AE44/(SUT!$C45+SUT!$D45),0)</f>
        <v>#DIV/0!</v>
      </c>
      <c r="R44" s="286" t="e">
        <f>D44*SUT!C45</f>
        <v>#DIV/0!</v>
      </c>
      <c r="S44" s="206">
        <f>E44*SUT!D45</f>
        <v>0</v>
      </c>
      <c r="T44" s="206">
        <f>F44*SUT!V45</f>
        <v>0</v>
      </c>
      <c r="U44" s="206">
        <f>G44*SUT!D45</f>
        <v>0</v>
      </c>
      <c r="V44" s="206" t="e">
        <f>(SUT!$C45+SUT!$D45)*H44</f>
        <v>#DIV/0!</v>
      </c>
      <c r="W44" s="206" t="e">
        <f>(SUT!$C45+SUT!$D45)*I44</f>
        <v>#DIV/0!</v>
      </c>
      <c r="X44" s="206" t="e">
        <f>(SUT!$C45+SUT!$D45)*J44</f>
        <v>#DIV/0!</v>
      </c>
      <c r="Y44" s="283"/>
      <c r="Z44" s="284"/>
      <c r="AA44" s="284"/>
      <c r="AB44" s="284"/>
      <c r="AC44" s="284"/>
      <c r="AD44" s="284"/>
      <c r="AE44" s="284"/>
      <c r="AF44" s="285">
        <f t="shared" si="8"/>
        <v>0</v>
      </c>
      <c r="AG44" s="129">
        <f t="shared" si="2"/>
        <v>0</v>
      </c>
      <c r="AH44" s="129">
        <f t="shared" si="3"/>
        <v>0</v>
      </c>
      <c r="AI44" s="129">
        <f t="shared" si="4"/>
        <v>0</v>
      </c>
      <c r="AJ44" s="129">
        <f t="shared" si="5"/>
        <v>0</v>
      </c>
      <c r="AK44" s="129">
        <f t="shared" si="6"/>
        <v>0</v>
      </c>
      <c r="AL44" s="129">
        <f t="shared" si="7"/>
        <v>1.5551548818251722E-2</v>
      </c>
      <c r="AM44" s="2"/>
    </row>
    <row r="45" spans="1:39" x14ac:dyDescent="0.75">
      <c r="A45" s="2"/>
      <c r="B45" s="2"/>
      <c r="C45" s="2" t="s">
        <v>1140</v>
      </c>
      <c r="D45" s="273">
        <f>[2]TAX!AM46</f>
        <v>0</v>
      </c>
      <c r="E45" s="273">
        <f>[1]TAX!AN46</f>
        <v>0</v>
      </c>
      <c r="F45" s="273">
        <f>[1]TAX!AO46</f>
        <v>0</v>
      </c>
      <c r="G45" s="273">
        <f>[1]TAX!AP46</f>
        <v>0</v>
      </c>
      <c r="H45" s="273">
        <f>[1]TAX!AQ46</f>
        <v>0</v>
      </c>
      <c r="I45" s="273">
        <f>[1]TAX!AR46</f>
        <v>1.6332462683793611E-2</v>
      </c>
      <c r="J45" s="273">
        <f>[1]TAX!AS46</f>
        <v>1.409562324331046E-7</v>
      </c>
      <c r="K45" s="285" t="e">
        <f>IF(SUT!C46,Y45/SUT!C46,0)</f>
        <v>#DIV/0!</v>
      </c>
      <c r="L45" s="129">
        <f>IF(SUT!D46,Z45/SUT!D46,0)</f>
        <v>0</v>
      </c>
      <c r="M45" s="129">
        <f>IF(SUT!V46,AA45/SUT!V46,0)</f>
        <v>0</v>
      </c>
      <c r="N45" s="129">
        <f>IF(SUT!D46,AB45/SUT!D46,0)</f>
        <v>0</v>
      </c>
      <c r="O45" s="129" t="e">
        <f>IF((SUT!$C46+SUT!$D46),AC45/(SUT!$C46+SUT!$D46),0)</f>
        <v>#DIV/0!</v>
      </c>
      <c r="P45" s="129" t="e">
        <f>IF((SUT!$C46+SUT!$D46),AD45/(SUT!$C46+SUT!$D46),0)</f>
        <v>#DIV/0!</v>
      </c>
      <c r="Q45" s="129" t="e">
        <f>IF((SUT!$C46+SUT!$D46),AE45/(SUT!$C46+SUT!$D46),0)</f>
        <v>#DIV/0!</v>
      </c>
      <c r="R45" s="286" t="e">
        <f>D45*SUT!C46</f>
        <v>#DIV/0!</v>
      </c>
      <c r="S45" s="206">
        <f>E45*SUT!D46</f>
        <v>0</v>
      </c>
      <c r="T45" s="206">
        <f>F45*SUT!V46</f>
        <v>0</v>
      </c>
      <c r="U45" s="206">
        <f>G45*SUT!D46</f>
        <v>0</v>
      </c>
      <c r="V45" s="206" t="e">
        <f>(SUT!$C46+SUT!$D46)*H45</f>
        <v>#DIV/0!</v>
      </c>
      <c r="W45" s="206" t="e">
        <f>(SUT!$C46+SUT!$D46)*I45</f>
        <v>#DIV/0!</v>
      </c>
      <c r="X45" s="206" t="e">
        <f>(SUT!$C46+SUT!$D46)*J45</f>
        <v>#DIV/0!</v>
      </c>
      <c r="Y45" s="283"/>
      <c r="Z45" s="284"/>
      <c r="AA45" s="284"/>
      <c r="AB45" s="284"/>
      <c r="AC45" s="284"/>
      <c r="AD45" s="284"/>
      <c r="AE45" s="284"/>
      <c r="AF45" s="285">
        <f t="shared" si="8"/>
        <v>0</v>
      </c>
      <c r="AG45" s="129">
        <f t="shared" si="2"/>
        <v>0</v>
      </c>
      <c r="AH45" s="129">
        <f t="shared" si="3"/>
        <v>0</v>
      </c>
      <c r="AI45" s="129">
        <f t="shared" si="4"/>
        <v>0</v>
      </c>
      <c r="AJ45" s="129">
        <f t="shared" si="5"/>
        <v>0</v>
      </c>
      <c r="AK45" s="129">
        <f t="shared" si="6"/>
        <v>1.6332462683793611E-2</v>
      </c>
      <c r="AL45" s="129">
        <f t="shared" si="7"/>
        <v>1.409562324331046E-7</v>
      </c>
      <c r="AM45" s="2"/>
    </row>
    <row r="46" spans="1:39" x14ac:dyDescent="0.75">
      <c r="A46" s="2"/>
      <c r="B46" s="2"/>
      <c r="C46" s="2" t="s">
        <v>119</v>
      </c>
      <c r="D46" s="273">
        <f>[2]TAX!AM47</f>
        <v>0</v>
      </c>
      <c r="E46" s="273">
        <f>[1]TAX!AN47</f>
        <v>2.5165266789263452E-2</v>
      </c>
      <c r="F46" s="273">
        <f>[1]TAX!AO47</f>
        <v>0</v>
      </c>
      <c r="G46" s="273">
        <f>[1]TAX!AP47</f>
        <v>0</v>
      </c>
      <c r="H46" s="273">
        <f>[1]TAX!AQ47</f>
        <v>0</v>
      </c>
      <c r="I46" s="273">
        <f>[1]TAX!AR47</f>
        <v>2.402647469713793E-2</v>
      </c>
      <c r="J46" s="273">
        <f>[1]TAX!AS47</f>
        <v>8.7895633168844664E-4</v>
      </c>
      <c r="K46" s="285" t="e">
        <f>IF(SUT!C47,Y46/SUT!C47,0)</f>
        <v>#DIV/0!</v>
      </c>
      <c r="L46" s="129">
        <f>IF(SUT!D47,Z46/SUT!D47,0)</f>
        <v>0</v>
      </c>
      <c r="M46" s="129">
        <f>IF(SUT!V47,AA46/SUT!V47,0)</f>
        <v>0</v>
      </c>
      <c r="N46" s="129">
        <f>IF(SUT!D47,AB46/SUT!D47,0)</f>
        <v>0</v>
      </c>
      <c r="O46" s="129" t="e">
        <f>IF((SUT!$C47+SUT!$D47),AC46/(SUT!$C47+SUT!$D47),0)</f>
        <v>#DIV/0!</v>
      </c>
      <c r="P46" s="129" t="e">
        <f>IF((SUT!$C47+SUT!$D47),AD46/(SUT!$C47+SUT!$D47),0)</f>
        <v>#DIV/0!</v>
      </c>
      <c r="Q46" s="129" t="e">
        <f>IF((SUT!$C47+SUT!$D47),AE46/(SUT!$C47+SUT!$D47),0)</f>
        <v>#DIV/0!</v>
      </c>
      <c r="R46" s="286" t="e">
        <f>D46*SUT!C47</f>
        <v>#DIV/0!</v>
      </c>
      <c r="S46" s="206">
        <f>E46*SUT!D47</f>
        <v>0</v>
      </c>
      <c r="T46" s="206">
        <f>F46*SUT!V47</f>
        <v>0</v>
      </c>
      <c r="U46" s="206">
        <f>G46*SUT!D47</f>
        <v>0</v>
      </c>
      <c r="V46" s="206" t="e">
        <f>(SUT!$C47+SUT!$D47)*H46</f>
        <v>#DIV/0!</v>
      </c>
      <c r="W46" s="206" t="e">
        <f>(SUT!$C47+SUT!$D47)*I46</f>
        <v>#DIV/0!</v>
      </c>
      <c r="X46" s="206" t="e">
        <f>(SUT!$C47+SUT!$D47)*J46</f>
        <v>#DIV/0!</v>
      </c>
      <c r="Y46" s="283"/>
      <c r="Z46" s="284"/>
      <c r="AA46" s="295">
        <v>5.657326058067616E-2</v>
      </c>
      <c r="AB46" s="284"/>
      <c r="AC46" s="284"/>
      <c r="AD46" s="284"/>
      <c r="AE46" s="284"/>
      <c r="AF46" s="285">
        <f t="shared" si="8"/>
        <v>0</v>
      </c>
      <c r="AG46" s="129">
        <f t="shared" si="2"/>
        <v>2.5165266789263452E-2</v>
      </c>
      <c r="AH46" s="129">
        <f>IF(AH$2=2,F46,M46)</f>
        <v>0</v>
      </c>
      <c r="AI46" s="129">
        <f t="shared" si="4"/>
        <v>0</v>
      </c>
      <c r="AJ46" s="129">
        <f t="shared" si="5"/>
        <v>0</v>
      </c>
      <c r="AK46" s="129">
        <f t="shared" si="6"/>
        <v>2.402647469713793E-2</v>
      </c>
      <c r="AL46" s="129">
        <f t="shared" si="7"/>
        <v>8.7895633168844664E-4</v>
      </c>
      <c r="AM46" s="2"/>
    </row>
    <row r="47" spans="1:39" x14ac:dyDescent="0.75">
      <c r="A47" s="2"/>
      <c r="B47" s="2"/>
      <c r="C47" s="2" t="s">
        <v>121</v>
      </c>
      <c r="D47" s="273">
        <f>[2]TAX!AM48</f>
        <v>0</v>
      </c>
      <c r="E47" s="273">
        <f>[1]TAX!AN48</f>
        <v>1.845247442062329E-2</v>
      </c>
      <c r="F47" s="273">
        <f>[1]TAX!AO48</f>
        <v>0</v>
      </c>
      <c r="G47" s="273">
        <f>[1]TAX!AP48</f>
        <v>0</v>
      </c>
      <c r="H47" s="273">
        <f>[1]TAX!AQ48</f>
        <v>0</v>
      </c>
      <c r="I47" s="273">
        <f>[1]TAX!AR48</f>
        <v>3.6241771788095346E-3</v>
      </c>
      <c r="J47" s="273">
        <f>[1]TAX!AS48</f>
        <v>9.4705720161612157E-5</v>
      </c>
      <c r="K47" s="285" t="e">
        <f>IF(SUT!C48,Y47/SUT!C48,0)</f>
        <v>#DIV/0!</v>
      </c>
      <c r="L47" s="129">
        <f>IF(SUT!D48,Z47/SUT!D48,0)</f>
        <v>0</v>
      </c>
      <c r="M47" s="129">
        <f>IF(SUT!V48,AA47/SUT!V48,0)</f>
        <v>0</v>
      </c>
      <c r="N47" s="129">
        <f>IF(SUT!D48,AB47/SUT!D48,0)</f>
        <v>0</v>
      </c>
      <c r="O47" s="129" t="e">
        <f>IF((SUT!$C48+SUT!$D48),AC47/(SUT!$C48+SUT!$D48),0)</f>
        <v>#DIV/0!</v>
      </c>
      <c r="P47" s="129" t="e">
        <f>IF((SUT!$C48+SUT!$D48),AD47/(SUT!$C48+SUT!$D48),0)</f>
        <v>#DIV/0!</v>
      </c>
      <c r="Q47" s="129" t="e">
        <f>IF((SUT!$C48+SUT!$D48),AE47/(SUT!$C48+SUT!$D48),0)</f>
        <v>#DIV/0!</v>
      </c>
      <c r="R47" s="286" t="e">
        <f>D47*SUT!C48</f>
        <v>#DIV/0!</v>
      </c>
      <c r="S47" s="206">
        <f>E47*SUT!D48</f>
        <v>0</v>
      </c>
      <c r="T47" s="206">
        <f>F47*SUT!V48</f>
        <v>0</v>
      </c>
      <c r="U47" s="206">
        <f>G47*SUT!D48</f>
        <v>0</v>
      </c>
      <c r="V47" s="206" t="e">
        <f>(SUT!$C48+SUT!$D48)*H47</f>
        <v>#DIV/0!</v>
      </c>
      <c r="W47" s="206" t="e">
        <f>(SUT!$C48+SUT!$D48)*I47</f>
        <v>#DIV/0!</v>
      </c>
      <c r="X47" s="206" t="e">
        <f>(SUT!$C48+SUT!$D48)*J47</f>
        <v>#DIV/0!</v>
      </c>
      <c r="Y47" s="283"/>
      <c r="Z47" s="284"/>
      <c r="AA47" s="284"/>
      <c r="AB47" s="284"/>
      <c r="AC47" s="284"/>
      <c r="AD47" s="284"/>
      <c r="AE47" s="284"/>
      <c r="AF47" s="285">
        <f t="shared" si="8"/>
        <v>0</v>
      </c>
      <c r="AG47" s="129">
        <f t="shared" si="2"/>
        <v>1.845247442062329E-2</v>
      </c>
      <c r="AH47" s="129">
        <f t="shared" si="3"/>
        <v>0</v>
      </c>
      <c r="AI47" s="129">
        <f t="shared" si="4"/>
        <v>0</v>
      </c>
      <c r="AJ47" s="129">
        <f t="shared" si="5"/>
        <v>0</v>
      </c>
      <c r="AK47" s="129">
        <f t="shared" si="6"/>
        <v>3.6241771788095346E-3</v>
      </c>
      <c r="AL47" s="129">
        <f t="shared" si="7"/>
        <v>9.4705720161612157E-5</v>
      </c>
      <c r="AM47" s="2"/>
    </row>
    <row r="48" spans="1:39" x14ac:dyDescent="0.75">
      <c r="A48" s="2"/>
      <c r="B48" s="2"/>
      <c r="C48" s="2" t="s">
        <v>123</v>
      </c>
      <c r="D48" s="273">
        <f>[2]TAX!AM49</f>
        <v>0</v>
      </c>
      <c r="E48" s="273">
        <f>[1]TAX!AN49</f>
        <v>6.6140507199692611E-2</v>
      </c>
      <c r="F48" s="273">
        <f>[1]TAX!AO49</f>
        <v>0</v>
      </c>
      <c r="G48" s="273">
        <f>[1]TAX!AP49</f>
        <v>0</v>
      </c>
      <c r="H48" s="273">
        <f>[1]TAX!AQ49</f>
        <v>0</v>
      </c>
      <c r="I48" s="273">
        <f>[1]TAX!AR49</f>
        <v>9.1616083085017275E-3</v>
      </c>
      <c r="J48" s="273">
        <f>[1]TAX!AS49</f>
        <v>1.4168470032828825E-2</v>
      </c>
      <c r="K48" s="285" t="e">
        <f>IF(SUT!C49,Y48/SUT!C49,0)</f>
        <v>#DIV/0!</v>
      </c>
      <c r="L48" s="129">
        <f>IF(SUT!D49,Z48/SUT!D49,0)</f>
        <v>0</v>
      </c>
      <c r="M48" s="129">
        <f>IF(SUT!V49,AA48/SUT!V49,0)</f>
        <v>0</v>
      </c>
      <c r="N48" s="129">
        <f>IF(SUT!D49,AB48/SUT!D49,0)</f>
        <v>0</v>
      </c>
      <c r="O48" s="129" t="e">
        <f>IF((SUT!$C49+SUT!$D49),AC48/(SUT!$C49+SUT!$D49),0)</f>
        <v>#DIV/0!</v>
      </c>
      <c r="P48" s="129" t="e">
        <f>IF((SUT!$C49+SUT!$D49),AD48/(SUT!$C49+SUT!$D49),0)</f>
        <v>#DIV/0!</v>
      </c>
      <c r="Q48" s="129" t="e">
        <f>IF((SUT!$C49+SUT!$D49),AE48/(SUT!$C49+SUT!$D49),0)</f>
        <v>#DIV/0!</v>
      </c>
      <c r="R48" s="286" t="e">
        <f>D48*SUT!C49</f>
        <v>#DIV/0!</v>
      </c>
      <c r="S48" s="206">
        <f>E48*SUT!D49</f>
        <v>0</v>
      </c>
      <c r="T48" s="206">
        <f>F48*SUT!V49</f>
        <v>0</v>
      </c>
      <c r="U48" s="206">
        <f>G48*SUT!D49</f>
        <v>0</v>
      </c>
      <c r="V48" s="206" t="e">
        <f>(SUT!$C49+SUT!$D49)*H48</f>
        <v>#DIV/0!</v>
      </c>
      <c r="W48" s="206" t="e">
        <f>(SUT!$C49+SUT!$D49)*I48</f>
        <v>#DIV/0!</v>
      </c>
      <c r="X48" s="206" t="e">
        <f>(SUT!$C49+SUT!$D49)*J48</f>
        <v>#DIV/0!</v>
      </c>
      <c r="Y48" s="283"/>
      <c r="Z48" s="284"/>
      <c r="AA48" s="284"/>
      <c r="AB48" s="284"/>
      <c r="AC48" s="284"/>
      <c r="AD48" s="284"/>
      <c r="AE48" s="284"/>
      <c r="AF48" s="285">
        <f t="shared" si="8"/>
        <v>0</v>
      </c>
      <c r="AG48" s="129">
        <f t="shared" si="2"/>
        <v>6.6140507199692611E-2</v>
      </c>
      <c r="AH48" s="129">
        <f t="shared" si="3"/>
        <v>0</v>
      </c>
      <c r="AI48" s="129">
        <f t="shared" si="4"/>
        <v>0</v>
      </c>
      <c r="AJ48" s="129">
        <f t="shared" si="5"/>
        <v>0</v>
      </c>
      <c r="AK48" s="129">
        <f t="shared" si="6"/>
        <v>9.1616083085017275E-3</v>
      </c>
      <c r="AL48" s="129">
        <f t="shared" si="7"/>
        <v>1.4168470032828825E-2</v>
      </c>
      <c r="AM48" s="2"/>
    </row>
    <row r="49" spans="1:39" x14ac:dyDescent="0.75">
      <c r="A49" s="2"/>
      <c r="B49" s="2"/>
      <c r="C49" s="2" t="s">
        <v>127</v>
      </c>
      <c r="D49" s="273">
        <f>[2]TAX!AM50</f>
        <v>0</v>
      </c>
      <c r="E49" s="273">
        <f>[1]TAX!AN50</f>
        <v>4.8817183103189034E-2</v>
      </c>
      <c r="F49" s="273">
        <f>[1]TAX!AO50</f>
        <v>0</v>
      </c>
      <c r="G49" s="273">
        <f>[1]TAX!AP50</f>
        <v>0</v>
      </c>
      <c r="H49" s="273">
        <f>[1]TAX!AQ50</f>
        <v>0</v>
      </c>
      <c r="I49" s="273">
        <f>[1]TAX!AR50</f>
        <v>2.0552320778810071E-2</v>
      </c>
      <c r="J49" s="273">
        <f>[1]TAX!AS50</f>
        <v>1.6385471746897587E-3</v>
      </c>
      <c r="K49" s="285" t="e">
        <f>IF(SUT!C50,Y49/SUT!C50,0)</f>
        <v>#DIV/0!</v>
      </c>
      <c r="L49" s="129">
        <f>IF(SUT!D50,Z49/SUT!D50,0)</f>
        <v>0</v>
      </c>
      <c r="M49" s="129">
        <f>IF(SUT!V50,AA49/SUT!V50,0)</f>
        <v>0</v>
      </c>
      <c r="N49" s="129">
        <f>IF(SUT!D50,AB49/SUT!D50,0)</f>
        <v>0</v>
      </c>
      <c r="O49" s="129" t="e">
        <f>IF((SUT!$C50+SUT!$D50),AC49/(SUT!$C50+SUT!$D50),0)</f>
        <v>#DIV/0!</v>
      </c>
      <c r="P49" s="129" t="e">
        <f>IF((SUT!$C50+SUT!$D50),AD49/(SUT!$C50+SUT!$D50),0)</f>
        <v>#DIV/0!</v>
      </c>
      <c r="Q49" s="129" t="e">
        <f>IF((SUT!$C50+SUT!$D50),AE49/(SUT!$C50+SUT!$D50),0)</f>
        <v>#DIV/0!</v>
      </c>
      <c r="R49" s="286" t="e">
        <f>D49*SUT!C50</f>
        <v>#DIV/0!</v>
      </c>
      <c r="S49" s="206">
        <f>E49*SUT!D50</f>
        <v>0</v>
      </c>
      <c r="T49" s="206">
        <f>F49*SUT!V50</f>
        <v>0</v>
      </c>
      <c r="U49" s="206">
        <f>G49*SUT!D50</f>
        <v>0</v>
      </c>
      <c r="V49" s="206" t="e">
        <f>(SUT!$C50+SUT!$D50)*H49</f>
        <v>#DIV/0!</v>
      </c>
      <c r="W49" s="206" t="e">
        <f>(SUT!$C50+SUT!$D50)*I49</f>
        <v>#DIV/0!</v>
      </c>
      <c r="X49" s="206" t="e">
        <f>(SUT!$C50+SUT!$D50)*J49</f>
        <v>#DIV/0!</v>
      </c>
      <c r="Y49" s="283"/>
      <c r="Z49" s="284"/>
      <c r="AA49" s="284"/>
      <c r="AB49" s="284"/>
      <c r="AC49" s="284"/>
      <c r="AD49" s="284"/>
      <c r="AE49" s="284"/>
      <c r="AF49" s="285">
        <f t="shared" si="8"/>
        <v>0</v>
      </c>
      <c r="AG49" s="129">
        <f t="shared" si="2"/>
        <v>4.8817183103189034E-2</v>
      </c>
      <c r="AH49" s="129">
        <f t="shared" si="3"/>
        <v>0</v>
      </c>
      <c r="AI49" s="129">
        <f t="shared" si="4"/>
        <v>0</v>
      </c>
      <c r="AJ49" s="129">
        <f t="shared" si="5"/>
        <v>0</v>
      </c>
      <c r="AK49" s="129">
        <f t="shared" si="6"/>
        <v>2.0552320778810071E-2</v>
      </c>
      <c r="AL49" s="129">
        <f t="shared" si="7"/>
        <v>1.6385471746897587E-3</v>
      </c>
      <c r="AM49" s="2"/>
    </row>
    <row r="50" spans="1:39" x14ac:dyDescent="0.75">
      <c r="A50" s="2"/>
      <c r="B50" s="2"/>
      <c r="C50" s="2" t="s">
        <v>129</v>
      </c>
      <c r="D50" s="273">
        <f>[2]TAX!AM51</f>
        <v>0</v>
      </c>
      <c r="E50" s="273">
        <f>[1]TAX!AN51</f>
        <v>8.7640260914784718E-2</v>
      </c>
      <c r="F50" s="273">
        <f>[1]TAX!AO51</f>
        <v>0</v>
      </c>
      <c r="G50" s="273">
        <f>[1]TAX!AP51</f>
        <v>0</v>
      </c>
      <c r="H50" s="273">
        <f>[1]TAX!AQ51</f>
        <v>0</v>
      </c>
      <c r="I50" s="273">
        <f>[1]TAX!AR51</f>
        <v>9.7280056371169613E-2</v>
      </c>
      <c r="J50" s="273">
        <f>[1]TAX!AS51</f>
        <v>9.9398468324595705E-3</v>
      </c>
      <c r="K50" s="285" t="e">
        <f>IF(SUT!C51,Y50/SUT!C51,0)</f>
        <v>#DIV/0!</v>
      </c>
      <c r="L50" s="129">
        <f>IF(SUT!D51,Z50/SUT!D51,0)</f>
        <v>0</v>
      </c>
      <c r="M50" s="129">
        <f>IF(SUT!V51,AA50/SUT!V51,0)</f>
        <v>0</v>
      </c>
      <c r="N50" s="129">
        <f>IF(SUT!D51,AB50/SUT!D51,0)</f>
        <v>0</v>
      </c>
      <c r="O50" s="129" t="e">
        <f>IF((SUT!$C51+SUT!$D51),AC50/(SUT!$C51+SUT!$D51),0)</f>
        <v>#DIV/0!</v>
      </c>
      <c r="P50" s="129" t="e">
        <f>IF((SUT!$C51+SUT!$D51),AD50/(SUT!$C51+SUT!$D51),0)</f>
        <v>#DIV/0!</v>
      </c>
      <c r="Q50" s="129" t="e">
        <f>IF((SUT!$C51+SUT!$D51),AE50/(SUT!$C51+SUT!$D51),0)</f>
        <v>#DIV/0!</v>
      </c>
      <c r="R50" s="286" t="e">
        <f>D50*SUT!C51</f>
        <v>#DIV/0!</v>
      </c>
      <c r="S50" s="206">
        <f>E50*SUT!D51</f>
        <v>0</v>
      </c>
      <c r="T50" s="206">
        <f>F50*SUT!V51</f>
        <v>0</v>
      </c>
      <c r="U50" s="206">
        <f>G50*SUT!D51</f>
        <v>0</v>
      </c>
      <c r="V50" s="206" t="e">
        <f>(SUT!$C51+SUT!$D51)*H50</f>
        <v>#DIV/0!</v>
      </c>
      <c r="W50" s="206" t="e">
        <f>(SUT!$C51+SUT!$D51)*I50</f>
        <v>#DIV/0!</v>
      </c>
      <c r="X50" s="206" t="e">
        <f>(SUT!$C51+SUT!$D51)*J50</f>
        <v>#DIV/0!</v>
      </c>
      <c r="Y50" s="283"/>
      <c r="Z50" s="284"/>
      <c r="AA50" s="284"/>
      <c r="AB50" s="284"/>
      <c r="AC50" s="284"/>
      <c r="AD50" s="284"/>
      <c r="AE50" s="284"/>
      <c r="AF50" s="285">
        <f t="shared" si="8"/>
        <v>0</v>
      </c>
      <c r="AG50" s="129">
        <f t="shared" si="2"/>
        <v>8.7640260914784718E-2</v>
      </c>
      <c r="AH50" s="129">
        <f t="shared" si="3"/>
        <v>0</v>
      </c>
      <c r="AI50" s="129">
        <f t="shared" si="4"/>
        <v>0</v>
      </c>
      <c r="AJ50" s="129">
        <f t="shared" si="5"/>
        <v>0</v>
      </c>
      <c r="AK50" s="129">
        <f t="shared" si="6"/>
        <v>9.7280056371169613E-2</v>
      </c>
      <c r="AL50" s="129">
        <f t="shared" si="7"/>
        <v>9.9398468324595705E-3</v>
      </c>
      <c r="AM50" s="2"/>
    </row>
    <row r="51" spans="1:39" x14ac:dyDescent="0.75">
      <c r="A51" s="2"/>
      <c r="B51" s="2"/>
      <c r="C51" s="2" t="s">
        <v>125</v>
      </c>
      <c r="D51" s="273">
        <f>[2]TAX!AM52</f>
        <v>0</v>
      </c>
      <c r="E51" s="273">
        <f>[1]TAX!AN52</f>
        <v>8.4936724148867299E-2</v>
      </c>
      <c r="F51" s="273">
        <f>[1]TAX!AO52</f>
        <v>0</v>
      </c>
      <c r="G51" s="273">
        <f>[1]TAX!AP52</f>
        <v>9.1398495273037651E-3</v>
      </c>
      <c r="H51" s="273">
        <f>[1]TAX!AQ52</f>
        <v>0</v>
      </c>
      <c r="I51" s="273">
        <f>[1]TAX!AR52</f>
        <v>3.2199503891734385E-2</v>
      </c>
      <c r="J51" s="273">
        <f>[1]TAX!AS52</f>
        <v>4.3576353111321967E-3</v>
      </c>
      <c r="K51" s="285" t="e">
        <f>IF(SUT!C52,Y51/SUT!C52,0)</f>
        <v>#DIV/0!</v>
      </c>
      <c r="L51" s="129">
        <f>IF(SUT!D52,Z51/SUT!D52,0)</f>
        <v>0</v>
      </c>
      <c r="M51" s="129">
        <f>IF(SUT!V52,AA51/SUT!V52,0)</f>
        <v>0</v>
      </c>
      <c r="N51" s="129">
        <f>IF(SUT!D52,AB51/SUT!D52,0)</f>
        <v>0</v>
      </c>
      <c r="O51" s="129" t="e">
        <f>IF((SUT!$C52+SUT!$D52),AC51/(SUT!$C52+SUT!$D52),0)</f>
        <v>#DIV/0!</v>
      </c>
      <c r="P51" s="129" t="e">
        <f>IF((SUT!$C52+SUT!$D52),AD51/(SUT!$C52+SUT!$D52),0)</f>
        <v>#DIV/0!</v>
      </c>
      <c r="Q51" s="129" t="e">
        <f>IF((SUT!$C52+SUT!$D52),AE51/(SUT!$C52+SUT!$D52),0)</f>
        <v>#DIV/0!</v>
      </c>
      <c r="R51" s="286" t="e">
        <f>D51*SUT!C52</f>
        <v>#DIV/0!</v>
      </c>
      <c r="S51" s="206">
        <f>E51*SUT!D52</f>
        <v>0</v>
      </c>
      <c r="T51" s="206">
        <f>F51*SUT!V52</f>
        <v>0</v>
      </c>
      <c r="U51" s="206">
        <f>G51*SUT!D52</f>
        <v>0</v>
      </c>
      <c r="V51" s="206" t="e">
        <f>(SUT!$C52+SUT!$D52)*H51</f>
        <v>#DIV/0!</v>
      </c>
      <c r="W51" s="206" t="e">
        <f>(SUT!$C52+SUT!$D52)*I51</f>
        <v>#DIV/0!</v>
      </c>
      <c r="X51" s="206" t="e">
        <f>(SUT!$C52+SUT!$D52)*J51</f>
        <v>#DIV/0!</v>
      </c>
      <c r="Y51" s="283"/>
      <c r="Z51" s="284"/>
      <c r="AA51" s="284"/>
      <c r="AB51" s="284"/>
      <c r="AC51" s="284"/>
      <c r="AD51" s="284"/>
      <c r="AE51" s="284"/>
      <c r="AF51" s="285">
        <f t="shared" si="8"/>
        <v>0</v>
      </c>
      <c r="AG51" s="129">
        <f t="shared" si="2"/>
        <v>8.4936724148867299E-2</v>
      </c>
      <c r="AH51" s="129">
        <f t="shared" si="3"/>
        <v>0</v>
      </c>
      <c r="AI51" s="129">
        <f t="shared" si="4"/>
        <v>9.1398495273037651E-3</v>
      </c>
      <c r="AJ51" s="129">
        <f t="shared" si="5"/>
        <v>0</v>
      </c>
      <c r="AK51" s="129">
        <f t="shared" si="6"/>
        <v>3.2199503891734385E-2</v>
      </c>
      <c r="AL51" s="129">
        <f t="shared" si="7"/>
        <v>4.3576353111321967E-3</v>
      </c>
      <c r="AM51" s="2"/>
    </row>
    <row r="52" spans="1:39" x14ac:dyDescent="0.75">
      <c r="A52" s="2"/>
      <c r="B52" s="2"/>
      <c r="C52" s="2" t="s">
        <v>135</v>
      </c>
      <c r="D52" s="273">
        <f>[2]TAX!AM53</f>
        <v>0</v>
      </c>
      <c r="E52" s="273">
        <f>[1]TAX!AN53</f>
        <v>0.14169389402347979</v>
      </c>
      <c r="F52" s="273">
        <f>[1]TAX!AO53</f>
        <v>0</v>
      </c>
      <c r="G52" s="273">
        <f>[1]TAX!AP53</f>
        <v>0</v>
      </c>
      <c r="H52" s="273">
        <f>[1]TAX!AQ53</f>
        <v>0</v>
      </c>
      <c r="I52" s="273">
        <f>[1]TAX!AR53</f>
        <v>3.297343112263177E-2</v>
      </c>
      <c r="J52" s="273">
        <f>[1]TAX!AS53</f>
        <v>1.1166022515427597E-3</v>
      </c>
      <c r="K52" s="285" t="e">
        <f>IF(SUT!C53,Y52/SUT!C53,0)</f>
        <v>#DIV/0!</v>
      </c>
      <c r="L52" s="129">
        <f>IF(SUT!D53,Z52/SUT!D53,0)</f>
        <v>0</v>
      </c>
      <c r="M52" s="129">
        <f>IF(SUT!V53,AA52/SUT!V53,0)</f>
        <v>0</v>
      </c>
      <c r="N52" s="129">
        <f>IF(SUT!D53,AB52/SUT!D53,0)</f>
        <v>0</v>
      </c>
      <c r="O52" s="129" t="e">
        <f>IF((SUT!$C53+SUT!$D53),AC52/(SUT!$C53+SUT!$D53),0)</f>
        <v>#DIV/0!</v>
      </c>
      <c r="P52" s="129" t="e">
        <f>IF((SUT!$C53+SUT!$D53),AD52/(SUT!$C53+SUT!$D53),0)</f>
        <v>#DIV/0!</v>
      </c>
      <c r="Q52" s="129" t="e">
        <f>IF((SUT!$C53+SUT!$D53),AE52/(SUT!$C53+SUT!$D53),0)</f>
        <v>#DIV/0!</v>
      </c>
      <c r="R52" s="286" t="e">
        <f>D52*SUT!C53</f>
        <v>#DIV/0!</v>
      </c>
      <c r="S52" s="206">
        <f>E52*SUT!D53</f>
        <v>0</v>
      </c>
      <c r="T52" s="206">
        <f>F52*SUT!V53</f>
        <v>0</v>
      </c>
      <c r="U52" s="206">
        <f>G52*SUT!D53</f>
        <v>0</v>
      </c>
      <c r="V52" s="206" t="e">
        <f>(SUT!$C53+SUT!$D53)*H52</f>
        <v>#DIV/0!</v>
      </c>
      <c r="W52" s="206" t="e">
        <f>(SUT!$C53+SUT!$D53)*I52</f>
        <v>#DIV/0!</v>
      </c>
      <c r="X52" s="206" t="e">
        <f>(SUT!$C53+SUT!$D53)*J52</f>
        <v>#DIV/0!</v>
      </c>
      <c r="Y52" s="283"/>
      <c r="Z52" s="284"/>
      <c r="AA52" s="284"/>
      <c r="AB52" s="284"/>
      <c r="AC52" s="284"/>
      <c r="AD52" s="284"/>
      <c r="AE52" s="284"/>
      <c r="AF52" s="285">
        <f t="shared" si="8"/>
        <v>0</v>
      </c>
      <c r="AG52" s="129">
        <f t="shared" si="2"/>
        <v>0.14169389402347979</v>
      </c>
      <c r="AH52" s="129">
        <f t="shared" si="3"/>
        <v>0</v>
      </c>
      <c r="AI52" s="129">
        <f t="shared" si="4"/>
        <v>0</v>
      </c>
      <c r="AJ52" s="129">
        <f t="shared" si="5"/>
        <v>0</v>
      </c>
      <c r="AK52" s="129">
        <f t="shared" si="6"/>
        <v>3.297343112263177E-2</v>
      </c>
      <c r="AL52" s="129">
        <f t="shared" si="7"/>
        <v>1.1166022515427597E-3</v>
      </c>
      <c r="AM52" s="2"/>
    </row>
    <row r="53" spans="1:39" x14ac:dyDescent="0.75">
      <c r="A53" s="2"/>
      <c r="B53" s="2"/>
      <c r="C53" s="2" t="s">
        <v>1153</v>
      </c>
      <c r="D53" s="273">
        <f>[2]TAX!AM54</f>
        <v>0</v>
      </c>
      <c r="E53" s="273">
        <f>[1]TAX!AN54</f>
        <v>8.7566561313054098E-2</v>
      </c>
      <c r="F53" s="273">
        <f>[1]TAX!AO54</f>
        <v>0</v>
      </c>
      <c r="G53" s="273">
        <f>[1]TAX!AP54</f>
        <v>0</v>
      </c>
      <c r="H53" s="273">
        <f>[1]TAX!AQ54</f>
        <v>0</v>
      </c>
      <c r="I53" s="273">
        <f>[1]TAX!AR54</f>
        <v>2.9532604131779456E-2</v>
      </c>
      <c r="J53" s="273">
        <f>[1]TAX!AS54</f>
        <v>7.991354297764002E-4</v>
      </c>
      <c r="K53" s="285" t="e">
        <f>IF(SUT!C54,Y53/SUT!C54,0)</f>
        <v>#DIV/0!</v>
      </c>
      <c r="L53" s="129">
        <f>IF(SUT!D54,Z53/SUT!D54,0)</f>
        <v>0</v>
      </c>
      <c r="M53" s="129">
        <f>IF(SUT!V54,AA53/SUT!V54,0)</f>
        <v>0</v>
      </c>
      <c r="N53" s="129">
        <f>IF(SUT!D54,AB53/SUT!D54,0)</f>
        <v>0</v>
      </c>
      <c r="O53" s="129" t="e">
        <f>IF((SUT!$C54+SUT!$D54),AC53/(SUT!$C54+SUT!$D54),0)</f>
        <v>#DIV/0!</v>
      </c>
      <c r="P53" s="129" t="e">
        <f>IF((SUT!$C54+SUT!$D54),AD53/(SUT!$C54+SUT!$D54),0)</f>
        <v>#DIV/0!</v>
      </c>
      <c r="Q53" s="129" t="e">
        <f>IF((SUT!$C54+SUT!$D54),AE53/(SUT!$C54+SUT!$D54),0)</f>
        <v>#DIV/0!</v>
      </c>
      <c r="R53" s="286" t="e">
        <f>D53*SUT!C54</f>
        <v>#DIV/0!</v>
      </c>
      <c r="S53" s="206">
        <f>E53*SUT!D54</f>
        <v>0</v>
      </c>
      <c r="T53" s="206">
        <f>F53*SUT!V54</f>
        <v>0</v>
      </c>
      <c r="U53" s="206">
        <f>G53*SUT!D54</f>
        <v>0</v>
      </c>
      <c r="V53" s="206" t="e">
        <f>(SUT!$C54+SUT!$D54)*H53</f>
        <v>#DIV/0!</v>
      </c>
      <c r="W53" s="206" t="e">
        <f>(SUT!$C54+SUT!$D54)*I53</f>
        <v>#DIV/0!</v>
      </c>
      <c r="X53" s="206" t="e">
        <f>(SUT!$C54+SUT!$D54)*J53</f>
        <v>#DIV/0!</v>
      </c>
      <c r="Y53" s="283"/>
      <c r="Z53" s="284"/>
      <c r="AA53" s="284"/>
      <c r="AB53" s="284"/>
      <c r="AC53" s="284"/>
      <c r="AD53" s="284"/>
      <c r="AE53" s="284"/>
      <c r="AF53" s="285">
        <f t="shared" si="8"/>
        <v>0</v>
      </c>
      <c r="AG53" s="129">
        <f t="shared" si="2"/>
        <v>8.7566561313054098E-2</v>
      </c>
      <c r="AH53" s="129">
        <f t="shared" si="3"/>
        <v>0</v>
      </c>
      <c r="AI53" s="129">
        <f t="shared" si="4"/>
        <v>0</v>
      </c>
      <c r="AJ53" s="129">
        <f t="shared" si="5"/>
        <v>0</v>
      </c>
      <c r="AK53" s="129">
        <f t="shared" si="6"/>
        <v>2.9532604131779456E-2</v>
      </c>
      <c r="AL53" s="129">
        <f t="shared" si="7"/>
        <v>7.991354297764002E-4</v>
      </c>
      <c r="AM53" s="2"/>
    </row>
    <row r="54" spans="1:39" x14ac:dyDescent="0.75">
      <c r="A54" s="2"/>
      <c r="B54" s="2"/>
      <c r="C54" s="2" t="s">
        <v>146</v>
      </c>
      <c r="D54" s="273">
        <f>[2]TAX!AM55</f>
        <v>0</v>
      </c>
      <c r="E54" s="273">
        <f>[1]TAX!AN55</f>
        <v>0</v>
      </c>
      <c r="F54" s="273">
        <f>[1]TAX!AO55</f>
        <v>0</v>
      </c>
      <c r="G54" s="273">
        <f>[1]TAX!AP55</f>
        <v>0</v>
      </c>
      <c r="H54" s="273">
        <f>[1]TAX!AQ55</f>
        <v>0</v>
      </c>
      <c r="I54" s="273">
        <f>[1]TAX!AR55</f>
        <v>4.7768412618829074E-2</v>
      </c>
      <c r="J54" s="273">
        <f>[1]TAX!AS55</f>
        <v>0</v>
      </c>
      <c r="K54" s="285" t="e">
        <f>IF(SUT!C55,Y54/SUT!C55,0)</f>
        <v>#DIV/0!</v>
      </c>
      <c r="L54" s="129">
        <f>IF(SUT!D55,Z54/SUT!D55,0)</f>
        <v>0</v>
      </c>
      <c r="M54" s="129">
        <f>IF(SUT!V55,AA54/SUT!V55,0)</f>
        <v>0</v>
      </c>
      <c r="N54" s="129">
        <f>IF(SUT!D55,AB54/SUT!D55,0)</f>
        <v>0</v>
      </c>
      <c r="O54" s="129" t="e">
        <f>IF((SUT!$C55+SUT!$D55),AC54/(SUT!$C55+SUT!$D55),0)</f>
        <v>#DIV/0!</v>
      </c>
      <c r="P54" s="129" t="e">
        <f>IF((SUT!$C55+SUT!$D55),AD54/(SUT!$C55+SUT!$D55),0)</f>
        <v>#DIV/0!</v>
      </c>
      <c r="Q54" s="129" t="e">
        <f>IF((SUT!$C55+SUT!$D55),AE54/(SUT!$C55+SUT!$D55),0)</f>
        <v>#DIV/0!</v>
      </c>
      <c r="R54" s="286" t="e">
        <f>D54*SUT!C55</f>
        <v>#DIV/0!</v>
      </c>
      <c r="S54" s="206">
        <f>E54*SUT!D55</f>
        <v>0</v>
      </c>
      <c r="T54" s="206">
        <f>F54*SUT!V55</f>
        <v>0</v>
      </c>
      <c r="U54" s="206">
        <f>G54*SUT!D55</f>
        <v>0</v>
      </c>
      <c r="V54" s="206" t="e">
        <f>(SUT!$C55+SUT!$D55)*H54</f>
        <v>#DIV/0!</v>
      </c>
      <c r="W54" s="206" t="e">
        <f>(SUT!$C55+SUT!$D55)*I54</f>
        <v>#DIV/0!</v>
      </c>
      <c r="X54" s="206" t="e">
        <f>(SUT!$C55+SUT!$D55)*J54</f>
        <v>#DIV/0!</v>
      </c>
      <c r="Y54" s="283"/>
      <c r="Z54" s="284"/>
      <c r="AA54" s="284"/>
      <c r="AB54" s="284"/>
      <c r="AC54" s="284"/>
      <c r="AD54" s="284"/>
      <c r="AE54" s="284"/>
      <c r="AF54" s="285">
        <f t="shared" si="8"/>
        <v>0</v>
      </c>
      <c r="AG54" s="129">
        <f t="shared" si="2"/>
        <v>0</v>
      </c>
      <c r="AH54" s="129">
        <f t="shared" si="3"/>
        <v>0</v>
      </c>
      <c r="AI54" s="129">
        <f t="shared" si="4"/>
        <v>0</v>
      </c>
      <c r="AJ54" s="129">
        <f t="shared" si="5"/>
        <v>0</v>
      </c>
      <c r="AK54" s="129">
        <f t="shared" si="6"/>
        <v>4.7768412618829074E-2</v>
      </c>
      <c r="AL54" s="129">
        <f t="shared" si="7"/>
        <v>0</v>
      </c>
      <c r="AM54" s="2"/>
    </row>
    <row r="55" spans="1:39" x14ac:dyDescent="0.75">
      <c r="A55" s="2"/>
      <c r="B55" s="2"/>
      <c r="C55" s="2" t="s">
        <v>143</v>
      </c>
      <c r="D55" s="273">
        <f>[2]TAX!AM56</f>
        <v>0</v>
      </c>
      <c r="E55" s="273">
        <f>[1]TAX!AN56</f>
        <v>8.3939258628738522E-2</v>
      </c>
      <c r="F55" s="273">
        <f>[1]TAX!AO56</f>
        <v>0</v>
      </c>
      <c r="G55" s="273">
        <f>[1]TAX!AP56</f>
        <v>0</v>
      </c>
      <c r="H55" s="273">
        <f>[1]TAX!AQ56</f>
        <v>0</v>
      </c>
      <c r="I55" s="273">
        <f>[1]TAX!AR56</f>
        <v>8.155524868819769E-2</v>
      </c>
      <c r="J55" s="273">
        <f>[1]TAX!AS56</f>
        <v>8.0918520048749391E-3</v>
      </c>
      <c r="K55" s="285" t="e">
        <f>IF(SUT!C56,Y55/SUT!C56,0)</f>
        <v>#DIV/0!</v>
      </c>
      <c r="L55" s="129">
        <f>IF(SUT!D56,Z55/SUT!D56,0)</f>
        <v>0</v>
      </c>
      <c r="M55" s="129">
        <f>IF(SUT!V56,AA55/SUT!V56,0)</f>
        <v>0</v>
      </c>
      <c r="N55" s="129">
        <f>IF(SUT!D56,AB55/SUT!D56,0)</f>
        <v>0</v>
      </c>
      <c r="O55" s="129" t="e">
        <f>IF((SUT!$C56+SUT!$D56),AC55/(SUT!$C56+SUT!$D56),0)</f>
        <v>#DIV/0!</v>
      </c>
      <c r="P55" s="129" t="e">
        <f>IF((SUT!$C56+SUT!$D56),AD55/(SUT!$C56+SUT!$D56),0)</f>
        <v>#DIV/0!</v>
      </c>
      <c r="Q55" s="129" t="e">
        <f>IF((SUT!$C56+SUT!$D56),AE55/(SUT!$C56+SUT!$D56),0)</f>
        <v>#DIV/0!</v>
      </c>
      <c r="R55" s="286" t="e">
        <f>D55*SUT!C56</f>
        <v>#DIV/0!</v>
      </c>
      <c r="S55" s="206">
        <f>E55*SUT!D56</f>
        <v>0</v>
      </c>
      <c r="T55" s="206">
        <f>F55*SUT!V56</f>
        <v>0</v>
      </c>
      <c r="U55" s="206">
        <f>G55*SUT!D56</f>
        <v>0</v>
      </c>
      <c r="V55" s="206" t="e">
        <f>(SUT!$C56+SUT!$D56)*H55</f>
        <v>#DIV/0!</v>
      </c>
      <c r="W55" s="206" t="e">
        <f>(SUT!$C56+SUT!$D56)*I55</f>
        <v>#DIV/0!</v>
      </c>
      <c r="X55" s="206" t="e">
        <f>(SUT!$C56+SUT!$D56)*J55</f>
        <v>#DIV/0!</v>
      </c>
      <c r="Y55" s="283"/>
      <c r="Z55" s="284"/>
      <c r="AA55" s="284"/>
      <c r="AB55" s="284"/>
      <c r="AC55" s="284"/>
      <c r="AD55" s="284"/>
      <c r="AE55" s="284"/>
      <c r="AF55" s="285">
        <f t="shared" si="8"/>
        <v>0</v>
      </c>
      <c r="AG55" s="129">
        <f t="shared" si="2"/>
        <v>8.3939258628738522E-2</v>
      </c>
      <c r="AH55" s="129">
        <f t="shared" si="3"/>
        <v>0</v>
      </c>
      <c r="AI55" s="129">
        <f t="shared" si="4"/>
        <v>0</v>
      </c>
      <c r="AJ55" s="129">
        <f t="shared" si="5"/>
        <v>0</v>
      </c>
      <c r="AK55" s="129">
        <f t="shared" si="6"/>
        <v>8.155524868819769E-2</v>
      </c>
      <c r="AL55" s="129">
        <f t="shared" si="7"/>
        <v>8.0918520048749391E-3</v>
      </c>
      <c r="AM55" s="2"/>
    </row>
    <row r="56" spans="1:39" x14ac:dyDescent="0.75">
      <c r="A56" s="2"/>
      <c r="B56" s="2"/>
      <c r="C56" s="2" t="s">
        <v>1157</v>
      </c>
      <c r="D56" s="273">
        <f>[2]TAX!AM57</f>
        <v>0</v>
      </c>
      <c r="E56" s="273">
        <f>[1]TAX!AN57</f>
        <v>6.9934387311016977E-2</v>
      </c>
      <c r="F56" s="273">
        <f>[1]TAX!AO57</f>
        <v>0</v>
      </c>
      <c r="G56" s="273">
        <f>[1]TAX!AP57</f>
        <v>0.27473669738469808</v>
      </c>
      <c r="H56" s="273">
        <f>[1]TAX!AQ57</f>
        <v>0</v>
      </c>
      <c r="I56" s="273">
        <f>[1]TAX!AR57</f>
        <v>0.10854112089379805</v>
      </c>
      <c r="J56" s="273">
        <f>[1]TAX!AS57</f>
        <v>0.18464599401593812</v>
      </c>
      <c r="K56" s="285" t="e">
        <f>IF(SUT!C57,Y56/SUT!C57,0)</f>
        <v>#DIV/0!</v>
      </c>
      <c r="L56" s="129">
        <f>IF(SUT!D57,Z56/SUT!D57,0)</f>
        <v>0</v>
      </c>
      <c r="M56" s="129">
        <f>IF(SUT!V57,AA56/SUT!V57,0)</f>
        <v>0</v>
      </c>
      <c r="N56" s="129">
        <f>IF(SUT!D57,AB56/SUT!D57,0)</f>
        <v>0</v>
      </c>
      <c r="O56" s="129" t="e">
        <f>IF((SUT!$C57+SUT!$D57),AC56/(SUT!$C57+SUT!$D57),0)</f>
        <v>#DIV/0!</v>
      </c>
      <c r="P56" s="129" t="e">
        <f>IF((SUT!$C57+SUT!$D57),AD56/(SUT!$C57+SUT!$D57),0)</f>
        <v>#DIV/0!</v>
      </c>
      <c r="Q56" s="129" t="e">
        <f>IF((SUT!$C57+SUT!$D57),AE56/(SUT!$C57+SUT!$D57),0)</f>
        <v>#DIV/0!</v>
      </c>
      <c r="R56" s="286" t="e">
        <f>D56*SUT!C57</f>
        <v>#DIV/0!</v>
      </c>
      <c r="S56" s="206">
        <f>E56*SUT!D57</f>
        <v>0</v>
      </c>
      <c r="T56" s="206">
        <f>F56*SUT!V57</f>
        <v>0</v>
      </c>
      <c r="U56" s="206">
        <f>G56*SUT!D57</f>
        <v>0</v>
      </c>
      <c r="V56" s="206" t="e">
        <f>(SUT!$C57+SUT!$D57)*H56</f>
        <v>#DIV/0!</v>
      </c>
      <c r="W56" s="206" t="e">
        <f>(SUT!$C57+SUT!$D57)*I56</f>
        <v>#DIV/0!</v>
      </c>
      <c r="X56" s="206" t="e">
        <f>(SUT!$C57+SUT!$D57)*J56</f>
        <v>#DIV/0!</v>
      </c>
      <c r="Y56" s="283"/>
      <c r="Z56" s="284"/>
      <c r="AA56" s="284"/>
      <c r="AB56" s="284"/>
      <c r="AC56" s="284"/>
      <c r="AD56" s="284"/>
      <c r="AE56" s="284"/>
      <c r="AF56" s="285">
        <f t="shared" si="8"/>
        <v>0</v>
      </c>
      <c r="AG56" s="129">
        <f t="shared" si="2"/>
        <v>6.9934387311016977E-2</v>
      </c>
      <c r="AH56" s="129">
        <f t="shared" si="3"/>
        <v>0</v>
      </c>
      <c r="AI56" s="129">
        <f t="shared" si="4"/>
        <v>0.27473669738469808</v>
      </c>
      <c r="AJ56" s="129">
        <f t="shared" si="5"/>
        <v>0</v>
      </c>
      <c r="AK56" s="129">
        <f t="shared" si="6"/>
        <v>0.10854112089379805</v>
      </c>
      <c r="AL56" s="129">
        <f t="shared" si="7"/>
        <v>0.18464599401593812</v>
      </c>
      <c r="AM56" s="2"/>
    </row>
    <row r="57" spans="1:39" x14ac:dyDescent="0.75">
      <c r="A57" s="2"/>
      <c r="B57" s="2"/>
      <c r="C57" s="2" t="s">
        <v>148</v>
      </c>
      <c r="D57" s="273">
        <f>[2]TAX!AM58</f>
        <v>0</v>
      </c>
      <c r="E57" s="273">
        <f>[1]TAX!AN58</f>
        <v>3.6926434860077691E-2</v>
      </c>
      <c r="F57" s="273">
        <f>[1]TAX!AO58</f>
        <v>0</v>
      </c>
      <c r="G57" s="273">
        <f>[1]TAX!AP58</f>
        <v>0.19011954906153922</v>
      </c>
      <c r="H57" s="273">
        <f>[1]TAX!AQ58</f>
        <v>0</v>
      </c>
      <c r="I57" s="273">
        <f>[1]TAX!AR58</f>
        <v>0.11472116027872256</v>
      </c>
      <c r="J57" s="273">
        <f>[1]TAX!AS58</f>
        <v>0.13484478818154266</v>
      </c>
      <c r="K57" s="285" t="e">
        <f>IF(SUT!C58,Y57/SUT!C58,0)</f>
        <v>#DIV/0!</v>
      </c>
      <c r="L57" s="129">
        <f>IF(SUT!D58,Z57/SUT!D58,0)</f>
        <v>0</v>
      </c>
      <c r="M57" s="129">
        <f>IF(SUT!V58,AA57/SUT!V58,0)</f>
        <v>0</v>
      </c>
      <c r="N57" s="129">
        <f>IF(SUT!D58,AB57/SUT!D58,0)</f>
        <v>0</v>
      </c>
      <c r="O57" s="129" t="e">
        <f>IF((SUT!$C58+SUT!$D58),AC57/(SUT!$C58+SUT!$D58),0)</f>
        <v>#DIV/0!</v>
      </c>
      <c r="P57" s="129" t="e">
        <f>IF((SUT!$C58+SUT!$D58),AD57/(SUT!$C58+SUT!$D58),0)</f>
        <v>#DIV/0!</v>
      </c>
      <c r="Q57" s="129" t="e">
        <f>IF((SUT!$C58+SUT!$D58),AE57/(SUT!$C58+SUT!$D58),0)</f>
        <v>#DIV/0!</v>
      </c>
      <c r="R57" s="286" t="e">
        <f>D57*SUT!C58</f>
        <v>#DIV/0!</v>
      </c>
      <c r="S57" s="206">
        <f>E57*SUT!D58</f>
        <v>0</v>
      </c>
      <c r="T57" s="206">
        <f>F57*SUT!V58</f>
        <v>0</v>
      </c>
      <c r="U57" s="206">
        <f>G57*SUT!D58</f>
        <v>0</v>
      </c>
      <c r="V57" s="206" t="e">
        <f>(SUT!$C58+SUT!$D58)*H57</f>
        <v>#DIV/0!</v>
      </c>
      <c r="W57" s="206" t="e">
        <f>(SUT!$C58+SUT!$D58)*I57</f>
        <v>#DIV/0!</v>
      </c>
      <c r="X57" s="206" t="e">
        <f>(SUT!$C58+SUT!$D58)*J57</f>
        <v>#DIV/0!</v>
      </c>
      <c r="Y57" s="283"/>
      <c r="Z57" s="284"/>
      <c r="AA57" s="284"/>
      <c r="AB57" s="284"/>
      <c r="AC57" s="284"/>
      <c r="AD57" s="284"/>
      <c r="AE57" s="284"/>
      <c r="AF57" s="285">
        <f t="shared" si="8"/>
        <v>0</v>
      </c>
      <c r="AG57" s="129">
        <f t="shared" si="2"/>
        <v>3.6926434860077691E-2</v>
      </c>
      <c r="AH57" s="129">
        <f t="shared" si="3"/>
        <v>0</v>
      </c>
      <c r="AI57" s="129">
        <f t="shared" si="4"/>
        <v>0.19011954906153922</v>
      </c>
      <c r="AJ57" s="129">
        <f t="shared" si="5"/>
        <v>0</v>
      </c>
      <c r="AK57" s="129">
        <f t="shared" si="6"/>
        <v>0.11472116027872256</v>
      </c>
      <c r="AL57" s="129">
        <f t="shared" si="7"/>
        <v>0.13484478818154266</v>
      </c>
      <c r="AM57" s="2"/>
    </row>
    <row r="58" spans="1:39" x14ac:dyDescent="0.75">
      <c r="A58" s="2"/>
      <c r="B58" s="2"/>
      <c r="C58" s="2" t="s">
        <v>150</v>
      </c>
      <c r="D58" s="273">
        <f>[2]TAX!AM59</f>
        <v>0</v>
      </c>
      <c r="E58" s="273">
        <f>[1]TAX!AN59</f>
        <v>1.6066870394423941E-3</v>
      </c>
      <c r="F58" s="273">
        <f>[1]TAX!AO59</f>
        <v>0</v>
      </c>
      <c r="G58" s="273">
        <f>[1]TAX!AP59</f>
        <v>2.7383108612086273</v>
      </c>
      <c r="H58" s="273">
        <f>[1]TAX!AQ59</f>
        <v>0</v>
      </c>
      <c r="I58" s="273">
        <f>[1]TAX!AR59</f>
        <v>0.14213651780184805</v>
      </c>
      <c r="J58" s="273">
        <f>[1]TAX!AS59</f>
        <v>0.13549892307647163</v>
      </c>
      <c r="K58" s="285" t="e">
        <f>IF(SUT!C59,Y58/SUT!C59,0)</f>
        <v>#DIV/0!</v>
      </c>
      <c r="L58" s="129">
        <f>IF(SUT!D59,Z58/SUT!D59,0)</f>
        <v>0</v>
      </c>
      <c r="M58" s="129">
        <f>IF(SUT!V59,AA58/SUT!V59,0)</f>
        <v>0</v>
      </c>
      <c r="N58" s="129">
        <f>IF(SUT!D59,AB58/SUT!D59,0)</f>
        <v>0</v>
      </c>
      <c r="O58" s="129" t="e">
        <f>IF((SUT!$C59+SUT!$D59),AC58/(SUT!$C59+SUT!$D59),0)</f>
        <v>#DIV/0!</v>
      </c>
      <c r="P58" s="129" t="e">
        <f>IF((SUT!$C59+SUT!$D59),AD58/(SUT!$C59+SUT!$D59),0)</f>
        <v>#DIV/0!</v>
      </c>
      <c r="Q58" s="129" t="e">
        <f>IF((SUT!$C59+SUT!$D59),AE58/(SUT!$C59+SUT!$D59),0)</f>
        <v>#DIV/0!</v>
      </c>
      <c r="R58" s="286" t="e">
        <f>D58*SUT!C59</f>
        <v>#DIV/0!</v>
      </c>
      <c r="S58" s="206">
        <f>E58*SUT!D59</f>
        <v>0</v>
      </c>
      <c r="T58" s="206">
        <f>F58*SUT!V59</f>
        <v>0</v>
      </c>
      <c r="U58" s="206">
        <f>G58*SUT!D59</f>
        <v>0</v>
      </c>
      <c r="V58" s="206" t="e">
        <f>(SUT!$C59+SUT!$D59)*H58</f>
        <v>#DIV/0!</v>
      </c>
      <c r="W58" s="206" t="e">
        <f>(SUT!$C59+SUT!$D59)*I58</f>
        <v>#DIV/0!</v>
      </c>
      <c r="X58" s="206" t="e">
        <f>(SUT!$C59+SUT!$D59)*J58</f>
        <v>#DIV/0!</v>
      </c>
      <c r="Y58" s="283"/>
      <c r="Z58" s="284"/>
      <c r="AA58" s="284"/>
      <c r="AB58" s="284"/>
      <c r="AC58" s="284"/>
      <c r="AD58" s="284"/>
      <c r="AE58" s="284"/>
      <c r="AF58" s="285">
        <f t="shared" si="8"/>
        <v>0</v>
      </c>
      <c r="AG58" s="129">
        <f t="shared" si="2"/>
        <v>1.6066870394423941E-3</v>
      </c>
      <c r="AH58" s="129">
        <f t="shared" si="3"/>
        <v>0</v>
      </c>
      <c r="AI58" s="129">
        <f t="shared" si="4"/>
        <v>2.7383108612086273</v>
      </c>
      <c r="AJ58" s="129">
        <f t="shared" si="5"/>
        <v>0</v>
      </c>
      <c r="AK58" s="129">
        <f t="shared" si="6"/>
        <v>0.14213651780184805</v>
      </c>
      <c r="AL58" s="129">
        <f t="shared" si="7"/>
        <v>0.13549892307647163</v>
      </c>
      <c r="AM58" s="2"/>
    </row>
    <row r="59" spans="1:39" x14ac:dyDescent="0.75">
      <c r="A59" s="2"/>
      <c r="B59" s="2"/>
      <c r="C59" s="2" t="s">
        <v>154</v>
      </c>
      <c r="D59" s="273">
        <f>[2]TAX!AM60</f>
        <v>0</v>
      </c>
      <c r="E59" s="273">
        <f>[1]TAX!AN60</f>
        <v>0.1640710255813472</v>
      </c>
      <c r="F59" s="273">
        <f>[1]TAX!AO60</f>
        <v>0</v>
      </c>
      <c r="G59" s="273">
        <f>[1]TAX!AP60</f>
        <v>0</v>
      </c>
      <c r="H59" s="273">
        <f>[1]TAX!AQ60</f>
        <v>0</v>
      </c>
      <c r="I59" s="273">
        <f>[1]TAX!AR60</f>
        <v>0.12120604422177637</v>
      </c>
      <c r="J59" s="273">
        <f>[1]TAX!AS60</f>
        <v>6.8802167621070248E-3</v>
      </c>
      <c r="K59" s="285" t="e">
        <f>IF(SUT!C60,Y59/SUT!C60,0)</f>
        <v>#DIV/0!</v>
      </c>
      <c r="L59" s="129">
        <f>IF(SUT!D60,Z59/SUT!D60,0)</f>
        <v>0</v>
      </c>
      <c r="M59" s="129">
        <f>IF(SUT!V60,AA59/SUT!V60,0)</f>
        <v>0</v>
      </c>
      <c r="N59" s="129">
        <f>IF(SUT!D60,AB59/SUT!D60,0)</f>
        <v>0</v>
      </c>
      <c r="O59" s="129" t="e">
        <f>IF((SUT!$C60+SUT!$D60),AC59/(SUT!$C60+SUT!$D60),0)</f>
        <v>#DIV/0!</v>
      </c>
      <c r="P59" s="129" t="e">
        <f>IF((SUT!$C60+SUT!$D60),AD59/(SUT!$C60+SUT!$D60),0)</f>
        <v>#DIV/0!</v>
      </c>
      <c r="Q59" s="129" t="e">
        <f>IF((SUT!$C60+SUT!$D60),AE59/(SUT!$C60+SUT!$D60),0)</f>
        <v>#DIV/0!</v>
      </c>
      <c r="R59" s="286" t="e">
        <f>D59*SUT!C60</f>
        <v>#DIV/0!</v>
      </c>
      <c r="S59" s="206">
        <f>E59*SUT!D60</f>
        <v>0</v>
      </c>
      <c r="T59" s="206">
        <f>F59*SUT!V60</f>
        <v>0</v>
      </c>
      <c r="U59" s="206">
        <f>G59*SUT!D60</f>
        <v>0</v>
      </c>
      <c r="V59" s="206" t="e">
        <f>(SUT!$C60+SUT!$D60)*H59</f>
        <v>#DIV/0!</v>
      </c>
      <c r="W59" s="206" t="e">
        <f>(SUT!$C60+SUT!$D60)*I59</f>
        <v>#DIV/0!</v>
      </c>
      <c r="X59" s="206" t="e">
        <f>(SUT!$C60+SUT!$D60)*J59</f>
        <v>#DIV/0!</v>
      </c>
      <c r="Y59" s="283"/>
      <c r="Z59" s="284"/>
      <c r="AA59" s="284"/>
      <c r="AB59" s="284"/>
      <c r="AC59" s="284"/>
      <c r="AD59" s="284"/>
      <c r="AE59" s="284"/>
      <c r="AF59" s="285">
        <f t="shared" si="8"/>
        <v>0</v>
      </c>
      <c r="AG59" s="129">
        <f t="shared" si="2"/>
        <v>0.1640710255813472</v>
      </c>
      <c r="AH59" s="129">
        <f t="shared" si="3"/>
        <v>0</v>
      </c>
      <c r="AI59" s="129">
        <f t="shared" si="4"/>
        <v>0</v>
      </c>
      <c r="AJ59" s="129">
        <f t="shared" si="5"/>
        <v>0</v>
      </c>
      <c r="AK59" s="129">
        <f t="shared" si="6"/>
        <v>0.12120604422177637</v>
      </c>
      <c r="AL59" s="129">
        <f t="shared" si="7"/>
        <v>6.8802167621070248E-3</v>
      </c>
      <c r="AM59" s="2"/>
    </row>
    <row r="60" spans="1:39" x14ac:dyDescent="0.75">
      <c r="A60" s="2"/>
      <c r="B60" s="2"/>
      <c r="C60" s="2" t="s">
        <v>161</v>
      </c>
      <c r="D60" s="273">
        <f>[2]TAX!AM61</f>
        <v>0</v>
      </c>
      <c r="E60" s="273">
        <f>[1]TAX!AN61</f>
        <v>6.0769907759624826E-2</v>
      </c>
      <c r="F60" s="273">
        <f>[1]TAX!AO61</f>
        <v>0</v>
      </c>
      <c r="G60" s="273">
        <f>[1]TAX!AP61</f>
        <v>0</v>
      </c>
      <c r="H60" s="273">
        <f>[1]TAX!AQ61</f>
        <v>0</v>
      </c>
      <c r="I60" s="273">
        <f>[1]TAX!AR61</f>
        <v>5.5625283235319796E-2</v>
      </c>
      <c r="J60" s="273">
        <f>[1]TAX!AS61</f>
        <v>7.5586029834904854E-3</v>
      </c>
      <c r="K60" s="285" t="e">
        <f>IF(SUT!C61,Y60/SUT!C61,0)</f>
        <v>#DIV/0!</v>
      </c>
      <c r="L60" s="129">
        <f>IF(SUT!D61,Z60/SUT!D61,0)</f>
        <v>0</v>
      </c>
      <c r="M60" s="129">
        <f>IF(SUT!V61,AA60/SUT!V61,0)</f>
        <v>0</v>
      </c>
      <c r="N60" s="129">
        <f>IF(SUT!D61,AB60/SUT!D61,0)</f>
        <v>0</v>
      </c>
      <c r="O60" s="129" t="e">
        <f>IF((SUT!$C61+SUT!$D61),AC60/(SUT!$C61+SUT!$D61),0)</f>
        <v>#DIV/0!</v>
      </c>
      <c r="P60" s="129" t="e">
        <f>IF((SUT!$C61+SUT!$D61),AD60/(SUT!$C61+SUT!$D61),0)</f>
        <v>#DIV/0!</v>
      </c>
      <c r="Q60" s="129" t="e">
        <f>IF((SUT!$C61+SUT!$D61),AE60/(SUT!$C61+SUT!$D61),0)</f>
        <v>#DIV/0!</v>
      </c>
      <c r="R60" s="286" t="e">
        <f>D60*SUT!C61</f>
        <v>#DIV/0!</v>
      </c>
      <c r="S60" s="206">
        <f>E60*SUT!D61</f>
        <v>0</v>
      </c>
      <c r="T60" s="206">
        <f>F60*SUT!V61</f>
        <v>0</v>
      </c>
      <c r="U60" s="206">
        <f>G60*SUT!D61</f>
        <v>0</v>
      </c>
      <c r="V60" s="206" t="e">
        <f>(SUT!$C61+SUT!$D61)*H60</f>
        <v>#DIV/0!</v>
      </c>
      <c r="W60" s="206" t="e">
        <f>(SUT!$C61+SUT!$D61)*I60</f>
        <v>#DIV/0!</v>
      </c>
      <c r="X60" s="206" t="e">
        <f>(SUT!$C61+SUT!$D61)*J60</f>
        <v>#DIV/0!</v>
      </c>
      <c r="Y60" s="283"/>
      <c r="Z60" s="284"/>
      <c r="AA60" s="284"/>
      <c r="AB60" s="284"/>
      <c r="AC60" s="284"/>
      <c r="AD60" s="284"/>
      <c r="AE60" s="284"/>
      <c r="AF60" s="285">
        <f t="shared" si="8"/>
        <v>0</v>
      </c>
      <c r="AG60" s="129">
        <f t="shared" si="2"/>
        <v>6.0769907759624826E-2</v>
      </c>
      <c r="AH60" s="129">
        <f t="shared" si="3"/>
        <v>0</v>
      </c>
      <c r="AI60" s="129">
        <f t="shared" si="4"/>
        <v>0</v>
      </c>
      <c r="AJ60" s="129">
        <f t="shared" si="5"/>
        <v>0</v>
      </c>
      <c r="AK60" s="129">
        <f t="shared" si="6"/>
        <v>5.5625283235319796E-2</v>
      </c>
      <c r="AL60" s="129">
        <f t="shared" si="7"/>
        <v>7.5586029834904854E-3</v>
      </c>
      <c r="AM60" s="2"/>
    </row>
    <row r="61" spans="1:39" x14ac:dyDescent="0.75">
      <c r="A61" s="2"/>
      <c r="B61" s="2"/>
      <c r="C61" s="2" t="s">
        <v>1163</v>
      </c>
      <c r="D61" s="273">
        <f>[2]TAX!AM62</f>
        <v>0</v>
      </c>
      <c r="E61" s="273">
        <f>[1]TAX!AN62</f>
        <v>6.6381343770099355E-2</v>
      </c>
      <c r="F61" s="273">
        <f>[1]TAX!AO62</f>
        <v>0</v>
      </c>
      <c r="G61" s="273">
        <f>[1]TAX!AP62</f>
        <v>0</v>
      </c>
      <c r="H61" s="273">
        <f>[1]TAX!AQ62</f>
        <v>0</v>
      </c>
      <c r="I61" s="273">
        <f>[1]TAX!AR62</f>
        <v>2.0689588657405777E-2</v>
      </c>
      <c r="J61" s="273">
        <f>[1]TAX!AS62</f>
        <v>2.5796383266514069E-3</v>
      </c>
      <c r="K61" s="285" t="e">
        <f>IF(SUT!C62,Y61/SUT!C62,0)</f>
        <v>#DIV/0!</v>
      </c>
      <c r="L61" s="129">
        <f>IF(SUT!D62,Z61/SUT!D62,0)</f>
        <v>0</v>
      </c>
      <c r="M61" s="129">
        <f>IF(SUT!V62,AA61/SUT!V62,0)</f>
        <v>0</v>
      </c>
      <c r="N61" s="129">
        <f>IF(SUT!D62,AB61/SUT!D62,0)</f>
        <v>0</v>
      </c>
      <c r="O61" s="129" t="e">
        <f>IF((SUT!$C62+SUT!$D62),AC61/(SUT!$C62+SUT!$D62),0)</f>
        <v>#DIV/0!</v>
      </c>
      <c r="P61" s="129" t="e">
        <f>IF((SUT!$C62+SUT!$D62),AD61/(SUT!$C62+SUT!$D62),0)</f>
        <v>#DIV/0!</v>
      </c>
      <c r="Q61" s="129" t="e">
        <f>IF((SUT!$C62+SUT!$D62),AE61/(SUT!$C62+SUT!$D62),0)</f>
        <v>#DIV/0!</v>
      </c>
      <c r="R61" s="286" t="e">
        <f>D61*SUT!C62</f>
        <v>#DIV/0!</v>
      </c>
      <c r="S61" s="206">
        <f>E61*SUT!D62</f>
        <v>0</v>
      </c>
      <c r="T61" s="206">
        <f>F61*SUT!V62</f>
        <v>0</v>
      </c>
      <c r="U61" s="206">
        <f>G61*SUT!D62</f>
        <v>0</v>
      </c>
      <c r="V61" s="206" t="e">
        <f>(SUT!$C62+SUT!$D62)*H61</f>
        <v>#DIV/0!</v>
      </c>
      <c r="W61" s="206" t="e">
        <f>(SUT!$C62+SUT!$D62)*I61</f>
        <v>#DIV/0!</v>
      </c>
      <c r="X61" s="206" t="e">
        <f>(SUT!$C62+SUT!$D62)*J61</f>
        <v>#DIV/0!</v>
      </c>
      <c r="Y61" s="283"/>
      <c r="Z61" s="284"/>
      <c r="AA61" s="284"/>
      <c r="AB61" s="284"/>
      <c r="AC61" s="284"/>
      <c r="AD61" s="284"/>
      <c r="AE61" s="284"/>
      <c r="AF61" s="285">
        <f t="shared" si="8"/>
        <v>0</v>
      </c>
      <c r="AG61" s="129">
        <f t="shared" si="2"/>
        <v>6.6381343770099355E-2</v>
      </c>
      <c r="AH61" s="129">
        <f t="shared" si="3"/>
        <v>0</v>
      </c>
      <c r="AI61" s="129">
        <f t="shared" si="4"/>
        <v>0</v>
      </c>
      <c r="AJ61" s="129">
        <f t="shared" si="5"/>
        <v>0</v>
      </c>
      <c r="AK61" s="129">
        <f t="shared" si="6"/>
        <v>2.0689588657405777E-2</v>
      </c>
      <c r="AL61" s="129">
        <f t="shared" si="7"/>
        <v>2.5796383266514069E-3</v>
      </c>
      <c r="AM61" s="2"/>
    </row>
    <row r="62" spans="1:39" x14ac:dyDescent="0.75">
      <c r="A62" s="2"/>
      <c r="B62" s="2"/>
      <c r="C62" s="2" t="s">
        <v>164</v>
      </c>
      <c r="D62" s="273">
        <f>[2]TAX!AM63</f>
        <v>0</v>
      </c>
      <c r="E62" s="273">
        <f>[1]TAX!AN63</f>
        <v>4.0971328770458238E-3</v>
      </c>
      <c r="F62" s="273">
        <f>[1]TAX!AO63</f>
        <v>0</v>
      </c>
      <c r="G62" s="273">
        <f>[1]TAX!AP63</f>
        <v>0.12450200639452612</v>
      </c>
      <c r="H62" s="273">
        <f>[1]TAX!AQ63</f>
        <v>0</v>
      </c>
      <c r="I62" s="273">
        <f>[1]TAX!AR63</f>
        <v>0</v>
      </c>
      <c r="J62" s="273">
        <f>[1]TAX!AS63</f>
        <v>1.0534650232985129E-2</v>
      </c>
      <c r="K62" s="285" t="e">
        <f>IF(SUT!C63,Y62/SUT!C63,0)</f>
        <v>#DIV/0!</v>
      </c>
      <c r="L62" s="129">
        <f>IF(SUT!D63,Z62/SUT!D63,0)</f>
        <v>0</v>
      </c>
      <c r="M62" s="129">
        <f>IF(SUT!V63,AA62/SUT!V63,0)</f>
        <v>0</v>
      </c>
      <c r="N62" s="129">
        <f>IF(SUT!D63,AB62/SUT!D63,0)</f>
        <v>0</v>
      </c>
      <c r="O62" s="129" t="e">
        <f>IF((SUT!$C63+SUT!$D63),AC62/(SUT!$C63+SUT!$D63),0)</f>
        <v>#DIV/0!</v>
      </c>
      <c r="P62" s="129" t="e">
        <f>IF((SUT!$C63+SUT!$D63),AD62/(SUT!$C63+SUT!$D63),0)</f>
        <v>#DIV/0!</v>
      </c>
      <c r="Q62" s="129" t="e">
        <f>IF((SUT!$C63+SUT!$D63),AE62/(SUT!$C63+SUT!$D63),0)</f>
        <v>#DIV/0!</v>
      </c>
      <c r="R62" s="286" t="e">
        <f>D62*SUT!C63</f>
        <v>#DIV/0!</v>
      </c>
      <c r="S62" s="206">
        <f>E62*SUT!D63</f>
        <v>0</v>
      </c>
      <c r="T62" s="206">
        <f>F62*SUT!V63</f>
        <v>0</v>
      </c>
      <c r="U62" s="206">
        <f>G62*SUT!D63</f>
        <v>0</v>
      </c>
      <c r="V62" s="206" t="e">
        <f>(SUT!$C63+SUT!$D63)*H62</f>
        <v>#DIV/0!</v>
      </c>
      <c r="W62" s="206" t="e">
        <f>(SUT!$C63+SUT!$D63)*I62</f>
        <v>#DIV/0!</v>
      </c>
      <c r="X62" s="206" t="e">
        <f>(SUT!$C63+SUT!$D63)*J62</f>
        <v>#DIV/0!</v>
      </c>
      <c r="Y62" s="283"/>
      <c r="Z62" s="284"/>
      <c r="AA62" s="284"/>
      <c r="AB62" s="284"/>
      <c r="AC62" s="284"/>
      <c r="AD62" s="284"/>
      <c r="AE62" s="284"/>
      <c r="AF62" s="285">
        <f t="shared" si="8"/>
        <v>0</v>
      </c>
      <c r="AG62" s="129">
        <f t="shared" si="2"/>
        <v>4.0971328770458238E-3</v>
      </c>
      <c r="AH62" s="129">
        <f t="shared" si="3"/>
        <v>0</v>
      </c>
      <c r="AI62" s="129">
        <f t="shared" si="4"/>
        <v>0.12450200639452612</v>
      </c>
      <c r="AJ62" s="129">
        <f t="shared" si="5"/>
        <v>0</v>
      </c>
      <c r="AK62" s="129">
        <f t="shared" si="6"/>
        <v>0</v>
      </c>
      <c r="AL62" s="129">
        <f t="shared" si="7"/>
        <v>1.0534650232985129E-2</v>
      </c>
      <c r="AM62" s="2"/>
    </row>
    <row r="63" spans="1:39" x14ac:dyDescent="0.75">
      <c r="A63" s="2"/>
      <c r="B63" s="2"/>
      <c r="C63" s="2" t="s">
        <v>168</v>
      </c>
      <c r="D63" s="273">
        <f>[2]TAX!AM64</f>
        <v>0</v>
      </c>
      <c r="E63" s="273">
        <f>[1]TAX!AN64</f>
        <v>1.8830100151927359E-2</v>
      </c>
      <c r="F63" s="273">
        <f>[1]TAX!AO64</f>
        <v>0</v>
      </c>
      <c r="G63" s="273">
        <f>[1]TAX!AP64</f>
        <v>0</v>
      </c>
      <c r="H63" s="273">
        <f>[1]TAX!AQ64</f>
        <v>0</v>
      </c>
      <c r="I63" s="273">
        <f>[1]TAX!AR64</f>
        <v>5.7625567956044892E-2</v>
      </c>
      <c r="J63" s="273">
        <f>[1]TAX!AS64</f>
        <v>1.0584394912520698E-2</v>
      </c>
      <c r="K63" s="285" t="e">
        <f>IF(SUT!C64,Y63/SUT!C64,0)</f>
        <v>#DIV/0!</v>
      </c>
      <c r="L63" s="129">
        <f>IF(SUT!D64,Z63/SUT!D64,0)</f>
        <v>0</v>
      </c>
      <c r="M63" s="129">
        <f>IF(SUT!V64,AA63/SUT!V64,0)</f>
        <v>0</v>
      </c>
      <c r="N63" s="129">
        <f>IF(SUT!D64,AB63/SUT!D64,0)</f>
        <v>0</v>
      </c>
      <c r="O63" s="129" t="e">
        <f>IF((SUT!$C64+SUT!$D64),AC63/(SUT!$C64+SUT!$D64),0)</f>
        <v>#DIV/0!</v>
      </c>
      <c r="P63" s="129" t="e">
        <f>IF((SUT!$C64+SUT!$D64),AD63/(SUT!$C64+SUT!$D64),0)</f>
        <v>#DIV/0!</v>
      </c>
      <c r="Q63" s="129" t="e">
        <f>IF((SUT!$C64+SUT!$D64),AE63/(SUT!$C64+SUT!$D64),0)</f>
        <v>#DIV/0!</v>
      </c>
      <c r="R63" s="286" t="e">
        <f>D63*SUT!C64</f>
        <v>#DIV/0!</v>
      </c>
      <c r="S63" s="206">
        <f>E63*SUT!D64</f>
        <v>0</v>
      </c>
      <c r="T63" s="206">
        <f>F63*SUT!V64</f>
        <v>0</v>
      </c>
      <c r="U63" s="206">
        <f>G63*SUT!D64</f>
        <v>0</v>
      </c>
      <c r="V63" s="206" t="e">
        <f>(SUT!$C64+SUT!$D64)*H63</f>
        <v>#DIV/0!</v>
      </c>
      <c r="W63" s="206" t="e">
        <f>(SUT!$C64+SUT!$D64)*I63</f>
        <v>#DIV/0!</v>
      </c>
      <c r="X63" s="206" t="e">
        <f>(SUT!$C64+SUT!$D64)*J63</f>
        <v>#DIV/0!</v>
      </c>
      <c r="Y63" s="283"/>
      <c r="Z63" s="284"/>
      <c r="AA63" s="284"/>
      <c r="AB63" s="284"/>
      <c r="AC63" s="284"/>
      <c r="AD63" s="284"/>
      <c r="AE63" s="284"/>
      <c r="AF63" s="285">
        <f t="shared" si="8"/>
        <v>0</v>
      </c>
      <c r="AG63" s="129">
        <f t="shared" si="2"/>
        <v>1.8830100151927359E-2</v>
      </c>
      <c r="AH63" s="129">
        <f t="shared" si="3"/>
        <v>0</v>
      </c>
      <c r="AI63" s="129">
        <f t="shared" si="4"/>
        <v>0</v>
      </c>
      <c r="AJ63" s="129">
        <f t="shared" si="5"/>
        <v>0</v>
      </c>
      <c r="AK63" s="129">
        <f t="shared" si="6"/>
        <v>5.7625567956044892E-2</v>
      </c>
      <c r="AL63" s="129">
        <f t="shared" si="7"/>
        <v>1.0584394912520698E-2</v>
      </c>
      <c r="AM63" s="2"/>
    </row>
    <row r="64" spans="1:39" x14ac:dyDescent="0.75">
      <c r="A64" s="2"/>
      <c r="B64" s="2"/>
      <c r="C64" s="2" t="s">
        <v>1167</v>
      </c>
      <c r="D64" s="273">
        <f>[2]TAX!AM65</f>
        <v>0</v>
      </c>
      <c r="E64" s="273">
        <f>[1]TAX!AN65</f>
        <v>1.6727844340756106E-7</v>
      </c>
      <c r="F64" s="273">
        <f>[1]TAX!AO65</f>
        <v>0</v>
      </c>
      <c r="G64" s="273">
        <f>[1]TAX!AP65</f>
        <v>0</v>
      </c>
      <c r="H64" s="273">
        <f>[1]TAX!AQ65</f>
        <v>0</v>
      </c>
      <c r="I64" s="273">
        <f>[1]TAX!AR65</f>
        <v>1.7857668475996798E-2</v>
      </c>
      <c r="J64" s="273">
        <f>[1]TAX!AS65</f>
        <v>1.4921451730081772E-2</v>
      </c>
      <c r="K64" s="285" t="e">
        <f>IF(SUT!C65,Y64/SUT!C65,0)</f>
        <v>#DIV/0!</v>
      </c>
      <c r="L64" s="129">
        <f>IF(SUT!D65,Z64/SUT!D65,0)</f>
        <v>0</v>
      </c>
      <c r="M64" s="129">
        <f>IF(SUT!V65,AA64/SUT!V65,0)</f>
        <v>0</v>
      </c>
      <c r="N64" s="129">
        <f>IF(SUT!D65,AB64/SUT!D65,0)</f>
        <v>0</v>
      </c>
      <c r="O64" s="129" t="e">
        <f>IF((SUT!$C65+SUT!$D65),AC64/(SUT!$C65+SUT!$D65),0)</f>
        <v>#DIV/0!</v>
      </c>
      <c r="P64" s="129" t="e">
        <f>IF((SUT!$C65+SUT!$D65),AD64/(SUT!$C65+SUT!$D65),0)</f>
        <v>#DIV/0!</v>
      </c>
      <c r="Q64" s="129" t="e">
        <f>IF((SUT!$C65+SUT!$D65),AE64/(SUT!$C65+SUT!$D65),0)</f>
        <v>#DIV/0!</v>
      </c>
      <c r="R64" s="286" t="e">
        <f>D64*SUT!C65</f>
        <v>#DIV/0!</v>
      </c>
      <c r="S64" s="206">
        <f>E64*SUT!D65</f>
        <v>0</v>
      </c>
      <c r="T64" s="206">
        <f>F64*SUT!V65</f>
        <v>0</v>
      </c>
      <c r="U64" s="206">
        <f>G64*SUT!D65</f>
        <v>0</v>
      </c>
      <c r="V64" s="206" t="e">
        <f>(SUT!$C65+SUT!$D65)*H64</f>
        <v>#DIV/0!</v>
      </c>
      <c r="W64" s="206" t="e">
        <f>(SUT!$C65+SUT!$D65)*I64</f>
        <v>#DIV/0!</v>
      </c>
      <c r="X64" s="206" t="e">
        <f>(SUT!$C65+SUT!$D65)*J64</f>
        <v>#DIV/0!</v>
      </c>
      <c r="Y64" s="283"/>
      <c r="Z64" s="284"/>
      <c r="AA64" s="284"/>
      <c r="AB64" s="284"/>
      <c r="AC64" s="284"/>
      <c r="AD64" s="284"/>
      <c r="AE64" s="284"/>
      <c r="AF64" s="285">
        <f t="shared" si="8"/>
        <v>0</v>
      </c>
      <c r="AG64" s="129">
        <f t="shared" si="2"/>
        <v>1.6727844340756106E-7</v>
      </c>
      <c r="AH64" s="129">
        <f t="shared" si="3"/>
        <v>0</v>
      </c>
      <c r="AI64" s="129">
        <f t="shared" si="4"/>
        <v>0</v>
      </c>
      <c r="AJ64" s="129">
        <f t="shared" si="5"/>
        <v>0</v>
      </c>
      <c r="AK64" s="129">
        <f t="shared" si="6"/>
        <v>1.7857668475996798E-2</v>
      </c>
      <c r="AL64" s="129">
        <f t="shared" si="7"/>
        <v>1.4921451730081772E-2</v>
      </c>
      <c r="AM64" s="2"/>
    </row>
    <row r="65" spans="1:39" x14ac:dyDescent="0.75">
      <c r="A65" s="2"/>
      <c r="B65" s="2"/>
      <c r="C65" s="2" t="s">
        <v>1169</v>
      </c>
      <c r="D65" s="273">
        <f>[2]TAX!AM66</f>
        <v>0</v>
      </c>
      <c r="E65" s="273">
        <f>[1]TAX!AN66</f>
        <v>0.11686364348004015</v>
      </c>
      <c r="F65" s="273">
        <f>[1]TAX!AO66</f>
        <v>0</v>
      </c>
      <c r="G65" s="273">
        <f>[1]TAX!AP66</f>
        <v>0</v>
      </c>
      <c r="H65" s="273">
        <f>[1]TAX!AQ66</f>
        <v>0</v>
      </c>
      <c r="I65" s="273">
        <f>[1]TAX!AR66</f>
        <v>9.3632085096696432E-2</v>
      </c>
      <c r="J65" s="273">
        <f>[1]TAX!AS66</f>
        <v>9.0377042718129894E-3</v>
      </c>
      <c r="K65" s="285" t="e">
        <f>IF(SUT!C66,Y65/SUT!C66,0)</f>
        <v>#DIV/0!</v>
      </c>
      <c r="L65" s="129">
        <f>IF(SUT!D66,Z65/SUT!D66,0)</f>
        <v>0</v>
      </c>
      <c r="M65" s="129">
        <f>IF(SUT!V66,AA65/SUT!V66,0)</f>
        <v>0</v>
      </c>
      <c r="N65" s="129">
        <f>IF(SUT!D66,AB65/SUT!D66,0)</f>
        <v>0</v>
      </c>
      <c r="O65" s="129" t="e">
        <f>IF((SUT!$C66+SUT!$D66),AC65/(SUT!$C66+SUT!$D66),0)</f>
        <v>#DIV/0!</v>
      </c>
      <c r="P65" s="129" t="e">
        <f>IF((SUT!$C66+SUT!$D66),AD65/(SUT!$C66+SUT!$D66),0)</f>
        <v>#DIV/0!</v>
      </c>
      <c r="Q65" s="129" t="e">
        <f>IF((SUT!$C66+SUT!$D66),AE65/(SUT!$C66+SUT!$D66),0)</f>
        <v>#DIV/0!</v>
      </c>
      <c r="R65" s="286" t="e">
        <f>D65*SUT!C66</f>
        <v>#DIV/0!</v>
      </c>
      <c r="S65" s="206">
        <f>E65*SUT!D66</f>
        <v>0</v>
      </c>
      <c r="T65" s="206">
        <f>F65*SUT!V66</f>
        <v>0</v>
      </c>
      <c r="U65" s="206">
        <f>G65*SUT!D66</f>
        <v>0</v>
      </c>
      <c r="V65" s="206" t="e">
        <f>(SUT!$C66+SUT!$D66)*H65</f>
        <v>#DIV/0!</v>
      </c>
      <c r="W65" s="206" t="e">
        <f>(SUT!$C66+SUT!$D66)*I65</f>
        <v>#DIV/0!</v>
      </c>
      <c r="X65" s="206" t="e">
        <f>(SUT!$C66+SUT!$D66)*J65</f>
        <v>#DIV/0!</v>
      </c>
      <c r="Y65" s="283"/>
      <c r="Z65" s="284"/>
      <c r="AA65" s="284"/>
      <c r="AB65" s="284"/>
      <c r="AC65" s="284"/>
      <c r="AD65" s="284"/>
      <c r="AE65" s="284"/>
      <c r="AF65" s="285">
        <f t="shared" si="8"/>
        <v>0</v>
      </c>
      <c r="AG65" s="129">
        <f t="shared" si="2"/>
        <v>0.11686364348004015</v>
      </c>
      <c r="AH65" s="129">
        <f t="shared" si="3"/>
        <v>0</v>
      </c>
      <c r="AI65" s="129">
        <f t="shared" si="4"/>
        <v>0</v>
      </c>
      <c r="AJ65" s="129">
        <f t="shared" si="5"/>
        <v>0</v>
      </c>
      <c r="AK65" s="129">
        <f t="shared" si="6"/>
        <v>9.3632085096696432E-2</v>
      </c>
      <c r="AL65" s="129">
        <f t="shared" si="7"/>
        <v>9.0377042718129894E-3</v>
      </c>
      <c r="AM65" s="2"/>
    </row>
    <row r="66" spans="1:39" x14ac:dyDescent="0.75">
      <c r="A66" s="2"/>
      <c r="B66" s="2"/>
      <c r="C66" s="2" t="s">
        <v>170</v>
      </c>
      <c r="D66" s="273">
        <f>[2]TAX!AM67</f>
        <v>0</v>
      </c>
      <c r="E66" s="273">
        <f>[1]TAX!AN67</f>
        <v>9.5359661110199154E-2</v>
      </c>
      <c r="F66" s="273">
        <f>[1]TAX!AO67</f>
        <v>0</v>
      </c>
      <c r="G66" s="273">
        <f>[1]TAX!AP67</f>
        <v>0</v>
      </c>
      <c r="H66" s="273">
        <f>[1]TAX!AQ67</f>
        <v>0</v>
      </c>
      <c r="I66" s="273">
        <f>[1]TAX!AR67</f>
        <v>7.3449723137300901E-2</v>
      </c>
      <c r="J66" s="273">
        <f>[1]TAX!AS67</f>
        <v>1.1876402459358866E-2</v>
      </c>
      <c r="K66" s="285" t="e">
        <f>IF(SUT!C67,Y66/SUT!C67,0)</f>
        <v>#DIV/0!</v>
      </c>
      <c r="L66" s="129">
        <f>IF(SUT!D67,Z66/SUT!D67,0)</f>
        <v>0</v>
      </c>
      <c r="M66" s="129">
        <f>IF(SUT!V67,AA66/SUT!V67,0)</f>
        <v>0</v>
      </c>
      <c r="N66" s="129">
        <f>IF(SUT!D67,AB66/SUT!D67,0)</f>
        <v>0</v>
      </c>
      <c r="O66" s="129" t="e">
        <f>IF((SUT!$C67+SUT!$D67),AC66/(SUT!$C67+SUT!$D67),0)</f>
        <v>#DIV/0!</v>
      </c>
      <c r="P66" s="129" t="e">
        <f>IF((SUT!$C67+SUT!$D67),AD66/(SUT!$C67+SUT!$D67),0)</f>
        <v>#DIV/0!</v>
      </c>
      <c r="Q66" s="129" t="e">
        <f>IF((SUT!$C67+SUT!$D67),AE66/(SUT!$C67+SUT!$D67),0)</f>
        <v>#DIV/0!</v>
      </c>
      <c r="R66" s="286" t="e">
        <f>D66*SUT!C67</f>
        <v>#DIV/0!</v>
      </c>
      <c r="S66" s="206">
        <f>E66*SUT!D67</f>
        <v>0</v>
      </c>
      <c r="T66" s="206">
        <f>F66*SUT!V67</f>
        <v>0</v>
      </c>
      <c r="U66" s="206">
        <f>G66*SUT!D67</f>
        <v>0</v>
      </c>
      <c r="V66" s="206" t="e">
        <f>(SUT!$C67+SUT!$D67)*H66</f>
        <v>#DIV/0!</v>
      </c>
      <c r="W66" s="206" t="e">
        <f>(SUT!$C67+SUT!$D67)*I66</f>
        <v>#DIV/0!</v>
      </c>
      <c r="X66" s="206" t="e">
        <f>(SUT!$C67+SUT!$D67)*J66</f>
        <v>#DIV/0!</v>
      </c>
      <c r="Y66" s="283"/>
      <c r="Z66" s="284"/>
      <c r="AA66" s="284"/>
      <c r="AB66" s="284"/>
      <c r="AC66" s="284"/>
      <c r="AD66" s="284"/>
      <c r="AE66" s="284"/>
      <c r="AF66" s="285">
        <f t="shared" si="8"/>
        <v>0</v>
      </c>
      <c r="AG66" s="129">
        <f t="shared" si="2"/>
        <v>9.5359661110199154E-2</v>
      </c>
      <c r="AH66" s="129">
        <f t="shared" si="3"/>
        <v>0</v>
      </c>
      <c r="AI66" s="129">
        <f t="shared" si="4"/>
        <v>0</v>
      </c>
      <c r="AJ66" s="129">
        <f t="shared" si="5"/>
        <v>0</v>
      </c>
      <c r="AK66" s="129">
        <f t="shared" si="6"/>
        <v>7.3449723137300901E-2</v>
      </c>
      <c r="AL66" s="129">
        <f t="shared" si="7"/>
        <v>1.1876402459358866E-2</v>
      </c>
      <c r="AM66" s="2"/>
    </row>
    <row r="67" spans="1:39" x14ac:dyDescent="0.75">
      <c r="A67" s="2"/>
      <c r="B67" s="2"/>
      <c r="C67" s="2" t="s">
        <v>1174</v>
      </c>
      <c r="D67" s="273">
        <f>[2]TAX!AM68</f>
        <v>0</v>
      </c>
      <c r="E67" s="273">
        <f>[1]TAX!AN68</f>
        <v>2.3191219515073677E-2</v>
      </c>
      <c r="F67" s="273">
        <f>[1]TAX!AO68</f>
        <v>0</v>
      </c>
      <c r="G67" s="273">
        <f>[1]TAX!AP68</f>
        <v>0</v>
      </c>
      <c r="H67" s="273">
        <f>[1]TAX!AQ68</f>
        <v>0</v>
      </c>
      <c r="I67" s="273">
        <f>[1]TAX!AR68</f>
        <v>0.109085855788942</v>
      </c>
      <c r="J67" s="273">
        <f>[1]TAX!AS68</f>
        <v>6.1146823699523992E-3</v>
      </c>
      <c r="K67" s="285" t="e">
        <f>IF(SUT!C68,Y67/SUT!C68,0)</f>
        <v>#DIV/0!</v>
      </c>
      <c r="L67" s="129">
        <f>IF(SUT!D68,Z67/SUT!D68,0)</f>
        <v>0</v>
      </c>
      <c r="M67" s="129">
        <f>IF(SUT!V68,AA67/SUT!V68,0)</f>
        <v>0</v>
      </c>
      <c r="N67" s="129">
        <f>IF(SUT!D68,AB67/SUT!D68,0)</f>
        <v>0</v>
      </c>
      <c r="O67" s="129" t="e">
        <f>IF((SUT!$C68+SUT!$D68),AC67/(SUT!$C68+SUT!$D68),0)</f>
        <v>#DIV/0!</v>
      </c>
      <c r="P67" s="129" t="e">
        <f>IF((SUT!$C68+SUT!$D68),AD67/(SUT!$C68+SUT!$D68),0)</f>
        <v>#DIV/0!</v>
      </c>
      <c r="Q67" s="129" t="e">
        <f>IF((SUT!$C68+SUT!$D68),AE67/(SUT!$C68+SUT!$D68),0)</f>
        <v>#DIV/0!</v>
      </c>
      <c r="R67" s="286" t="e">
        <f>D67*SUT!C68</f>
        <v>#DIV/0!</v>
      </c>
      <c r="S67" s="206">
        <f>E67*SUT!D68</f>
        <v>0</v>
      </c>
      <c r="T67" s="206">
        <f>F67*SUT!V68</f>
        <v>0</v>
      </c>
      <c r="U67" s="206">
        <f>G67*SUT!D68</f>
        <v>0</v>
      </c>
      <c r="V67" s="206" t="e">
        <f>(SUT!$C68+SUT!$D68)*H67</f>
        <v>#DIV/0!</v>
      </c>
      <c r="W67" s="206" t="e">
        <f>(SUT!$C68+SUT!$D68)*I67</f>
        <v>#DIV/0!</v>
      </c>
      <c r="X67" s="206" t="e">
        <f>(SUT!$C68+SUT!$D68)*J67</f>
        <v>#DIV/0!</v>
      </c>
      <c r="Y67" s="283"/>
      <c r="Z67" s="284"/>
      <c r="AA67" s="284"/>
      <c r="AB67" s="284"/>
      <c r="AC67" s="284"/>
      <c r="AD67" s="284"/>
      <c r="AE67" s="284"/>
      <c r="AF67" s="285">
        <f t="shared" si="8"/>
        <v>0</v>
      </c>
      <c r="AG67" s="129">
        <f t="shared" si="2"/>
        <v>2.3191219515073677E-2</v>
      </c>
      <c r="AH67" s="129">
        <f t="shared" si="3"/>
        <v>0</v>
      </c>
      <c r="AI67" s="129">
        <f t="shared" si="4"/>
        <v>0</v>
      </c>
      <c r="AJ67" s="129">
        <f t="shared" si="5"/>
        <v>0</v>
      </c>
      <c r="AK67" s="129">
        <f t="shared" si="6"/>
        <v>0.109085855788942</v>
      </c>
      <c r="AL67" s="129">
        <f t="shared" si="7"/>
        <v>6.1146823699523992E-3</v>
      </c>
      <c r="AM67" s="2"/>
    </row>
    <row r="68" spans="1:39" x14ac:dyDescent="0.75">
      <c r="A68" s="2"/>
      <c r="B68" s="2"/>
      <c r="C68" s="2" t="s">
        <v>1177</v>
      </c>
      <c r="D68" s="273">
        <f>[2]TAX!AM69</f>
        <v>0</v>
      </c>
      <c r="E68" s="273">
        <f>[1]TAX!AN69</f>
        <v>0.19842784152876577</v>
      </c>
      <c r="F68" s="273">
        <f>[1]TAX!AO69</f>
        <v>0</v>
      </c>
      <c r="G68" s="273">
        <f>[1]TAX!AP69</f>
        <v>0</v>
      </c>
      <c r="H68" s="273">
        <f>[1]TAX!AQ69</f>
        <v>0</v>
      </c>
      <c r="I68" s="273">
        <f>[1]TAX!AR69</f>
        <v>3.4992948663875909E-2</v>
      </c>
      <c r="J68" s="273">
        <f>[1]TAX!AS69</f>
        <v>5.5013934859811844E-3</v>
      </c>
      <c r="K68" s="285" t="e">
        <f>IF(SUT!C69,Y68/SUT!C69,0)</f>
        <v>#DIV/0!</v>
      </c>
      <c r="L68" s="129">
        <f>IF(SUT!D69,Z68/SUT!D69,0)</f>
        <v>0</v>
      </c>
      <c r="M68" s="129">
        <f>IF(SUT!V69,AA68/SUT!V69,0)</f>
        <v>0</v>
      </c>
      <c r="N68" s="129">
        <f>IF(SUT!D69,AB68/SUT!D69,0)</f>
        <v>0</v>
      </c>
      <c r="O68" s="129" t="e">
        <f>IF((SUT!$C69+SUT!$D69),AC68/(SUT!$C69+SUT!$D69),0)</f>
        <v>#DIV/0!</v>
      </c>
      <c r="P68" s="129" t="e">
        <f>IF((SUT!$C69+SUT!$D69),AD68/(SUT!$C69+SUT!$D69),0)</f>
        <v>#DIV/0!</v>
      </c>
      <c r="Q68" s="129" t="e">
        <f>IF((SUT!$C69+SUT!$D69),AE68/(SUT!$C69+SUT!$D69),0)</f>
        <v>#DIV/0!</v>
      </c>
      <c r="R68" s="286" t="e">
        <f>D68*SUT!C69</f>
        <v>#DIV/0!</v>
      </c>
      <c r="S68" s="206">
        <f>E68*SUT!D69</f>
        <v>0</v>
      </c>
      <c r="T68" s="206">
        <f>F68*SUT!V69</f>
        <v>0</v>
      </c>
      <c r="U68" s="206">
        <f>G68*SUT!D69</f>
        <v>0</v>
      </c>
      <c r="V68" s="206" t="e">
        <f>(SUT!$C69+SUT!$D69)*H68</f>
        <v>#DIV/0!</v>
      </c>
      <c r="W68" s="206" t="e">
        <f>(SUT!$C69+SUT!$D69)*I68</f>
        <v>#DIV/0!</v>
      </c>
      <c r="X68" s="206" t="e">
        <f>(SUT!$C69+SUT!$D69)*J68</f>
        <v>#DIV/0!</v>
      </c>
      <c r="Y68" s="283"/>
      <c r="Z68" s="284"/>
      <c r="AA68" s="284"/>
      <c r="AB68" s="284"/>
      <c r="AC68" s="284"/>
      <c r="AD68" s="284"/>
      <c r="AE68" s="284"/>
      <c r="AF68" s="285">
        <f t="shared" si="8"/>
        <v>0</v>
      </c>
      <c r="AG68" s="129">
        <f t="shared" si="2"/>
        <v>0.19842784152876577</v>
      </c>
      <c r="AH68" s="129">
        <f t="shared" si="3"/>
        <v>0</v>
      </c>
      <c r="AI68" s="129">
        <f t="shared" si="4"/>
        <v>0</v>
      </c>
      <c r="AJ68" s="129">
        <f t="shared" si="5"/>
        <v>0</v>
      </c>
      <c r="AK68" s="129">
        <f t="shared" si="6"/>
        <v>3.4992948663875909E-2</v>
      </c>
      <c r="AL68" s="129">
        <f t="shared" si="7"/>
        <v>5.5013934859811844E-3</v>
      </c>
      <c r="AM68" s="2"/>
    </row>
    <row r="69" spans="1:39" x14ac:dyDescent="0.75">
      <c r="A69" s="2"/>
      <c r="B69" s="2"/>
      <c r="C69" s="2" t="s">
        <v>172</v>
      </c>
      <c r="D69" s="273">
        <f>[2]TAX!AM70</f>
        <v>0</v>
      </c>
      <c r="E69" s="273">
        <f>[1]TAX!AN70</f>
        <v>6.7617852600483128E-2</v>
      </c>
      <c r="F69" s="273">
        <f>[1]TAX!AO70</f>
        <v>0</v>
      </c>
      <c r="G69" s="273">
        <f>[1]TAX!AP70</f>
        <v>0</v>
      </c>
      <c r="H69" s="273">
        <f>[1]TAX!AQ70</f>
        <v>0</v>
      </c>
      <c r="I69" s="273">
        <f>[1]TAX!AR70</f>
        <v>6.402741896510647E-2</v>
      </c>
      <c r="J69" s="273">
        <f>[1]TAX!AS70</f>
        <v>8.5225233738736583E-3</v>
      </c>
      <c r="K69" s="285" t="e">
        <f>IF(SUT!C70,Y69/SUT!C70,0)</f>
        <v>#DIV/0!</v>
      </c>
      <c r="L69" s="129">
        <f>IF(SUT!D70,Z69/SUT!D70,0)</f>
        <v>0</v>
      </c>
      <c r="M69" s="129">
        <f>IF(SUT!V70,AA69/SUT!V70,0)</f>
        <v>0</v>
      </c>
      <c r="N69" s="129">
        <f>IF(SUT!D70,AB69/SUT!D70,0)</f>
        <v>0</v>
      </c>
      <c r="O69" s="129" t="e">
        <f>IF((SUT!$C70+SUT!$D70),AC69/(SUT!$C70+SUT!$D70),0)</f>
        <v>#DIV/0!</v>
      </c>
      <c r="P69" s="129" t="e">
        <f>IF((SUT!$C70+SUT!$D70),AD69/(SUT!$C70+SUT!$D70),0)</f>
        <v>#DIV/0!</v>
      </c>
      <c r="Q69" s="129" t="e">
        <f>IF((SUT!$C70+SUT!$D70),AE69/(SUT!$C70+SUT!$D70),0)</f>
        <v>#DIV/0!</v>
      </c>
      <c r="R69" s="286" t="e">
        <f>D69*SUT!C70</f>
        <v>#DIV/0!</v>
      </c>
      <c r="S69" s="206">
        <f>E69*SUT!D70</f>
        <v>0</v>
      </c>
      <c r="T69" s="206">
        <f>F69*SUT!V70</f>
        <v>0</v>
      </c>
      <c r="U69" s="206">
        <f>G69*SUT!D70</f>
        <v>0</v>
      </c>
      <c r="V69" s="206" t="e">
        <f>(SUT!$C70+SUT!$D70)*H69</f>
        <v>#DIV/0!</v>
      </c>
      <c r="W69" s="206" t="e">
        <f>(SUT!$C70+SUT!$D70)*I69</f>
        <v>#DIV/0!</v>
      </c>
      <c r="X69" s="206" t="e">
        <f>(SUT!$C70+SUT!$D70)*J69</f>
        <v>#DIV/0!</v>
      </c>
      <c r="Y69" s="283"/>
      <c r="Z69" s="284"/>
      <c r="AA69" s="284"/>
      <c r="AB69" s="284"/>
      <c r="AC69" s="284"/>
      <c r="AD69" s="284"/>
      <c r="AE69" s="284"/>
      <c r="AF69" s="285">
        <f t="shared" si="8"/>
        <v>0</v>
      </c>
      <c r="AG69" s="129">
        <f t="shared" si="2"/>
        <v>6.7617852600483128E-2</v>
      </c>
      <c r="AH69" s="129">
        <f t="shared" si="3"/>
        <v>0</v>
      </c>
      <c r="AI69" s="129">
        <f t="shared" si="4"/>
        <v>0</v>
      </c>
      <c r="AJ69" s="129">
        <f t="shared" si="5"/>
        <v>0</v>
      </c>
      <c r="AK69" s="129">
        <f t="shared" si="6"/>
        <v>6.402741896510647E-2</v>
      </c>
      <c r="AL69" s="129">
        <f t="shared" si="7"/>
        <v>8.5225233738736583E-3</v>
      </c>
      <c r="AM69" s="2"/>
    </row>
    <row r="70" spans="1:39" x14ac:dyDescent="0.75">
      <c r="A70" s="2"/>
      <c r="B70" s="2"/>
      <c r="C70" s="2" t="s">
        <v>174</v>
      </c>
      <c r="D70" s="273">
        <f>[2]TAX!AM71</f>
        <v>0</v>
      </c>
      <c r="E70" s="273">
        <f>[1]TAX!AN71</f>
        <v>4.512710467747056E-2</v>
      </c>
      <c r="F70" s="273">
        <f>[1]TAX!AO71</f>
        <v>0</v>
      </c>
      <c r="G70" s="273">
        <f>[1]TAX!AP71</f>
        <v>0</v>
      </c>
      <c r="H70" s="273">
        <f>[1]TAX!AQ71</f>
        <v>0</v>
      </c>
      <c r="I70" s="273">
        <f>[1]TAX!AR71</f>
        <v>7.2399595475437242E-2</v>
      </c>
      <c r="J70" s="273">
        <f>[1]TAX!AS71</f>
        <v>1.512443683075586E-2</v>
      </c>
      <c r="K70" s="285" t="e">
        <f>IF(SUT!C71,Y70/SUT!C71,0)</f>
        <v>#DIV/0!</v>
      </c>
      <c r="L70" s="129">
        <f>IF(SUT!D71,Z70/SUT!D71,0)</f>
        <v>0</v>
      </c>
      <c r="M70" s="129">
        <f>IF(SUT!V71,AA70/SUT!V71,0)</f>
        <v>0</v>
      </c>
      <c r="N70" s="129">
        <f>IF(SUT!D71,AB70/SUT!D71,0)</f>
        <v>0</v>
      </c>
      <c r="O70" s="129" t="e">
        <f>IF((SUT!$C71+SUT!$D71),AC70/(SUT!$C71+SUT!$D71),0)</f>
        <v>#DIV/0!</v>
      </c>
      <c r="P70" s="129" t="e">
        <f>IF((SUT!$C71+SUT!$D71),AD70/(SUT!$C71+SUT!$D71),0)</f>
        <v>#DIV/0!</v>
      </c>
      <c r="Q70" s="129" t="e">
        <f>IF((SUT!$C71+SUT!$D71),AE70/(SUT!$C71+SUT!$D71),0)</f>
        <v>#DIV/0!</v>
      </c>
      <c r="R70" s="286" t="e">
        <f>D70*SUT!C71</f>
        <v>#DIV/0!</v>
      </c>
      <c r="S70" s="206">
        <f>E70*SUT!D71</f>
        <v>0</v>
      </c>
      <c r="T70" s="206">
        <f>F70*SUT!V71</f>
        <v>0</v>
      </c>
      <c r="U70" s="206">
        <f>G70*SUT!D71</f>
        <v>0</v>
      </c>
      <c r="V70" s="206" t="e">
        <f>(SUT!$C71+SUT!$D71)*H70</f>
        <v>#DIV/0!</v>
      </c>
      <c r="W70" s="206" t="e">
        <f>(SUT!$C71+SUT!$D71)*I70</f>
        <v>#DIV/0!</v>
      </c>
      <c r="X70" s="206" t="e">
        <f>(SUT!$C71+SUT!$D71)*J70</f>
        <v>#DIV/0!</v>
      </c>
      <c r="Y70" s="283"/>
      <c r="Z70" s="284"/>
      <c r="AA70" s="284"/>
      <c r="AB70" s="284"/>
      <c r="AC70" s="284"/>
      <c r="AD70" s="284"/>
      <c r="AE70" s="284"/>
      <c r="AF70" s="285">
        <f t="shared" si="8"/>
        <v>0</v>
      </c>
      <c r="AG70" s="129">
        <f t="shared" si="2"/>
        <v>4.512710467747056E-2</v>
      </c>
      <c r="AH70" s="129">
        <f t="shared" si="3"/>
        <v>0</v>
      </c>
      <c r="AI70" s="129">
        <f t="shared" si="4"/>
        <v>0</v>
      </c>
      <c r="AJ70" s="129">
        <f t="shared" si="5"/>
        <v>0</v>
      </c>
      <c r="AK70" s="129">
        <f t="shared" si="6"/>
        <v>7.2399595475437242E-2</v>
      </c>
      <c r="AL70" s="129">
        <f t="shared" si="7"/>
        <v>1.512443683075586E-2</v>
      </c>
      <c r="AM70" s="2"/>
    </row>
    <row r="71" spans="1:39" x14ac:dyDescent="0.75">
      <c r="A71" s="2"/>
      <c r="B71" s="2"/>
      <c r="C71" s="2" t="s">
        <v>177</v>
      </c>
      <c r="D71" s="273">
        <f>[2]TAX!AM72</f>
        <v>0</v>
      </c>
      <c r="E71" s="273">
        <f>[1]TAX!AN72</f>
        <v>0.13257305771452349</v>
      </c>
      <c r="F71" s="273">
        <f>[1]TAX!AO72</f>
        <v>0</v>
      </c>
      <c r="G71" s="273">
        <f>[1]TAX!AP72</f>
        <v>3.4319425176472705E-2</v>
      </c>
      <c r="H71" s="273">
        <f>[1]TAX!AQ72</f>
        <v>0</v>
      </c>
      <c r="I71" s="273">
        <f>[1]TAX!AR72</f>
        <v>0.1402898496932419</v>
      </c>
      <c r="J71" s="273">
        <f>[1]TAX!AS72</f>
        <v>1.4199609302542254E-2</v>
      </c>
      <c r="K71" s="285" t="e">
        <f>IF(SUT!C72,Y71/SUT!C72,0)</f>
        <v>#DIV/0!</v>
      </c>
      <c r="L71" s="129">
        <f>IF(SUT!D72,Z71/SUT!D72,0)</f>
        <v>0</v>
      </c>
      <c r="M71" s="129">
        <f>IF(SUT!V72,AA71/SUT!V72,0)</f>
        <v>0</v>
      </c>
      <c r="N71" s="129">
        <f>IF(SUT!D72,AB71/SUT!D72,0)</f>
        <v>0</v>
      </c>
      <c r="O71" s="129" t="e">
        <f>IF((SUT!$C72+SUT!$D72),AC71/(SUT!$C72+SUT!$D72),0)</f>
        <v>#DIV/0!</v>
      </c>
      <c r="P71" s="129" t="e">
        <f>IF((SUT!$C72+SUT!$D72),AD71/(SUT!$C72+SUT!$D72),0)</f>
        <v>#DIV/0!</v>
      </c>
      <c r="Q71" s="129" t="e">
        <f>IF((SUT!$C72+SUT!$D72),AE71/(SUT!$C72+SUT!$D72),0)</f>
        <v>#DIV/0!</v>
      </c>
      <c r="R71" s="286" t="e">
        <f>D71*SUT!C72</f>
        <v>#DIV/0!</v>
      </c>
      <c r="S71" s="206">
        <f>E71*SUT!D72</f>
        <v>0</v>
      </c>
      <c r="T71" s="206">
        <f>F71*SUT!V72</f>
        <v>0</v>
      </c>
      <c r="U71" s="206">
        <f>G71*SUT!D72</f>
        <v>0</v>
      </c>
      <c r="V71" s="206" t="e">
        <f>(SUT!$C72+SUT!$D72)*H71</f>
        <v>#DIV/0!</v>
      </c>
      <c r="W71" s="206" t="e">
        <f>(SUT!$C72+SUT!$D72)*I71</f>
        <v>#DIV/0!</v>
      </c>
      <c r="X71" s="206" t="e">
        <f>(SUT!$C72+SUT!$D72)*J71</f>
        <v>#DIV/0!</v>
      </c>
      <c r="Y71" s="283"/>
      <c r="Z71" s="284"/>
      <c r="AA71" s="284"/>
      <c r="AB71" s="284"/>
      <c r="AC71" s="284"/>
      <c r="AD71" s="284"/>
      <c r="AE71" s="284"/>
      <c r="AF71" s="285">
        <f t="shared" si="8"/>
        <v>0</v>
      </c>
      <c r="AG71" s="129">
        <f t="shared" ref="AG71:AG110" si="9">IF(AG$2=2,E71,L71)</f>
        <v>0.13257305771452349</v>
      </c>
      <c r="AH71" s="129">
        <f t="shared" ref="AH71:AH110" si="10">IF(AH$2=2,F71,M71)</f>
        <v>0</v>
      </c>
      <c r="AI71" s="129">
        <f t="shared" ref="AI71:AI110" si="11">IF(AI$2=2,G71,N71)</f>
        <v>3.4319425176472705E-2</v>
      </c>
      <c r="AJ71" s="129">
        <f t="shared" ref="AJ71:AJ110" si="12">IF(AJ$2=2,H71,O71)</f>
        <v>0</v>
      </c>
      <c r="AK71" s="129">
        <f t="shared" ref="AK71:AK110" si="13">IF(AK$2=2,I71,P71)</f>
        <v>0.1402898496932419</v>
      </c>
      <c r="AL71" s="129">
        <f t="shared" ref="AL71:AL110" si="14">IF(AL$2=2,J71,Q71)</f>
        <v>1.4199609302542254E-2</v>
      </c>
      <c r="AM71" s="2"/>
    </row>
    <row r="72" spans="1:39" x14ac:dyDescent="0.75">
      <c r="A72" s="2"/>
      <c r="B72" s="2"/>
      <c r="C72" s="2" t="s">
        <v>1184</v>
      </c>
      <c r="D72" s="273">
        <f>[2]TAX!AM73</f>
        <v>0</v>
      </c>
      <c r="E72" s="273">
        <f>[1]TAX!AN73</f>
        <v>0.16056853573941654</v>
      </c>
      <c r="F72" s="273">
        <f>[1]TAX!AO73</f>
        <v>0</v>
      </c>
      <c r="G72" s="273">
        <f>[1]TAX!AP73</f>
        <v>0</v>
      </c>
      <c r="H72" s="273">
        <f>[1]TAX!AQ73</f>
        <v>0</v>
      </c>
      <c r="I72" s="273">
        <f>[1]TAX!AR73</f>
        <v>6.4101234856166048E-2</v>
      </c>
      <c r="J72" s="273">
        <f>[1]TAX!AS73</f>
        <v>4.1372137326396684E-3</v>
      </c>
      <c r="K72" s="285" t="e">
        <f>IF(SUT!C73,Y72/SUT!C73,0)</f>
        <v>#DIV/0!</v>
      </c>
      <c r="L72" s="129">
        <f>IF(SUT!D73,Z72/SUT!D73,0)</f>
        <v>0</v>
      </c>
      <c r="M72" s="129">
        <f>IF(SUT!V73,AA72/SUT!V73,0)</f>
        <v>0</v>
      </c>
      <c r="N72" s="129">
        <f>IF(SUT!D73,AB72/SUT!D73,0)</f>
        <v>0</v>
      </c>
      <c r="O72" s="129" t="e">
        <f>IF((SUT!$C73+SUT!$D73),AC72/(SUT!$C73+SUT!$D73),0)</f>
        <v>#DIV/0!</v>
      </c>
      <c r="P72" s="129" t="e">
        <f>IF((SUT!$C73+SUT!$D73),AD72/(SUT!$C73+SUT!$D73),0)</f>
        <v>#DIV/0!</v>
      </c>
      <c r="Q72" s="129" t="e">
        <f>IF((SUT!$C73+SUT!$D73),AE72/(SUT!$C73+SUT!$D73),0)</f>
        <v>#DIV/0!</v>
      </c>
      <c r="R72" s="286" t="e">
        <f>D72*SUT!C73</f>
        <v>#DIV/0!</v>
      </c>
      <c r="S72" s="206">
        <f>E72*SUT!D73</f>
        <v>0</v>
      </c>
      <c r="T72" s="206">
        <f>F72*SUT!V73</f>
        <v>0</v>
      </c>
      <c r="U72" s="206">
        <f>G72*SUT!D73</f>
        <v>0</v>
      </c>
      <c r="V72" s="206" t="e">
        <f>(SUT!$C73+SUT!$D73)*H72</f>
        <v>#DIV/0!</v>
      </c>
      <c r="W72" s="206" t="e">
        <f>(SUT!$C73+SUT!$D73)*I72</f>
        <v>#DIV/0!</v>
      </c>
      <c r="X72" s="206" t="e">
        <f>(SUT!$C73+SUT!$D73)*J72</f>
        <v>#DIV/0!</v>
      </c>
      <c r="Y72" s="283"/>
      <c r="Z72" s="284"/>
      <c r="AA72" s="284"/>
      <c r="AB72" s="284"/>
      <c r="AC72" s="284"/>
      <c r="AD72" s="284"/>
      <c r="AE72" s="284"/>
      <c r="AF72" s="285">
        <f t="shared" ref="AF72:AF110" si="15">IF(AF$2=2,D72,K72)</f>
        <v>0</v>
      </c>
      <c r="AG72" s="129">
        <f t="shared" si="9"/>
        <v>0.16056853573941654</v>
      </c>
      <c r="AH72" s="129">
        <f t="shared" si="10"/>
        <v>0</v>
      </c>
      <c r="AI72" s="129">
        <f t="shared" si="11"/>
        <v>0</v>
      </c>
      <c r="AJ72" s="129">
        <f t="shared" si="12"/>
        <v>0</v>
      </c>
      <c r="AK72" s="129">
        <f t="shared" si="13"/>
        <v>6.4101234856166048E-2</v>
      </c>
      <c r="AL72" s="129">
        <f t="shared" si="14"/>
        <v>4.1372137326396684E-3</v>
      </c>
      <c r="AM72" s="2"/>
    </row>
    <row r="73" spans="1:39" x14ac:dyDescent="0.75">
      <c r="A73" s="2"/>
      <c r="B73" s="2"/>
      <c r="C73" s="2" t="s">
        <v>179</v>
      </c>
      <c r="D73" s="273">
        <f>[2]TAX!AM74</f>
        <v>0</v>
      </c>
      <c r="E73" s="273">
        <f>[1]TAX!AN74</f>
        <v>4.1094483123058835E-2</v>
      </c>
      <c r="F73" s="273">
        <f>[1]TAX!AO74</f>
        <v>0</v>
      </c>
      <c r="G73" s="273">
        <f>[1]TAX!AP74</f>
        <v>0</v>
      </c>
      <c r="H73" s="273">
        <f>[1]TAX!AQ74</f>
        <v>0</v>
      </c>
      <c r="I73" s="273">
        <f>[1]TAX!AR74</f>
        <v>2.9900682019540038E-2</v>
      </c>
      <c r="J73" s="273">
        <f>[1]TAX!AS74</f>
        <v>8.2197231543532454E-3</v>
      </c>
      <c r="K73" s="285" t="e">
        <f>IF(SUT!C74,Y73/SUT!C74,0)</f>
        <v>#DIV/0!</v>
      </c>
      <c r="L73" s="129">
        <f>IF(SUT!D74,Z73/SUT!D74,0)</f>
        <v>0</v>
      </c>
      <c r="M73" s="129">
        <f>IF(SUT!V74,AA73/SUT!V74,0)</f>
        <v>0</v>
      </c>
      <c r="N73" s="129">
        <f>IF(SUT!D74,AB73/SUT!D74,0)</f>
        <v>0</v>
      </c>
      <c r="O73" s="129" t="e">
        <f>IF((SUT!$C74+SUT!$D74),AC73/(SUT!$C74+SUT!$D74),0)</f>
        <v>#DIV/0!</v>
      </c>
      <c r="P73" s="129" t="e">
        <f>IF((SUT!$C74+SUT!$D74),AD73/(SUT!$C74+SUT!$D74),0)</f>
        <v>#DIV/0!</v>
      </c>
      <c r="Q73" s="129" t="e">
        <f>IF((SUT!$C74+SUT!$D74),AE73/(SUT!$C74+SUT!$D74),0)</f>
        <v>#DIV/0!</v>
      </c>
      <c r="R73" s="286" t="e">
        <f>D73*SUT!C74</f>
        <v>#DIV/0!</v>
      </c>
      <c r="S73" s="206">
        <f>E73*SUT!D74</f>
        <v>0</v>
      </c>
      <c r="T73" s="206">
        <f>F73*SUT!V74</f>
        <v>0</v>
      </c>
      <c r="U73" s="206">
        <f>G73*SUT!D74</f>
        <v>0</v>
      </c>
      <c r="V73" s="206" t="e">
        <f>(SUT!$C74+SUT!$D74)*H73</f>
        <v>#DIV/0!</v>
      </c>
      <c r="W73" s="206" t="e">
        <f>(SUT!$C74+SUT!$D74)*I73</f>
        <v>#DIV/0!</v>
      </c>
      <c r="X73" s="206" t="e">
        <f>(SUT!$C74+SUT!$D74)*J73</f>
        <v>#DIV/0!</v>
      </c>
      <c r="Y73" s="283"/>
      <c r="Z73" s="284"/>
      <c r="AA73" s="284"/>
      <c r="AB73" s="284"/>
      <c r="AC73" s="284"/>
      <c r="AD73" s="284"/>
      <c r="AE73" s="284"/>
      <c r="AF73" s="285">
        <f t="shared" si="15"/>
        <v>0</v>
      </c>
      <c r="AG73" s="129">
        <f t="shared" si="9"/>
        <v>4.1094483123058835E-2</v>
      </c>
      <c r="AH73" s="129">
        <f t="shared" si="10"/>
        <v>0</v>
      </c>
      <c r="AI73" s="129">
        <f t="shared" si="11"/>
        <v>0</v>
      </c>
      <c r="AJ73" s="129">
        <f t="shared" si="12"/>
        <v>0</v>
      </c>
      <c r="AK73" s="129">
        <f t="shared" si="13"/>
        <v>2.9900682019540038E-2</v>
      </c>
      <c r="AL73" s="129">
        <f t="shared" si="14"/>
        <v>8.2197231543532454E-3</v>
      </c>
      <c r="AM73" s="2"/>
    </row>
    <row r="74" spans="1:39" x14ac:dyDescent="0.75">
      <c r="A74" s="2"/>
      <c r="B74" s="2"/>
      <c r="C74" s="2" t="s">
        <v>1187</v>
      </c>
      <c r="D74" s="273">
        <f>[2]TAX!AM75</f>
        <v>0</v>
      </c>
      <c r="E74" s="273">
        <f>[1]TAX!AN75</f>
        <v>0</v>
      </c>
      <c r="F74" s="273">
        <f>[1]TAX!AO75</f>
        <v>0</v>
      </c>
      <c r="G74" s="273">
        <f>[1]TAX!AP75</f>
        <v>0</v>
      </c>
      <c r="H74" s="273">
        <f>[1]TAX!AQ75</f>
        <v>0</v>
      </c>
      <c r="I74" s="273">
        <f>[1]TAX!AR75</f>
        <v>0</v>
      </c>
      <c r="J74" s="273">
        <f>[1]TAX!AS75</f>
        <v>0</v>
      </c>
      <c r="K74" s="285" t="e">
        <f>IF(SUT!C75,Y74/SUT!C75,0)</f>
        <v>#DIV/0!</v>
      </c>
      <c r="L74" s="129">
        <f>IF(SUT!D75,Z74/SUT!D75,0)</f>
        <v>0</v>
      </c>
      <c r="M74" s="129">
        <f>IF(SUT!V75,AA74/SUT!V75,0)</f>
        <v>0</v>
      </c>
      <c r="N74" s="129">
        <f>IF(SUT!D75,AB74/SUT!D75,0)</f>
        <v>0</v>
      </c>
      <c r="O74" s="129" t="e">
        <f>IF((SUT!$C75+SUT!$D75),AC74/(SUT!$C75+SUT!$D75),0)</f>
        <v>#DIV/0!</v>
      </c>
      <c r="P74" s="129" t="e">
        <f>IF((SUT!$C75+SUT!$D75),AD74/(SUT!$C75+SUT!$D75),0)</f>
        <v>#DIV/0!</v>
      </c>
      <c r="Q74" s="129" t="e">
        <f>IF((SUT!$C75+SUT!$D75),AE74/(SUT!$C75+SUT!$D75),0)</f>
        <v>#DIV/0!</v>
      </c>
      <c r="R74" s="286" t="e">
        <f>D74*SUT!C75</f>
        <v>#DIV/0!</v>
      </c>
      <c r="S74" s="206">
        <f>E74*SUT!D75</f>
        <v>0</v>
      </c>
      <c r="T74" s="206">
        <f>F74*SUT!V75</f>
        <v>0</v>
      </c>
      <c r="U74" s="206">
        <f>G74*SUT!D75</f>
        <v>0</v>
      </c>
      <c r="V74" s="206" t="e">
        <f>(SUT!$C75+SUT!$D75)*H74</f>
        <v>#DIV/0!</v>
      </c>
      <c r="W74" s="206" t="e">
        <f>(SUT!$C75+SUT!$D75)*I74</f>
        <v>#DIV/0!</v>
      </c>
      <c r="X74" s="206" t="e">
        <f>(SUT!$C75+SUT!$D75)*J74</f>
        <v>#DIV/0!</v>
      </c>
      <c r="Y74" s="283"/>
      <c r="Z74" s="284"/>
      <c r="AA74" s="284"/>
      <c r="AB74" s="284"/>
      <c r="AC74" s="284"/>
      <c r="AD74" s="284"/>
      <c r="AE74" s="284"/>
      <c r="AF74" s="285">
        <f t="shared" si="15"/>
        <v>0</v>
      </c>
      <c r="AG74" s="129">
        <f t="shared" si="9"/>
        <v>0</v>
      </c>
      <c r="AH74" s="129">
        <f t="shared" si="10"/>
        <v>0</v>
      </c>
      <c r="AI74" s="129">
        <f t="shared" si="11"/>
        <v>0</v>
      </c>
      <c r="AJ74" s="129">
        <f t="shared" si="12"/>
        <v>0</v>
      </c>
      <c r="AK74" s="129">
        <f t="shared" si="13"/>
        <v>0</v>
      </c>
      <c r="AL74" s="129">
        <f t="shared" si="14"/>
        <v>0</v>
      </c>
      <c r="AM74" s="2"/>
    </row>
    <row r="75" spans="1:39" x14ac:dyDescent="0.75">
      <c r="A75" s="2"/>
      <c r="B75" s="2"/>
      <c r="C75" s="2" t="s">
        <v>182</v>
      </c>
      <c r="D75" s="273">
        <f>[2]TAX!AM76</f>
        <v>0</v>
      </c>
      <c r="E75" s="273">
        <f>[1]TAX!AN76</f>
        <v>0</v>
      </c>
      <c r="F75" s="273">
        <f>[1]TAX!AO76</f>
        <v>0</v>
      </c>
      <c r="G75" s="273">
        <f>[1]TAX!AP76</f>
        <v>0</v>
      </c>
      <c r="H75" s="273">
        <f>[1]TAX!AQ76</f>
        <v>-0.11719005735495792</v>
      </c>
      <c r="I75" s="273">
        <f>[1]TAX!AR76</f>
        <v>8.9758337163853674E-2</v>
      </c>
      <c r="J75" s="273">
        <f>[1]TAX!AS76</f>
        <v>2.7440760606809524E-4</v>
      </c>
      <c r="K75" s="285" t="e">
        <f>IF(SUT!C76,Y75/SUT!C76,0)</f>
        <v>#DIV/0!</v>
      </c>
      <c r="L75" s="129">
        <f>IF(SUT!D76,Z75/SUT!D76,0)</f>
        <v>0</v>
      </c>
      <c r="M75" s="129">
        <f>IF(SUT!V76,AA75/SUT!V76,0)</f>
        <v>0</v>
      </c>
      <c r="N75" s="129">
        <f>IF(SUT!D76,AB75/SUT!D76,0)</f>
        <v>0</v>
      </c>
      <c r="O75" s="129" t="e">
        <f>IF((SUT!$C76+SUT!$D76),AC75/(SUT!$C76+SUT!$D76),0)</f>
        <v>#DIV/0!</v>
      </c>
      <c r="P75" s="129" t="e">
        <f>IF((SUT!$C76+SUT!$D76),AD75/(SUT!$C76+SUT!$D76),0)</f>
        <v>#DIV/0!</v>
      </c>
      <c r="Q75" s="129" t="e">
        <f>IF((SUT!$C76+SUT!$D76),AE75/(SUT!$C76+SUT!$D76),0)</f>
        <v>#DIV/0!</v>
      </c>
      <c r="R75" s="286" t="e">
        <f>D75*SUT!C76</f>
        <v>#DIV/0!</v>
      </c>
      <c r="S75" s="206">
        <f>E75*SUT!D76</f>
        <v>0</v>
      </c>
      <c r="T75" s="206">
        <f>F75*SUT!V76</f>
        <v>0</v>
      </c>
      <c r="U75" s="206">
        <f>G75*SUT!D76</f>
        <v>0</v>
      </c>
      <c r="V75" s="206" t="e">
        <f>(SUT!$C76+SUT!$D76)*H75</f>
        <v>#DIV/0!</v>
      </c>
      <c r="W75" s="206" t="e">
        <f>(SUT!$C76+SUT!$D76)*I75</f>
        <v>#DIV/0!</v>
      </c>
      <c r="X75" s="206" t="e">
        <f>(SUT!$C76+SUT!$D76)*J75</f>
        <v>#DIV/0!</v>
      </c>
      <c r="Y75" s="283"/>
      <c r="Z75" s="284"/>
      <c r="AA75" s="284"/>
      <c r="AB75" s="284"/>
      <c r="AC75" s="284"/>
      <c r="AD75" s="284"/>
      <c r="AE75" s="284"/>
      <c r="AF75" s="285">
        <f t="shared" si="15"/>
        <v>0</v>
      </c>
      <c r="AG75" s="129">
        <f t="shared" si="9"/>
        <v>0</v>
      </c>
      <c r="AH75" s="129">
        <f t="shared" si="10"/>
        <v>0</v>
      </c>
      <c r="AI75" s="129">
        <f t="shared" si="11"/>
        <v>0</v>
      </c>
      <c r="AJ75" s="129">
        <f t="shared" si="12"/>
        <v>-0.11719005735495792</v>
      </c>
      <c r="AK75" s="129">
        <f t="shared" si="13"/>
        <v>8.9758337163853674E-2</v>
      </c>
      <c r="AL75" s="129">
        <f t="shared" si="14"/>
        <v>2.7440760606809524E-4</v>
      </c>
      <c r="AM75" s="2"/>
    </row>
    <row r="76" spans="1:39" x14ac:dyDescent="0.75">
      <c r="A76" s="2"/>
      <c r="B76" s="2"/>
      <c r="C76" s="2" t="s">
        <v>184</v>
      </c>
      <c r="D76" s="273">
        <f>[2]TAX!AM77</f>
        <v>0</v>
      </c>
      <c r="E76" s="273">
        <f>[1]TAX!AN77</f>
        <v>0</v>
      </c>
      <c r="F76" s="273">
        <f>[1]TAX!AO77</f>
        <v>0</v>
      </c>
      <c r="G76" s="273">
        <f>[1]TAX!AP77</f>
        <v>0</v>
      </c>
      <c r="H76" s="273">
        <f>[1]TAX!AQ77</f>
        <v>-5.5441706786222199E-2</v>
      </c>
      <c r="I76" s="273">
        <f>[1]TAX!AR77</f>
        <v>1.1161455332462837E-2</v>
      </c>
      <c r="J76" s="273">
        <f>[1]TAX!AS77</f>
        <v>0</v>
      </c>
      <c r="K76" s="285" t="e">
        <f>IF(SUT!C77,Y76/SUT!C77,0)</f>
        <v>#DIV/0!</v>
      </c>
      <c r="L76" s="129">
        <f>IF(SUT!D77,Z76/SUT!D77,0)</f>
        <v>0</v>
      </c>
      <c r="M76" s="129">
        <f>IF(SUT!V77,AA76/SUT!V77,0)</f>
        <v>0</v>
      </c>
      <c r="N76" s="129">
        <f>IF(SUT!D77,AB76/SUT!D77,0)</f>
        <v>0</v>
      </c>
      <c r="O76" s="129" t="e">
        <f>IF((SUT!$C77+SUT!$D77),AC76/(SUT!$C77+SUT!$D77),0)</f>
        <v>#DIV/0!</v>
      </c>
      <c r="P76" s="129" t="e">
        <f>IF((SUT!$C77+SUT!$D77),AD76/(SUT!$C77+SUT!$D77),0)</f>
        <v>#DIV/0!</v>
      </c>
      <c r="Q76" s="129" t="e">
        <f>IF((SUT!$C77+SUT!$D77),AE76/(SUT!$C77+SUT!$D77),0)</f>
        <v>#DIV/0!</v>
      </c>
      <c r="R76" s="286" t="e">
        <f>D76*SUT!C77</f>
        <v>#DIV/0!</v>
      </c>
      <c r="S76" s="206">
        <f>E76*SUT!D77</f>
        <v>0</v>
      </c>
      <c r="T76" s="206">
        <f>F76*SUT!V77</f>
        <v>0</v>
      </c>
      <c r="U76" s="206">
        <f>G76*SUT!D77</f>
        <v>0</v>
      </c>
      <c r="V76" s="206" t="e">
        <f>(SUT!$C77+SUT!$D77)*H76</f>
        <v>#DIV/0!</v>
      </c>
      <c r="W76" s="206" t="e">
        <f>(SUT!$C77+SUT!$D77)*I76</f>
        <v>#DIV/0!</v>
      </c>
      <c r="X76" s="206" t="e">
        <f>(SUT!$C77+SUT!$D77)*J76</f>
        <v>#DIV/0!</v>
      </c>
      <c r="Y76" s="283"/>
      <c r="Z76" s="284"/>
      <c r="AA76" s="284"/>
      <c r="AB76" s="284"/>
      <c r="AC76" s="284"/>
      <c r="AD76" s="284"/>
      <c r="AE76" s="284"/>
      <c r="AF76" s="285">
        <f t="shared" si="15"/>
        <v>0</v>
      </c>
      <c r="AG76" s="129">
        <f t="shared" si="9"/>
        <v>0</v>
      </c>
      <c r="AH76" s="129">
        <f t="shared" si="10"/>
        <v>0</v>
      </c>
      <c r="AI76" s="129">
        <f t="shared" si="11"/>
        <v>0</v>
      </c>
      <c r="AJ76" s="129">
        <f t="shared" si="12"/>
        <v>-5.5441706786222199E-2</v>
      </c>
      <c r="AK76" s="129">
        <f t="shared" si="13"/>
        <v>1.1161455332462837E-2</v>
      </c>
      <c r="AL76" s="129">
        <f t="shared" si="14"/>
        <v>0</v>
      </c>
      <c r="AM76" s="2"/>
    </row>
    <row r="77" spans="1:39" x14ac:dyDescent="0.75">
      <c r="A77" s="2"/>
      <c r="B77" s="2"/>
      <c r="C77" s="2" t="s">
        <v>1192</v>
      </c>
      <c r="D77" s="273">
        <f>[2]TAX!AM78</f>
        <v>0</v>
      </c>
      <c r="E77" s="273">
        <f>[1]TAX!AN78</f>
        <v>0</v>
      </c>
      <c r="F77" s="273">
        <f>[1]TAX!AO78</f>
        <v>0</v>
      </c>
      <c r="G77" s="273">
        <f>[1]TAX!AP78</f>
        <v>0</v>
      </c>
      <c r="H77" s="273">
        <f>[1]TAX!AQ78</f>
        <v>0</v>
      </c>
      <c r="I77" s="273">
        <f>[1]TAX!AR78</f>
        <v>0</v>
      </c>
      <c r="J77" s="273">
        <f>[1]TAX!AS78</f>
        <v>0</v>
      </c>
      <c r="K77" s="285" t="e">
        <f>IF(SUT!C78,Y77/SUT!C78,0)</f>
        <v>#DIV/0!</v>
      </c>
      <c r="L77" s="129">
        <f>IF(SUT!D78,Z77/SUT!D78,0)</f>
        <v>0</v>
      </c>
      <c r="M77" s="129">
        <f>IF(SUT!V78,AA77/SUT!V78,0)</f>
        <v>0</v>
      </c>
      <c r="N77" s="129">
        <f>IF(SUT!D78,AB77/SUT!D78,0)</f>
        <v>0</v>
      </c>
      <c r="O77" s="129" t="e">
        <f>IF((SUT!$C78+SUT!$D78),AC77/(SUT!$C78+SUT!$D78),0)</f>
        <v>#DIV/0!</v>
      </c>
      <c r="P77" s="129" t="e">
        <f>IF((SUT!$C78+SUT!$D78),AD77/(SUT!$C78+SUT!$D78),0)</f>
        <v>#DIV/0!</v>
      </c>
      <c r="Q77" s="129" t="e">
        <f>IF((SUT!$C78+SUT!$D78),AE77/(SUT!$C78+SUT!$D78),0)</f>
        <v>#DIV/0!</v>
      </c>
      <c r="R77" s="286" t="e">
        <f>D77*SUT!C78</f>
        <v>#DIV/0!</v>
      </c>
      <c r="S77" s="206">
        <f>E77*SUT!D78</f>
        <v>0</v>
      </c>
      <c r="T77" s="206">
        <f>F77*SUT!V78</f>
        <v>0</v>
      </c>
      <c r="U77" s="206">
        <f>G77*SUT!D78</f>
        <v>0</v>
      </c>
      <c r="V77" s="206" t="e">
        <f>(SUT!$C78+SUT!$D78)*H77</f>
        <v>#DIV/0!</v>
      </c>
      <c r="W77" s="206" t="e">
        <f>(SUT!$C78+SUT!$D78)*I77</f>
        <v>#DIV/0!</v>
      </c>
      <c r="X77" s="206" t="e">
        <f>(SUT!$C78+SUT!$D78)*J77</f>
        <v>#DIV/0!</v>
      </c>
      <c r="Y77" s="283"/>
      <c r="Z77" s="284"/>
      <c r="AA77" s="284"/>
      <c r="AB77" s="284"/>
      <c r="AC77" s="284"/>
      <c r="AD77" s="284"/>
      <c r="AE77" s="284"/>
      <c r="AF77" s="285">
        <f t="shared" si="15"/>
        <v>0</v>
      </c>
      <c r="AG77" s="129">
        <f t="shared" si="9"/>
        <v>0</v>
      </c>
      <c r="AH77" s="129">
        <f t="shared" si="10"/>
        <v>0</v>
      </c>
      <c r="AI77" s="129">
        <f t="shared" si="11"/>
        <v>0</v>
      </c>
      <c r="AJ77" s="129">
        <f t="shared" si="12"/>
        <v>0</v>
      </c>
      <c r="AK77" s="129">
        <f t="shared" si="13"/>
        <v>0</v>
      </c>
      <c r="AL77" s="129">
        <f t="shared" si="14"/>
        <v>0</v>
      </c>
      <c r="AM77" s="2"/>
    </row>
    <row r="78" spans="1:39" x14ac:dyDescent="0.75">
      <c r="A78" s="2"/>
      <c r="B78" s="2"/>
      <c r="C78" s="2" t="s">
        <v>186</v>
      </c>
      <c r="D78" s="273">
        <f>[2]TAX!AM79</f>
        <v>0</v>
      </c>
      <c r="E78" s="273">
        <f>[1]TAX!AN79</f>
        <v>0</v>
      </c>
      <c r="F78" s="273">
        <f>[1]TAX!AO79</f>
        <v>0</v>
      </c>
      <c r="G78" s="273">
        <f>[1]TAX!AP79</f>
        <v>0</v>
      </c>
      <c r="H78" s="273">
        <f>[1]TAX!AQ79</f>
        <v>0</v>
      </c>
      <c r="I78" s="273">
        <f>[1]TAX!AR79</f>
        <v>5.146172342180079E-2</v>
      </c>
      <c r="J78" s="273">
        <f>[1]TAX!AS79</f>
        <v>0</v>
      </c>
      <c r="K78" s="285" t="e">
        <f>IF(SUT!C79,Y78/SUT!C79,0)</f>
        <v>#DIV/0!</v>
      </c>
      <c r="L78" s="129">
        <f>IF(SUT!D79,Z78/SUT!D79,0)</f>
        <v>0</v>
      </c>
      <c r="M78" s="129">
        <f>IF(SUT!V79,AA78/SUT!V79,0)</f>
        <v>0</v>
      </c>
      <c r="N78" s="129">
        <f>IF(SUT!D79,AB78/SUT!D79,0)</f>
        <v>0</v>
      </c>
      <c r="O78" s="129" t="e">
        <f>IF((SUT!$C79+SUT!$D79),AC78/(SUT!$C79+SUT!$D79),0)</f>
        <v>#DIV/0!</v>
      </c>
      <c r="P78" s="129" t="e">
        <f>IF((SUT!$C79+SUT!$D79),AD78/(SUT!$C79+SUT!$D79),0)</f>
        <v>#DIV/0!</v>
      </c>
      <c r="Q78" s="129" t="e">
        <f>IF((SUT!$C79+SUT!$D79),AE78/(SUT!$C79+SUT!$D79),0)</f>
        <v>#DIV/0!</v>
      </c>
      <c r="R78" s="286" t="e">
        <f>D78*SUT!C79</f>
        <v>#DIV/0!</v>
      </c>
      <c r="S78" s="206">
        <f>E78*SUT!D79</f>
        <v>0</v>
      </c>
      <c r="T78" s="206">
        <f>F78*SUT!V79</f>
        <v>0</v>
      </c>
      <c r="U78" s="206">
        <f>G78*SUT!D79</f>
        <v>0</v>
      </c>
      <c r="V78" s="206" t="e">
        <f>(SUT!$C79+SUT!$D79)*H78</f>
        <v>#DIV/0!</v>
      </c>
      <c r="W78" s="206" t="e">
        <f>(SUT!$C79+SUT!$D79)*I78</f>
        <v>#DIV/0!</v>
      </c>
      <c r="X78" s="206" t="e">
        <f>(SUT!$C79+SUT!$D79)*J78</f>
        <v>#DIV/0!</v>
      </c>
      <c r="Y78" s="283"/>
      <c r="Z78" s="284"/>
      <c r="AA78" s="284"/>
      <c r="AB78" s="284"/>
      <c r="AC78" s="284"/>
      <c r="AD78" s="284"/>
      <c r="AE78" s="284"/>
      <c r="AF78" s="285">
        <f t="shared" si="15"/>
        <v>0</v>
      </c>
      <c r="AG78" s="129">
        <f t="shared" si="9"/>
        <v>0</v>
      </c>
      <c r="AH78" s="129">
        <f t="shared" si="10"/>
        <v>0</v>
      </c>
      <c r="AI78" s="129">
        <f t="shared" si="11"/>
        <v>0</v>
      </c>
      <c r="AJ78" s="129">
        <f t="shared" si="12"/>
        <v>0</v>
      </c>
      <c r="AK78" s="129">
        <f t="shared" si="13"/>
        <v>5.146172342180079E-2</v>
      </c>
      <c r="AL78" s="129">
        <f t="shared" si="14"/>
        <v>0</v>
      </c>
      <c r="AM78" s="2"/>
    </row>
    <row r="79" spans="1:39" x14ac:dyDescent="0.75">
      <c r="A79" s="2"/>
      <c r="B79" s="2"/>
      <c r="C79" s="2" t="s">
        <v>1196</v>
      </c>
      <c r="D79" s="273">
        <f>[2]TAX!AM80</f>
        <v>0</v>
      </c>
      <c r="E79" s="273">
        <f>[1]TAX!AN80</f>
        <v>0</v>
      </c>
      <c r="F79" s="273">
        <f>[1]TAX!AO80</f>
        <v>0</v>
      </c>
      <c r="G79" s="273">
        <f>[1]TAX!AP80</f>
        <v>0</v>
      </c>
      <c r="H79" s="273">
        <f>[1]TAX!AQ80</f>
        <v>0</v>
      </c>
      <c r="I79" s="273">
        <f>[1]TAX!AR80</f>
        <v>0</v>
      </c>
      <c r="J79" s="273">
        <f>[1]TAX!AS80</f>
        <v>0</v>
      </c>
      <c r="K79" s="285" t="e">
        <f>IF(SUT!C80,Y79/SUT!C80,0)</f>
        <v>#DIV/0!</v>
      </c>
      <c r="L79" s="129">
        <f>IF(SUT!D80,Z79/SUT!D80,0)</f>
        <v>0</v>
      </c>
      <c r="M79" s="129">
        <f>IF(SUT!V80,AA79/SUT!V80,0)</f>
        <v>0</v>
      </c>
      <c r="N79" s="129">
        <f>IF(SUT!D80,AB79/SUT!D80,0)</f>
        <v>0</v>
      </c>
      <c r="O79" s="129" t="e">
        <f>IF((SUT!$C80+SUT!$D80),AC79/(SUT!$C80+SUT!$D80),0)</f>
        <v>#DIV/0!</v>
      </c>
      <c r="P79" s="129" t="e">
        <f>IF((SUT!$C80+SUT!$D80),AD79/(SUT!$C80+SUT!$D80),0)</f>
        <v>#DIV/0!</v>
      </c>
      <c r="Q79" s="129" t="e">
        <f>IF((SUT!$C80+SUT!$D80),AE79/(SUT!$C80+SUT!$D80),0)</f>
        <v>#DIV/0!</v>
      </c>
      <c r="R79" s="286" t="e">
        <f>D79*SUT!C80</f>
        <v>#DIV/0!</v>
      </c>
      <c r="S79" s="206">
        <f>E79*SUT!D80</f>
        <v>0</v>
      </c>
      <c r="T79" s="206">
        <f>F79*SUT!V80</f>
        <v>0</v>
      </c>
      <c r="U79" s="206">
        <f>G79*SUT!D80</f>
        <v>0</v>
      </c>
      <c r="V79" s="206" t="e">
        <f>(SUT!$C80+SUT!$D80)*H79</f>
        <v>#DIV/0!</v>
      </c>
      <c r="W79" s="206" t="e">
        <f>(SUT!$C80+SUT!$D80)*I79</f>
        <v>#DIV/0!</v>
      </c>
      <c r="X79" s="206" t="e">
        <f>(SUT!$C80+SUT!$D80)*J79</f>
        <v>#DIV/0!</v>
      </c>
      <c r="Y79" s="283"/>
      <c r="Z79" s="284"/>
      <c r="AA79" s="284"/>
      <c r="AB79" s="284"/>
      <c r="AC79" s="284"/>
      <c r="AD79" s="284"/>
      <c r="AE79" s="284"/>
      <c r="AF79" s="285">
        <f t="shared" si="15"/>
        <v>0</v>
      </c>
      <c r="AG79" s="129">
        <f t="shared" si="9"/>
        <v>0</v>
      </c>
      <c r="AH79" s="129">
        <f t="shared" si="10"/>
        <v>0</v>
      </c>
      <c r="AI79" s="129">
        <f t="shared" si="11"/>
        <v>0</v>
      </c>
      <c r="AJ79" s="129">
        <f t="shared" si="12"/>
        <v>0</v>
      </c>
      <c r="AK79" s="129">
        <f t="shared" si="13"/>
        <v>0</v>
      </c>
      <c r="AL79" s="129">
        <f t="shared" si="14"/>
        <v>0</v>
      </c>
      <c r="AM79" s="2"/>
    </row>
    <row r="80" spans="1:39" x14ac:dyDescent="0.75">
      <c r="A80" s="2"/>
      <c r="B80" s="2"/>
      <c r="C80" s="2" t="s">
        <v>1199</v>
      </c>
      <c r="D80" s="273">
        <f>[2]TAX!AM81</f>
        <v>0</v>
      </c>
      <c r="E80" s="273">
        <f>[1]TAX!AN81</f>
        <v>0</v>
      </c>
      <c r="F80" s="273">
        <f>[1]TAX!AO81</f>
        <v>0</v>
      </c>
      <c r="G80" s="273">
        <f>[1]TAX!AP81</f>
        <v>0</v>
      </c>
      <c r="H80" s="273">
        <f>[1]TAX!AQ81</f>
        <v>0</v>
      </c>
      <c r="I80" s="273">
        <f>[1]TAX!AR81</f>
        <v>6.4493279289061668E-3</v>
      </c>
      <c r="J80" s="273">
        <f>[1]TAX!AS81</f>
        <v>0</v>
      </c>
      <c r="K80" s="285" t="e">
        <f>IF(SUT!C81,Y80/SUT!C81,0)</f>
        <v>#DIV/0!</v>
      </c>
      <c r="L80" s="129">
        <f>IF(SUT!D81,Z80/SUT!D81,0)</f>
        <v>0</v>
      </c>
      <c r="M80" s="129">
        <f>IF(SUT!V81,AA80/SUT!V81,0)</f>
        <v>0</v>
      </c>
      <c r="N80" s="129">
        <f>IF(SUT!D81,AB80/SUT!D81,0)</f>
        <v>0</v>
      </c>
      <c r="O80" s="129" t="e">
        <f>IF((SUT!$C81+SUT!$D81),AC80/(SUT!$C81+SUT!$D81),0)</f>
        <v>#DIV/0!</v>
      </c>
      <c r="P80" s="129" t="e">
        <f>IF((SUT!$C81+SUT!$D81),AD80/(SUT!$C81+SUT!$D81),0)</f>
        <v>#DIV/0!</v>
      </c>
      <c r="Q80" s="129" t="e">
        <f>IF((SUT!$C81+SUT!$D81),AE80/(SUT!$C81+SUT!$D81),0)</f>
        <v>#DIV/0!</v>
      </c>
      <c r="R80" s="286" t="e">
        <f>D80*SUT!C81</f>
        <v>#DIV/0!</v>
      </c>
      <c r="S80" s="206">
        <f>E80*SUT!D81</f>
        <v>0</v>
      </c>
      <c r="T80" s="206">
        <f>F80*SUT!V81</f>
        <v>0</v>
      </c>
      <c r="U80" s="206">
        <f>G80*SUT!D81</f>
        <v>0</v>
      </c>
      <c r="V80" s="206" t="e">
        <f>(SUT!$C81+SUT!$D81)*H80</f>
        <v>#DIV/0!</v>
      </c>
      <c r="W80" s="206" t="e">
        <f>(SUT!$C81+SUT!$D81)*I80</f>
        <v>#DIV/0!</v>
      </c>
      <c r="X80" s="206" t="e">
        <f>(SUT!$C81+SUT!$D81)*J80</f>
        <v>#DIV/0!</v>
      </c>
      <c r="Y80" s="283"/>
      <c r="Z80" s="284"/>
      <c r="AA80" s="284"/>
      <c r="AB80" s="284"/>
      <c r="AC80" s="284"/>
      <c r="AD80" s="284"/>
      <c r="AE80" s="284"/>
      <c r="AF80" s="285">
        <f t="shared" si="15"/>
        <v>0</v>
      </c>
      <c r="AG80" s="129">
        <f t="shared" si="9"/>
        <v>0</v>
      </c>
      <c r="AH80" s="129">
        <f t="shared" si="10"/>
        <v>0</v>
      </c>
      <c r="AI80" s="129">
        <f t="shared" si="11"/>
        <v>0</v>
      </c>
      <c r="AJ80" s="129">
        <f t="shared" si="12"/>
        <v>0</v>
      </c>
      <c r="AK80" s="129">
        <f t="shared" si="13"/>
        <v>6.4493279289061668E-3</v>
      </c>
      <c r="AL80" s="129">
        <f t="shared" si="14"/>
        <v>0</v>
      </c>
      <c r="AM80" s="2"/>
    </row>
    <row r="81" spans="1:39" x14ac:dyDescent="0.75">
      <c r="A81" s="2"/>
      <c r="B81" s="2"/>
      <c r="C81" s="2" t="s">
        <v>1202</v>
      </c>
      <c r="D81" s="273">
        <f>[2]TAX!AM82</f>
        <v>0</v>
      </c>
      <c r="E81" s="273">
        <f>[1]TAX!AN82</f>
        <v>0</v>
      </c>
      <c r="F81" s="273">
        <f>[1]TAX!AO82</f>
        <v>0</v>
      </c>
      <c r="G81" s="273">
        <f>[1]TAX!AP82</f>
        <v>0</v>
      </c>
      <c r="H81" s="273">
        <f>[1]TAX!AQ82</f>
        <v>0</v>
      </c>
      <c r="I81" s="273">
        <f>[1]TAX!AR82</f>
        <v>0</v>
      </c>
      <c r="J81" s="273">
        <f>[1]TAX!AS82</f>
        <v>0</v>
      </c>
      <c r="K81" s="285" t="e">
        <f>IF(SUT!C82,Y81/SUT!C82,0)</f>
        <v>#DIV/0!</v>
      </c>
      <c r="L81" s="129">
        <f>IF(SUT!D82,Z81/SUT!D82,0)</f>
        <v>0</v>
      </c>
      <c r="M81" s="129">
        <f>IF(SUT!V82,AA81/SUT!V82,0)</f>
        <v>0</v>
      </c>
      <c r="N81" s="129">
        <f>IF(SUT!D82,AB81/SUT!D82,0)</f>
        <v>0</v>
      </c>
      <c r="O81" s="129" t="e">
        <f>IF((SUT!$C82+SUT!$D82),AC81/(SUT!$C82+SUT!$D82),0)</f>
        <v>#DIV/0!</v>
      </c>
      <c r="P81" s="129" t="e">
        <f>IF((SUT!$C82+SUT!$D82),AD81/(SUT!$C82+SUT!$D82),0)</f>
        <v>#DIV/0!</v>
      </c>
      <c r="Q81" s="129" t="e">
        <f>IF((SUT!$C82+SUT!$D82),AE81/(SUT!$C82+SUT!$D82),0)</f>
        <v>#DIV/0!</v>
      </c>
      <c r="R81" s="286" t="e">
        <f>D81*SUT!C82</f>
        <v>#DIV/0!</v>
      </c>
      <c r="S81" s="206">
        <f>E81*SUT!D82</f>
        <v>0</v>
      </c>
      <c r="T81" s="206">
        <f>F81*SUT!V82</f>
        <v>0</v>
      </c>
      <c r="U81" s="206">
        <f>G81*SUT!D82</f>
        <v>0</v>
      </c>
      <c r="V81" s="206" t="e">
        <f>(SUT!$C82+SUT!$D82)*H81</f>
        <v>#DIV/0!</v>
      </c>
      <c r="W81" s="206" t="e">
        <f>(SUT!$C82+SUT!$D82)*I81</f>
        <v>#DIV/0!</v>
      </c>
      <c r="X81" s="206" t="e">
        <f>(SUT!$C82+SUT!$D82)*J81</f>
        <v>#DIV/0!</v>
      </c>
      <c r="Y81" s="283"/>
      <c r="Z81" s="284"/>
      <c r="AA81" s="284"/>
      <c r="AB81" s="284"/>
      <c r="AC81" s="284"/>
      <c r="AD81" s="284"/>
      <c r="AE81" s="284"/>
      <c r="AF81" s="285">
        <f t="shared" si="15"/>
        <v>0</v>
      </c>
      <c r="AG81" s="129">
        <f t="shared" si="9"/>
        <v>0</v>
      </c>
      <c r="AH81" s="129">
        <f t="shared" si="10"/>
        <v>0</v>
      </c>
      <c r="AI81" s="129">
        <f t="shared" si="11"/>
        <v>0</v>
      </c>
      <c r="AJ81" s="129">
        <f t="shared" si="12"/>
        <v>0</v>
      </c>
      <c r="AK81" s="129">
        <f t="shared" si="13"/>
        <v>0</v>
      </c>
      <c r="AL81" s="129">
        <f t="shared" si="14"/>
        <v>0</v>
      </c>
      <c r="AM81" s="2"/>
    </row>
    <row r="82" spans="1:39" x14ac:dyDescent="0.75">
      <c r="A82" s="2"/>
      <c r="B82" s="2"/>
      <c r="C82" s="2" t="s">
        <v>1205</v>
      </c>
      <c r="D82" s="273">
        <f>[2]TAX!AM83</f>
        <v>0</v>
      </c>
      <c r="E82" s="273">
        <f>[1]TAX!AN83</f>
        <v>0</v>
      </c>
      <c r="F82" s="273">
        <f>[1]TAX!AO83</f>
        <v>0</v>
      </c>
      <c r="G82" s="273">
        <f>[1]TAX!AP83</f>
        <v>0</v>
      </c>
      <c r="H82" s="273">
        <f>[1]TAX!AQ83</f>
        <v>0</v>
      </c>
      <c r="I82" s="273">
        <f>[1]TAX!AR83</f>
        <v>0</v>
      </c>
      <c r="J82" s="273">
        <f>[1]TAX!AS83</f>
        <v>0</v>
      </c>
      <c r="K82" s="285" t="e">
        <f>IF(SUT!C83,Y82/SUT!C83,0)</f>
        <v>#DIV/0!</v>
      </c>
      <c r="L82" s="129">
        <f>IF(SUT!D83,Z82/SUT!D83,0)</f>
        <v>0</v>
      </c>
      <c r="M82" s="129">
        <f>IF(SUT!V83,AA82/SUT!V83,0)</f>
        <v>0</v>
      </c>
      <c r="N82" s="129">
        <f>IF(SUT!D83,AB82/SUT!D83,0)</f>
        <v>0</v>
      </c>
      <c r="O82" s="129" t="e">
        <f>IF((SUT!$C83+SUT!$D83),AC82/(SUT!$C83+SUT!$D83),0)</f>
        <v>#DIV/0!</v>
      </c>
      <c r="P82" s="129" t="e">
        <f>IF((SUT!$C83+SUT!$D83),AD82/(SUT!$C83+SUT!$D83),0)</f>
        <v>#DIV/0!</v>
      </c>
      <c r="Q82" s="129" t="e">
        <f>IF((SUT!$C83+SUT!$D83),AE82/(SUT!$C83+SUT!$D83),0)</f>
        <v>#DIV/0!</v>
      </c>
      <c r="R82" s="286" t="e">
        <f>D82*SUT!C83</f>
        <v>#DIV/0!</v>
      </c>
      <c r="S82" s="206">
        <f>E82*SUT!D83</f>
        <v>0</v>
      </c>
      <c r="T82" s="206">
        <f>F82*SUT!V83</f>
        <v>0</v>
      </c>
      <c r="U82" s="206">
        <f>G82*SUT!D83</f>
        <v>0</v>
      </c>
      <c r="V82" s="206" t="e">
        <f>(SUT!$C83+SUT!$D83)*H82</f>
        <v>#DIV/0!</v>
      </c>
      <c r="W82" s="206" t="e">
        <f>(SUT!$C83+SUT!$D83)*I82</f>
        <v>#DIV/0!</v>
      </c>
      <c r="X82" s="206" t="e">
        <f>(SUT!$C83+SUT!$D83)*J82</f>
        <v>#DIV/0!</v>
      </c>
      <c r="Y82" s="283"/>
      <c r="Z82" s="284"/>
      <c r="AA82" s="284"/>
      <c r="AB82" s="284"/>
      <c r="AC82" s="284"/>
      <c r="AD82" s="284"/>
      <c r="AE82" s="284"/>
      <c r="AF82" s="285">
        <f t="shared" si="15"/>
        <v>0</v>
      </c>
      <c r="AG82" s="129">
        <f t="shared" si="9"/>
        <v>0</v>
      </c>
      <c r="AH82" s="129">
        <f t="shared" si="10"/>
        <v>0</v>
      </c>
      <c r="AI82" s="129">
        <f t="shared" si="11"/>
        <v>0</v>
      </c>
      <c r="AJ82" s="129">
        <f t="shared" si="12"/>
        <v>0</v>
      </c>
      <c r="AK82" s="129">
        <f t="shared" si="13"/>
        <v>0</v>
      </c>
      <c r="AL82" s="129">
        <f t="shared" si="14"/>
        <v>0</v>
      </c>
      <c r="AM82" s="2"/>
    </row>
    <row r="83" spans="1:39" x14ac:dyDescent="0.75">
      <c r="A83" s="2"/>
      <c r="B83" s="2"/>
      <c r="C83" s="2" t="s">
        <v>1208</v>
      </c>
      <c r="D83" s="273">
        <f>[2]TAX!AM84</f>
        <v>0</v>
      </c>
      <c r="E83" s="273">
        <f>[1]TAX!AN84</f>
        <v>0</v>
      </c>
      <c r="F83" s="273">
        <f>[1]TAX!AO84</f>
        <v>0</v>
      </c>
      <c r="G83" s="273">
        <f>[1]TAX!AP84</f>
        <v>0</v>
      </c>
      <c r="H83" s="273">
        <f>[1]TAX!AQ84</f>
        <v>0</v>
      </c>
      <c r="I83" s="273">
        <f>[1]TAX!AR84</f>
        <v>0</v>
      </c>
      <c r="J83" s="273">
        <f>[1]TAX!AS84</f>
        <v>0</v>
      </c>
      <c r="K83" s="285" t="e">
        <f>IF(SUT!C84,Y83/SUT!C84,0)</f>
        <v>#DIV/0!</v>
      </c>
      <c r="L83" s="129">
        <f>IF(SUT!D84,Z83/SUT!D84,0)</f>
        <v>0</v>
      </c>
      <c r="M83" s="129">
        <f>IF(SUT!V84,AA83/SUT!V84,0)</f>
        <v>0</v>
      </c>
      <c r="N83" s="129">
        <f>IF(SUT!D84,AB83/SUT!D84,0)</f>
        <v>0</v>
      </c>
      <c r="O83" s="129" t="e">
        <f>IF((SUT!$C84+SUT!$D84),AC83/(SUT!$C84+SUT!$D84),0)</f>
        <v>#DIV/0!</v>
      </c>
      <c r="P83" s="129" t="e">
        <f>IF((SUT!$C84+SUT!$D84),AD83/(SUT!$C84+SUT!$D84),0)</f>
        <v>#DIV/0!</v>
      </c>
      <c r="Q83" s="129" t="e">
        <f>IF((SUT!$C84+SUT!$D84),AE83/(SUT!$C84+SUT!$D84),0)</f>
        <v>#DIV/0!</v>
      </c>
      <c r="R83" s="286" t="e">
        <f>D83*SUT!C84</f>
        <v>#DIV/0!</v>
      </c>
      <c r="S83" s="206">
        <f>E83*SUT!D84</f>
        <v>0</v>
      </c>
      <c r="T83" s="206">
        <f>F83*SUT!V84</f>
        <v>0</v>
      </c>
      <c r="U83" s="206">
        <f>G83*SUT!D84</f>
        <v>0</v>
      </c>
      <c r="V83" s="206" t="e">
        <f>(SUT!$C84+SUT!$D84)*H83</f>
        <v>#DIV/0!</v>
      </c>
      <c r="W83" s="206" t="e">
        <f>(SUT!$C84+SUT!$D84)*I83</f>
        <v>#DIV/0!</v>
      </c>
      <c r="X83" s="206" t="e">
        <f>(SUT!$C84+SUT!$D84)*J83</f>
        <v>#DIV/0!</v>
      </c>
      <c r="Y83" s="283"/>
      <c r="Z83" s="284"/>
      <c r="AA83" s="284"/>
      <c r="AB83" s="284"/>
      <c r="AC83" s="284"/>
      <c r="AD83" s="284"/>
      <c r="AE83" s="284"/>
      <c r="AF83" s="285">
        <f t="shared" si="15"/>
        <v>0</v>
      </c>
      <c r="AG83" s="129">
        <f t="shared" si="9"/>
        <v>0</v>
      </c>
      <c r="AH83" s="129">
        <f t="shared" si="10"/>
        <v>0</v>
      </c>
      <c r="AI83" s="129">
        <f t="shared" si="11"/>
        <v>0</v>
      </c>
      <c r="AJ83" s="129">
        <f t="shared" si="12"/>
        <v>0</v>
      </c>
      <c r="AK83" s="129">
        <f t="shared" si="13"/>
        <v>0</v>
      </c>
      <c r="AL83" s="129">
        <f t="shared" si="14"/>
        <v>0</v>
      </c>
      <c r="AM83" s="2"/>
    </row>
    <row r="84" spans="1:39" x14ac:dyDescent="0.75">
      <c r="A84" s="2"/>
      <c r="B84" s="2"/>
      <c r="C84" s="2" t="s">
        <v>1211</v>
      </c>
      <c r="D84" s="273">
        <f>[2]TAX!AM85</f>
        <v>0</v>
      </c>
      <c r="E84" s="273">
        <f>[1]TAX!AN85</f>
        <v>0</v>
      </c>
      <c r="F84" s="273">
        <f>[1]TAX!AO85</f>
        <v>0</v>
      </c>
      <c r="G84" s="273">
        <f>[1]TAX!AP85</f>
        <v>0</v>
      </c>
      <c r="H84" s="273">
        <f>[1]TAX!AQ85</f>
        <v>0</v>
      </c>
      <c r="I84" s="273">
        <f>[1]TAX!AR85</f>
        <v>7.1860577813575421E-3</v>
      </c>
      <c r="J84" s="273">
        <f>[1]TAX!AS85</f>
        <v>7.941634977558587E-2</v>
      </c>
      <c r="K84" s="285" t="e">
        <f>IF(SUT!C85,Y84/SUT!C85,0)</f>
        <v>#DIV/0!</v>
      </c>
      <c r="L84" s="129">
        <f>IF(SUT!D85,Z84/SUT!D85,0)</f>
        <v>0</v>
      </c>
      <c r="M84" s="129">
        <f>IF(SUT!V85,AA84/SUT!V85,0)</f>
        <v>0</v>
      </c>
      <c r="N84" s="129">
        <f>IF(SUT!D85,AB84/SUT!D85,0)</f>
        <v>0</v>
      </c>
      <c r="O84" s="129" t="e">
        <f>IF((SUT!$C85+SUT!$D85),AC84/(SUT!$C85+SUT!$D85),0)</f>
        <v>#DIV/0!</v>
      </c>
      <c r="P84" s="129" t="e">
        <f>IF((SUT!$C85+SUT!$D85),AD84/(SUT!$C85+SUT!$D85),0)</f>
        <v>#DIV/0!</v>
      </c>
      <c r="Q84" s="129" t="e">
        <f>IF((SUT!$C85+SUT!$D85),AE84/(SUT!$C85+SUT!$D85),0)</f>
        <v>#DIV/0!</v>
      </c>
      <c r="R84" s="286" t="e">
        <f>D84*SUT!C85</f>
        <v>#DIV/0!</v>
      </c>
      <c r="S84" s="206">
        <f>E84*SUT!D85</f>
        <v>0</v>
      </c>
      <c r="T84" s="206">
        <f>F84*SUT!V85</f>
        <v>0</v>
      </c>
      <c r="U84" s="206">
        <f>G84*SUT!D85</f>
        <v>0</v>
      </c>
      <c r="V84" s="206" t="e">
        <f>(SUT!$C85+SUT!$D85)*H84</f>
        <v>#DIV/0!</v>
      </c>
      <c r="W84" s="206" t="e">
        <f>(SUT!$C85+SUT!$D85)*I84</f>
        <v>#DIV/0!</v>
      </c>
      <c r="X84" s="206" t="e">
        <f>(SUT!$C85+SUT!$D85)*J84</f>
        <v>#DIV/0!</v>
      </c>
      <c r="Y84" s="283"/>
      <c r="Z84" s="284"/>
      <c r="AA84" s="284"/>
      <c r="AB84" s="284"/>
      <c r="AC84" s="284"/>
      <c r="AD84" s="284"/>
      <c r="AE84" s="284"/>
      <c r="AF84" s="285">
        <f t="shared" si="15"/>
        <v>0</v>
      </c>
      <c r="AG84" s="129">
        <f t="shared" si="9"/>
        <v>0</v>
      </c>
      <c r="AH84" s="129">
        <f t="shared" si="10"/>
        <v>0</v>
      </c>
      <c r="AI84" s="129">
        <f t="shared" si="11"/>
        <v>0</v>
      </c>
      <c r="AJ84" s="129">
        <f t="shared" si="12"/>
        <v>0</v>
      </c>
      <c r="AK84" s="129">
        <f t="shared" si="13"/>
        <v>7.1860577813575421E-3</v>
      </c>
      <c r="AL84" s="129">
        <f t="shared" si="14"/>
        <v>7.941634977558587E-2</v>
      </c>
      <c r="AM84" s="2"/>
    </row>
    <row r="85" spans="1:39" x14ac:dyDescent="0.75">
      <c r="A85" s="2"/>
      <c r="B85" s="2"/>
      <c r="C85" s="2" t="s">
        <v>1214</v>
      </c>
      <c r="D85" s="273">
        <f>[2]TAX!AM86</f>
        <v>-0.46262722584005933</v>
      </c>
      <c r="E85" s="273">
        <f>[1]TAX!AN86</f>
        <v>0</v>
      </c>
      <c r="F85" s="273">
        <f>[1]TAX!AO86</f>
        <v>0</v>
      </c>
      <c r="G85" s="273">
        <f>[1]TAX!AP86</f>
        <v>0</v>
      </c>
      <c r="H85" s="273">
        <f>[1]TAX!AQ86</f>
        <v>0</v>
      </c>
      <c r="I85" s="273">
        <f>[1]TAX!AR86</f>
        <v>5.4934140678410421E-3</v>
      </c>
      <c r="J85" s="273">
        <f>[1]TAX!AS86</f>
        <v>0</v>
      </c>
      <c r="K85" s="285" t="e">
        <f>IF(SUT!C86,Y85/SUT!C86,0)</f>
        <v>#DIV/0!</v>
      </c>
      <c r="L85" s="129">
        <f>IF(SUT!D86,Z85/SUT!D86,0)</f>
        <v>0</v>
      </c>
      <c r="M85" s="129">
        <f>IF(SUT!V86,AA85/SUT!V86,0)</f>
        <v>0</v>
      </c>
      <c r="N85" s="129">
        <f>IF(SUT!D86,AB85/SUT!D86,0)</f>
        <v>0</v>
      </c>
      <c r="O85" s="129" t="e">
        <f>IF((SUT!$C86+SUT!$D86),AC85/(SUT!$C86+SUT!$D86),0)</f>
        <v>#DIV/0!</v>
      </c>
      <c r="P85" s="129" t="e">
        <f>IF((SUT!$C86+SUT!$D86),AD85/(SUT!$C86+SUT!$D86),0)</f>
        <v>#DIV/0!</v>
      </c>
      <c r="Q85" s="129" t="e">
        <f>IF((SUT!$C86+SUT!$D86),AE85/(SUT!$C86+SUT!$D86),0)</f>
        <v>#DIV/0!</v>
      </c>
      <c r="R85" s="286" t="e">
        <f>D85*SUT!C86</f>
        <v>#DIV/0!</v>
      </c>
      <c r="S85" s="206">
        <f>E85*SUT!D86</f>
        <v>0</v>
      </c>
      <c r="T85" s="206">
        <f>F85*SUT!V86</f>
        <v>0</v>
      </c>
      <c r="U85" s="206">
        <f>G85*SUT!D86</f>
        <v>0</v>
      </c>
      <c r="V85" s="206" t="e">
        <f>(SUT!$C86+SUT!$D86)*H85</f>
        <v>#DIV/0!</v>
      </c>
      <c r="W85" s="206" t="e">
        <f>(SUT!$C86+SUT!$D86)*I85</f>
        <v>#DIV/0!</v>
      </c>
      <c r="X85" s="206" t="e">
        <f>(SUT!$C86+SUT!$D86)*J85</f>
        <v>#DIV/0!</v>
      </c>
      <c r="Y85" s="283"/>
      <c r="Z85" s="284"/>
      <c r="AA85" s="284"/>
      <c r="AB85" s="284"/>
      <c r="AC85" s="284"/>
      <c r="AD85" s="284"/>
      <c r="AE85" s="284"/>
      <c r="AF85" s="285">
        <f t="shared" si="15"/>
        <v>-0.46262722584005933</v>
      </c>
      <c r="AG85" s="129">
        <f t="shared" si="9"/>
        <v>0</v>
      </c>
      <c r="AH85" s="129">
        <f t="shared" si="10"/>
        <v>0</v>
      </c>
      <c r="AI85" s="129">
        <f t="shared" si="11"/>
        <v>0</v>
      </c>
      <c r="AJ85" s="129">
        <f t="shared" si="12"/>
        <v>0</v>
      </c>
      <c r="AK85" s="129">
        <f t="shared" si="13"/>
        <v>5.4934140678410421E-3</v>
      </c>
      <c r="AL85" s="129">
        <f t="shared" si="14"/>
        <v>0</v>
      </c>
      <c r="AM85" s="2"/>
    </row>
    <row r="86" spans="1:39" x14ac:dyDescent="0.75">
      <c r="A86" s="2"/>
      <c r="B86" s="2"/>
      <c r="C86" s="2" t="s">
        <v>1217</v>
      </c>
      <c r="D86" s="273">
        <f>[2]TAX!AM87</f>
        <v>0</v>
      </c>
      <c r="E86" s="273">
        <f>[1]TAX!AN87</f>
        <v>0</v>
      </c>
      <c r="F86" s="273">
        <f>[1]TAX!AO87</f>
        <v>0</v>
      </c>
      <c r="G86" s="273">
        <f>[1]TAX!AP87</f>
        <v>0</v>
      </c>
      <c r="H86" s="273">
        <f>[1]TAX!AQ87</f>
        <v>0</v>
      </c>
      <c r="I86" s="273">
        <f>[1]TAX!AR87</f>
        <v>1.5121436618309846E-2</v>
      </c>
      <c r="J86" s="273">
        <f>[1]TAX!AS87</f>
        <v>0</v>
      </c>
      <c r="K86" s="285" t="e">
        <f>IF(SUT!C87,Y86/SUT!C87,0)</f>
        <v>#DIV/0!</v>
      </c>
      <c r="L86" s="129">
        <f>IF(SUT!D87,Z86/SUT!D87,0)</f>
        <v>0</v>
      </c>
      <c r="M86" s="129">
        <f>IF(SUT!V87,AA86/SUT!V87,0)</f>
        <v>0</v>
      </c>
      <c r="N86" s="129">
        <f>IF(SUT!D87,AB86/SUT!D87,0)</f>
        <v>0</v>
      </c>
      <c r="O86" s="129" t="e">
        <f>IF((SUT!$C87+SUT!$D87),AC86/(SUT!$C87+SUT!$D87),0)</f>
        <v>#DIV/0!</v>
      </c>
      <c r="P86" s="129" t="e">
        <f>IF((SUT!$C87+SUT!$D87),AD86/(SUT!$C87+SUT!$D87),0)</f>
        <v>#DIV/0!</v>
      </c>
      <c r="Q86" s="129" t="e">
        <f>IF((SUT!$C87+SUT!$D87),AE86/(SUT!$C87+SUT!$D87),0)</f>
        <v>#DIV/0!</v>
      </c>
      <c r="R86" s="286" t="e">
        <f>D86*SUT!C87</f>
        <v>#DIV/0!</v>
      </c>
      <c r="S86" s="206">
        <f>E86*SUT!D87</f>
        <v>0</v>
      </c>
      <c r="T86" s="206">
        <f>F86*SUT!V87</f>
        <v>0</v>
      </c>
      <c r="U86" s="206">
        <f>G86*SUT!D87</f>
        <v>0</v>
      </c>
      <c r="V86" s="206" t="e">
        <f>(SUT!$C87+SUT!$D87)*H86</f>
        <v>#DIV/0!</v>
      </c>
      <c r="W86" s="206" t="e">
        <f>(SUT!$C87+SUT!$D87)*I86</f>
        <v>#DIV/0!</v>
      </c>
      <c r="X86" s="206" t="e">
        <f>(SUT!$C87+SUT!$D87)*J86</f>
        <v>#DIV/0!</v>
      </c>
      <c r="Y86" s="283"/>
      <c r="Z86" s="284"/>
      <c r="AA86" s="284"/>
      <c r="AB86" s="284"/>
      <c r="AC86" s="284"/>
      <c r="AD86" s="284"/>
      <c r="AE86" s="284"/>
      <c r="AF86" s="285">
        <f t="shared" si="15"/>
        <v>0</v>
      </c>
      <c r="AG86" s="129">
        <f t="shared" si="9"/>
        <v>0</v>
      </c>
      <c r="AH86" s="129">
        <f t="shared" si="10"/>
        <v>0</v>
      </c>
      <c r="AI86" s="129">
        <f t="shared" si="11"/>
        <v>0</v>
      </c>
      <c r="AJ86" s="129">
        <f t="shared" si="12"/>
        <v>0</v>
      </c>
      <c r="AK86" s="129">
        <f t="shared" si="13"/>
        <v>1.5121436618309846E-2</v>
      </c>
      <c r="AL86" s="129">
        <f t="shared" si="14"/>
        <v>0</v>
      </c>
      <c r="AM86" s="2"/>
    </row>
    <row r="87" spans="1:39" x14ac:dyDescent="0.75">
      <c r="A87" s="2"/>
      <c r="B87" s="2"/>
      <c r="C87" s="2" t="s">
        <v>1220</v>
      </c>
      <c r="D87" s="273">
        <f>[2]TAX!AM88</f>
        <v>0</v>
      </c>
      <c r="E87" s="273">
        <f>[1]TAX!AN88</f>
        <v>0</v>
      </c>
      <c r="F87" s="273">
        <f>[1]TAX!AO88</f>
        <v>0</v>
      </c>
      <c r="G87" s="273">
        <f>[1]TAX!AP88</f>
        <v>0</v>
      </c>
      <c r="H87" s="273">
        <f>[1]TAX!AQ88</f>
        <v>0</v>
      </c>
      <c r="I87" s="273">
        <f>[1]TAX!AR88</f>
        <v>0</v>
      </c>
      <c r="J87" s="273">
        <f>[1]TAX!AS88</f>
        <v>0</v>
      </c>
      <c r="K87" s="285" t="e">
        <f>IF(SUT!C88,Y87/SUT!C88,0)</f>
        <v>#DIV/0!</v>
      </c>
      <c r="L87" s="129">
        <f>IF(SUT!D88,Z87/SUT!D88,0)</f>
        <v>0</v>
      </c>
      <c r="M87" s="129">
        <f>IF(SUT!V88,AA87/SUT!V88,0)</f>
        <v>0</v>
      </c>
      <c r="N87" s="129">
        <f>IF(SUT!D88,AB87/SUT!D88,0)</f>
        <v>0</v>
      </c>
      <c r="O87" s="129" t="e">
        <f>IF((SUT!$C88+SUT!$D88),AC87/(SUT!$C88+SUT!$D88),0)</f>
        <v>#DIV/0!</v>
      </c>
      <c r="P87" s="129" t="e">
        <f>IF((SUT!$C88+SUT!$D88),AD87/(SUT!$C88+SUT!$D88),0)</f>
        <v>#DIV/0!</v>
      </c>
      <c r="Q87" s="129" t="e">
        <f>IF((SUT!$C88+SUT!$D88),AE87/(SUT!$C88+SUT!$D88),0)</f>
        <v>#DIV/0!</v>
      </c>
      <c r="R87" s="286" t="e">
        <f>D87*SUT!C88</f>
        <v>#DIV/0!</v>
      </c>
      <c r="S87" s="206">
        <f>E87*SUT!D88</f>
        <v>0</v>
      </c>
      <c r="T87" s="206">
        <f>F87*SUT!V88</f>
        <v>0</v>
      </c>
      <c r="U87" s="206">
        <f>G87*SUT!D88</f>
        <v>0</v>
      </c>
      <c r="V87" s="206" t="e">
        <f>(SUT!$C88+SUT!$D88)*H87</f>
        <v>#DIV/0!</v>
      </c>
      <c r="W87" s="206" t="e">
        <f>(SUT!$C88+SUT!$D88)*I87</f>
        <v>#DIV/0!</v>
      </c>
      <c r="X87" s="206" t="e">
        <f>(SUT!$C88+SUT!$D88)*J87</f>
        <v>#DIV/0!</v>
      </c>
      <c r="Y87" s="283"/>
      <c r="Z87" s="284"/>
      <c r="AA87" s="284"/>
      <c r="AB87" s="284"/>
      <c r="AC87" s="284"/>
      <c r="AD87" s="284"/>
      <c r="AE87" s="284"/>
      <c r="AF87" s="285">
        <f t="shared" si="15"/>
        <v>0</v>
      </c>
      <c r="AG87" s="129">
        <f t="shared" si="9"/>
        <v>0</v>
      </c>
      <c r="AH87" s="129">
        <f t="shared" si="10"/>
        <v>0</v>
      </c>
      <c r="AI87" s="129">
        <f t="shared" si="11"/>
        <v>0</v>
      </c>
      <c r="AJ87" s="129">
        <f t="shared" si="12"/>
        <v>0</v>
      </c>
      <c r="AK87" s="129">
        <f t="shared" si="13"/>
        <v>0</v>
      </c>
      <c r="AL87" s="129">
        <f t="shared" si="14"/>
        <v>0</v>
      </c>
      <c r="AM87" s="2"/>
    </row>
    <row r="88" spans="1:39" x14ac:dyDescent="0.75">
      <c r="A88" s="2"/>
      <c r="B88" s="2"/>
      <c r="C88" s="2" t="s">
        <v>189</v>
      </c>
      <c r="D88" s="273">
        <f>[2]TAX!AM89</f>
        <v>0</v>
      </c>
      <c r="E88" s="273">
        <f>[1]TAX!AN89</f>
        <v>0</v>
      </c>
      <c r="F88" s="273">
        <f>[1]TAX!AO89</f>
        <v>0</v>
      </c>
      <c r="G88" s="273">
        <f>[1]TAX!AP89</f>
        <v>0</v>
      </c>
      <c r="H88" s="273">
        <f>[1]TAX!AQ89</f>
        <v>-1.3429158734071515E-2</v>
      </c>
      <c r="I88" s="273">
        <f>[1]TAX!AR89</f>
        <v>2.0913963154409319E-2</v>
      </c>
      <c r="J88" s="273">
        <f>[1]TAX!AS89</f>
        <v>0</v>
      </c>
      <c r="K88" s="285" t="e">
        <f>IF(SUT!C89,Y88/SUT!C89,0)</f>
        <v>#DIV/0!</v>
      </c>
      <c r="L88" s="129">
        <f>IF(SUT!D89,Z88/SUT!D89,0)</f>
        <v>0</v>
      </c>
      <c r="M88" s="129">
        <f>IF(SUT!V89,AA88/SUT!V89,0)</f>
        <v>0</v>
      </c>
      <c r="N88" s="129">
        <f>IF(SUT!D89,AB88/SUT!D89,0)</f>
        <v>0</v>
      </c>
      <c r="O88" s="129" t="e">
        <f>IF((SUT!$C89+SUT!$D89),AC88/(SUT!$C89+SUT!$D89),0)</f>
        <v>#DIV/0!</v>
      </c>
      <c r="P88" s="129" t="e">
        <f>IF((SUT!$C89+SUT!$D89),AD88/(SUT!$C89+SUT!$D89),0)</f>
        <v>#DIV/0!</v>
      </c>
      <c r="Q88" s="129" t="e">
        <f>IF((SUT!$C89+SUT!$D89),AE88/(SUT!$C89+SUT!$D89),0)</f>
        <v>#DIV/0!</v>
      </c>
      <c r="R88" s="286" t="e">
        <f>D88*SUT!C89</f>
        <v>#DIV/0!</v>
      </c>
      <c r="S88" s="206">
        <f>E88*SUT!D89</f>
        <v>0</v>
      </c>
      <c r="T88" s="206">
        <f>F88*SUT!V89</f>
        <v>0</v>
      </c>
      <c r="U88" s="206">
        <f>G88*SUT!D89</f>
        <v>0</v>
      </c>
      <c r="V88" s="206" t="e">
        <f>(SUT!$C89+SUT!$D89)*H88</f>
        <v>#DIV/0!</v>
      </c>
      <c r="W88" s="206" t="e">
        <f>(SUT!$C89+SUT!$D89)*I88</f>
        <v>#DIV/0!</v>
      </c>
      <c r="X88" s="206" t="e">
        <f>(SUT!$C89+SUT!$D89)*J88</f>
        <v>#DIV/0!</v>
      </c>
      <c r="Y88" s="283"/>
      <c r="Z88" s="284"/>
      <c r="AA88" s="284"/>
      <c r="AB88" s="284"/>
      <c r="AC88" s="284"/>
      <c r="AD88" s="284"/>
      <c r="AE88" s="284"/>
      <c r="AF88" s="285">
        <f t="shared" si="15"/>
        <v>0</v>
      </c>
      <c r="AG88" s="129">
        <f t="shared" si="9"/>
        <v>0</v>
      </c>
      <c r="AH88" s="129">
        <f t="shared" si="10"/>
        <v>0</v>
      </c>
      <c r="AI88" s="129">
        <f t="shared" si="11"/>
        <v>0</v>
      </c>
      <c r="AJ88" s="129">
        <f t="shared" si="12"/>
        <v>-1.3429158734071515E-2</v>
      </c>
      <c r="AK88" s="129">
        <f t="shared" si="13"/>
        <v>2.0913963154409319E-2</v>
      </c>
      <c r="AL88" s="129">
        <f t="shared" si="14"/>
        <v>0</v>
      </c>
      <c r="AM88" s="2"/>
    </row>
    <row r="89" spans="1:39" x14ac:dyDescent="0.75">
      <c r="A89" s="2"/>
      <c r="B89" s="2"/>
      <c r="C89" s="2" t="s">
        <v>1223</v>
      </c>
      <c r="D89" s="273">
        <f>[2]TAX!AM90</f>
        <v>0</v>
      </c>
      <c r="E89" s="273">
        <f>[1]TAX!AN90</f>
        <v>0</v>
      </c>
      <c r="F89" s="273">
        <f>[1]TAX!AO90</f>
        <v>0</v>
      </c>
      <c r="G89" s="273">
        <f>[1]TAX!AP90</f>
        <v>0</v>
      </c>
      <c r="H89" s="273">
        <f>[1]TAX!AQ90</f>
        <v>0</v>
      </c>
      <c r="I89" s="273">
        <f>[1]TAX!AR90</f>
        <v>7.0309928232057312E-2</v>
      </c>
      <c r="J89" s="273">
        <f>[1]TAX!AS90</f>
        <v>3.1700071294076993E-3</v>
      </c>
      <c r="K89" s="285" t="e">
        <f>IF(SUT!C90,Y89/SUT!C90,0)</f>
        <v>#DIV/0!</v>
      </c>
      <c r="L89" s="129">
        <f>IF(SUT!D90,Z89/SUT!D90,0)</f>
        <v>0</v>
      </c>
      <c r="M89" s="129">
        <f>IF(SUT!V90,AA89/SUT!V90,0)</f>
        <v>0</v>
      </c>
      <c r="N89" s="129">
        <f>IF(SUT!D90,AB89/SUT!D90,0)</f>
        <v>0</v>
      </c>
      <c r="O89" s="129" t="e">
        <f>IF((SUT!$C90+SUT!$D90),AC89/(SUT!$C90+SUT!$D90),0)</f>
        <v>#DIV/0!</v>
      </c>
      <c r="P89" s="129" t="e">
        <f>IF((SUT!$C90+SUT!$D90),AD89/(SUT!$C90+SUT!$D90),0)</f>
        <v>#DIV/0!</v>
      </c>
      <c r="Q89" s="129" t="e">
        <f>IF((SUT!$C90+SUT!$D90),AE89/(SUT!$C90+SUT!$D90),0)</f>
        <v>#DIV/0!</v>
      </c>
      <c r="R89" s="286" t="e">
        <f>D89*SUT!C90</f>
        <v>#DIV/0!</v>
      </c>
      <c r="S89" s="206">
        <f>E89*SUT!D90</f>
        <v>0</v>
      </c>
      <c r="T89" s="206">
        <f>F89*SUT!V90</f>
        <v>0</v>
      </c>
      <c r="U89" s="206">
        <f>G89*SUT!D90</f>
        <v>0</v>
      </c>
      <c r="V89" s="206" t="e">
        <f>(SUT!$C90+SUT!$D90)*H89</f>
        <v>#DIV/0!</v>
      </c>
      <c r="W89" s="206" t="e">
        <f>(SUT!$C90+SUT!$D90)*I89</f>
        <v>#DIV/0!</v>
      </c>
      <c r="X89" s="206" t="e">
        <f>(SUT!$C90+SUT!$D90)*J89</f>
        <v>#DIV/0!</v>
      </c>
      <c r="Y89" s="283"/>
      <c r="Z89" s="284"/>
      <c r="AA89" s="284"/>
      <c r="AB89" s="284"/>
      <c r="AC89" s="284"/>
      <c r="AD89" s="284"/>
      <c r="AE89" s="284"/>
      <c r="AF89" s="285">
        <f t="shared" si="15"/>
        <v>0</v>
      </c>
      <c r="AG89" s="129">
        <f t="shared" si="9"/>
        <v>0</v>
      </c>
      <c r="AH89" s="129">
        <f t="shared" si="10"/>
        <v>0</v>
      </c>
      <c r="AI89" s="129">
        <f t="shared" si="11"/>
        <v>0</v>
      </c>
      <c r="AJ89" s="129">
        <f t="shared" si="12"/>
        <v>0</v>
      </c>
      <c r="AK89" s="129">
        <f t="shared" si="13"/>
        <v>7.0309928232057312E-2</v>
      </c>
      <c r="AL89" s="129">
        <f t="shared" si="14"/>
        <v>3.1700071294076993E-3</v>
      </c>
      <c r="AM89" s="2"/>
    </row>
    <row r="90" spans="1:39" x14ac:dyDescent="0.75">
      <c r="A90" s="2"/>
      <c r="B90" s="2"/>
      <c r="C90" s="2" t="s">
        <v>194</v>
      </c>
      <c r="D90" s="273">
        <f>[2]TAX!AM91</f>
        <v>0</v>
      </c>
      <c r="E90" s="273">
        <f>[1]TAX!AN91</f>
        <v>0</v>
      </c>
      <c r="F90" s="273">
        <f>[1]TAX!AO91</f>
        <v>0</v>
      </c>
      <c r="G90" s="273">
        <f>[1]TAX!AP91</f>
        <v>0</v>
      </c>
      <c r="H90" s="273">
        <f>[1]TAX!AQ91</f>
        <v>0</v>
      </c>
      <c r="I90" s="273">
        <f>[1]TAX!AR91</f>
        <v>0.16251067308113587</v>
      </c>
      <c r="J90" s="273">
        <f>[1]TAX!AS91</f>
        <v>7.1947466821302777E-2</v>
      </c>
      <c r="K90" s="285" t="e">
        <f>IF(SUT!C91,Y90/SUT!C91,0)</f>
        <v>#DIV/0!</v>
      </c>
      <c r="L90" s="129">
        <f>IF(SUT!D91,Z90/SUT!D91,0)</f>
        <v>0</v>
      </c>
      <c r="M90" s="129">
        <f>IF(SUT!V91,AA90/SUT!V91,0)</f>
        <v>0</v>
      </c>
      <c r="N90" s="129">
        <f>IF(SUT!D91,AB90/SUT!D91,0)</f>
        <v>0</v>
      </c>
      <c r="O90" s="129" t="e">
        <f>IF((SUT!$C91+SUT!$D91),AC90/(SUT!$C91+SUT!$D91),0)</f>
        <v>#DIV/0!</v>
      </c>
      <c r="P90" s="129" t="e">
        <f>IF((SUT!$C91+SUT!$D91),AD90/(SUT!$C91+SUT!$D91),0)</f>
        <v>#DIV/0!</v>
      </c>
      <c r="Q90" s="129" t="e">
        <f>IF((SUT!$C91+SUT!$D91),AE90/(SUT!$C91+SUT!$D91),0)</f>
        <v>#DIV/0!</v>
      </c>
      <c r="R90" s="286" t="e">
        <f>D90*SUT!C91</f>
        <v>#DIV/0!</v>
      </c>
      <c r="S90" s="206">
        <f>E90*SUT!D91</f>
        <v>0</v>
      </c>
      <c r="T90" s="206">
        <f>F90*SUT!V91</f>
        <v>0</v>
      </c>
      <c r="U90" s="206">
        <f>G90*SUT!D91</f>
        <v>0</v>
      </c>
      <c r="V90" s="206" t="e">
        <f>(SUT!$C91+SUT!$D91)*H90</f>
        <v>#DIV/0!</v>
      </c>
      <c r="W90" s="206" t="e">
        <f>(SUT!$C91+SUT!$D91)*I90</f>
        <v>#DIV/0!</v>
      </c>
      <c r="X90" s="206" t="e">
        <f>(SUT!$C91+SUT!$D91)*J90</f>
        <v>#DIV/0!</v>
      </c>
      <c r="Y90" s="283"/>
      <c r="Z90" s="284"/>
      <c r="AA90" s="284"/>
      <c r="AB90" s="284"/>
      <c r="AC90" s="284"/>
      <c r="AD90" s="284"/>
      <c r="AE90" s="284"/>
      <c r="AF90" s="285">
        <f t="shared" si="15"/>
        <v>0</v>
      </c>
      <c r="AG90" s="129">
        <f t="shared" si="9"/>
        <v>0</v>
      </c>
      <c r="AH90" s="129">
        <f t="shared" si="10"/>
        <v>0</v>
      </c>
      <c r="AI90" s="129">
        <f t="shared" si="11"/>
        <v>0</v>
      </c>
      <c r="AJ90" s="129">
        <f t="shared" si="12"/>
        <v>0</v>
      </c>
      <c r="AK90" s="129">
        <f t="shared" si="13"/>
        <v>0.16251067308113587</v>
      </c>
      <c r="AL90" s="129">
        <f t="shared" si="14"/>
        <v>7.1947466821302777E-2</v>
      </c>
      <c r="AM90" s="2"/>
    </row>
    <row r="91" spans="1:39" x14ac:dyDescent="0.75">
      <c r="A91" s="2"/>
      <c r="B91" s="2"/>
      <c r="C91" s="2" t="s">
        <v>1227</v>
      </c>
      <c r="D91" s="273">
        <f>[2]TAX!AM92</f>
        <v>0</v>
      </c>
      <c r="E91" s="273">
        <f>[1]TAX!AN92</f>
        <v>0</v>
      </c>
      <c r="F91" s="273">
        <f>[1]TAX!AO92</f>
        <v>0</v>
      </c>
      <c r="G91" s="273">
        <f>[1]TAX!AP92</f>
        <v>0</v>
      </c>
      <c r="H91" s="273">
        <f>[1]TAX!AQ92</f>
        <v>0</v>
      </c>
      <c r="I91" s="273">
        <f>[1]TAX!AR92</f>
        <v>7.8812840046106863E-2</v>
      </c>
      <c r="J91" s="273">
        <f>[1]TAX!AS92</f>
        <v>0</v>
      </c>
      <c r="K91" s="285" t="e">
        <f>IF(SUT!C92,Y91/SUT!C92,0)</f>
        <v>#DIV/0!</v>
      </c>
      <c r="L91" s="129">
        <f>IF(SUT!D92,Z91/SUT!D92,0)</f>
        <v>0</v>
      </c>
      <c r="M91" s="129">
        <f>IF(SUT!V92,AA91/SUT!V92,0)</f>
        <v>0</v>
      </c>
      <c r="N91" s="129">
        <f>IF(SUT!D92,AB91/SUT!D92,0)</f>
        <v>0</v>
      </c>
      <c r="O91" s="129" t="e">
        <f>IF((SUT!$C92+SUT!$D92),AC91/(SUT!$C92+SUT!$D92),0)</f>
        <v>#DIV/0!</v>
      </c>
      <c r="P91" s="129" t="e">
        <f>IF((SUT!$C92+SUT!$D92),AD91/(SUT!$C92+SUT!$D92),0)</f>
        <v>#DIV/0!</v>
      </c>
      <c r="Q91" s="129" t="e">
        <f>IF((SUT!$C92+SUT!$D92),AE91/(SUT!$C92+SUT!$D92),0)</f>
        <v>#DIV/0!</v>
      </c>
      <c r="R91" s="286" t="e">
        <f>D91*SUT!C92</f>
        <v>#DIV/0!</v>
      </c>
      <c r="S91" s="206">
        <f>E91*SUT!D92</f>
        <v>0</v>
      </c>
      <c r="T91" s="206">
        <f>F91*SUT!V92</f>
        <v>0</v>
      </c>
      <c r="U91" s="206">
        <f>G91*SUT!D92</f>
        <v>0</v>
      </c>
      <c r="V91" s="206" t="e">
        <f>(SUT!$C92+SUT!$D92)*H91</f>
        <v>#DIV/0!</v>
      </c>
      <c r="W91" s="206" t="e">
        <f>(SUT!$C92+SUT!$D92)*I91</f>
        <v>#DIV/0!</v>
      </c>
      <c r="X91" s="206" t="e">
        <f>(SUT!$C92+SUT!$D92)*J91</f>
        <v>#DIV/0!</v>
      </c>
      <c r="Y91" s="283"/>
      <c r="Z91" s="284"/>
      <c r="AA91" s="284"/>
      <c r="AB91" s="284"/>
      <c r="AC91" s="284"/>
      <c r="AD91" s="284"/>
      <c r="AE91" s="284"/>
      <c r="AF91" s="285">
        <f t="shared" si="15"/>
        <v>0</v>
      </c>
      <c r="AG91" s="129">
        <f t="shared" si="9"/>
        <v>0</v>
      </c>
      <c r="AH91" s="129">
        <f t="shared" si="10"/>
        <v>0</v>
      </c>
      <c r="AI91" s="129">
        <f t="shared" si="11"/>
        <v>0</v>
      </c>
      <c r="AJ91" s="129">
        <f t="shared" si="12"/>
        <v>0</v>
      </c>
      <c r="AK91" s="129">
        <f t="shared" si="13"/>
        <v>7.8812840046106863E-2</v>
      </c>
      <c r="AL91" s="129">
        <f t="shared" si="14"/>
        <v>0</v>
      </c>
      <c r="AM91" s="2"/>
    </row>
    <row r="92" spans="1:39" x14ac:dyDescent="0.75">
      <c r="A92" s="2"/>
      <c r="B92" s="2"/>
      <c r="C92" s="2" t="s">
        <v>1230</v>
      </c>
      <c r="D92" s="273">
        <f>[2]TAX!AM93</f>
        <v>0</v>
      </c>
      <c r="E92" s="273">
        <f>[1]TAX!AN93</f>
        <v>0</v>
      </c>
      <c r="F92" s="273">
        <f>[1]TAX!AO93</f>
        <v>0</v>
      </c>
      <c r="G92" s="273">
        <f>[1]TAX!AP93</f>
        <v>0</v>
      </c>
      <c r="H92" s="273">
        <f>[1]TAX!AQ93</f>
        <v>0</v>
      </c>
      <c r="I92" s="273">
        <f>[1]TAX!AR93</f>
        <v>0</v>
      </c>
      <c r="J92" s="273">
        <f>[1]TAX!AS93</f>
        <v>0</v>
      </c>
      <c r="K92" s="285" t="e">
        <f>IF(SUT!C93,Y92/SUT!C93,0)</f>
        <v>#DIV/0!</v>
      </c>
      <c r="L92" s="129">
        <f>IF(SUT!D93,Z92/SUT!D93,0)</f>
        <v>0</v>
      </c>
      <c r="M92" s="129">
        <f>IF(SUT!V93,AA92/SUT!V93,0)</f>
        <v>0</v>
      </c>
      <c r="N92" s="129">
        <f>IF(SUT!D93,AB92/SUT!D93,0)</f>
        <v>0</v>
      </c>
      <c r="O92" s="129" t="e">
        <f>IF((SUT!$C93+SUT!$D93),AC92/(SUT!$C93+SUT!$D93),0)</f>
        <v>#DIV/0!</v>
      </c>
      <c r="P92" s="129" t="e">
        <f>IF((SUT!$C93+SUT!$D93),AD92/(SUT!$C93+SUT!$D93),0)</f>
        <v>#DIV/0!</v>
      </c>
      <c r="Q92" s="129" t="e">
        <f>IF((SUT!$C93+SUT!$D93),AE92/(SUT!$C93+SUT!$D93),0)</f>
        <v>#DIV/0!</v>
      </c>
      <c r="R92" s="286" t="e">
        <f>D92*SUT!C93</f>
        <v>#DIV/0!</v>
      </c>
      <c r="S92" s="206">
        <f>E92*SUT!D93</f>
        <v>0</v>
      </c>
      <c r="T92" s="206">
        <f>F92*SUT!V93</f>
        <v>0</v>
      </c>
      <c r="U92" s="206">
        <f>G92*SUT!D93</f>
        <v>0</v>
      </c>
      <c r="V92" s="206" t="e">
        <f>(SUT!$C93+SUT!$D93)*H92</f>
        <v>#DIV/0!</v>
      </c>
      <c r="W92" s="206" t="e">
        <f>(SUT!$C93+SUT!$D93)*I92</f>
        <v>#DIV/0!</v>
      </c>
      <c r="X92" s="206" t="e">
        <f>(SUT!$C93+SUT!$D93)*J92</f>
        <v>#DIV/0!</v>
      </c>
      <c r="Y92" s="283"/>
      <c r="Z92" s="284"/>
      <c r="AA92" s="284"/>
      <c r="AB92" s="284"/>
      <c r="AC92" s="284"/>
      <c r="AD92" s="284"/>
      <c r="AE92" s="284"/>
      <c r="AF92" s="285">
        <f t="shared" si="15"/>
        <v>0</v>
      </c>
      <c r="AG92" s="129">
        <f t="shared" si="9"/>
        <v>0</v>
      </c>
      <c r="AH92" s="129">
        <f t="shared" si="10"/>
        <v>0</v>
      </c>
      <c r="AI92" s="129">
        <f t="shared" si="11"/>
        <v>0</v>
      </c>
      <c r="AJ92" s="129">
        <f t="shared" si="12"/>
        <v>0</v>
      </c>
      <c r="AK92" s="129">
        <f t="shared" si="13"/>
        <v>0</v>
      </c>
      <c r="AL92" s="129">
        <f t="shared" si="14"/>
        <v>0</v>
      </c>
      <c r="AM92" s="2"/>
    </row>
    <row r="93" spans="1:39" x14ac:dyDescent="0.75">
      <c r="A93" s="2"/>
      <c r="B93" s="2"/>
      <c r="C93" s="2" t="s">
        <v>1233</v>
      </c>
      <c r="D93" s="273">
        <f>[2]TAX!AM94</f>
        <v>0</v>
      </c>
      <c r="E93" s="273">
        <f>[1]TAX!AN94</f>
        <v>0</v>
      </c>
      <c r="F93" s="273">
        <f>[1]TAX!AO94</f>
        <v>0</v>
      </c>
      <c r="G93" s="273">
        <f>[1]TAX!AP94</f>
        <v>0</v>
      </c>
      <c r="H93" s="273">
        <f>[1]TAX!AQ94</f>
        <v>0</v>
      </c>
      <c r="I93" s="273">
        <f>[1]TAX!AR94</f>
        <v>0.11291457205614132</v>
      </c>
      <c r="J93" s="273">
        <f>[1]TAX!AS94</f>
        <v>0</v>
      </c>
      <c r="K93" s="285" t="e">
        <f>IF(SUT!C94,Y93/SUT!C94,0)</f>
        <v>#DIV/0!</v>
      </c>
      <c r="L93" s="129">
        <f>IF(SUT!D94,Z93/SUT!D94,0)</f>
        <v>0</v>
      </c>
      <c r="M93" s="129">
        <f>IF(SUT!V94,AA93/SUT!V94,0)</f>
        <v>0</v>
      </c>
      <c r="N93" s="129">
        <f>IF(SUT!D94,AB93/SUT!D94,0)</f>
        <v>0</v>
      </c>
      <c r="O93" s="129" t="e">
        <f>IF((SUT!$C94+SUT!$D94),AC93/(SUT!$C94+SUT!$D94),0)</f>
        <v>#DIV/0!</v>
      </c>
      <c r="P93" s="129" t="e">
        <f>IF((SUT!$C94+SUT!$D94),AD93/(SUT!$C94+SUT!$D94),0)</f>
        <v>#DIV/0!</v>
      </c>
      <c r="Q93" s="129" t="e">
        <f>IF((SUT!$C94+SUT!$D94),AE93/(SUT!$C94+SUT!$D94),0)</f>
        <v>#DIV/0!</v>
      </c>
      <c r="R93" s="286" t="e">
        <f>D93*SUT!C94</f>
        <v>#DIV/0!</v>
      </c>
      <c r="S93" s="206">
        <f>E93*SUT!D94</f>
        <v>0</v>
      </c>
      <c r="T93" s="206">
        <f>F93*SUT!V94</f>
        <v>0</v>
      </c>
      <c r="U93" s="206">
        <f>G93*SUT!D94</f>
        <v>0</v>
      </c>
      <c r="V93" s="206" t="e">
        <f>(SUT!$C94+SUT!$D94)*H93</f>
        <v>#DIV/0!</v>
      </c>
      <c r="W93" s="206" t="e">
        <f>(SUT!$C94+SUT!$D94)*I93</f>
        <v>#DIV/0!</v>
      </c>
      <c r="X93" s="206" t="e">
        <f>(SUT!$C94+SUT!$D94)*J93</f>
        <v>#DIV/0!</v>
      </c>
      <c r="Y93" s="283"/>
      <c r="Z93" s="284"/>
      <c r="AA93" s="284"/>
      <c r="AB93" s="284"/>
      <c r="AC93" s="284"/>
      <c r="AD93" s="284"/>
      <c r="AE93" s="284"/>
      <c r="AF93" s="285">
        <f t="shared" si="15"/>
        <v>0</v>
      </c>
      <c r="AG93" s="129">
        <f t="shared" si="9"/>
        <v>0</v>
      </c>
      <c r="AH93" s="129">
        <f t="shared" si="10"/>
        <v>0</v>
      </c>
      <c r="AI93" s="129">
        <f t="shared" si="11"/>
        <v>0</v>
      </c>
      <c r="AJ93" s="129">
        <f t="shared" si="12"/>
        <v>0</v>
      </c>
      <c r="AK93" s="129">
        <f t="shared" si="13"/>
        <v>0.11291457205614132</v>
      </c>
      <c r="AL93" s="129">
        <f t="shared" si="14"/>
        <v>0</v>
      </c>
      <c r="AM93" s="2"/>
    </row>
    <row r="94" spans="1:39" x14ac:dyDescent="0.75">
      <c r="A94" s="2"/>
      <c r="B94" s="2"/>
      <c r="C94" s="2" t="s">
        <v>1236</v>
      </c>
      <c r="D94" s="273">
        <f>[2]TAX!AM95</f>
        <v>0</v>
      </c>
      <c r="E94" s="273">
        <f>[1]TAX!AN95</f>
        <v>0</v>
      </c>
      <c r="F94" s="273">
        <f>[1]TAX!AO95</f>
        <v>0</v>
      </c>
      <c r="G94" s="273">
        <f>[1]TAX!AP95</f>
        <v>0</v>
      </c>
      <c r="H94" s="273">
        <f>[1]TAX!AQ95</f>
        <v>0</v>
      </c>
      <c r="I94" s="273">
        <f>[1]TAX!AR95</f>
        <v>3.3256697235014773E-2</v>
      </c>
      <c r="J94" s="273">
        <f>[1]TAX!AS95</f>
        <v>0</v>
      </c>
      <c r="K94" s="285" t="e">
        <f>IF(SUT!C95,Y94/SUT!C95,0)</f>
        <v>#DIV/0!</v>
      </c>
      <c r="L94" s="129">
        <f>IF(SUT!D95,Z94/SUT!D95,0)</f>
        <v>0</v>
      </c>
      <c r="M94" s="129">
        <f>IF(SUT!V95,AA94/SUT!V95,0)</f>
        <v>0</v>
      </c>
      <c r="N94" s="129">
        <f>IF(SUT!D95,AB94/SUT!D95,0)</f>
        <v>0</v>
      </c>
      <c r="O94" s="129" t="e">
        <f>IF((SUT!$C95+SUT!$D95),AC94/(SUT!$C95+SUT!$D95),0)</f>
        <v>#DIV/0!</v>
      </c>
      <c r="P94" s="129" t="e">
        <f>IF((SUT!$C95+SUT!$D95),AD94/(SUT!$C95+SUT!$D95),0)</f>
        <v>#DIV/0!</v>
      </c>
      <c r="Q94" s="129" t="e">
        <f>IF((SUT!$C95+SUT!$D95),AE94/(SUT!$C95+SUT!$D95),0)</f>
        <v>#DIV/0!</v>
      </c>
      <c r="R94" s="286" t="e">
        <f>D94*SUT!C95</f>
        <v>#DIV/0!</v>
      </c>
      <c r="S94" s="206">
        <f>E94*SUT!D95</f>
        <v>0</v>
      </c>
      <c r="T94" s="206">
        <f>F94*SUT!V95</f>
        <v>0</v>
      </c>
      <c r="U94" s="206">
        <f>G94*SUT!D95</f>
        <v>0</v>
      </c>
      <c r="V94" s="206" t="e">
        <f>(SUT!$C95+SUT!$D95)*H94</f>
        <v>#DIV/0!</v>
      </c>
      <c r="W94" s="206" t="e">
        <f>(SUT!$C95+SUT!$D95)*I94</f>
        <v>#DIV/0!</v>
      </c>
      <c r="X94" s="206" t="e">
        <f>(SUT!$C95+SUT!$D95)*J94</f>
        <v>#DIV/0!</v>
      </c>
      <c r="Y94" s="283"/>
      <c r="Z94" s="284"/>
      <c r="AA94" s="284"/>
      <c r="AB94" s="284"/>
      <c r="AC94" s="284"/>
      <c r="AD94" s="284"/>
      <c r="AE94" s="284"/>
      <c r="AF94" s="285">
        <f t="shared" si="15"/>
        <v>0</v>
      </c>
      <c r="AG94" s="129">
        <f t="shared" si="9"/>
        <v>0</v>
      </c>
      <c r="AH94" s="129">
        <f t="shared" si="10"/>
        <v>0</v>
      </c>
      <c r="AI94" s="129">
        <f t="shared" si="11"/>
        <v>0</v>
      </c>
      <c r="AJ94" s="129">
        <f t="shared" si="12"/>
        <v>0</v>
      </c>
      <c r="AK94" s="129">
        <f t="shared" si="13"/>
        <v>3.3256697235014773E-2</v>
      </c>
      <c r="AL94" s="129">
        <f t="shared" si="14"/>
        <v>0</v>
      </c>
      <c r="AM94" s="2"/>
    </row>
    <row r="95" spans="1:39" x14ac:dyDescent="0.75">
      <c r="A95" s="2"/>
      <c r="B95" s="2"/>
      <c r="C95" s="2" t="s">
        <v>1239</v>
      </c>
      <c r="D95" s="273">
        <f>[2]TAX!AM96</f>
        <v>0</v>
      </c>
      <c r="E95" s="273">
        <f>[1]TAX!AN96</f>
        <v>0</v>
      </c>
      <c r="F95" s="273">
        <f>[1]TAX!AO96</f>
        <v>0</v>
      </c>
      <c r="G95" s="273">
        <f>[1]TAX!AP96</f>
        <v>0</v>
      </c>
      <c r="H95" s="273">
        <f>[1]TAX!AQ96</f>
        <v>0</v>
      </c>
      <c r="I95" s="273">
        <f>[1]TAX!AR96</f>
        <v>0</v>
      </c>
      <c r="J95" s="273">
        <f>[1]TAX!AS96</f>
        <v>0</v>
      </c>
      <c r="K95" s="285" t="e">
        <f>IF(SUT!C96,Y95/SUT!C96,0)</f>
        <v>#DIV/0!</v>
      </c>
      <c r="L95" s="129">
        <f>IF(SUT!D96,Z95/SUT!D96,0)</f>
        <v>0</v>
      </c>
      <c r="M95" s="129">
        <f>IF(SUT!V96,AA95/SUT!V96,0)</f>
        <v>0</v>
      </c>
      <c r="N95" s="129">
        <f>IF(SUT!D96,AB95/SUT!D96,0)</f>
        <v>0</v>
      </c>
      <c r="O95" s="129" t="e">
        <f>IF((SUT!$C96+SUT!$D96),AC95/(SUT!$C96+SUT!$D96),0)</f>
        <v>#DIV/0!</v>
      </c>
      <c r="P95" s="129" t="e">
        <f>IF((SUT!$C96+SUT!$D96),AD95/(SUT!$C96+SUT!$D96),0)</f>
        <v>#DIV/0!</v>
      </c>
      <c r="Q95" s="129" t="e">
        <f>IF((SUT!$C96+SUT!$D96),AE95/(SUT!$C96+SUT!$D96),0)</f>
        <v>#DIV/0!</v>
      </c>
      <c r="R95" s="286" t="e">
        <f>D95*SUT!C96</f>
        <v>#DIV/0!</v>
      </c>
      <c r="S95" s="206">
        <f>E95*SUT!D96</f>
        <v>0</v>
      </c>
      <c r="T95" s="206">
        <f>F95*SUT!V96</f>
        <v>0</v>
      </c>
      <c r="U95" s="206">
        <f>G95*SUT!D96</f>
        <v>0</v>
      </c>
      <c r="V95" s="206" t="e">
        <f>(SUT!$C96+SUT!$D96)*H95</f>
        <v>#DIV/0!</v>
      </c>
      <c r="W95" s="206" t="e">
        <f>(SUT!$C96+SUT!$D96)*I95</f>
        <v>#DIV/0!</v>
      </c>
      <c r="X95" s="206" t="e">
        <f>(SUT!$C96+SUT!$D96)*J95</f>
        <v>#DIV/0!</v>
      </c>
      <c r="Y95" s="283"/>
      <c r="Z95" s="284"/>
      <c r="AA95" s="284"/>
      <c r="AB95" s="284"/>
      <c r="AC95" s="284"/>
      <c r="AD95" s="284"/>
      <c r="AE95" s="284"/>
      <c r="AF95" s="285">
        <f t="shared" si="15"/>
        <v>0</v>
      </c>
      <c r="AG95" s="129">
        <f t="shared" si="9"/>
        <v>0</v>
      </c>
      <c r="AH95" s="129">
        <f t="shared" si="10"/>
        <v>0</v>
      </c>
      <c r="AI95" s="129">
        <f t="shared" si="11"/>
        <v>0</v>
      </c>
      <c r="AJ95" s="129">
        <f t="shared" si="12"/>
        <v>0</v>
      </c>
      <c r="AK95" s="129">
        <f t="shared" si="13"/>
        <v>0</v>
      </c>
      <c r="AL95" s="129">
        <f t="shared" si="14"/>
        <v>0</v>
      </c>
      <c r="AM95" s="2"/>
    </row>
    <row r="96" spans="1:39" x14ac:dyDescent="0.75">
      <c r="A96" s="2"/>
      <c r="B96" s="2"/>
      <c r="C96" s="2" t="s">
        <v>196</v>
      </c>
      <c r="D96" s="273">
        <f>[2]TAX!AM97</f>
        <v>0</v>
      </c>
      <c r="E96" s="273">
        <f>[1]TAX!AN97</f>
        <v>0</v>
      </c>
      <c r="F96" s="273">
        <f>[1]TAX!AO97</f>
        <v>0</v>
      </c>
      <c r="G96" s="273">
        <f>[1]TAX!AP97</f>
        <v>0</v>
      </c>
      <c r="H96" s="273">
        <f>[1]TAX!AQ97</f>
        <v>0</v>
      </c>
      <c r="I96" s="273">
        <f>[1]TAX!AR97</f>
        <v>1.8231102661177848E-2</v>
      </c>
      <c r="J96" s="273">
        <f>[1]TAX!AS97</f>
        <v>0</v>
      </c>
      <c r="K96" s="285" t="e">
        <f>IF(SUT!C97,Y96/SUT!C97,0)</f>
        <v>#DIV/0!</v>
      </c>
      <c r="L96" s="129">
        <f>IF(SUT!D97,Z96/SUT!D97,0)</f>
        <v>0</v>
      </c>
      <c r="M96" s="129">
        <f>IF(SUT!V97,AA96/SUT!V97,0)</f>
        <v>0</v>
      </c>
      <c r="N96" s="129">
        <f>IF(SUT!D97,AB96/SUT!D97,0)</f>
        <v>0</v>
      </c>
      <c r="O96" s="129" t="e">
        <f>IF((SUT!$C97+SUT!$D97),AC96/(SUT!$C97+SUT!$D97),0)</f>
        <v>#DIV/0!</v>
      </c>
      <c r="P96" s="129" t="e">
        <f>IF((SUT!$C97+SUT!$D97),AD96/(SUT!$C97+SUT!$D97),0)</f>
        <v>#DIV/0!</v>
      </c>
      <c r="Q96" s="129" t="e">
        <f>IF((SUT!$C97+SUT!$D97),AE96/(SUT!$C97+SUT!$D97),0)</f>
        <v>#DIV/0!</v>
      </c>
      <c r="R96" s="286" t="e">
        <f>D96*SUT!C97</f>
        <v>#DIV/0!</v>
      </c>
      <c r="S96" s="206">
        <f>E96*SUT!D97</f>
        <v>0</v>
      </c>
      <c r="T96" s="206">
        <f>F96*SUT!V97</f>
        <v>0</v>
      </c>
      <c r="U96" s="206">
        <f>G96*SUT!D97</f>
        <v>0</v>
      </c>
      <c r="V96" s="206" t="e">
        <f>(SUT!$C97+SUT!$D97)*H96</f>
        <v>#DIV/0!</v>
      </c>
      <c r="W96" s="206" t="e">
        <f>(SUT!$C97+SUT!$D97)*I96</f>
        <v>#DIV/0!</v>
      </c>
      <c r="X96" s="206" t="e">
        <f>(SUT!$C97+SUT!$D97)*J96</f>
        <v>#DIV/0!</v>
      </c>
      <c r="Y96" s="283"/>
      <c r="Z96" s="284"/>
      <c r="AA96" s="284"/>
      <c r="AB96" s="284"/>
      <c r="AC96" s="284"/>
      <c r="AD96" s="284"/>
      <c r="AE96" s="284"/>
      <c r="AF96" s="285">
        <f t="shared" si="15"/>
        <v>0</v>
      </c>
      <c r="AG96" s="129">
        <f t="shared" si="9"/>
        <v>0</v>
      </c>
      <c r="AH96" s="129">
        <f t="shared" si="10"/>
        <v>0</v>
      </c>
      <c r="AI96" s="129">
        <f t="shared" si="11"/>
        <v>0</v>
      </c>
      <c r="AJ96" s="129">
        <f t="shared" si="12"/>
        <v>0</v>
      </c>
      <c r="AK96" s="129">
        <f t="shared" si="13"/>
        <v>1.8231102661177848E-2</v>
      </c>
      <c r="AL96" s="129">
        <f t="shared" si="14"/>
        <v>0</v>
      </c>
      <c r="AM96" s="2"/>
    </row>
    <row r="97" spans="1:39" x14ac:dyDescent="0.75">
      <c r="A97" s="2"/>
      <c r="B97" s="2"/>
      <c r="C97" s="2" t="s">
        <v>1243</v>
      </c>
      <c r="D97" s="273">
        <f>[2]TAX!AM98</f>
        <v>0</v>
      </c>
      <c r="E97" s="273">
        <f>[1]TAX!AN98</f>
        <v>0</v>
      </c>
      <c r="F97" s="273">
        <f>[1]TAX!AO98</f>
        <v>0</v>
      </c>
      <c r="G97" s="273">
        <f>[1]TAX!AP98</f>
        <v>0</v>
      </c>
      <c r="H97" s="273">
        <f>[1]TAX!AQ98</f>
        <v>0</v>
      </c>
      <c r="I97" s="273">
        <f>[1]TAX!AR98</f>
        <v>2.9488078484998105E-2</v>
      </c>
      <c r="J97" s="273">
        <f>[1]TAX!AS98</f>
        <v>0</v>
      </c>
      <c r="K97" s="285" t="e">
        <f>IF(SUT!C98,Y97/SUT!C98,0)</f>
        <v>#DIV/0!</v>
      </c>
      <c r="L97" s="129">
        <f>IF(SUT!D98,Z97/SUT!D98,0)</f>
        <v>0</v>
      </c>
      <c r="M97" s="129">
        <f>IF(SUT!V98,AA97/SUT!V98,0)</f>
        <v>0</v>
      </c>
      <c r="N97" s="129">
        <f>IF(SUT!D98,AB97/SUT!D98,0)</f>
        <v>0</v>
      </c>
      <c r="O97" s="129" t="e">
        <f>IF((SUT!$C98+SUT!$D98),AC97/(SUT!$C98+SUT!$D98),0)</f>
        <v>#DIV/0!</v>
      </c>
      <c r="P97" s="129" t="e">
        <f>IF((SUT!$C98+SUT!$D98),AD97/(SUT!$C98+SUT!$D98),0)</f>
        <v>#DIV/0!</v>
      </c>
      <c r="Q97" s="129" t="e">
        <f>IF((SUT!$C98+SUT!$D98),AE97/(SUT!$C98+SUT!$D98),0)</f>
        <v>#DIV/0!</v>
      </c>
      <c r="R97" s="286" t="e">
        <f>D97*SUT!C98</f>
        <v>#DIV/0!</v>
      </c>
      <c r="S97" s="206">
        <f>E97*SUT!D98</f>
        <v>0</v>
      </c>
      <c r="T97" s="206">
        <f>F97*SUT!V98</f>
        <v>0</v>
      </c>
      <c r="U97" s="206">
        <f>G97*SUT!D98</f>
        <v>0</v>
      </c>
      <c r="V97" s="206" t="e">
        <f>(SUT!$C98+SUT!$D98)*H97</f>
        <v>#DIV/0!</v>
      </c>
      <c r="W97" s="206" t="e">
        <f>(SUT!$C98+SUT!$D98)*I97</f>
        <v>#DIV/0!</v>
      </c>
      <c r="X97" s="206" t="e">
        <f>(SUT!$C98+SUT!$D98)*J97</f>
        <v>#DIV/0!</v>
      </c>
      <c r="Y97" s="283"/>
      <c r="Z97" s="284"/>
      <c r="AA97" s="284"/>
      <c r="AB97" s="284"/>
      <c r="AC97" s="284"/>
      <c r="AD97" s="284"/>
      <c r="AE97" s="284"/>
      <c r="AF97" s="285">
        <f t="shared" si="15"/>
        <v>0</v>
      </c>
      <c r="AG97" s="129">
        <f t="shared" si="9"/>
        <v>0</v>
      </c>
      <c r="AH97" s="129">
        <f t="shared" si="10"/>
        <v>0</v>
      </c>
      <c r="AI97" s="129">
        <f t="shared" si="11"/>
        <v>0</v>
      </c>
      <c r="AJ97" s="129">
        <f t="shared" si="12"/>
        <v>0</v>
      </c>
      <c r="AK97" s="129">
        <f t="shared" si="13"/>
        <v>2.9488078484998105E-2</v>
      </c>
      <c r="AL97" s="129">
        <f t="shared" si="14"/>
        <v>0</v>
      </c>
      <c r="AM97" s="2"/>
    </row>
    <row r="98" spans="1:39" x14ac:dyDescent="0.75">
      <c r="A98" s="2"/>
      <c r="B98" s="2"/>
      <c r="C98" s="2" t="s">
        <v>1246</v>
      </c>
      <c r="D98" s="273">
        <f>[2]TAX!AM99</f>
        <v>0</v>
      </c>
      <c r="E98" s="273">
        <f>[1]TAX!AN99</f>
        <v>0</v>
      </c>
      <c r="F98" s="273">
        <f>[1]TAX!AO99</f>
        <v>0</v>
      </c>
      <c r="G98" s="273">
        <f>[1]TAX!AP99</f>
        <v>0</v>
      </c>
      <c r="H98" s="273">
        <f>[1]TAX!AQ99</f>
        <v>0</v>
      </c>
      <c r="I98" s="273">
        <f>[1]TAX!AR99</f>
        <v>6.695015721173557E-2</v>
      </c>
      <c r="J98" s="273">
        <f>[1]TAX!AS99</f>
        <v>3.5801333606058242E-8</v>
      </c>
      <c r="K98" s="285" t="e">
        <f>IF(SUT!C99,Y98/SUT!C99,0)</f>
        <v>#DIV/0!</v>
      </c>
      <c r="L98" s="129">
        <f>IF(SUT!D99,Z98/SUT!D99,0)</f>
        <v>0</v>
      </c>
      <c r="M98" s="129">
        <f>IF(SUT!V99,AA98/SUT!V99,0)</f>
        <v>0</v>
      </c>
      <c r="N98" s="129">
        <f>IF(SUT!D99,AB98/SUT!D99,0)</f>
        <v>0</v>
      </c>
      <c r="O98" s="129" t="e">
        <f>IF((SUT!$C99+SUT!$D99),AC98/(SUT!$C99+SUT!$D99),0)</f>
        <v>#DIV/0!</v>
      </c>
      <c r="P98" s="129" t="e">
        <f>IF((SUT!$C99+SUT!$D99),AD98/(SUT!$C99+SUT!$D99),0)</f>
        <v>#DIV/0!</v>
      </c>
      <c r="Q98" s="129" t="e">
        <f>IF((SUT!$C99+SUT!$D99),AE98/(SUT!$C99+SUT!$D99),0)</f>
        <v>#DIV/0!</v>
      </c>
      <c r="R98" s="286" t="e">
        <f>D98*SUT!C99</f>
        <v>#DIV/0!</v>
      </c>
      <c r="S98" s="206">
        <f>E98*SUT!D99</f>
        <v>0</v>
      </c>
      <c r="T98" s="206">
        <f>F98*SUT!V99</f>
        <v>0</v>
      </c>
      <c r="U98" s="206">
        <f>G98*SUT!D99</f>
        <v>0</v>
      </c>
      <c r="V98" s="206" t="e">
        <f>(SUT!$C99+SUT!$D99)*H98</f>
        <v>#DIV/0!</v>
      </c>
      <c r="W98" s="206" t="e">
        <f>(SUT!$C99+SUT!$D99)*I98</f>
        <v>#DIV/0!</v>
      </c>
      <c r="X98" s="206" t="e">
        <f>(SUT!$C99+SUT!$D99)*J98</f>
        <v>#DIV/0!</v>
      </c>
      <c r="Y98" s="283"/>
      <c r="Z98" s="284"/>
      <c r="AA98" s="284"/>
      <c r="AB98" s="284"/>
      <c r="AC98" s="284"/>
      <c r="AD98" s="284"/>
      <c r="AE98" s="284"/>
      <c r="AF98" s="285">
        <f t="shared" si="15"/>
        <v>0</v>
      </c>
      <c r="AG98" s="129">
        <f t="shared" si="9"/>
        <v>0</v>
      </c>
      <c r="AH98" s="129">
        <f t="shared" si="10"/>
        <v>0</v>
      </c>
      <c r="AI98" s="129">
        <f t="shared" si="11"/>
        <v>0</v>
      </c>
      <c r="AJ98" s="129">
        <f t="shared" si="12"/>
        <v>0</v>
      </c>
      <c r="AK98" s="129">
        <f t="shared" si="13"/>
        <v>6.695015721173557E-2</v>
      </c>
      <c r="AL98" s="129">
        <f t="shared" si="14"/>
        <v>3.5801333606058242E-8</v>
      </c>
      <c r="AM98" s="2"/>
    </row>
    <row r="99" spans="1:39" x14ac:dyDescent="0.75">
      <c r="A99" s="2"/>
      <c r="B99" s="2"/>
      <c r="C99" s="2" t="s">
        <v>1249</v>
      </c>
      <c r="D99" s="273">
        <f>[2]TAX!AM100</f>
        <v>0</v>
      </c>
      <c r="E99" s="273">
        <f>[1]TAX!AN100</f>
        <v>3.9977376972039942E-5</v>
      </c>
      <c r="F99" s="273">
        <f>[1]TAX!AO100</f>
        <v>0</v>
      </c>
      <c r="G99" s="273">
        <f>[1]TAX!AP100</f>
        <v>0</v>
      </c>
      <c r="H99" s="273">
        <f>[1]TAX!AQ100</f>
        <v>0</v>
      </c>
      <c r="I99" s="273">
        <f>[1]TAX!AR100</f>
        <v>8.6967381137565275E-3</v>
      </c>
      <c r="J99" s="273">
        <f>[1]TAX!AS100</f>
        <v>0.40227285260278406</v>
      </c>
      <c r="K99" s="285" t="e">
        <f>IF(SUT!C100,Y99/SUT!C100,0)</f>
        <v>#DIV/0!</v>
      </c>
      <c r="L99" s="129">
        <f>IF(SUT!D100,Z99/SUT!D100,0)</f>
        <v>0</v>
      </c>
      <c r="M99" s="129">
        <f>IF(SUT!V100,AA99/SUT!V100,0)</f>
        <v>0</v>
      </c>
      <c r="N99" s="129">
        <f>IF(SUT!D100,AB99/SUT!D100,0)</f>
        <v>0</v>
      </c>
      <c r="O99" s="129" t="e">
        <f>IF((SUT!$C100+SUT!$D100),AC99/(SUT!$C100+SUT!$D100),0)</f>
        <v>#DIV/0!</v>
      </c>
      <c r="P99" s="129" t="e">
        <f>IF((SUT!$C100+SUT!$D100),AD99/(SUT!$C100+SUT!$D100),0)</f>
        <v>#DIV/0!</v>
      </c>
      <c r="Q99" s="129" t="e">
        <f>IF((SUT!$C100+SUT!$D100),AE99/(SUT!$C100+SUT!$D100),0)</f>
        <v>#DIV/0!</v>
      </c>
      <c r="R99" s="286" t="e">
        <f>D99*SUT!C100</f>
        <v>#DIV/0!</v>
      </c>
      <c r="S99" s="206">
        <f>E99*SUT!D100</f>
        <v>0</v>
      </c>
      <c r="T99" s="206">
        <f>F99*SUT!V100</f>
        <v>0</v>
      </c>
      <c r="U99" s="206">
        <f>G99*SUT!D100</f>
        <v>0</v>
      </c>
      <c r="V99" s="206" t="e">
        <f>(SUT!$C100+SUT!$D100)*H99</f>
        <v>#DIV/0!</v>
      </c>
      <c r="W99" s="206" t="e">
        <f>(SUT!$C100+SUT!$D100)*I99</f>
        <v>#DIV/0!</v>
      </c>
      <c r="X99" s="206" t="e">
        <f>(SUT!$C100+SUT!$D100)*J99</f>
        <v>#DIV/0!</v>
      </c>
      <c r="Y99" s="283"/>
      <c r="Z99" s="284"/>
      <c r="AA99" s="284"/>
      <c r="AB99" s="284"/>
      <c r="AC99" s="284"/>
      <c r="AD99" s="284"/>
      <c r="AE99" s="284"/>
      <c r="AF99" s="285">
        <f t="shared" si="15"/>
        <v>0</v>
      </c>
      <c r="AG99" s="129">
        <f t="shared" si="9"/>
        <v>3.9977376972039942E-5</v>
      </c>
      <c r="AH99" s="129">
        <f t="shared" si="10"/>
        <v>0</v>
      </c>
      <c r="AI99" s="129">
        <f t="shared" si="11"/>
        <v>0</v>
      </c>
      <c r="AJ99" s="129">
        <f t="shared" si="12"/>
        <v>0</v>
      </c>
      <c r="AK99" s="129">
        <f t="shared" si="13"/>
        <v>8.6967381137565275E-3</v>
      </c>
      <c r="AL99" s="129">
        <f t="shared" si="14"/>
        <v>0.40227285260278406</v>
      </c>
      <c r="AM99" s="2"/>
    </row>
    <row r="100" spans="1:39" x14ac:dyDescent="0.75">
      <c r="A100" s="2"/>
      <c r="B100" s="2"/>
      <c r="C100" s="2" t="s">
        <v>1252</v>
      </c>
      <c r="D100" s="273">
        <f>[2]TAX!AM101</f>
        <v>0</v>
      </c>
      <c r="E100" s="273">
        <f>[1]TAX!AN101</f>
        <v>0</v>
      </c>
      <c r="F100" s="273">
        <f>[1]TAX!AO101</f>
        <v>0</v>
      </c>
      <c r="G100" s="273">
        <f>[1]TAX!AP101</f>
        <v>0</v>
      </c>
      <c r="H100" s="273">
        <f>[1]TAX!AQ101</f>
        <v>0</v>
      </c>
      <c r="I100" s="273">
        <f>[1]TAX!AR101</f>
        <v>2.1238796851018465E-2</v>
      </c>
      <c r="J100" s="273">
        <f>[1]TAX!AS101</f>
        <v>0</v>
      </c>
      <c r="K100" s="285" t="e">
        <f>IF(SUT!C101,Y100/SUT!C101,0)</f>
        <v>#DIV/0!</v>
      </c>
      <c r="L100" s="129">
        <f>IF(SUT!D101,Z100/SUT!D101,0)</f>
        <v>0</v>
      </c>
      <c r="M100" s="129">
        <f>IF(SUT!V101,AA100/SUT!V101,0)</f>
        <v>0</v>
      </c>
      <c r="N100" s="129">
        <f>IF(SUT!D101,AB100/SUT!D101,0)</f>
        <v>0</v>
      </c>
      <c r="O100" s="129" t="e">
        <f>IF((SUT!$C101+SUT!$D101),AC100/(SUT!$C101+SUT!$D101),0)</f>
        <v>#DIV/0!</v>
      </c>
      <c r="P100" s="129" t="e">
        <f>IF((SUT!$C101+SUT!$D101),AD100/(SUT!$C101+SUT!$D101),0)</f>
        <v>#DIV/0!</v>
      </c>
      <c r="Q100" s="129" t="e">
        <f>IF((SUT!$C101+SUT!$D101),AE100/(SUT!$C101+SUT!$D101),0)</f>
        <v>#DIV/0!</v>
      </c>
      <c r="R100" s="286" t="e">
        <f>D100*SUT!C101</f>
        <v>#DIV/0!</v>
      </c>
      <c r="S100" s="206">
        <f>E100*SUT!D101</f>
        <v>0</v>
      </c>
      <c r="T100" s="206">
        <f>F100*SUT!V101</f>
        <v>0</v>
      </c>
      <c r="U100" s="206">
        <f>G100*SUT!D101</f>
        <v>0</v>
      </c>
      <c r="V100" s="206" t="e">
        <f>(SUT!$C101+SUT!$D101)*H100</f>
        <v>#DIV/0!</v>
      </c>
      <c r="W100" s="206" t="e">
        <f>(SUT!$C101+SUT!$D101)*I100</f>
        <v>#DIV/0!</v>
      </c>
      <c r="X100" s="206" t="e">
        <f>(SUT!$C101+SUT!$D101)*J100</f>
        <v>#DIV/0!</v>
      </c>
      <c r="Y100" s="283"/>
      <c r="Z100" s="284"/>
      <c r="AA100" s="284"/>
      <c r="AB100" s="284"/>
      <c r="AC100" s="284"/>
      <c r="AD100" s="284"/>
      <c r="AE100" s="284"/>
      <c r="AF100" s="285">
        <f t="shared" si="15"/>
        <v>0</v>
      </c>
      <c r="AG100" s="129">
        <f t="shared" si="9"/>
        <v>0</v>
      </c>
      <c r="AH100" s="129">
        <f t="shared" si="10"/>
        <v>0</v>
      </c>
      <c r="AI100" s="129">
        <f t="shared" si="11"/>
        <v>0</v>
      </c>
      <c r="AJ100" s="129">
        <f t="shared" si="12"/>
        <v>0</v>
      </c>
      <c r="AK100" s="129">
        <f t="shared" si="13"/>
        <v>2.1238796851018465E-2</v>
      </c>
      <c r="AL100" s="129">
        <f t="shared" si="14"/>
        <v>0</v>
      </c>
      <c r="AM100" s="2"/>
    </row>
    <row r="101" spans="1:39" x14ac:dyDescent="0.75">
      <c r="A101" s="2"/>
      <c r="B101" s="2"/>
      <c r="C101" s="2" t="s">
        <v>1255</v>
      </c>
      <c r="D101" s="273">
        <f>[2]TAX!AM102</f>
        <v>0</v>
      </c>
      <c r="E101" s="273">
        <f>[1]TAX!AN102</f>
        <v>0</v>
      </c>
      <c r="F101" s="273">
        <f>[1]TAX!AO102</f>
        <v>0</v>
      </c>
      <c r="G101" s="273">
        <f>[1]TAX!AP102</f>
        <v>0</v>
      </c>
      <c r="H101" s="273">
        <f>[1]TAX!AQ102</f>
        <v>0</v>
      </c>
      <c r="I101" s="273">
        <f>[1]TAX!AR102</f>
        <v>2.2616729921951715E-2</v>
      </c>
      <c r="J101" s="273">
        <f>[1]TAX!AS102</f>
        <v>0</v>
      </c>
      <c r="K101" s="285" t="e">
        <f>IF(SUT!C102,Y101/SUT!C102,0)</f>
        <v>#DIV/0!</v>
      </c>
      <c r="L101" s="129">
        <f>IF(SUT!D102,Z101/SUT!D102,0)</f>
        <v>0</v>
      </c>
      <c r="M101" s="129">
        <f>IF(SUT!V102,AA101/SUT!V102,0)</f>
        <v>0</v>
      </c>
      <c r="N101" s="129">
        <f>IF(SUT!D102,AB101/SUT!D102,0)</f>
        <v>0</v>
      </c>
      <c r="O101" s="129" t="e">
        <f>IF((SUT!$C102+SUT!$D102),AC101/(SUT!$C102+SUT!$D102),0)</f>
        <v>#DIV/0!</v>
      </c>
      <c r="P101" s="129" t="e">
        <f>IF((SUT!$C102+SUT!$D102),AD101/(SUT!$C102+SUT!$D102),0)</f>
        <v>#DIV/0!</v>
      </c>
      <c r="Q101" s="129" t="e">
        <f>IF((SUT!$C102+SUT!$D102),AE101/(SUT!$C102+SUT!$D102),0)</f>
        <v>#DIV/0!</v>
      </c>
      <c r="R101" s="286" t="e">
        <f>D101*SUT!C102</f>
        <v>#DIV/0!</v>
      </c>
      <c r="S101" s="206">
        <f>E101*SUT!D102</f>
        <v>0</v>
      </c>
      <c r="T101" s="206">
        <f>F101*SUT!V102</f>
        <v>0</v>
      </c>
      <c r="U101" s="206">
        <f>G101*SUT!D102</f>
        <v>0</v>
      </c>
      <c r="V101" s="206" t="e">
        <f>(SUT!$C102+SUT!$D102)*H101</f>
        <v>#DIV/0!</v>
      </c>
      <c r="W101" s="206" t="e">
        <f>(SUT!$C102+SUT!$D102)*I101</f>
        <v>#DIV/0!</v>
      </c>
      <c r="X101" s="206" t="e">
        <f>(SUT!$C102+SUT!$D102)*J101</f>
        <v>#DIV/0!</v>
      </c>
      <c r="Y101" s="283"/>
      <c r="Z101" s="284"/>
      <c r="AA101" s="284"/>
      <c r="AB101" s="284"/>
      <c r="AC101" s="284"/>
      <c r="AD101" s="284"/>
      <c r="AE101" s="284"/>
      <c r="AF101" s="285">
        <f t="shared" si="15"/>
        <v>0</v>
      </c>
      <c r="AG101" s="129">
        <f t="shared" si="9"/>
        <v>0</v>
      </c>
      <c r="AH101" s="129">
        <f t="shared" si="10"/>
        <v>0</v>
      </c>
      <c r="AI101" s="129">
        <f t="shared" si="11"/>
        <v>0</v>
      </c>
      <c r="AJ101" s="129">
        <f t="shared" si="12"/>
        <v>0</v>
      </c>
      <c r="AK101" s="129">
        <f t="shared" si="13"/>
        <v>2.2616729921951715E-2</v>
      </c>
      <c r="AL101" s="129">
        <f t="shared" si="14"/>
        <v>0</v>
      </c>
      <c r="AM101" s="2"/>
    </row>
    <row r="102" spans="1:39" x14ac:dyDescent="0.75">
      <c r="A102" s="2"/>
      <c r="B102" s="2"/>
      <c r="C102" s="2" t="s">
        <v>198</v>
      </c>
      <c r="D102" s="273">
        <f>[2]TAX!AM103</f>
        <v>0</v>
      </c>
      <c r="E102" s="273">
        <f>[1]TAX!AN103</f>
        <v>0</v>
      </c>
      <c r="F102" s="273">
        <f>[1]TAX!AO103</f>
        <v>0</v>
      </c>
      <c r="G102" s="273">
        <f>[1]TAX!AP103</f>
        <v>0</v>
      </c>
      <c r="H102" s="273">
        <f>[1]TAX!AQ103</f>
        <v>0</v>
      </c>
      <c r="I102" s="273">
        <f>[1]TAX!AR103</f>
        <v>0</v>
      </c>
      <c r="J102" s="273">
        <f>[1]TAX!AS103</f>
        <v>0</v>
      </c>
      <c r="K102" s="285" t="e">
        <f>IF(SUT!C103,Y102/SUT!C103,0)</f>
        <v>#DIV/0!</v>
      </c>
      <c r="L102" s="129">
        <f>IF(SUT!D103,Z102/SUT!D103,0)</f>
        <v>0</v>
      </c>
      <c r="M102" s="129">
        <f>IF(SUT!V103,AA102/SUT!V103,0)</f>
        <v>0</v>
      </c>
      <c r="N102" s="129">
        <f>IF(SUT!D103,AB102/SUT!D103,0)</f>
        <v>0</v>
      </c>
      <c r="O102" s="129" t="e">
        <f>IF((SUT!$C103+SUT!$D103),AC102/(SUT!$C103+SUT!$D103),0)</f>
        <v>#DIV/0!</v>
      </c>
      <c r="P102" s="129" t="e">
        <f>IF((SUT!$C103+SUT!$D103),AD102/(SUT!$C103+SUT!$D103),0)</f>
        <v>#DIV/0!</v>
      </c>
      <c r="Q102" s="129" t="e">
        <f>IF((SUT!$C103+SUT!$D103),AE102/(SUT!$C103+SUT!$D103),0)</f>
        <v>#DIV/0!</v>
      </c>
      <c r="R102" s="286" t="e">
        <f>D102*SUT!C103</f>
        <v>#DIV/0!</v>
      </c>
      <c r="S102" s="206">
        <f>E102*SUT!D103</f>
        <v>0</v>
      </c>
      <c r="T102" s="206">
        <f>F102*SUT!V103</f>
        <v>0</v>
      </c>
      <c r="U102" s="206">
        <f>G102*SUT!D103</f>
        <v>0</v>
      </c>
      <c r="V102" s="206" t="e">
        <f>(SUT!$C103+SUT!$D103)*H102</f>
        <v>#DIV/0!</v>
      </c>
      <c r="W102" s="206" t="e">
        <f>(SUT!$C103+SUT!$D103)*I102</f>
        <v>#DIV/0!</v>
      </c>
      <c r="X102" s="206" t="e">
        <f>(SUT!$C103+SUT!$D103)*J102</f>
        <v>#DIV/0!</v>
      </c>
      <c r="Y102" s="283"/>
      <c r="Z102" s="284"/>
      <c r="AA102" s="284"/>
      <c r="AB102" s="284"/>
      <c r="AC102" s="284"/>
      <c r="AD102" s="284"/>
      <c r="AE102" s="284"/>
      <c r="AF102" s="285">
        <f t="shared" si="15"/>
        <v>0</v>
      </c>
      <c r="AG102" s="129">
        <f t="shared" si="9"/>
        <v>0</v>
      </c>
      <c r="AH102" s="129">
        <f t="shared" si="10"/>
        <v>0</v>
      </c>
      <c r="AI102" s="129">
        <f t="shared" si="11"/>
        <v>0</v>
      </c>
      <c r="AJ102" s="129">
        <f t="shared" si="12"/>
        <v>0</v>
      </c>
      <c r="AK102" s="129">
        <f t="shared" si="13"/>
        <v>0</v>
      </c>
      <c r="AL102" s="129">
        <f t="shared" si="14"/>
        <v>0</v>
      </c>
      <c r="AM102" s="2"/>
    </row>
    <row r="103" spans="1:39" x14ac:dyDescent="0.75">
      <c r="A103" s="2"/>
      <c r="B103" s="2"/>
      <c r="C103" s="2" t="s">
        <v>200</v>
      </c>
      <c r="D103" s="273">
        <f>[2]TAX!AM104</f>
        <v>0</v>
      </c>
      <c r="E103" s="273">
        <f>[1]TAX!AN104</f>
        <v>0</v>
      </c>
      <c r="F103" s="273">
        <f>[1]TAX!AO104</f>
        <v>0</v>
      </c>
      <c r="G103" s="273">
        <f>[1]TAX!AP104</f>
        <v>0</v>
      </c>
      <c r="H103" s="273">
        <f>[1]TAX!AQ104</f>
        <v>0</v>
      </c>
      <c r="I103" s="273">
        <f>[1]TAX!AR104</f>
        <v>8.9525806640982286E-4</v>
      </c>
      <c r="J103" s="273">
        <f>[1]TAX!AS104</f>
        <v>0</v>
      </c>
      <c r="K103" s="285" t="e">
        <f>IF(SUT!C104,Y103/SUT!C104,0)</f>
        <v>#DIV/0!</v>
      </c>
      <c r="L103" s="129">
        <f>IF(SUT!D104,Z103/SUT!D104,0)</f>
        <v>0</v>
      </c>
      <c r="M103" s="129">
        <f>IF(SUT!V104,AA103/SUT!V104,0)</f>
        <v>0</v>
      </c>
      <c r="N103" s="129">
        <f>IF(SUT!D104,AB103/SUT!D104,0)</f>
        <v>0</v>
      </c>
      <c r="O103" s="129" t="e">
        <f>IF((SUT!$C104+SUT!$D104),AC103/(SUT!$C104+SUT!$D104),0)</f>
        <v>#DIV/0!</v>
      </c>
      <c r="P103" s="129" t="e">
        <f>IF((SUT!$C104+SUT!$D104),AD103/(SUT!$C104+SUT!$D104),0)</f>
        <v>#DIV/0!</v>
      </c>
      <c r="Q103" s="129" t="e">
        <f>IF((SUT!$C104+SUT!$D104),AE103/(SUT!$C104+SUT!$D104),0)</f>
        <v>#DIV/0!</v>
      </c>
      <c r="R103" s="286" t="e">
        <f>D103*SUT!C104</f>
        <v>#DIV/0!</v>
      </c>
      <c r="S103" s="206">
        <f>E103*SUT!D104</f>
        <v>0</v>
      </c>
      <c r="T103" s="206">
        <f>F103*SUT!V104</f>
        <v>0</v>
      </c>
      <c r="U103" s="206">
        <f>G103*SUT!D104</f>
        <v>0</v>
      </c>
      <c r="V103" s="206" t="e">
        <f>(SUT!$C104+SUT!$D104)*H103</f>
        <v>#DIV/0!</v>
      </c>
      <c r="W103" s="206" t="e">
        <f>(SUT!$C104+SUT!$D104)*I103</f>
        <v>#DIV/0!</v>
      </c>
      <c r="X103" s="206" t="e">
        <f>(SUT!$C104+SUT!$D104)*J103</f>
        <v>#DIV/0!</v>
      </c>
      <c r="Y103" s="283"/>
      <c r="Z103" s="284"/>
      <c r="AA103" s="284"/>
      <c r="AB103" s="284"/>
      <c r="AC103" s="284"/>
      <c r="AD103" s="284"/>
      <c r="AE103" s="284"/>
      <c r="AF103" s="285">
        <f t="shared" si="15"/>
        <v>0</v>
      </c>
      <c r="AG103" s="129">
        <f t="shared" si="9"/>
        <v>0</v>
      </c>
      <c r="AH103" s="129">
        <f t="shared" si="10"/>
        <v>0</v>
      </c>
      <c r="AI103" s="129">
        <f t="shared" si="11"/>
        <v>0</v>
      </c>
      <c r="AJ103" s="129">
        <f t="shared" si="12"/>
        <v>0</v>
      </c>
      <c r="AK103" s="129">
        <f t="shared" si="13"/>
        <v>8.9525806640982286E-4</v>
      </c>
      <c r="AL103" s="129">
        <f t="shared" si="14"/>
        <v>0</v>
      </c>
      <c r="AM103" s="2"/>
    </row>
    <row r="104" spans="1:39" x14ac:dyDescent="0.75">
      <c r="A104" s="2"/>
      <c r="B104" s="2"/>
      <c r="C104" s="2" t="s">
        <v>203</v>
      </c>
      <c r="D104" s="273">
        <f>[2]TAX!AM105</f>
        <v>0</v>
      </c>
      <c r="E104" s="273">
        <f>[1]TAX!AN105</f>
        <v>0</v>
      </c>
      <c r="F104" s="273">
        <f>[1]TAX!AO105</f>
        <v>0</v>
      </c>
      <c r="G104" s="273">
        <f>[1]TAX!AP105</f>
        <v>0</v>
      </c>
      <c r="H104" s="273">
        <f>[1]TAX!AQ105</f>
        <v>0</v>
      </c>
      <c r="I104" s="273">
        <f>[1]TAX!AR105</f>
        <v>2.428754875484624E-3</v>
      </c>
      <c r="J104" s="273">
        <f>[1]TAX!AS105</f>
        <v>0</v>
      </c>
      <c r="K104" s="285" t="e">
        <f>IF(SUT!C105,Y104/SUT!C105,0)</f>
        <v>#DIV/0!</v>
      </c>
      <c r="L104" s="129">
        <f>IF(SUT!D105,Z104/SUT!D105,0)</f>
        <v>0</v>
      </c>
      <c r="M104" s="129">
        <f>IF(SUT!V105,AA104/SUT!V105,0)</f>
        <v>0</v>
      </c>
      <c r="N104" s="129">
        <f>IF(SUT!D105,AB104/SUT!D105,0)</f>
        <v>0</v>
      </c>
      <c r="O104" s="129" t="e">
        <f>IF((SUT!$C105+SUT!$D105),AC104/(SUT!$C105+SUT!$D105),0)</f>
        <v>#DIV/0!</v>
      </c>
      <c r="P104" s="129" t="e">
        <f>IF((SUT!$C105+SUT!$D105),AD104/(SUT!$C105+SUT!$D105),0)</f>
        <v>#DIV/0!</v>
      </c>
      <c r="Q104" s="129" t="e">
        <f>IF((SUT!$C105+SUT!$D105),AE104/(SUT!$C105+SUT!$D105),0)</f>
        <v>#DIV/0!</v>
      </c>
      <c r="R104" s="286" t="e">
        <f>D104*SUT!C105</f>
        <v>#DIV/0!</v>
      </c>
      <c r="S104" s="206">
        <f>E104*SUT!D105</f>
        <v>0</v>
      </c>
      <c r="T104" s="206">
        <f>F104*SUT!V105</f>
        <v>0</v>
      </c>
      <c r="U104" s="206">
        <f>G104*SUT!D105</f>
        <v>0</v>
      </c>
      <c r="V104" s="206" t="e">
        <f>(SUT!$C105+SUT!$D105)*H104</f>
        <v>#DIV/0!</v>
      </c>
      <c r="W104" s="206" t="e">
        <f>(SUT!$C105+SUT!$D105)*I104</f>
        <v>#DIV/0!</v>
      </c>
      <c r="X104" s="206" t="e">
        <f>(SUT!$C105+SUT!$D105)*J104</f>
        <v>#DIV/0!</v>
      </c>
      <c r="Y104" s="283"/>
      <c r="Z104" s="284"/>
      <c r="AA104" s="284"/>
      <c r="AB104" s="284"/>
      <c r="AC104" s="284"/>
      <c r="AD104" s="284"/>
      <c r="AE104" s="284"/>
      <c r="AF104" s="285">
        <f t="shared" si="15"/>
        <v>0</v>
      </c>
      <c r="AG104" s="129">
        <f t="shared" si="9"/>
        <v>0</v>
      </c>
      <c r="AH104" s="129">
        <f t="shared" si="10"/>
        <v>0</v>
      </c>
      <c r="AI104" s="129">
        <f t="shared" si="11"/>
        <v>0</v>
      </c>
      <c r="AJ104" s="129">
        <f t="shared" si="12"/>
        <v>0</v>
      </c>
      <c r="AK104" s="129">
        <f t="shared" si="13"/>
        <v>2.428754875484624E-3</v>
      </c>
      <c r="AL104" s="129">
        <f t="shared" si="14"/>
        <v>0</v>
      </c>
      <c r="AM104" s="2"/>
    </row>
    <row r="105" spans="1:39" x14ac:dyDescent="0.75">
      <c r="A105" s="2"/>
      <c r="B105" s="2"/>
      <c r="C105" s="2" t="s">
        <v>1260</v>
      </c>
      <c r="D105" s="273">
        <f>[2]TAX!AM106</f>
        <v>0</v>
      </c>
      <c r="E105" s="273">
        <f>[1]TAX!AN106</f>
        <v>0</v>
      </c>
      <c r="F105" s="273">
        <f>[1]TAX!AO106</f>
        <v>0</v>
      </c>
      <c r="G105" s="273">
        <f>[1]TAX!AP106</f>
        <v>0</v>
      </c>
      <c r="H105" s="273">
        <f>[1]TAX!AQ106</f>
        <v>0</v>
      </c>
      <c r="I105" s="273">
        <f>[1]TAX!AR106</f>
        <v>2.7212050813081481E-3</v>
      </c>
      <c r="J105" s="273">
        <f>[1]TAX!AS106</f>
        <v>0</v>
      </c>
      <c r="K105" s="285" t="e">
        <f>IF(SUT!C106,Y105/SUT!C106,0)</f>
        <v>#DIV/0!</v>
      </c>
      <c r="L105" s="129">
        <f>IF(SUT!D106,Z105/SUT!D106,0)</f>
        <v>0</v>
      </c>
      <c r="M105" s="129">
        <f>IF(SUT!V106,AA105/SUT!V106,0)</f>
        <v>0</v>
      </c>
      <c r="N105" s="129">
        <f>IF(SUT!D106,AB105/SUT!D106,0)</f>
        <v>0</v>
      </c>
      <c r="O105" s="129" t="e">
        <f>IF((SUT!$C106+SUT!$D106),AC105/(SUT!$C106+SUT!$D106),0)</f>
        <v>#DIV/0!</v>
      </c>
      <c r="P105" s="129" t="e">
        <f>IF((SUT!$C106+SUT!$D106),AD105/(SUT!$C106+SUT!$D106),0)</f>
        <v>#DIV/0!</v>
      </c>
      <c r="Q105" s="129" t="e">
        <f>IF((SUT!$C106+SUT!$D106),AE105/(SUT!$C106+SUT!$D106),0)</f>
        <v>#DIV/0!</v>
      </c>
      <c r="R105" s="286" t="e">
        <f>D105*SUT!C106</f>
        <v>#DIV/0!</v>
      </c>
      <c r="S105" s="206">
        <f>E105*SUT!D106</f>
        <v>0</v>
      </c>
      <c r="T105" s="206">
        <f>F105*SUT!V106</f>
        <v>0</v>
      </c>
      <c r="U105" s="206">
        <f>G105*SUT!D106</f>
        <v>0</v>
      </c>
      <c r="V105" s="206" t="e">
        <f>(SUT!$C106+SUT!$D106)*H105</f>
        <v>#DIV/0!</v>
      </c>
      <c r="W105" s="206" t="e">
        <f>(SUT!$C106+SUT!$D106)*I105</f>
        <v>#DIV/0!</v>
      </c>
      <c r="X105" s="206" t="e">
        <f>(SUT!$C106+SUT!$D106)*J105</f>
        <v>#DIV/0!</v>
      </c>
      <c r="Y105" s="283"/>
      <c r="Z105" s="284"/>
      <c r="AA105" s="284"/>
      <c r="AB105" s="284"/>
      <c r="AC105" s="284"/>
      <c r="AD105" s="284"/>
      <c r="AE105" s="284"/>
      <c r="AF105" s="285">
        <f t="shared" si="15"/>
        <v>0</v>
      </c>
      <c r="AG105" s="129">
        <f t="shared" si="9"/>
        <v>0</v>
      </c>
      <c r="AH105" s="129">
        <f t="shared" si="10"/>
        <v>0</v>
      </c>
      <c r="AI105" s="129">
        <f t="shared" si="11"/>
        <v>0</v>
      </c>
      <c r="AJ105" s="129">
        <f t="shared" si="12"/>
        <v>0</v>
      </c>
      <c r="AK105" s="129">
        <f t="shared" si="13"/>
        <v>2.7212050813081481E-3</v>
      </c>
      <c r="AL105" s="129">
        <f t="shared" si="14"/>
        <v>0</v>
      </c>
      <c r="AM105" s="2"/>
    </row>
    <row r="106" spans="1:39" x14ac:dyDescent="0.75">
      <c r="A106" s="2"/>
      <c r="B106" s="2"/>
      <c r="C106" s="2" t="s">
        <v>1263</v>
      </c>
      <c r="D106" s="273">
        <f>[2]TAX!AM107</f>
        <v>0</v>
      </c>
      <c r="E106" s="273">
        <f>[1]TAX!AN107</f>
        <v>0</v>
      </c>
      <c r="F106" s="273">
        <f>[1]TAX!AO107</f>
        <v>0</v>
      </c>
      <c r="G106" s="273">
        <f>[1]TAX!AP107</f>
        <v>0</v>
      </c>
      <c r="H106" s="273">
        <f>[1]TAX!AQ107</f>
        <v>0</v>
      </c>
      <c r="I106" s="273">
        <f>[1]TAX!AR107</f>
        <v>1.2755230116045339E-2</v>
      </c>
      <c r="J106" s="273">
        <f>[1]TAX!AS107</f>
        <v>0</v>
      </c>
      <c r="K106" s="285" t="e">
        <f>IF(SUT!C107,Y106/SUT!C107,0)</f>
        <v>#DIV/0!</v>
      </c>
      <c r="L106" s="129">
        <f>IF(SUT!D107,Z106/SUT!D107,0)</f>
        <v>0</v>
      </c>
      <c r="M106" s="129">
        <f>IF(SUT!V107,AA106/SUT!V107,0)</f>
        <v>0</v>
      </c>
      <c r="N106" s="129">
        <f>IF(SUT!D107,AB106/SUT!D107,0)</f>
        <v>0</v>
      </c>
      <c r="O106" s="129" t="e">
        <f>IF((SUT!$C107+SUT!$D107),AC106/(SUT!$C107+SUT!$D107),0)</f>
        <v>#DIV/0!</v>
      </c>
      <c r="P106" s="129" t="e">
        <f>IF((SUT!$C107+SUT!$D107),AD106/(SUT!$C107+SUT!$D107),0)</f>
        <v>#DIV/0!</v>
      </c>
      <c r="Q106" s="129" t="e">
        <f>IF((SUT!$C107+SUT!$D107),AE106/(SUT!$C107+SUT!$D107),0)</f>
        <v>#DIV/0!</v>
      </c>
      <c r="R106" s="286" t="e">
        <f>D106*SUT!C107</f>
        <v>#DIV/0!</v>
      </c>
      <c r="S106" s="206">
        <f>E106*SUT!D107</f>
        <v>0</v>
      </c>
      <c r="T106" s="206">
        <f>F106*SUT!V107</f>
        <v>0</v>
      </c>
      <c r="U106" s="206">
        <f>G106*SUT!D107</f>
        <v>0</v>
      </c>
      <c r="V106" s="206" t="e">
        <f>(SUT!$C107+SUT!$D107)*H106</f>
        <v>#DIV/0!</v>
      </c>
      <c r="W106" s="206" t="e">
        <f>(SUT!$C107+SUT!$D107)*I106</f>
        <v>#DIV/0!</v>
      </c>
      <c r="X106" s="206" t="e">
        <f>(SUT!$C107+SUT!$D107)*J106</f>
        <v>#DIV/0!</v>
      </c>
      <c r="Y106" s="283"/>
      <c r="Z106" s="284"/>
      <c r="AA106" s="284"/>
      <c r="AB106" s="284"/>
      <c r="AC106" s="284"/>
      <c r="AD106" s="284"/>
      <c r="AE106" s="284"/>
      <c r="AF106" s="285">
        <f t="shared" si="15"/>
        <v>0</v>
      </c>
      <c r="AG106" s="129">
        <f t="shared" si="9"/>
        <v>0</v>
      </c>
      <c r="AH106" s="129">
        <f t="shared" si="10"/>
        <v>0</v>
      </c>
      <c r="AI106" s="129">
        <f t="shared" si="11"/>
        <v>0</v>
      </c>
      <c r="AJ106" s="129">
        <f t="shared" si="12"/>
        <v>0</v>
      </c>
      <c r="AK106" s="129">
        <f t="shared" si="13"/>
        <v>1.2755230116045339E-2</v>
      </c>
      <c r="AL106" s="129">
        <f t="shared" si="14"/>
        <v>0</v>
      </c>
      <c r="AM106" s="2"/>
    </row>
    <row r="107" spans="1:39" x14ac:dyDescent="0.75">
      <c r="A107" s="2"/>
      <c r="B107" s="2"/>
      <c r="C107" s="2" t="s">
        <v>1266</v>
      </c>
      <c r="D107" s="273">
        <f>[2]TAX!AM108</f>
        <v>0</v>
      </c>
      <c r="E107" s="273">
        <f>[1]TAX!AN108</f>
        <v>5.1346703886192092E-2</v>
      </c>
      <c r="F107" s="273">
        <f>[1]TAX!AO108</f>
        <v>0</v>
      </c>
      <c r="G107" s="273">
        <f>[1]TAX!AP108</f>
        <v>0</v>
      </c>
      <c r="H107" s="273">
        <f>[1]TAX!AQ108</f>
        <v>0</v>
      </c>
      <c r="I107" s="273">
        <f>[1]TAX!AR108</f>
        <v>6.2174200856000512E-2</v>
      </c>
      <c r="J107" s="273">
        <f>[1]TAX!AS108</f>
        <v>2.4721810007342903E-5</v>
      </c>
      <c r="K107" s="285" t="e">
        <f>IF(SUT!C108,Y107/SUT!C108,0)</f>
        <v>#DIV/0!</v>
      </c>
      <c r="L107" s="129">
        <f>IF(SUT!D108,Z107/SUT!D108,0)</f>
        <v>0</v>
      </c>
      <c r="M107" s="129">
        <f>IF(SUT!V108,AA107/SUT!V108,0)</f>
        <v>0</v>
      </c>
      <c r="N107" s="129">
        <f>IF(SUT!D108,AB107/SUT!D108,0)</f>
        <v>0</v>
      </c>
      <c r="O107" s="129" t="e">
        <f>IF((SUT!$C108+SUT!$D108),AC107/(SUT!$C108+SUT!$D108),0)</f>
        <v>#DIV/0!</v>
      </c>
      <c r="P107" s="129" t="e">
        <f>IF((SUT!$C108+SUT!$D108),AD107/(SUT!$C108+SUT!$D108),0)</f>
        <v>#DIV/0!</v>
      </c>
      <c r="Q107" s="129" t="e">
        <f>IF((SUT!$C108+SUT!$D108),AE107/(SUT!$C108+SUT!$D108),0)</f>
        <v>#DIV/0!</v>
      </c>
      <c r="R107" s="286" t="e">
        <f>D107*SUT!C108</f>
        <v>#DIV/0!</v>
      </c>
      <c r="S107" s="206">
        <f>E107*SUT!D108</f>
        <v>0</v>
      </c>
      <c r="T107" s="206">
        <f>F107*SUT!V108</f>
        <v>0</v>
      </c>
      <c r="U107" s="206">
        <f>G107*SUT!D108</f>
        <v>0</v>
      </c>
      <c r="V107" s="206" t="e">
        <f>(SUT!$C108+SUT!$D108)*H107</f>
        <v>#DIV/0!</v>
      </c>
      <c r="W107" s="206" t="e">
        <f>(SUT!$C108+SUT!$D108)*I107</f>
        <v>#DIV/0!</v>
      </c>
      <c r="X107" s="206" t="e">
        <f>(SUT!$C108+SUT!$D108)*J107</f>
        <v>#DIV/0!</v>
      </c>
      <c r="Y107" s="283"/>
      <c r="Z107" s="284"/>
      <c r="AA107" s="284"/>
      <c r="AB107" s="284"/>
      <c r="AC107" s="284"/>
      <c r="AD107" s="284"/>
      <c r="AE107" s="284"/>
      <c r="AF107" s="285">
        <f t="shared" si="15"/>
        <v>0</v>
      </c>
      <c r="AG107" s="129">
        <f t="shared" si="9"/>
        <v>5.1346703886192092E-2</v>
      </c>
      <c r="AH107" s="129">
        <f t="shared" si="10"/>
        <v>0</v>
      </c>
      <c r="AI107" s="129">
        <f t="shared" si="11"/>
        <v>0</v>
      </c>
      <c r="AJ107" s="129">
        <f t="shared" si="12"/>
        <v>0</v>
      </c>
      <c r="AK107" s="129">
        <f t="shared" si="13"/>
        <v>6.2174200856000512E-2</v>
      </c>
      <c r="AL107" s="129">
        <f t="shared" si="14"/>
        <v>2.4721810007342903E-5</v>
      </c>
      <c r="AM107" s="2"/>
    </row>
    <row r="108" spans="1:39" x14ac:dyDescent="0.75">
      <c r="A108" s="2"/>
      <c r="B108" s="2"/>
      <c r="C108" s="2" t="s">
        <v>205</v>
      </c>
      <c r="D108" s="273">
        <f>[2]TAX!AM109</f>
        <v>0</v>
      </c>
      <c r="E108" s="273">
        <f>[1]TAX!AN109</f>
        <v>1.2131220043652745E-3</v>
      </c>
      <c r="F108" s="273">
        <f>[1]TAX!AO109</f>
        <v>0</v>
      </c>
      <c r="G108" s="273">
        <f>[1]TAX!AP109</f>
        <v>0</v>
      </c>
      <c r="H108" s="273">
        <f>[1]TAX!AQ109</f>
        <v>0</v>
      </c>
      <c r="I108" s="273">
        <f>[1]TAX!AR109</f>
        <v>3.3543897002380439E-2</v>
      </c>
      <c r="J108" s="273">
        <f>[1]TAX!AS109</f>
        <v>6.3028767764432931E-8</v>
      </c>
      <c r="K108" s="285" t="e">
        <f>IF(SUT!C109,Y108/SUT!C109,0)</f>
        <v>#DIV/0!</v>
      </c>
      <c r="L108" s="129">
        <f>IF(SUT!D109,Z108/SUT!D109,0)</f>
        <v>0</v>
      </c>
      <c r="M108" s="129">
        <f>IF(SUT!V109,AA108/SUT!V109,0)</f>
        <v>0</v>
      </c>
      <c r="N108" s="129">
        <f>IF(SUT!D109,AB108/SUT!D109,0)</f>
        <v>0</v>
      </c>
      <c r="O108" s="129" t="e">
        <f>IF((SUT!$C109+SUT!$D109),AC108/(SUT!$C109+SUT!$D109),0)</f>
        <v>#DIV/0!</v>
      </c>
      <c r="P108" s="129" t="e">
        <f>IF((SUT!$C109+SUT!$D109),AD108/(SUT!$C109+SUT!$D109),0)</f>
        <v>#DIV/0!</v>
      </c>
      <c r="Q108" s="129" t="e">
        <f>IF((SUT!$C109+SUT!$D109),AE108/(SUT!$C109+SUT!$D109),0)</f>
        <v>#DIV/0!</v>
      </c>
      <c r="R108" s="286" t="e">
        <f>D108*SUT!C109</f>
        <v>#DIV/0!</v>
      </c>
      <c r="S108" s="206">
        <f>E108*SUT!D109</f>
        <v>0</v>
      </c>
      <c r="T108" s="206">
        <f>F108*SUT!V109</f>
        <v>0</v>
      </c>
      <c r="U108" s="206">
        <f>G108*SUT!D109</f>
        <v>0</v>
      </c>
      <c r="V108" s="206" t="e">
        <f>(SUT!$C109+SUT!$D109)*H108</f>
        <v>#DIV/0!</v>
      </c>
      <c r="W108" s="206" t="e">
        <f>(SUT!$C109+SUT!$D109)*I108</f>
        <v>#DIV/0!</v>
      </c>
      <c r="X108" s="206" t="e">
        <f>(SUT!$C109+SUT!$D109)*J108</f>
        <v>#DIV/0!</v>
      </c>
      <c r="Y108" s="283"/>
      <c r="Z108" s="284"/>
      <c r="AA108" s="284"/>
      <c r="AB108" s="284"/>
      <c r="AC108" s="284"/>
      <c r="AD108" s="284"/>
      <c r="AE108" s="284"/>
      <c r="AF108" s="285">
        <f t="shared" si="15"/>
        <v>0</v>
      </c>
      <c r="AG108" s="129">
        <f t="shared" si="9"/>
        <v>1.2131220043652745E-3</v>
      </c>
      <c r="AH108" s="129">
        <f t="shared" si="10"/>
        <v>0</v>
      </c>
      <c r="AI108" s="129">
        <f t="shared" si="11"/>
        <v>0</v>
      </c>
      <c r="AJ108" s="129">
        <f t="shared" si="12"/>
        <v>0</v>
      </c>
      <c r="AK108" s="129">
        <f t="shared" si="13"/>
        <v>3.3543897002380439E-2</v>
      </c>
      <c r="AL108" s="129">
        <f t="shared" si="14"/>
        <v>6.3028767764432931E-8</v>
      </c>
      <c r="AM108" s="2"/>
    </row>
    <row r="109" spans="1:39" x14ac:dyDescent="0.75">
      <c r="A109" s="2"/>
      <c r="B109" s="2"/>
      <c r="C109" s="2" t="s">
        <v>1270</v>
      </c>
      <c r="D109" s="273">
        <f>[2]TAX!AM110</f>
        <v>0</v>
      </c>
      <c r="E109" s="273">
        <f>[1]TAX!AN110</f>
        <v>0</v>
      </c>
      <c r="F109" s="273">
        <f>[1]TAX!AO110</f>
        <v>0</v>
      </c>
      <c r="G109" s="273">
        <f>[1]TAX!AP110</f>
        <v>0</v>
      </c>
      <c r="H109" s="273">
        <f>[1]TAX!AQ110</f>
        <v>0</v>
      </c>
      <c r="I109" s="273">
        <f>[1]TAX!AR110</f>
        <v>0</v>
      </c>
      <c r="J109" s="273">
        <f>[1]TAX!AS110</f>
        <v>0</v>
      </c>
      <c r="K109" s="285" t="e">
        <f>IF(SUT!C110,Y109/SUT!C110,0)</f>
        <v>#DIV/0!</v>
      </c>
      <c r="L109" s="129">
        <f>IF(SUT!D110,Z109/SUT!D110,0)</f>
        <v>0</v>
      </c>
      <c r="M109" s="129">
        <f>IF(SUT!V110,AA109/SUT!V110,0)</f>
        <v>0</v>
      </c>
      <c r="N109" s="129">
        <f>IF(SUT!D110,AB109/SUT!D110,0)</f>
        <v>0</v>
      </c>
      <c r="O109" s="129" t="e">
        <f>IF((SUT!$C110+SUT!$D110),AC109/(SUT!$C110+SUT!$D110),0)</f>
        <v>#DIV/0!</v>
      </c>
      <c r="P109" s="129" t="e">
        <f>IF((SUT!$C110+SUT!$D110),AD109/(SUT!$C110+SUT!$D110),0)</f>
        <v>#DIV/0!</v>
      </c>
      <c r="Q109" s="129" t="e">
        <f>IF((SUT!$C110+SUT!$D110),AE109/(SUT!$C110+SUT!$D110),0)</f>
        <v>#DIV/0!</v>
      </c>
      <c r="R109" s="286" t="e">
        <f>D109*SUT!C110</f>
        <v>#DIV/0!</v>
      </c>
      <c r="S109" s="206">
        <f>E109*SUT!D110</f>
        <v>0</v>
      </c>
      <c r="T109" s="206">
        <f>F109*SUT!V110</f>
        <v>0</v>
      </c>
      <c r="U109" s="206">
        <f>G109*SUT!D110</f>
        <v>0</v>
      </c>
      <c r="V109" s="206" t="e">
        <f>(SUT!$C110+SUT!$D110)*H109</f>
        <v>#DIV/0!</v>
      </c>
      <c r="W109" s="206" t="e">
        <f>(SUT!$C110+SUT!$D110)*I109</f>
        <v>#DIV/0!</v>
      </c>
      <c r="X109" s="206" t="e">
        <f>(SUT!$C110+SUT!$D110)*J109</f>
        <v>#DIV/0!</v>
      </c>
      <c r="Y109" s="283"/>
      <c r="Z109" s="284"/>
      <c r="AA109" s="284"/>
      <c r="AB109" s="284"/>
      <c r="AC109" s="284"/>
      <c r="AD109" s="284"/>
      <c r="AE109" s="284"/>
      <c r="AF109" s="285">
        <f t="shared" si="15"/>
        <v>0</v>
      </c>
      <c r="AG109" s="129">
        <f t="shared" si="9"/>
        <v>0</v>
      </c>
      <c r="AH109" s="129">
        <f t="shared" si="10"/>
        <v>0</v>
      </c>
      <c r="AI109" s="129">
        <f t="shared" si="11"/>
        <v>0</v>
      </c>
      <c r="AJ109" s="129">
        <f t="shared" si="12"/>
        <v>0</v>
      </c>
      <c r="AK109" s="129">
        <f t="shared" si="13"/>
        <v>0</v>
      </c>
      <c r="AL109" s="129">
        <f t="shared" si="14"/>
        <v>0</v>
      </c>
      <c r="AM109" s="2"/>
    </row>
    <row r="110" spans="1:39" x14ac:dyDescent="0.75">
      <c r="A110" s="2"/>
      <c r="B110" s="2"/>
      <c r="C110" s="2" t="s">
        <v>1619</v>
      </c>
      <c r="D110" s="273">
        <f>[2]TAX!AM111</f>
        <v>0</v>
      </c>
      <c r="E110" s="273">
        <f>[1]TAX!AN111</f>
        <v>0</v>
      </c>
      <c r="F110" s="273">
        <f>[1]TAX!AO111</f>
        <v>0</v>
      </c>
      <c r="G110" s="273">
        <f>[1]TAX!AP111</f>
        <v>0</v>
      </c>
      <c r="H110" s="273">
        <f>[1]TAX!AQ111</f>
        <v>0</v>
      </c>
      <c r="I110" s="273">
        <f>[1]TAX!AR111</f>
        <v>0</v>
      </c>
      <c r="J110" s="273">
        <f>[1]TAX!AS111</f>
        <v>0</v>
      </c>
      <c r="K110" s="285" t="e">
        <f>IF(SUT!C111,Y110/SUT!C111,0)</f>
        <v>#DIV/0!</v>
      </c>
      <c r="L110" s="129">
        <f>IF(SUT!D111,Z110/SUT!D111,0)</f>
        <v>0</v>
      </c>
      <c r="M110" s="129">
        <f>IF(SUT!V111,AA110/SUT!V111,0)</f>
        <v>0</v>
      </c>
      <c r="N110" s="129">
        <f>IF(SUT!D111,AB110/SUT!D111,0)</f>
        <v>0</v>
      </c>
      <c r="O110" s="129" t="e">
        <f>IF((SUT!$C111+SUT!$D111),AC110/(SUT!$C111+SUT!$D111),0)</f>
        <v>#DIV/0!</v>
      </c>
      <c r="P110" s="129" t="e">
        <f>IF((SUT!$C111+SUT!$D111),AD110/(SUT!$C111+SUT!$D111),0)</f>
        <v>#DIV/0!</v>
      </c>
      <c r="Q110" s="129" t="e">
        <f>IF((SUT!$C111+SUT!$D111),AE110/(SUT!$C111+SUT!$D111),0)</f>
        <v>#DIV/0!</v>
      </c>
      <c r="R110" s="286" t="e">
        <f>D110*SUT!C111</f>
        <v>#DIV/0!</v>
      </c>
      <c r="S110" s="206">
        <f>E110*SUT!D111</f>
        <v>0</v>
      </c>
      <c r="T110" s="206">
        <f>F110*SUT!V111</f>
        <v>0</v>
      </c>
      <c r="U110" s="206">
        <f>G110*SUT!D111</f>
        <v>0</v>
      </c>
      <c r="V110" s="206" t="e">
        <f>(SUT!$C111+SUT!$D111)*H110</f>
        <v>#DIV/0!</v>
      </c>
      <c r="W110" s="206" t="e">
        <f>(SUT!$C111+SUT!$D111)*I110</f>
        <v>#DIV/0!</v>
      </c>
      <c r="X110" s="206" t="e">
        <f>(SUT!$C111+SUT!$D111)*J110</f>
        <v>#DIV/0!</v>
      </c>
      <c r="Y110" s="283"/>
      <c r="Z110" s="284"/>
      <c r="AA110" s="284"/>
      <c r="AB110" s="284"/>
      <c r="AC110" s="284"/>
      <c r="AD110" s="284"/>
      <c r="AE110" s="284"/>
      <c r="AF110" s="285">
        <f t="shared" si="15"/>
        <v>0</v>
      </c>
      <c r="AG110" s="129">
        <f t="shared" si="9"/>
        <v>0</v>
      </c>
      <c r="AH110" s="129">
        <f t="shared" si="10"/>
        <v>0</v>
      </c>
      <c r="AI110" s="129">
        <f t="shared" si="11"/>
        <v>0</v>
      </c>
      <c r="AJ110" s="129">
        <f t="shared" si="12"/>
        <v>0</v>
      </c>
      <c r="AK110" s="129">
        <f t="shared" si="13"/>
        <v>0</v>
      </c>
      <c r="AL110" s="129">
        <f t="shared" si="14"/>
        <v>0</v>
      </c>
      <c r="AM110" s="2"/>
    </row>
    <row r="111" spans="1:39" x14ac:dyDescent="0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</sheetData>
  <pageMargins left="0.7" right="0.7" top="0.75" bottom="0.75" header="0.3" footer="0.3"/>
  <ignoredErrors>
    <ignoredError sqref="T7:T110 M7:M110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8E89-9A9B-460B-BD5C-BCB34E848191}">
  <sheetPr>
    <tabColor theme="9" tint="-0.249977111117893"/>
  </sheetPr>
  <dimension ref="A1:AA23"/>
  <sheetViews>
    <sheetView showZeros="0" zoomScale="85" zoomScaleNormal="85" workbookViewId="0">
      <pane xSplit="3" ySplit="7" topLeftCell="D8" activePane="bottomRight" state="frozen"/>
      <selection activeCell="N13" sqref="N13"/>
      <selection pane="topRight" activeCell="N13" sqref="N13"/>
      <selection pane="bottomLeft" activeCell="N13" sqref="N13"/>
      <selection pane="bottomRight" activeCell="N13" sqref="N13"/>
    </sheetView>
  </sheetViews>
  <sheetFormatPr defaultColWidth="0" defaultRowHeight="14.75" zeroHeight="1" x14ac:dyDescent="0.75"/>
  <cols>
    <col min="1" max="1" width="2.26953125" customWidth="1"/>
    <col min="2" max="9" width="8.76953125" customWidth="1"/>
    <col min="10" max="10" width="2.26953125" customWidth="1"/>
    <col min="11" max="11" width="12.5" customWidth="1"/>
    <col min="12" max="13" width="8.76953125" customWidth="1"/>
    <col min="14" max="14" width="30.26953125" customWidth="1"/>
    <col min="15" max="26" width="8.76953125" customWidth="1"/>
    <col min="27" max="27" width="2.26953125" customWidth="1"/>
    <col min="28" max="16384" width="8.76953125" hidden="1"/>
  </cols>
  <sheetData>
    <row r="1" spans="1:27" ht="18.5" x14ac:dyDescent="0.9">
      <c r="A1" s="1" t="s">
        <v>1096</v>
      </c>
      <c r="B1" s="1"/>
      <c r="C1" s="2"/>
      <c r="D1" s="2"/>
      <c r="E1" s="2"/>
      <c r="F1" s="2"/>
      <c r="G1" s="2"/>
      <c r="H1" s="2"/>
      <c r="I1" s="2"/>
      <c r="J1" s="2"/>
      <c r="K1" s="4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75">
      <c r="A2" s="29" t="s">
        <v>285</v>
      </c>
      <c r="B2" s="29"/>
      <c r="C2" s="2"/>
      <c r="D2" s="2"/>
      <c r="E2" s="2"/>
      <c r="F2" s="2"/>
      <c r="G2" s="2"/>
      <c r="H2" s="2"/>
      <c r="I2" s="2"/>
      <c r="J2" s="2"/>
      <c r="K2" s="4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75">
      <c r="A3" s="2"/>
      <c r="B3" s="2"/>
      <c r="C3" s="2"/>
      <c r="D3" s="2"/>
      <c r="E3" s="2"/>
      <c r="F3" s="2"/>
      <c r="G3" s="2"/>
      <c r="H3" s="2"/>
      <c r="I3" s="2"/>
      <c r="J3" s="2"/>
      <c r="K3" s="4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75">
      <c r="A4" s="2"/>
      <c r="B4" s="2"/>
      <c r="C4" s="2"/>
      <c r="D4" s="2"/>
      <c r="E4" s="2"/>
      <c r="F4" s="2"/>
      <c r="G4" s="2"/>
      <c r="H4" s="2"/>
      <c r="I4" s="2"/>
      <c r="J4" s="2"/>
      <c r="K4" s="4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75">
      <c r="A5" s="2"/>
      <c r="B5" s="2"/>
      <c r="C5" s="2"/>
      <c r="D5" s="96" t="s">
        <v>237</v>
      </c>
      <c r="E5" s="96" t="s">
        <v>765</v>
      </c>
      <c r="F5" s="96" t="s">
        <v>767</v>
      </c>
      <c r="G5" s="96" t="s">
        <v>768</v>
      </c>
      <c r="H5" s="96" t="s">
        <v>758</v>
      </c>
      <c r="I5" s="96" t="s">
        <v>758</v>
      </c>
      <c r="J5" s="2"/>
      <c r="K5" s="4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75">
      <c r="A6" s="2"/>
      <c r="B6" s="2"/>
      <c r="C6" s="2"/>
      <c r="D6" s="96" t="s">
        <v>771</v>
      </c>
      <c r="E6" s="96" t="s">
        <v>772</v>
      </c>
      <c r="F6" s="96" t="s">
        <v>773</v>
      </c>
      <c r="G6" s="96" t="s">
        <v>774</v>
      </c>
      <c r="H6" s="96" t="s">
        <v>773</v>
      </c>
      <c r="I6" s="96" t="s">
        <v>775</v>
      </c>
      <c r="J6" s="2"/>
      <c r="K6" s="42"/>
      <c r="L6" s="4" t="s">
        <v>1097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75">
      <c r="A7" s="2"/>
      <c r="B7" s="2"/>
      <c r="C7" s="2"/>
      <c r="D7" s="42" t="s">
        <v>777</v>
      </c>
      <c r="E7" s="42" t="s">
        <v>778</v>
      </c>
      <c r="F7" s="42" t="s">
        <v>777</v>
      </c>
      <c r="G7" s="42"/>
      <c r="H7" s="42" t="s">
        <v>777</v>
      </c>
      <c r="I7" s="42" t="s">
        <v>778</v>
      </c>
      <c r="J7" s="2"/>
      <c r="K7" s="101" t="s">
        <v>1094</v>
      </c>
      <c r="L7" s="84" t="s">
        <v>316</v>
      </c>
      <c r="M7" s="85"/>
      <c r="N7" s="81"/>
      <c r="O7" s="81">
        <v>2017</v>
      </c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2"/>
    </row>
    <row r="8" spans="1:27" x14ac:dyDescent="0.75">
      <c r="A8" s="2"/>
      <c r="B8" s="15" t="s">
        <v>1137</v>
      </c>
      <c r="C8" s="2" t="s">
        <v>113</v>
      </c>
      <c r="D8" s="7">
        <f>SUMIF($K$8:$K$22,$C8,$L$8:$L$22)</f>
        <v>0</v>
      </c>
      <c r="E8" s="8">
        <f t="array" ref="E8:E12">TRANSPOSE(wUSE!AL3:AP3)</f>
        <v>0.99816601910110325</v>
      </c>
      <c r="F8" s="7">
        <f>D8*E8</f>
        <v>0</v>
      </c>
      <c r="G8" s="89">
        <v>1</v>
      </c>
      <c r="H8" s="7">
        <f>G8*F8</f>
        <v>0</v>
      </c>
      <c r="I8" s="87">
        <f>H8/SUM($H$8:$H$12)</f>
        <v>0</v>
      </c>
      <c r="J8" s="2"/>
      <c r="K8" s="34" t="s">
        <v>115</v>
      </c>
      <c r="L8" s="40">
        <f>O8</f>
        <v>6.9273647000220137E-2</v>
      </c>
      <c r="M8" s="58" t="s">
        <v>1359</v>
      </c>
      <c r="N8" s="58" t="s">
        <v>117</v>
      </c>
      <c r="O8" s="60">
        <v>6.9273647000220137E-2</v>
      </c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2"/>
    </row>
    <row r="9" spans="1:27" x14ac:dyDescent="0.75">
      <c r="A9" s="2"/>
      <c r="B9" s="15" t="s">
        <v>1138</v>
      </c>
      <c r="C9" s="2" t="s">
        <v>114</v>
      </c>
      <c r="D9" s="7">
        <f>SUMIF($K$8:$K$22,$C9,$L$8:$L$22)</f>
        <v>0</v>
      </c>
      <c r="E9" s="8">
        <v>0.9585538354784221</v>
      </c>
      <c r="F9" s="7">
        <f t="shared" ref="F9:F11" si="0">D9*E9</f>
        <v>0</v>
      </c>
      <c r="G9" s="89">
        <v>1</v>
      </c>
      <c r="H9" s="7">
        <f t="shared" ref="H9:H11" si="1">G9*F9</f>
        <v>0</v>
      </c>
      <c r="I9" s="87">
        <f t="shared" ref="I9:I12" si="2">H9/SUM($H$8:$H$12)</f>
        <v>0</v>
      </c>
      <c r="J9" s="2"/>
      <c r="K9" s="34" t="s">
        <v>1139</v>
      </c>
      <c r="L9" s="40">
        <f t="shared" ref="L9:L22" si="3">O9</f>
        <v>68.527929938704744</v>
      </c>
      <c r="M9" s="58" t="s">
        <v>1360</v>
      </c>
      <c r="N9" s="58" t="s">
        <v>1141</v>
      </c>
      <c r="O9" s="60">
        <v>68.527929938704744</v>
      </c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2"/>
    </row>
    <row r="10" spans="1:27" x14ac:dyDescent="0.75">
      <c r="A10" s="2"/>
      <c r="B10" s="15" t="s">
        <v>117</v>
      </c>
      <c r="C10" s="2" t="s">
        <v>115</v>
      </c>
      <c r="D10" s="7">
        <f>SUMIF($K$8:$K$22,$C10,$L$8:$L$22)</f>
        <v>6.9273647000220137E-2</v>
      </c>
      <c r="E10" s="8">
        <v>1</v>
      </c>
      <c r="F10" s="7">
        <f t="shared" si="0"/>
        <v>6.9273647000220137E-2</v>
      </c>
      <c r="G10" s="89">
        <v>1</v>
      </c>
      <c r="H10" s="7">
        <f t="shared" si="1"/>
        <v>6.9273647000220137E-2</v>
      </c>
      <c r="I10" s="87">
        <f t="shared" si="2"/>
        <v>6.0462281895655174E-4</v>
      </c>
      <c r="J10" s="2"/>
      <c r="K10" s="34" t="s">
        <v>118</v>
      </c>
      <c r="L10" s="40">
        <f t="shared" si="3"/>
        <v>96.430267880625024</v>
      </c>
      <c r="M10" s="58" t="s">
        <v>1361</v>
      </c>
      <c r="N10" s="58" t="s">
        <v>1362</v>
      </c>
      <c r="O10" s="60">
        <v>96.430267880625024</v>
      </c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2"/>
    </row>
    <row r="11" spans="1:27" x14ac:dyDescent="0.75">
      <c r="A11" s="2"/>
      <c r="B11" s="15" t="s">
        <v>1141</v>
      </c>
      <c r="C11" s="2" t="s">
        <v>1139</v>
      </c>
      <c r="D11" s="7">
        <f>SUMIF($K$8:$K$22,$C11,$L$8:$L$22)</f>
        <v>68.527929938704744</v>
      </c>
      <c r="E11" s="8">
        <v>0.64168920329684898</v>
      </c>
      <c r="F11" s="7">
        <f t="shared" si="0"/>
        <v>43.973632765949731</v>
      </c>
      <c r="G11" s="89">
        <v>1</v>
      </c>
      <c r="H11" s="7">
        <f t="shared" si="1"/>
        <v>43.973632765949731</v>
      </c>
      <c r="I11" s="87">
        <f t="shared" si="2"/>
        <v>0.38380340799184753</v>
      </c>
      <c r="J11" s="2"/>
      <c r="K11" s="34"/>
      <c r="L11" s="40">
        <f t="shared" si="3"/>
        <v>0</v>
      </c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2"/>
    </row>
    <row r="12" spans="1:27" x14ac:dyDescent="0.75">
      <c r="A12" s="2"/>
      <c r="B12" s="15" t="s">
        <v>1142</v>
      </c>
      <c r="C12" s="2" t="s">
        <v>118</v>
      </c>
      <c r="D12" s="7">
        <f>SUMIF($K$8:$K$22,$C12,$L$8:$L$22)</f>
        <v>96.430267880625024</v>
      </c>
      <c r="E12" s="8">
        <v>0.73141369996872008</v>
      </c>
      <c r="F12" s="7">
        <f t="shared" ref="F12" si="4">D12*E12</f>
        <v>70.530419019542776</v>
      </c>
      <c r="G12" s="89">
        <v>1</v>
      </c>
      <c r="H12" s="7">
        <f t="shared" ref="H12" si="5">G12*F12</f>
        <v>70.530419019542776</v>
      </c>
      <c r="I12" s="87">
        <f t="shared" si="2"/>
        <v>0.61559196918919579</v>
      </c>
      <c r="J12" s="2"/>
      <c r="K12" s="34"/>
      <c r="L12" s="40">
        <f t="shared" si="3"/>
        <v>0</v>
      </c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2"/>
    </row>
    <row r="13" spans="1:27" x14ac:dyDescent="0.75">
      <c r="A13" s="2"/>
      <c r="B13" s="2"/>
      <c r="C13" s="2"/>
      <c r="D13" s="2"/>
      <c r="E13" s="2"/>
      <c r="F13" s="2"/>
      <c r="G13" s="2"/>
      <c r="H13" s="2"/>
      <c r="I13" s="2"/>
      <c r="J13" s="2"/>
      <c r="K13" s="34"/>
      <c r="L13" s="40">
        <f t="shared" si="3"/>
        <v>0</v>
      </c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2"/>
    </row>
    <row r="14" spans="1:27" x14ac:dyDescent="0.75">
      <c r="A14" s="2"/>
      <c r="B14" s="2"/>
      <c r="C14" s="2"/>
      <c r="D14" s="2"/>
      <c r="E14" s="2"/>
      <c r="F14" s="2"/>
      <c r="G14" s="2"/>
      <c r="H14" s="2"/>
      <c r="I14" s="2"/>
      <c r="J14" s="2"/>
      <c r="K14" s="34"/>
      <c r="L14" s="40">
        <f t="shared" si="3"/>
        <v>0</v>
      </c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2"/>
    </row>
    <row r="15" spans="1:27" x14ac:dyDescent="0.75">
      <c r="A15" s="2"/>
      <c r="B15" s="2"/>
      <c r="C15" s="2"/>
      <c r="D15" s="2"/>
      <c r="E15" s="2"/>
      <c r="F15" s="2"/>
      <c r="G15" s="2"/>
      <c r="H15" s="2"/>
      <c r="I15" s="2"/>
      <c r="J15" s="2"/>
      <c r="K15" s="34"/>
      <c r="L15" s="40">
        <f t="shared" si="3"/>
        <v>0</v>
      </c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2"/>
    </row>
    <row r="16" spans="1:27" x14ac:dyDescent="0.75">
      <c r="A16" s="2"/>
      <c r="B16" s="2"/>
      <c r="C16" s="2"/>
      <c r="D16" s="2"/>
      <c r="E16" s="2"/>
      <c r="F16" s="2"/>
      <c r="G16" s="2"/>
      <c r="H16" s="2"/>
      <c r="I16" s="2"/>
      <c r="J16" s="2"/>
      <c r="K16" s="86"/>
      <c r="L16" s="40">
        <f t="shared" si="3"/>
        <v>0</v>
      </c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2"/>
    </row>
    <row r="17" spans="1:27" x14ac:dyDescent="0.75">
      <c r="A17" s="2"/>
      <c r="B17" s="2"/>
      <c r="C17" s="2"/>
      <c r="D17" s="2"/>
      <c r="E17" s="2"/>
      <c r="F17" s="2"/>
      <c r="G17" s="2"/>
      <c r="H17" s="2"/>
      <c r="I17" s="2"/>
      <c r="J17" s="2"/>
      <c r="K17" s="86"/>
      <c r="L17" s="40">
        <f t="shared" si="3"/>
        <v>0</v>
      </c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2"/>
    </row>
    <row r="18" spans="1:27" x14ac:dyDescent="0.75">
      <c r="A18" s="2"/>
      <c r="B18" s="2"/>
      <c r="C18" s="2"/>
      <c r="D18" s="2"/>
      <c r="E18" s="2"/>
      <c r="F18" s="2"/>
      <c r="G18" s="2"/>
      <c r="H18" s="2"/>
      <c r="I18" s="2"/>
      <c r="J18" s="2"/>
      <c r="K18" s="34"/>
      <c r="L18" s="72">
        <f t="shared" si="3"/>
        <v>0</v>
      </c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2"/>
    </row>
    <row r="19" spans="1:27" x14ac:dyDescent="0.75">
      <c r="A19" s="2"/>
      <c r="B19" s="2"/>
      <c r="C19" s="2"/>
      <c r="D19" s="2"/>
      <c r="E19" s="2"/>
      <c r="F19" s="2"/>
      <c r="G19" s="2"/>
      <c r="H19" s="2"/>
      <c r="I19" s="2"/>
      <c r="J19" s="2"/>
      <c r="K19" s="34"/>
      <c r="L19" s="72">
        <f t="shared" si="3"/>
        <v>0</v>
      </c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2"/>
    </row>
    <row r="20" spans="1:27" x14ac:dyDescent="0.75">
      <c r="A20" s="2"/>
      <c r="B20" s="2"/>
      <c r="C20" s="2"/>
      <c r="D20" s="2"/>
      <c r="E20" s="2"/>
      <c r="F20" s="2"/>
      <c r="G20" s="2"/>
      <c r="H20" s="2"/>
      <c r="I20" s="2"/>
      <c r="J20" s="2"/>
      <c r="K20" s="34"/>
      <c r="L20" s="72">
        <f t="shared" si="3"/>
        <v>0</v>
      </c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2"/>
    </row>
    <row r="21" spans="1:27" x14ac:dyDescent="0.75">
      <c r="A21" s="2"/>
      <c r="B21" s="2"/>
      <c r="C21" s="2"/>
      <c r="D21" s="2"/>
      <c r="E21" s="2"/>
      <c r="F21" s="2"/>
      <c r="G21" s="2"/>
      <c r="H21" s="2"/>
      <c r="I21" s="2"/>
      <c r="J21" s="2"/>
      <c r="K21" s="34"/>
      <c r="L21" s="72">
        <f t="shared" si="3"/>
        <v>0</v>
      </c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2"/>
    </row>
    <row r="22" spans="1:27" x14ac:dyDescent="0.75">
      <c r="A22" s="2"/>
      <c r="B22" s="2"/>
      <c r="C22" s="2"/>
      <c r="D22" s="2"/>
      <c r="E22" s="2"/>
      <c r="F22" s="2"/>
      <c r="G22" s="2"/>
      <c r="H22" s="2"/>
      <c r="I22" s="2"/>
      <c r="J22" s="2"/>
      <c r="K22" s="34"/>
      <c r="L22" s="72">
        <f t="shared" si="3"/>
        <v>0</v>
      </c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2"/>
    </row>
    <row r="23" spans="1:27" x14ac:dyDescent="0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</sheetData>
  <conditionalFormatting sqref="G8:G12">
    <cfRule type="cellIs" dxfId="14" priority="1" operator="equal">
      <formula>1</formula>
    </cfRule>
    <cfRule type="cellIs" dxfId="13" priority="2" operator="greaterThan">
      <formula>1</formula>
    </cfRule>
    <cfRule type="cellIs" dxfId="12" priority="3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EFBA-D287-4EE9-866D-58BD3FDFE457}">
  <sheetPr>
    <tabColor theme="9" tint="-0.249977111117893"/>
  </sheetPr>
  <dimension ref="A1:AV401"/>
  <sheetViews>
    <sheetView showZeros="0" zoomScale="85" zoomScaleNormal="85" workbookViewId="0">
      <pane xSplit="3" ySplit="7" topLeftCell="D8" activePane="bottomRight" state="frozen"/>
      <selection activeCell="N13" sqref="N13"/>
      <selection pane="topRight" activeCell="N13" sqref="N13"/>
      <selection pane="bottomLeft" activeCell="N13" sqref="N13"/>
      <selection pane="bottomRight" activeCell="N13" sqref="N13"/>
    </sheetView>
  </sheetViews>
  <sheetFormatPr defaultColWidth="0" defaultRowHeight="14.5" customHeight="1" zeroHeight="1" x14ac:dyDescent="0.75"/>
  <cols>
    <col min="1" max="1" width="2.26953125" customWidth="1"/>
    <col min="2" max="16" width="8.76953125" customWidth="1"/>
    <col min="17" max="17" width="2.26953125" customWidth="1"/>
    <col min="18" max="20" width="8.76953125" customWidth="1"/>
    <col min="21" max="21" width="30.26953125" customWidth="1"/>
    <col min="22" max="33" width="8.76953125" customWidth="1"/>
    <col min="34" max="34" width="2.26953125" customWidth="1"/>
    <col min="35" max="48" width="0" hidden="1" customWidth="1"/>
    <col min="49" max="16384" width="8.76953125" hidden="1"/>
  </cols>
  <sheetData>
    <row r="1" spans="1:34" ht="18.5" x14ac:dyDescent="0.9">
      <c r="A1" s="1" t="s">
        <v>1098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14.75" x14ac:dyDescent="0.75">
      <c r="A2" s="29" t="s">
        <v>285</v>
      </c>
      <c r="B2" s="29"/>
      <c r="C2" s="2"/>
      <c r="D2" s="2"/>
      <c r="E2" s="114">
        <v>1</v>
      </c>
      <c r="F2" s="4" t="s">
        <v>1100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42"/>
      <c r="S2" s="2"/>
      <c r="T2" s="2"/>
      <c r="U2" s="7"/>
      <c r="V2" s="7"/>
      <c r="W2" s="7"/>
      <c r="X2" s="7"/>
      <c r="Y2" s="7"/>
      <c r="Z2" s="2"/>
      <c r="AA2" s="2"/>
      <c r="AB2" s="2"/>
      <c r="AC2" s="2"/>
      <c r="AD2" s="2"/>
      <c r="AE2" s="2"/>
      <c r="AF2" s="2"/>
      <c r="AG2" s="2"/>
      <c r="AH2" s="2"/>
    </row>
    <row r="3" spans="1:34" ht="14.75" x14ac:dyDescent="0.75">
      <c r="A3" s="2"/>
      <c r="B3" s="2"/>
      <c r="C3" s="2"/>
      <c r="D3" s="2"/>
      <c r="E3" s="2"/>
      <c r="F3" s="2"/>
      <c r="G3" s="4"/>
      <c r="H3" s="2"/>
      <c r="I3" s="4"/>
      <c r="J3" s="2"/>
      <c r="K3" s="2"/>
      <c r="L3" s="2"/>
      <c r="M3" s="2"/>
      <c r="N3" s="2"/>
      <c r="O3" s="2"/>
      <c r="P3" s="2"/>
      <c r="Q3" s="2"/>
      <c r="R3" s="42"/>
      <c r="S3" s="2"/>
      <c r="T3" s="2"/>
      <c r="U3" s="7"/>
      <c r="V3" s="7"/>
      <c r="W3" s="7"/>
      <c r="X3" s="7"/>
      <c r="Y3" s="7"/>
      <c r="Z3" s="2"/>
      <c r="AA3" s="2"/>
      <c r="AB3" s="2"/>
      <c r="AC3" s="2"/>
      <c r="AD3" s="2"/>
      <c r="AE3" s="2"/>
      <c r="AF3" s="2"/>
      <c r="AG3" s="2"/>
      <c r="AH3" s="2"/>
    </row>
    <row r="4" spans="1:34" ht="14.75" x14ac:dyDescent="0.75">
      <c r="A4" s="2"/>
      <c r="B4" s="2"/>
      <c r="C4" s="2"/>
      <c r="D4" s="17" t="e">
        <f>SUM(D8:D48)</f>
        <v>#REF!</v>
      </c>
      <c r="E4" s="17"/>
      <c r="F4" s="17"/>
      <c r="G4" s="17" t="e">
        <f>SUM(G8:G48)</f>
        <v>#DIV/0!</v>
      </c>
      <c r="H4" s="17"/>
      <c r="I4" s="17"/>
      <c r="J4" s="17" t="e">
        <f>SUM(J8:J48)</f>
        <v>#REF!</v>
      </c>
      <c r="K4" s="2"/>
      <c r="L4" s="2"/>
      <c r="M4" s="2"/>
      <c r="N4" s="2"/>
      <c r="O4" s="2"/>
      <c r="P4" s="2"/>
      <c r="Q4" s="2"/>
      <c r="R4" s="42"/>
      <c r="S4" s="2"/>
      <c r="T4" s="2"/>
      <c r="U4" s="7"/>
      <c r="V4" s="7"/>
      <c r="W4" s="7"/>
      <c r="X4" s="7"/>
      <c r="Y4" s="7"/>
      <c r="Z4" s="2"/>
      <c r="AA4" s="2"/>
      <c r="AB4" s="2"/>
      <c r="AC4" s="2"/>
      <c r="AD4" s="2"/>
      <c r="AE4" s="2"/>
      <c r="AF4" s="2"/>
      <c r="AG4" s="2"/>
      <c r="AH4" s="2"/>
    </row>
    <row r="5" spans="1:34" ht="14.75" x14ac:dyDescent="0.75">
      <c r="A5" s="2"/>
      <c r="B5" s="2"/>
      <c r="C5" s="2"/>
      <c r="D5" s="96" t="s">
        <v>767</v>
      </c>
      <c r="E5" s="96"/>
      <c r="F5" s="96"/>
      <c r="G5" s="96"/>
      <c r="H5" s="96"/>
      <c r="I5" s="96"/>
      <c r="J5" s="96" t="s">
        <v>779</v>
      </c>
      <c r="K5" s="96" t="s">
        <v>768</v>
      </c>
      <c r="L5" s="96" t="s">
        <v>767</v>
      </c>
      <c r="M5" s="96" t="s">
        <v>765</v>
      </c>
      <c r="N5" s="96" t="s">
        <v>758</v>
      </c>
      <c r="O5" s="96" t="s">
        <v>758</v>
      </c>
      <c r="P5" s="4"/>
      <c r="Q5" s="4"/>
      <c r="R5" s="4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4.75" x14ac:dyDescent="0.75">
      <c r="A6" s="2"/>
      <c r="B6" s="2"/>
      <c r="C6" s="2"/>
      <c r="D6" s="96" t="s">
        <v>1398</v>
      </c>
      <c r="E6" s="96" t="s">
        <v>729</v>
      </c>
      <c r="F6" s="96"/>
      <c r="G6" s="96" t="s">
        <v>1399</v>
      </c>
      <c r="H6" s="96"/>
      <c r="I6" s="96"/>
      <c r="J6" s="96" t="s">
        <v>1099</v>
      </c>
      <c r="K6" s="96" t="s">
        <v>774</v>
      </c>
      <c r="L6" s="96" t="s">
        <v>773</v>
      </c>
      <c r="M6" s="96" t="s">
        <v>772</v>
      </c>
      <c r="N6" s="96" t="s">
        <v>773</v>
      </c>
      <c r="O6" s="96" t="s">
        <v>775</v>
      </c>
      <c r="P6" s="4"/>
      <c r="Q6" s="4"/>
      <c r="R6" s="42"/>
      <c r="S6" s="4" t="s">
        <v>1097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14.75" x14ac:dyDescent="0.75">
      <c r="A7" s="2"/>
      <c r="B7" s="2"/>
      <c r="C7" s="2"/>
      <c r="D7" s="42" t="s">
        <v>777</v>
      </c>
      <c r="E7" s="42" t="s">
        <v>777</v>
      </c>
      <c r="F7" s="111" t="s">
        <v>1095</v>
      </c>
      <c r="G7" s="42"/>
      <c r="H7" s="96"/>
      <c r="I7" s="111" t="s">
        <v>1095</v>
      </c>
      <c r="J7" s="42" t="s">
        <v>777</v>
      </c>
      <c r="K7" s="42"/>
      <c r="L7" s="42" t="s">
        <v>777</v>
      </c>
      <c r="M7" s="42" t="s">
        <v>778</v>
      </c>
      <c r="N7" s="42" t="s">
        <v>777</v>
      </c>
      <c r="O7" s="42" t="s">
        <v>778</v>
      </c>
      <c r="P7" s="111" t="s">
        <v>1095</v>
      </c>
      <c r="Q7" s="2"/>
      <c r="R7" s="101" t="s">
        <v>1094</v>
      </c>
      <c r="S7" s="84" t="s">
        <v>316</v>
      </c>
      <c r="T7" s="85"/>
      <c r="U7" s="85"/>
      <c r="V7" s="85">
        <v>2017</v>
      </c>
      <c r="W7" s="85"/>
      <c r="X7" s="85"/>
      <c r="Y7" s="85"/>
      <c r="Z7" s="85"/>
      <c r="AA7" s="85"/>
      <c r="AB7" s="85"/>
      <c r="AC7" s="85"/>
      <c r="AD7" s="85"/>
      <c r="AE7" s="81"/>
      <c r="AF7" s="81"/>
      <c r="AG7" s="81"/>
      <c r="AH7" s="2"/>
    </row>
    <row r="8" spans="1:34" ht="14.75" x14ac:dyDescent="0.75">
      <c r="A8" s="2"/>
      <c r="B8" s="29" t="s">
        <v>1143</v>
      </c>
      <c r="C8" s="9" t="s">
        <v>120</v>
      </c>
      <c r="D8" s="9">
        <f>wGDPp!F48</f>
        <v>376</v>
      </c>
      <c r="E8" s="7">
        <f>SUMIF($R$8:$R$400,$C8,$S$8:$S$400)</f>
        <v>21.961140574447228</v>
      </c>
      <c r="F8" s="110">
        <f>wGDPp!G48</f>
        <v>7</v>
      </c>
      <c r="G8" s="7">
        <f>E8/SUMIF($F$8:$F$48,F8,$E$8:$E$48)*SUMIF($F$8:$F$48,$F8,$D$8:$D$48)</f>
        <v>56.687382775059831</v>
      </c>
      <c r="H8" s="155">
        <v>0.5</v>
      </c>
      <c r="I8" s="110">
        <v>1</v>
      </c>
      <c r="J8" s="7">
        <f>IF(AND(G8&lt;&gt;0,H8=0),G8,H8*SUMIF($I$8:$I$48,$I8,$G$8:$G$48))</f>
        <v>28.343691387529915</v>
      </c>
      <c r="K8" s="89">
        <v>1</v>
      </c>
      <c r="L8" s="7">
        <f>K8*J8</f>
        <v>28.343691387529915</v>
      </c>
      <c r="M8" s="8">
        <f t="array" ref="M8:M48">TRANSPOSE(wUSE!AQ3:CE3)</f>
        <v>0.22665429743918161</v>
      </c>
      <c r="N8" s="7">
        <f t="shared" ref="N8:N48" si="0">IF($E$2=1,L8,M8*L8)</f>
        <v>28.343691387529915</v>
      </c>
      <c r="O8" s="131" t="e">
        <f>IF(COUNTIF($P$8:$P$48,P8)=1,0,IF(SUMIF($P$8:$P$48,P8,$N$8:$N$48),N8/SUMIF($P$8:$P$48,P8,$N$8:$N$48),0))</f>
        <v>#REF!</v>
      </c>
      <c r="P8" s="110">
        <f>F8</f>
        <v>7</v>
      </c>
      <c r="Q8" s="8"/>
      <c r="R8" s="34" t="s">
        <v>120</v>
      </c>
      <c r="S8" s="40">
        <f>V8</f>
        <v>21.961140574447228</v>
      </c>
      <c r="T8" s="58" t="s">
        <v>1363</v>
      </c>
      <c r="U8" s="60" t="s">
        <v>1143</v>
      </c>
      <c r="V8" s="60">
        <v>21.961140574447228</v>
      </c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2"/>
    </row>
    <row r="9" spans="1:34" ht="14.75" x14ac:dyDescent="0.75">
      <c r="A9" s="2"/>
      <c r="B9" s="29" t="s">
        <v>1144</v>
      </c>
      <c r="C9" s="9" t="s">
        <v>122</v>
      </c>
      <c r="D9" s="9">
        <f>wGDPp!F49</f>
        <v>0</v>
      </c>
      <c r="E9" s="7">
        <f t="shared" ref="E9:E48" si="1">SUMIF($R$8:$R$400,$C9,$S$8:$S$400)</f>
        <v>0</v>
      </c>
      <c r="F9" s="110">
        <f>wGDPp!G49</f>
        <v>7</v>
      </c>
      <c r="G9" s="7">
        <f t="shared" ref="G9:G48" si="2">E9/SUMIF($F$8:$F$48,F9,$E$8:$E$48)*SUMIF($F$8:$F$48,$F9,$D$8:$D$48)</f>
        <v>0</v>
      </c>
      <c r="H9" s="155">
        <f>1-H8</f>
        <v>0.5</v>
      </c>
      <c r="I9" s="110">
        <v>1</v>
      </c>
      <c r="J9" s="7">
        <f t="shared" ref="J9:J48" si="3">IF(AND(G9&lt;&gt;0,H9=0),G9,H9*SUMIF($I$8:$I$48,$I9,$G$8:$G$48))</f>
        <v>28.343691387529915</v>
      </c>
      <c r="K9" s="89">
        <v>1</v>
      </c>
      <c r="L9" s="7">
        <f t="shared" ref="L9:L48" si="4">K9*J9</f>
        <v>28.343691387529915</v>
      </c>
      <c r="M9" s="8">
        <v>0.22665429743918167</v>
      </c>
      <c r="N9" s="7">
        <f t="shared" si="0"/>
        <v>28.343691387529915</v>
      </c>
      <c r="O9" s="131" t="e">
        <f t="shared" ref="O9:O48" si="5">IF(COUNTIF($P$8:$P$48,P9)=1,0,IF(SUMIF($P$8:$P$48,P9,$N$8:$N$48),N9/SUMIF($P$8:$P$48,P9,$N$8:$N$48),0))</f>
        <v>#REF!</v>
      </c>
      <c r="P9" s="110">
        <f t="shared" ref="P9:P48" si="6">F9</f>
        <v>7</v>
      </c>
      <c r="Q9" s="8"/>
      <c r="R9" s="34" t="s">
        <v>122</v>
      </c>
      <c r="S9" s="40">
        <f t="shared" ref="S9:S72" si="7">V9</f>
        <v>0</v>
      </c>
      <c r="T9" s="58" t="s">
        <v>1364</v>
      </c>
      <c r="U9" s="60" t="s">
        <v>1144</v>
      </c>
      <c r="V9" s="60">
        <v>0</v>
      </c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2"/>
    </row>
    <row r="10" spans="1:34" ht="14.75" x14ac:dyDescent="0.75">
      <c r="A10" s="2"/>
      <c r="B10" s="29" t="s">
        <v>1145</v>
      </c>
      <c r="C10" s="9" t="s">
        <v>124</v>
      </c>
      <c r="D10" s="9">
        <f>wGDPp!F50</f>
        <v>0</v>
      </c>
      <c r="E10" s="7">
        <f t="shared" si="1"/>
        <v>4.5169660575423247</v>
      </c>
      <c r="F10" s="110">
        <f>wGDPp!G50</f>
        <v>7</v>
      </c>
      <c r="G10" s="7">
        <f t="shared" si="2"/>
        <v>11.659457441103319</v>
      </c>
      <c r="H10" s="8"/>
      <c r="I10" s="110">
        <v>2</v>
      </c>
      <c r="J10" s="7">
        <f t="shared" si="3"/>
        <v>11.659457441103319</v>
      </c>
      <c r="K10" s="89">
        <v>1</v>
      </c>
      <c r="L10" s="7">
        <f t="shared" si="4"/>
        <v>11.659457441103319</v>
      </c>
      <c r="M10" s="8">
        <v>0.32565388552749597</v>
      </c>
      <c r="N10" s="7">
        <f t="shared" si="0"/>
        <v>11.659457441103319</v>
      </c>
      <c r="O10" s="131" t="e">
        <f t="shared" si="5"/>
        <v>#REF!</v>
      </c>
      <c r="P10" s="110">
        <f t="shared" si="6"/>
        <v>7</v>
      </c>
      <c r="Q10" s="8"/>
      <c r="R10" s="34" t="s">
        <v>126</v>
      </c>
      <c r="S10" s="40">
        <f t="shared" si="7"/>
        <v>6.1024723141822825</v>
      </c>
      <c r="T10" s="58" t="s">
        <v>1365</v>
      </c>
      <c r="U10" s="60" t="s">
        <v>1146</v>
      </c>
      <c r="V10" s="60">
        <v>6.1024723141822825</v>
      </c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2"/>
    </row>
    <row r="11" spans="1:34" ht="14.75" x14ac:dyDescent="0.75">
      <c r="A11" s="2"/>
      <c r="B11" s="29" t="s">
        <v>1146</v>
      </c>
      <c r="C11" s="9" t="s">
        <v>126</v>
      </c>
      <c r="D11" s="9">
        <f>wGDPp!F51</f>
        <v>0</v>
      </c>
      <c r="E11" s="7">
        <f t="shared" si="1"/>
        <v>6.1024723141822825</v>
      </c>
      <c r="F11" s="110">
        <f>wGDPp!G51</f>
        <v>7</v>
      </c>
      <c r="G11" s="7">
        <f t="shared" si="2"/>
        <v>15.752059087075152</v>
      </c>
      <c r="H11" s="8"/>
      <c r="I11" s="110">
        <v>3</v>
      </c>
      <c r="J11" s="7">
        <f t="shared" si="3"/>
        <v>15.752059087075152</v>
      </c>
      <c r="K11" s="89">
        <v>1</v>
      </c>
      <c r="L11" s="7">
        <f t="shared" si="4"/>
        <v>15.752059087075152</v>
      </c>
      <c r="M11" s="8">
        <v>0.49112068685510513</v>
      </c>
      <c r="N11" s="7">
        <f t="shared" si="0"/>
        <v>15.752059087075152</v>
      </c>
      <c r="O11" s="131" t="e">
        <f t="shared" si="5"/>
        <v>#REF!</v>
      </c>
      <c r="P11" s="110">
        <f t="shared" si="6"/>
        <v>7</v>
      </c>
      <c r="Q11" s="8"/>
      <c r="R11" s="34" t="s">
        <v>128</v>
      </c>
      <c r="S11" s="40">
        <f t="shared" si="7"/>
        <v>8.0919408989673123</v>
      </c>
      <c r="T11" s="58" t="s">
        <v>1366</v>
      </c>
      <c r="U11" s="60" t="s">
        <v>1147</v>
      </c>
      <c r="V11" s="60">
        <v>8.0919408989673123</v>
      </c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2"/>
    </row>
    <row r="12" spans="1:34" ht="14.75" x14ac:dyDescent="0.75">
      <c r="A12" s="2"/>
      <c r="B12" s="29" t="s">
        <v>1147</v>
      </c>
      <c r="C12" s="9" t="s">
        <v>128</v>
      </c>
      <c r="D12" s="9">
        <f>wGDPp!F52</f>
        <v>0</v>
      </c>
      <c r="E12" s="7">
        <f t="shared" si="1"/>
        <v>8.0919408989673123</v>
      </c>
      <c r="F12" s="110">
        <f>wGDPp!G52</f>
        <v>7</v>
      </c>
      <c r="G12" s="7">
        <f t="shared" si="2"/>
        <v>20.887391962995427</v>
      </c>
      <c r="H12" s="8"/>
      <c r="I12" s="110">
        <v>4</v>
      </c>
      <c r="J12" s="7">
        <f t="shared" si="3"/>
        <v>20.887391962995427</v>
      </c>
      <c r="K12" s="89">
        <v>1</v>
      </c>
      <c r="L12" s="7">
        <f t="shared" si="4"/>
        <v>20.887391962995427</v>
      </c>
      <c r="M12" s="8">
        <v>0.5700969778721704</v>
      </c>
      <c r="N12" s="7">
        <f t="shared" si="0"/>
        <v>20.887391962995427</v>
      </c>
      <c r="O12" s="131" t="e">
        <f t="shared" si="5"/>
        <v>#REF!</v>
      </c>
      <c r="P12" s="110">
        <f t="shared" si="6"/>
        <v>7</v>
      </c>
      <c r="Q12" s="8"/>
      <c r="R12" s="34" t="s">
        <v>124</v>
      </c>
      <c r="S12" s="40">
        <f t="shared" si="7"/>
        <v>4.5169660575423247</v>
      </c>
      <c r="T12" s="58" t="s">
        <v>1367</v>
      </c>
      <c r="U12" s="60" t="s">
        <v>1145</v>
      </c>
      <c r="V12" s="60">
        <v>4.5169660575423247</v>
      </c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2"/>
    </row>
    <row r="13" spans="1:34" ht="14.75" x14ac:dyDescent="0.75">
      <c r="A13" s="2"/>
      <c r="B13" s="29" t="s">
        <v>1148</v>
      </c>
      <c r="C13" s="9" t="s">
        <v>130</v>
      </c>
      <c r="D13" s="9">
        <f>wGDPp!F53</f>
        <v>0</v>
      </c>
      <c r="E13" s="7">
        <f t="shared" si="1"/>
        <v>104.99285491308791</v>
      </c>
      <c r="F13" s="110">
        <f>wGDPp!G53</f>
        <v>7</v>
      </c>
      <c r="G13" s="7">
        <f t="shared" si="2"/>
        <v>271.01370873376624</v>
      </c>
      <c r="H13" s="156" t="e">
        <f>M55</f>
        <v>#REF!</v>
      </c>
      <c r="I13" s="110">
        <v>5</v>
      </c>
      <c r="J13" s="7" t="e">
        <f t="shared" si="3"/>
        <v>#REF!</v>
      </c>
      <c r="K13" s="89">
        <v>1</v>
      </c>
      <c r="L13" s="7" t="e">
        <f t="shared" si="4"/>
        <v>#REF!</v>
      </c>
      <c r="M13" s="8">
        <v>0.27681750632202212</v>
      </c>
      <c r="N13" s="7" t="e">
        <f t="shared" si="0"/>
        <v>#REF!</v>
      </c>
      <c r="O13" s="131" t="e">
        <f t="shared" si="5"/>
        <v>#REF!</v>
      </c>
      <c r="P13" s="110">
        <f t="shared" si="6"/>
        <v>7</v>
      </c>
      <c r="Q13" s="8"/>
      <c r="R13" s="34" t="s">
        <v>130</v>
      </c>
      <c r="S13" s="40">
        <f t="shared" si="7"/>
        <v>104.99285491308791</v>
      </c>
      <c r="T13" s="58" t="s">
        <v>1368</v>
      </c>
      <c r="U13" s="60" t="s">
        <v>1369</v>
      </c>
      <c r="V13" s="60">
        <v>104.99285491308791</v>
      </c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2"/>
    </row>
    <row r="14" spans="1:34" ht="14.75" x14ac:dyDescent="0.75">
      <c r="A14" s="2"/>
      <c r="B14" s="29" t="s">
        <v>1314</v>
      </c>
      <c r="C14" s="9" t="s">
        <v>131</v>
      </c>
      <c r="D14" s="9">
        <f>wGDPp!F54</f>
        <v>0</v>
      </c>
      <c r="E14" s="7">
        <f t="shared" si="1"/>
        <v>0</v>
      </c>
      <c r="F14" s="110">
        <f>wGDPp!G54</f>
        <v>7</v>
      </c>
      <c r="G14" s="7">
        <f t="shared" si="2"/>
        <v>0</v>
      </c>
      <c r="H14" s="156" t="e">
        <f>M56</f>
        <v>#REF!</v>
      </c>
      <c r="I14" s="110">
        <v>5</v>
      </c>
      <c r="J14" s="7" t="e">
        <f t="shared" si="3"/>
        <v>#REF!</v>
      </c>
      <c r="K14" s="89">
        <v>1</v>
      </c>
      <c r="L14" s="7" t="e">
        <f t="shared" si="4"/>
        <v>#REF!</v>
      </c>
      <c r="M14" s="8">
        <v>0.24094972700174264</v>
      </c>
      <c r="N14" s="7" t="e">
        <f t="shared" si="0"/>
        <v>#REF!</v>
      </c>
      <c r="O14" s="131" t="e">
        <f t="shared" si="5"/>
        <v>#REF!</v>
      </c>
      <c r="P14" s="110">
        <f t="shared" si="6"/>
        <v>7</v>
      </c>
      <c r="Q14" s="8"/>
      <c r="R14" s="34" t="s">
        <v>1152</v>
      </c>
      <c r="S14" s="40">
        <f t="shared" si="7"/>
        <v>16.452017153882629</v>
      </c>
      <c r="T14" s="58" t="s">
        <v>1370</v>
      </c>
      <c r="U14" s="60" t="s">
        <v>1154</v>
      </c>
      <c r="V14" s="60">
        <v>16.452017153882629</v>
      </c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2"/>
    </row>
    <row r="15" spans="1:34" ht="14.75" x14ac:dyDescent="0.75">
      <c r="A15" s="2"/>
      <c r="B15" s="29" t="s">
        <v>1149</v>
      </c>
      <c r="C15" s="9" t="s">
        <v>132</v>
      </c>
      <c r="D15" s="9">
        <f>wGDPp!F55</f>
        <v>0</v>
      </c>
      <c r="E15" s="7">
        <f t="shared" si="1"/>
        <v>0</v>
      </c>
      <c r="F15" s="110">
        <f>wGDPp!G55</f>
        <v>7</v>
      </c>
      <c r="G15" s="7">
        <f t="shared" si="2"/>
        <v>0</v>
      </c>
      <c r="H15" s="156" t="e">
        <f>M57</f>
        <v>#REF!</v>
      </c>
      <c r="I15" s="110">
        <v>5</v>
      </c>
      <c r="J15" s="7" t="e">
        <f t="shared" si="3"/>
        <v>#REF!</v>
      </c>
      <c r="K15" s="89">
        <v>1</v>
      </c>
      <c r="L15" s="7" t="e">
        <f t="shared" si="4"/>
        <v>#REF!</v>
      </c>
      <c r="M15" s="8">
        <v>0.94501675946703012</v>
      </c>
      <c r="N15" s="7" t="e">
        <f t="shared" si="0"/>
        <v>#REF!</v>
      </c>
      <c r="O15" s="131" t="e">
        <f t="shared" si="5"/>
        <v>#REF!</v>
      </c>
      <c r="P15" s="110">
        <f t="shared" si="6"/>
        <v>7</v>
      </c>
      <c r="Q15" s="8"/>
      <c r="R15" s="34" t="s">
        <v>145</v>
      </c>
      <c r="S15" s="40">
        <f t="shared" si="7"/>
        <v>3.9352343582959768</v>
      </c>
      <c r="T15" s="58" t="s">
        <v>1371</v>
      </c>
      <c r="U15" s="60" t="s">
        <v>1155</v>
      </c>
      <c r="V15" s="60">
        <v>3.9352343582959768</v>
      </c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2"/>
    </row>
    <row r="16" spans="1:34" ht="14.75" x14ac:dyDescent="0.75">
      <c r="A16" s="2"/>
      <c r="B16" s="29" t="s">
        <v>1150</v>
      </c>
      <c r="C16" s="9" t="s">
        <v>133</v>
      </c>
      <c r="D16" s="9">
        <f>wGDPp!F56</f>
        <v>0</v>
      </c>
      <c r="E16" s="7">
        <f t="shared" si="1"/>
        <v>0</v>
      </c>
      <c r="F16" s="110">
        <f>wGDPp!G56</f>
        <v>7</v>
      </c>
      <c r="G16" s="7">
        <f t="shared" si="2"/>
        <v>0</v>
      </c>
      <c r="H16" s="156" t="e">
        <f>M58</f>
        <v>#REF!</v>
      </c>
      <c r="I16" s="110">
        <v>5</v>
      </c>
      <c r="J16" s="7" t="e">
        <f t="shared" si="3"/>
        <v>#REF!</v>
      </c>
      <c r="K16" s="89">
        <v>1</v>
      </c>
      <c r="L16" s="7" t="e">
        <f t="shared" si="4"/>
        <v>#REF!</v>
      </c>
      <c r="M16" s="8">
        <v>0.40607616813465308</v>
      </c>
      <c r="N16" s="7" t="e">
        <f t="shared" si="0"/>
        <v>#REF!</v>
      </c>
      <c r="O16" s="131" t="e">
        <f t="shared" si="5"/>
        <v>#REF!</v>
      </c>
      <c r="P16" s="110">
        <f t="shared" si="6"/>
        <v>7</v>
      </c>
      <c r="Q16" s="8"/>
      <c r="R16" s="34" t="s">
        <v>142</v>
      </c>
      <c r="S16" s="40">
        <f t="shared" si="7"/>
        <v>44.27510117437464</v>
      </c>
      <c r="T16" s="58" t="s">
        <v>1372</v>
      </c>
      <c r="U16" s="60" t="s">
        <v>1373</v>
      </c>
      <c r="V16" s="60">
        <v>44.27510117437464</v>
      </c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2"/>
    </row>
    <row r="17" spans="1:34" ht="14.75" x14ac:dyDescent="0.75">
      <c r="A17" s="2"/>
      <c r="B17" s="29" t="s">
        <v>1151</v>
      </c>
      <c r="C17" s="9" t="s">
        <v>134</v>
      </c>
      <c r="D17" s="9">
        <f>wGDPp!F57</f>
        <v>227</v>
      </c>
      <c r="E17" s="7">
        <f t="shared" si="1"/>
        <v>0</v>
      </c>
      <c r="F17" s="110">
        <f>wGDPp!G57</f>
        <v>8</v>
      </c>
      <c r="G17" s="7" t="e">
        <f t="shared" si="2"/>
        <v>#DIV/0!</v>
      </c>
      <c r="H17" s="156" t="e">
        <f>M59</f>
        <v>#REF!</v>
      </c>
      <c r="I17" s="110">
        <v>5</v>
      </c>
      <c r="J17" s="7" t="e">
        <f t="shared" si="3"/>
        <v>#DIV/0!</v>
      </c>
      <c r="K17" s="89">
        <v>1</v>
      </c>
      <c r="L17" s="7" t="e">
        <f t="shared" si="4"/>
        <v>#DIV/0!</v>
      </c>
      <c r="M17" s="8">
        <v>0.48835560059500888</v>
      </c>
      <c r="N17" s="7" t="e">
        <f t="shared" si="0"/>
        <v>#DIV/0!</v>
      </c>
      <c r="O17" s="131" t="e">
        <f t="shared" si="5"/>
        <v>#DIV/0!</v>
      </c>
      <c r="P17" s="110">
        <f t="shared" si="6"/>
        <v>8</v>
      </c>
      <c r="Q17" s="8"/>
      <c r="R17" s="34" t="s">
        <v>1156</v>
      </c>
      <c r="S17" s="40">
        <f t="shared" si="7"/>
        <v>128.19497380677063</v>
      </c>
      <c r="T17" s="58" t="s">
        <v>1374</v>
      </c>
      <c r="U17" s="60" t="s">
        <v>1158</v>
      </c>
      <c r="V17" s="60">
        <v>128.19497380677063</v>
      </c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2"/>
    </row>
    <row r="18" spans="1:34" ht="14.75" x14ac:dyDescent="0.75">
      <c r="A18" s="2"/>
      <c r="B18" s="29" t="s">
        <v>137</v>
      </c>
      <c r="C18" s="9" t="s">
        <v>136</v>
      </c>
      <c r="D18" s="9">
        <f>wGDPp!F58</f>
        <v>0</v>
      </c>
      <c r="E18" s="7">
        <f t="shared" si="1"/>
        <v>0</v>
      </c>
      <c r="F18" s="110">
        <f>wGDPp!G58</f>
        <v>8</v>
      </c>
      <c r="G18" s="7" t="e">
        <f t="shared" si="2"/>
        <v>#DIV/0!</v>
      </c>
      <c r="H18" s="157">
        <v>0.02</v>
      </c>
      <c r="I18" s="110">
        <v>6</v>
      </c>
      <c r="J18" s="7" t="e">
        <f t="shared" si="3"/>
        <v>#DIV/0!</v>
      </c>
      <c r="K18" s="89">
        <v>1</v>
      </c>
      <c r="L18" s="7" t="e">
        <f t="shared" si="4"/>
        <v>#DIV/0!</v>
      </c>
      <c r="M18" s="8">
        <v>0.57494378017943137</v>
      </c>
      <c r="N18" s="7" t="e">
        <f t="shared" si="0"/>
        <v>#DIV/0!</v>
      </c>
      <c r="O18" s="131" t="e">
        <f t="shared" si="5"/>
        <v>#DIV/0!</v>
      </c>
      <c r="P18" s="110">
        <f t="shared" si="6"/>
        <v>8</v>
      </c>
      <c r="Q18" s="8"/>
      <c r="R18" s="34" t="s">
        <v>147</v>
      </c>
      <c r="S18" s="40">
        <f t="shared" si="7"/>
        <v>25.10885375057002</v>
      </c>
      <c r="T18" s="58" t="s">
        <v>1375</v>
      </c>
      <c r="U18" s="60" t="s">
        <v>1118</v>
      </c>
      <c r="V18" s="60">
        <v>25.10885375057002</v>
      </c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2"/>
    </row>
    <row r="19" spans="1:34" ht="14.75" x14ac:dyDescent="0.75">
      <c r="A19" s="2"/>
      <c r="B19" s="29" t="s">
        <v>139</v>
      </c>
      <c r="C19" s="9" t="s">
        <v>138</v>
      </c>
      <c r="D19" s="9">
        <f>wGDPp!F59</f>
        <v>0</v>
      </c>
      <c r="E19" s="7">
        <f t="shared" si="1"/>
        <v>0</v>
      </c>
      <c r="F19" s="110">
        <f>wGDPp!G59</f>
        <v>8</v>
      </c>
      <c r="G19" s="7" t="e">
        <f t="shared" si="2"/>
        <v>#DIV/0!</v>
      </c>
      <c r="H19" s="157">
        <v>0.1</v>
      </c>
      <c r="I19" s="110">
        <v>6</v>
      </c>
      <c r="J19" s="7" t="e">
        <f t="shared" si="3"/>
        <v>#DIV/0!</v>
      </c>
      <c r="K19" s="89">
        <v>1</v>
      </c>
      <c r="L19" s="7" t="e">
        <f t="shared" si="4"/>
        <v>#DIV/0!</v>
      </c>
      <c r="M19" s="8">
        <v>0.76946243801365677</v>
      </c>
      <c r="N19" s="7" t="e">
        <f t="shared" si="0"/>
        <v>#DIV/0!</v>
      </c>
      <c r="O19" s="131" t="e">
        <f t="shared" si="5"/>
        <v>#DIV/0!</v>
      </c>
      <c r="P19" s="110">
        <f t="shared" si="6"/>
        <v>8</v>
      </c>
      <c r="Q19" s="8"/>
      <c r="R19" s="34" t="s">
        <v>149</v>
      </c>
      <c r="S19" s="40">
        <f t="shared" si="7"/>
        <v>6.0349234000146996</v>
      </c>
      <c r="T19" s="58" t="s">
        <v>1376</v>
      </c>
      <c r="U19" s="60" t="s">
        <v>1159</v>
      </c>
      <c r="V19" s="60">
        <v>6.0349234000146996</v>
      </c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2"/>
    </row>
    <row r="20" spans="1:34" ht="14.75" x14ac:dyDescent="0.75">
      <c r="A20" s="2"/>
      <c r="B20" s="29" t="s">
        <v>141</v>
      </c>
      <c r="C20" s="9" t="s">
        <v>140</v>
      </c>
      <c r="D20" s="9">
        <f>wGDPp!F60</f>
        <v>112</v>
      </c>
      <c r="E20" s="7">
        <f t="shared" si="1"/>
        <v>0</v>
      </c>
      <c r="F20" s="110">
        <f>wGDPp!G60</f>
        <v>9</v>
      </c>
      <c r="G20" s="7" t="e">
        <f t="shared" si="2"/>
        <v>#DIV/0!</v>
      </c>
      <c r="H20" s="157">
        <v>0.1</v>
      </c>
      <c r="I20" s="110">
        <v>6</v>
      </c>
      <c r="J20" s="7" t="e">
        <f t="shared" si="3"/>
        <v>#DIV/0!</v>
      </c>
      <c r="K20" s="89">
        <v>1</v>
      </c>
      <c r="L20" s="7" t="e">
        <f t="shared" si="4"/>
        <v>#DIV/0!</v>
      </c>
      <c r="M20" s="8">
        <v>0.48790814041639902</v>
      </c>
      <c r="N20" s="7" t="e">
        <f t="shared" si="0"/>
        <v>#DIV/0!</v>
      </c>
      <c r="O20" s="131">
        <f t="shared" si="5"/>
        <v>0</v>
      </c>
      <c r="P20" s="110">
        <f t="shared" si="6"/>
        <v>9</v>
      </c>
      <c r="Q20" s="8"/>
      <c r="R20" s="34" t="s">
        <v>151</v>
      </c>
      <c r="S20" s="40">
        <f t="shared" si="7"/>
        <v>33.741690783951164</v>
      </c>
      <c r="T20" s="58" t="s">
        <v>1377</v>
      </c>
      <c r="U20" s="60" t="s">
        <v>1378</v>
      </c>
      <c r="V20" s="60">
        <v>33.741690783951164</v>
      </c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2"/>
    </row>
    <row r="21" spans="1:34" ht="14.75" x14ac:dyDescent="0.75">
      <c r="A21" s="2"/>
      <c r="B21" s="29" t="s">
        <v>1154</v>
      </c>
      <c r="C21" s="9" t="s">
        <v>1152</v>
      </c>
      <c r="D21" s="9">
        <f>wGDPp!F61</f>
        <v>62</v>
      </c>
      <c r="E21" s="7">
        <f t="shared" si="1"/>
        <v>16.452017153882629</v>
      </c>
      <c r="F21" s="110">
        <f>wGDPp!G61</f>
        <v>10</v>
      </c>
      <c r="G21" s="7">
        <f t="shared" si="2"/>
        <v>16.796862614607047</v>
      </c>
      <c r="H21" s="8"/>
      <c r="I21" s="110">
        <v>7</v>
      </c>
      <c r="J21" s="7">
        <f t="shared" si="3"/>
        <v>16.796862614607047</v>
      </c>
      <c r="K21" s="89">
        <v>1</v>
      </c>
      <c r="L21" s="7">
        <f t="shared" si="4"/>
        <v>16.796862614607047</v>
      </c>
      <c r="M21" s="8">
        <v>0.48876047018472801</v>
      </c>
      <c r="N21" s="7">
        <f t="shared" si="0"/>
        <v>16.796862614607047</v>
      </c>
      <c r="O21" s="131" t="e">
        <f t="shared" si="5"/>
        <v>#DIV/0!</v>
      </c>
      <c r="P21" s="110">
        <f t="shared" si="6"/>
        <v>10</v>
      </c>
      <c r="Q21" s="8"/>
      <c r="R21" s="34" t="s">
        <v>160</v>
      </c>
      <c r="S21" s="40">
        <f t="shared" si="7"/>
        <v>15.326727573790997</v>
      </c>
      <c r="T21" s="58" t="s">
        <v>1379</v>
      </c>
      <c r="U21" s="60" t="s">
        <v>1380</v>
      </c>
      <c r="V21" s="60">
        <v>15.326727573790997</v>
      </c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2"/>
    </row>
    <row r="22" spans="1:34" ht="14.75" x14ac:dyDescent="0.75">
      <c r="A22" s="2"/>
      <c r="B22" s="29" t="s">
        <v>144</v>
      </c>
      <c r="C22" s="9" t="s">
        <v>142</v>
      </c>
      <c r="D22" s="9">
        <f>wGDPp!F62</f>
        <v>0</v>
      </c>
      <c r="E22" s="7">
        <f t="shared" si="1"/>
        <v>44.27510117437464</v>
      </c>
      <c r="F22" s="110">
        <f>wGDPp!G62</f>
        <v>10</v>
      </c>
      <c r="G22" s="7">
        <f t="shared" si="2"/>
        <v>45.203137385392949</v>
      </c>
      <c r="H22" s="157">
        <f>1-H18-H19-H20</f>
        <v>0.78</v>
      </c>
      <c r="I22" s="110">
        <v>6</v>
      </c>
      <c r="J22" s="7" t="e">
        <f t="shared" si="3"/>
        <v>#DIV/0!</v>
      </c>
      <c r="K22" s="89">
        <v>1</v>
      </c>
      <c r="L22" s="7" t="e">
        <f t="shared" si="4"/>
        <v>#DIV/0!</v>
      </c>
      <c r="M22" s="8">
        <v>0.41458020848234722</v>
      </c>
      <c r="N22" s="7" t="e">
        <f t="shared" si="0"/>
        <v>#DIV/0!</v>
      </c>
      <c r="O22" s="131" t="e">
        <f t="shared" si="5"/>
        <v>#DIV/0!</v>
      </c>
      <c r="P22" s="110">
        <f t="shared" si="6"/>
        <v>10</v>
      </c>
      <c r="Q22" s="8"/>
      <c r="R22" s="34" t="s">
        <v>1162</v>
      </c>
      <c r="S22" s="40">
        <f t="shared" si="7"/>
        <v>10.677913568355203</v>
      </c>
      <c r="T22" s="58" t="s">
        <v>1381</v>
      </c>
      <c r="U22" s="60" t="s">
        <v>1164</v>
      </c>
      <c r="V22" s="60">
        <v>10.677913568355203</v>
      </c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2"/>
    </row>
    <row r="23" spans="1:34" ht="14.75" x14ac:dyDescent="0.75">
      <c r="A23" s="2"/>
      <c r="B23" s="29" t="s">
        <v>1155</v>
      </c>
      <c r="C23" s="9" t="s">
        <v>145</v>
      </c>
      <c r="D23" s="9">
        <f>wGDPp!F63</f>
        <v>105</v>
      </c>
      <c r="E23" s="7">
        <f t="shared" si="1"/>
        <v>3.9352343582959768</v>
      </c>
      <c r="F23" s="110">
        <f>wGDPp!G63</f>
        <v>11</v>
      </c>
      <c r="G23" s="7">
        <f t="shared" si="2"/>
        <v>2.530713063824924</v>
      </c>
      <c r="H23" s="8"/>
      <c r="I23" s="110">
        <v>8</v>
      </c>
      <c r="J23" s="7">
        <f t="shared" si="3"/>
        <v>2.530713063824924</v>
      </c>
      <c r="K23" s="89">
        <v>1</v>
      </c>
      <c r="L23" s="7">
        <f t="shared" si="4"/>
        <v>2.530713063824924</v>
      </c>
      <c r="M23" s="8">
        <v>0.86046312057361352</v>
      </c>
      <c r="N23" s="7">
        <f t="shared" si="0"/>
        <v>2.530713063824924</v>
      </c>
      <c r="O23" s="131">
        <f t="shared" si="5"/>
        <v>2.410202917928499E-2</v>
      </c>
      <c r="P23" s="110">
        <f t="shared" si="6"/>
        <v>11</v>
      </c>
      <c r="Q23" s="8"/>
      <c r="R23" s="34" t="s">
        <v>163</v>
      </c>
      <c r="S23" s="40">
        <f t="shared" si="7"/>
        <v>0.21799303663567113</v>
      </c>
      <c r="T23" s="58" t="s">
        <v>1382</v>
      </c>
      <c r="U23" s="60" t="s">
        <v>1165</v>
      </c>
      <c r="V23" s="60">
        <v>0.21799303663567113</v>
      </c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2"/>
    </row>
    <row r="24" spans="1:34" ht="14.75" x14ac:dyDescent="0.75">
      <c r="A24" s="2"/>
      <c r="B24" s="29" t="s">
        <v>1158</v>
      </c>
      <c r="C24" s="9" t="s">
        <v>1156</v>
      </c>
      <c r="D24" s="9">
        <f>wGDPp!F64</f>
        <v>0</v>
      </c>
      <c r="E24" s="7">
        <f t="shared" si="1"/>
        <v>128.19497380677063</v>
      </c>
      <c r="F24" s="110">
        <f>wGDPp!G64</f>
        <v>11</v>
      </c>
      <c r="G24" s="7">
        <f t="shared" si="2"/>
        <v>82.441009960578242</v>
      </c>
      <c r="H24" s="8"/>
      <c r="I24" s="110">
        <v>9</v>
      </c>
      <c r="J24" s="7">
        <f t="shared" si="3"/>
        <v>82.441009960578242</v>
      </c>
      <c r="K24" s="89">
        <v>1</v>
      </c>
      <c r="L24" s="7">
        <f t="shared" si="4"/>
        <v>82.441009960578242</v>
      </c>
      <c r="M24" s="8">
        <v>0.36286877060833395</v>
      </c>
      <c r="N24" s="7">
        <f t="shared" si="0"/>
        <v>82.441009960578242</v>
      </c>
      <c r="O24" s="131">
        <f t="shared" si="5"/>
        <v>0.78515247581503089</v>
      </c>
      <c r="P24" s="110">
        <f t="shared" si="6"/>
        <v>11</v>
      </c>
      <c r="Q24" s="8"/>
      <c r="R24" s="34" t="s">
        <v>165</v>
      </c>
      <c r="S24" s="40">
        <f t="shared" si="7"/>
        <v>24.611499203681639</v>
      </c>
      <c r="T24" s="58" t="s">
        <v>1383</v>
      </c>
      <c r="U24" s="60" t="s">
        <v>1384</v>
      </c>
      <c r="V24" s="60">
        <v>24.611499203681639</v>
      </c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2"/>
    </row>
    <row r="25" spans="1:34" ht="14.75" x14ac:dyDescent="0.75">
      <c r="A25" s="2"/>
      <c r="B25" s="29" t="s">
        <v>1118</v>
      </c>
      <c r="C25" s="9" t="s">
        <v>147</v>
      </c>
      <c r="D25" s="9">
        <f>wGDPp!F65</f>
        <v>0</v>
      </c>
      <c r="E25" s="7">
        <f t="shared" si="1"/>
        <v>25.10885375057002</v>
      </c>
      <c r="F25" s="110">
        <f>wGDPp!G65</f>
        <v>11</v>
      </c>
      <c r="G25" s="7">
        <f t="shared" si="2"/>
        <v>16.147273178350758</v>
      </c>
      <c r="H25" s="8"/>
      <c r="I25" s="110">
        <f>I24+1</f>
        <v>10</v>
      </c>
      <c r="J25" s="7">
        <f t="shared" si="3"/>
        <v>16.147273178350758</v>
      </c>
      <c r="K25" s="89">
        <v>1</v>
      </c>
      <c r="L25" s="7">
        <f t="shared" si="4"/>
        <v>16.147273178350758</v>
      </c>
      <c r="M25" s="8">
        <v>0.78781151795127569</v>
      </c>
      <c r="N25" s="7">
        <f t="shared" si="0"/>
        <v>16.147273178350758</v>
      </c>
      <c r="O25" s="132">
        <f t="shared" si="5"/>
        <v>0.15378355407953104</v>
      </c>
      <c r="P25" s="110">
        <f t="shared" si="6"/>
        <v>11</v>
      </c>
      <c r="Q25" s="8"/>
      <c r="R25" s="34" t="s">
        <v>1166</v>
      </c>
      <c r="S25" s="40">
        <f t="shared" si="7"/>
        <v>5.5215839916065574</v>
      </c>
      <c r="T25" s="58" t="s">
        <v>1385</v>
      </c>
      <c r="U25" s="60" t="s">
        <v>1119</v>
      </c>
      <c r="V25" s="60">
        <v>5.5215839916065574</v>
      </c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2"/>
    </row>
    <row r="26" spans="1:34" ht="14.75" x14ac:dyDescent="0.75">
      <c r="A26" s="2"/>
      <c r="B26" s="29" t="s">
        <v>1159</v>
      </c>
      <c r="C26" s="9" t="s">
        <v>149</v>
      </c>
      <c r="D26" s="9">
        <f>wGDPp!F66</f>
        <v>0</v>
      </c>
      <c r="E26" s="7">
        <f t="shared" si="1"/>
        <v>6.0349234000146996</v>
      </c>
      <c r="F26" s="110">
        <f>wGDPp!G66</f>
        <v>11</v>
      </c>
      <c r="G26" s="7">
        <f t="shared" si="2"/>
        <v>3.8810037972460805</v>
      </c>
      <c r="H26" s="8"/>
      <c r="I26" s="110">
        <f>I25+1</f>
        <v>11</v>
      </c>
      <c r="J26" s="7">
        <f t="shared" si="3"/>
        <v>3.8810037972460805</v>
      </c>
      <c r="K26" s="89">
        <v>1</v>
      </c>
      <c r="L26" s="7">
        <f t="shared" si="4"/>
        <v>3.8810037972460805</v>
      </c>
      <c r="M26" s="8">
        <v>0.26019122633806796</v>
      </c>
      <c r="N26" s="7">
        <f t="shared" si="0"/>
        <v>3.8810037972460805</v>
      </c>
      <c r="O26" s="132">
        <f t="shared" si="5"/>
        <v>3.6961940926153146E-2</v>
      </c>
      <c r="P26" s="110">
        <f t="shared" si="6"/>
        <v>11</v>
      </c>
      <c r="Q26" s="8"/>
      <c r="R26" s="34" t="s">
        <v>1168</v>
      </c>
      <c r="S26" s="40">
        <f t="shared" si="7"/>
        <v>3.5851855805409354</v>
      </c>
      <c r="T26" s="58" t="s">
        <v>1386</v>
      </c>
      <c r="U26" s="60" t="s">
        <v>1170</v>
      </c>
      <c r="V26" s="60">
        <v>3.5851855805409354</v>
      </c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2"/>
    </row>
    <row r="27" spans="1:34" ht="14.75" x14ac:dyDescent="0.75">
      <c r="A27" s="2"/>
      <c r="B27" s="29" t="s">
        <v>152</v>
      </c>
      <c r="C27" s="9" t="s">
        <v>151</v>
      </c>
      <c r="D27" s="9">
        <f>wGDPp!F67</f>
        <v>66</v>
      </c>
      <c r="E27" s="7">
        <f t="shared" si="1"/>
        <v>33.741690783951164</v>
      </c>
      <c r="F27" s="110">
        <f>wGDPp!G67</f>
        <v>12</v>
      </c>
      <c r="G27" s="7">
        <f t="shared" si="2"/>
        <v>66</v>
      </c>
      <c r="H27" s="155">
        <v>0.01</v>
      </c>
      <c r="I27" s="110">
        <f t="shared" ref="I27:I47" si="8">I26+1</f>
        <v>12</v>
      </c>
      <c r="J27" s="7">
        <f t="shared" si="3"/>
        <v>0.66</v>
      </c>
      <c r="K27" s="89">
        <v>1</v>
      </c>
      <c r="L27" s="7">
        <f t="shared" si="4"/>
        <v>0.66</v>
      </c>
      <c r="M27" s="8">
        <v>0.28141842284866758</v>
      </c>
      <c r="N27" s="7">
        <f t="shared" si="0"/>
        <v>0.66</v>
      </c>
      <c r="O27" s="131">
        <f t="shared" si="5"/>
        <v>1.4084507042253521E-2</v>
      </c>
      <c r="P27" s="110">
        <f t="shared" si="6"/>
        <v>12</v>
      </c>
      <c r="Q27" s="8"/>
      <c r="R27" s="34" t="s">
        <v>169</v>
      </c>
      <c r="S27" s="40">
        <f t="shared" si="7"/>
        <v>2.230323119770028</v>
      </c>
      <c r="T27" s="58" t="s">
        <v>1387</v>
      </c>
      <c r="U27" s="60" t="s">
        <v>1172</v>
      </c>
      <c r="V27" s="60">
        <v>2.230323119770028</v>
      </c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2"/>
    </row>
    <row r="28" spans="1:34" ht="14.75" x14ac:dyDescent="0.75">
      <c r="A28" s="2"/>
      <c r="B28" s="29" t="s">
        <v>155</v>
      </c>
      <c r="C28" s="9" t="s">
        <v>153</v>
      </c>
      <c r="D28" s="9">
        <f>wGDPp!F68</f>
        <v>0</v>
      </c>
      <c r="E28" s="7">
        <f t="shared" si="1"/>
        <v>0</v>
      </c>
      <c r="F28" s="110">
        <f>wGDPp!G68</f>
        <v>12</v>
      </c>
      <c r="G28" s="7">
        <f t="shared" si="2"/>
        <v>0</v>
      </c>
      <c r="H28" s="155">
        <v>0.2</v>
      </c>
      <c r="I28" s="110">
        <f>I27</f>
        <v>12</v>
      </c>
      <c r="J28" s="7">
        <f t="shared" si="3"/>
        <v>13.200000000000001</v>
      </c>
      <c r="K28" s="89">
        <v>1</v>
      </c>
      <c r="L28" s="7">
        <f t="shared" si="4"/>
        <v>13.200000000000001</v>
      </c>
      <c r="M28" s="8">
        <v>0.38147134189946097</v>
      </c>
      <c r="N28" s="7">
        <f t="shared" si="0"/>
        <v>13.200000000000001</v>
      </c>
      <c r="O28" s="131">
        <f t="shared" si="5"/>
        <v>0.28169014084507044</v>
      </c>
      <c r="P28" s="110">
        <f t="shared" si="6"/>
        <v>12</v>
      </c>
      <c r="Q28" s="2"/>
      <c r="R28" s="34" t="s">
        <v>1173</v>
      </c>
      <c r="S28" s="40">
        <f t="shared" si="7"/>
        <v>20.509264417761173</v>
      </c>
      <c r="T28" s="58" t="s">
        <v>1388</v>
      </c>
      <c r="U28" s="60" t="s">
        <v>1175</v>
      </c>
      <c r="V28" s="60">
        <v>20.509264417761173</v>
      </c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2"/>
    </row>
    <row r="29" spans="1:34" ht="14.75" x14ac:dyDescent="0.75">
      <c r="A29" s="2"/>
      <c r="B29" s="29" t="s">
        <v>157</v>
      </c>
      <c r="C29" s="9" t="s">
        <v>156</v>
      </c>
      <c r="D29" s="9">
        <f>wGDPp!F69</f>
        <v>0</v>
      </c>
      <c r="E29" s="7">
        <f t="shared" si="1"/>
        <v>0</v>
      </c>
      <c r="F29" s="110">
        <f>wGDPp!G69</f>
        <v>12</v>
      </c>
      <c r="G29" s="7">
        <f t="shared" si="2"/>
        <v>0</v>
      </c>
      <c r="H29" s="155">
        <v>0.5</v>
      </c>
      <c r="I29" s="110">
        <f t="shared" ref="I29:I32" si="9">I28</f>
        <v>12</v>
      </c>
      <c r="J29" s="7">
        <f t="shared" si="3"/>
        <v>33</v>
      </c>
      <c r="K29" s="89">
        <v>1</v>
      </c>
      <c r="L29" s="7">
        <f t="shared" si="4"/>
        <v>33</v>
      </c>
      <c r="M29" s="8">
        <v>0.55609693305382057</v>
      </c>
      <c r="N29" s="7">
        <f t="shared" si="0"/>
        <v>33</v>
      </c>
      <c r="O29" s="131">
        <f t="shared" si="5"/>
        <v>0.70422535211267612</v>
      </c>
      <c r="P29" s="110">
        <f t="shared" si="6"/>
        <v>12</v>
      </c>
      <c r="Q29" s="2"/>
      <c r="R29" s="34" t="s">
        <v>1176</v>
      </c>
      <c r="S29" s="40">
        <f t="shared" si="7"/>
        <v>11.264681908079572</v>
      </c>
      <c r="T29" s="58" t="s">
        <v>1389</v>
      </c>
      <c r="U29" s="60" t="s">
        <v>1178</v>
      </c>
      <c r="V29" s="60">
        <v>11.264681908079572</v>
      </c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2"/>
    </row>
    <row r="30" spans="1:34" ht="14.75" x14ac:dyDescent="0.75">
      <c r="A30" s="2"/>
      <c r="B30" s="29" t="s">
        <v>159</v>
      </c>
      <c r="C30" s="9" t="s">
        <v>158</v>
      </c>
      <c r="D30" s="9">
        <f>wGDPp!F70</f>
        <v>76</v>
      </c>
      <c r="E30" s="7">
        <f t="shared" si="1"/>
        <v>0</v>
      </c>
      <c r="F30" s="110">
        <f>wGDPp!G70</f>
        <v>13</v>
      </c>
      <c r="G30" s="7">
        <f t="shared" si="2"/>
        <v>0</v>
      </c>
      <c r="H30" s="155">
        <f>1-SUM(H27:H29)</f>
        <v>0.29000000000000004</v>
      </c>
      <c r="I30" s="110">
        <f t="shared" si="9"/>
        <v>12</v>
      </c>
      <c r="J30" s="7">
        <f t="shared" si="3"/>
        <v>19.14</v>
      </c>
      <c r="K30" s="89">
        <v>1</v>
      </c>
      <c r="L30" s="7">
        <f t="shared" si="4"/>
        <v>19.14</v>
      </c>
      <c r="M30" s="8">
        <v>0.1559116040823946</v>
      </c>
      <c r="N30" s="7">
        <f t="shared" si="0"/>
        <v>19.14</v>
      </c>
      <c r="O30" s="131">
        <f t="shared" si="5"/>
        <v>0.20117721252890478</v>
      </c>
      <c r="P30" s="110">
        <f t="shared" si="6"/>
        <v>13</v>
      </c>
      <c r="Q30" s="2"/>
      <c r="R30" s="34" t="s">
        <v>171</v>
      </c>
      <c r="S30" s="40">
        <f t="shared" si="7"/>
        <v>19.310039488352189</v>
      </c>
      <c r="T30" s="58" t="s">
        <v>1390</v>
      </c>
      <c r="U30" s="60" t="s">
        <v>1179</v>
      </c>
      <c r="V30" s="60">
        <v>19.310039488352189</v>
      </c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2"/>
    </row>
    <row r="31" spans="1:34" ht="14.75" x14ac:dyDescent="0.75">
      <c r="A31" s="2"/>
      <c r="B31" s="29" t="s">
        <v>1160</v>
      </c>
      <c r="C31" s="9" t="s">
        <v>160</v>
      </c>
      <c r="D31" s="9">
        <f>wGDPp!F71</f>
        <v>0</v>
      </c>
      <c r="E31" s="7">
        <f t="shared" si="1"/>
        <v>15.326727573790997</v>
      </c>
      <c r="F31" s="110">
        <f>wGDPp!G71</f>
        <v>13</v>
      </c>
      <c r="G31" s="7">
        <f t="shared" si="2"/>
        <v>76</v>
      </c>
      <c r="H31" s="156">
        <v>0.5</v>
      </c>
      <c r="I31" s="110">
        <f t="shared" si="8"/>
        <v>13</v>
      </c>
      <c r="J31" s="7">
        <f t="shared" si="3"/>
        <v>38</v>
      </c>
      <c r="K31" s="89">
        <v>1</v>
      </c>
      <c r="L31" s="7">
        <f t="shared" si="4"/>
        <v>38</v>
      </c>
      <c r="M31" s="8">
        <v>0.64203789107416798</v>
      </c>
      <c r="N31" s="7">
        <f t="shared" si="0"/>
        <v>38</v>
      </c>
      <c r="O31" s="132">
        <f t="shared" si="5"/>
        <v>0.39941139373554763</v>
      </c>
      <c r="P31" s="110">
        <f t="shared" si="6"/>
        <v>13</v>
      </c>
      <c r="Q31" s="2"/>
      <c r="R31" s="34" t="s">
        <v>173</v>
      </c>
      <c r="S31" s="40">
        <f t="shared" si="7"/>
        <v>8.4631229310449001</v>
      </c>
      <c r="T31" s="58" t="s">
        <v>1391</v>
      </c>
      <c r="U31" s="60" t="s">
        <v>1392</v>
      </c>
      <c r="V31" s="60">
        <v>8.4631229310449001</v>
      </c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2"/>
    </row>
    <row r="32" spans="1:34" ht="14.75" x14ac:dyDescent="0.75">
      <c r="A32" s="2"/>
      <c r="B32" s="29" t="s">
        <v>1161</v>
      </c>
      <c r="C32" s="9" t="s">
        <v>162</v>
      </c>
      <c r="D32" s="9">
        <f>wGDPp!F72</f>
        <v>0</v>
      </c>
      <c r="E32" s="7">
        <f t="shared" si="1"/>
        <v>0</v>
      </c>
      <c r="F32" s="110">
        <f>wGDPp!G72</f>
        <v>13</v>
      </c>
      <c r="G32" s="7">
        <f t="shared" si="2"/>
        <v>0</v>
      </c>
      <c r="H32" s="156">
        <f>1-H31</f>
        <v>0.5</v>
      </c>
      <c r="I32" s="110">
        <f t="shared" si="9"/>
        <v>13</v>
      </c>
      <c r="J32" s="7">
        <f t="shared" si="3"/>
        <v>38</v>
      </c>
      <c r="K32" s="89">
        <v>1</v>
      </c>
      <c r="L32" s="7">
        <f t="shared" si="4"/>
        <v>38</v>
      </c>
      <c r="M32" s="8">
        <v>0.50321091973457099</v>
      </c>
      <c r="N32" s="7">
        <f t="shared" si="0"/>
        <v>38</v>
      </c>
      <c r="O32" s="132">
        <f t="shared" si="5"/>
        <v>0.39941139373554763</v>
      </c>
      <c r="P32" s="110">
        <f t="shared" si="6"/>
        <v>13</v>
      </c>
      <c r="Q32" s="2"/>
      <c r="R32" s="34" t="s">
        <v>176</v>
      </c>
      <c r="S32" s="40">
        <f t="shared" si="7"/>
        <v>4.4373557751390038</v>
      </c>
      <c r="T32" s="58" t="s">
        <v>1393</v>
      </c>
      <c r="U32" s="60" t="s">
        <v>1394</v>
      </c>
      <c r="V32" s="60">
        <v>4.4373557751390038</v>
      </c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2"/>
    </row>
    <row r="33" spans="1:34" ht="14.75" x14ac:dyDescent="0.75">
      <c r="A33" s="2"/>
      <c r="B33" s="29" t="s">
        <v>1164</v>
      </c>
      <c r="C33" s="9" t="s">
        <v>1162</v>
      </c>
      <c r="D33" s="9">
        <f>wGDPp!F73</f>
        <v>84</v>
      </c>
      <c r="E33" s="7">
        <f t="shared" si="1"/>
        <v>10.677913568355203</v>
      </c>
      <c r="F33" s="110">
        <f>wGDPp!G73</f>
        <v>14</v>
      </c>
      <c r="G33" s="7">
        <f t="shared" si="2"/>
        <v>25.260779246304793</v>
      </c>
      <c r="H33" s="8"/>
      <c r="I33" s="110">
        <f t="shared" si="8"/>
        <v>14</v>
      </c>
      <c r="J33" s="7">
        <f t="shared" si="3"/>
        <v>25.260779246304793</v>
      </c>
      <c r="K33" s="89">
        <v>1</v>
      </c>
      <c r="L33" s="7">
        <f t="shared" si="4"/>
        <v>25.260779246304793</v>
      </c>
      <c r="M33" s="8">
        <v>0.61979088393263582</v>
      </c>
      <c r="N33" s="7">
        <f t="shared" si="0"/>
        <v>25.260779246304793</v>
      </c>
      <c r="O33" s="132">
        <f t="shared" si="5"/>
        <v>0.30072356245600951</v>
      </c>
      <c r="P33" s="110">
        <f t="shared" si="6"/>
        <v>14</v>
      </c>
      <c r="Q33" s="2"/>
      <c r="R33" s="34" t="s">
        <v>1183</v>
      </c>
      <c r="S33" s="40">
        <f t="shared" si="7"/>
        <v>23.856197132888035</v>
      </c>
      <c r="T33" s="58" t="s">
        <v>1395</v>
      </c>
      <c r="U33" s="60" t="s">
        <v>1185</v>
      </c>
      <c r="V33" s="60">
        <v>23.856197132888035</v>
      </c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2"/>
    </row>
    <row r="34" spans="1:34" ht="14.75" x14ac:dyDescent="0.75">
      <c r="A34" s="2"/>
      <c r="B34" s="29" t="s">
        <v>1165</v>
      </c>
      <c r="C34" s="9" t="s">
        <v>163</v>
      </c>
      <c r="D34" s="9">
        <f>wGDPp!F74</f>
        <v>0</v>
      </c>
      <c r="E34" s="7">
        <f t="shared" si="1"/>
        <v>0.21799303663567113</v>
      </c>
      <c r="F34" s="110">
        <f>wGDPp!G74</f>
        <v>14</v>
      </c>
      <c r="G34" s="7">
        <f t="shared" si="2"/>
        <v>0.51570692536833818</v>
      </c>
      <c r="H34" s="8"/>
      <c r="I34" s="110">
        <f t="shared" si="8"/>
        <v>15</v>
      </c>
      <c r="J34" s="7">
        <f t="shared" si="3"/>
        <v>0.51570692536833818</v>
      </c>
      <c r="K34" s="89">
        <v>1</v>
      </c>
      <c r="L34" s="7">
        <f t="shared" si="4"/>
        <v>0.51570692536833818</v>
      </c>
      <c r="M34" s="8">
        <v>0.79911143283010977</v>
      </c>
      <c r="N34" s="7">
        <f t="shared" si="0"/>
        <v>0.51570692536833818</v>
      </c>
      <c r="O34" s="131">
        <f t="shared" si="5"/>
        <v>6.1393681591468841E-3</v>
      </c>
      <c r="P34" s="110">
        <f t="shared" si="6"/>
        <v>14</v>
      </c>
      <c r="Q34" s="2"/>
      <c r="R34" s="34" t="s">
        <v>178</v>
      </c>
      <c r="S34" s="40">
        <f t="shared" si="7"/>
        <v>37.136566241922658</v>
      </c>
      <c r="T34" s="58" t="s">
        <v>1396</v>
      </c>
      <c r="U34" s="60" t="s">
        <v>180</v>
      </c>
      <c r="V34" s="60">
        <v>37.136566241922658</v>
      </c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2"/>
    </row>
    <row r="35" spans="1:34" ht="14.75" x14ac:dyDescent="0.75">
      <c r="A35" s="2"/>
      <c r="B35" s="29" t="s">
        <v>166</v>
      </c>
      <c r="C35" s="9" t="s">
        <v>165</v>
      </c>
      <c r="D35" s="9">
        <f>wGDPp!F75</f>
        <v>0</v>
      </c>
      <c r="E35" s="7">
        <f t="shared" si="1"/>
        <v>24.611499203681639</v>
      </c>
      <c r="F35" s="110">
        <f>wGDPp!G75</f>
        <v>14</v>
      </c>
      <c r="G35" s="7">
        <f t="shared" si="2"/>
        <v>58.223513828326858</v>
      </c>
      <c r="H35" s="8"/>
      <c r="I35" s="110">
        <f t="shared" si="8"/>
        <v>16</v>
      </c>
      <c r="J35" s="7">
        <f t="shared" si="3"/>
        <v>58.223513828326858</v>
      </c>
      <c r="K35" s="89">
        <v>1</v>
      </c>
      <c r="L35" s="7">
        <f t="shared" si="4"/>
        <v>58.223513828326858</v>
      </c>
      <c r="M35" s="8">
        <v>0.25122960867092953</v>
      </c>
      <c r="N35" s="7">
        <f t="shared" si="0"/>
        <v>58.223513828326858</v>
      </c>
      <c r="O35" s="131">
        <f t="shared" si="5"/>
        <v>0.69313706938484365</v>
      </c>
      <c r="P35" s="110">
        <f t="shared" si="6"/>
        <v>14</v>
      </c>
      <c r="Q35" s="2"/>
      <c r="R35" s="34" t="s">
        <v>1186</v>
      </c>
      <c r="S35" s="40">
        <f t="shared" si="7"/>
        <v>0.1967431098367376</v>
      </c>
      <c r="T35" s="58" t="s">
        <v>1397</v>
      </c>
      <c r="U35" s="60" t="s">
        <v>1188</v>
      </c>
      <c r="V35" s="60">
        <v>0.1967431098367376</v>
      </c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2"/>
    </row>
    <row r="36" spans="1:34" ht="14.75" x14ac:dyDescent="0.75">
      <c r="A36" s="2"/>
      <c r="B36" s="29" t="s">
        <v>1119</v>
      </c>
      <c r="C36" s="9" t="s">
        <v>1166</v>
      </c>
      <c r="D36" s="9">
        <f>wGDPp!F76</f>
        <v>159</v>
      </c>
      <c r="E36" s="7">
        <f t="shared" si="1"/>
        <v>5.5215839916065574</v>
      </c>
      <c r="F36" s="110">
        <f>wGDPp!G76</f>
        <v>15</v>
      </c>
      <c r="G36" s="7">
        <f t="shared" si="2"/>
        <v>159</v>
      </c>
      <c r="H36" s="8"/>
      <c r="I36" s="110">
        <f t="shared" si="8"/>
        <v>17</v>
      </c>
      <c r="J36" s="7">
        <f t="shared" si="3"/>
        <v>159</v>
      </c>
      <c r="K36" s="89">
        <v>1</v>
      </c>
      <c r="L36" s="7">
        <f t="shared" si="4"/>
        <v>159</v>
      </c>
      <c r="M36" s="8">
        <v>0.51553250363681591</v>
      </c>
      <c r="N36" s="7">
        <f t="shared" si="0"/>
        <v>159</v>
      </c>
      <c r="O36" s="131">
        <f t="shared" si="5"/>
        <v>0</v>
      </c>
      <c r="P36" s="110">
        <f t="shared" si="6"/>
        <v>15</v>
      </c>
      <c r="Q36" s="2"/>
      <c r="R36" s="34"/>
      <c r="S36" s="40">
        <f t="shared" si="7"/>
        <v>0</v>
      </c>
      <c r="T36" s="58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2"/>
    </row>
    <row r="37" spans="1:34" ht="14.5" customHeight="1" x14ac:dyDescent="0.75">
      <c r="A37" s="2"/>
      <c r="B37" s="29" t="s">
        <v>1170</v>
      </c>
      <c r="C37" s="9" t="s">
        <v>1168</v>
      </c>
      <c r="D37" s="9">
        <f>wGDPp!F77</f>
        <v>39</v>
      </c>
      <c r="E37" s="7">
        <f t="shared" si="1"/>
        <v>3.5851855805409354</v>
      </c>
      <c r="F37" s="110">
        <f>wGDPp!G77</f>
        <v>16</v>
      </c>
      <c r="G37" s="7">
        <f t="shared" si="2"/>
        <v>39</v>
      </c>
      <c r="H37" s="157">
        <v>0.2</v>
      </c>
      <c r="I37" s="110">
        <f t="shared" si="8"/>
        <v>18</v>
      </c>
      <c r="J37" s="7">
        <f t="shared" si="3"/>
        <v>7.8000000000000007</v>
      </c>
      <c r="K37" s="89">
        <v>1</v>
      </c>
      <c r="L37" s="7">
        <f t="shared" si="4"/>
        <v>7.8000000000000007</v>
      </c>
      <c r="M37" s="8">
        <v>0.63688916539947327</v>
      </c>
      <c r="N37" s="7">
        <f t="shared" si="0"/>
        <v>7.8000000000000007</v>
      </c>
      <c r="O37" s="131">
        <f t="shared" si="5"/>
        <v>0.2</v>
      </c>
      <c r="P37" s="110">
        <f t="shared" si="6"/>
        <v>16</v>
      </c>
      <c r="Q37" s="2"/>
      <c r="R37" s="34"/>
      <c r="S37" s="40">
        <f t="shared" si="7"/>
        <v>0</v>
      </c>
      <c r="T37" s="58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2"/>
    </row>
    <row r="38" spans="1:34" ht="14.5" customHeight="1" x14ac:dyDescent="0.75">
      <c r="A38" s="2"/>
      <c r="B38" s="29" t="s">
        <v>1171</v>
      </c>
      <c r="C38" s="9" t="s">
        <v>167</v>
      </c>
      <c r="D38" s="9">
        <f>wGDPp!F78</f>
        <v>0</v>
      </c>
      <c r="E38" s="7">
        <f t="shared" si="1"/>
        <v>0</v>
      </c>
      <c r="F38" s="110">
        <f>wGDPp!G78</f>
        <v>16</v>
      </c>
      <c r="G38" s="7">
        <f t="shared" si="2"/>
        <v>0</v>
      </c>
      <c r="H38" s="157">
        <f>1-H37</f>
        <v>0.8</v>
      </c>
      <c r="I38" s="110">
        <f t="shared" ref="I38" si="10">I37</f>
        <v>18</v>
      </c>
      <c r="J38" s="7">
        <f t="shared" si="3"/>
        <v>31.200000000000003</v>
      </c>
      <c r="K38" s="89">
        <v>1</v>
      </c>
      <c r="L38" s="7">
        <f t="shared" si="4"/>
        <v>31.200000000000003</v>
      </c>
      <c r="M38" s="8">
        <v>0.4285216138704675</v>
      </c>
      <c r="N38" s="7">
        <f t="shared" si="0"/>
        <v>31.200000000000003</v>
      </c>
      <c r="O38" s="131">
        <f t="shared" si="5"/>
        <v>0.8</v>
      </c>
      <c r="P38" s="110">
        <f t="shared" si="6"/>
        <v>16</v>
      </c>
      <c r="Q38" s="2"/>
      <c r="R38" s="34"/>
      <c r="S38" s="40">
        <f t="shared" si="7"/>
        <v>0</v>
      </c>
      <c r="T38" s="58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2"/>
    </row>
    <row r="39" spans="1:34" ht="14.5" customHeight="1" x14ac:dyDescent="0.75">
      <c r="A39" s="2"/>
      <c r="B39" s="29" t="s">
        <v>1172</v>
      </c>
      <c r="C39" s="9" t="s">
        <v>169</v>
      </c>
      <c r="D39" s="9">
        <f>wGDPp!F79</f>
        <v>811</v>
      </c>
      <c r="E39" s="7">
        <f t="shared" si="1"/>
        <v>2.230323119770028</v>
      </c>
      <c r="F39" s="110">
        <f>wGDPp!G79</f>
        <v>17</v>
      </c>
      <c r="G39" s="7">
        <f t="shared" si="2"/>
        <v>79.543749293962364</v>
      </c>
      <c r="H39" s="8"/>
      <c r="I39" s="110">
        <f t="shared" si="8"/>
        <v>19</v>
      </c>
      <c r="J39" s="7">
        <f t="shared" si="3"/>
        <v>79.543749293962364</v>
      </c>
      <c r="K39" s="89">
        <v>1</v>
      </c>
      <c r="L39" s="7">
        <f t="shared" si="4"/>
        <v>79.543749293962364</v>
      </c>
      <c r="M39" s="8">
        <v>0.35223585637186555</v>
      </c>
      <c r="N39" s="7">
        <f t="shared" si="0"/>
        <v>79.543749293962364</v>
      </c>
      <c r="O39" s="132">
        <f t="shared" si="5"/>
        <v>9.808107187911512E-2</v>
      </c>
      <c r="P39" s="110">
        <f t="shared" si="6"/>
        <v>17</v>
      </c>
      <c r="Q39" s="2"/>
      <c r="R39" s="34"/>
      <c r="S39" s="40">
        <f t="shared" si="7"/>
        <v>0</v>
      </c>
      <c r="T39" s="58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2"/>
    </row>
    <row r="40" spans="1:34" ht="14.5" customHeight="1" x14ac:dyDescent="0.75">
      <c r="A40" s="2"/>
      <c r="B40" s="29" t="s">
        <v>1175</v>
      </c>
      <c r="C40" s="9" t="s">
        <v>1173</v>
      </c>
      <c r="D40" s="9">
        <f>wGDPp!F80</f>
        <v>0</v>
      </c>
      <c r="E40" s="7">
        <f t="shared" si="1"/>
        <v>20.509264417761173</v>
      </c>
      <c r="F40" s="110">
        <f>wGDPp!G80</f>
        <v>17</v>
      </c>
      <c r="G40" s="7">
        <f t="shared" si="2"/>
        <v>731.45625070603762</v>
      </c>
      <c r="H40" s="8"/>
      <c r="I40" s="110">
        <f t="shared" si="8"/>
        <v>20</v>
      </c>
      <c r="J40" s="7">
        <f t="shared" si="3"/>
        <v>731.45625070603762</v>
      </c>
      <c r="K40" s="89">
        <v>1</v>
      </c>
      <c r="L40" s="7">
        <f t="shared" si="4"/>
        <v>731.45625070603762</v>
      </c>
      <c r="M40" s="8">
        <v>1</v>
      </c>
      <c r="N40" s="7">
        <f t="shared" si="0"/>
        <v>731.45625070603762</v>
      </c>
      <c r="O40" s="132">
        <f t="shared" si="5"/>
        <v>0.90191892812088481</v>
      </c>
      <c r="P40" s="110">
        <f t="shared" si="6"/>
        <v>17</v>
      </c>
      <c r="Q40" s="2"/>
      <c r="R40" s="34"/>
      <c r="S40" s="40">
        <f t="shared" si="7"/>
        <v>0</v>
      </c>
      <c r="T40" s="58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2"/>
    </row>
    <row r="41" spans="1:34" ht="14.5" customHeight="1" x14ac:dyDescent="0.75">
      <c r="A41" s="2"/>
      <c r="B41" s="29" t="s">
        <v>1178</v>
      </c>
      <c r="C41" s="9" t="s">
        <v>1176</v>
      </c>
      <c r="D41" s="9">
        <f>wGDPp!F81</f>
        <v>64</v>
      </c>
      <c r="E41" s="7">
        <f t="shared" si="1"/>
        <v>11.264681908079572</v>
      </c>
      <c r="F41" s="110">
        <f>wGDPp!G81</f>
        <v>18</v>
      </c>
      <c r="G41" s="7">
        <f t="shared" si="2"/>
        <v>23.579598085928271</v>
      </c>
      <c r="H41" s="8"/>
      <c r="I41" s="110">
        <f t="shared" si="8"/>
        <v>21</v>
      </c>
      <c r="J41" s="7">
        <f t="shared" si="3"/>
        <v>23.579598085928271</v>
      </c>
      <c r="K41" s="89">
        <v>1</v>
      </c>
      <c r="L41" s="7">
        <f t="shared" si="4"/>
        <v>23.579598085928271</v>
      </c>
      <c r="M41" s="8">
        <v>0.7182390266357207</v>
      </c>
      <c r="N41" s="7">
        <f t="shared" si="0"/>
        <v>23.579598085928271</v>
      </c>
      <c r="O41" s="132">
        <f t="shared" si="5"/>
        <v>0.36843122009262924</v>
      </c>
      <c r="P41" s="110">
        <f t="shared" si="6"/>
        <v>18</v>
      </c>
      <c r="Q41" s="2"/>
      <c r="R41" s="34"/>
      <c r="S41" s="40">
        <f t="shared" si="7"/>
        <v>0</v>
      </c>
      <c r="T41" s="58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2"/>
    </row>
    <row r="42" spans="1:34" ht="14.5" customHeight="1" x14ac:dyDescent="0.75">
      <c r="A42" s="2"/>
      <c r="B42" s="29" t="s">
        <v>1179</v>
      </c>
      <c r="C42" s="9" t="s">
        <v>171</v>
      </c>
      <c r="D42" s="9">
        <f>wGDPp!F82</f>
        <v>0</v>
      </c>
      <c r="E42" s="7">
        <f t="shared" si="1"/>
        <v>19.310039488352189</v>
      </c>
      <c r="F42" s="110">
        <f>wGDPp!G82</f>
        <v>18</v>
      </c>
      <c r="G42" s="7">
        <f t="shared" si="2"/>
        <v>40.420401914071725</v>
      </c>
      <c r="H42" s="8"/>
      <c r="I42" s="110">
        <f t="shared" si="8"/>
        <v>22</v>
      </c>
      <c r="J42" s="7">
        <f t="shared" si="3"/>
        <v>40.420401914071725</v>
      </c>
      <c r="K42" s="89">
        <v>1</v>
      </c>
      <c r="L42" s="7">
        <f t="shared" si="4"/>
        <v>40.420401914071725</v>
      </c>
      <c r="M42" s="8">
        <v>0.41214027800380554</v>
      </c>
      <c r="N42" s="7">
        <f t="shared" si="0"/>
        <v>40.420401914071725</v>
      </c>
      <c r="O42" s="131">
        <f t="shared" si="5"/>
        <v>0.6315687799073707</v>
      </c>
      <c r="P42" s="110">
        <f t="shared" si="6"/>
        <v>18</v>
      </c>
      <c r="Q42" s="2"/>
      <c r="R42" s="34"/>
      <c r="S42" s="40">
        <f t="shared" si="7"/>
        <v>0</v>
      </c>
      <c r="T42" s="58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2"/>
    </row>
    <row r="43" spans="1:34" ht="14.5" customHeight="1" x14ac:dyDescent="0.75">
      <c r="A43" s="2"/>
      <c r="B43" s="29" t="s">
        <v>1181</v>
      </c>
      <c r="C43" s="9" t="s">
        <v>173</v>
      </c>
      <c r="D43" s="9">
        <f>wGDPp!F83</f>
        <v>1286</v>
      </c>
      <c r="E43" s="7">
        <f t="shared" si="1"/>
        <v>8.4631229310449001</v>
      </c>
      <c r="F43" s="110">
        <f>wGDPp!G83</f>
        <v>19</v>
      </c>
      <c r="G43" s="7">
        <f t="shared" si="2"/>
        <v>1286</v>
      </c>
      <c r="H43" s="158">
        <v>0.8</v>
      </c>
      <c r="I43" s="110">
        <f t="shared" si="8"/>
        <v>23</v>
      </c>
      <c r="J43" s="7">
        <f t="shared" si="3"/>
        <v>1028.8</v>
      </c>
      <c r="K43" s="89">
        <v>1</v>
      </c>
      <c r="L43" s="7">
        <f t="shared" si="4"/>
        <v>1028.8</v>
      </c>
      <c r="M43" s="8">
        <v>0.50163380620165565</v>
      </c>
      <c r="N43" s="7">
        <f t="shared" si="0"/>
        <v>1028.8</v>
      </c>
      <c r="O43" s="131">
        <f t="shared" si="5"/>
        <v>0.79999999999999993</v>
      </c>
      <c r="P43" s="110">
        <f t="shared" si="6"/>
        <v>19</v>
      </c>
      <c r="Q43" s="2"/>
      <c r="R43" s="34"/>
      <c r="S43" s="40">
        <f t="shared" si="7"/>
        <v>0</v>
      </c>
      <c r="T43" s="58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2"/>
    </row>
    <row r="44" spans="1:34" ht="14.5" customHeight="1" x14ac:dyDescent="0.75">
      <c r="A44" s="2"/>
      <c r="B44" s="29" t="s">
        <v>1180</v>
      </c>
      <c r="C44" s="9" t="s">
        <v>175</v>
      </c>
      <c r="D44" s="9">
        <f>wGDPp!F84</f>
        <v>0</v>
      </c>
      <c r="E44" s="7">
        <f t="shared" si="1"/>
        <v>0</v>
      </c>
      <c r="F44" s="110">
        <f>wGDPp!G84</f>
        <v>19</v>
      </c>
      <c r="G44" s="7">
        <f t="shared" si="2"/>
        <v>0</v>
      </c>
      <c r="H44" s="158">
        <f>1-H43</f>
        <v>0.19999999999999996</v>
      </c>
      <c r="I44" s="110">
        <f t="shared" ref="I44" si="11">I43</f>
        <v>23</v>
      </c>
      <c r="J44" s="7">
        <f t="shared" si="3"/>
        <v>257.19999999999993</v>
      </c>
      <c r="K44" s="89">
        <v>1</v>
      </c>
      <c r="L44" s="7">
        <f t="shared" si="4"/>
        <v>257.19999999999993</v>
      </c>
      <c r="M44" s="8">
        <v>0.61341319930182181</v>
      </c>
      <c r="N44" s="7">
        <f t="shared" si="0"/>
        <v>257.19999999999993</v>
      </c>
      <c r="O44" s="131">
        <f t="shared" si="5"/>
        <v>0.19999999999999996</v>
      </c>
      <c r="P44" s="110">
        <f t="shared" si="6"/>
        <v>19</v>
      </c>
      <c r="Q44" s="2"/>
      <c r="R44" s="34"/>
      <c r="S44" s="40">
        <f t="shared" si="7"/>
        <v>0</v>
      </c>
      <c r="T44" s="58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2"/>
    </row>
    <row r="45" spans="1:34" ht="14.5" customHeight="1" x14ac:dyDescent="0.75">
      <c r="A45" s="2"/>
      <c r="B45" s="29" t="s">
        <v>1182</v>
      </c>
      <c r="C45" s="9" t="s">
        <v>176</v>
      </c>
      <c r="D45" s="9">
        <f>wGDPp!F86</f>
        <v>0</v>
      </c>
      <c r="E45" s="7">
        <f t="shared" si="1"/>
        <v>4.4373557751390038</v>
      </c>
      <c r="F45" s="110">
        <f>wGDPp!G86</f>
        <v>20</v>
      </c>
      <c r="G45" s="7">
        <f t="shared" si="2"/>
        <v>0</v>
      </c>
      <c r="H45" s="8"/>
      <c r="I45" s="110">
        <f t="shared" si="8"/>
        <v>24</v>
      </c>
      <c r="J45" s="7">
        <f t="shared" si="3"/>
        <v>0</v>
      </c>
      <c r="K45" s="89">
        <v>1</v>
      </c>
      <c r="L45" s="7">
        <f t="shared" si="4"/>
        <v>0</v>
      </c>
      <c r="M45" s="8">
        <v>0.50004407924060879</v>
      </c>
      <c r="N45" s="7">
        <f t="shared" si="0"/>
        <v>0</v>
      </c>
      <c r="O45" s="131">
        <f t="shared" si="5"/>
        <v>0</v>
      </c>
      <c r="P45" s="110">
        <f t="shared" si="6"/>
        <v>20</v>
      </c>
      <c r="Q45" s="2"/>
      <c r="R45" s="34"/>
      <c r="S45" s="40">
        <f t="shared" si="7"/>
        <v>0</v>
      </c>
      <c r="T45" s="58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2"/>
    </row>
    <row r="46" spans="1:34" ht="14.5" customHeight="1" x14ac:dyDescent="0.75">
      <c r="A46" s="2"/>
      <c r="B46" s="29" t="s">
        <v>1185</v>
      </c>
      <c r="C46" s="9" t="s">
        <v>1183</v>
      </c>
      <c r="D46" s="9" t="e">
        <f>wGDPp!#REF!</f>
        <v>#REF!</v>
      </c>
      <c r="E46" s="7">
        <f t="shared" si="1"/>
        <v>23.856197132888035</v>
      </c>
      <c r="F46" s="110" t="e">
        <f>wGDPp!#REF!</f>
        <v>#REF!</v>
      </c>
      <c r="G46" s="7" t="e">
        <f t="shared" si="2"/>
        <v>#REF!</v>
      </c>
      <c r="H46" s="8"/>
      <c r="I46" s="110">
        <f t="shared" si="8"/>
        <v>25</v>
      </c>
      <c r="J46" s="7" t="e">
        <f t="shared" si="3"/>
        <v>#REF!</v>
      </c>
      <c r="K46" s="89">
        <v>1</v>
      </c>
      <c r="L46" s="7" t="e">
        <f t="shared" si="4"/>
        <v>#REF!</v>
      </c>
      <c r="M46" s="8">
        <v>0.53332365311450736</v>
      </c>
      <c r="N46" s="7" t="e">
        <f t="shared" si="0"/>
        <v>#REF!</v>
      </c>
      <c r="O46" s="131" t="e">
        <f t="shared" si="5"/>
        <v>#REF!</v>
      </c>
      <c r="P46" s="110" t="e">
        <f t="shared" si="6"/>
        <v>#REF!</v>
      </c>
      <c r="Q46" s="2"/>
      <c r="R46" s="34"/>
      <c r="S46" s="40">
        <f t="shared" si="7"/>
        <v>0</v>
      </c>
      <c r="T46" s="58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2"/>
    </row>
    <row r="47" spans="1:34" ht="14.5" customHeight="1" x14ac:dyDescent="0.75">
      <c r="A47" s="2"/>
      <c r="B47" s="29" t="s">
        <v>180</v>
      </c>
      <c r="C47" s="9" t="s">
        <v>178</v>
      </c>
      <c r="D47" s="9" t="e">
        <f>wGDPp!#REF!</f>
        <v>#REF!</v>
      </c>
      <c r="E47" s="7">
        <f t="shared" si="1"/>
        <v>37.136566241922658</v>
      </c>
      <c r="F47" s="110" t="e">
        <f>wGDPp!#REF!</f>
        <v>#REF!</v>
      </c>
      <c r="G47" s="7" t="e">
        <f t="shared" si="2"/>
        <v>#REF!</v>
      </c>
      <c r="H47" s="157">
        <v>0.55000000000000004</v>
      </c>
      <c r="I47" s="110">
        <f t="shared" si="8"/>
        <v>26</v>
      </c>
      <c r="J47" s="7" t="e">
        <f t="shared" si="3"/>
        <v>#REF!</v>
      </c>
      <c r="K47" s="89">
        <v>1</v>
      </c>
      <c r="L47" s="7" t="e">
        <f t="shared" si="4"/>
        <v>#REF!</v>
      </c>
      <c r="M47" s="8">
        <v>0.63866813172949866</v>
      </c>
      <c r="N47" s="7" t="e">
        <f t="shared" si="0"/>
        <v>#REF!</v>
      </c>
      <c r="O47" s="132" t="e">
        <f t="shared" si="5"/>
        <v>#REF!</v>
      </c>
      <c r="P47" s="110" t="e">
        <f t="shared" si="6"/>
        <v>#REF!</v>
      </c>
      <c r="Q47" s="2"/>
      <c r="R47" s="34"/>
      <c r="S47" s="40">
        <f t="shared" si="7"/>
        <v>0</v>
      </c>
      <c r="T47" s="58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2"/>
    </row>
    <row r="48" spans="1:34" ht="14.5" customHeight="1" x14ac:dyDescent="0.75">
      <c r="A48" s="2"/>
      <c r="B48" s="29" t="s">
        <v>1188</v>
      </c>
      <c r="C48" s="9" t="s">
        <v>1186</v>
      </c>
      <c r="D48" s="9" t="e">
        <f>wGDPp!#REF!</f>
        <v>#REF!</v>
      </c>
      <c r="E48" s="7">
        <f t="shared" si="1"/>
        <v>0.1967431098367376</v>
      </c>
      <c r="F48" s="110" t="e">
        <f>wGDPp!#REF!</f>
        <v>#REF!</v>
      </c>
      <c r="G48" s="7" t="e">
        <f t="shared" si="2"/>
        <v>#REF!</v>
      </c>
      <c r="H48" s="157">
        <f>1-H47</f>
        <v>0.44999999999999996</v>
      </c>
      <c r="I48" s="110">
        <v>26</v>
      </c>
      <c r="J48" s="7" t="e">
        <f t="shared" si="3"/>
        <v>#REF!</v>
      </c>
      <c r="K48" s="89">
        <v>1</v>
      </c>
      <c r="L48" s="7" t="e">
        <f t="shared" si="4"/>
        <v>#REF!</v>
      </c>
      <c r="M48" s="8">
        <v>0.62636219287240102</v>
      </c>
      <c r="N48" s="7" t="e">
        <f t="shared" si="0"/>
        <v>#REF!</v>
      </c>
      <c r="O48" s="132" t="e">
        <f t="shared" si="5"/>
        <v>#REF!</v>
      </c>
      <c r="P48" s="110" t="e">
        <f t="shared" si="6"/>
        <v>#REF!</v>
      </c>
      <c r="Q48" s="2"/>
      <c r="R48" s="34"/>
      <c r="S48" s="40">
        <f t="shared" si="7"/>
        <v>0</v>
      </c>
      <c r="T48" s="58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2"/>
    </row>
    <row r="49" spans="1:34" ht="14.5" customHeight="1" x14ac:dyDescent="0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34"/>
      <c r="S49" s="40">
        <f t="shared" si="7"/>
        <v>0</v>
      </c>
      <c r="T49" s="58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2"/>
    </row>
    <row r="50" spans="1:34" ht="14.5" customHeight="1" x14ac:dyDescent="0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34"/>
      <c r="S50" s="40">
        <f t="shared" si="7"/>
        <v>0</v>
      </c>
      <c r="T50" s="58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2"/>
    </row>
    <row r="51" spans="1:34" ht="14.5" customHeight="1" x14ac:dyDescent="0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34"/>
      <c r="S51" s="40">
        <f t="shared" si="7"/>
        <v>0</v>
      </c>
      <c r="T51" s="58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2"/>
    </row>
    <row r="52" spans="1:34" ht="14.5" customHeight="1" x14ac:dyDescent="0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34"/>
      <c r="S52" s="40">
        <f t="shared" si="7"/>
        <v>0</v>
      </c>
      <c r="T52" s="58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2"/>
    </row>
    <row r="53" spans="1:34" ht="14.5" customHeight="1" x14ac:dyDescent="0.75">
      <c r="A53" s="2"/>
      <c r="B53" s="2"/>
      <c r="C53" s="2"/>
      <c r="D53" s="2"/>
      <c r="E53" s="2"/>
      <c r="F53" s="2"/>
      <c r="G53" s="2"/>
      <c r="H53" s="2"/>
      <c r="I53" s="120" t="s">
        <v>1313</v>
      </c>
      <c r="J53" s="121"/>
      <c r="K53" s="121"/>
      <c r="L53" s="121"/>
      <c r="M53" s="2"/>
      <c r="N53" s="2"/>
      <c r="O53" s="2"/>
      <c r="P53" s="2"/>
      <c r="Q53" s="2"/>
      <c r="R53" s="34"/>
      <c r="S53" s="40">
        <f t="shared" si="7"/>
        <v>0</v>
      </c>
      <c r="T53" s="58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2"/>
    </row>
    <row r="54" spans="1:34" ht="14.5" customHeight="1" x14ac:dyDescent="0.75">
      <c r="A54" s="2"/>
      <c r="B54" s="2"/>
      <c r="C54" s="2"/>
      <c r="D54" s="2"/>
      <c r="E54" s="2"/>
      <c r="F54" s="2"/>
      <c r="G54" s="2"/>
      <c r="H54" s="2"/>
      <c r="I54" s="124"/>
      <c r="J54" s="125" t="s">
        <v>1131</v>
      </c>
      <c r="K54" s="125" t="s">
        <v>1111</v>
      </c>
      <c r="L54" s="125" t="s">
        <v>758</v>
      </c>
      <c r="M54" s="125" t="s">
        <v>817</v>
      </c>
      <c r="N54" s="2"/>
      <c r="O54" s="2"/>
      <c r="P54" s="2"/>
      <c r="Q54" s="2"/>
      <c r="R54" s="34"/>
      <c r="S54" s="40">
        <f t="shared" si="7"/>
        <v>0</v>
      </c>
      <c r="T54" s="58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2"/>
    </row>
    <row r="55" spans="1:34" ht="14.5" customHeight="1" x14ac:dyDescent="0.75">
      <c r="A55" s="2"/>
      <c r="B55" s="2"/>
      <c r="C55" s="2"/>
      <c r="D55" s="2"/>
      <c r="E55" s="2"/>
      <c r="F55" s="2"/>
      <c r="G55" s="2"/>
      <c r="H55" s="2"/>
      <c r="I55" s="121" t="s">
        <v>6</v>
      </c>
      <c r="J55" s="122" t="e">
        <f>#REF!</f>
        <v>#REF!</v>
      </c>
      <c r="K55" s="89">
        <v>1</v>
      </c>
      <c r="L55" s="122" t="e">
        <f>J55*K55</f>
        <v>#REF!</v>
      </c>
      <c r="M55" s="123" t="e">
        <f>L55/SUM($L$55:$L$59)</f>
        <v>#REF!</v>
      </c>
      <c r="N55" s="2"/>
      <c r="O55" s="2"/>
      <c r="P55" s="2"/>
      <c r="Q55" s="2"/>
      <c r="R55" s="34"/>
      <c r="S55" s="40">
        <f t="shared" si="7"/>
        <v>0</v>
      </c>
      <c r="T55" s="58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2"/>
    </row>
    <row r="56" spans="1:34" ht="14.5" customHeight="1" x14ac:dyDescent="0.75">
      <c r="A56" s="2"/>
      <c r="B56" s="2"/>
      <c r="C56" s="2"/>
      <c r="D56" s="2"/>
      <c r="E56" s="2"/>
      <c r="F56" s="2"/>
      <c r="G56" s="2"/>
      <c r="H56" s="2"/>
      <c r="I56" s="121" t="s">
        <v>11</v>
      </c>
      <c r="J56" s="122" t="e">
        <f>#REF!</f>
        <v>#REF!</v>
      </c>
      <c r="K56" s="89">
        <v>1</v>
      </c>
      <c r="L56" s="122" t="e">
        <f t="shared" ref="L56:L59" si="12">J56*K56</f>
        <v>#REF!</v>
      </c>
      <c r="M56" s="123" t="e">
        <f>L56/SUM($L$55:$L$59)</f>
        <v>#REF!</v>
      </c>
      <c r="N56" s="2"/>
      <c r="O56" s="2"/>
      <c r="P56" s="2"/>
      <c r="Q56" s="2"/>
      <c r="R56" s="34"/>
      <c r="S56" s="40">
        <f t="shared" si="7"/>
        <v>0</v>
      </c>
      <c r="T56" s="58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2"/>
    </row>
    <row r="57" spans="1:34" ht="14.5" customHeight="1" x14ac:dyDescent="0.75">
      <c r="A57" s="2"/>
      <c r="B57" s="2"/>
      <c r="C57" s="2"/>
      <c r="D57" s="2"/>
      <c r="E57" s="2"/>
      <c r="F57" s="2"/>
      <c r="G57" s="2"/>
      <c r="H57" s="2"/>
      <c r="I57" s="121" t="s">
        <v>13</v>
      </c>
      <c r="J57" s="122" t="e">
        <f>#REF!</f>
        <v>#REF!</v>
      </c>
      <c r="K57" s="89">
        <v>1</v>
      </c>
      <c r="L57" s="122" t="e">
        <f t="shared" si="12"/>
        <v>#REF!</v>
      </c>
      <c r="M57" s="123" t="e">
        <f>L57/SUM($L$55:$L$59)</f>
        <v>#REF!</v>
      </c>
      <c r="N57" s="2"/>
      <c r="O57" s="2"/>
      <c r="P57" s="2"/>
      <c r="Q57" s="2"/>
      <c r="R57" s="34"/>
      <c r="S57" s="40">
        <f t="shared" si="7"/>
        <v>0</v>
      </c>
      <c r="T57" s="58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2"/>
    </row>
    <row r="58" spans="1:34" ht="14.5" customHeight="1" x14ac:dyDescent="0.75">
      <c r="A58" s="2"/>
      <c r="B58" s="2"/>
      <c r="C58" s="2"/>
      <c r="D58" s="2"/>
      <c r="E58" s="2"/>
      <c r="F58" s="2"/>
      <c r="G58" s="2"/>
      <c r="H58" s="2"/>
      <c r="I58" s="121" t="s">
        <v>16</v>
      </c>
      <c r="J58" s="122" t="e">
        <f>#REF!</f>
        <v>#REF!</v>
      </c>
      <c r="K58" s="89">
        <v>1</v>
      </c>
      <c r="L58" s="122" t="e">
        <f t="shared" si="12"/>
        <v>#REF!</v>
      </c>
      <c r="M58" s="123" t="e">
        <f>L58/SUM($L$55:$L$59)</f>
        <v>#REF!</v>
      </c>
      <c r="N58" s="2"/>
      <c r="O58" s="2"/>
      <c r="P58" s="2"/>
      <c r="Q58" s="2"/>
      <c r="R58" s="34"/>
      <c r="S58" s="40">
        <f t="shared" si="7"/>
        <v>0</v>
      </c>
      <c r="T58" s="58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2"/>
    </row>
    <row r="59" spans="1:34" ht="14.5" customHeight="1" x14ac:dyDescent="0.75">
      <c r="A59" s="2"/>
      <c r="B59" s="2"/>
      <c r="C59" s="2"/>
      <c r="D59" s="2"/>
      <c r="E59" s="2"/>
      <c r="F59" s="2"/>
      <c r="G59" s="2"/>
      <c r="H59" s="2"/>
      <c r="I59" s="121" t="s">
        <v>19</v>
      </c>
      <c r="J59" s="122" t="e">
        <f>#REF!</f>
        <v>#REF!</v>
      </c>
      <c r="K59" s="89">
        <v>1</v>
      </c>
      <c r="L59" s="122" t="e">
        <f t="shared" si="12"/>
        <v>#REF!</v>
      </c>
      <c r="M59" s="123" t="e">
        <f>L59/SUM($L$55:$L$59)</f>
        <v>#REF!</v>
      </c>
      <c r="N59" s="2"/>
      <c r="O59" s="2"/>
      <c r="P59" s="2"/>
      <c r="Q59" s="2"/>
      <c r="R59" s="34"/>
      <c r="S59" s="40">
        <f t="shared" si="7"/>
        <v>0</v>
      </c>
      <c r="T59" s="58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2"/>
    </row>
    <row r="60" spans="1:34" ht="14.5" customHeight="1" x14ac:dyDescent="0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34"/>
      <c r="S60" s="40">
        <f t="shared" si="7"/>
        <v>0</v>
      </c>
      <c r="T60" s="58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2"/>
    </row>
    <row r="61" spans="1:34" ht="14.5" customHeight="1" x14ac:dyDescent="0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34"/>
      <c r="S61" s="40">
        <f t="shared" si="7"/>
        <v>0</v>
      </c>
      <c r="T61" s="58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2"/>
    </row>
    <row r="62" spans="1:34" ht="14.5" customHeight="1" x14ac:dyDescent="0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4"/>
      <c r="S62" s="40">
        <f t="shared" si="7"/>
        <v>0</v>
      </c>
      <c r="T62" s="58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2"/>
    </row>
    <row r="63" spans="1:34" ht="14.5" customHeight="1" x14ac:dyDescent="0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34"/>
      <c r="S63" s="40">
        <f t="shared" si="7"/>
        <v>0</v>
      </c>
      <c r="T63" s="58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2"/>
    </row>
    <row r="64" spans="1:34" ht="14.5" customHeight="1" x14ac:dyDescent="0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34"/>
      <c r="S64" s="40">
        <f t="shared" si="7"/>
        <v>0</v>
      </c>
      <c r="T64" s="58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2"/>
    </row>
    <row r="65" spans="1:34" ht="14.5" customHeight="1" x14ac:dyDescent="0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34"/>
      <c r="S65" s="40">
        <f t="shared" si="7"/>
        <v>0</v>
      </c>
      <c r="T65" s="58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2"/>
    </row>
    <row r="66" spans="1:34" ht="14.5" customHeight="1" x14ac:dyDescent="0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34"/>
      <c r="S66" s="40">
        <f t="shared" si="7"/>
        <v>0</v>
      </c>
      <c r="T66" s="58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2"/>
    </row>
    <row r="67" spans="1:34" ht="14.5" customHeight="1" x14ac:dyDescent="0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34"/>
      <c r="S67" s="40">
        <f t="shared" si="7"/>
        <v>0</v>
      </c>
      <c r="T67" s="58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2"/>
    </row>
    <row r="68" spans="1:34" ht="14.5" customHeight="1" x14ac:dyDescent="0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34"/>
      <c r="S68" s="40">
        <f t="shared" si="7"/>
        <v>0</v>
      </c>
      <c r="T68" s="58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2"/>
    </row>
    <row r="69" spans="1:34" ht="14.5" customHeight="1" x14ac:dyDescent="0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34"/>
      <c r="S69" s="40">
        <f t="shared" si="7"/>
        <v>0</v>
      </c>
      <c r="T69" s="58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2"/>
    </row>
    <row r="70" spans="1:34" ht="14.5" customHeight="1" x14ac:dyDescent="0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34"/>
      <c r="S70" s="40">
        <f t="shared" si="7"/>
        <v>0</v>
      </c>
      <c r="T70" s="58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2"/>
    </row>
    <row r="71" spans="1:34" ht="14.5" customHeight="1" x14ac:dyDescent="0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34"/>
      <c r="S71" s="40">
        <f t="shared" si="7"/>
        <v>0</v>
      </c>
      <c r="T71" s="58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2"/>
    </row>
    <row r="72" spans="1:34" ht="14.5" customHeight="1" x14ac:dyDescent="0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4"/>
      <c r="S72" s="40">
        <f t="shared" si="7"/>
        <v>0</v>
      </c>
      <c r="T72" s="58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2"/>
    </row>
    <row r="73" spans="1:34" ht="14.5" customHeight="1" x14ac:dyDescent="0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34"/>
      <c r="S73" s="40">
        <f t="shared" ref="S73:S136" si="13">V73</f>
        <v>0</v>
      </c>
      <c r="T73" s="58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2"/>
    </row>
    <row r="74" spans="1:34" ht="14.5" customHeight="1" x14ac:dyDescent="0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34"/>
      <c r="S74" s="40">
        <f t="shared" si="13"/>
        <v>0</v>
      </c>
      <c r="T74" s="58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2"/>
    </row>
    <row r="75" spans="1:34" ht="14.5" customHeight="1" x14ac:dyDescent="0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34"/>
      <c r="S75" s="40">
        <f t="shared" si="13"/>
        <v>0</v>
      </c>
      <c r="T75" s="58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2"/>
    </row>
    <row r="76" spans="1:34" ht="14.5" customHeight="1" x14ac:dyDescent="0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34"/>
      <c r="S76" s="40">
        <f t="shared" si="13"/>
        <v>0</v>
      </c>
      <c r="T76" s="58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2"/>
    </row>
    <row r="77" spans="1:34" ht="14.5" customHeight="1" x14ac:dyDescent="0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34"/>
      <c r="S77" s="40">
        <f t="shared" si="13"/>
        <v>0</v>
      </c>
      <c r="T77" s="58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2"/>
    </row>
    <row r="78" spans="1:34" ht="14.5" customHeight="1" x14ac:dyDescent="0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34"/>
      <c r="S78" s="40">
        <f t="shared" si="13"/>
        <v>0</v>
      </c>
      <c r="T78" s="58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2"/>
    </row>
    <row r="79" spans="1:34" ht="14.5" customHeight="1" x14ac:dyDescent="0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34"/>
      <c r="S79" s="40">
        <f t="shared" si="13"/>
        <v>0</v>
      </c>
      <c r="T79" s="58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2"/>
    </row>
    <row r="80" spans="1:34" ht="14.5" customHeight="1" x14ac:dyDescent="0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34"/>
      <c r="S80" s="40">
        <f t="shared" si="13"/>
        <v>0</v>
      </c>
      <c r="T80" s="58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2"/>
    </row>
    <row r="81" spans="1:34" ht="14.5" customHeight="1" x14ac:dyDescent="0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34"/>
      <c r="S81" s="40">
        <f t="shared" si="13"/>
        <v>0</v>
      </c>
      <c r="T81" s="58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2"/>
    </row>
    <row r="82" spans="1:34" ht="14.5" customHeight="1" x14ac:dyDescent="0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34"/>
      <c r="S82" s="40">
        <f t="shared" si="13"/>
        <v>0</v>
      </c>
      <c r="T82" s="58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2"/>
    </row>
    <row r="83" spans="1:34" ht="14.5" customHeight="1" x14ac:dyDescent="0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34"/>
      <c r="S83" s="40">
        <f t="shared" si="13"/>
        <v>0</v>
      </c>
      <c r="T83" s="58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2"/>
    </row>
    <row r="84" spans="1:34" ht="14.5" customHeight="1" x14ac:dyDescent="0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34"/>
      <c r="S84" s="40">
        <f t="shared" si="13"/>
        <v>0</v>
      </c>
      <c r="T84" s="58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2"/>
    </row>
    <row r="85" spans="1:34" ht="14.5" customHeight="1" x14ac:dyDescent="0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34"/>
      <c r="S85" s="40">
        <f t="shared" si="13"/>
        <v>0</v>
      </c>
      <c r="T85" s="58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2"/>
    </row>
    <row r="86" spans="1:34" ht="14.5" customHeight="1" x14ac:dyDescent="0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34"/>
      <c r="S86" s="40">
        <f t="shared" si="13"/>
        <v>0</v>
      </c>
      <c r="T86" s="58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2"/>
    </row>
    <row r="87" spans="1:34" ht="14.5" customHeight="1" x14ac:dyDescent="0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34"/>
      <c r="S87" s="40">
        <f t="shared" si="13"/>
        <v>0</v>
      </c>
      <c r="T87" s="58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2"/>
    </row>
    <row r="88" spans="1:34" ht="14.5" customHeight="1" x14ac:dyDescent="0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34"/>
      <c r="S88" s="40">
        <f t="shared" si="13"/>
        <v>0</v>
      </c>
      <c r="T88" s="58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2"/>
    </row>
    <row r="89" spans="1:34" ht="14.5" customHeight="1" x14ac:dyDescent="0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34"/>
      <c r="S89" s="40">
        <f t="shared" si="13"/>
        <v>0</v>
      </c>
      <c r="T89" s="58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2"/>
    </row>
    <row r="90" spans="1:34" ht="14.5" customHeight="1" x14ac:dyDescent="0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34"/>
      <c r="S90" s="40">
        <f t="shared" si="13"/>
        <v>0</v>
      </c>
      <c r="T90" s="58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2"/>
    </row>
    <row r="91" spans="1:34" ht="14.5" customHeight="1" x14ac:dyDescent="0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34"/>
      <c r="S91" s="40">
        <f t="shared" si="13"/>
        <v>0</v>
      </c>
      <c r="T91" s="58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2"/>
    </row>
    <row r="92" spans="1:34" ht="14.5" customHeight="1" x14ac:dyDescent="0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4"/>
      <c r="S92" s="40">
        <f t="shared" si="13"/>
        <v>0</v>
      </c>
      <c r="T92" s="58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2"/>
    </row>
    <row r="93" spans="1:34" ht="14.5" customHeight="1" x14ac:dyDescent="0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34"/>
      <c r="S93" s="40">
        <f t="shared" si="13"/>
        <v>0</v>
      </c>
      <c r="T93" s="58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2"/>
    </row>
    <row r="94" spans="1:34" ht="14.5" customHeight="1" x14ac:dyDescent="0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34"/>
      <c r="S94" s="40">
        <f t="shared" si="13"/>
        <v>0</v>
      </c>
      <c r="T94" s="58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2"/>
    </row>
    <row r="95" spans="1:34" ht="14.5" customHeight="1" x14ac:dyDescent="0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34"/>
      <c r="S95" s="40">
        <f t="shared" si="13"/>
        <v>0</v>
      </c>
      <c r="T95" s="58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2"/>
    </row>
    <row r="96" spans="1:34" ht="14.5" customHeight="1" x14ac:dyDescent="0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34"/>
      <c r="S96" s="40">
        <f t="shared" si="13"/>
        <v>0</v>
      </c>
      <c r="T96" s="58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2"/>
    </row>
    <row r="97" spans="1:34" ht="14.5" customHeight="1" x14ac:dyDescent="0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34"/>
      <c r="S97" s="40">
        <f t="shared" si="13"/>
        <v>0</v>
      </c>
      <c r="T97" s="58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2"/>
    </row>
    <row r="98" spans="1:34" ht="14.5" customHeight="1" x14ac:dyDescent="0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34"/>
      <c r="S98" s="40">
        <f t="shared" si="13"/>
        <v>0</v>
      </c>
      <c r="T98" s="58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2"/>
    </row>
    <row r="99" spans="1:34" ht="14.5" customHeight="1" x14ac:dyDescent="0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34"/>
      <c r="S99" s="40">
        <f t="shared" si="13"/>
        <v>0</v>
      </c>
      <c r="T99" s="58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2"/>
    </row>
    <row r="100" spans="1:34" ht="14.5" customHeight="1" x14ac:dyDescent="0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34"/>
      <c r="S100" s="40">
        <f t="shared" si="13"/>
        <v>0</v>
      </c>
      <c r="T100" s="58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2"/>
    </row>
    <row r="101" spans="1:34" ht="14.5" customHeight="1" x14ac:dyDescent="0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34"/>
      <c r="S101" s="40">
        <f t="shared" si="13"/>
        <v>0</v>
      </c>
      <c r="T101" s="58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2"/>
    </row>
    <row r="102" spans="1:34" ht="14.5" customHeight="1" x14ac:dyDescent="0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34"/>
      <c r="S102" s="40">
        <f t="shared" si="13"/>
        <v>0</v>
      </c>
      <c r="T102" s="58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2"/>
    </row>
    <row r="103" spans="1:34" ht="14.5" customHeight="1" x14ac:dyDescent="0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34"/>
      <c r="S103" s="40">
        <f t="shared" si="13"/>
        <v>0</v>
      </c>
      <c r="T103" s="58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2"/>
    </row>
    <row r="104" spans="1:34" ht="14.5" customHeight="1" x14ac:dyDescent="0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34"/>
      <c r="S104" s="40">
        <f t="shared" si="13"/>
        <v>0</v>
      </c>
      <c r="T104" s="58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2"/>
    </row>
    <row r="105" spans="1:34" ht="14.5" customHeight="1" x14ac:dyDescent="0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34"/>
      <c r="S105" s="40">
        <f t="shared" si="13"/>
        <v>0</v>
      </c>
      <c r="T105" s="58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2"/>
    </row>
    <row r="106" spans="1:34" ht="14.5" customHeight="1" x14ac:dyDescent="0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34"/>
      <c r="S106" s="40">
        <f t="shared" si="13"/>
        <v>0</v>
      </c>
      <c r="T106" s="58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2"/>
    </row>
    <row r="107" spans="1:34" ht="14.5" customHeight="1" x14ac:dyDescent="0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34"/>
      <c r="S107" s="40">
        <f t="shared" si="13"/>
        <v>0</v>
      </c>
      <c r="T107" s="58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2"/>
    </row>
    <row r="108" spans="1:34" ht="14.5" customHeight="1" x14ac:dyDescent="0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34"/>
      <c r="S108" s="40">
        <f t="shared" si="13"/>
        <v>0</v>
      </c>
      <c r="T108" s="58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2"/>
    </row>
    <row r="109" spans="1:34" ht="14.5" customHeight="1" x14ac:dyDescent="0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34"/>
      <c r="S109" s="40">
        <f t="shared" si="13"/>
        <v>0</v>
      </c>
      <c r="T109" s="58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2"/>
    </row>
    <row r="110" spans="1:34" ht="14.5" customHeight="1" x14ac:dyDescent="0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34"/>
      <c r="S110" s="40">
        <f t="shared" si="13"/>
        <v>0</v>
      </c>
      <c r="T110" s="58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2"/>
    </row>
    <row r="111" spans="1:34" ht="14.5" customHeight="1" x14ac:dyDescent="0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34"/>
      <c r="S111" s="40">
        <f t="shared" si="13"/>
        <v>0</v>
      </c>
      <c r="T111" s="58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2"/>
    </row>
    <row r="112" spans="1:34" ht="14.5" customHeight="1" x14ac:dyDescent="0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34"/>
      <c r="S112" s="40">
        <f t="shared" si="13"/>
        <v>0</v>
      </c>
      <c r="T112" s="58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2"/>
    </row>
    <row r="113" spans="1:34" ht="14.5" customHeight="1" x14ac:dyDescent="0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34"/>
      <c r="S113" s="40">
        <f t="shared" si="13"/>
        <v>0</v>
      </c>
      <c r="T113" s="58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2"/>
    </row>
    <row r="114" spans="1:34" ht="14.5" customHeight="1" x14ac:dyDescent="0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34"/>
      <c r="S114" s="40">
        <f t="shared" si="13"/>
        <v>0</v>
      </c>
      <c r="T114" s="58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2"/>
    </row>
    <row r="115" spans="1:34" ht="14.5" customHeight="1" x14ac:dyDescent="0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34"/>
      <c r="S115" s="40">
        <f t="shared" si="13"/>
        <v>0</v>
      </c>
      <c r="T115" s="58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2"/>
    </row>
    <row r="116" spans="1:34" ht="14.5" customHeight="1" x14ac:dyDescent="0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34"/>
      <c r="S116" s="40">
        <f t="shared" si="13"/>
        <v>0</v>
      </c>
      <c r="T116" s="58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2"/>
    </row>
    <row r="117" spans="1:34" ht="14.5" customHeight="1" x14ac:dyDescent="0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34"/>
      <c r="S117" s="40">
        <f t="shared" si="13"/>
        <v>0</v>
      </c>
      <c r="T117" s="58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2"/>
    </row>
    <row r="118" spans="1:34" ht="14.5" customHeight="1" x14ac:dyDescent="0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34"/>
      <c r="S118" s="40">
        <f t="shared" si="13"/>
        <v>0</v>
      </c>
      <c r="T118" s="58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2"/>
    </row>
    <row r="119" spans="1:34" ht="14.5" customHeight="1" x14ac:dyDescent="0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34"/>
      <c r="S119" s="40">
        <f t="shared" si="13"/>
        <v>0</v>
      </c>
      <c r="T119" s="58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2"/>
    </row>
    <row r="120" spans="1:34" ht="14.5" customHeight="1" x14ac:dyDescent="0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34"/>
      <c r="S120" s="40">
        <f t="shared" si="13"/>
        <v>0</v>
      </c>
      <c r="T120" s="58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2"/>
    </row>
    <row r="121" spans="1:34" ht="14.5" customHeight="1" x14ac:dyDescent="0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34"/>
      <c r="S121" s="40">
        <f t="shared" si="13"/>
        <v>0</v>
      </c>
      <c r="T121" s="58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2"/>
    </row>
    <row r="122" spans="1:34" ht="14.5" customHeight="1" x14ac:dyDescent="0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34"/>
      <c r="S122" s="40">
        <f t="shared" si="13"/>
        <v>0</v>
      </c>
      <c r="T122" s="58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2"/>
    </row>
    <row r="123" spans="1:34" ht="14.5" customHeight="1" x14ac:dyDescent="0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34"/>
      <c r="S123" s="40">
        <f t="shared" si="13"/>
        <v>0</v>
      </c>
      <c r="T123" s="58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2"/>
    </row>
    <row r="124" spans="1:34" ht="14.5" customHeight="1" x14ac:dyDescent="0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34"/>
      <c r="S124" s="40">
        <f t="shared" si="13"/>
        <v>0</v>
      </c>
      <c r="T124" s="58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2"/>
    </row>
    <row r="125" spans="1:34" ht="14.5" customHeight="1" x14ac:dyDescent="0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34"/>
      <c r="S125" s="40">
        <f t="shared" si="13"/>
        <v>0</v>
      </c>
      <c r="T125" s="58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2"/>
    </row>
    <row r="126" spans="1:34" ht="14.5" customHeight="1" x14ac:dyDescent="0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34"/>
      <c r="S126" s="40">
        <f t="shared" si="13"/>
        <v>0</v>
      </c>
      <c r="T126" s="58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2"/>
    </row>
    <row r="127" spans="1:34" ht="14.5" customHeight="1" x14ac:dyDescent="0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34"/>
      <c r="S127" s="40">
        <f t="shared" si="13"/>
        <v>0</v>
      </c>
      <c r="T127" s="58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2"/>
    </row>
    <row r="128" spans="1:34" ht="14.5" customHeight="1" x14ac:dyDescent="0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34"/>
      <c r="S128" s="40">
        <f t="shared" si="13"/>
        <v>0</v>
      </c>
      <c r="T128" s="58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2"/>
    </row>
    <row r="129" spans="1:34" ht="14.5" customHeight="1" x14ac:dyDescent="0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34"/>
      <c r="S129" s="40">
        <f t="shared" si="13"/>
        <v>0</v>
      </c>
      <c r="T129" s="58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2"/>
    </row>
    <row r="130" spans="1:34" ht="14.5" customHeight="1" x14ac:dyDescent="0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34"/>
      <c r="S130" s="40">
        <f t="shared" si="13"/>
        <v>0</v>
      </c>
      <c r="T130" s="58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2"/>
    </row>
    <row r="131" spans="1:34" ht="14.5" customHeight="1" x14ac:dyDescent="0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34"/>
      <c r="S131" s="40">
        <f t="shared" si="13"/>
        <v>0</v>
      </c>
      <c r="T131" s="58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2"/>
    </row>
    <row r="132" spans="1:34" ht="14.5" customHeight="1" x14ac:dyDescent="0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34"/>
      <c r="S132" s="40">
        <f t="shared" si="13"/>
        <v>0</v>
      </c>
      <c r="T132" s="58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2"/>
    </row>
    <row r="133" spans="1:34" ht="14.5" customHeight="1" x14ac:dyDescent="0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34"/>
      <c r="S133" s="40">
        <f t="shared" si="13"/>
        <v>0</v>
      </c>
      <c r="T133" s="58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2"/>
    </row>
    <row r="134" spans="1:34" ht="14.5" customHeight="1" x14ac:dyDescent="0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34"/>
      <c r="S134" s="40">
        <f t="shared" si="13"/>
        <v>0</v>
      </c>
      <c r="T134" s="58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2"/>
    </row>
    <row r="135" spans="1:34" ht="14.5" customHeight="1" x14ac:dyDescent="0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34"/>
      <c r="S135" s="40">
        <f t="shared" si="13"/>
        <v>0</v>
      </c>
      <c r="T135" s="58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2"/>
    </row>
    <row r="136" spans="1:34" ht="14.5" customHeight="1" x14ac:dyDescent="0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34"/>
      <c r="S136" s="40">
        <f t="shared" si="13"/>
        <v>0</v>
      </c>
      <c r="T136" s="58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2"/>
    </row>
    <row r="137" spans="1:34" ht="14.5" customHeight="1" x14ac:dyDescent="0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34"/>
      <c r="S137" s="40">
        <f t="shared" ref="S137:S200" si="14">V137</f>
        <v>0</v>
      </c>
      <c r="T137" s="58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2"/>
    </row>
    <row r="138" spans="1:34" ht="14.5" customHeight="1" x14ac:dyDescent="0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34"/>
      <c r="S138" s="40">
        <f t="shared" si="14"/>
        <v>0</v>
      </c>
      <c r="T138" s="58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2"/>
    </row>
    <row r="139" spans="1:34" ht="14.5" customHeight="1" x14ac:dyDescent="0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34"/>
      <c r="S139" s="40">
        <f t="shared" si="14"/>
        <v>0</v>
      </c>
      <c r="T139" s="58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2"/>
    </row>
    <row r="140" spans="1:34" ht="14.5" customHeight="1" x14ac:dyDescent="0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34"/>
      <c r="S140" s="40">
        <f t="shared" si="14"/>
        <v>0</v>
      </c>
      <c r="T140" s="58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2"/>
    </row>
    <row r="141" spans="1:34" ht="14.5" customHeight="1" x14ac:dyDescent="0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34"/>
      <c r="S141" s="40">
        <f t="shared" si="14"/>
        <v>0</v>
      </c>
      <c r="T141" s="58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2"/>
    </row>
    <row r="142" spans="1:34" ht="14.5" customHeight="1" x14ac:dyDescent="0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34"/>
      <c r="S142" s="40">
        <f t="shared" si="14"/>
        <v>0</v>
      </c>
      <c r="T142" s="58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2"/>
    </row>
    <row r="143" spans="1:34" ht="14.5" customHeight="1" x14ac:dyDescent="0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34"/>
      <c r="S143" s="40">
        <f t="shared" si="14"/>
        <v>0</v>
      </c>
      <c r="T143" s="58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2"/>
    </row>
    <row r="144" spans="1:34" ht="14.5" customHeight="1" x14ac:dyDescent="0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34"/>
      <c r="S144" s="40">
        <f t="shared" si="14"/>
        <v>0</v>
      </c>
      <c r="T144" s="58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2"/>
    </row>
    <row r="145" spans="1:34" ht="14.5" customHeight="1" x14ac:dyDescent="0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34"/>
      <c r="S145" s="40">
        <f t="shared" si="14"/>
        <v>0</v>
      </c>
      <c r="T145" s="58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2"/>
    </row>
    <row r="146" spans="1:34" ht="14.5" customHeight="1" x14ac:dyDescent="0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34"/>
      <c r="S146" s="40">
        <f t="shared" si="14"/>
        <v>0</v>
      </c>
      <c r="T146" s="58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2"/>
    </row>
    <row r="147" spans="1:34" ht="14.5" customHeight="1" x14ac:dyDescent="0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34"/>
      <c r="S147" s="40">
        <f t="shared" si="14"/>
        <v>0</v>
      </c>
      <c r="T147" s="58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2"/>
    </row>
    <row r="148" spans="1:34" ht="14.5" customHeight="1" x14ac:dyDescent="0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34"/>
      <c r="S148" s="40">
        <f t="shared" si="14"/>
        <v>0</v>
      </c>
      <c r="T148" s="58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2"/>
    </row>
    <row r="149" spans="1:34" ht="14.5" customHeight="1" x14ac:dyDescent="0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34"/>
      <c r="S149" s="40">
        <f t="shared" si="14"/>
        <v>0</v>
      </c>
      <c r="T149" s="58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2"/>
    </row>
    <row r="150" spans="1:34" ht="14.5" customHeight="1" x14ac:dyDescent="0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34"/>
      <c r="S150" s="40">
        <f t="shared" si="14"/>
        <v>0</v>
      </c>
      <c r="T150" s="58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2"/>
    </row>
    <row r="151" spans="1:34" ht="14.5" customHeight="1" x14ac:dyDescent="0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34"/>
      <c r="S151" s="40">
        <f t="shared" si="14"/>
        <v>0</v>
      </c>
      <c r="T151" s="58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2"/>
    </row>
    <row r="152" spans="1:34" ht="14.5" customHeight="1" x14ac:dyDescent="0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34"/>
      <c r="S152" s="40">
        <f t="shared" si="14"/>
        <v>0</v>
      </c>
      <c r="T152" s="58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2"/>
    </row>
    <row r="153" spans="1:34" ht="14.5" customHeight="1" x14ac:dyDescent="0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34"/>
      <c r="S153" s="40">
        <f t="shared" si="14"/>
        <v>0</v>
      </c>
      <c r="T153" s="58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2"/>
    </row>
    <row r="154" spans="1:34" ht="14.5" customHeight="1" x14ac:dyDescent="0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34"/>
      <c r="S154" s="40">
        <f t="shared" si="14"/>
        <v>0</v>
      </c>
      <c r="T154" s="58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2"/>
    </row>
    <row r="155" spans="1:34" ht="14.5" customHeight="1" x14ac:dyDescent="0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34"/>
      <c r="S155" s="40">
        <f t="shared" si="14"/>
        <v>0</v>
      </c>
      <c r="T155" s="58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2"/>
    </row>
    <row r="156" spans="1:34" ht="14.5" customHeight="1" x14ac:dyDescent="0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34"/>
      <c r="S156" s="40">
        <f t="shared" si="14"/>
        <v>0</v>
      </c>
      <c r="T156" s="58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2"/>
    </row>
    <row r="157" spans="1:34" ht="14.5" customHeight="1" x14ac:dyDescent="0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34"/>
      <c r="S157" s="40">
        <f t="shared" si="14"/>
        <v>0</v>
      </c>
      <c r="T157" s="58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2"/>
    </row>
    <row r="158" spans="1:34" ht="14.5" customHeight="1" x14ac:dyDescent="0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34"/>
      <c r="S158" s="40">
        <f t="shared" si="14"/>
        <v>0</v>
      </c>
      <c r="T158" s="58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2"/>
    </row>
    <row r="159" spans="1:34" ht="14.5" customHeight="1" x14ac:dyDescent="0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34"/>
      <c r="S159" s="40">
        <f t="shared" si="14"/>
        <v>0</v>
      </c>
      <c r="T159" s="58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2"/>
    </row>
    <row r="160" spans="1:34" ht="14.5" customHeight="1" x14ac:dyDescent="0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34"/>
      <c r="S160" s="40">
        <f t="shared" si="14"/>
        <v>0</v>
      </c>
      <c r="T160" s="58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2"/>
    </row>
    <row r="161" spans="1:34" ht="14.5" customHeight="1" x14ac:dyDescent="0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34"/>
      <c r="S161" s="40">
        <f t="shared" si="14"/>
        <v>0</v>
      </c>
      <c r="T161" s="58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2"/>
    </row>
    <row r="162" spans="1:34" ht="14.5" customHeight="1" x14ac:dyDescent="0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34"/>
      <c r="S162" s="40">
        <f t="shared" si="14"/>
        <v>0</v>
      </c>
      <c r="T162" s="58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2"/>
    </row>
    <row r="163" spans="1:34" ht="14.5" customHeight="1" x14ac:dyDescent="0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34"/>
      <c r="S163" s="40">
        <f t="shared" si="14"/>
        <v>0</v>
      </c>
      <c r="T163" s="58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2"/>
    </row>
    <row r="164" spans="1:34" ht="14.5" customHeight="1" x14ac:dyDescent="0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34"/>
      <c r="S164" s="40">
        <f t="shared" si="14"/>
        <v>0</v>
      </c>
      <c r="T164" s="58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2"/>
    </row>
    <row r="165" spans="1:34" ht="14.5" customHeight="1" x14ac:dyDescent="0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34"/>
      <c r="S165" s="40">
        <f t="shared" si="14"/>
        <v>0</v>
      </c>
      <c r="T165" s="58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2"/>
    </row>
    <row r="166" spans="1:34" ht="14.5" customHeight="1" x14ac:dyDescent="0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34"/>
      <c r="S166" s="40">
        <f t="shared" si="14"/>
        <v>0</v>
      </c>
      <c r="T166" s="58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2"/>
    </row>
    <row r="167" spans="1:34" ht="14.5" customHeight="1" x14ac:dyDescent="0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34"/>
      <c r="S167" s="40">
        <f t="shared" si="14"/>
        <v>0</v>
      </c>
      <c r="T167" s="58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2"/>
    </row>
    <row r="168" spans="1:34" ht="14.5" customHeight="1" x14ac:dyDescent="0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34"/>
      <c r="S168" s="40">
        <f t="shared" si="14"/>
        <v>0</v>
      </c>
      <c r="T168" s="58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2"/>
    </row>
    <row r="169" spans="1:34" ht="14.5" customHeight="1" x14ac:dyDescent="0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34"/>
      <c r="S169" s="40">
        <f t="shared" si="14"/>
        <v>0</v>
      </c>
      <c r="T169" s="58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2"/>
    </row>
    <row r="170" spans="1:34" ht="14.5" customHeight="1" x14ac:dyDescent="0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34"/>
      <c r="S170" s="40">
        <f t="shared" si="14"/>
        <v>0</v>
      </c>
      <c r="T170" s="58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2"/>
    </row>
    <row r="171" spans="1:34" ht="14.5" customHeight="1" x14ac:dyDescent="0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34"/>
      <c r="S171" s="40">
        <f t="shared" si="14"/>
        <v>0</v>
      </c>
      <c r="T171" s="58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2"/>
    </row>
    <row r="172" spans="1:34" ht="14.5" customHeight="1" x14ac:dyDescent="0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34"/>
      <c r="S172" s="40">
        <f t="shared" si="14"/>
        <v>0</v>
      </c>
      <c r="T172" s="58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2"/>
    </row>
    <row r="173" spans="1:34" ht="14.5" customHeight="1" x14ac:dyDescent="0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34"/>
      <c r="S173" s="40">
        <f t="shared" si="14"/>
        <v>0</v>
      </c>
      <c r="T173" s="58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2"/>
    </row>
    <row r="174" spans="1:34" ht="14.5" customHeight="1" x14ac:dyDescent="0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34"/>
      <c r="S174" s="40">
        <f t="shared" si="14"/>
        <v>0</v>
      </c>
      <c r="T174" s="58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2"/>
    </row>
    <row r="175" spans="1:34" ht="14.5" customHeight="1" x14ac:dyDescent="0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34"/>
      <c r="S175" s="40">
        <f t="shared" si="14"/>
        <v>0</v>
      </c>
      <c r="T175" s="58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2"/>
    </row>
    <row r="176" spans="1:34" ht="14.5" customHeight="1" x14ac:dyDescent="0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34"/>
      <c r="S176" s="40">
        <f t="shared" si="14"/>
        <v>0</v>
      </c>
      <c r="T176" s="58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2"/>
    </row>
    <row r="177" spans="1:34" ht="14.5" customHeight="1" x14ac:dyDescent="0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34"/>
      <c r="S177" s="40">
        <f t="shared" si="14"/>
        <v>0</v>
      </c>
      <c r="T177" s="58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2"/>
    </row>
    <row r="178" spans="1:34" ht="14.5" customHeight="1" x14ac:dyDescent="0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34"/>
      <c r="S178" s="40">
        <f t="shared" si="14"/>
        <v>0</v>
      </c>
      <c r="T178" s="58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2"/>
    </row>
    <row r="179" spans="1:34" ht="14.5" customHeight="1" x14ac:dyDescent="0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34"/>
      <c r="S179" s="40">
        <f t="shared" si="14"/>
        <v>0</v>
      </c>
      <c r="T179" s="58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2"/>
    </row>
    <row r="180" spans="1:34" ht="14.5" customHeight="1" x14ac:dyDescent="0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34"/>
      <c r="S180" s="40">
        <f t="shared" si="14"/>
        <v>0</v>
      </c>
      <c r="T180" s="58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2"/>
    </row>
    <row r="181" spans="1:34" ht="14.5" customHeight="1" x14ac:dyDescent="0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34"/>
      <c r="S181" s="40">
        <f t="shared" si="14"/>
        <v>0</v>
      </c>
      <c r="T181" s="58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2"/>
    </row>
    <row r="182" spans="1:34" ht="14.5" customHeight="1" x14ac:dyDescent="0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34"/>
      <c r="S182" s="40">
        <f t="shared" si="14"/>
        <v>0</v>
      </c>
      <c r="T182" s="58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2"/>
    </row>
    <row r="183" spans="1:34" ht="14.5" customHeight="1" x14ac:dyDescent="0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34"/>
      <c r="S183" s="40">
        <f t="shared" si="14"/>
        <v>0</v>
      </c>
      <c r="T183" s="58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2"/>
    </row>
    <row r="184" spans="1:34" ht="14.5" customHeight="1" x14ac:dyDescent="0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34"/>
      <c r="S184" s="40">
        <f t="shared" si="14"/>
        <v>0</v>
      </c>
      <c r="T184" s="58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2"/>
    </row>
    <row r="185" spans="1:34" ht="14.5" customHeight="1" x14ac:dyDescent="0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34"/>
      <c r="S185" s="40">
        <f t="shared" si="14"/>
        <v>0</v>
      </c>
      <c r="T185" s="58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2"/>
    </row>
    <row r="186" spans="1:34" ht="14.5" customHeight="1" x14ac:dyDescent="0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34"/>
      <c r="S186" s="40">
        <f t="shared" si="14"/>
        <v>0</v>
      </c>
      <c r="T186" s="58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2"/>
    </row>
    <row r="187" spans="1:34" ht="14.5" customHeight="1" x14ac:dyDescent="0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34"/>
      <c r="S187" s="40">
        <f t="shared" si="14"/>
        <v>0</v>
      </c>
      <c r="T187" s="58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2"/>
    </row>
    <row r="188" spans="1:34" ht="14.5" customHeight="1" x14ac:dyDescent="0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34"/>
      <c r="S188" s="40">
        <f t="shared" si="14"/>
        <v>0</v>
      </c>
      <c r="T188" s="58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2"/>
    </row>
    <row r="189" spans="1:34" ht="14.5" customHeight="1" x14ac:dyDescent="0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34"/>
      <c r="S189" s="40">
        <f t="shared" si="14"/>
        <v>0</v>
      </c>
      <c r="T189" s="58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2"/>
    </row>
    <row r="190" spans="1:34" ht="14.5" customHeight="1" x14ac:dyDescent="0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34"/>
      <c r="S190" s="40">
        <f t="shared" si="14"/>
        <v>0</v>
      </c>
      <c r="T190" s="58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2"/>
    </row>
    <row r="191" spans="1:34" ht="14.5" customHeight="1" x14ac:dyDescent="0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34"/>
      <c r="S191" s="40">
        <f t="shared" si="14"/>
        <v>0</v>
      </c>
      <c r="T191" s="58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2"/>
    </row>
    <row r="192" spans="1:34" ht="14.5" customHeight="1" x14ac:dyDescent="0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34"/>
      <c r="S192" s="40">
        <f t="shared" si="14"/>
        <v>0</v>
      </c>
      <c r="T192" s="58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2"/>
    </row>
    <row r="193" spans="1:34" ht="14.5" customHeight="1" x14ac:dyDescent="0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34"/>
      <c r="S193" s="40">
        <f t="shared" si="14"/>
        <v>0</v>
      </c>
      <c r="T193" s="58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2"/>
    </row>
    <row r="194" spans="1:34" ht="14.5" customHeight="1" x14ac:dyDescent="0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34"/>
      <c r="S194" s="40">
        <f t="shared" si="14"/>
        <v>0</v>
      </c>
      <c r="T194" s="58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2"/>
    </row>
    <row r="195" spans="1:34" ht="14.5" customHeight="1" x14ac:dyDescent="0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34"/>
      <c r="S195" s="40">
        <f t="shared" si="14"/>
        <v>0</v>
      </c>
      <c r="T195" s="58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2"/>
    </row>
    <row r="196" spans="1:34" ht="14.5" customHeight="1" x14ac:dyDescent="0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34"/>
      <c r="S196" s="40">
        <f t="shared" si="14"/>
        <v>0</v>
      </c>
      <c r="T196" s="58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2"/>
    </row>
    <row r="197" spans="1:34" ht="14.5" customHeight="1" x14ac:dyDescent="0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34"/>
      <c r="S197" s="40">
        <f t="shared" si="14"/>
        <v>0</v>
      </c>
      <c r="T197" s="58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2"/>
    </row>
    <row r="198" spans="1:34" ht="14.5" customHeight="1" x14ac:dyDescent="0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34"/>
      <c r="S198" s="40">
        <f t="shared" si="14"/>
        <v>0</v>
      </c>
      <c r="T198" s="58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2"/>
    </row>
    <row r="199" spans="1:34" ht="14.5" customHeight="1" x14ac:dyDescent="0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34"/>
      <c r="S199" s="40">
        <f t="shared" si="14"/>
        <v>0</v>
      </c>
      <c r="T199" s="58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2"/>
    </row>
    <row r="200" spans="1:34" ht="14.5" customHeight="1" x14ac:dyDescent="0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34"/>
      <c r="S200" s="40">
        <f t="shared" si="14"/>
        <v>0</v>
      </c>
      <c r="T200" s="58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2"/>
    </row>
    <row r="201" spans="1:34" ht="14.5" customHeight="1" x14ac:dyDescent="0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34"/>
      <c r="S201" s="40">
        <f t="shared" ref="S201:S264" si="15">V201</f>
        <v>0</v>
      </c>
      <c r="T201" s="58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2"/>
    </row>
    <row r="202" spans="1:34" ht="14.5" customHeight="1" x14ac:dyDescent="0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34"/>
      <c r="S202" s="40">
        <f t="shared" si="15"/>
        <v>0</v>
      </c>
      <c r="T202" s="58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2"/>
    </row>
    <row r="203" spans="1:34" ht="14.5" customHeight="1" x14ac:dyDescent="0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34"/>
      <c r="S203" s="40">
        <f t="shared" si="15"/>
        <v>0</v>
      </c>
      <c r="T203" s="58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2"/>
    </row>
    <row r="204" spans="1:34" ht="14.5" customHeight="1" x14ac:dyDescent="0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34"/>
      <c r="S204" s="40">
        <f t="shared" si="15"/>
        <v>0</v>
      </c>
      <c r="T204" s="58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2"/>
    </row>
    <row r="205" spans="1:34" ht="14.5" customHeight="1" x14ac:dyDescent="0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34"/>
      <c r="S205" s="40">
        <f t="shared" si="15"/>
        <v>0</v>
      </c>
      <c r="T205" s="58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2"/>
    </row>
    <row r="206" spans="1:34" ht="14.5" customHeight="1" x14ac:dyDescent="0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34"/>
      <c r="S206" s="40">
        <f t="shared" si="15"/>
        <v>0</v>
      </c>
      <c r="T206" s="58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2"/>
    </row>
    <row r="207" spans="1:34" ht="14.5" customHeight="1" x14ac:dyDescent="0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34"/>
      <c r="S207" s="40">
        <f t="shared" si="15"/>
        <v>0</v>
      </c>
      <c r="T207" s="58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2"/>
    </row>
    <row r="208" spans="1:34" ht="14.5" customHeight="1" x14ac:dyDescent="0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34"/>
      <c r="S208" s="40">
        <f t="shared" si="15"/>
        <v>0</v>
      </c>
      <c r="T208" s="58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2"/>
    </row>
    <row r="209" spans="1:34" ht="14.5" customHeight="1" x14ac:dyDescent="0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34"/>
      <c r="S209" s="40">
        <f t="shared" si="15"/>
        <v>0</v>
      </c>
      <c r="T209" s="58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2"/>
    </row>
    <row r="210" spans="1:34" ht="14.5" customHeight="1" x14ac:dyDescent="0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34"/>
      <c r="S210" s="40">
        <f t="shared" si="15"/>
        <v>0</v>
      </c>
      <c r="T210" s="58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2"/>
    </row>
    <row r="211" spans="1:34" ht="14.5" customHeight="1" x14ac:dyDescent="0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34"/>
      <c r="S211" s="40">
        <f t="shared" si="15"/>
        <v>0</v>
      </c>
      <c r="T211" s="58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2"/>
    </row>
    <row r="212" spans="1:34" ht="14.5" customHeight="1" x14ac:dyDescent="0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34"/>
      <c r="S212" s="40">
        <f t="shared" si="15"/>
        <v>0</v>
      </c>
      <c r="T212" s="58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2"/>
    </row>
    <row r="213" spans="1:34" ht="14.5" customHeight="1" x14ac:dyDescent="0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34"/>
      <c r="S213" s="40">
        <f t="shared" si="15"/>
        <v>0</v>
      </c>
      <c r="T213" s="58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2"/>
    </row>
    <row r="214" spans="1:34" ht="14.5" customHeight="1" x14ac:dyDescent="0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34"/>
      <c r="S214" s="40">
        <f t="shared" si="15"/>
        <v>0</v>
      </c>
      <c r="T214" s="58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2"/>
    </row>
    <row r="215" spans="1:34" ht="14.5" customHeight="1" x14ac:dyDescent="0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34"/>
      <c r="S215" s="40">
        <f t="shared" si="15"/>
        <v>0</v>
      </c>
      <c r="T215" s="58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2"/>
    </row>
    <row r="216" spans="1:34" ht="14.5" customHeight="1" x14ac:dyDescent="0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34"/>
      <c r="S216" s="40">
        <f t="shared" si="15"/>
        <v>0</v>
      </c>
      <c r="T216" s="58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2"/>
    </row>
    <row r="217" spans="1:34" ht="14.5" customHeight="1" x14ac:dyDescent="0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34"/>
      <c r="S217" s="40">
        <f t="shared" si="15"/>
        <v>0</v>
      </c>
      <c r="T217" s="58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2"/>
    </row>
    <row r="218" spans="1:34" ht="14.5" customHeight="1" x14ac:dyDescent="0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34"/>
      <c r="S218" s="40">
        <f t="shared" si="15"/>
        <v>0</v>
      </c>
      <c r="T218" s="58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2"/>
    </row>
    <row r="219" spans="1:34" ht="14.5" customHeight="1" x14ac:dyDescent="0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34"/>
      <c r="S219" s="40">
        <f t="shared" si="15"/>
        <v>0</v>
      </c>
      <c r="T219" s="58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2"/>
    </row>
    <row r="220" spans="1:34" ht="14.5" customHeight="1" x14ac:dyDescent="0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34"/>
      <c r="S220" s="40">
        <f t="shared" si="15"/>
        <v>0</v>
      </c>
      <c r="T220" s="58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2"/>
    </row>
    <row r="221" spans="1:34" ht="14.5" customHeight="1" x14ac:dyDescent="0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34"/>
      <c r="S221" s="40">
        <f t="shared" si="15"/>
        <v>0</v>
      </c>
      <c r="T221" s="58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2"/>
    </row>
    <row r="222" spans="1:34" ht="14.5" customHeight="1" x14ac:dyDescent="0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34"/>
      <c r="S222" s="40">
        <f t="shared" si="15"/>
        <v>0</v>
      </c>
      <c r="T222" s="58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2"/>
    </row>
    <row r="223" spans="1:34" ht="14.5" customHeight="1" x14ac:dyDescent="0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34"/>
      <c r="S223" s="40">
        <f t="shared" si="15"/>
        <v>0</v>
      </c>
      <c r="T223" s="58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2"/>
    </row>
    <row r="224" spans="1:34" ht="14.5" customHeight="1" x14ac:dyDescent="0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34"/>
      <c r="S224" s="40">
        <f t="shared" si="15"/>
        <v>0</v>
      </c>
      <c r="T224" s="58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2"/>
    </row>
    <row r="225" spans="1:34" ht="14.5" customHeight="1" x14ac:dyDescent="0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34"/>
      <c r="S225" s="40">
        <f t="shared" si="15"/>
        <v>0</v>
      </c>
      <c r="T225" s="58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2"/>
    </row>
    <row r="226" spans="1:34" ht="14.5" customHeight="1" x14ac:dyDescent="0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34"/>
      <c r="S226" s="40">
        <f t="shared" si="15"/>
        <v>0</v>
      </c>
      <c r="T226" s="58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2"/>
    </row>
    <row r="227" spans="1:34" ht="14.5" customHeight="1" x14ac:dyDescent="0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34"/>
      <c r="S227" s="40">
        <f t="shared" si="15"/>
        <v>0</v>
      </c>
      <c r="T227" s="58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2"/>
    </row>
    <row r="228" spans="1:34" ht="14.5" customHeight="1" x14ac:dyDescent="0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34"/>
      <c r="S228" s="40">
        <f t="shared" si="15"/>
        <v>0</v>
      </c>
      <c r="T228" s="58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2"/>
    </row>
    <row r="229" spans="1:34" ht="14.5" customHeight="1" x14ac:dyDescent="0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34"/>
      <c r="S229" s="40">
        <f t="shared" si="15"/>
        <v>0</v>
      </c>
      <c r="T229" s="58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2"/>
    </row>
    <row r="230" spans="1:34" ht="14.5" customHeight="1" x14ac:dyDescent="0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34"/>
      <c r="S230" s="40">
        <f t="shared" si="15"/>
        <v>0</v>
      </c>
      <c r="T230" s="58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2"/>
    </row>
    <row r="231" spans="1:34" ht="14.5" customHeight="1" x14ac:dyDescent="0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34"/>
      <c r="S231" s="40">
        <f t="shared" si="15"/>
        <v>0</v>
      </c>
      <c r="T231" s="58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2"/>
    </row>
    <row r="232" spans="1:34" ht="14.5" customHeight="1" x14ac:dyDescent="0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34"/>
      <c r="S232" s="40">
        <f t="shared" si="15"/>
        <v>0</v>
      </c>
      <c r="T232" s="58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2"/>
    </row>
    <row r="233" spans="1:34" ht="14.5" customHeight="1" x14ac:dyDescent="0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34"/>
      <c r="S233" s="40">
        <f t="shared" si="15"/>
        <v>0</v>
      </c>
      <c r="T233" s="58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2"/>
    </row>
    <row r="234" spans="1:34" ht="14.5" customHeight="1" x14ac:dyDescent="0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34"/>
      <c r="S234" s="40">
        <f t="shared" si="15"/>
        <v>0</v>
      </c>
      <c r="T234" s="58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2"/>
    </row>
    <row r="235" spans="1:34" ht="14.5" customHeight="1" x14ac:dyDescent="0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34"/>
      <c r="S235" s="40">
        <f t="shared" si="15"/>
        <v>0</v>
      </c>
      <c r="T235" s="58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2"/>
    </row>
    <row r="236" spans="1:34" ht="14.5" customHeight="1" x14ac:dyDescent="0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34"/>
      <c r="S236" s="40">
        <f t="shared" si="15"/>
        <v>0</v>
      </c>
      <c r="T236" s="58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2"/>
    </row>
    <row r="237" spans="1:34" ht="14.5" customHeight="1" x14ac:dyDescent="0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34"/>
      <c r="S237" s="40">
        <f t="shared" si="15"/>
        <v>0</v>
      </c>
      <c r="T237" s="58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2"/>
    </row>
    <row r="238" spans="1:34" ht="14.5" customHeight="1" x14ac:dyDescent="0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34"/>
      <c r="S238" s="40">
        <f t="shared" si="15"/>
        <v>0</v>
      </c>
      <c r="T238" s="58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2"/>
    </row>
    <row r="239" spans="1:34" ht="14.5" customHeight="1" x14ac:dyDescent="0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34"/>
      <c r="S239" s="40">
        <f t="shared" si="15"/>
        <v>0</v>
      </c>
      <c r="T239" s="58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2"/>
    </row>
    <row r="240" spans="1:34" ht="14.5" customHeight="1" x14ac:dyDescent="0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34"/>
      <c r="S240" s="40">
        <f t="shared" si="15"/>
        <v>0</v>
      </c>
      <c r="T240" s="58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2"/>
    </row>
    <row r="241" spans="1:34" ht="14.5" customHeight="1" x14ac:dyDescent="0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34"/>
      <c r="S241" s="40">
        <f t="shared" si="15"/>
        <v>0</v>
      </c>
      <c r="T241" s="58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2"/>
    </row>
    <row r="242" spans="1:34" ht="14.5" customHeight="1" x14ac:dyDescent="0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34"/>
      <c r="S242" s="40">
        <f t="shared" si="15"/>
        <v>0</v>
      </c>
      <c r="T242" s="58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2"/>
    </row>
    <row r="243" spans="1:34" ht="14.5" customHeight="1" x14ac:dyDescent="0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34"/>
      <c r="S243" s="40">
        <f t="shared" si="15"/>
        <v>0</v>
      </c>
      <c r="T243" s="58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2"/>
    </row>
    <row r="244" spans="1:34" ht="14.5" customHeight="1" x14ac:dyDescent="0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34"/>
      <c r="S244" s="40">
        <f t="shared" si="15"/>
        <v>0</v>
      </c>
      <c r="T244" s="58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2"/>
    </row>
    <row r="245" spans="1:34" ht="14.5" customHeight="1" x14ac:dyDescent="0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34"/>
      <c r="S245" s="40">
        <f t="shared" si="15"/>
        <v>0</v>
      </c>
      <c r="T245" s="58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2"/>
    </row>
    <row r="246" spans="1:34" ht="14.5" customHeight="1" x14ac:dyDescent="0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34"/>
      <c r="S246" s="40">
        <f t="shared" si="15"/>
        <v>0</v>
      </c>
      <c r="T246" s="58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2"/>
    </row>
    <row r="247" spans="1:34" ht="14.5" customHeight="1" x14ac:dyDescent="0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34"/>
      <c r="S247" s="40">
        <f t="shared" si="15"/>
        <v>0</v>
      </c>
      <c r="T247" s="58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2"/>
    </row>
    <row r="248" spans="1:34" ht="14.5" customHeight="1" x14ac:dyDescent="0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34"/>
      <c r="S248" s="40">
        <f t="shared" si="15"/>
        <v>0</v>
      </c>
      <c r="T248" s="58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2"/>
    </row>
    <row r="249" spans="1:34" ht="14.5" customHeight="1" x14ac:dyDescent="0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34"/>
      <c r="S249" s="40">
        <f t="shared" si="15"/>
        <v>0</v>
      </c>
      <c r="T249" s="58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2"/>
    </row>
    <row r="250" spans="1:34" ht="14.5" customHeight="1" x14ac:dyDescent="0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34"/>
      <c r="S250" s="40">
        <f t="shared" si="15"/>
        <v>0</v>
      </c>
      <c r="T250" s="58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2"/>
    </row>
    <row r="251" spans="1:34" ht="14.5" customHeight="1" x14ac:dyDescent="0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34"/>
      <c r="S251" s="40">
        <f t="shared" si="15"/>
        <v>0</v>
      </c>
      <c r="T251" s="58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2"/>
    </row>
    <row r="252" spans="1:34" ht="14.5" customHeight="1" x14ac:dyDescent="0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34"/>
      <c r="S252" s="40">
        <f t="shared" si="15"/>
        <v>0</v>
      </c>
      <c r="T252" s="58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2"/>
    </row>
    <row r="253" spans="1:34" ht="14.5" customHeight="1" x14ac:dyDescent="0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34"/>
      <c r="S253" s="40">
        <f t="shared" si="15"/>
        <v>0</v>
      </c>
      <c r="T253" s="58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2"/>
    </row>
    <row r="254" spans="1:34" ht="14.5" customHeight="1" x14ac:dyDescent="0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34"/>
      <c r="S254" s="40">
        <f t="shared" si="15"/>
        <v>0</v>
      </c>
      <c r="T254" s="58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2"/>
    </row>
    <row r="255" spans="1:34" ht="14.5" customHeight="1" x14ac:dyDescent="0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34"/>
      <c r="S255" s="40">
        <f t="shared" si="15"/>
        <v>0</v>
      </c>
      <c r="T255" s="58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2"/>
    </row>
    <row r="256" spans="1:34" ht="14.5" customHeight="1" x14ac:dyDescent="0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34"/>
      <c r="S256" s="40">
        <f t="shared" si="15"/>
        <v>0</v>
      </c>
      <c r="T256" s="58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2"/>
    </row>
    <row r="257" spans="1:34" ht="14.5" customHeight="1" x14ac:dyDescent="0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34"/>
      <c r="S257" s="40">
        <f t="shared" si="15"/>
        <v>0</v>
      </c>
      <c r="T257" s="58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2"/>
    </row>
    <row r="258" spans="1:34" ht="14.5" customHeight="1" x14ac:dyDescent="0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34"/>
      <c r="S258" s="40">
        <f t="shared" si="15"/>
        <v>0</v>
      </c>
      <c r="T258" s="58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2"/>
    </row>
    <row r="259" spans="1:34" ht="14.5" customHeight="1" x14ac:dyDescent="0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34"/>
      <c r="S259" s="40">
        <f t="shared" si="15"/>
        <v>0</v>
      </c>
      <c r="T259" s="58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2"/>
    </row>
    <row r="260" spans="1:34" ht="14.5" customHeight="1" x14ac:dyDescent="0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34"/>
      <c r="S260" s="40">
        <f t="shared" si="15"/>
        <v>0</v>
      </c>
      <c r="T260" s="58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2"/>
    </row>
    <row r="261" spans="1:34" ht="14.5" customHeight="1" x14ac:dyDescent="0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34"/>
      <c r="S261" s="40">
        <f t="shared" si="15"/>
        <v>0</v>
      </c>
      <c r="T261" s="58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2"/>
    </row>
    <row r="262" spans="1:34" ht="14.5" customHeight="1" x14ac:dyDescent="0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34"/>
      <c r="S262" s="40">
        <f t="shared" si="15"/>
        <v>0</v>
      </c>
      <c r="T262" s="58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2"/>
    </row>
    <row r="263" spans="1:34" ht="14.5" customHeight="1" x14ac:dyDescent="0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34"/>
      <c r="S263" s="40">
        <f t="shared" si="15"/>
        <v>0</v>
      </c>
      <c r="T263" s="58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2"/>
    </row>
    <row r="264" spans="1:34" ht="14.5" customHeight="1" x14ac:dyDescent="0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34"/>
      <c r="S264" s="40">
        <f t="shared" si="15"/>
        <v>0</v>
      </c>
      <c r="T264" s="58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2"/>
    </row>
    <row r="265" spans="1:34" ht="14.5" customHeight="1" x14ac:dyDescent="0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34"/>
      <c r="S265" s="40">
        <f t="shared" ref="S265:S319" si="16">V265</f>
        <v>0</v>
      </c>
      <c r="T265" s="58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2"/>
    </row>
    <row r="266" spans="1:34" ht="14.5" customHeight="1" x14ac:dyDescent="0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34"/>
      <c r="S266" s="40">
        <f t="shared" si="16"/>
        <v>0</v>
      </c>
      <c r="T266" s="58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2"/>
    </row>
    <row r="267" spans="1:34" ht="14.5" customHeight="1" x14ac:dyDescent="0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34"/>
      <c r="S267" s="40">
        <f t="shared" si="16"/>
        <v>0</v>
      </c>
      <c r="T267" s="58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2"/>
    </row>
    <row r="268" spans="1:34" ht="14.5" customHeight="1" x14ac:dyDescent="0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34"/>
      <c r="S268" s="40">
        <f t="shared" si="16"/>
        <v>0</v>
      </c>
      <c r="T268" s="58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2"/>
    </row>
    <row r="269" spans="1:34" ht="14.5" customHeight="1" x14ac:dyDescent="0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34"/>
      <c r="S269" s="40">
        <f t="shared" si="16"/>
        <v>0</v>
      </c>
      <c r="T269" s="58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2"/>
    </row>
    <row r="270" spans="1:34" ht="14.5" customHeight="1" x14ac:dyDescent="0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34"/>
      <c r="S270" s="40">
        <f t="shared" si="16"/>
        <v>0</v>
      </c>
      <c r="T270" s="58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2"/>
    </row>
    <row r="271" spans="1:34" ht="14.5" customHeight="1" x14ac:dyDescent="0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34"/>
      <c r="S271" s="40">
        <f t="shared" si="16"/>
        <v>0</v>
      </c>
      <c r="T271" s="58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2"/>
    </row>
    <row r="272" spans="1:34" ht="14.5" customHeight="1" x14ac:dyDescent="0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34"/>
      <c r="S272" s="40">
        <f t="shared" si="16"/>
        <v>0</v>
      </c>
      <c r="T272" s="58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2"/>
    </row>
    <row r="273" spans="1:34" ht="14.5" customHeight="1" x14ac:dyDescent="0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34"/>
      <c r="S273" s="40">
        <f t="shared" si="16"/>
        <v>0</v>
      </c>
      <c r="T273" s="58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2"/>
    </row>
    <row r="274" spans="1:34" ht="14.5" customHeight="1" x14ac:dyDescent="0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34"/>
      <c r="S274" s="40">
        <f t="shared" si="16"/>
        <v>0</v>
      </c>
      <c r="T274" s="58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2"/>
    </row>
    <row r="275" spans="1:34" ht="14.5" customHeight="1" x14ac:dyDescent="0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34"/>
      <c r="S275" s="40">
        <f t="shared" si="16"/>
        <v>0</v>
      </c>
      <c r="T275" s="58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2"/>
    </row>
    <row r="276" spans="1:34" ht="14.5" customHeight="1" x14ac:dyDescent="0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34"/>
      <c r="S276" s="40">
        <f t="shared" si="16"/>
        <v>0</v>
      </c>
      <c r="T276" s="58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2"/>
    </row>
    <row r="277" spans="1:34" ht="14.5" customHeight="1" x14ac:dyDescent="0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34"/>
      <c r="S277" s="40">
        <f t="shared" si="16"/>
        <v>0</v>
      </c>
      <c r="T277" s="58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2"/>
    </row>
    <row r="278" spans="1:34" ht="14.5" customHeight="1" x14ac:dyDescent="0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34"/>
      <c r="S278" s="40">
        <f t="shared" si="16"/>
        <v>0</v>
      </c>
      <c r="T278" s="58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2"/>
    </row>
    <row r="279" spans="1:34" ht="14.5" customHeight="1" x14ac:dyDescent="0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34"/>
      <c r="S279" s="40">
        <f t="shared" si="16"/>
        <v>0</v>
      </c>
      <c r="T279" s="58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2"/>
    </row>
    <row r="280" spans="1:34" ht="14.5" customHeight="1" x14ac:dyDescent="0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34"/>
      <c r="S280" s="40">
        <f t="shared" si="16"/>
        <v>0</v>
      </c>
      <c r="T280" s="58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2"/>
    </row>
    <row r="281" spans="1:34" ht="14.5" customHeight="1" x14ac:dyDescent="0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34"/>
      <c r="S281" s="40">
        <f t="shared" si="16"/>
        <v>0</v>
      </c>
      <c r="T281" s="58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2"/>
    </row>
    <row r="282" spans="1:34" ht="14.5" customHeight="1" x14ac:dyDescent="0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34"/>
      <c r="S282" s="40">
        <f t="shared" si="16"/>
        <v>0</v>
      </c>
      <c r="T282" s="58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2"/>
    </row>
    <row r="283" spans="1:34" ht="14.5" customHeight="1" x14ac:dyDescent="0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34"/>
      <c r="S283" s="40">
        <f t="shared" si="16"/>
        <v>0</v>
      </c>
      <c r="T283" s="58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2"/>
    </row>
    <row r="284" spans="1:34" ht="14.5" customHeight="1" x14ac:dyDescent="0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34"/>
      <c r="S284" s="40">
        <f t="shared" si="16"/>
        <v>0</v>
      </c>
      <c r="T284" s="58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2"/>
    </row>
    <row r="285" spans="1:34" ht="14.5" customHeight="1" x14ac:dyDescent="0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34"/>
      <c r="S285" s="40">
        <f t="shared" si="16"/>
        <v>0</v>
      </c>
      <c r="T285" s="58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2"/>
    </row>
    <row r="286" spans="1:34" ht="14.5" customHeight="1" x14ac:dyDescent="0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34"/>
      <c r="S286" s="40">
        <f t="shared" si="16"/>
        <v>0</v>
      </c>
      <c r="T286" s="58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2"/>
    </row>
    <row r="287" spans="1:34" ht="14.5" customHeight="1" x14ac:dyDescent="0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34"/>
      <c r="S287" s="40">
        <f t="shared" si="16"/>
        <v>0</v>
      </c>
      <c r="T287" s="58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2"/>
    </row>
    <row r="288" spans="1:34" ht="14.5" customHeight="1" x14ac:dyDescent="0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34"/>
      <c r="S288" s="40">
        <f t="shared" si="16"/>
        <v>0</v>
      </c>
      <c r="T288" s="58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2"/>
    </row>
    <row r="289" spans="1:34" ht="14.5" customHeight="1" x14ac:dyDescent="0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34"/>
      <c r="S289" s="40">
        <f t="shared" si="16"/>
        <v>0</v>
      </c>
      <c r="T289" s="58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2"/>
    </row>
    <row r="290" spans="1:34" ht="14.5" customHeight="1" x14ac:dyDescent="0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34"/>
      <c r="S290" s="40">
        <f t="shared" si="16"/>
        <v>0</v>
      </c>
      <c r="T290" s="58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2"/>
    </row>
    <row r="291" spans="1:34" ht="14.5" customHeight="1" x14ac:dyDescent="0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34"/>
      <c r="S291" s="40">
        <f t="shared" si="16"/>
        <v>0</v>
      </c>
      <c r="T291" s="58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2"/>
    </row>
    <row r="292" spans="1:34" ht="14.5" customHeight="1" x14ac:dyDescent="0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34"/>
      <c r="S292" s="40">
        <f t="shared" si="16"/>
        <v>0</v>
      </c>
      <c r="T292" s="58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2"/>
    </row>
    <row r="293" spans="1:34" ht="14.5" customHeight="1" x14ac:dyDescent="0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34"/>
      <c r="S293" s="40">
        <f t="shared" si="16"/>
        <v>0</v>
      </c>
      <c r="T293" s="58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2"/>
    </row>
    <row r="294" spans="1:34" ht="14.5" customHeight="1" x14ac:dyDescent="0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34"/>
      <c r="S294" s="40">
        <f t="shared" si="16"/>
        <v>0</v>
      </c>
      <c r="T294" s="58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2"/>
    </row>
    <row r="295" spans="1:34" ht="14.5" customHeight="1" x14ac:dyDescent="0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34"/>
      <c r="S295" s="40">
        <f t="shared" si="16"/>
        <v>0</v>
      </c>
      <c r="T295" s="58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2"/>
    </row>
    <row r="296" spans="1:34" ht="14.5" customHeight="1" x14ac:dyDescent="0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34"/>
      <c r="S296" s="40">
        <f t="shared" si="16"/>
        <v>0</v>
      </c>
      <c r="T296" s="58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2"/>
    </row>
    <row r="297" spans="1:34" ht="14.5" customHeight="1" x14ac:dyDescent="0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34"/>
      <c r="S297" s="40">
        <f t="shared" si="16"/>
        <v>0</v>
      </c>
      <c r="T297" s="58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2"/>
    </row>
    <row r="298" spans="1:34" ht="14.5" customHeight="1" x14ac:dyDescent="0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34"/>
      <c r="S298" s="40">
        <f t="shared" si="16"/>
        <v>0</v>
      </c>
      <c r="T298" s="58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2"/>
    </row>
    <row r="299" spans="1:34" ht="14.5" customHeight="1" x14ac:dyDescent="0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34"/>
      <c r="S299" s="40">
        <f t="shared" si="16"/>
        <v>0</v>
      </c>
      <c r="T299" s="58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2"/>
    </row>
    <row r="300" spans="1:34" ht="14.5" customHeight="1" x14ac:dyDescent="0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34"/>
      <c r="S300" s="40">
        <f t="shared" si="16"/>
        <v>0</v>
      </c>
      <c r="T300" s="58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2"/>
    </row>
    <row r="301" spans="1:34" ht="14.5" customHeight="1" x14ac:dyDescent="0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34"/>
      <c r="S301" s="40">
        <f t="shared" si="16"/>
        <v>0</v>
      </c>
      <c r="T301" s="58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2"/>
    </row>
    <row r="302" spans="1:34" ht="14.5" customHeight="1" x14ac:dyDescent="0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34"/>
      <c r="S302" s="40">
        <f t="shared" si="16"/>
        <v>0</v>
      </c>
      <c r="T302" s="58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2"/>
    </row>
    <row r="303" spans="1:34" ht="14.5" customHeight="1" x14ac:dyDescent="0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34"/>
      <c r="S303" s="40">
        <f t="shared" si="16"/>
        <v>0</v>
      </c>
      <c r="T303" s="58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2"/>
    </row>
    <row r="304" spans="1:34" ht="14.5" customHeight="1" x14ac:dyDescent="0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34"/>
      <c r="S304" s="40">
        <f t="shared" si="16"/>
        <v>0</v>
      </c>
      <c r="T304" s="58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2"/>
    </row>
    <row r="305" spans="1:34" ht="14.5" customHeight="1" x14ac:dyDescent="0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34"/>
      <c r="S305" s="40">
        <f t="shared" si="16"/>
        <v>0</v>
      </c>
      <c r="T305" s="58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2"/>
    </row>
    <row r="306" spans="1:34" ht="14.5" customHeight="1" x14ac:dyDescent="0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34"/>
      <c r="S306" s="40">
        <f t="shared" si="16"/>
        <v>0</v>
      </c>
      <c r="T306" s="58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2"/>
    </row>
    <row r="307" spans="1:34" ht="14.5" customHeight="1" x14ac:dyDescent="0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34"/>
      <c r="S307" s="40">
        <f t="shared" si="16"/>
        <v>0</v>
      </c>
      <c r="T307" s="58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2"/>
    </row>
    <row r="308" spans="1:34" ht="14.5" customHeight="1" x14ac:dyDescent="0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34"/>
      <c r="S308" s="40">
        <f t="shared" si="16"/>
        <v>0</v>
      </c>
      <c r="T308" s="58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2"/>
    </row>
    <row r="309" spans="1:34" ht="14.5" customHeight="1" x14ac:dyDescent="0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34"/>
      <c r="S309" s="40">
        <f t="shared" si="16"/>
        <v>0</v>
      </c>
      <c r="T309" s="58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2"/>
    </row>
    <row r="310" spans="1:34" ht="14.5" customHeight="1" x14ac:dyDescent="0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34"/>
      <c r="S310" s="40">
        <f t="shared" si="16"/>
        <v>0</v>
      </c>
      <c r="T310" s="58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2"/>
    </row>
    <row r="311" spans="1:34" ht="14.5" customHeight="1" x14ac:dyDescent="0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34"/>
      <c r="S311" s="40">
        <f t="shared" si="16"/>
        <v>0</v>
      </c>
      <c r="T311" s="58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2"/>
    </row>
    <row r="312" spans="1:34" ht="14.5" customHeight="1" x14ac:dyDescent="0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34"/>
      <c r="S312" s="40">
        <f t="shared" si="16"/>
        <v>0</v>
      </c>
      <c r="T312" s="58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2"/>
    </row>
    <row r="313" spans="1:34" ht="14.5" customHeight="1" x14ac:dyDescent="0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34"/>
      <c r="S313" s="40">
        <f t="shared" si="16"/>
        <v>0</v>
      </c>
      <c r="T313" s="58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2"/>
    </row>
    <row r="314" spans="1:34" ht="14.5" customHeight="1" x14ac:dyDescent="0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34"/>
      <c r="S314" s="40">
        <f t="shared" si="16"/>
        <v>0</v>
      </c>
      <c r="T314" s="58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2"/>
    </row>
    <row r="315" spans="1:34" ht="14.5" customHeight="1" x14ac:dyDescent="0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34"/>
      <c r="S315" s="40">
        <f t="shared" si="16"/>
        <v>0</v>
      </c>
      <c r="T315" s="58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2"/>
    </row>
    <row r="316" spans="1:34" ht="14.5" customHeight="1" x14ac:dyDescent="0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34"/>
      <c r="S316" s="40">
        <f t="shared" si="16"/>
        <v>0</v>
      </c>
      <c r="T316" s="58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2"/>
    </row>
    <row r="317" spans="1:34" ht="14.5" customHeight="1" x14ac:dyDescent="0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34"/>
      <c r="S317" s="40">
        <f t="shared" si="16"/>
        <v>0</v>
      </c>
      <c r="T317" s="58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2"/>
    </row>
    <row r="318" spans="1:34" ht="14.5" customHeight="1" x14ac:dyDescent="0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34"/>
      <c r="S318" s="40">
        <f t="shared" si="16"/>
        <v>0</v>
      </c>
      <c r="T318" s="58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2"/>
    </row>
    <row r="319" spans="1:34" ht="14.5" customHeight="1" x14ac:dyDescent="0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34"/>
      <c r="S319" s="40">
        <f t="shared" si="16"/>
        <v>0</v>
      </c>
      <c r="T319" s="58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2"/>
    </row>
    <row r="320" spans="1:34" ht="14.5" customHeight="1" x14ac:dyDescent="0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34"/>
      <c r="S320" s="40"/>
      <c r="T320" s="58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2"/>
    </row>
    <row r="321" spans="1:34" ht="14.5" customHeight="1" x14ac:dyDescent="0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34"/>
      <c r="S321" s="40"/>
      <c r="T321" s="58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2"/>
    </row>
    <row r="322" spans="1:34" ht="14.5" customHeight="1" x14ac:dyDescent="0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34"/>
      <c r="S322" s="40"/>
      <c r="T322" s="58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2"/>
    </row>
    <row r="323" spans="1:34" ht="14.5" customHeight="1" x14ac:dyDescent="0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34"/>
      <c r="S323" s="40"/>
      <c r="T323" s="58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2"/>
    </row>
    <row r="324" spans="1:34" ht="14.5" customHeight="1" x14ac:dyDescent="0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34"/>
      <c r="S324" s="40"/>
      <c r="T324" s="58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2"/>
    </row>
    <row r="325" spans="1:34" ht="14.5" customHeight="1" x14ac:dyDescent="0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34"/>
      <c r="S325" s="40"/>
      <c r="T325" s="58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2"/>
    </row>
    <row r="326" spans="1:34" ht="14.5" customHeight="1" x14ac:dyDescent="0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34"/>
      <c r="S326" s="40"/>
      <c r="T326" s="58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2"/>
    </row>
    <row r="327" spans="1:34" ht="14.5" customHeight="1" x14ac:dyDescent="0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34"/>
      <c r="S327" s="40"/>
      <c r="T327" s="58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2"/>
    </row>
    <row r="328" spans="1:34" ht="14.5" customHeight="1" x14ac:dyDescent="0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34"/>
      <c r="S328" s="40"/>
      <c r="T328" s="58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2"/>
    </row>
    <row r="329" spans="1:34" ht="14.5" customHeight="1" x14ac:dyDescent="0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34"/>
      <c r="S329" s="40"/>
      <c r="T329" s="58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2"/>
    </row>
    <row r="330" spans="1:34" ht="14.5" customHeight="1" x14ac:dyDescent="0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34"/>
      <c r="S330" s="40"/>
      <c r="T330" s="58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2"/>
    </row>
    <row r="331" spans="1:34" ht="14.5" customHeight="1" x14ac:dyDescent="0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34"/>
      <c r="S331" s="40"/>
      <c r="T331" s="58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2"/>
    </row>
    <row r="332" spans="1:34" ht="14.5" customHeight="1" x14ac:dyDescent="0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34"/>
      <c r="S332" s="40"/>
      <c r="T332" s="58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2"/>
    </row>
    <row r="333" spans="1:34" ht="14.5" customHeight="1" x14ac:dyDescent="0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34"/>
      <c r="S333" s="40"/>
      <c r="T333" s="58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2"/>
    </row>
    <row r="334" spans="1:34" ht="14.5" customHeight="1" x14ac:dyDescent="0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34"/>
      <c r="S334" s="40"/>
      <c r="T334" s="58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2"/>
    </row>
    <row r="335" spans="1:34" ht="14.5" customHeight="1" x14ac:dyDescent="0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34"/>
      <c r="S335" s="40"/>
      <c r="T335" s="58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2"/>
    </row>
    <row r="336" spans="1:34" ht="14.5" customHeight="1" x14ac:dyDescent="0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34"/>
      <c r="S336" s="40"/>
      <c r="T336" s="58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2"/>
    </row>
    <row r="337" spans="1:34" ht="14.5" customHeight="1" x14ac:dyDescent="0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34"/>
      <c r="S337" s="40"/>
      <c r="T337" s="58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2"/>
    </row>
    <row r="338" spans="1:34" ht="14.5" customHeight="1" x14ac:dyDescent="0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34"/>
      <c r="S338" s="40"/>
      <c r="T338" s="58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2"/>
    </row>
    <row r="339" spans="1:34" ht="14.5" customHeight="1" x14ac:dyDescent="0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34"/>
      <c r="S339" s="40"/>
      <c r="T339" s="58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2"/>
    </row>
    <row r="340" spans="1:34" ht="14.5" customHeight="1" x14ac:dyDescent="0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34"/>
      <c r="S340" s="40"/>
      <c r="T340" s="58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2"/>
    </row>
    <row r="341" spans="1:34" ht="14.5" customHeight="1" x14ac:dyDescent="0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34"/>
      <c r="S341" s="40"/>
      <c r="T341" s="58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2"/>
    </row>
    <row r="342" spans="1:34" ht="14.5" customHeight="1" x14ac:dyDescent="0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34"/>
      <c r="S342" s="40"/>
      <c r="T342" s="58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2"/>
    </row>
    <row r="343" spans="1:34" ht="14.5" customHeight="1" x14ac:dyDescent="0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34"/>
      <c r="S343" s="40"/>
      <c r="T343" s="58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2"/>
    </row>
    <row r="344" spans="1:34" ht="14.5" customHeight="1" x14ac:dyDescent="0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34"/>
      <c r="S344" s="40"/>
      <c r="T344" s="58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2"/>
    </row>
    <row r="345" spans="1:34" ht="14.5" customHeight="1" x14ac:dyDescent="0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34"/>
      <c r="S345" s="40"/>
      <c r="T345" s="58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2"/>
    </row>
    <row r="346" spans="1:34" ht="14.5" customHeight="1" x14ac:dyDescent="0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34"/>
      <c r="S346" s="40"/>
      <c r="T346" s="58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2"/>
    </row>
    <row r="347" spans="1:34" ht="14.5" customHeight="1" x14ac:dyDescent="0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34"/>
      <c r="S347" s="40"/>
      <c r="T347" s="58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2"/>
    </row>
    <row r="348" spans="1:34" ht="14.5" customHeight="1" x14ac:dyDescent="0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34"/>
      <c r="S348" s="40"/>
      <c r="T348" s="58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2"/>
    </row>
    <row r="349" spans="1:34" ht="14.5" customHeight="1" x14ac:dyDescent="0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34"/>
      <c r="S349" s="40"/>
      <c r="T349" s="58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2"/>
    </row>
    <row r="350" spans="1:34" ht="14.5" customHeight="1" x14ac:dyDescent="0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34"/>
      <c r="S350" s="40"/>
      <c r="T350" s="58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2"/>
    </row>
    <row r="351" spans="1:34" ht="14.5" customHeight="1" x14ac:dyDescent="0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34"/>
      <c r="S351" s="40"/>
      <c r="T351" s="58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2"/>
    </row>
    <row r="352" spans="1:34" ht="14.5" customHeight="1" x14ac:dyDescent="0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34"/>
      <c r="S352" s="40"/>
      <c r="T352" s="58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2"/>
    </row>
    <row r="353" spans="1:34" ht="14.5" customHeight="1" x14ac:dyDescent="0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34"/>
      <c r="S353" s="40"/>
      <c r="T353" s="58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2"/>
    </row>
    <row r="354" spans="1:34" ht="14.5" customHeight="1" x14ac:dyDescent="0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34"/>
      <c r="S354" s="40"/>
      <c r="T354" s="58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2"/>
    </row>
    <row r="355" spans="1:34" ht="14.5" customHeight="1" x14ac:dyDescent="0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34"/>
      <c r="S355" s="40"/>
      <c r="T355" s="58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2"/>
    </row>
    <row r="356" spans="1:34" ht="14.5" customHeight="1" x14ac:dyDescent="0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34"/>
      <c r="S356" s="40"/>
      <c r="T356" s="58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2"/>
    </row>
    <row r="357" spans="1:34" ht="14.5" customHeight="1" x14ac:dyDescent="0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34"/>
      <c r="S357" s="40"/>
      <c r="T357" s="58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2"/>
    </row>
    <row r="358" spans="1:34" ht="14.5" customHeight="1" x14ac:dyDescent="0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34"/>
      <c r="S358" s="40"/>
      <c r="T358" s="58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2"/>
    </row>
    <row r="359" spans="1:34" ht="14.5" customHeight="1" x14ac:dyDescent="0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34"/>
      <c r="S359" s="40"/>
      <c r="T359" s="58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2"/>
    </row>
    <row r="360" spans="1:34" ht="14.5" customHeight="1" x14ac:dyDescent="0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34"/>
      <c r="S360" s="40"/>
      <c r="T360" s="58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2"/>
    </row>
    <row r="361" spans="1:34" ht="14.5" customHeight="1" x14ac:dyDescent="0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34"/>
      <c r="S361" s="40"/>
      <c r="T361" s="58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2"/>
    </row>
    <row r="362" spans="1:34" ht="14.5" customHeight="1" x14ac:dyDescent="0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34"/>
      <c r="S362" s="40"/>
      <c r="T362" s="58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2"/>
    </row>
    <row r="363" spans="1:34" ht="14.5" customHeight="1" x14ac:dyDescent="0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34"/>
      <c r="S363" s="40"/>
      <c r="T363" s="58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2"/>
    </row>
    <row r="364" spans="1:34" ht="14.5" customHeight="1" x14ac:dyDescent="0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34"/>
      <c r="S364" s="40"/>
      <c r="T364" s="58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2"/>
    </row>
    <row r="365" spans="1:34" ht="14.5" customHeight="1" x14ac:dyDescent="0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34"/>
      <c r="S365" s="40"/>
      <c r="T365" s="58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2"/>
    </row>
    <row r="366" spans="1:34" ht="14.5" customHeight="1" x14ac:dyDescent="0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34"/>
      <c r="S366" s="40"/>
      <c r="T366" s="58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2"/>
    </row>
    <row r="367" spans="1:34" ht="14.5" customHeight="1" x14ac:dyDescent="0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34"/>
      <c r="S367" s="40"/>
      <c r="T367" s="58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2"/>
    </row>
    <row r="368" spans="1:34" ht="14.5" customHeight="1" x14ac:dyDescent="0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34"/>
      <c r="S368" s="40"/>
      <c r="T368" s="58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2"/>
    </row>
    <row r="369" spans="1:34" ht="14.5" customHeight="1" x14ac:dyDescent="0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34"/>
      <c r="S369" s="40"/>
      <c r="T369" s="58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2"/>
    </row>
    <row r="370" spans="1:34" ht="14.5" customHeight="1" x14ac:dyDescent="0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34"/>
      <c r="S370" s="40"/>
      <c r="T370" s="58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2"/>
    </row>
    <row r="371" spans="1:34" ht="14.5" customHeight="1" x14ac:dyDescent="0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34"/>
      <c r="S371" s="40"/>
      <c r="T371" s="58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2"/>
    </row>
    <row r="372" spans="1:34" ht="14.5" customHeight="1" x14ac:dyDescent="0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34"/>
      <c r="S372" s="40"/>
      <c r="T372" s="58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2"/>
    </row>
    <row r="373" spans="1:34" ht="14.5" customHeight="1" x14ac:dyDescent="0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34"/>
      <c r="S373" s="40"/>
      <c r="T373" s="58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2"/>
    </row>
    <row r="374" spans="1:34" ht="14.5" customHeight="1" x14ac:dyDescent="0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34"/>
      <c r="S374" s="40"/>
      <c r="T374" s="58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2"/>
    </row>
    <row r="375" spans="1:34" ht="14.5" customHeight="1" x14ac:dyDescent="0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34"/>
      <c r="S375" s="40"/>
      <c r="T375" s="58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2"/>
    </row>
    <row r="376" spans="1:34" ht="14.5" customHeight="1" x14ac:dyDescent="0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34"/>
      <c r="S376" s="40"/>
      <c r="T376" s="58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2"/>
    </row>
    <row r="377" spans="1:34" ht="14.5" customHeight="1" x14ac:dyDescent="0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34"/>
      <c r="S377" s="40"/>
      <c r="T377" s="58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2"/>
    </row>
    <row r="378" spans="1:34" ht="14.5" customHeight="1" x14ac:dyDescent="0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34"/>
      <c r="S378" s="40"/>
      <c r="T378" s="58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2"/>
    </row>
    <row r="379" spans="1:34" ht="14.5" customHeight="1" x14ac:dyDescent="0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34"/>
      <c r="S379" s="40"/>
      <c r="T379" s="58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2"/>
    </row>
    <row r="380" spans="1:34" ht="14.5" customHeight="1" x14ac:dyDescent="0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34"/>
      <c r="S380" s="40"/>
      <c r="T380" s="58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2"/>
    </row>
    <row r="381" spans="1:34" ht="14.5" customHeight="1" x14ac:dyDescent="0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34"/>
      <c r="S381" s="40"/>
      <c r="T381" s="58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2"/>
    </row>
    <row r="382" spans="1:34" ht="14.5" customHeight="1" x14ac:dyDescent="0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34"/>
      <c r="S382" s="40"/>
      <c r="T382" s="58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2"/>
    </row>
    <row r="383" spans="1:34" ht="14.5" customHeight="1" x14ac:dyDescent="0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34"/>
      <c r="S383" s="40"/>
      <c r="T383" s="58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2"/>
    </row>
    <row r="384" spans="1:34" ht="14.5" customHeight="1" x14ac:dyDescent="0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34"/>
      <c r="S384" s="40"/>
      <c r="T384" s="58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2"/>
    </row>
    <row r="385" spans="1:34" ht="14.5" customHeight="1" x14ac:dyDescent="0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34"/>
      <c r="S385" s="40"/>
      <c r="T385" s="58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2"/>
    </row>
    <row r="386" spans="1:34" ht="14.5" customHeight="1" x14ac:dyDescent="0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34"/>
      <c r="S386" s="40"/>
      <c r="T386" s="58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2"/>
    </row>
    <row r="387" spans="1:34" ht="14.5" customHeight="1" x14ac:dyDescent="0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34"/>
      <c r="S387" s="40"/>
      <c r="T387" s="58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2"/>
    </row>
    <row r="388" spans="1:34" ht="14.5" customHeight="1" x14ac:dyDescent="0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34"/>
      <c r="S388" s="40"/>
      <c r="T388" s="58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2"/>
    </row>
    <row r="389" spans="1:34" ht="14.5" customHeight="1" x14ac:dyDescent="0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34"/>
      <c r="S389" s="40"/>
      <c r="T389" s="58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2"/>
    </row>
    <row r="390" spans="1:34" ht="14.5" customHeight="1" x14ac:dyDescent="0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34"/>
      <c r="S390" s="40"/>
      <c r="T390" s="58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2"/>
    </row>
    <row r="391" spans="1:34" ht="14.5" customHeight="1" x14ac:dyDescent="0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34"/>
      <c r="S391" s="40"/>
      <c r="T391" s="58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2"/>
    </row>
    <row r="392" spans="1:34" ht="14.5" customHeight="1" x14ac:dyDescent="0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34"/>
      <c r="S392" s="40"/>
      <c r="T392" s="58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2"/>
    </row>
    <row r="393" spans="1:34" ht="14.5" customHeight="1" x14ac:dyDescent="0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34"/>
      <c r="S393" s="40"/>
      <c r="T393" s="58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2"/>
    </row>
    <row r="394" spans="1:34" ht="14.5" customHeight="1" x14ac:dyDescent="0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34"/>
      <c r="S394" s="40"/>
      <c r="T394" s="58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2"/>
    </row>
    <row r="395" spans="1:34" ht="14.5" customHeight="1" x14ac:dyDescent="0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34"/>
      <c r="S395" s="40"/>
      <c r="T395" s="58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2"/>
    </row>
    <row r="396" spans="1:34" ht="14.5" customHeight="1" x14ac:dyDescent="0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34"/>
      <c r="S396" s="40"/>
      <c r="T396" s="58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2"/>
    </row>
    <row r="397" spans="1:34" ht="14.5" customHeight="1" x14ac:dyDescent="0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34"/>
      <c r="S397" s="40"/>
      <c r="T397" s="58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2"/>
    </row>
    <row r="398" spans="1:34" ht="14.5" customHeight="1" x14ac:dyDescent="0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34"/>
      <c r="S398" s="40"/>
      <c r="T398" s="58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2"/>
    </row>
    <row r="399" spans="1:34" ht="14.5" customHeight="1" x14ac:dyDescent="0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34"/>
      <c r="S399" s="40"/>
      <c r="T399" s="58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2"/>
    </row>
    <row r="400" spans="1:34" ht="14.5" customHeight="1" x14ac:dyDescent="0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34"/>
      <c r="S400" s="40"/>
      <c r="T400" s="58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2"/>
    </row>
    <row r="401" spans="1:34" ht="14.5" customHeight="1" x14ac:dyDescent="0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</sheetData>
  <conditionalFormatting sqref="C8:D48">
    <cfRule type="cellIs" dxfId="11" priority="2" operator="lessThan">
      <formula>0</formula>
    </cfRule>
  </conditionalFormatting>
  <conditionalFormatting sqref="D4:J4">
    <cfRule type="cellIs" dxfId="10" priority="1" operator="lessThan">
      <formula>0</formula>
    </cfRule>
  </conditionalFormatting>
  <conditionalFormatting sqref="K8:K48">
    <cfRule type="cellIs" dxfId="9" priority="6" operator="equal">
      <formula>1</formula>
    </cfRule>
    <cfRule type="cellIs" dxfId="8" priority="7" operator="greaterThan">
      <formula>1</formula>
    </cfRule>
    <cfRule type="cellIs" dxfId="7" priority="8" operator="lessThan">
      <formula>1</formula>
    </cfRule>
  </conditionalFormatting>
  <conditionalFormatting sqref="K55:K59">
    <cfRule type="cellIs" dxfId="6" priority="3" operator="equal">
      <formula>1</formula>
    </cfRule>
    <cfRule type="cellIs" dxfId="5" priority="4" operator="greaterThan">
      <formula>1</formula>
    </cfRule>
    <cfRule type="cellIs" dxfId="4" priority="5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8FBD-EFE8-4473-97E0-32E95D585CEC}">
  <sheetPr>
    <tabColor theme="9" tint="-0.249977111117893"/>
  </sheetPr>
  <dimension ref="A1:AZ401"/>
  <sheetViews>
    <sheetView showZeros="0" zoomScale="85" zoomScaleNormal="85" workbookViewId="0">
      <pane xSplit="3" ySplit="7" topLeftCell="D8" activePane="bottomRight" state="frozen"/>
      <selection activeCell="N13" sqref="N13"/>
      <selection pane="topRight" activeCell="N13" sqref="N13"/>
      <selection pane="bottomLeft" activeCell="N13" sqref="N13"/>
      <selection pane="bottomRight" activeCell="N13" sqref="N13"/>
    </sheetView>
  </sheetViews>
  <sheetFormatPr defaultColWidth="0" defaultRowHeight="14.75" zeroHeight="1" x14ac:dyDescent="0.75"/>
  <cols>
    <col min="1" max="1" width="2.26953125" customWidth="1"/>
    <col min="2" max="13" width="8.76953125" customWidth="1"/>
    <col min="14" max="14" width="5.1328125" customWidth="1"/>
    <col min="15" max="17" width="8.76953125" customWidth="1"/>
    <col min="18" max="18" width="30.26953125" customWidth="1"/>
    <col min="19" max="44" width="8.76953125" customWidth="1"/>
    <col min="45" max="45" width="2.26953125" customWidth="1"/>
    <col min="46" max="52" width="0" hidden="1" customWidth="1"/>
    <col min="53" max="16384" width="8.76953125" hidden="1"/>
  </cols>
  <sheetData>
    <row r="1" spans="1:45" ht="18.5" x14ac:dyDescent="0.9">
      <c r="A1" s="1" t="s">
        <v>1101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4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x14ac:dyDescent="0.75">
      <c r="A2" s="29" t="s">
        <v>285</v>
      </c>
      <c r="B2" s="29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42"/>
      <c r="P2" s="2"/>
      <c r="Q2" s="2"/>
      <c r="R2" s="7"/>
      <c r="S2" s="7"/>
      <c r="T2" s="7"/>
      <c r="U2" s="7"/>
      <c r="V2" s="7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x14ac:dyDescent="0.7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42"/>
      <c r="P3" s="2"/>
      <c r="Q3" s="2"/>
      <c r="R3" s="7"/>
      <c r="S3" s="7"/>
      <c r="T3" s="7"/>
      <c r="U3" s="7"/>
      <c r="V3" s="7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x14ac:dyDescent="0.75">
      <c r="A4" s="2"/>
      <c r="B4" s="2"/>
      <c r="C4" s="2"/>
      <c r="D4" s="7" t="e">
        <f>SUM(D8:D43)</f>
        <v>#REF!</v>
      </c>
      <c r="E4" s="7">
        <f>SUM(E8:E43)</f>
        <v>4257.8363501683971</v>
      </c>
      <c r="F4" s="2"/>
      <c r="G4" s="2"/>
      <c r="H4" s="2"/>
      <c r="I4" s="2"/>
      <c r="J4" s="2"/>
      <c r="K4" s="7" t="e">
        <f>SUM(K8:K43)</f>
        <v>#REF!</v>
      </c>
      <c r="L4" s="2"/>
      <c r="M4" s="2"/>
      <c r="N4" s="2"/>
      <c r="O4" s="42"/>
      <c r="P4" s="2"/>
      <c r="Q4" s="2"/>
      <c r="R4" s="2"/>
      <c r="S4" s="7"/>
      <c r="T4" s="7"/>
      <c r="U4" s="7"/>
      <c r="V4" s="7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 x14ac:dyDescent="0.75">
      <c r="A5" s="2"/>
      <c r="B5" s="2"/>
      <c r="C5" s="2"/>
      <c r="D5" s="96" t="s">
        <v>767</v>
      </c>
      <c r="E5" s="377" t="s">
        <v>1130</v>
      </c>
      <c r="F5" s="377"/>
      <c r="G5" s="96" t="s">
        <v>1128</v>
      </c>
      <c r="H5" s="96"/>
      <c r="I5" s="96"/>
      <c r="J5" s="96" t="s">
        <v>768</v>
      </c>
      <c r="K5" s="96" t="s">
        <v>758</v>
      </c>
      <c r="L5" s="96" t="s">
        <v>758</v>
      </c>
      <c r="M5" s="4"/>
      <c r="N5" s="4"/>
      <c r="O5" s="4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x14ac:dyDescent="0.75">
      <c r="A6" s="2"/>
      <c r="B6" s="2"/>
      <c r="C6" s="2"/>
      <c r="D6" s="96" t="s">
        <v>1099</v>
      </c>
      <c r="E6" s="96" t="s">
        <v>769</v>
      </c>
      <c r="F6" s="96" t="s">
        <v>1129</v>
      </c>
      <c r="G6" s="96" t="s">
        <v>1099</v>
      </c>
      <c r="H6" s="96"/>
      <c r="I6" s="96"/>
      <c r="J6" s="96" t="s">
        <v>774</v>
      </c>
      <c r="K6" s="96" t="s">
        <v>1099</v>
      </c>
      <c r="L6" s="96" t="s">
        <v>775</v>
      </c>
      <c r="M6" s="4"/>
      <c r="N6" s="4"/>
      <c r="O6" s="42"/>
      <c r="P6" s="4" t="s">
        <v>1097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x14ac:dyDescent="0.75">
      <c r="A7" s="2"/>
      <c r="B7" s="2"/>
      <c r="C7" s="2"/>
      <c r="D7" s="42" t="s">
        <v>777</v>
      </c>
      <c r="E7" s="42" t="s">
        <v>777</v>
      </c>
      <c r="F7" s="96" t="s">
        <v>778</v>
      </c>
      <c r="G7" s="42" t="s">
        <v>777</v>
      </c>
      <c r="H7" s="42"/>
      <c r="I7" s="42"/>
      <c r="J7" s="42"/>
      <c r="K7" s="42" t="s">
        <v>777</v>
      </c>
      <c r="L7" s="42" t="s">
        <v>778</v>
      </c>
      <c r="M7" s="111" t="s">
        <v>1095</v>
      </c>
      <c r="N7" s="2"/>
      <c r="O7" s="101" t="s">
        <v>1094</v>
      </c>
      <c r="P7" s="84" t="s">
        <v>316</v>
      </c>
      <c r="Q7" s="85"/>
      <c r="R7" s="85"/>
      <c r="S7" s="85">
        <v>2017</v>
      </c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1"/>
      <c r="AQ7" s="81"/>
      <c r="AR7" s="81"/>
      <c r="AS7" s="2"/>
    </row>
    <row r="8" spans="1:45" x14ac:dyDescent="0.75">
      <c r="A8" s="2"/>
      <c r="B8" s="29" t="s">
        <v>1189</v>
      </c>
      <c r="C8" s="9" t="s">
        <v>181</v>
      </c>
      <c r="D8" s="166" t="e">
        <f>wGDPp!#REF!</f>
        <v>#REF!</v>
      </c>
      <c r="E8" s="166">
        <f>SUMIF($O$8:$O$400,$C8,$P$8:$P$400)</f>
        <v>83.576276693059739</v>
      </c>
      <c r="F8" s="115">
        <f>IF(SUMIF($M$8:$M$43,$M8,$E$8:$E$43),E8/SUMIF($M$8:$M$43,$M8,$E$8:$E$43),0)</f>
        <v>1.9628813749442087E-2</v>
      </c>
      <c r="G8" s="7" t="e">
        <f>IF(COUNTIF($M$8:$M$43,$M8)=1,$D8,F8*SUMIF($M$8:$M$43,$M8,$D$8:$D$43))</f>
        <v>#REF!</v>
      </c>
      <c r="H8" s="8"/>
      <c r="I8" s="7" t="e">
        <f>G8</f>
        <v>#REF!</v>
      </c>
      <c r="J8" s="89">
        <v>1</v>
      </c>
      <c r="K8" s="7" t="e">
        <f>J8*I8</f>
        <v>#REF!</v>
      </c>
      <c r="L8" s="129" t="e">
        <f>IF(COUNTIF($M$8:$M$43,$M8)=1,"",IF(SUMIF($M$8:$M$43,$M8,$K$8:$K$43),K8/SUMIF($M$8:$M$43,$M8,$K$8:$K$43),""))</f>
        <v>#REF!</v>
      </c>
      <c r="M8" s="110" t="e">
        <f>wGDPp!#REF!</f>
        <v>#REF!</v>
      </c>
      <c r="N8" s="8"/>
      <c r="O8" s="34" t="s">
        <v>181</v>
      </c>
      <c r="P8" s="188">
        <f>S8</f>
        <v>83.576276693059739</v>
      </c>
      <c r="Q8" s="58" t="s">
        <v>1321</v>
      </c>
      <c r="R8" s="60" t="s">
        <v>1189</v>
      </c>
      <c r="S8" s="187">
        <v>83.576276693059739</v>
      </c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2"/>
    </row>
    <row r="9" spans="1:45" x14ac:dyDescent="0.75">
      <c r="A9" s="2"/>
      <c r="B9" s="29" t="s">
        <v>1190</v>
      </c>
      <c r="C9" s="9" t="s">
        <v>183</v>
      </c>
      <c r="D9" s="166" t="e">
        <f>wGDPp!#REF!</f>
        <v>#REF!</v>
      </c>
      <c r="E9" s="166">
        <f t="shared" ref="E9:E43" si="0">SUMIF($O$8:$O$400,$C9,$P$8:$P$400)</f>
        <v>28.139640274167643</v>
      </c>
      <c r="F9" s="115">
        <f t="shared" ref="F9:F43" si="1">IF(SUMIF($M$8:$M$43,$M9,$E$8:$E$43),E9/SUMIF($M$8:$M$43,$M9,$E$8:$E$43),0)</f>
        <v>6.6089060170325059E-3</v>
      </c>
      <c r="G9" s="7" t="e">
        <f t="shared" ref="G9:G43" si="2">IF(COUNTIF($M$8:$M$43,$M9)=1,$D9,F9*SUMIF($M$8:$M$43,$M9,$D$8:$D$43))</f>
        <v>#REF!</v>
      </c>
      <c r="H9" s="8"/>
      <c r="I9" s="7" t="e">
        <f t="shared" ref="I9:I43" si="3">G9</f>
        <v>#REF!</v>
      </c>
      <c r="J9" s="89">
        <v>1</v>
      </c>
      <c r="K9" s="7" t="e">
        <f t="shared" ref="K9:K43" si="4">J9*I9</f>
        <v>#REF!</v>
      </c>
      <c r="L9" s="132" t="e">
        <f t="shared" ref="L9:L43" si="5">IF(COUNTIF($M$8:$M$43,$M9)=1,"",IF(SUMIF($M$8:$M$43,$M9,$K$8:$K$43),K9/SUMIF($M$8:$M$43,$M9,$K$8:$K$43),""))</f>
        <v>#REF!</v>
      </c>
      <c r="M9" s="110" t="e">
        <f>wGDPp!#REF!</f>
        <v>#REF!</v>
      </c>
      <c r="N9" s="8"/>
      <c r="O9" s="34" t="s">
        <v>183</v>
      </c>
      <c r="P9" s="188">
        <f t="shared" ref="P9:P72" si="6">S9</f>
        <v>28.139640274167643</v>
      </c>
      <c r="Q9" s="58" t="s">
        <v>1322</v>
      </c>
      <c r="R9" s="60" t="s">
        <v>1190</v>
      </c>
      <c r="S9" s="187">
        <v>28.139640274167643</v>
      </c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2"/>
    </row>
    <row r="10" spans="1:45" x14ac:dyDescent="0.75">
      <c r="A10" s="2"/>
      <c r="B10" s="29" t="s">
        <v>1193</v>
      </c>
      <c r="C10" s="9" t="s">
        <v>1191</v>
      </c>
      <c r="D10" s="166" t="e">
        <f>wGDPp!#REF!</f>
        <v>#REF!</v>
      </c>
      <c r="E10" s="166">
        <f t="shared" si="0"/>
        <v>3.9223351215159052</v>
      </c>
      <c r="F10" s="115">
        <f t="shared" si="1"/>
        <v>9.2120382253789001E-4</v>
      </c>
      <c r="G10" s="7" t="e">
        <f t="shared" si="2"/>
        <v>#REF!</v>
      </c>
      <c r="H10" s="8"/>
      <c r="I10" s="7" t="e">
        <f t="shared" si="3"/>
        <v>#REF!</v>
      </c>
      <c r="J10" s="89">
        <v>1</v>
      </c>
      <c r="K10" s="7" t="e">
        <f t="shared" si="4"/>
        <v>#REF!</v>
      </c>
      <c r="L10" s="132" t="e">
        <f t="shared" si="5"/>
        <v>#REF!</v>
      </c>
      <c r="M10" s="110" t="e">
        <f>wGDPp!#REF!</f>
        <v>#REF!</v>
      </c>
      <c r="N10" s="8"/>
      <c r="O10" s="34" t="s">
        <v>1191</v>
      </c>
      <c r="P10" s="188">
        <f t="shared" si="6"/>
        <v>3.9223351215159052</v>
      </c>
      <c r="Q10" s="58" t="s">
        <v>1323</v>
      </c>
      <c r="R10" s="60" t="s">
        <v>1193</v>
      </c>
      <c r="S10" s="187">
        <v>3.9223351215159052</v>
      </c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2"/>
    </row>
    <row r="11" spans="1:45" x14ac:dyDescent="0.75">
      <c r="A11" s="2"/>
      <c r="B11" s="29" t="s">
        <v>1194</v>
      </c>
      <c r="C11" s="9" t="s">
        <v>185</v>
      </c>
      <c r="D11" s="166" t="e">
        <f>wGDPp!#REF!</f>
        <v>#REF!</v>
      </c>
      <c r="E11" s="166">
        <f t="shared" si="0"/>
        <v>458.4695230721386</v>
      </c>
      <c r="F11" s="115">
        <f t="shared" si="1"/>
        <v>0.10767664263423515</v>
      </c>
      <c r="G11" s="7" t="e">
        <f t="shared" si="2"/>
        <v>#REF!</v>
      </c>
      <c r="H11" s="155">
        <v>1</v>
      </c>
      <c r="I11" s="7" t="e">
        <f>$G$11*H11</f>
        <v>#REF!</v>
      </c>
      <c r="J11" s="89">
        <v>1</v>
      </c>
      <c r="K11" s="7" t="e">
        <f t="shared" si="4"/>
        <v>#REF!</v>
      </c>
      <c r="L11" s="131" t="e">
        <f t="shared" si="5"/>
        <v>#REF!</v>
      </c>
      <c r="M11" s="110" t="e">
        <f>wGDPp!#REF!</f>
        <v>#REF!</v>
      </c>
      <c r="N11" s="8"/>
      <c r="O11" s="34" t="s">
        <v>185</v>
      </c>
      <c r="P11" s="188">
        <f t="shared" si="6"/>
        <v>458.4695230721386</v>
      </c>
      <c r="Q11" s="58" t="s">
        <v>1324</v>
      </c>
      <c r="R11" s="60" t="s">
        <v>1194</v>
      </c>
      <c r="S11" s="187">
        <v>458.4695230721386</v>
      </c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2"/>
    </row>
    <row r="12" spans="1:45" x14ac:dyDescent="0.75">
      <c r="A12" s="2"/>
      <c r="B12" s="29" t="s">
        <v>1197</v>
      </c>
      <c r="C12" s="18" t="s">
        <v>1195</v>
      </c>
      <c r="D12" s="170" t="e">
        <f>wGDPp!#REF!</f>
        <v>#REF!</v>
      </c>
      <c r="E12" s="170">
        <f t="shared" si="0"/>
        <v>0</v>
      </c>
      <c r="F12" s="151">
        <f t="shared" si="1"/>
        <v>0</v>
      </c>
      <c r="G12" s="27" t="e">
        <f t="shared" si="2"/>
        <v>#REF!</v>
      </c>
      <c r="H12" s="159">
        <f>1-H11</f>
        <v>0</v>
      </c>
      <c r="I12" s="27" t="e">
        <f>$G$11*H12</f>
        <v>#REF!</v>
      </c>
      <c r="J12" s="152">
        <v>1</v>
      </c>
      <c r="K12" s="27" t="e">
        <f t="shared" si="4"/>
        <v>#REF!</v>
      </c>
      <c r="L12" s="109" t="e">
        <f t="shared" si="5"/>
        <v>#REF!</v>
      </c>
      <c r="M12" s="110" t="e">
        <f>wGDPp!#REF!</f>
        <v>#REF!</v>
      </c>
      <c r="N12" s="8"/>
      <c r="O12" s="34" t="s">
        <v>1195</v>
      </c>
      <c r="P12" s="188">
        <f t="shared" si="6"/>
        <v>0</v>
      </c>
      <c r="Q12" s="58" t="s">
        <v>1325</v>
      </c>
      <c r="R12" s="60" t="s">
        <v>1197</v>
      </c>
      <c r="S12" s="187">
        <v>0</v>
      </c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2"/>
    </row>
    <row r="13" spans="1:45" x14ac:dyDescent="0.75">
      <c r="A13" s="2"/>
      <c r="B13" s="29" t="s">
        <v>1200</v>
      </c>
      <c r="C13" s="9" t="s">
        <v>1198</v>
      </c>
      <c r="D13" s="166" t="e">
        <f>wGDPp!#REF!</f>
        <v>#REF!</v>
      </c>
      <c r="E13" s="166">
        <f t="shared" si="0"/>
        <v>40.309849437927362</v>
      </c>
      <c r="F13" s="115">
        <f t="shared" si="1"/>
        <v>9.4672143602543835E-3</v>
      </c>
      <c r="G13" s="7" t="e">
        <f t="shared" si="2"/>
        <v>#REF!</v>
      </c>
      <c r="H13" s="8"/>
      <c r="I13" s="7" t="e">
        <f t="shared" si="3"/>
        <v>#REF!</v>
      </c>
      <c r="J13" s="89">
        <v>1</v>
      </c>
      <c r="K13" s="7" t="e">
        <f t="shared" si="4"/>
        <v>#REF!</v>
      </c>
      <c r="L13" s="132" t="e">
        <f t="shared" si="5"/>
        <v>#REF!</v>
      </c>
      <c r="M13" s="110" t="e">
        <f>wGDPp!#REF!</f>
        <v>#REF!</v>
      </c>
      <c r="N13" s="8"/>
      <c r="O13" s="34" t="s">
        <v>1198</v>
      </c>
      <c r="P13" s="188">
        <f t="shared" si="6"/>
        <v>40.309849437927362</v>
      </c>
      <c r="Q13" s="58" t="s">
        <v>1326</v>
      </c>
      <c r="R13" s="60" t="s">
        <v>1200</v>
      </c>
      <c r="S13" s="187">
        <v>40.309849437927362</v>
      </c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2"/>
    </row>
    <row r="14" spans="1:45" x14ac:dyDescent="0.75">
      <c r="A14" s="2"/>
      <c r="B14" s="29" t="s">
        <v>1203</v>
      </c>
      <c r="C14" s="9" t="s">
        <v>1201</v>
      </c>
      <c r="D14" s="166" t="e">
        <f>wGDPp!#REF!</f>
        <v>#REF!</v>
      </c>
      <c r="E14" s="166">
        <f t="shared" si="0"/>
        <v>4.8556395228588318</v>
      </c>
      <c r="F14" s="115">
        <f t="shared" si="1"/>
        <v>1.1404006926350732E-3</v>
      </c>
      <c r="G14" s="7" t="e">
        <f t="shared" si="2"/>
        <v>#REF!</v>
      </c>
      <c r="H14" s="8"/>
      <c r="I14" s="7" t="e">
        <f t="shared" si="3"/>
        <v>#REF!</v>
      </c>
      <c r="J14" s="89">
        <v>1</v>
      </c>
      <c r="K14" s="7" t="e">
        <f t="shared" si="4"/>
        <v>#REF!</v>
      </c>
      <c r="L14" s="132" t="e">
        <f t="shared" si="5"/>
        <v>#REF!</v>
      </c>
      <c r="M14" s="110" t="e">
        <f>wGDPp!#REF!</f>
        <v>#REF!</v>
      </c>
      <c r="N14" s="8"/>
      <c r="O14" s="34" t="s">
        <v>1201</v>
      </c>
      <c r="P14" s="188">
        <f t="shared" si="6"/>
        <v>4.8556395228588318</v>
      </c>
      <c r="Q14" s="58" t="s">
        <v>1327</v>
      </c>
      <c r="R14" s="60" t="s">
        <v>1203</v>
      </c>
      <c r="S14" s="187">
        <v>4.8556395228588318</v>
      </c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2"/>
    </row>
    <row r="15" spans="1:45" x14ac:dyDescent="0.75">
      <c r="A15" s="2"/>
      <c r="B15" s="29" t="s">
        <v>1206</v>
      </c>
      <c r="C15" s="9" t="s">
        <v>1204</v>
      </c>
      <c r="D15" s="166" t="e">
        <f>wGDPp!#REF!</f>
        <v>#REF!</v>
      </c>
      <c r="E15" s="166">
        <f t="shared" si="0"/>
        <v>178.86776859270444</v>
      </c>
      <c r="F15" s="115">
        <f t="shared" si="1"/>
        <v>4.2009075474596438E-2</v>
      </c>
      <c r="G15" s="7" t="e">
        <f t="shared" si="2"/>
        <v>#REF!</v>
      </c>
      <c r="H15" s="8"/>
      <c r="I15" s="7" t="e">
        <f t="shared" si="3"/>
        <v>#REF!</v>
      </c>
      <c r="J15" s="89">
        <v>1</v>
      </c>
      <c r="K15" s="7" t="e">
        <f t="shared" si="4"/>
        <v>#REF!</v>
      </c>
      <c r="L15" s="131" t="e">
        <f t="shared" si="5"/>
        <v>#REF!</v>
      </c>
      <c r="M15" s="110" t="e">
        <f>wGDPp!#REF!</f>
        <v>#REF!</v>
      </c>
      <c r="N15" s="8"/>
      <c r="O15" s="34" t="s">
        <v>1204</v>
      </c>
      <c r="P15" s="188">
        <f t="shared" si="6"/>
        <v>178.86776859270444</v>
      </c>
      <c r="Q15" s="58" t="s">
        <v>1328</v>
      </c>
      <c r="R15" s="60" t="s">
        <v>1206</v>
      </c>
      <c r="S15" s="187">
        <v>178.86776859270444</v>
      </c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2"/>
    </row>
    <row r="16" spans="1:45" x14ac:dyDescent="0.75">
      <c r="A16" s="2"/>
      <c r="B16" s="29" t="s">
        <v>1209</v>
      </c>
      <c r="C16" s="9" t="s">
        <v>1207</v>
      </c>
      <c r="D16" s="166" t="e">
        <f>wGDPp!#REF!</f>
        <v>#REF!</v>
      </c>
      <c r="E16" s="166">
        <f t="shared" si="0"/>
        <v>412.92801436837033</v>
      </c>
      <c r="F16" s="115">
        <f t="shared" si="1"/>
        <v>9.6980715182263658E-2</v>
      </c>
      <c r="G16" s="7" t="e">
        <f t="shared" si="2"/>
        <v>#REF!</v>
      </c>
      <c r="H16" s="8"/>
      <c r="I16" s="7" t="e">
        <f t="shared" si="3"/>
        <v>#REF!</v>
      </c>
      <c r="J16" s="89">
        <v>1</v>
      </c>
      <c r="K16" s="7" t="e">
        <f t="shared" si="4"/>
        <v>#REF!</v>
      </c>
      <c r="L16" s="131" t="e">
        <f t="shared" si="5"/>
        <v>#REF!</v>
      </c>
      <c r="M16" s="110" t="e">
        <f>wGDPp!#REF!</f>
        <v>#REF!</v>
      </c>
      <c r="N16" s="8"/>
      <c r="O16" s="34" t="s">
        <v>1207</v>
      </c>
      <c r="P16" s="188">
        <f t="shared" si="6"/>
        <v>412.92801436837033</v>
      </c>
      <c r="Q16" s="58" t="s">
        <v>1329</v>
      </c>
      <c r="R16" s="60" t="s">
        <v>1209</v>
      </c>
      <c r="S16" s="187">
        <v>412.92801436837033</v>
      </c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2"/>
    </row>
    <row r="17" spans="1:45" x14ac:dyDescent="0.75">
      <c r="A17" s="2"/>
      <c r="B17" s="29" t="s">
        <v>1212</v>
      </c>
      <c r="C17" s="9" t="s">
        <v>1210</v>
      </c>
      <c r="D17" s="166" t="e">
        <f>wGDPp!#REF!</f>
        <v>#REF!</v>
      </c>
      <c r="E17" s="166">
        <f t="shared" si="0"/>
        <v>204.95827002884133</v>
      </c>
      <c r="F17" s="115">
        <f t="shared" si="1"/>
        <v>4.8136718552072875E-2</v>
      </c>
      <c r="G17" s="7" t="e">
        <f t="shared" si="2"/>
        <v>#REF!</v>
      </c>
      <c r="H17" s="8"/>
      <c r="I17" s="7" t="e">
        <f t="shared" si="3"/>
        <v>#REF!</v>
      </c>
      <c r="J17" s="89">
        <v>1</v>
      </c>
      <c r="K17" s="7" t="e">
        <f t="shared" si="4"/>
        <v>#REF!</v>
      </c>
      <c r="L17" s="132" t="e">
        <f t="shared" si="5"/>
        <v>#REF!</v>
      </c>
      <c r="M17" s="110" t="e">
        <f>wGDPp!#REF!</f>
        <v>#REF!</v>
      </c>
      <c r="N17" s="8"/>
      <c r="O17" s="34" t="s">
        <v>1210</v>
      </c>
      <c r="P17" s="188">
        <f t="shared" si="6"/>
        <v>204.95827002884133</v>
      </c>
      <c r="Q17" s="58" t="s">
        <v>1330</v>
      </c>
      <c r="R17" s="60" t="s">
        <v>1212</v>
      </c>
      <c r="S17" s="187">
        <v>204.95827002884133</v>
      </c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2"/>
    </row>
    <row r="18" spans="1:45" x14ac:dyDescent="0.75">
      <c r="A18" s="2"/>
      <c r="B18" s="29" t="s">
        <v>1215</v>
      </c>
      <c r="C18" s="9" t="s">
        <v>1213</v>
      </c>
      <c r="D18" s="166" t="e">
        <f>wGDPp!#REF!</f>
        <v>#REF!</v>
      </c>
      <c r="E18" s="166">
        <f t="shared" si="0"/>
        <v>95.721929474907768</v>
      </c>
      <c r="F18" s="115">
        <f t="shared" si="1"/>
        <v>2.2481354754539114E-2</v>
      </c>
      <c r="G18" s="7" t="e">
        <f t="shared" si="2"/>
        <v>#REF!</v>
      </c>
      <c r="H18" s="8"/>
      <c r="I18" s="7" t="e">
        <f t="shared" si="3"/>
        <v>#REF!</v>
      </c>
      <c r="J18" s="89">
        <v>1</v>
      </c>
      <c r="K18" s="7" t="e">
        <f t="shared" si="4"/>
        <v>#REF!</v>
      </c>
      <c r="L18" s="132" t="e">
        <f t="shared" si="5"/>
        <v>#REF!</v>
      </c>
      <c r="M18" s="110" t="e">
        <f>wGDPp!#REF!</f>
        <v>#REF!</v>
      </c>
      <c r="N18" s="8"/>
      <c r="O18" s="34" t="s">
        <v>1213</v>
      </c>
      <c r="P18" s="188">
        <f t="shared" si="6"/>
        <v>95.721929474907768</v>
      </c>
      <c r="Q18" s="58" t="s">
        <v>1331</v>
      </c>
      <c r="R18" s="60" t="s">
        <v>1215</v>
      </c>
      <c r="S18" s="187">
        <v>95.721929474907768</v>
      </c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2"/>
    </row>
    <row r="19" spans="1:45" x14ac:dyDescent="0.75">
      <c r="A19" s="2"/>
      <c r="B19" s="29" t="s">
        <v>1218</v>
      </c>
      <c r="C19" s="9" t="s">
        <v>1216</v>
      </c>
      <c r="D19" s="166" t="e">
        <f>wGDPp!#REF!</f>
        <v>#REF!</v>
      </c>
      <c r="E19" s="166">
        <f t="shared" si="0"/>
        <v>43.982942359742282</v>
      </c>
      <c r="F19" s="115">
        <f t="shared" si="1"/>
        <v>1.0329880893144886E-2</v>
      </c>
      <c r="G19" s="7" t="e">
        <f t="shared" si="2"/>
        <v>#REF!</v>
      </c>
      <c r="H19" s="8"/>
      <c r="I19" s="7" t="e">
        <f t="shared" si="3"/>
        <v>#REF!</v>
      </c>
      <c r="J19" s="89">
        <v>1</v>
      </c>
      <c r="K19" s="7" t="e">
        <f t="shared" si="4"/>
        <v>#REF!</v>
      </c>
      <c r="L19" s="132" t="e">
        <f t="shared" si="5"/>
        <v>#REF!</v>
      </c>
      <c r="M19" s="110" t="e">
        <f>wGDPp!#REF!</f>
        <v>#REF!</v>
      </c>
      <c r="N19" s="8"/>
      <c r="O19" s="34" t="s">
        <v>1216</v>
      </c>
      <c r="P19" s="188">
        <f t="shared" si="6"/>
        <v>43.982942359742282</v>
      </c>
      <c r="Q19" s="58" t="s">
        <v>1332</v>
      </c>
      <c r="R19" s="60" t="s">
        <v>1218</v>
      </c>
      <c r="S19" s="187">
        <v>43.982942359742282</v>
      </c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2"/>
    </row>
    <row r="20" spans="1:45" x14ac:dyDescent="0.75">
      <c r="A20" s="2"/>
      <c r="B20" s="29" t="s">
        <v>1221</v>
      </c>
      <c r="C20" s="9" t="s">
        <v>1219</v>
      </c>
      <c r="D20" s="166" t="e">
        <f>wGDPp!#REF!</f>
        <v>#REF!</v>
      </c>
      <c r="E20" s="166">
        <f t="shared" si="0"/>
        <v>9.9923630406798978</v>
      </c>
      <c r="F20" s="115">
        <f t="shared" si="1"/>
        <v>2.3468170730151948E-3</v>
      </c>
      <c r="G20" s="7" t="e">
        <f t="shared" si="2"/>
        <v>#REF!</v>
      </c>
      <c r="H20" s="8"/>
      <c r="I20" s="7" t="e">
        <f t="shared" si="3"/>
        <v>#REF!</v>
      </c>
      <c r="J20" s="89">
        <v>1</v>
      </c>
      <c r="K20" s="7" t="e">
        <f t="shared" si="4"/>
        <v>#REF!</v>
      </c>
      <c r="L20" s="132" t="e">
        <f t="shared" si="5"/>
        <v>#REF!</v>
      </c>
      <c r="M20" s="110" t="e">
        <f>wGDPp!#REF!</f>
        <v>#REF!</v>
      </c>
      <c r="N20" s="8"/>
      <c r="O20" s="34" t="s">
        <v>1219</v>
      </c>
      <c r="P20" s="188">
        <f t="shared" si="6"/>
        <v>9.9923630406798978</v>
      </c>
      <c r="Q20" s="58" t="s">
        <v>1333</v>
      </c>
      <c r="R20" s="60" t="s">
        <v>1221</v>
      </c>
      <c r="S20" s="187">
        <v>9.9923630406798978</v>
      </c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2"/>
    </row>
    <row r="21" spans="1:45" x14ac:dyDescent="0.75">
      <c r="A21" s="2"/>
      <c r="B21" s="29" t="s">
        <v>190</v>
      </c>
      <c r="C21" s="9" t="s">
        <v>188</v>
      </c>
      <c r="D21" s="166" t="e">
        <f>wGDPp!#REF!</f>
        <v>#REF!</v>
      </c>
      <c r="E21" s="166">
        <f t="shared" si="0"/>
        <v>139.76863435767461</v>
      </c>
      <c r="F21" s="115">
        <f t="shared" si="1"/>
        <v>3.2826210982051192E-2</v>
      </c>
      <c r="G21" s="7" t="e">
        <f t="shared" si="2"/>
        <v>#REF!</v>
      </c>
      <c r="H21" s="156">
        <v>0.88339999999999996</v>
      </c>
      <c r="I21" s="7" t="e">
        <f>$G$21*H21</f>
        <v>#REF!</v>
      </c>
      <c r="J21" s="89">
        <v>1</v>
      </c>
      <c r="K21" s="7" t="e">
        <f t="shared" si="4"/>
        <v>#REF!</v>
      </c>
      <c r="L21" s="131" t="e">
        <f t="shared" si="5"/>
        <v>#REF!</v>
      </c>
      <c r="M21" s="110" t="e">
        <f>wGDPp!#REF!</f>
        <v>#REF!</v>
      </c>
      <c r="N21" s="195"/>
      <c r="O21" s="34" t="s">
        <v>188</v>
      </c>
      <c r="P21" s="188">
        <f t="shared" si="6"/>
        <v>139.76863435767461</v>
      </c>
      <c r="Q21" s="58" t="s">
        <v>1334</v>
      </c>
      <c r="R21" s="60" t="s">
        <v>1335</v>
      </c>
      <c r="S21" s="187">
        <v>139.76863435767461</v>
      </c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2"/>
    </row>
    <row r="22" spans="1:45" x14ac:dyDescent="0.75">
      <c r="A22" s="2"/>
      <c r="B22" s="29" t="s">
        <v>192</v>
      </c>
      <c r="C22" s="9" t="s">
        <v>191</v>
      </c>
      <c r="D22" s="166" t="e">
        <f>wGDPp!#REF!</f>
        <v>#REF!</v>
      </c>
      <c r="E22" s="166">
        <f t="shared" si="0"/>
        <v>0</v>
      </c>
      <c r="F22" s="115">
        <f t="shared" si="1"/>
        <v>0</v>
      </c>
      <c r="G22" s="7" t="e">
        <f t="shared" si="2"/>
        <v>#REF!</v>
      </c>
      <c r="H22" s="156">
        <f>1-H21</f>
        <v>0.11660000000000004</v>
      </c>
      <c r="I22" s="7" t="e">
        <f>$G$21*H22</f>
        <v>#REF!</v>
      </c>
      <c r="J22" s="89">
        <v>1</v>
      </c>
      <c r="K22" s="7" t="e">
        <f t="shared" si="4"/>
        <v>#REF!</v>
      </c>
      <c r="L22" s="131" t="e">
        <f t="shared" si="5"/>
        <v>#REF!</v>
      </c>
      <c r="M22" s="110" t="e">
        <f>wGDPp!#REF!</f>
        <v>#REF!</v>
      </c>
      <c r="N22" s="195"/>
      <c r="O22" s="34" t="s">
        <v>1222</v>
      </c>
      <c r="P22" s="188">
        <f t="shared" si="6"/>
        <v>22.696705074798778</v>
      </c>
      <c r="Q22" s="58" t="s">
        <v>1336</v>
      </c>
      <c r="R22" s="60" t="s">
        <v>1224</v>
      </c>
      <c r="S22" s="187">
        <v>22.696705074798778</v>
      </c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2"/>
    </row>
    <row r="23" spans="1:45" x14ac:dyDescent="0.75">
      <c r="A23" s="2"/>
      <c r="B23" s="29" t="s">
        <v>1224</v>
      </c>
      <c r="C23" s="9" t="s">
        <v>1222</v>
      </c>
      <c r="D23" s="166" t="e">
        <f>wGDPp!#REF!</f>
        <v>#REF!</v>
      </c>
      <c r="E23" s="166">
        <f t="shared" si="0"/>
        <v>22.696705074798778</v>
      </c>
      <c r="F23" s="115">
        <f t="shared" si="1"/>
        <v>5.3305724335556311E-3</v>
      </c>
      <c r="G23" s="7" t="e">
        <f t="shared" si="2"/>
        <v>#REF!</v>
      </c>
      <c r="H23" s="8"/>
      <c r="I23" s="7" t="e">
        <f t="shared" si="3"/>
        <v>#REF!</v>
      </c>
      <c r="J23" s="89">
        <v>1</v>
      </c>
      <c r="K23" s="7" t="e">
        <f t="shared" si="4"/>
        <v>#REF!</v>
      </c>
      <c r="L23" s="132" t="e">
        <f t="shared" si="5"/>
        <v>#REF!</v>
      </c>
      <c r="M23" s="110" t="e">
        <f>wGDPp!#REF!</f>
        <v>#REF!</v>
      </c>
      <c r="N23" s="8"/>
      <c r="O23" s="34" t="s">
        <v>193</v>
      </c>
      <c r="P23" s="188">
        <f t="shared" si="6"/>
        <v>89.28912526147856</v>
      </c>
      <c r="Q23" s="58" t="s">
        <v>1337</v>
      </c>
      <c r="R23" s="60" t="s">
        <v>1225</v>
      </c>
      <c r="S23" s="187">
        <v>89.28912526147856</v>
      </c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2"/>
    </row>
    <row r="24" spans="1:45" x14ac:dyDescent="0.75">
      <c r="A24" s="2"/>
      <c r="B24" s="29" t="s">
        <v>1225</v>
      </c>
      <c r="C24" s="9" t="s">
        <v>193</v>
      </c>
      <c r="D24" s="166" t="e">
        <f>wGDPp!#REF!</f>
        <v>#REF!</v>
      </c>
      <c r="E24" s="166">
        <f t="shared" si="0"/>
        <v>89.28912526147856</v>
      </c>
      <c r="F24" s="115">
        <f t="shared" si="1"/>
        <v>2.0970539475512529E-2</v>
      </c>
      <c r="G24" s="7" t="e">
        <f t="shared" si="2"/>
        <v>#REF!</v>
      </c>
      <c r="H24" s="8"/>
      <c r="I24" s="7" t="e">
        <f t="shared" si="3"/>
        <v>#REF!</v>
      </c>
      <c r="J24" s="89">
        <v>1</v>
      </c>
      <c r="K24" s="7" t="e">
        <f t="shared" si="4"/>
        <v>#REF!</v>
      </c>
      <c r="L24" s="132" t="e">
        <f t="shared" si="5"/>
        <v>#REF!</v>
      </c>
      <c r="M24" s="110" t="e">
        <f>wGDPp!#REF!</f>
        <v>#REF!</v>
      </c>
      <c r="N24" s="8"/>
      <c r="O24" s="34" t="s">
        <v>1226</v>
      </c>
      <c r="P24" s="188">
        <f t="shared" si="6"/>
        <v>22.103160215864175</v>
      </c>
      <c r="Q24" s="58" t="s">
        <v>1338</v>
      </c>
      <c r="R24" s="60" t="s">
        <v>1228</v>
      </c>
      <c r="S24" s="187">
        <v>22.103160215864175</v>
      </c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2"/>
    </row>
    <row r="25" spans="1:45" x14ac:dyDescent="0.75">
      <c r="A25" s="2"/>
      <c r="B25" s="29" t="s">
        <v>1228</v>
      </c>
      <c r="C25" s="9" t="s">
        <v>1226</v>
      </c>
      <c r="D25" s="166" t="e">
        <f>wGDPp!#REF!</f>
        <v>#REF!</v>
      </c>
      <c r="E25" s="166">
        <f t="shared" si="0"/>
        <v>22.103160215864175</v>
      </c>
      <c r="F25" s="115">
        <f t="shared" si="1"/>
        <v>5.1911718530445626E-3</v>
      </c>
      <c r="G25" s="7" t="e">
        <f t="shared" si="2"/>
        <v>#REF!</v>
      </c>
      <c r="H25" s="8"/>
      <c r="I25" s="7" t="e">
        <f t="shared" si="3"/>
        <v>#REF!</v>
      </c>
      <c r="J25" s="89">
        <v>1</v>
      </c>
      <c r="K25" s="7" t="e">
        <f t="shared" si="4"/>
        <v>#REF!</v>
      </c>
      <c r="L25" s="132" t="e">
        <f t="shared" si="5"/>
        <v>#REF!</v>
      </c>
      <c r="M25" s="110" t="e">
        <f>wGDPp!#REF!</f>
        <v>#REF!</v>
      </c>
      <c r="N25" s="8"/>
      <c r="O25" s="34" t="s">
        <v>1229</v>
      </c>
      <c r="P25" s="188">
        <f t="shared" si="6"/>
        <v>53.933271234889091</v>
      </c>
      <c r="Q25" s="58" t="s">
        <v>1339</v>
      </c>
      <c r="R25" s="60" t="s">
        <v>1231</v>
      </c>
      <c r="S25" s="187">
        <v>53.933271234889091</v>
      </c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2"/>
    </row>
    <row r="26" spans="1:45" x14ac:dyDescent="0.75">
      <c r="A26" s="2"/>
      <c r="B26" s="29" t="s">
        <v>1231</v>
      </c>
      <c r="C26" s="9" t="s">
        <v>1229</v>
      </c>
      <c r="D26" s="166" t="e">
        <f>wGDPp!#REF!</f>
        <v>#REF!</v>
      </c>
      <c r="E26" s="166">
        <f t="shared" si="0"/>
        <v>53.933271234889091</v>
      </c>
      <c r="F26" s="115">
        <f t="shared" si="1"/>
        <v>1.2666825777077138E-2</v>
      </c>
      <c r="G26" s="7" t="e">
        <f t="shared" si="2"/>
        <v>#REF!</v>
      </c>
      <c r="H26" s="8"/>
      <c r="I26" s="7" t="e">
        <f t="shared" si="3"/>
        <v>#REF!</v>
      </c>
      <c r="J26" s="89">
        <v>1</v>
      </c>
      <c r="K26" s="7" t="e">
        <f t="shared" si="4"/>
        <v>#REF!</v>
      </c>
      <c r="L26" s="131" t="e">
        <f t="shared" si="5"/>
        <v>#REF!</v>
      </c>
      <c r="M26" s="110" t="e">
        <f>wGDPp!#REF!</f>
        <v>#REF!</v>
      </c>
      <c r="N26" s="8"/>
      <c r="O26" s="34" t="s">
        <v>1232</v>
      </c>
      <c r="P26" s="188">
        <f t="shared" si="6"/>
        <v>39.895173682140367</v>
      </c>
      <c r="Q26" s="58" t="s">
        <v>1340</v>
      </c>
      <c r="R26" s="60" t="s">
        <v>1234</v>
      </c>
      <c r="S26" s="187">
        <v>39.895173682140367</v>
      </c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2"/>
    </row>
    <row r="27" spans="1:45" x14ac:dyDescent="0.75">
      <c r="A27" s="2"/>
      <c r="B27" s="29" t="s">
        <v>1234</v>
      </c>
      <c r="C27" s="9" t="s">
        <v>1232</v>
      </c>
      <c r="D27" s="166" t="e">
        <f>wGDPp!#REF!</f>
        <v>#REF!</v>
      </c>
      <c r="E27" s="166">
        <f t="shared" si="0"/>
        <v>39.895173682140367</v>
      </c>
      <c r="F27" s="115">
        <f t="shared" si="1"/>
        <v>9.3698231686529035E-3</v>
      </c>
      <c r="G27" s="7" t="e">
        <f t="shared" si="2"/>
        <v>#REF!</v>
      </c>
      <c r="H27" s="8"/>
      <c r="I27" s="7" t="e">
        <f t="shared" si="3"/>
        <v>#REF!</v>
      </c>
      <c r="J27" s="89">
        <v>1</v>
      </c>
      <c r="K27" s="7" t="e">
        <f t="shared" si="4"/>
        <v>#REF!</v>
      </c>
      <c r="L27" s="131" t="e">
        <f t="shared" si="5"/>
        <v>#REF!</v>
      </c>
      <c r="M27" s="110" t="e">
        <f>wGDPp!#REF!</f>
        <v>#REF!</v>
      </c>
      <c r="N27" s="8"/>
      <c r="O27" s="34" t="s">
        <v>1235</v>
      </c>
      <c r="P27" s="188">
        <f t="shared" si="6"/>
        <v>97.034963447763033</v>
      </c>
      <c r="Q27" s="58" t="s">
        <v>1341</v>
      </c>
      <c r="R27" s="60" t="s">
        <v>1237</v>
      </c>
      <c r="S27" s="187">
        <v>97.034963447763033</v>
      </c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2"/>
    </row>
    <row r="28" spans="1:45" x14ac:dyDescent="0.75">
      <c r="A28" s="2"/>
      <c r="B28" s="29" t="s">
        <v>1237</v>
      </c>
      <c r="C28" s="9" t="s">
        <v>1235</v>
      </c>
      <c r="D28" s="166" t="e">
        <f>wGDPp!#REF!</f>
        <v>#REF!</v>
      </c>
      <c r="E28" s="166">
        <f t="shared" si="0"/>
        <v>97.034963447763033</v>
      </c>
      <c r="F28" s="115">
        <f t="shared" si="1"/>
        <v>2.2789735318015526E-2</v>
      </c>
      <c r="G28" s="7" t="e">
        <f t="shared" si="2"/>
        <v>#REF!</v>
      </c>
      <c r="H28" s="8"/>
      <c r="I28" s="7" t="e">
        <f t="shared" si="3"/>
        <v>#REF!</v>
      </c>
      <c r="J28" s="89">
        <v>1</v>
      </c>
      <c r="K28" s="7" t="e">
        <f t="shared" si="4"/>
        <v>#REF!</v>
      </c>
      <c r="L28" s="131" t="e">
        <f t="shared" si="5"/>
        <v>#REF!</v>
      </c>
      <c r="M28" s="110" t="e">
        <f>wGDPp!#REF!</f>
        <v>#REF!</v>
      </c>
      <c r="N28" s="8"/>
      <c r="O28" s="34" t="s">
        <v>1238</v>
      </c>
      <c r="P28" s="188">
        <f t="shared" si="6"/>
        <v>414.04968899806249</v>
      </c>
      <c r="Q28" s="58" t="s">
        <v>1342</v>
      </c>
      <c r="R28" s="60" t="s">
        <v>1240</v>
      </c>
      <c r="S28" s="187">
        <v>414.04968899806249</v>
      </c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2"/>
    </row>
    <row r="29" spans="1:45" x14ac:dyDescent="0.75">
      <c r="A29" s="2"/>
      <c r="B29" s="29" t="s">
        <v>1240</v>
      </c>
      <c r="C29" s="9" t="s">
        <v>1238</v>
      </c>
      <c r="D29" s="166" t="e">
        <f>wGDPp!#REF!</f>
        <v>#REF!</v>
      </c>
      <c r="E29" s="166">
        <f t="shared" si="0"/>
        <v>414.04968899806249</v>
      </c>
      <c r="F29" s="115">
        <f t="shared" si="1"/>
        <v>9.7244152885699056E-2</v>
      </c>
      <c r="G29" s="7" t="e">
        <f t="shared" si="2"/>
        <v>#REF!</v>
      </c>
      <c r="H29" s="8"/>
      <c r="I29" s="7" t="e">
        <f t="shared" si="3"/>
        <v>#REF!</v>
      </c>
      <c r="J29" s="89">
        <v>1</v>
      </c>
      <c r="K29" s="7" t="e">
        <f t="shared" si="4"/>
        <v>#REF!</v>
      </c>
      <c r="L29" s="132" t="e">
        <f t="shared" si="5"/>
        <v>#REF!</v>
      </c>
      <c r="M29" s="110" t="e">
        <f>wGDPp!#REF!</f>
        <v>#REF!</v>
      </c>
      <c r="N29" s="8"/>
      <c r="O29" s="34" t="s">
        <v>195</v>
      </c>
      <c r="P29" s="188">
        <f t="shared" si="6"/>
        <v>145.46969682216238</v>
      </c>
      <c r="Q29" s="58" t="s">
        <v>1343</v>
      </c>
      <c r="R29" s="60" t="s">
        <v>1241</v>
      </c>
      <c r="S29" s="187">
        <v>145.46969682216238</v>
      </c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2"/>
    </row>
    <row r="30" spans="1:45" x14ac:dyDescent="0.75">
      <c r="A30" s="2"/>
      <c r="B30" s="29" t="s">
        <v>1241</v>
      </c>
      <c r="C30" s="18" t="s">
        <v>195</v>
      </c>
      <c r="D30" s="170" t="e">
        <f>wGDPp!#REF!</f>
        <v>#REF!</v>
      </c>
      <c r="E30" s="170">
        <f t="shared" si="0"/>
        <v>145.46969682216238</v>
      </c>
      <c r="F30" s="151">
        <f t="shared" si="1"/>
        <v>3.4165168611144263E-2</v>
      </c>
      <c r="G30" s="27" t="e">
        <f t="shared" si="2"/>
        <v>#REF!</v>
      </c>
      <c r="H30" s="160"/>
      <c r="I30" s="27" t="e">
        <f t="shared" si="3"/>
        <v>#REF!</v>
      </c>
      <c r="J30" s="152">
        <v>1</v>
      </c>
      <c r="K30" s="27" t="e">
        <f t="shared" si="4"/>
        <v>#REF!</v>
      </c>
      <c r="L30" s="107" t="e">
        <f t="shared" si="5"/>
        <v>#REF!</v>
      </c>
      <c r="M30" s="110" t="e">
        <f>wGDPp!#REF!</f>
        <v>#REF!</v>
      </c>
      <c r="N30" s="8"/>
      <c r="O30" s="34" t="s">
        <v>1242</v>
      </c>
      <c r="P30" s="188">
        <f t="shared" si="6"/>
        <v>47.031019156854867</v>
      </c>
      <c r="Q30" s="58" t="s">
        <v>1344</v>
      </c>
      <c r="R30" s="60" t="s">
        <v>1244</v>
      </c>
      <c r="S30" s="187">
        <v>47.031019156854867</v>
      </c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2"/>
    </row>
    <row r="31" spans="1:45" x14ac:dyDescent="0.75">
      <c r="A31" s="2"/>
      <c r="B31" s="29" t="s">
        <v>1244</v>
      </c>
      <c r="C31" s="9" t="s">
        <v>1242</v>
      </c>
      <c r="D31" s="166" t="e">
        <f>wGDPp!#REF!</f>
        <v>#REF!</v>
      </c>
      <c r="E31" s="166">
        <f t="shared" si="0"/>
        <v>47.031019156854867</v>
      </c>
      <c r="F31" s="115">
        <f t="shared" si="1"/>
        <v>1.1045755470379878E-2</v>
      </c>
      <c r="G31" s="7" t="e">
        <f t="shared" si="2"/>
        <v>#REF!</v>
      </c>
      <c r="H31" s="8"/>
      <c r="I31" s="7" t="e">
        <f t="shared" si="3"/>
        <v>#REF!</v>
      </c>
      <c r="J31" s="89">
        <v>1</v>
      </c>
      <c r="K31" s="7" t="e">
        <f t="shared" si="4"/>
        <v>#REF!</v>
      </c>
      <c r="L31" s="131" t="e">
        <f t="shared" si="5"/>
        <v>#REF!</v>
      </c>
      <c r="M31" s="110" t="e">
        <f>wGDPp!#REF!</f>
        <v>#REF!</v>
      </c>
      <c r="N31" s="8"/>
      <c r="O31" s="34" t="s">
        <v>1245</v>
      </c>
      <c r="P31" s="188">
        <f t="shared" si="6"/>
        <v>14.535085698499472</v>
      </c>
      <c r="Q31" s="58" t="s">
        <v>1345</v>
      </c>
      <c r="R31" s="60" t="s">
        <v>1247</v>
      </c>
      <c r="S31" s="187">
        <v>14.535085698499472</v>
      </c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2"/>
    </row>
    <row r="32" spans="1:45" x14ac:dyDescent="0.75">
      <c r="A32" s="2"/>
      <c r="B32" s="29" t="s">
        <v>1247</v>
      </c>
      <c r="C32" s="9" t="s">
        <v>1245</v>
      </c>
      <c r="D32" s="166" t="e">
        <f>wGDPp!#REF!</f>
        <v>#REF!</v>
      </c>
      <c r="E32" s="166">
        <f t="shared" si="0"/>
        <v>14.535085698499472</v>
      </c>
      <c r="F32" s="115">
        <f t="shared" si="1"/>
        <v>3.4137257759858739E-3</v>
      </c>
      <c r="G32" s="7" t="e">
        <f t="shared" si="2"/>
        <v>#REF!</v>
      </c>
      <c r="H32" s="8"/>
      <c r="I32" s="7" t="e">
        <f t="shared" si="3"/>
        <v>#REF!</v>
      </c>
      <c r="J32" s="89">
        <v>1</v>
      </c>
      <c r="K32" s="7" t="e">
        <f t="shared" si="4"/>
        <v>#REF!</v>
      </c>
      <c r="L32" s="131" t="e">
        <f t="shared" si="5"/>
        <v>#REF!</v>
      </c>
      <c r="M32" s="110" t="e">
        <f>wGDPp!#REF!</f>
        <v>#REF!</v>
      </c>
      <c r="N32" s="8"/>
      <c r="O32" s="34" t="s">
        <v>1248</v>
      </c>
      <c r="P32" s="188">
        <f t="shared" si="6"/>
        <v>101.833711915083</v>
      </c>
      <c r="Q32" s="58" t="s">
        <v>1346</v>
      </c>
      <c r="R32" s="60" t="s">
        <v>1250</v>
      </c>
      <c r="S32" s="187">
        <v>101.833711915083</v>
      </c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2"/>
    </row>
    <row r="33" spans="1:45" x14ac:dyDescent="0.75">
      <c r="A33" s="2"/>
      <c r="B33" s="29" t="s">
        <v>1250</v>
      </c>
      <c r="C33" s="9" t="s">
        <v>1248</v>
      </c>
      <c r="D33" s="166" t="e">
        <f>wGDPp!#REF!</f>
        <v>#REF!</v>
      </c>
      <c r="E33" s="166">
        <f t="shared" si="0"/>
        <v>101.833711915083</v>
      </c>
      <c r="F33" s="115">
        <f t="shared" si="1"/>
        <v>2.3916774516487813E-2</v>
      </c>
      <c r="G33" s="7" t="e">
        <f t="shared" si="2"/>
        <v>#REF!</v>
      </c>
      <c r="H33" s="8"/>
      <c r="I33" s="7" t="e">
        <f t="shared" si="3"/>
        <v>#REF!</v>
      </c>
      <c r="J33" s="89">
        <v>1</v>
      </c>
      <c r="K33" s="7" t="e">
        <f t="shared" si="4"/>
        <v>#REF!</v>
      </c>
      <c r="L33" s="131" t="e">
        <f t="shared" si="5"/>
        <v>#REF!</v>
      </c>
      <c r="M33" s="110" t="e">
        <f>wGDPp!#REF!</f>
        <v>#REF!</v>
      </c>
      <c r="N33" s="8"/>
      <c r="O33" s="34" t="s">
        <v>1251</v>
      </c>
      <c r="P33" s="188">
        <f t="shared" si="6"/>
        <v>20.504238215887916</v>
      </c>
      <c r="Q33" s="58" t="s">
        <v>1347</v>
      </c>
      <c r="R33" s="60" t="s">
        <v>1253</v>
      </c>
      <c r="S33" s="187">
        <v>20.504238215887916</v>
      </c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2"/>
    </row>
    <row r="34" spans="1:45" x14ac:dyDescent="0.75">
      <c r="A34" s="2"/>
      <c r="B34" s="29" t="s">
        <v>1253</v>
      </c>
      <c r="C34" s="9" t="s">
        <v>1251</v>
      </c>
      <c r="D34" s="166" t="e">
        <f>wGDPp!#REF!</f>
        <v>#REF!</v>
      </c>
      <c r="E34" s="166">
        <f t="shared" si="0"/>
        <v>20.504238215887916</v>
      </c>
      <c r="F34" s="115">
        <f t="shared" si="1"/>
        <v>4.8156473216912094E-3</v>
      </c>
      <c r="G34" s="7" t="e">
        <f t="shared" si="2"/>
        <v>#REF!</v>
      </c>
      <c r="H34" s="8"/>
      <c r="I34" s="7" t="e">
        <f t="shared" si="3"/>
        <v>#REF!</v>
      </c>
      <c r="J34" s="89">
        <v>1</v>
      </c>
      <c r="K34" s="7" t="e">
        <f t="shared" si="4"/>
        <v>#REF!</v>
      </c>
      <c r="L34" s="132" t="e">
        <f t="shared" si="5"/>
        <v>#REF!</v>
      </c>
      <c r="M34" s="110" t="e">
        <f>wGDPp!#REF!</f>
        <v>#REF!</v>
      </c>
      <c r="N34" s="8"/>
      <c r="O34" s="34" t="s">
        <v>1254</v>
      </c>
      <c r="P34" s="188">
        <f t="shared" si="6"/>
        <v>256.19093043081716</v>
      </c>
      <c r="Q34" s="58" t="s">
        <v>1348</v>
      </c>
      <c r="R34" s="60" t="s">
        <v>1256</v>
      </c>
      <c r="S34" s="187">
        <v>256.19093043081716</v>
      </c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2"/>
    </row>
    <row r="35" spans="1:45" x14ac:dyDescent="0.75">
      <c r="A35" s="2"/>
      <c r="B35" s="29" t="s">
        <v>1256</v>
      </c>
      <c r="C35" s="18" t="s">
        <v>1254</v>
      </c>
      <c r="D35" s="170" t="e">
        <f>wGDPp!#REF!</f>
        <v>#REF!</v>
      </c>
      <c r="E35" s="170">
        <f t="shared" si="0"/>
        <v>256.19093043081716</v>
      </c>
      <c r="F35" s="151">
        <f t="shared" si="1"/>
        <v>6.0169275979966873E-2</v>
      </c>
      <c r="G35" s="27" t="e">
        <f t="shared" si="2"/>
        <v>#REF!</v>
      </c>
      <c r="H35" s="160"/>
      <c r="I35" s="27" t="e">
        <f t="shared" si="3"/>
        <v>#REF!</v>
      </c>
      <c r="J35" s="152">
        <v>1</v>
      </c>
      <c r="K35" s="27" t="e">
        <f t="shared" si="4"/>
        <v>#REF!</v>
      </c>
      <c r="L35" s="107" t="e">
        <f t="shared" si="5"/>
        <v>#REF!</v>
      </c>
      <c r="M35" s="110" t="e">
        <f>wGDPp!#REF!</f>
        <v>#REF!</v>
      </c>
      <c r="N35" s="8"/>
      <c r="O35" s="34" t="s">
        <v>197</v>
      </c>
      <c r="P35" s="188">
        <f t="shared" si="6"/>
        <v>446.03037616207428</v>
      </c>
      <c r="Q35" s="58" t="s">
        <v>1349</v>
      </c>
      <c r="R35" s="60" t="s">
        <v>1257</v>
      </c>
      <c r="S35" s="187">
        <v>446.03037616207428</v>
      </c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2"/>
    </row>
    <row r="36" spans="1:45" x14ac:dyDescent="0.75">
      <c r="A36" s="2"/>
      <c r="B36" s="29" t="s">
        <v>1257</v>
      </c>
      <c r="C36" s="9" t="s">
        <v>197</v>
      </c>
      <c r="D36" s="166" t="e">
        <f>wGDPp!#REF!</f>
        <v>#REF!</v>
      </c>
      <c r="E36" s="166">
        <f t="shared" si="0"/>
        <v>446.03037616207428</v>
      </c>
      <c r="F36" s="115">
        <f t="shared" si="1"/>
        <v>0.10475517128422135</v>
      </c>
      <c r="G36" s="7" t="e">
        <f t="shared" si="2"/>
        <v>#REF!</v>
      </c>
      <c r="H36" s="8"/>
      <c r="I36" s="7" t="e">
        <f t="shared" si="3"/>
        <v>#REF!</v>
      </c>
      <c r="J36" s="89">
        <v>1</v>
      </c>
      <c r="K36" s="7" t="e">
        <f t="shared" si="4"/>
        <v>#REF!</v>
      </c>
      <c r="L36" s="129" t="e">
        <f t="shared" si="5"/>
        <v>#REF!</v>
      </c>
      <c r="M36" s="110" t="e">
        <f>wGDPp!#REF!</f>
        <v>#REF!</v>
      </c>
      <c r="N36" s="8"/>
      <c r="O36" s="34" t="s">
        <v>199</v>
      </c>
      <c r="P36" s="188">
        <f t="shared" si="6"/>
        <v>230.97526680629699</v>
      </c>
      <c r="Q36" s="58" t="s">
        <v>1350</v>
      </c>
      <c r="R36" s="60" t="s">
        <v>201</v>
      </c>
      <c r="S36" s="187">
        <v>230.97526680629699</v>
      </c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2"/>
    </row>
    <row r="37" spans="1:45" ht="14.5" customHeight="1" x14ac:dyDescent="0.75">
      <c r="A37" s="2"/>
      <c r="B37" s="29" t="s">
        <v>201</v>
      </c>
      <c r="C37" s="9" t="s">
        <v>199</v>
      </c>
      <c r="D37" s="166" t="e">
        <f>wGDPp!#REF!</f>
        <v>#REF!</v>
      </c>
      <c r="E37" s="166">
        <f t="shared" si="0"/>
        <v>230.97526680629699</v>
      </c>
      <c r="F37" s="115">
        <f t="shared" si="1"/>
        <v>5.424709824678018E-2</v>
      </c>
      <c r="G37" s="7" t="e">
        <f t="shared" si="2"/>
        <v>#REF!</v>
      </c>
      <c r="H37" s="8"/>
      <c r="I37" s="7" t="e">
        <f t="shared" si="3"/>
        <v>#REF!</v>
      </c>
      <c r="J37" s="89">
        <v>1</v>
      </c>
      <c r="K37" s="7" t="e">
        <f t="shared" si="4"/>
        <v>#REF!</v>
      </c>
      <c r="L37" s="129" t="e">
        <f t="shared" si="5"/>
        <v>#REF!</v>
      </c>
      <c r="M37" s="110" t="e">
        <f>wGDPp!#REF!</f>
        <v>#REF!</v>
      </c>
      <c r="N37" s="8"/>
      <c r="O37" s="34" t="s">
        <v>202</v>
      </c>
      <c r="P37" s="188">
        <f t="shared" si="6"/>
        <v>101.50360210031567</v>
      </c>
      <c r="Q37" s="58" t="s">
        <v>1351</v>
      </c>
      <c r="R37" s="60" t="s">
        <v>1258</v>
      </c>
      <c r="S37" s="187">
        <v>101.50360210031567</v>
      </c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2"/>
    </row>
    <row r="38" spans="1:45" ht="14.5" customHeight="1" x14ac:dyDescent="0.75">
      <c r="A38" s="2"/>
      <c r="B38" s="29" t="s">
        <v>1258</v>
      </c>
      <c r="C38" s="9" t="s">
        <v>202</v>
      </c>
      <c r="D38" s="166" t="e">
        <f>wGDPp!#REF!</f>
        <v>#REF!</v>
      </c>
      <c r="E38" s="166">
        <f t="shared" si="0"/>
        <v>101.50360210031567</v>
      </c>
      <c r="F38" s="115">
        <f t="shared" si="1"/>
        <v>2.3839244572258212E-2</v>
      </c>
      <c r="G38" s="7" t="e">
        <f t="shared" si="2"/>
        <v>#REF!</v>
      </c>
      <c r="H38" s="8"/>
      <c r="I38" s="7" t="e">
        <f t="shared" si="3"/>
        <v>#REF!</v>
      </c>
      <c r="J38" s="89">
        <v>1</v>
      </c>
      <c r="K38" s="7" t="e">
        <f t="shared" si="4"/>
        <v>#REF!</v>
      </c>
      <c r="L38" s="131" t="e">
        <f t="shared" si="5"/>
        <v>#REF!</v>
      </c>
      <c r="M38" s="110" t="e">
        <f>wGDPp!#REF!</f>
        <v>#REF!</v>
      </c>
      <c r="N38" s="8"/>
      <c r="O38" s="34" t="s">
        <v>1259</v>
      </c>
      <c r="P38" s="188">
        <f t="shared" si="6"/>
        <v>58.739033939269511</v>
      </c>
      <c r="Q38" s="58" t="s">
        <v>1352</v>
      </c>
      <c r="R38" s="60" t="s">
        <v>1261</v>
      </c>
      <c r="S38" s="187">
        <v>58.739033939269511</v>
      </c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2"/>
    </row>
    <row r="39" spans="1:45" ht="14.5" customHeight="1" x14ac:dyDescent="0.75">
      <c r="A39" s="2"/>
      <c r="B39" s="29" t="s">
        <v>1261</v>
      </c>
      <c r="C39" s="18" t="s">
        <v>1259</v>
      </c>
      <c r="D39" s="170" t="e">
        <f>wGDPp!#REF!</f>
        <v>#REF!</v>
      </c>
      <c r="E39" s="170">
        <f t="shared" si="0"/>
        <v>58.739033939269511</v>
      </c>
      <c r="F39" s="151">
        <f t="shared" si="1"/>
        <v>1.3795512346768891E-2</v>
      </c>
      <c r="G39" s="27" t="e">
        <f t="shared" si="2"/>
        <v>#REF!</v>
      </c>
      <c r="H39" s="160"/>
      <c r="I39" s="27" t="e">
        <f t="shared" si="3"/>
        <v>#REF!</v>
      </c>
      <c r="J39" s="152">
        <v>1</v>
      </c>
      <c r="K39" s="27" t="e">
        <f t="shared" si="4"/>
        <v>#REF!</v>
      </c>
      <c r="L39" s="109" t="e">
        <f t="shared" si="5"/>
        <v>#REF!</v>
      </c>
      <c r="M39" s="110" t="e">
        <f>wGDPp!#REF!</f>
        <v>#REF!</v>
      </c>
      <c r="N39" s="2"/>
      <c r="O39" s="34" t="s">
        <v>1262</v>
      </c>
      <c r="P39" s="188">
        <f t="shared" si="6"/>
        <v>12.277869872661995</v>
      </c>
      <c r="Q39" s="58" t="s">
        <v>1353</v>
      </c>
      <c r="R39" s="60" t="s">
        <v>1264</v>
      </c>
      <c r="S39" s="187">
        <v>12.277869872661995</v>
      </c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2"/>
    </row>
    <row r="40" spans="1:45" ht="14.5" customHeight="1" x14ac:dyDescent="0.75">
      <c r="A40" s="2"/>
      <c r="B40" s="29" t="s">
        <v>1264</v>
      </c>
      <c r="C40" s="9" t="s">
        <v>1262</v>
      </c>
      <c r="D40" s="166" t="e">
        <f>wGDPp!#REF!</f>
        <v>#REF!</v>
      </c>
      <c r="E40" s="166">
        <f t="shared" si="0"/>
        <v>12.277869872661995</v>
      </c>
      <c r="F40" s="115">
        <f t="shared" si="1"/>
        <v>2.8835936524841794E-3</v>
      </c>
      <c r="G40" s="7" t="e">
        <f t="shared" si="2"/>
        <v>#REF!</v>
      </c>
      <c r="H40" s="8"/>
      <c r="I40" s="7" t="e">
        <f t="shared" si="3"/>
        <v>#REF!</v>
      </c>
      <c r="J40" s="89">
        <v>1</v>
      </c>
      <c r="K40" s="7" t="e">
        <f t="shared" si="4"/>
        <v>#REF!</v>
      </c>
      <c r="L40" s="132" t="e">
        <f t="shared" si="5"/>
        <v>#REF!</v>
      </c>
      <c r="M40" s="110" t="e">
        <f>wGDPp!#REF!</f>
        <v>#REF!</v>
      </c>
      <c r="N40" s="2"/>
      <c r="O40" s="34" t="s">
        <v>1265</v>
      </c>
      <c r="P40" s="188">
        <f t="shared" si="6"/>
        <v>52.293787848159624</v>
      </c>
      <c r="Q40" s="58" t="s">
        <v>1354</v>
      </c>
      <c r="R40" s="60" t="s">
        <v>1267</v>
      </c>
      <c r="S40" s="187">
        <v>52.293787848159624</v>
      </c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2"/>
    </row>
    <row r="41" spans="1:45" ht="14.5" customHeight="1" x14ac:dyDescent="0.75">
      <c r="A41" s="2"/>
      <c r="B41" s="29" t="s">
        <v>1267</v>
      </c>
      <c r="C41" s="9" t="s">
        <v>1265</v>
      </c>
      <c r="D41" s="166" t="e">
        <f>wGDPp!#REF!</f>
        <v>#REF!</v>
      </c>
      <c r="E41" s="166">
        <f t="shared" si="0"/>
        <v>52.293787848159624</v>
      </c>
      <c r="F41" s="115">
        <f t="shared" si="1"/>
        <v>1.2281774955040584E-2</v>
      </c>
      <c r="G41" s="7" t="e">
        <f t="shared" si="2"/>
        <v>#REF!</v>
      </c>
      <c r="H41" s="8"/>
      <c r="I41" s="7" t="e">
        <f t="shared" si="3"/>
        <v>#REF!</v>
      </c>
      <c r="J41" s="89">
        <v>1</v>
      </c>
      <c r="K41" s="7" t="e">
        <f t="shared" si="4"/>
        <v>#REF!</v>
      </c>
      <c r="L41" s="132" t="e">
        <f t="shared" si="5"/>
        <v>#REF!</v>
      </c>
      <c r="M41" s="110" t="e">
        <f>wGDPp!#REF!</f>
        <v>#REF!</v>
      </c>
      <c r="N41" s="2"/>
      <c r="O41" s="34" t="s">
        <v>204</v>
      </c>
      <c r="P41" s="188">
        <f t="shared" si="6"/>
        <v>301.1141184141685</v>
      </c>
      <c r="Q41" s="58" t="s">
        <v>1355</v>
      </c>
      <c r="R41" s="60" t="s">
        <v>1268</v>
      </c>
      <c r="S41" s="187">
        <v>301.1141184141685</v>
      </c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2"/>
    </row>
    <row r="42" spans="1:45" ht="14.5" customHeight="1" x14ac:dyDescent="0.75">
      <c r="A42" s="2"/>
      <c r="B42" s="29" t="s">
        <v>1271</v>
      </c>
      <c r="C42" s="9" t="s">
        <v>1269</v>
      </c>
      <c r="D42" s="166" t="e">
        <f>wGDPp!#REF!</f>
        <v>#REF!</v>
      </c>
      <c r="E42" s="166">
        <f t="shared" si="0"/>
        <v>24.842338526560383</v>
      </c>
      <c r="F42" s="115">
        <f t="shared" si="1"/>
        <v>5.8344982013171717E-3</v>
      </c>
      <c r="G42" s="7" t="e">
        <f t="shared" si="2"/>
        <v>#REF!</v>
      </c>
      <c r="H42" s="8"/>
      <c r="I42" s="7" t="e">
        <f t="shared" si="3"/>
        <v>#REF!</v>
      </c>
      <c r="J42" s="89">
        <v>1</v>
      </c>
      <c r="K42" s="7" t="e">
        <f t="shared" si="4"/>
        <v>#REF!</v>
      </c>
      <c r="L42" s="132" t="e">
        <f t="shared" si="5"/>
        <v>#REF!</v>
      </c>
      <c r="M42" s="110" t="e">
        <f>wGDPp!#REF!</f>
        <v>#REF!</v>
      </c>
      <c r="N42" s="2"/>
      <c r="O42" s="34" t="s">
        <v>1269</v>
      </c>
      <c r="P42" s="188">
        <f t="shared" si="6"/>
        <v>24.842338526560383</v>
      </c>
      <c r="Q42" s="58" t="s">
        <v>1356</v>
      </c>
      <c r="R42" s="60" t="s">
        <v>1271</v>
      </c>
      <c r="S42" s="187">
        <v>24.842338526560383</v>
      </c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2"/>
    </row>
    <row r="43" spans="1:45" ht="14.5" customHeight="1" x14ac:dyDescent="0.75">
      <c r="A43" s="2"/>
      <c r="B43" s="29" t="s">
        <v>1268</v>
      </c>
      <c r="C43" s="9" t="s">
        <v>204</v>
      </c>
      <c r="D43" s="166" t="e">
        <f>wGDPp!#REF!</f>
        <v>#REF!</v>
      </c>
      <c r="E43" s="166">
        <f t="shared" si="0"/>
        <v>301.1141184141685</v>
      </c>
      <c r="F43" s="115">
        <f t="shared" si="1"/>
        <v>7.0719983966095704E-2</v>
      </c>
      <c r="G43" s="7" t="e">
        <f t="shared" si="2"/>
        <v>#REF!</v>
      </c>
      <c r="H43" s="8"/>
      <c r="I43" s="7" t="e">
        <f t="shared" si="3"/>
        <v>#REF!</v>
      </c>
      <c r="J43" s="89">
        <v>1</v>
      </c>
      <c r="K43" s="7" t="e">
        <f t="shared" si="4"/>
        <v>#REF!</v>
      </c>
      <c r="L43" s="132" t="e">
        <f t="shared" si="5"/>
        <v>#REF!</v>
      </c>
      <c r="M43" s="110" t="e">
        <f>wGDPp!#REF!</f>
        <v>#REF!</v>
      </c>
      <c r="N43" s="2"/>
      <c r="O43" s="34"/>
      <c r="P43" s="188">
        <f t="shared" si="6"/>
        <v>0</v>
      </c>
      <c r="Q43" s="58" t="s">
        <v>1357</v>
      </c>
      <c r="R43" s="60" t="s">
        <v>1358</v>
      </c>
      <c r="S43" s="60">
        <v>0</v>
      </c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2"/>
    </row>
    <row r="44" spans="1:45" ht="14.5" customHeight="1" x14ac:dyDescent="0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4"/>
      <c r="P44" s="188">
        <f t="shared" si="6"/>
        <v>0</v>
      </c>
      <c r="Q44" s="58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2"/>
    </row>
    <row r="45" spans="1:45" ht="14.5" customHeight="1" x14ac:dyDescent="0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4"/>
      <c r="P45" s="188">
        <f t="shared" si="6"/>
        <v>0</v>
      </c>
      <c r="Q45" s="58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2"/>
    </row>
    <row r="46" spans="1:45" ht="14.5" customHeight="1" x14ac:dyDescent="0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4"/>
      <c r="P46" s="188">
        <f t="shared" si="6"/>
        <v>0</v>
      </c>
      <c r="Q46" s="58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2"/>
    </row>
    <row r="47" spans="1:45" ht="14.5" customHeight="1" x14ac:dyDescent="0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4"/>
      <c r="P47" s="188">
        <f t="shared" si="6"/>
        <v>0</v>
      </c>
      <c r="Q47" s="58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2"/>
    </row>
    <row r="48" spans="1:45" ht="14.5" customHeight="1" x14ac:dyDescent="0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4"/>
      <c r="P48" s="188">
        <f t="shared" si="6"/>
        <v>0</v>
      </c>
      <c r="Q48" s="58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2"/>
    </row>
    <row r="49" spans="1:45" ht="14.5" customHeight="1" x14ac:dyDescent="0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4"/>
      <c r="P49" s="188">
        <f t="shared" si="6"/>
        <v>0</v>
      </c>
      <c r="Q49" s="58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2"/>
    </row>
    <row r="50" spans="1:45" ht="14.5" customHeight="1" x14ac:dyDescent="0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4"/>
      <c r="P50" s="188">
        <f t="shared" si="6"/>
        <v>0</v>
      </c>
      <c r="Q50" s="58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2"/>
    </row>
    <row r="51" spans="1:45" ht="14.5" customHeight="1" x14ac:dyDescent="0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4"/>
      <c r="P51" s="188">
        <f t="shared" si="6"/>
        <v>0</v>
      </c>
      <c r="Q51" s="58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2"/>
    </row>
    <row r="52" spans="1:45" ht="14.5" customHeight="1" x14ac:dyDescent="0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4"/>
      <c r="P52" s="188">
        <f t="shared" si="6"/>
        <v>0</v>
      </c>
      <c r="Q52" s="58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2"/>
    </row>
    <row r="53" spans="1:45" ht="14.5" customHeight="1" x14ac:dyDescent="0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4"/>
      <c r="P53" s="188">
        <f t="shared" si="6"/>
        <v>0</v>
      </c>
      <c r="Q53" s="58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2"/>
    </row>
    <row r="54" spans="1:45" ht="14.5" customHeight="1" x14ac:dyDescent="0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4"/>
      <c r="P54" s="188">
        <f t="shared" si="6"/>
        <v>0</v>
      </c>
      <c r="Q54" s="58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2"/>
    </row>
    <row r="55" spans="1:45" ht="14.5" customHeight="1" x14ac:dyDescent="0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4"/>
      <c r="P55" s="188">
        <f t="shared" si="6"/>
        <v>0</v>
      </c>
      <c r="Q55" s="58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2"/>
    </row>
    <row r="56" spans="1:45" ht="14.5" customHeight="1" x14ac:dyDescent="0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4"/>
      <c r="P56" s="188">
        <f t="shared" si="6"/>
        <v>0</v>
      </c>
      <c r="Q56" s="58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2"/>
    </row>
    <row r="57" spans="1:45" ht="14.5" customHeight="1" x14ac:dyDescent="0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4"/>
      <c r="P57" s="188">
        <f t="shared" si="6"/>
        <v>0</v>
      </c>
      <c r="Q57" s="58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2"/>
    </row>
    <row r="58" spans="1:45" ht="14.5" customHeight="1" x14ac:dyDescent="0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4"/>
      <c r="P58" s="188">
        <f t="shared" si="6"/>
        <v>0</v>
      </c>
      <c r="Q58" s="58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2"/>
    </row>
    <row r="59" spans="1:45" ht="14.5" customHeight="1" x14ac:dyDescent="0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4"/>
      <c r="P59" s="188">
        <f t="shared" si="6"/>
        <v>0</v>
      </c>
      <c r="Q59" s="58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2"/>
    </row>
    <row r="60" spans="1:45" ht="14.5" customHeight="1" x14ac:dyDescent="0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4"/>
      <c r="P60" s="188">
        <f t="shared" si="6"/>
        <v>0</v>
      </c>
      <c r="Q60" s="58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2"/>
    </row>
    <row r="61" spans="1:45" ht="14.5" customHeight="1" x14ac:dyDescent="0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4"/>
      <c r="P61" s="188">
        <f t="shared" si="6"/>
        <v>0</v>
      </c>
      <c r="Q61" s="58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2"/>
    </row>
    <row r="62" spans="1:45" ht="14.5" customHeight="1" x14ac:dyDescent="0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4"/>
      <c r="P62" s="188">
        <f t="shared" si="6"/>
        <v>0</v>
      </c>
      <c r="Q62" s="58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2"/>
    </row>
    <row r="63" spans="1:45" ht="14.5" customHeight="1" x14ac:dyDescent="0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4"/>
      <c r="P63" s="188">
        <f t="shared" si="6"/>
        <v>0</v>
      </c>
      <c r="Q63" s="58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2"/>
    </row>
    <row r="64" spans="1:45" ht="14.5" customHeight="1" x14ac:dyDescent="0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4"/>
      <c r="P64" s="188">
        <f t="shared" si="6"/>
        <v>0</v>
      </c>
      <c r="Q64" s="58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2"/>
    </row>
    <row r="65" spans="1:45" ht="14.5" customHeight="1" x14ac:dyDescent="0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4"/>
      <c r="P65" s="188">
        <f t="shared" si="6"/>
        <v>0</v>
      </c>
      <c r="Q65" s="58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2"/>
    </row>
    <row r="66" spans="1:45" ht="14.5" customHeight="1" x14ac:dyDescent="0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4"/>
      <c r="P66" s="188">
        <f t="shared" si="6"/>
        <v>0</v>
      </c>
      <c r="Q66" s="58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2"/>
    </row>
    <row r="67" spans="1:45" ht="14.5" customHeight="1" x14ac:dyDescent="0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4"/>
      <c r="P67" s="188">
        <f t="shared" si="6"/>
        <v>0</v>
      </c>
      <c r="Q67" s="58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2"/>
    </row>
    <row r="68" spans="1:45" ht="14.5" customHeight="1" x14ac:dyDescent="0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4"/>
      <c r="P68" s="188">
        <f t="shared" si="6"/>
        <v>0</v>
      </c>
      <c r="Q68" s="58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2"/>
    </row>
    <row r="69" spans="1:45" ht="14.5" customHeight="1" x14ac:dyDescent="0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4"/>
      <c r="P69" s="188">
        <f t="shared" si="6"/>
        <v>0</v>
      </c>
      <c r="Q69" s="58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2"/>
    </row>
    <row r="70" spans="1:45" ht="14.5" customHeight="1" x14ac:dyDescent="0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4"/>
      <c r="P70" s="188">
        <f t="shared" si="6"/>
        <v>0</v>
      </c>
      <c r="Q70" s="58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2"/>
    </row>
    <row r="71" spans="1:45" ht="14.5" customHeight="1" x14ac:dyDescent="0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4"/>
      <c r="P71" s="188">
        <f t="shared" si="6"/>
        <v>0</v>
      </c>
      <c r="Q71" s="58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2"/>
    </row>
    <row r="72" spans="1:45" ht="14.5" customHeight="1" x14ac:dyDescent="0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4"/>
      <c r="P72" s="188">
        <f t="shared" si="6"/>
        <v>0</v>
      </c>
      <c r="Q72" s="58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2"/>
    </row>
    <row r="73" spans="1:45" ht="14.5" customHeight="1" x14ac:dyDescent="0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4"/>
      <c r="P73" s="188">
        <f t="shared" ref="P73:P136" si="7">S73</f>
        <v>0</v>
      </c>
      <c r="Q73" s="58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2"/>
    </row>
    <row r="74" spans="1:45" ht="14.5" customHeight="1" x14ac:dyDescent="0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4"/>
      <c r="P74" s="188">
        <f t="shared" si="7"/>
        <v>0</v>
      </c>
      <c r="Q74" s="58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2"/>
    </row>
    <row r="75" spans="1:45" ht="14.5" customHeight="1" x14ac:dyDescent="0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4"/>
      <c r="P75" s="188">
        <f t="shared" si="7"/>
        <v>0</v>
      </c>
      <c r="Q75" s="58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2"/>
    </row>
    <row r="76" spans="1:45" ht="14.5" customHeight="1" x14ac:dyDescent="0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4"/>
      <c r="P76" s="188">
        <f t="shared" si="7"/>
        <v>0</v>
      </c>
      <c r="Q76" s="58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2"/>
    </row>
    <row r="77" spans="1:45" ht="14.5" customHeight="1" x14ac:dyDescent="0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4"/>
      <c r="P77" s="188">
        <f t="shared" si="7"/>
        <v>0</v>
      </c>
      <c r="Q77" s="58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2"/>
    </row>
    <row r="78" spans="1:45" ht="14.5" customHeight="1" x14ac:dyDescent="0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4"/>
      <c r="P78" s="188">
        <f t="shared" si="7"/>
        <v>0</v>
      </c>
      <c r="Q78" s="58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2"/>
    </row>
    <row r="79" spans="1:45" ht="14.5" customHeight="1" x14ac:dyDescent="0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4"/>
      <c r="P79" s="188">
        <f t="shared" si="7"/>
        <v>0</v>
      </c>
      <c r="Q79" s="58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2"/>
    </row>
    <row r="80" spans="1:45" ht="14.5" customHeight="1" x14ac:dyDescent="0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4"/>
      <c r="P80" s="188">
        <f t="shared" si="7"/>
        <v>0</v>
      </c>
      <c r="Q80" s="58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2"/>
    </row>
    <row r="81" spans="1:45" ht="14.5" customHeight="1" x14ac:dyDescent="0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4"/>
      <c r="P81" s="188">
        <f t="shared" si="7"/>
        <v>0</v>
      </c>
      <c r="Q81" s="58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2"/>
    </row>
    <row r="82" spans="1:45" ht="14.5" customHeight="1" x14ac:dyDescent="0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4"/>
      <c r="P82" s="188">
        <f t="shared" si="7"/>
        <v>0</v>
      </c>
      <c r="Q82" s="58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2"/>
    </row>
    <row r="83" spans="1:45" ht="14.5" customHeight="1" x14ac:dyDescent="0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4"/>
      <c r="P83" s="188">
        <f t="shared" si="7"/>
        <v>0</v>
      </c>
      <c r="Q83" s="58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2"/>
    </row>
    <row r="84" spans="1:45" ht="14.5" customHeight="1" x14ac:dyDescent="0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4"/>
      <c r="P84" s="188">
        <f t="shared" si="7"/>
        <v>0</v>
      </c>
      <c r="Q84" s="58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2"/>
    </row>
    <row r="85" spans="1:45" ht="14.5" customHeight="1" x14ac:dyDescent="0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4"/>
      <c r="P85" s="188">
        <f t="shared" si="7"/>
        <v>0</v>
      </c>
      <c r="Q85" s="58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2"/>
    </row>
    <row r="86" spans="1:45" ht="14.5" customHeight="1" x14ac:dyDescent="0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34"/>
      <c r="P86" s="188">
        <f t="shared" si="7"/>
        <v>0</v>
      </c>
      <c r="Q86" s="58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2"/>
    </row>
    <row r="87" spans="1:45" ht="14.5" customHeight="1" x14ac:dyDescent="0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34"/>
      <c r="P87" s="188">
        <f t="shared" si="7"/>
        <v>0</v>
      </c>
      <c r="Q87" s="58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2"/>
    </row>
    <row r="88" spans="1:45" ht="14.5" customHeight="1" x14ac:dyDescent="0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34"/>
      <c r="P88" s="188">
        <f t="shared" si="7"/>
        <v>0</v>
      </c>
      <c r="Q88" s="58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2"/>
    </row>
    <row r="89" spans="1:45" ht="14.5" customHeight="1" x14ac:dyDescent="0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34"/>
      <c r="P89" s="188">
        <f t="shared" si="7"/>
        <v>0</v>
      </c>
      <c r="Q89" s="58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2"/>
    </row>
    <row r="90" spans="1:45" ht="14.5" customHeight="1" x14ac:dyDescent="0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4"/>
      <c r="P90" s="188">
        <f t="shared" si="7"/>
        <v>0</v>
      </c>
      <c r="Q90" s="58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2"/>
    </row>
    <row r="91" spans="1:45" ht="14.5" customHeight="1" x14ac:dyDescent="0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34"/>
      <c r="P91" s="188">
        <f t="shared" si="7"/>
        <v>0</v>
      </c>
      <c r="Q91" s="58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2"/>
    </row>
    <row r="92" spans="1:45" ht="14.5" customHeight="1" x14ac:dyDescent="0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4"/>
      <c r="P92" s="188">
        <f t="shared" si="7"/>
        <v>0</v>
      </c>
      <c r="Q92" s="58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2"/>
    </row>
    <row r="93" spans="1:45" ht="14.5" customHeight="1" x14ac:dyDescent="0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4"/>
      <c r="P93" s="188">
        <f t="shared" si="7"/>
        <v>0</v>
      </c>
      <c r="Q93" s="58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2"/>
    </row>
    <row r="94" spans="1:45" ht="14.5" customHeight="1" x14ac:dyDescent="0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4"/>
      <c r="P94" s="188">
        <f t="shared" si="7"/>
        <v>0</v>
      </c>
      <c r="Q94" s="58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2"/>
    </row>
    <row r="95" spans="1:45" ht="14.5" customHeight="1" x14ac:dyDescent="0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34"/>
      <c r="P95" s="188">
        <f t="shared" si="7"/>
        <v>0</v>
      </c>
      <c r="Q95" s="58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2"/>
    </row>
    <row r="96" spans="1:45" ht="14.5" customHeight="1" x14ac:dyDescent="0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4"/>
      <c r="P96" s="188">
        <f t="shared" si="7"/>
        <v>0</v>
      </c>
      <c r="Q96" s="58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2"/>
    </row>
    <row r="97" spans="1:45" ht="14.5" customHeight="1" x14ac:dyDescent="0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34"/>
      <c r="P97" s="188">
        <f t="shared" si="7"/>
        <v>0</v>
      </c>
      <c r="Q97" s="58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2"/>
    </row>
    <row r="98" spans="1:45" ht="14.5" customHeight="1" x14ac:dyDescent="0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4"/>
      <c r="P98" s="188">
        <f t="shared" si="7"/>
        <v>0</v>
      </c>
      <c r="Q98" s="58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2"/>
    </row>
    <row r="99" spans="1:45" ht="14.5" customHeight="1" x14ac:dyDescent="0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4"/>
      <c r="P99" s="188">
        <f t="shared" si="7"/>
        <v>0</v>
      </c>
      <c r="Q99" s="58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2"/>
    </row>
    <row r="100" spans="1:45" ht="14.5" customHeight="1" x14ac:dyDescent="0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34"/>
      <c r="P100" s="188">
        <f t="shared" si="7"/>
        <v>0</v>
      </c>
      <c r="Q100" s="58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2"/>
    </row>
    <row r="101" spans="1:45" ht="14.5" customHeight="1" x14ac:dyDescent="0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34"/>
      <c r="P101" s="188">
        <f t="shared" si="7"/>
        <v>0</v>
      </c>
      <c r="Q101" s="58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2"/>
    </row>
    <row r="102" spans="1:45" ht="14.5" customHeight="1" x14ac:dyDescent="0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34"/>
      <c r="P102" s="188">
        <f t="shared" si="7"/>
        <v>0</v>
      </c>
      <c r="Q102" s="58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2"/>
    </row>
    <row r="103" spans="1:45" ht="14.5" customHeight="1" x14ac:dyDescent="0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4"/>
      <c r="P103" s="188">
        <f t="shared" si="7"/>
        <v>0</v>
      </c>
      <c r="Q103" s="58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2"/>
    </row>
    <row r="104" spans="1:45" ht="14.5" customHeight="1" x14ac:dyDescent="0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4"/>
      <c r="P104" s="188">
        <f t="shared" si="7"/>
        <v>0</v>
      </c>
      <c r="Q104" s="58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2"/>
    </row>
    <row r="105" spans="1:45" ht="14.5" customHeight="1" x14ac:dyDescent="0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34"/>
      <c r="P105" s="188">
        <f t="shared" si="7"/>
        <v>0</v>
      </c>
      <c r="Q105" s="58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2"/>
    </row>
    <row r="106" spans="1:45" ht="14.5" customHeight="1" x14ac:dyDescent="0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34"/>
      <c r="P106" s="188">
        <f t="shared" si="7"/>
        <v>0</v>
      </c>
      <c r="Q106" s="58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2"/>
    </row>
    <row r="107" spans="1:45" ht="14.5" customHeight="1" x14ac:dyDescent="0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34"/>
      <c r="P107" s="188">
        <f t="shared" si="7"/>
        <v>0</v>
      </c>
      <c r="Q107" s="58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2"/>
    </row>
    <row r="108" spans="1:45" ht="14.5" customHeight="1" x14ac:dyDescent="0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34"/>
      <c r="P108" s="188">
        <f t="shared" si="7"/>
        <v>0</v>
      </c>
      <c r="Q108" s="58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2"/>
    </row>
    <row r="109" spans="1:45" ht="14.5" customHeight="1" x14ac:dyDescent="0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34"/>
      <c r="P109" s="188">
        <f t="shared" si="7"/>
        <v>0</v>
      </c>
      <c r="Q109" s="58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2"/>
    </row>
    <row r="110" spans="1:45" ht="14.5" customHeight="1" x14ac:dyDescent="0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34"/>
      <c r="P110" s="188">
        <f t="shared" si="7"/>
        <v>0</v>
      </c>
      <c r="Q110" s="58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2"/>
    </row>
    <row r="111" spans="1:45" ht="14.5" customHeight="1" x14ac:dyDescent="0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34"/>
      <c r="P111" s="188">
        <f t="shared" si="7"/>
        <v>0</v>
      </c>
      <c r="Q111" s="58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2"/>
    </row>
    <row r="112" spans="1:45" ht="14.5" customHeight="1" x14ac:dyDescent="0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34"/>
      <c r="P112" s="188">
        <f t="shared" si="7"/>
        <v>0</v>
      </c>
      <c r="Q112" s="58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2"/>
    </row>
    <row r="113" spans="1:45" ht="14.5" customHeight="1" x14ac:dyDescent="0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34"/>
      <c r="P113" s="188">
        <f t="shared" si="7"/>
        <v>0</v>
      </c>
      <c r="Q113" s="58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2"/>
    </row>
    <row r="114" spans="1:45" ht="14.5" customHeight="1" x14ac:dyDescent="0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4"/>
      <c r="P114" s="188">
        <f t="shared" si="7"/>
        <v>0</v>
      </c>
      <c r="Q114" s="58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2"/>
    </row>
    <row r="115" spans="1:45" ht="14.5" customHeight="1" x14ac:dyDescent="0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34"/>
      <c r="P115" s="188">
        <f t="shared" si="7"/>
        <v>0</v>
      </c>
      <c r="Q115" s="58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2"/>
    </row>
    <row r="116" spans="1:45" ht="14.5" customHeight="1" x14ac:dyDescent="0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34"/>
      <c r="P116" s="188">
        <f t="shared" si="7"/>
        <v>0</v>
      </c>
      <c r="Q116" s="58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2"/>
    </row>
    <row r="117" spans="1:45" ht="14.5" customHeight="1" x14ac:dyDescent="0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34"/>
      <c r="P117" s="188">
        <f t="shared" si="7"/>
        <v>0</v>
      </c>
      <c r="Q117" s="58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2"/>
    </row>
    <row r="118" spans="1:45" ht="14.5" customHeight="1" x14ac:dyDescent="0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4"/>
      <c r="P118" s="188">
        <f t="shared" si="7"/>
        <v>0</v>
      </c>
      <c r="Q118" s="58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2"/>
    </row>
    <row r="119" spans="1:45" ht="14.5" customHeight="1" x14ac:dyDescent="0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4"/>
      <c r="P119" s="188">
        <f t="shared" si="7"/>
        <v>0</v>
      </c>
      <c r="Q119" s="58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2"/>
    </row>
    <row r="120" spans="1:45" ht="14.5" customHeight="1" x14ac:dyDescent="0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4"/>
      <c r="P120" s="188">
        <f t="shared" si="7"/>
        <v>0</v>
      </c>
      <c r="Q120" s="58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2"/>
    </row>
    <row r="121" spans="1:45" ht="14.5" customHeight="1" x14ac:dyDescent="0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4"/>
      <c r="P121" s="188">
        <f t="shared" si="7"/>
        <v>0</v>
      </c>
      <c r="Q121" s="58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2"/>
    </row>
    <row r="122" spans="1:45" ht="14.5" customHeight="1" x14ac:dyDescent="0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4"/>
      <c r="P122" s="188">
        <f t="shared" si="7"/>
        <v>0</v>
      </c>
      <c r="Q122" s="58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2"/>
    </row>
    <row r="123" spans="1:45" ht="14.5" customHeight="1" x14ac:dyDescent="0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34"/>
      <c r="P123" s="188">
        <f t="shared" si="7"/>
        <v>0</v>
      </c>
      <c r="Q123" s="58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2"/>
    </row>
    <row r="124" spans="1:45" ht="14.5" customHeight="1" x14ac:dyDescent="0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34"/>
      <c r="P124" s="188">
        <f t="shared" si="7"/>
        <v>0</v>
      </c>
      <c r="Q124" s="58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2"/>
    </row>
    <row r="125" spans="1:45" ht="14.5" customHeight="1" x14ac:dyDescent="0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34"/>
      <c r="P125" s="188">
        <f t="shared" si="7"/>
        <v>0</v>
      </c>
      <c r="Q125" s="58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2"/>
    </row>
    <row r="126" spans="1:45" ht="14.5" customHeight="1" x14ac:dyDescent="0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34"/>
      <c r="P126" s="188">
        <f t="shared" si="7"/>
        <v>0</v>
      </c>
      <c r="Q126" s="58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2"/>
    </row>
    <row r="127" spans="1:45" ht="14.5" customHeight="1" x14ac:dyDescent="0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4"/>
      <c r="P127" s="188">
        <f t="shared" si="7"/>
        <v>0</v>
      </c>
      <c r="Q127" s="58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2"/>
    </row>
    <row r="128" spans="1:45" ht="14.5" customHeight="1" x14ac:dyDescent="0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4"/>
      <c r="P128" s="188">
        <f t="shared" si="7"/>
        <v>0</v>
      </c>
      <c r="Q128" s="58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2"/>
    </row>
    <row r="129" spans="1:45" ht="14.5" customHeight="1" x14ac:dyDescent="0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4"/>
      <c r="P129" s="188">
        <f t="shared" si="7"/>
        <v>0</v>
      </c>
      <c r="Q129" s="58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2"/>
    </row>
    <row r="130" spans="1:45" ht="14.5" customHeight="1" x14ac:dyDescent="0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34"/>
      <c r="P130" s="188">
        <f t="shared" si="7"/>
        <v>0</v>
      </c>
      <c r="Q130" s="58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2"/>
    </row>
    <row r="131" spans="1:45" ht="14.5" customHeight="1" x14ac:dyDescent="0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34"/>
      <c r="P131" s="188">
        <f t="shared" si="7"/>
        <v>0</v>
      </c>
      <c r="Q131" s="58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2"/>
    </row>
    <row r="132" spans="1:45" ht="14.5" customHeight="1" x14ac:dyDescent="0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4"/>
      <c r="P132" s="188">
        <f t="shared" si="7"/>
        <v>0</v>
      </c>
      <c r="Q132" s="58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2"/>
    </row>
    <row r="133" spans="1:45" ht="14.5" customHeight="1" x14ac:dyDescent="0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4"/>
      <c r="P133" s="188">
        <f t="shared" si="7"/>
        <v>0</v>
      </c>
      <c r="Q133" s="58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2"/>
    </row>
    <row r="134" spans="1:45" ht="14.5" customHeight="1" x14ac:dyDescent="0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4"/>
      <c r="P134" s="188">
        <f t="shared" si="7"/>
        <v>0</v>
      </c>
      <c r="Q134" s="58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2"/>
    </row>
    <row r="135" spans="1:45" ht="14.5" customHeight="1" x14ac:dyDescent="0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34"/>
      <c r="P135" s="188">
        <f t="shared" si="7"/>
        <v>0</v>
      </c>
      <c r="Q135" s="58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2"/>
    </row>
    <row r="136" spans="1:45" ht="14.5" customHeight="1" x14ac:dyDescent="0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34"/>
      <c r="P136" s="188">
        <f t="shared" si="7"/>
        <v>0</v>
      </c>
      <c r="Q136" s="58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2"/>
    </row>
    <row r="137" spans="1:45" ht="14.5" customHeight="1" x14ac:dyDescent="0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4"/>
      <c r="P137" s="188">
        <f t="shared" ref="P137:P200" si="8">S137</f>
        <v>0</v>
      </c>
      <c r="Q137" s="58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2"/>
    </row>
    <row r="138" spans="1:45" ht="14.5" customHeight="1" x14ac:dyDescent="0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4"/>
      <c r="P138" s="188">
        <f t="shared" si="8"/>
        <v>0</v>
      </c>
      <c r="Q138" s="58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2"/>
    </row>
    <row r="139" spans="1:45" ht="14.5" customHeight="1" x14ac:dyDescent="0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4"/>
      <c r="P139" s="188">
        <f t="shared" si="8"/>
        <v>0</v>
      </c>
      <c r="Q139" s="58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2"/>
    </row>
    <row r="140" spans="1:45" ht="14.5" customHeight="1" x14ac:dyDescent="0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4"/>
      <c r="P140" s="188">
        <f t="shared" si="8"/>
        <v>0</v>
      </c>
      <c r="Q140" s="58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2"/>
    </row>
    <row r="141" spans="1:45" ht="14.5" customHeight="1" x14ac:dyDescent="0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34"/>
      <c r="P141" s="188">
        <f t="shared" si="8"/>
        <v>0</v>
      </c>
      <c r="Q141" s="58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2"/>
    </row>
    <row r="142" spans="1:45" ht="14.5" customHeight="1" x14ac:dyDescent="0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4"/>
      <c r="P142" s="188">
        <f t="shared" si="8"/>
        <v>0</v>
      </c>
      <c r="Q142" s="58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2"/>
    </row>
    <row r="143" spans="1:45" ht="14.5" customHeight="1" x14ac:dyDescent="0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4"/>
      <c r="P143" s="188">
        <f t="shared" si="8"/>
        <v>0</v>
      </c>
      <c r="Q143" s="58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2"/>
    </row>
    <row r="144" spans="1:45" ht="14.5" customHeight="1" x14ac:dyDescent="0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4"/>
      <c r="P144" s="188">
        <f t="shared" si="8"/>
        <v>0</v>
      </c>
      <c r="Q144" s="58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2"/>
    </row>
    <row r="145" spans="1:45" ht="14.5" customHeight="1" x14ac:dyDescent="0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4"/>
      <c r="P145" s="188">
        <f t="shared" si="8"/>
        <v>0</v>
      </c>
      <c r="Q145" s="58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2"/>
    </row>
    <row r="146" spans="1:45" ht="14.5" customHeight="1" x14ac:dyDescent="0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4"/>
      <c r="P146" s="188">
        <f t="shared" si="8"/>
        <v>0</v>
      </c>
      <c r="Q146" s="58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2"/>
    </row>
    <row r="147" spans="1:45" ht="14.5" customHeight="1" x14ac:dyDescent="0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4"/>
      <c r="P147" s="188">
        <f t="shared" si="8"/>
        <v>0</v>
      </c>
      <c r="Q147" s="58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2"/>
    </row>
    <row r="148" spans="1:45" ht="14.5" customHeight="1" x14ac:dyDescent="0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4"/>
      <c r="P148" s="188">
        <f t="shared" si="8"/>
        <v>0</v>
      </c>
      <c r="Q148" s="58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2"/>
    </row>
    <row r="149" spans="1:45" ht="14.5" customHeight="1" x14ac:dyDescent="0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4"/>
      <c r="P149" s="188">
        <f t="shared" si="8"/>
        <v>0</v>
      </c>
      <c r="Q149" s="58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2"/>
    </row>
    <row r="150" spans="1:45" ht="14.5" customHeight="1" x14ac:dyDescent="0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4"/>
      <c r="P150" s="188">
        <f t="shared" si="8"/>
        <v>0</v>
      </c>
      <c r="Q150" s="58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2"/>
    </row>
    <row r="151" spans="1:45" ht="14.5" customHeight="1" x14ac:dyDescent="0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4"/>
      <c r="P151" s="188">
        <f t="shared" si="8"/>
        <v>0</v>
      </c>
      <c r="Q151" s="58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2"/>
    </row>
    <row r="152" spans="1:45" ht="14.5" customHeight="1" x14ac:dyDescent="0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4"/>
      <c r="P152" s="188">
        <f t="shared" si="8"/>
        <v>0</v>
      </c>
      <c r="Q152" s="58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2"/>
    </row>
    <row r="153" spans="1:45" ht="14.5" customHeight="1" x14ac:dyDescent="0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4"/>
      <c r="P153" s="188">
        <f t="shared" si="8"/>
        <v>0</v>
      </c>
      <c r="Q153" s="58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2"/>
    </row>
    <row r="154" spans="1:45" ht="14.5" customHeight="1" x14ac:dyDescent="0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4"/>
      <c r="P154" s="188">
        <f t="shared" si="8"/>
        <v>0</v>
      </c>
      <c r="Q154" s="58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2"/>
    </row>
    <row r="155" spans="1:45" ht="14.5" customHeight="1" x14ac:dyDescent="0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34"/>
      <c r="P155" s="188">
        <f t="shared" si="8"/>
        <v>0</v>
      </c>
      <c r="Q155" s="58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2"/>
    </row>
    <row r="156" spans="1:45" ht="14.5" customHeight="1" x14ac:dyDescent="0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4"/>
      <c r="P156" s="188">
        <f t="shared" si="8"/>
        <v>0</v>
      </c>
      <c r="Q156" s="58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2"/>
    </row>
    <row r="157" spans="1:45" ht="14.5" customHeight="1" x14ac:dyDescent="0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4"/>
      <c r="P157" s="188">
        <f t="shared" si="8"/>
        <v>0</v>
      </c>
      <c r="Q157" s="58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2"/>
    </row>
    <row r="158" spans="1:45" ht="14.5" customHeight="1" x14ac:dyDescent="0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4"/>
      <c r="P158" s="188">
        <f t="shared" si="8"/>
        <v>0</v>
      </c>
      <c r="Q158" s="58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2"/>
    </row>
    <row r="159" spans="1:45" ht="14.5" customHeight="1" x14ac:dyDescent="0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4"/>
      <c r="P159" s="188">
        <f t="shared" si="8"/>
        <v>0</v>
      </c>
      <c r="Q159" s="58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2"/>
    </row>
    <row r="160" spans="1:45" ht="14.5" customHeight="1" x14ac:dyDescent="0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4"/>
      <c r="P160" s="188">
        <f t="shared" si="8"/>
        <v>0</v>
      </c>
      <c r="Q160" s="58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2"/>
    </row>
    <row r="161" spans="1:45" ht="14.5" customHeight="1" x14ac:dyDescent="0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4"/>
      <c r="P161" s="188">
        <f t="shared" si="8"/>
        <v>0</v>
      </c>
      <c r="Q161" s="58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2"/>
    </row>
    <row r="162" spans="1:45" ht="14.5" customHeight="1" x14ac:dyDescent="0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34"/>
      <c r="P162" s="188">
        <f t="shared" si="8"/>
        <v>0</v>
      </c>
      <c r="Q162" s="58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2"/>
    </row>
    <row r="163" spans="1:45" ht="14.5" customHeight="1" x14ac:dyDescent="0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4"/>
      <c r="P163" s="188">
        <f t="shared" si="8"/>
        <v>0</v>
      </c>
      <c r="Q163" s="58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2"/>
    </row>
    <row r="164" spans="1:45" ht="14.5" customHeight="1" x14ac:dyDescent="0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4"/>
      <c r="P164" s="188">
        <f t="shared" si="8"/>
        <v>0</v>
      </c>
      <c r="Q164" s="58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2"/>
    </row>
    <row r="165" spans="1:45" ht="14.5" customHeight="1" x14ac:dyDescent="0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4"/>
      <c r="P165" s="188">
        <f t="shared" si="8"/>
        <v>0</v>
      </c>
      <c r="Q165" s="58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2"/>
    </row>
    <row r="166" spans="1:45" ht="14.5" customHeight="1" x14ac:dyDescent="0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4"/>
      <c r="P166" s="188">
        <f t="shared" si="8"/>
        <v>0</v>
      </c>
      <c r="Q166" s="58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2"/>
    </row>
    <row r="167" spans="1:45" ht="14.5" customHeight="1" x14ac:dyDescent="0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34"/>
      <c r="P167" s="188">
        <f t="shared" si="8"/>
        <v>0</v>
      </c>
      <c r="Q167" s="58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2"/>
    </row>
    <row r="168" spans="1:45" ht="14.5" customHeight="1" x14ac:dyDescent="0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4"/>
      <c r="P168" s="188">
        <f t="shared" si="8"/>
        <v>0</v>
      </c>
      <c r="Q168" s="58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2"/>
    </row>
    <row r="169" spans="1:45" ht="14.5" customHeight="1" x14ac:dyDescent="0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4"/>
      <c r="P169" s="188">
        <f t="shared" si="8"/>
        <v>0</v>
      </c>
      <c r="Q169" s="58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2"/>
    </row>
    <row r="170" spans="1:45" ht="14.5" customHeight="1" x14ac:dyDescent="0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34"/>
      <c r="P170" s="188">
        <f t="shared" si="8"/>
        <v>0</v>
      </c>
      <c r="Q170" s="58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2"/>
    </row>
    <row r="171" spans="1:45" ht="14.5" customHeight="1" x14ac:dyDescent="0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34"/>
      <c r="P171" s="188">
        <f t="shared" si="8"/>
        <v>0</v>
      </c>
      <c r="Q171" s="58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2"/>
    </row>
    <row r="172" spans="1:45" ht="14.5" customHeight="1" x14ac:dyDescent="0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34"/>
      <c r="P172" s="188">
        <f t="shared" si="8"/>
        <v>0</v>
      </c>
      <c r="Q172" s="58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2"/>
    </row>
    <row r="173" spans="1:45" ht="14.5" customHeight="1" x14ac:dyDescent="0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4"/>
      <c r="P173" s="188">
        <f t="shared" si="8"/>
        <v>0</v>
      </c>
      <c r="Q173" s="58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2"/>
    </row>
    <row r="174" spans="1:45" ht="14.5" customHeight="1" x14ac:dyDescent="0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34"/>
      <c r="P174" s="188">
        <f t="shared" si="8"/>
        <v>0</v>
      </c>
      <c r="Q174" s="58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2"/>
    </row>
    <row r="175" spans="1:45" ht="14.5" customHeight="1" x14ac:dyDescent="0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4"/>
      <c r="P175" s="188">
        <f t="shared" si="8"/>
        <v>0</v>
      </c>
      <c r="Q175" s="58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2"/>
    </row>
    <row r="176" spans="1:45" ht="14.5" customHeight="1" x14ac:dyDescent="0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4"/>
      <c r="P176" s="188">
        <f t="shared" si="8"/>
        <v>0</v>
      </c>
      <c r="Q176" s="58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2"/>
    </row>
    <row r="177" spans="1:45" ht="14.5" customHeight="1" x14ac:dyDescent="0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4"/>
      <c r="P177" s="188">
        <f t="shared" si="8"/>
        <v>0</v>
      </c>
      <c r="Q177" s="58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2"/>
    </row>
    <row r="178" spans="1:45" ht="14.5" customHeight="1" x14ac:dyDescent="0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4"/>
      <c r="P178" s="188">
        <f t="shared" si="8"/>
        <v>0</v>
      </c>
      <c r="Q178" s="58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2"/>
    </row>
    <row r="179" spans="1:45" ht="14.5" customHeight="1" x14ac:dyDescent="0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4"/>
      <c r="P179" s="188">
        <f t="shared" si="8"/>
        <v>0</v>
      </c>
      <c r="Q179" s="58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2"/>
    </row>
    <row r="180" spans="1:45" ht="14.5" customHeight="1" x14ac:dyDescent="0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4"/>
      <c r="P180" s="188">
        <f t="shared" si="8"/>
        <v>0</v>
      </c>
      <c r="Q180" s="58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2"/>
    </row>
    <row r="181" spans="1:45" ht="14.5" customHeight="1" x14ac:dyDescent="0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4"/>
      <c r="P181" s="188">
        <f t="shared" si="8"/>
        <v>0</v>
      </c>
      <c r="Q181" s="58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2"/>
    </row>
    <row r="182" spans="1:45" ht="14.5" customHeight="1" x14ac:dyDescent="0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34"/>
      <c r="P182" s="188">
        <f t="shared" si="8"/>
        <v>0</v>
      </c>
      <c r="Q182" s="58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2"/>
    </row>
    <row r="183" spans="1:45" ht="14.5" customHeight="1" x14ac:dyDescent="0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4"/>
      <c r="P183" s="188">
        <f t="shared" si="8"/>
        <v>0</v>
      </c>
      <c r="Q183" s="58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2"/>
    </row>
    <row r="184" spans="1:45" ht="14.5" customHeight="1" x14ac:dyDescent="0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4"/>
      <c r="P184" s="188">
        <f t="shared" si="8"/>
        <v>0</v>
      </c>
      <c r="Q184" s="58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2"/>
    </row>
    <row r="185" spans="1:45" ht="14.5" customHeight="1" x14ac:dyDescent="0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4"/>
      <c r="P185" s="188">
        <f t="shared" si="8"/>
        <v>0</v>
      </c>
      <c r="Q185" s="58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2"/>
    </row>
    <row r="186" spans="1:45" ht="14.5" customHeight="1" x14ac:dyDescent="0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34"/>
      <c r="P186" s="188">
        <f t="shared" si="8"/>
        <v>0</v>
      </c>
      <c r="Q186" s="58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2"/>
    </row>
    <row r="187" spans="1:45" ht="14.5" customHeight="1" x14ac:dyDescent="0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4"/>
      <c r="P187" s="188">
        <f t="shared" si="8"/>
        <v>0</v>
      </c>
      <c r="Q187" s="58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2"/>
    </row>
    <row r="188" spans="1:45" ht="14.5" customHeight="1" x14ac:dyDescent="0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34"/>
      <c r="P188" s="188">
        <f t="shared" si="8"/>
        <v>0</v>
      </c>
      <c r="Q188" s="58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2"/>
    </row>
    <row r="189" spans="1:45" ht="14.5" customHeight="1" x14ac:dyDescent="0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4"/>
      <c r="P189" s="188">
        <f t="shared" si="8"/>
        <v>0</v>
      </c>
      <c r="Q189" s="58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2"/>
    </row>
    <row r="190" spans="1:45" ht="14.5" customHeight="1" x14ac:dyDescent="0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4"/>
      <c r="P190" s="188">
        <f t="shared" si="8"/>
        <v>0</v>
      </c>
      <c r="Q190" s="58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2"/>
    </row>
    <row r="191" spans="1:45" ht="14.5" customHeight="1" x14ac:dyDescent="0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4"/>
      <c r="P191" s="188">
        <f t="shared" si="8"/>
        <v>0</v>
      </c>
      <c r="Q191" s="58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2"/>
    </row>
    <row r="192" spans="1:45" ht="14.5" customHeight="1" x14ac:dyDescent="0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34"/>
      <c r="P192" s="188">
        <f t="shared" si="8"/>
        <v>0</v>
      </c>
      <c r="Q192" s="58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2"/>
    </row>
    <row r="193" spans="1:45" ht="14.5" customHeight="1" x14ac:dyDescent="0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34"/>
      <c r="P193" s="188">
        <f t="shared" si="8"/>
        <v>0</v>
      </c>
      <c r="Q193" s="58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2"/>
    </row>
    <row r="194" spans="1:45" ht="14.5" customHeight="1" x14ac:dyDescent="0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4"/>
      <c r="P194" s="188">
        <f t="shared" si="8"/>
        <v>0</v>
      </c>
      <c r="Q194" s="58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2"/>
    </row>
    <row r="195" spans="1:45" ht="14.5" customHeight="1" x14ac:dyDescent="0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34"/>
      <c r="P195" s="188">
        <f t="shared" si="8"/>
        <v>0</v>
      </c>
      <c r="Q195" s="58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2"/>
    </row>
    <row r="196" spans="1:45" ht="14.5" customHeight="1" x14ac:dyDescent="0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34"/>
      <c r="P196" s="188">
        <f t="shared" si="8"/>
        <v>0</v>
      </c>
      <c r="Q196" s="58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2"/>
    </row>
    <row r="197" spans="1:45" ht="14.5" customHeight="1" x14ac:dyDescent="0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34"/>
      <c r="P197" s="188">
        <f t="shared" si="8"/>
        <v>0</v>
      </c>
      <c r="Q197" s="58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2"/>
    </row>
    <row r="198" spans="1:45" ht="14.5" customHeight="1" x14ac:dyDescent="0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4"/>
      <c r="P198" s="188">
        <f t="shared" si="8"/>
        <v>0</v>
      </c>
      <c r="Q198" s="58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2"/>
    </row>
    <row r="199" spans="1:45" ht="14.5" customHeight="1" x14ac:dyDescent="0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34"/>
      <c r="P199" s="188">
        <f t="shared" si="8"/>
        <v>0</v>
      </c>
      <c r="Q199" s="58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2"/>
    </row>
    <row r="200" spans="1:45" ht="14.5" customHeight="1" x14ac:dyDescent="0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4"/>
      <c r="P200" s="188">
        <f t="shared" si="8"/>
        <v>0</v>
      </c>
      <c r="Q200" s="58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2"/>
    </row>
    <row r="201" spans="1:45" ht="14.5" customHeight="1" x14ac:dyDescent="0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4"/>
      <c r="P201" s="188">
        <f t="shared" ref="P201:P264" si="9">S201</f>
        <v>0</v>
      </c>
      <c r="Q201" s="58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2"/>
    </row>
    <row r="202" spans="1:45" ht="14.5" customHeight="1" x14ac:dyDescent="0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4"/>
      <c r="P202" s="188">
        <f t="shared" si="9"/>
        <v>0</v>
      </c>
      <c r="Q202" s="58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2"/>
    </row>
    <row r="203" spans="1:45" ht="14.5" customHeight="1" x14ac:dyDescent="0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4"/>
      <c r="P203" s="188">
        <f t="shared" si="9"/>
        <v>0</v>
      </c>
      <c r="Q203" s="58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2"/>
    </row>
    <row r="204" spans="1:45" ht="14.5" customHeight="1" x14ac:dyDescent="0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34"/>
      <c r="P204" s="188">
        <f t="shared" si="9"/>
        <v>0</v>
      </c>
      <c r="Q204" s="58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2"/>
    </row>
    <row r="205" spans="1:45" ht="14.5" customHeight="1" x14ac:dyDescent="0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34"/>
      <c r="P205" s="188">
        <f t="shared" si="9"/>
        <v>0</v>
      </c>
      <c r="Q205" s="58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2"/>
    </row>
    <row r="206" spans="1:45" ht="14.5" customHeight="1" x14ac:dyDescent="0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34"/>
      <c r="P206" s="188">
        <f t="shared" si="9"/>
        <v>0</v>
      </c>
      <c r="Q206" s="58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2"/>
    </row>
    <row r="207" spans="1:45" ht="14.5" customHeight="1" x14ac:dyDescent="0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34"/>
      <c r="P207" s="188">
        <f t="shared" si="9"/>
        <v>0</v>
      </c>
      <c r="Q207" s="58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2"/>
    </row>
    <row r="208" spans="1:45" ht="14.5" customHeight="1" x14ac:dyDescent="0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4"/>
      <c r="P208" s="188">
        <f t="shared" si="9"/>
        <v>0</v>
      </c>
      <c r="Q208" s="58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2"/>
    </row>
    <row r="209" spans="1:45" ht="14.5" customHeight="1" x14ac:dyDescent="0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34"/>
      <c r="P209" s="188">
        <f t="shared" si="9"/>
        <v>0</v>
      </c>
      <c r="Q209" s="58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2"/>
    </row>
    <row r="210" spans="1:45" ht="14.5" customHeight="1" x14ac:dyDescent="0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34"/>
      <c r="P210" s="188">
        <f t="shared" si="9"/>
        <v>0</v>
      </c>
      <c r="Q210" s="58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2"/>
    </row>
    <row r="211" spans="1:45" ht="14.5" customHeight="1" x14ac:dyDescent="0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4"/>
      <c r="P211" s="188">
        <f t="shared" si="9"/>
        <v>0</v>
      </c>
      <c r="Q211" s="58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2"/>
    </row>
    <row r="212" spans="1:45" ht="14.5" customHeight="1" x14ac:dyDescent="0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4"/>
      <c r="P212" s="188">
        <f t="shared" si="9"/>
        <v>0</v>
      </c>
      <c r="Q212" s="58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2"/>
    </row>
    <row r="213" spans="1:45" ht="14.5" customHeight="1" x14ac:dyDescent="0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4"/>
      <c r="P213" s="188">
        <f t="shared" si="9"/>
        <v>0</v>
      </c>
      <c r="Q213" s="58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2"/>
    </row>
    <row r="214" spans="1:45" ht="14.5" customHeight="1" x14ac:dyDescent="0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4"/>
      <c r="P214" s="188">
        <f t="shared" si="9"/>
        <v>0</v>
      </c>
      <c r="Q214" s="58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2"/>
    </row>
    <row r="215" spans="1:45" ht="14.5" customHeight="1" x14ac:dyDescent="0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4"/>
      <c r="P215" s="188">
        <f t="shared" si="9"/>
        <v>0</v>
      </c>
      <c r="Q215" s="58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2"/>
    </row>
    <row r="216" spans="1:45" ht="14.5" customHeight="1" x14ac:dyDescent="0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4"/>
      <c r="P216" s="188">
        <f t="shared" si="9"/>
        <v>0</v>
      </c>
      <c r="Q216" s="58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2"/>
    </row>
    <row r="217" spans="1:45" ht="14.5" customHeight="1" x14ac:dyDescent="0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34"/>
      <c r="P217" s="188">
        <f t="shared" si="9"/>
        <v>0</v>
      </c>
      <c r="Q217" s="58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2"/>
    </row>
    <row r="218" spans="1:45" ht="14.5" customHeight="1" x14ac:dyDescent="0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34"/>
      <c r="P218" s="188">
        <f t="shared" si="9"/>
        <v>0</v>
      </c>
      <c r="Q218" s="58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2"/>
    </row>
    <row r="219" spans="1:45" ht="14.5" customHeight="1" x14ac:dyDescent="0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4"/>
      <c r="P219" s="188">
        <f t="shared" si="9"/>
        <v>0</v>
      </c>
      <c r="Q219" s="58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2"/>
    </row>
    <row r="220" spans="1:45" ht="14.5" customHeight="1" x14ac:dyDescent="0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4"/>
      <c r="P220" s="188">
        <f t="shared" si="9"/>
        <v>0</v>
      </c>
      <c r="Q220" s="58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2"/>
    </row>
    <row r="221" spans="1:45" ht="14.5" customHeight="1" x14ac:dyDescent="0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4"/>
      <c r="P221" s="188">
        <f t="shared" si="9"/>
        <v>0</v>
      </c>
      <c r="Q221" s="58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2"/>
    </row>
    <row r="222" spans="1:45" ht="14.5" customHeight="1" x14ac:dyDescent="0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34"/>
      <c r="P222" s="188">
        <f t="shared" si="9"/>
        <v>0</v>
      </c>
      <c r="Q222" s="58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2"/>
    </row>
    <row r="223" spans="1:45" ht="14.5" customHeight="1" x14ac:dyDescent="0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34"/>
      <c r="P223" s="188">
        <f t="shared" si="9"/>
        <v>0</v>
      </c>
      <c r="Q223" s="58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2"/>
    </row>
    <row r="224" spans="1:45" ht="14.5" customHeight="1" x14ac:dyDescent="0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4"/>
      <c r="P224" s="188">
        <f t="shared" si="9"/>
        <v>0</v>
      </c>
      <c r="Q224" s="58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2"/>
    </row>
    <row r="225" spans="1:45" ht="14.5" customHeight="1" x14ac:dyDescent="0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4"/>
      <c r="P225" s="188">
        <f t="shared" si="9"/>
        <v>0</v>
      </c>
      <c r="Q225" s="58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2"/>
    </row>
    <row r="226" spans="1:45" ht="14.5" customHeight="1" x14ac:dyDescent="0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34"/>
      <c r="P226" s="188">
        <f t="shared" si="9"/>
        <v>0</v>
      </c>
      <c r="Q226" s="58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2"/>
    </row>
    <row r="227" spans="1:45" ht="14.5" customHeight="1" x14ac:dyDescent="0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34"/>
      <c r="P227" s="188">
        <f t="shared" si="9"/>
        <v>0</v>
      </c>
      <c r="Q227" s="58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2"/>
    </row>
    <row r="228" spans="1:45" ht="14.5" customHeight="1" x14ac:dyDescent="0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4"/>
      <c r="P228" s="188">
        <f t="shared" si="9"/>
        <v>0</v>
      </c>
      <c r="Q228" s="58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2"/>
    </row>
    <row r="229" spans="1:45" ht="14.5" customHeight="1" x14ac:dyDescent="0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34"/>
      <c r="P229" s="188">
        <f t="shared" si="9"/>
        <v>0</v>
      </c>
      <c r="Q229" s="58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2"/>
    </row>
    <row r="230" spans="1:45" ht="14.5" customHeight="1" x14ac:dyDescent="0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34"/>
      <c r="P230" s="188">
        <f t="shared" si="9"/>
        <v>0</v>
      </c>
      <c r="Q230" s="58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2"/>
    </row>
    <row r="231" spans="1:45" ht="14.5" customHeight="1" x14ac:dyDescent="0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4"/>
      <c r="P231" s="188">
        <f t="shared" si="9"/>
        <v>0</v>
      </c>
      <c r="Q231" s="58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2"/>
    </row>
    <row r="232" spans="1:45" ht="14.5" customHeight="1" x14ac:dyDescent="0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4"/>
      <c r="P232" s="188">
        <f t="shared" si="9"/>
        <v>0</v>
      </c>
      <c r="Q232" s="58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2"/>
    </row>
    <row r="233" spans="1:45" ht="14.5" customHeight="1" x14ac:dyDescent="0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4"/>
      <c r="P233" s="188">
        <f t="shared" si="9"/>
        <v>0</v>
      </c>
      <c r="Q233" s="58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2"/>
    </row>
    <row r="234" spans="1:45" ht="14.5" customHeight="1" x14ac:dyDescent="0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4"/>
      <c r="P234" s="188">
        <f t="shared" si="9"/>
        <v>0</v>
      </c>
      <c r="Q234" s="58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2"/>
    </row>
    <row r="235" spans="1:45" ht="14.5" customHeight="1" x14ac:dyDescent="0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4"/>
      <c r="P235" s="188">
        <f t="shared" si="9"/>
        <v>0</v>
      </c>
      <c r="Q235" s="58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2"/>
    </row>
    <row r="236" spans="1:45" ht="14.5" customHeight="1" x14ac:dyDescent="0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4"/>
      <c r="P236" s="188">
        <f t="shared" si="9"/>
        <v>0</v>
      </c>
      <c r="Q236" s="58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2"/>
    </row>
    <row r="237" spans="1:45" ht="14.5" customHeight="1" x14ac:dyDescent="0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4"/>
      <c r="P237" s="188">
        <f t="shared" si="9"/>
        <v>0</v>
      </c>
      <c r="Q237" s="58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2"/>
    </row>
    <row r="238" spans="1:45" ht="14.5" customHeight="1" x14ac:dyDescent="0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4"/>
      <c r="P238" s="188">
        <f t="shared" si="9"/>
        <v>0</v>
      </c>
      <c r="Q238" s="58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2"/>
    </row>
    <row r="239" spans="1:45" ht="14.5" customHeight="1" x14ac:dyDescent="0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34"/>
      <c r="P239" s="188">
        <f t="shared" si="9"/>
        <v>0</v>
      </c>
      <c r="Q239" s="58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2"/>
    </row>
    <row r="240" spans="1:45" ht="14.5" customHeight="1" x14ac:dyDescent="0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34"/>
      <c r="P240" s="188">
        <f t="shared" si="9"/>
        <v>0</v>
      </c>
      <c r="Q240" s="58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2"/>
    </row>
    <row r="241" spans="1:45" ht="14.5" customHeight="1" x14ac:dyDescent="0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34"/>
      <c r="P241" s="188">
        <f t="shared" si="9"/>
        <v>0</v>
      </c>
      <c r="Q241" s="58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2"/>
    </row>
    <row r="242" spans="1:45" ht="14.5" customHeight="1" x14ac:dyDescent="0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34"/>
      <c r="P242" s="188">
        <f t="shared" si="9"/>
        <v>0</v>
      </c>
      <c r="Q242" s="58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2"/>
    </row>
    <row r="243" spans="1:45" ht="14.5" customHeight="1" x14ac:dyDescent="0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34"/>
      <c r="P243" s="188">
        <f t="shared" si="9"/>
        <v>0</v>
      </c>
      <c r="Q243" s="58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2"/>
    </row>
    <row r="244" spans="1:45" ht="14.5" customHeight="1" x14ac:dyDescent="0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34"/>
      <c r="P244" s="188">
        <f t="shared" si="9"/>
        <v>0</v>
      </c>
      <c r="Q244" s="58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2"/>
    </row>
    <row r="245" spans="1:45" ht="14.5" customHeight="1" x14ac:dyDescent="0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34"/>
      <c r="P245" s="188">
        <f t="shared" si="9"/>
        <v>0</v>
      </c>
      <c r="Q245" s="58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2"/>
    </row>
    <row r="246" spans="1:45" ht="14.5" customHeight="1" x14ac:dyDescent="0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34"/>
      <c r="P246" s="188">
        <f t="shared" si="9"/>
        <v>0</v>
      </c>
      <c r="Q246" s="58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2"/>
    </row>
    <row r="247" spans="1:45" ht="14.5" customHeight="1" x14ac:dyDescent="0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34"/>
      <c r="P247" s="188">
        <f t="shared" si="9"/>
        <v>0</v>
      </c>
      <c r="Q247" s="58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2"/>
    </row>
    <row r="248" spans="1:45" ht="14.5" customHeight="1" x14ac:dyDescent="0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34"/>
      <c r="P248" s="188">
        <f t="shared" si="9"/>
        <v>0</v>
      </c>
      <c r="Q248" s="58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2"/>
    </row>
    <row r="249" spans="1:45" ht="14.5" customHeight="1" x14ac:dyDescent="0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34"/>
      <c r="P249" s="188">
        <f t="shared" si="9"/>
        <v>0</v>
      </c>
      <c r="Q249" s="58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2"/>
    </row>
    <row r="250" spans="1:45" ht="14.5" customHeight="1" x14ac:dyDescent="0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34"/>
      <c r="P250" s="188">
        <f t="shared" si="9"/>
        <v>0</v>
      </c>
      <c r="Q250" s="58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2"/>
    </row>
    <row r="251" spans="1:45" ht="14.5" customHeight="1" x14ac:dyDescent="0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34"/>
      <c r="P251" s="188">
        <f t="shared" si="9"/>
        <v>0</v>
      </c>
      <c r="Q251" s="58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2"/>
    </row>
    <row r="252" spans="1:45" ht="14.5" customHeight="1" x14ac:dyDescent="0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4"/>
      <c r="P252" s="188">
        <f t="shared" si="9"/>
        <v>0</v>
      </c>
      <c r="Q252" s="58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2"/>
    </row>
    <row r="253" spans="1:45" ht="14.5" customHeight="1" x14ac:dyDescent="0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4"/>
      <c r="P253" s="188">
        <f t="shared" si="9"/>
        <v>0</v>
      </c>
      <c r="Q253" s="58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2"/>
    </row>
    <row r="254" spans="1:45" ht="14.5" customHeight="1" x14ac:dyDescent="0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4"/>
      <c r="P254" s="188">
        <f t="shared" si="9"/>
        <v>0</v>
      </c>
      <c r="Q254" s="58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2"/>
    </row>
    <row r="255" spans="1:45" ht="14.5" customHeight="1" x14ac:dyDescent="0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4"/>
      <c r="P255" s="188">
        <f t="shared" si="9"/>
        <v>0</v>
      </c>
      <c r="Q255" s="58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2"/>
    </row>
    <row r="256" spans="1:45" ht="14.5" customHeight="1" x14ac:dyDescent="0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4"/>
      <c r="P256" s="188">
        <f t="shared" si="9"/>
        <v>0</v>
      </c>
      <c r="Q256" s="58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2"/>
    </row>
    <row r="257" spans="1:45" ht="14.5" customHeight="1" x14ac:dyDescent="0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4"/>
      <c r="P257" s="188">
        <f t="shared" si="9"/>
        <v>0</v>
      </c>
      <c r="Q257" s="58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2"/>
    </row>
    <row r="258" spans="1:45" ht="14.5" customHeight="1" x14ac:dyDescent="0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4"/>
      <c r="P258" s="188">
        <f t="shared" si="9"/>
        <v>0</v>
      </c>
      <c r="Q258" s="58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2"/>
    </row>
    <row r="259" spans="1:45" ht="14.5" customHeight="1" x14ac:dyDescent="0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4"/>
      <c r="P259" s="188">
        <f t="shared" si="9"/>
        <v>0</v>
      </c>
      <c r="Q259" s="58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2"/>
    </row>
    <row r="260" spans="1:45" ht="14.5" customHeight="1" x14ac:dyDescent="0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34"/>
      <c r="P260" s="188">
        <f t="shared" si="9"/>
        <v>0</v>
      </c>
      <c r="Q260" s="58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2"/>
    </row>
    <row r="261" spans="1:45" ht="14.5" customHeight="1" x14ac:dyDescent="0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34"/>
      <c r="P261" s="188">
        <f t="shared" si="9"/>
        <v>0</v>
      </c>
      <c r="Q261" s="58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2"/>
    </row>
    <row r="262" spans="1:45" ht="14.5" customHeight="1" x14ac:dyDescent="0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34"/>
      <c r="P262" s="188">
        <f t="shared" si="9"/>
        <v>0</v>
      </c>
      <c r="Q262" s="58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2"/>
    </row>
    <row r="263" spans="1:45" ht="14.5" customHeight="1" x14ac:dyDescent="0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34"/>
      <c r="P263" s="188">
        <f t="shared" si="9"/>
        <v>0</v>
      </c>
      <c r="Q263" s="58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2"/>
    </row>
    <row r="264" spans="1:45" ht="14.5" customHeight="1" x14ac:dyDescent="0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34"/>
      <c r="P264" s="188">
        <f t="shared" si="9"/>
        <v>0</v>
      </c>
      <c r="Q264" s="58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2"/>
    </row>
    <row r="265" spans="1:45" ht="14.5" customHeight="1" x14ac:dyDescent="0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34"/>
      <c r="P265" s="188">
        <f t="shared" ref="P265:P319" si="10">S265</f>
        <v>0</v>
      </c>
      <c r="Q265" s="58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2"/>
    </row>
    <row r="266" spans="1:45" ht="14.5" customHeight="1" x14ac:dyDescent="0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34"/>
      <c r="P266" s="188">
        <f t="shared" si="10"/>
        <v>0</v>
      </c>
      <c r="Q266" s="58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2"/>
    </row>
    <row r="267" spans="1:45" ht="14.5" customHeight="1" x14ac:dyDescent="0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34"/>
      <c r="P267" s="188">
        <f t="shared" si="10"/>
        <v>0</v>
      </c>
      <c r="Q267" s="58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2"/>
    </row>
    <row r="268" spans="1:45" ht="14.5" customHeight="1" x14ac:dyDescent="0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34"/>
      <c r="P268" s="188">
        <f t="shared" si="10"/>
        <v>0</v>
      </c>
      <c r="Q268" s="58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2"/>
    </row>
    <row r="269" spans="1:45" ht="14.5" customHeight="1" x14ac:dyDescent="0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34"/>
      <c r="P269" s="188">
        <f t="shared" si="10"/>
        <v>0</v>
      </c>
      <c r="Q269" s="58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2"/>
    </row>
    <row r="270" spans="1:45" ht="14.5" customHeight="1" x14ac:dyDescent="0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34"/>
      <c r="P270" s="188">
        <f t="shared" si="10"/>
        <v>0</v>
      </c>
      <c r="Q270" s="58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2"/>
    </row>
    <row r="271" spans="1:45" ht="14.5" customHeight="1" x14ac:dyDescent="0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34"/>
      <c r="P271" s="188">
        <f t="shared" si="10"/>
        <v>0</v>
      </c>
      <c r="Q271" s="58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2"/>
    </row>
    <row r="272" spans="1:45" ht="14.5" customHeight="1" x14ac:dyDescent="0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34"/>
      <c r="P272" s="188">
        <f t="shared" si="10"/>
        <v>0</v>
      </c>
      <c r="Q272" s="58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2"/>
    </row>
    <row r="273" spans="1:45" ht="14.5" customHeight="1" x14ac:dyDescent="0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34"/>
      <c r="P273" s="188">
        <f t="shared" si="10"/>
        <v>0</v>
      </c>
      <c r="Q273" s="58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2"/>
    </row>
    <row r="274" spans="1:45" ht="14.5" customHeight="1" x14ac:dyDescent="0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34"/>
      <c r="P274" s="188">
        <f t="shared" si="10"/>
        <v>0</v>
      </c>
      <c r="Q274" s="58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2"/>
    </row>
    <row r="275" spans="1:45" ht="14.5" customHeight="1" x14ac:dyDescent="0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34"/>
      <c r="P275" s="188">
        <f t="shared" si="10"/>
        <v>0</v>
      </c>
      <c r="Q275" s="58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2"/>
    </row>
    <row r="276" spans="1:45" ht="14.5" customHeight="1" x14ac:dyDescent="0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34"/>
      <c r="P276" s="188">
        <f t="shared" si="10"/>
        <v>0</v>
      </c>
      <c r="Q276" s="58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2"/>
    </row>
    <row r="277" spans="1:45" ht="14.5" customHeight="1" x14ac:dyDescent="0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34"/>
      <c r="P277" s="188">
        <f t="shared" si="10"/>
        <v>0</v>
      </c>
      <c r="Q277" s="58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2"/>
    </row>
    <row r="278" spans="1:45" ht="14.5" customHeight="1" x14ac:dyDescent="0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34"/>
      <c r="P278" s="188">
        <f t="shared" si="10"/>
        <v>0</v>
      </c>
      <c r="Q278" s="58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2"/>
    </row>
    <row r="279" spans="1:45" ht="14.5" customHeight="1" x14ac:dyDescent="0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34"/>
      <c r="P279" s="188">
        <f t="shared" si="10"/>
        <v>0</v>
      </c>
      <c r="Q279" s="58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2"/>
    </row>
    <row r="280" spans="1:45" ht="14.5" customHeight="1" x14ac:dyDescent="0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34"/>
      <c r="P280" s="188">
        <f t="shared" si="10"/>
        <v>0</v>
      </c>
      <c r="Q280" s="58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2"/>
    </row>
    <row r="281" spans="1:45" ht="14.5" customHeight="1" x14ac:dyDescent="0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34"/>
      <c r="P281" s="188">
        <f t="shared" si="10"/>
        <v>0</v>
      </c>
      <c r="Q281" s="58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2"/>
    </row>
    <row r="282" spans="1:45" ht="14.5" customHeight="1" x14ac:dyDescent="0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34"/>
      <c r="P282" s="188">
        <f t="shared" si="10"/>
        <v>0</v>
      </c>
      <c r="Q282" s="58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2"/>
    </row>
    <row r="283" spans="1:45" ht="14.5" customHeight="1" x14ac:dyDescent="0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34"/>
      <c r="P283" s="188">
        <f t="shared" si="10"/>
        <v>0</v>
      </c>
      <c r="Q283" s="58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2"/>
    </row>
    <row r="284" spans="1:45" ht="14.5" customHeight="1" x14ac:dyDescent="0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4"/>
      <c r="P284" s="188">
        <f t="shared" si="10"/>
        <v>0</v>
      </c>
      <c r="Q284" s="58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2"/>
    </row>
    <row r="285" spans="1:45" ht="14.5" customHeight="1" x14ac:dyDescent="0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34"/>
      <c r="P285" s="188">
        <f t="shared" si="10"/>
        <v>0</v>
      </c>
      <c r="Q285" s="58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2"/>
    </row>
    <row r="286" spans="1:45" ht="14.5" customHeight="1" x14ac:dyDescent="0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34"/>
      <c r="P286" s="188">
        <f t="shared" si="10"/>
        <v>0</v>
      </c>
      <c r="Q286" s="58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2"/>
    </row>
    <row r="287" spans="1:45" ht="14.5" customHeight="1" x14ac:dyDescent="0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34"/>
      <c r="P287" s="188">
        <f t="shared" si="10"/>
        <v>0</v>
      </c>
      <c r="Q287" s="58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2"/>
    </row>
    <row r="288" spans="1:45" ht="14.5" customHeight="1" x14ac:dyDescent="0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4"/>
      <c r="P288" s="188">
        <f t="shared" si="10"/>
        <v>0</v>
      </c>
      <c r="Q288" s="58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2"/>
    </row>
    <row r="289" spans="1:45" ht="14.5" customHeight="1" x14ac:dyDescent="0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4"/>
      <c r="P289" s="188">
        <f t="shared" si="10"/>
        <v>0</v>
      </c>
      <c r="Q289" s="58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2"/>
    </row>
    <row r="290" spans="1:45" ht="14.5" customHeight="1" x14ac:dyDescent="0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4"/>
      <c r="P290" s="188">
        <f t="shared" si="10"/>
        <v>0</v>
      </c>
      <c r="Q290" s="58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2"/>
    </row>
    <row r="291" spans="1:45" ht="14.5" customHeight="1" x14ac:dyDescent="0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34"/>
      <c r="P291" s="188">
        <f t="shared" si="10"/>
        <v>0</v>
      </c>
      <c r="Q291" s="58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2"/>
    </row>
    <row r="292" spans="1:45" ht="14.5" customHeight="1" x14ac:dyDescent="0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4"/>
      <c r="P292" s="188">
        <f t="shared" si="10"/>
        <v>0</v>
      </c>
      <c r="Q292" s="58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2"/>
    </row>
    <row r="293" spans="1:45" ht="14.5" customHeight="1" x14ac:dyDescent="0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34"/>
      <c r="P293" s="188">
        <f t="shared" si="10"/>
        <v>0</v>
      </c>
      <c r="Q293" s="58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2"/>
    </row>
    <row r="294" spans="1:45" ht="14.5" customHeight="1" x14ac:dyDescent="0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34"/>
      <c r="P294" s="188">
        <f t="shared" si="10"/>
        <v>0</v>
      </c>
      <c r="Q294" s="58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2"/>
    </row>
    <row r="295" spans="1:45" ht="14.5" customHeight="1" x14ac:dyDescent="0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34"/>
      <c r="P295" s="188">
        <f t="shared" si="10"/>
        <v>0</v>
      </c>
      <c r="Q295" s="58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2"/>
    </row>
    <row r="296" spans="1:45" ht="14.5" customHeight="1" x14ac:dyDescent="0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34"/>
      <c r="P296" s="188">
        <f t="shared" si="10"/>
        <v>0</v>
      </c>
      <c r="Q296" s="58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2"/>
    </row>
    <row r="297" spans="1:45" ht="14.5" customHeight="1" x14ac:dyDescent="0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4"/>
      <c r="P297" s="188">
        <f t="shared" si="10"/>
        <v>0</v>
      </c>
      <c r="Q297" s="58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2"/>
    </row>
    <row r="298" spans="1:45" ht="14.5" customHeight="1" x14ac:dyDescent="0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4"/>
      <c r="P298" s="188">
        <f t="shared" si="10"/>
        <v>0</v>
      </c>
      <c r="Q298" s="58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2"/>
    </row>
    <row r="299" spans="1:45" ht="14.5" customHeight="1" x14ac:dyDescent="0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4"/>
      <c r="P299" s="188">
        <f t="shared" si="10"/>
        <v>0</v>
      </c>
      <c r="Q299" s="58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2"/>
    </row>
    <row r="300" spans="1:45" ht="14.5" customHeight="1" x14ac:dyDescent="0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4"/>
      <c r="P300" s="188">
        <f t="shared" si="10"/>
        <v>0</v>
      </c>
      <c r="Q300" s="58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2"/>
    </row>
    <row r="301" spans="1:45" ht="14.5" customHeight="1" x14ac:dyDescent="0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4"/>
      <c r="P301" s="188">
        <f t="shared" si="10"/>
        <v>0</v>
      </c>
      <c r="Q301" s="58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2"/>
    </row>
    <row r="302" spans="1:45" ht="14.5" customHeight="1" x14ac:dyDescent="0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4"/>
      <c r="P302" s="188">
        <f t="shared" si="10"/>
        <v>0</v>
      </c>
      <c r="Q302" s="58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2"/>
    </row>
    <row r="303" spans="1:45" ht="14.5" customHeight="1" x14ac:dyDescent="0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4"/>
      <c r="P303" s="188">
        <f t="shared" si="10"/>
        <v>0</v>
      </c>
      <c r="Q303" s="58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2"/>
    </row>
    <row r="304" spans="1:45" ht="14.5" customHeight="1" x14ac:dyDescent="0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4"/>
      <c r="P304" s="188">
        <f t="shared" si="10"/>
        <v>0</v>
      </c>
      <c r="Q304" s="58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2"/>
    </row>
    <row r="305" spans="1:45" ht="14.5" customHeight="1" x14ac:dyDescent="0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4"/>
      <c r="P305" s="188">
        <f t="shared" si="10"/>
        <v>0</v>
      </c>
      <c r="Q305" s="58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2"/>
    </row>
    <row r="306" spans="1:45" ht="14.5" customHeight="1" x14ac:dyDescent="0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4"/>
      <c r="P306" s="188">
        <f t="shared" si="10"/>
        <v>0</v>
      </c>
      <c r="Q306" s="58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2"/>
    </row>
    <row r="307" spans="1:45" ht="14.5" customHeight="1" x14ac:dyDescent="0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4"/>
      <c r="P307" s="188">
        <f t="shared" si="10"/>
        <v>0</v>
      </c>
      <c r="Q307" s="58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2"/>
    </row>
    <row r="308" spans="1:45" ht="14.5" customHeight="1" x14ac:dyDescent="0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4"/>
      <c r="P308" s="188">
        <f t="shared" si="10"/>
        <v>0</v>
      </c>
      <c r="Q308" s="58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2"/>
    </row>
    <row r="309" spans="1:45" ht="14.5" customHeight="1" x14ac:dyDescent="0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4"/>
      <c r="P309" s="188">
        <f t="shared" si="10"/>
        <v>0</v>
      </c>
      <c r="Q309" s="58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2"/>
    </row>
    <row r="310" spans="1:45" ht="14.5" customHeight="1" x14ac:dyDescent="0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4"/>
      <c r="P310" s="188">
        <f t="shared" si="10"/>
        <v>0</v>
      </c>
      <c r="Q310" s="58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2"/>
    </row>
    <row r="311" spans="1:45" ht="14.5" customHeight="1" x14ac:dyDescent="0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4"/>
      <c r="P311" s="188">
        <f t="shared" si="10"/>
        <v>0</v>
      </c>
      <c r="Q311" s="58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2"/>
    </row>
    <row r="312" spans="1:45" ht="14.5" customHeight="1" x14ac:dyDescent="0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4"/>
      <c r="P312" s="188">
        <f t="shared" si="10"/>
        <v>0</v>
      </c>
      <c r="Q312" s="58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2"/>
    </row>
    <row r="313" spans="1:45" ht="14.5" customHeight="1" x14ac:dyDescent="0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4"/>
      <c r="P313" s="188">
        <f t="shared" si="10"/>
        <v>0</v>
      </c>
      <c r="Q313" s="58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2"/>
    </row>
    <row r="314" spans="1:45" ht="14.5" customHeight="1" x14ac:dyDescent="0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4"/>
      <c r="P314" s="188">
        <f t="shared" si="10"/>
        <v>0</v>
      </c>
      <c r="Q314" s="58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2"/>
    </row>
    <row r="315" spans="1:45" ht="14.5" customHeight="1" x14ac:dyDescent="0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4"/>
      <c r="P315" s="188">
        <f t="shared" si="10"/>
        <v>0</v>
      </c>
      <c r="Q315" s="58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2"/>
    </row>
    <row r="316" spans="1:45" ht="14.5" customHeight="1" x14ac:dyDescent="0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4"/>
      <c r="P316" s="188">
        <f t="shared" si="10"/>
        <v>0</v>
      </c>
      <c r="Q316" s="58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2"/>
    </row>
    <row r="317" spans="1:45" ht="14.5" customHeight="1" x14ac:dyDescent="0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4"/>
      <c r="P317" s="188">
        <f t="shared" si="10"/>
        <v>0</v>
      </c>
      <c r="Q317" s="58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2"/>
    </row>
    <row r="318" spans="1:45" ht="14.5" customHeight="1" x14ac:dyDescent="0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4"/>
      <c r="P318" s="188">
        <f t="shared" si="10"/>
        <v>0</v>
      </c>
      <c r="Q318" s="58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2"/>
    </row>
    <row r="319" spans="1:45" ht="14.5" customHeight="1" x14ac:dyDescent="0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4"/>
      <c r="P319" s="188">
        <f t="shared" si="10"/>
        <v>0</v>
      </c>
      <c r="Q319" s="58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2"/>
    </row>
    <row r="320" spans="1:45" ht="14.5" customHeight="1" x14ac:dyDescent="0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4"/>
      <c r="P320" s="40"/>
      <c r="Q320" s="58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2"/>
    </row>
    <row r="321" spans="1:45" ht="14.5" customHeight="1" x14ac:dyDescent="0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4"/>
      <c r="P321" s="40"/>
      <c r="Q321" s="58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2"/>
    </row>
    <row r="322" spans="1:45" ht="14.5" customHeight="1" x14ac:dyDescent="0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4"/>
      <c r="P322" s="40"/>
      <c r="Q322" s="58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2"/>
    </row>
    <row r="323" spans="1:45" ht="14.5" customHeight="1" x14ac:dyDescent="0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4"/>
      <c r="P323" s="40"/>
      <c r="Q323" s="58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2"/>
    </row>
    <row r="324" spans="1:45" ht="14.5" customHeight="1" x14ac:dyDescent="0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4"/>
      <c r="P324" s="40"/>
      <c r="Q324" s="58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2"/>
    </row>
    <row r="325" spans="1:45" ht="14.5" customHeight="1" x14ac:dyDescent="0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4"/>
      <c r="P325" s="40"/>
      <c r="Q325" s="58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2"/>
    </row>
    <row r="326" spans="1:45" ht="14.5" customHeight="1" x14ac:dyDescent="0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4"/>
      <c r="P326" s="40"/>
      <c r="Q326" s="58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2"/>
    </row>
    <row r="327" spans="1:45" ht="14.5" customHeight="1" x14ac:dyDescent="0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4"/>
      <c r="P327" s="40"/>
      <c r="Q327" s="58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2"/>
    </row>
    <row r="328" spans="1:45" ht="14.5" customHeight="1" x14ac:dyDescent="0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4"/>
      <c r="P328" s="40"/>
      <c r="Q328" s="58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2"/>
    </row>
    <row r="329" spans="1:45" ht="14.5" customHeight="1" x14ac:dyDescent="0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4"/>
      <c r="P329" s="40"/>
      <c r="Q329" s="58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2"/>
    </row>
    <row r="330" spans="1:45" ht="14.5" customHeight="1" x14ac:dyDescent="0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4"/>
      <c r="P330" s="40"/>
      <c r="Q330" s="58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2"/>
    </row>
    <row r="331" spans="1:45" ht="14.5" customHeight="1" x14ac:dyDescent="0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4"/>
      <c r="P331" s="40"/>
      <c r="Q331" s="58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2"/>
    </row>
    <row r="332" spans="1:45" ht="14.5" customHeight="1" x14ac:dyDescent="0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4"/>
      <c r="P332" s="40"/>
      <c r="Q332" s="58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2"/>
    </row>
    <row r="333" spans="1:45" ht="14.5" customHeight="1" x14ac:dyDescent="0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4"/>
      <c r="P333" s="40"/>
      <c r="Q333" s="58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2"/>
    </row>
    <row r="334" spans="1:45" ht="14.5" customHeight="1" x14ac:dyDescent="0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4"/>
      <c r="P334" s="40"/>
      <c r="Q334" s="58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2"/>
    </row>
    <row r="335" spans="1:45" ht="14.5" customHeight="1" x14ac:dyDescent="0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4"/>
      <c r="P335" s="40"/>
      <c r="Q335" s="58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2"/>
    </row>
    <row r="336" spans="1:45" ht="14.5" customHeight="1" x14ac:dyDescent="0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4"/>
      <c r="P336" s="40"/>
      <c r="Q336" s="58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2"/>
    </row>
    <row r="337" spans="1:45" ht="14.5" customHeight="1" x14ac:dyDescent="0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4"/>
      <c r="P337" s="40"/>
      <c r="Q337" s="58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2"/>
    </row>
    <row r="338" spans="1:45" ht="14.5" customHeight="1" x14ac:dyDescent="0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4"/>
      <c r="P338" s="40"/>
      <c r="Q338" s="58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2"/>
    </row>
    <row r="339" spans="1:45" ht="14.5" customHeight="1" x14ac:dyDescent="0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4"/>
      <c r="P339" s="40"/>
      <c r="Q339" s="58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2"/>
    </row>
    <row r="340" spans="1:45" ht="14.5" customHeight="1" x14ac:dyDescent="0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4"/>
      <c r="P340" s="40"/>
      <c r="Q340" s="58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2"/>
    </row>
    <row r="341" spans="1:45" ht="14.5" customHeight="1" x14ac:dyDescent="0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4"/>
      <c r="P341" s="40"/>
      <c r="Q341" s="58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2"/>
    </row>
    <row r="342" spans="1:45" ht="14.5" customHeight="1" x14ac:dyDescent="0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4"/>
      <c r="P342" s="40"/>
      <c r="Q342" s="58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2"/>
    </row>
    <row r="343" spans="1:45" ht="14.5" customHeight="1" x14ac:dyDescent="0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4"/>
      <c r="P343" s="40"/>
      <c r="Q343" s="58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2"/>
    </row>
    <row r="344" spans="1:45" ht="14.5" customHeight="1" x14ac:dyDescent="0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4"/>
      <c r="P344" s="40"/>
      <c r="Q344" s="58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2"/>
    </row>
    <row r="345" spans="1:45" ht="14.5" customHeight="1" x14ac:dyDescent="0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4"/>
      <c r="P345" s="40"/>
      <c r="Q345" s="58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2"/>
    </row>
    <row r="346" spans="1:45" ht="14.5" customHeight="1" x14ac:dyDescent="0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4"/>
      <c r="P346" s="40"/>
      <c r="Q346" s="58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2"/>
    </row>
    <row r="347" spans="1:45" ht="14.5" customHeight="1" x14ac:dyDescent="0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4"/>
      <c r="P347" s="40"/>
      <c r="Q347" s="58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2"/>
    </row>
    <row r="348" spans="1:45" ht="14.5" customHeight="1" x14ac:dyDescent="0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4"/>
      <c r="P348" s="40"/>
      <c r="Q348" s="58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2"/>
    </row>
    <row r="349" spans="1:45" ht="14.5" customHeight="1" x14ac:dyDescent="0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4"/>
      <c r="P349" s="40"/>
      <c r="Q349" s="58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2"/>
    </row>
    <row r="350" spans="1:45" ht="14.5" customHeight="1" x14ac:dyDescent="0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4"/>
      <c r="P350" s="40"/>
      <c r="Q350" s="58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2"/>
    </row>
    <row r="351" spans="1:45" ht="14.5" customHeight="1" x14ac:dyDescent="0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4"/>
      <c r="P351" s="40"/>
      <c r="Q351" s="58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2"/>
    </row>
    <row r="352" spans="1:45" ht="14.5" customHeight="1" x14ac:dyDescent="0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4"/>
      <c r="P352" s="40"/>
      <c r="Q352" s="58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2"/>
    </row>
    <row r="353" spans="1:45" ht="14.5" customHeight="1" x14ac:dyDescent="0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4"/>
      <c r="P353" s="40"/>
      <c r="Q353" s="58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2"/>
    </row>
    <row r="354" spans="1:45" ht="14.5" customHeight="1" x14ac:dyDescent="0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4"/>
      <c r="P354" s="40"/>
      <c r="Q354" s="58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2"/>
    </row>
    <row r="355" spans="1:45" ht="14.5" customHeight="1" x14ac:dyDescent="0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4"/>
      <c r="P355" s="40"/>
      <c r="Q355" s="58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2"/>
    </row>
    <row r="356" spans="1:45" ht="14.5" customHeight="1" x14ac:dyDescent="0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4"/>
      <c r="P356" s="40"/>
      <c r="Q356" s="58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2"/>
    </row>
    <row r="357" spans="1:45" ht="14.5" customHeight="1" x14ac:dyDescent="0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4"/>
      <c r="P357" s="40"/>
      <c r="Q357" s="58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2"/>
    </row>
    <row r="358" spans="1:45" ht="14.5" customHeight="1" x14ac:dyDescent="0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4"/>
      <c r="P358" s="40"/>
      <c r="Q358" s="58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2"/>
    </row>
    <row r="359" spans="1:45" ht="14.5" customHeight="1" x14ac:dyDescent="0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4"/>
      <c r="P359" s="40"/>
      <c r="Q359" s="58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2"/>
    </row>
    <row r="360" spans="1:45" ht="14.5" customHeight="1" x14ac:dyDescent="0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4"/>
      <c r="P360" s="40"/>
      <c r="Q360" s="58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2"/>
    </row>
    <row r="361" spans="1:45" ht="14.5" customHeight="1" x14ac:dyDescent="0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4"/>
      <c r="P361" s="40"/>
      <c r="Q361" s="58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2"/>
    </row>
    <row r="362" spans="1:45" ht="14.5" customHeight="1" x14ac:dyDescent="0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4"/>
      <c r="P362" s="40"/>
      <c r="Q362" s="58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2"/>
    </row>
    <row r="363" spans="1:45" ht="14.5" customHeight="1" x14ac:dyDescent="0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4"/>
      <c r="P363" s="40"/>
      <c r="Q363" s="58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2"/>
    </row>
    <row r="364" spans="1:45" ht="14.5" customHeight="1" x14ac:dyDescent="0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4"/>
      <c r="P364" s="40"/>
      <c r="Q364" s="58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2"/>
    </row>
    <row r="365" spans="1:45" ht="14.5" customHeight="1" x14ac:dyDescent="0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4"/>
      <c r="P365" s="40"/>
      <c r="Q365" s="58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2"/>
    </row>
    <row r="366" spans="1:45" ht="14.5" customHeight="1" x14ac:dyDescent="0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4"/>
      <c r="P366" s="40"/>
      <c r="Q366" s="58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2"/>
    </row>
    <row r="367" spans="1:45" ht="14.5" customHeight="1" x14ac:dyDescent="0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4"/>
      <c r="P367" s="40"/>
      <c r="Q367" s="58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2"/>
    </row>
    <row r="368" spans="1:45" ht="14.5" customHeight="1" x14ac:dyDescent="0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4"/>
      <c r="P368" s="40"/>
      <c r="Q368" s="58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2"/>
    </row>
    <row r="369" spans="1:45" ht="14.5" customHeight="1" x14ac:dyDescent="0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4"/>
      <c r="P369" s="40"/>
      <c r="Q369" s="58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2"/>
    </row>
    <row r="370" spans="1:45" ht="14.5" customHeight="1" x14ac:dyDescent="0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4"/>
      <c r="P370" s="40"/>
      <c r="Q370" s="58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2"/>
    </row>
    <row r="371" spans="1:45" ht="14.5" customHeight="1" x14ac:dyDescent="0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4"/>
      <c r="P371" s="40"/>
      <c r="Q371" s="58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2"/>
    </row>
    <row r="372" spans="1:45" ht="14.5" customHeight="1" x14ac:dyDescent="0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4"/>
      <c r="P372" s="40"/>
      <c r="Q372" s="58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2"/>
    </row>
    <row r="373" spans="1:45" ht="14.5" customHeight="1" x14ac:dyDescent="0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4"/>
      <c r="P373" s="40"/>
      <c r="Q373" s="58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2"/>
    </row>
    <row r="374" spans="1:45" ht="14.5" customHeight="1" x14ac:dyDescent="0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4"/>
      <c r="P374" s="40"/>
      <c r="Q374" s="58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2"/>
    </row>
    <row r="375" spans="1:45" ht="14.5" customHeight="1" x14ac:dyDescent="0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4"/>
      <c r="P375" s="40"/>
      <c r="Q375" s="58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2"/>
    </row>
    <row r="376" spans="1:45" ht="14.5" customHeight="1" x14ac:dyDescent="0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4"/>
      <c r="P376" s="40"/>
      <c r="Q376" s="58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2"/>
    </row>
    <row r="377" spans="1:45" ht="14.5" customHeight="1" x14ac:dyDescent="0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4"/>
      <c r="P377" s="40"/>
      <c r="Q377" s="58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2"/>
    </row>
    <row r="378" spans="1:45" ht="14.5" customHeight="1" x14ac:dyDescent="0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4"/>
      <c r="P378" s="40"/>
      <c r="Q378" s="58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2"/>
    </row>
    <row r="379" spans="1:45" ht="14.5" customHeight="1" x14ac:dyDescent="0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4"/>
      <c r="P379" s="40"/>
      <c r="Q379" s="58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2"/>
    </row>
    <row r="380" spans="1:45" ht="14.5" customHeight="1" x14ac:dyDescent="0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4"/>
      <c r="P380" s="40"/>
      <c r="Q380" s="58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2"/>
    </row>
    <row r="381" spans="1:45" ht="14.5" customHeight="1" x14ac:dyDescent="0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4"/>
      <c r="P381" s="40"/>
      <c r="Q381" s="58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2"/>
    </row>
    <row r="382" spans="1:45" ht="14.5" customHeight="1" x14ac:dyDescent="0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4"/>
      <c r="P382" s="40"/>
      <c r="Q382" s="58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2"/>
    </row>
    <row r="383" spans="1:45" ht="14.5" customHeight="1" x14ac:dyDescent="0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4"/>
      <c r="P383" s="40"/>
      <c r="Q383" s="58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2"/>
    </row>
    <row r="384" spans="1:45" ht="14.5" customHeight="1" x14ac:dyDescent="0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4"/>
      <c r="P384" s="40"/>
      <c r="Q384" s="58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2"/>
    </row>
    <row r="385" spans="1:45" ht="14.5" customHeight="1" x14ac:dyDescent="0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4"/>
      <c r="P385" s="40"/>
      <c r="Q385" s="58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2"/>
    </row>
    <row r="386" spans="1:45" ht="14.5" customHeight="1" x14ac:dyDescent="0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4"/>
      <c r="P386" s="40"/>
      <c r="Q386" s="58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2"/>
    </row>
    <row r="387" spans="1:45" ht="14.5" customHeight="1" x14ac:dyDescent="0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4"/>
      <c r="P387" s="40"/>
      <c r="Q387" s="58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2"/>
    </row>
    <row r="388" spans="1:45" ht="14.5" customHeight="1" x14ac:dyDescent="0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4"/>
      <c r="P388" s="40"/>
      <c r="Q388" s="58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2"/>
    </row>
    <row r="389" spans="1:45" ht="14.5" customHeight="1" x14ac:dyDescent="0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4"/>
      <c r="P389" s="40"/>
      <c r="Q389" s="58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2"/>
    </row>
    <row r="390" spans="1:45" ht="14.5" customHeight="1" x14ac:dyDescent="0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4"/>
      <c r="P390" s="40"/>
      <c r="Q390" s="58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2"/>
    </row>
    <row r="391" spans="1:45" ht="14.5" customHeight="1" x14ac:dyDescent="0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4"/>
      <c r="P391" s="40"/>
      <c r="Q391" s="58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2"/>
    </row>
    <row r="392" spans="1:45" ht="14.5" customHeight="1" x14ac:dyDescent="0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4"/>
      <c r="P392" s="40"/>
      <c r="Q392" s="58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2"/>
    </row>
    <row r="393" spans="1:45" ht="14.5" customHeight="1" x14ac:dyDescent="0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4"/>
      <c r="P393" s="40"/>
      <c r="Q393" s="58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2"/>
    </row>
    <row r="394" spans="1:45" ht="14.5" customHeight="1" x14ac:dyDescent="0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4"/>
      <c r="P394" s="40"/>
      <c r="Q394" s="58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2"/>
    </row>
    <row r="395" spans="1:45" ht="14.5" customHeight="1" x14ac:dyDescent="0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4"/>
      <c r="P395" s="40"/>
      <c r="Q395" s="58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2"/>
    </row>
    <row r="396" spans="1:45" ht="14.5" customHeight="1" x14ac:dyDescent="0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4"/>
      <c r="P396" s="40"/>
      <c r="Q396" s="58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2"/>
    </row>
    <row r="397" spans="1:45" ht="14.5" customHeight="1" x14ac:dyDescent="0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4"/>
      <c r="P397" s="40"/>
      <c r="Q397" s="58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2"/>
    </row>
    <row r="398" spans="1:45" ht="14.5" customHeight="1" x14ac:dyDescent="0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4"/>
      <c r="P398" s="40"/>
      <c r="Q398" s="58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2"/>
    </row>
    <row r="399" spans="1:45" ht="14.5" customHeight="1" x14ac:dyDescent="0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4"/>
      <c r="P399" s="40"/>
      <c r="Q399" s="58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2"/>
    </row>
    <row r="400" spans="1:45" ht="14.5" customHeight="1" x14ac:dyDescent="0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4"/>
      <c r="P400" s="40"/>
      <c r="Q400" s="58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2"/>
    </row>
    <row r="401" spans="1:45" ht="14.5" customHeight="1" x14ac:dyDescent="0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</sheetData>
  <mergeCells count="1">
    <mergeCell ref="E5:F5"/>
  </mergeCells>
  <conditionalFormatting sqref="C8:C43">
    <cfRule type="cellIs" dxfId="3" priority="4" operator="lessThan">
      <formula>0</formula>
    </cfRule>
  </conditionalFormatting>
  <conditionalFormatting sqref="J8:J43">
    <cfRule type="cellIs" dxfId="2" priority="1" operator="equal">
      <formula>1</formula>
    </cfRule>
    <cfRule type="cellIs" dxfId="1" priority="2" operator="greaterThan">
      <formula>1</formula>
    </cfRule>
    <cfRule type="cellIs" dxfId="0" priority="3" operator="lessThan">
      <formula>1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5F67-ECF1-4214-BE94-5F7603461E36}">
  <sheetPr>
    <tabColor rgb="FF820000"/>
  </sheetPr>
  <dimension ref="A1:HT237"/>
  <sheetViews>
    <sheetView zoomScale="85" zoomScaleNormal="85" workbookViewId="0">
      <pane xSplit="3" ySplit="4" topLeftCell="D5" activePane="bottomRight" state="frozen"/>
      <selection activeCell="N13" sqref="N13"/>
      <selection pane="topRight" activeCell="N13" sqref="N13"/>
      <selection pane="bottomLeft" activeCell="N13" sqref="N13"/>
      <selection pane="bottomRight" activeCell="N13" sqref="N13"/>
    </sheetView>
  </sheetViews>
  <sheetFormatPr defaultColWidth="0" defaultRowHeight="14.75" zeroHeight="1" x14ac:dyDescent="0.75"/>
  <cols>
    <col min="1" max="1" width="7" customWidth="1"/>
    <col min="2" max="11" width="8.76953125" customWidth="1"/>
    <col min="12" max="12" width="2.26953125" customWidth="1"/>
    <col min="13" max="13" width="8.76953125" customWidth="1"/>
    <col min="14" max="14" width="19.76953125" customWidth="1"/>
    <col min="15" max="15" width="2.26953125" customWidth="1"/>
    <col min="16" max="16" width="7" customWidth="1"/>
    <col min="17" max="228" width="8.76953125" customWidth="1"/>
    <col min="229" max="16384" width="8.76953125" hidden="1"/>
  </cols>
  <sheetData>
    <row r="1" spans="1:228" ht="18.5" x14ac:dyDescent="0.9">
      <c r="A1" s="1" t="s">
        <v>1011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</row>
    <row r="2" spans="1:228" x14ac:dyDescent="0.75">
      <c r="A2" s="29" t="s">
        <v>285</v>
      </c>
      <c r="B2" s="2"/>
      <c r="C2" s="2"/>
      <c r="D2" s="31" t="str">
        <f t="shared" ref="D2:K2" si="0">IF(AND(D4&lt;&gt;"",SUM(D5:D236)=0),"Missing","")</f>
        <v/>
      </c>
      <c r="E2" s="31" t="str">
        <f t="shared" si="0"/>
        <v/>
      </c>
      <c r="F2" s="31" t="str">
        <f t="shared" si="0"/>
        <v/>
      </c>
      <c r="G2" s="31" t="str">
        <f t="shared" si="0"/>
        <v/>
      </c>
      <c r="H2" s="31" t="str">
        <f t="shared" si="0"/>
        <v/>
      </c>
      <c r="I2" s="31" t="str">
        <f t="shared" si="0"/>
        <v/>
      </c>
      <c r="J2" s="31" t="str">
        <f t="shared" si="0"/>
        <v/>
      </c>
      <c r="K2" s="31" t="str">
        <f t="shared" si="0"/>
        <v/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</row>
    <row r="3" spans="1:228" x14ac:dyDescent="0.75">
      <c r="A3" s="2"/>
      <c r="B3" s="2"/>
      <c r="C3" s="2"/>
      <c r="D3" s="95" t="str">
        <f>IF(ISNA(VLOOKUP(D4,$M$5:$N$220,2,0)),"",VLOOKUP(D4,$M$5:$N$220,2,0))</f>
        <v>Costa Rica</v>
      </c>
      <c r="E3" s="95" t="str">
        <f t="shared" ref="E3:K3" si="1">IF(ISNA(VLOOKUP(E4,$M$5:$N$220,2,0)),"",VLOOKUP(E4,$M$5:$N$220,2,0))</f>
        <v>Nicaragua</v>
      </c>
      <c r="F3" s="95" t="str">
        <f t="shared" si="1"/>
        <v>Mexico</v>
      </c>
      <c r="G3" s="95" t="str">
        <f t="shared" si="1"/>
        <v>Belize</v>
      </c>
      <c r="H3" s="95" t="str">
        <f t="shared" si="1"/>
        <v/>
      </c>
      <c r="I3" s="95" t="str">
        <f t="shared" si="1"/>
        <v/>
      </c>
      <c r="J3" s="95" t="str">
        <f t="shared" si="1"/>
        <v/>
      </c>
      <c r="K3" s="95" t="str">
        <f t="shared" si="1"/>
        <v/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</row>
    <row r="4" spans="1:228" x14ac:dyDescent="0.75">
      <c r="A4" s="2"/>
      <c r="B4" s="2"/>
      <c r="C4" s="99" t="s">
        <v>1012</v>
      </c>
      <c r="D4" s="84" t="s">
        <v>1013</v>
      </c>
      <c r="E4" s="98" t="s">
        <v>539</v>
      </c>
      <c r="F4" s="98" t="s">
        <v>517</v>
      </c>
      <c r="G4" s="84" t="s">
        <v>373</v>
      </c>
      <c r="H4" s="84"/>
      <c r="I4" s="84"/>
      <c r="J4" s="84"/>
      <c r="K4" s="84"/>
      <c r="L4" s="2"/>
      <c r="M4" s="97" t="s">
        <v>1014</v>
      </c>
      <c r="N4" s="70"/>
      <c r="O4" s="2"/>
      <c r="P4" s="51" t="s">
        <v>780</v>
      </c>
      <c r="Q4" s="52" t="s">
        <v>1015</v>
      </c>
      <c r="R4" s="54" t="s">
        <v>344</v>
      </c>
      <c r="S4" s="54" t="s">
        <v>350</v>
      </c>
      <c r="T4" s="54" t="s">
        <v>346</v>
      </c>
      <c r="U4" s="54" t="s">
        <v>626</v>
      </c>
      <c r="V4" s="54" t="s">
        <v>353</v>
      </c>
      <c r="W4" s="54" t="s">
        <v>355</v>
      </c>
      <c r="X4" s="54" t="s">
        <v>1016</v>
      </c>
      <c r="Y4" s="54" t="s">
        <v>351</v>
      </c>
      <c r="Z4" s="54" t="s">
        <v>357</v>
      </c>
      <c r="AA4" s="54" t="s">
        <v>359</v>
      </c>
      <c r="AB4" s="54" t="s">
        <v>360</v>
      </c>
      <c r="AC4" s="54" t="s">
        <v>394</v>
      </c>
      <c r="AD4" s="54" t="s">
        <v>371</v>
      </c>
      <c r="AE4" s="54" t="s">
        <v>375</v>
      </c>
      <c r="AF4" s="54" t="s">
        <v>392</v>
      </c>
      <c r="AG4" s="54" t="s">
        <v>366</v>
      </c>
      <c r="AH4" s="54" t="s">
        <v>390</v>
      </c>
      <c r="AI4" s="54" t="s">
        <v>364</v>
      </c>
      <c r="AJ4" s="54" t="s">
        <v>362</v>
      </c>
      <c r="AK4" s="54" t="s">
        <v>383</v>
      </c>
      <c r="AL4" s="54" t="s">
        <v>369</v>
      </c>
      <c r="AM4" s="54" t="s">
        <v>373</v>
      </c>
      <c r="AN4" s="54" t="s">
        <v>377</v>
      </c>
      <c r="AO4" s="54" t="s">
        <v>381</v>
      </c>
      <c r="AP4" s="54" t="s">
        <v>386</v>
      </c>
      <c r="AQ4" s="54" t="s">
        <v>367</v>
      </c>
      <c r="AR4" s="54" t="s">
        <v>388</v>
      </c>
      <c r="AS4" s="54" t="s">
        <v>379</v>
      </c>
      <c r="AT4" s="54" t="s">
        <v>385</v>
      </c>
      <c r="AU4" s="54" t="s">
        <v>406</v>
      </c>
      <c r="AV4" s="54" t="s">
        <v>402</v>
      </c>
      <c r="AW4" s="54" t="s">
        <v>599</v>
      </c>
      <c r="AX4" s="54" t="s">
        <v>410</v>
      </c>
      <c r="AY4" s="54" t="s">
        <v>414</v>
      </c>
      <c r="AZ4" s="54" t="s">
        <v>1017</v>
      </c>
      <c r="BA4" s="54" t="s">
        <v>400</v>
      </c>
      <c r="BB4" s="54" t="s">
        <v>418</v>
      </c>
      <c r="BC4" s="54" t="s">
        <v>420</v>
      </c>
      <c r="BD4" s="54" t="s">
        <v>1018</v>
      </c>
      <c r="BE4" s="54" t="s">
        <v>415</v>
      </c>
      <c r="BF4" s="54" t="s">
        <v>417</v>
      </c>
      <c r="BG4" s="54" t="s">
        <v>396</v>
      </c>
      <c r="BH4" s="54" t="s">
        <v>1013</v>
      </c>
      <c r="BI4" s="54" t="s">
        <v>1019</v>
      </c>
      <c r="BJ4" s="54" t="s">
        <v>404</v>
      </c>
      <c r="BK4" s="54" t="s">
        <v>423</v>
      </c>
      <c r="BL4" s="54" t="s">
        <v>451</v>
      </c>
      <c r="BM4" s="54" t="s">
        <v>427</v>
      </c>
      <c r="BN4" s="54" t="s">
        <v>429</v>
      </c>
      <c r="BO4" s="54" t="s">
        <v>426</v>
      </c>
      <c r="BP4" s="54" t="s">
        <v>430</v>
      </c>
      <c r="BQ4" s="54" t="s">
        <v>348</v>
      </c>
      <c r="BR4" s="54" t="s">
        <v>432</v>
      </c>
      <c r="BS4" s="53" t="s">
        <v>434</v>
      </c>
      <c r="BT4" s="53" t="s">
        <v>438</v>
      </c>
      <c r="BU4" s="53" t="s">
        <v>1020</v>
      </c>
      <c r="BV4" s="53" t="s">
        <v>590</v>
      </c>
      <c r="BW4" s="53" t="s">
        <v>440</v>
      </c>
      <c r="BX4" s="53" t="s">
        <v>342</v>
      </c>
      <c r="BY4" s="53" t="s">
        <v>445</v>
      </c>
      <c r="BZ4" s="53" t="s">
        <v>1021</v>
      </c>
      <c r="CA4" s="53" t="s">
        <v>446</v>
      </c>
      <c r="CB4" s="53" t="s">
        <v>1022</v>
      </c>
      <c r="CC4" s="53" t="s">
        <v>1023</v>
      </c>
      <c r="CD4" s="53" t="s">
        <v>447</v>
      </c>
      <c r="CE4" s="53" t="s">
        <v>627</v>
      </c>
      <c r="CF4" s="53" t="s">
        <v>450</v>
      </c>
      <c r="CG4" s="53" t="s">
        <v>453</v>
      </c>
      <c r="CH4" s="53" t="s">
        <v>460</v>
      </c>
      <c r="CI4" s="53" t="s">
        <v>1024</v>
      </c>
      <c r="CJ4" s="53" t="s">
        <v>448</v>
      </c>
      <c r="CK4" s="53" t="s">
        <v>461</v>
      </c>
      <c r="CL4" s="53" t="s">
        <v>437</v>
      </c>
      <c r="CM4" s="53" t="s">
        <v>456</v>
      </c>
      <c r="CN4" s="53" t="s">
        <v>458</v>
      </c>
      <c r="CO4" s="53" t="s">
        <v>459</v>
      </c>
      <c r="CP4" s="53" t="s">
        <v>1025</v>
      </c>
      <c r="CQ4" s="53" t="s">
        <v>1026</v>
      </c>
      <c r="CR4" s="53" t="s">
        <v>462</v>
      </c>
      <c r="CS4" s="53" t="s">
        <v>1027</v>
      </c>
      <c r="CT4" s="53" t="s">
        <v>1028</v>
      </c>
      <c r="CU4" s="53" t="s">
        <v>463</v>
      </c>
      <c r="CV4" s="53" t="s">
        <v>1029</v>
      </c>
      <c r="CW4" s="53" t="s">
        <v>465</v>
      </c>
      <c r="CX4" s="53" t="s">
        <v>1030</v>
      </c>
      <c r="CY4" s="53" t="s">
        <v>470</v>
      </c>
      <c r="CZ4" s="53" t="s">
        <v>467</v>
      </c>
      <c r="DA4" s="53" t="s">
        <v>469</v>
      </c>
      <c r="DB4" s="53" t="s">
        <v>1031</v>
      </c>
      <c r="DC4" s="53" t="s">
        <v>473</v>
      </c>
      <c r="DD4" s="53" t="s">
        <v>475</v>
      </c>
      <c r="DE4" s="53" t="s">
        <v>476</v>
      </c>
      <c r="DF4" s="53" t="s">
        <v>480</v>
      </c>
      <c r="DG4" s="53" t="s">
        <v>478</v>
      </c>
      <c r="DH4" s="53" t="s">
        <v>482</v>
      </c>
      <c r="DI4" s="53" t="s">
        <v>483</v>
      </c>
      <c r="DJ4" s="53" t="s">
        <v>491</v>
      </c>
      <c r="DK4" s="53" t="s">
        <v>398</v>
      </c>
      <c r="DL4" s="53" t="s">
        <v>485</v>
      </c>
      <c r="DM4" s="53" t="s">
        <v>592</v>
      </c>
      <c r="DN4" s="53" t="s">
        <v>486</v>
      </c>
      <c r="DO4" s="53" t="s">
        <v>489</v>
      </c>
      <c r="DP4" s="53" t="s">
        <v>493</v>
      </c>
      <c r="DQ4" s="53" t="s">
        <v>497</v>
      </c>
      <c r="DR4" s="53" t="s">
        <v>500</v>
      </c>
      <c r="DS4" s="53" t="s">
        <v>501</v>
      </c>
      <c r="DT4" s="53" t="s">
        <v>593</v>
      </c>
      <c r="DU4" s="53" t="s">
        <v>1032</v>
      </c>
      <c r="DV4" s="53" t="s">
        <v>591</v>
      </c>
      <c r="DW4" s="53" t="s">
        <v>499</v>
      </c>
      <c r="DX4" s="53" t="s">
        <v>503</v>
      </c>
      <c r="DY4" s="53" t="s">
        <v>504</v>
      </c>
      <c r="DZ4" s="53" t="s">
        <v>495</v>
      </c>
      <c r="EA4" s="53" t="s">
        <v>523</v>
      </c>
      <c r="EB4" s="53" t="s">
        <v>518</v>
      </c>
      <c r="EC4" s="53" t="s">
        <v>506</v>
      </c>
      <c r="ED4" s="53" t="s">
        <v>510</v>
      </c>
      <c r="EE4" s="53" t="s">
        <v>517</v>
      </c>
      <c r="EF4" s="53" t="s">
        <v>1033</v>
      </c>
      <c r="EG4" s="53" t="s">
        <v>542</v>
      </c>
      <c r="EH4" s="53" t="s">
        <v>511</v>
      </c>
      <c r="EI4" s="53" t="s">
        <v>512</v>
      </c>
      <c r="EJ4" s="53" t="s">
        <v>527</v>
      </c>
      <c r="EK4" s="53" t="s">
        <v>522</v>
      </c>
      <c r="EL4" s="53" t="s">
        <v>520</v>
      </c>
      <c r="EM4" s="53" t="s">
        <v>525</v>
      </c>
      <c r="EN4" s="53" t="s">
        <v>513</v>
      </c>
      <c r="EO4" s="53" t="s">
        <v>1034</v>
      </c>
      <c r="EP4" s="53" t="s">
        <v>1035</v>
      </c>
      <c r="EQ4" s="53" t="s">
        <v>515</v>
      </c>
      <c r="ER4" s="53" t="s">
        <v>507</v>
      </c>
      <c r="ES4" s="53" t="s">
        <v>509</v>
      </c>
      <c r="ET4" s="53" t="s">
        <v>529</v>
      </c>
      <c r="EU4" s="53" t="s">
        <v>1036</v>
      </c>
      <c r="EV4" s="53" t="s">
        <v>540</v>
      </c>
      <c r="EW4" s="53" t="s">
        <v>541</v>
      </c>
      <c r="EX4" s="53" t="s">
        <v>539</v>
      </c>
      <c r="EY4" s="53" t="s">
        <v>1037</v>
      </c>
      <c r="EZ4" s="53" t="s">
        <v>535</v>
      </c>
      <c r="FA4" s="53" t="s">
        <v>544</v>
      </c>
      <c r="FB4" s="53" t="s">
        <v>533</v>
      </c>
      <c r="FC4" s="53" t="s">
        <v>531</v>
      </c>
      <c r="FD4" s="53" t="s">
        <v>537</v>
      </c>
      <c r="FE4" s="53" t="s">
        <v>545</v>
      </c>
      <c r="FF4" s="53" t="s">
        <v>546</v>
      </c>
      <c r="FG4" s="53" t="s">
        <v>547</v>
      </c>
      <c r="FH4" s="53" t="s">
        <v>551</v>
      </c>
      <c r="FI4" s="53" t="s">
        <v>552</v>
      </c>
      <c r="FJ4" s="53" t="s">
        <v>548</v>
      </c>
      <c r="FK4" s="53" t="s">
        <v>554</v>
      </c>
      <c r="FL4" s="53" t="s">
        <v>1038</v>
      </c>
      <c r="FM4" s="53" t="s">
        <v>1039</v>
      </c>
      <c r="FN4" s="53" t="s">
        <v>556</v>
      </c>
      <c r="FO4" s="53" t="s">
        <v>549</v>
      </c>
      <c r="FP4" s="53" t="s">
        <v>1040</v>
      </c>
      <c r="FQ4" s="53" t="s">
        <v>558</v>
      </c>
      <c r="FR4" s="53" t="s">
        <v>1041</v>
      </c>
      <c r="FS4" s="53" t="s">
        <v>560</v>
      </c>
      <c r="FT4" s="53" t="s">
        <v>562</v>
      </c>
      <c r="FU4" s="53" t="s">
        <v>564</v>
      </c>
      <c r="FV4" s="53" t="s">
        <v>568</v>
      </c>
      <c r="FW4" s="53" t="s">
        <v>595</v>
      </c>
      <c r="FX4" s="53" t="s">
        <v>569</v>
      </c>
      <c r="FY4" s="53" t="s">
        <v>576</v>
      </c>
      <c r="FZ4" s="53" t="s">
        <v>1042</v>
      </c>
      <c r="GA4" s="53" t="s">
        <v>582</v>
      </c>
      <c r="GB4" s="53" t="s">
        <v>574</v>
      </c>
      <c r="GC4" s="53" t="s">
        <v>435</v>
      </c>
      <c r="GD4" s="53" t="s">
        <v>584</v>
      </c>
      <c r="GE4" s="53" t="s">
        <v>1043</v>
      </c>
      <c r="GF4" s="53" t="s">
        <v>570</v>
      </c>
      <c r="GG4" s="53" t="s">
        <v>588</v>
      </c>
      <c r="GH4" s="53" t="s">
        <v>566</v>
      </c>
      <c r="GI4" s="53" t="s">
        <v>596</v>
      </c>
      <c r="GJ4" s="53" t="s">
        <v>578</v>
      </c>
      <c r="GK4" s="53" t="s">
        <v>580</v>
      </c>
      <c r="GL4" s="53" t="s">
        <v>597</v>
      </c>
      <c r="GM4" s="53" t="s">
        <v>442</v>
      </c>
      <c r="GN4" s="53" t="s">
        <v>572</v>
      </c>
      <c r="GO4" s="53" t="s">
        <v>601</v>
      </c>
      <c r="GP4" s="53" t="s">
        <v>408</v>
      </c>
      <c r="GQ4" s="53" t="s">
        <v>611</v>
      </c>
      <c r="GR4" s="53" t="s">
        <v>607</v>
      </c>
      <c r="GS4" s="53" t="s">
        <v>603</v>
      </c>
      <c r="GT4" s="53" t="s">
        <v>1044</v>
      </c>
      <c r="GU4" s="53" t="s">
        <v>621</v>
      </c>
      <c r="GV4" s="53" t="s">
        <v>609</v>
      </c>
      <c r="GW4" s="53" t="s">
        <v>613</v>
      </c>
      <c r="GX4" s="53" t="s">
        <v>615</v>
      </c>
      <c r="GY4" s="53" t="s">
        <v>617</v>
      </c>
      <c r="GZ4" s="53" t="s">
        <v>619</v>
      </c>
      <c r="HA4" s="53" t="s">
        <v>1045</v>
      </c>
      <c r="HB4" s="53" t="s">
        <v>605</v>
      </c>
      <c r="HC4" s="53" t="s">
        <v>623</v>
      </c>
      <c r="HD4" s="53" t="s">
        <v>625</v>
      </c>
      <c r="HE4" s="53" t="s">
        <v>630</v>
      </c>
      <c r="HF4" s="53" t="s">
        <v>629</v>
      </c>
      <c r="HG4" s="53" t="s">
        <v>633</v>
      </c>
      <c r="HH4" s="53" t="s">
        <v>594</v>
      </c>
      <c r="HI4" s="53" t="s">
        <v>635</v>
      </c>
      <c r="HJ4" s="53" t="s">
        <v>1046</v>
      </c>
      <c r="HK4" s="53" t="s">
        <v>631</v>
      </c>
      <c r="HL4" s="53" t="s">
        <v>637</v>
      </c>
      <c r="HM4" s="53" t="s">
        <v>634</v>
      </c>
      <c r="HN4" s="53" t="s">
        <v>1047</v>
      </c>
      <c r="HO4" s="53" t="s">
        <v>565</v>
      </c>
      <c r="HP4" s="53" t="s">
        <v>638</v>
      </c>
      <c r="HQ4" s="53" t="s">
        <v>586</v>
      </c>
      <c r="HR4" s="53" t="s">
        <v>640</v>
      </c>
      <c r="HS4" s="53" t="s">
        <v>642</v>
      </c>
      <c r="HT4" s="2"/>
    </row>
    <row r="5" spans="1:228" x14ac:dyDescent="0.75">
      <c r="A5" s="95">
        <f>P5</f>
        <v>15</v>
      </c>
      <c r="B5" s="2" t="str">
        <f t="shared" ref="B5:B68" si="2">Q5</f>
        <v>Wheat</v>
      </c>
      <c r="C5" s="60">
        <f t="shared" ref="C5:C68" si="3">IF(ISERR(AVERAGE(D5:K5)),0,AVERAGE(D5:K5))</f>
        <v>230.7687</v>
      </c>
      <c r="D5" s="40" t="str">
        <f>IF(SUMIF($R$4:$HS$4,D$4,$R5:$HS5)=0,"",SUMIF($R$4:$HS$4,D$4,$R5:$HS5))</f>
        <v/>
      </c>
      <c r="E5" s="40" t="str">
        <f t="shared" ref="E5:K5" si="4">IF(SUMIF($R$4:$HS$4,E$4,$R5:$HS5)=0,"",SUMIF($R$4:$HS$4,E$4,$R5:$HS5))</f>
        <v/>
      </c>
      <c r="F5" s="40">
        <f t="shared" si="4"/>
        <v>230.7687</v>
      </c>
      <c r="G5" s="40" t="str">
        <f t="shared" si="4"/>
        <v/>
      </c>
      <c r="H5" s="40" t="str">
        <f t="shared" si="4"/>
        <v/>
      </c>
      <c r="I5" s="40" t="str">
        <f t="shared" si="4"/>
        <v/>
      </c>
      <c r="J5" s="40" t="str">
        <f t="shared" si="4"/>
        <v/>
      </c>
      <c r="K5" s="40" t="str">
        <f t="shared" si="4"/>
        <v/>
      </c>
      <c r="L5" s="2"/>
      <c r="M5" s="70" t="s">
        <v>355</v>
      </c>
      <c r="N5" s="70" t="s">
        <v>358</v>
      </c>
      <c r="O5" s="2" t="s">
        <v>4</v>
      </c>
      <c r="P5" s="58">
        <v>15</v>
      </c>
      <c r="Q5" s="60" t="s">
        <v>781</v>
      </c>
      <c r="R5" s="60"/>
      <c r="S5" s="60"/>
      <c r="T5" s="60">
        <v>319.61</v>
      </c>
      <c r="U5" s="60"/>
      <c r="V5" s="60">
        <v>191.12860000000001</v>
      </c>
      <c r="W5" s="60">
        <v>273.20929999999998</v>
      </c>
      <c r="X5" s="60"/>
      <c r="Y5" s="60"/>
      <c r="Z5" s="60">
        <v>238.7141</v>
      </c>
      <c r="AA5" s="60">
        <v>152.75290000000001</v>
      </c>
      <c r="AB5" s="60">
        <v>268.16969999999998</v>
      </c>
      <c r="AC5" s="60">
        <v>782.50739999999996</v>
      </c>
      <c r="AD5" s="60">
        <v>179.1583</v>
      </c>
      <c r="AE5" s="60"/>
      <c r="AF5" s="60"/>
      <c r="AG5" s="60">
        <v>270.65800000000002</v>
      </c>
      <c r="AH5" s="60">
        <v>180.45609999999999</v>
      </c>
      <c r="AI5" s="60"/>
      <c r="AJ5" s="60"/>
      <c r="AK5" s="60">
        <v>202.4907</v>
      </c>
      <c r="AL5" s="60">
        <v>182.87029999999999</v>
      </c>
      <c r="AM5" s="60"/>
      <c r="AN5" s="60"/>
      <c r="AO5" s="60">
        <v>347.6576</v>
      </c>
      <c r="AP5" s="60">
        <v>161.9898</v>
      </c>
      <c r="AQ5" s="60"/>
      <c r="AR5" s="60"/>
      <c r="AS5" s="60">
        <v>548.86850000000004</v>
      </c>
      <c r="AT5" s="60"/>
      <c r="AU5" s="60"/>
      <c r="AV5" s="60">
        <v>168.1635</v>
      </c>
      <c r="AW5" s="60">
        <v>483.8254</v>
      </c>
      <c r="AX5" s="60">
        <v>202.15</v>
      </c>
      <c r="AY5" s="60">
        <v>380.55119999999999</v>
      </c>
      <c r="AZ5" s="60"/>
      <c r="BA5" s="60">
        <v>152.4811</v>
      </c>
      <c r="BB5" s="60"/>
      <c r="BC5" s="60"/>
      <c r="BD5" s="60"/>
      <c r="BE5" s="60">
        <v>181.27549999999999</v>
      </c>
      <c r="BF5" s="60"/>
      <c r="BG5" s="60"/>
      <c r="BH5" s="60"/>
      <c r="BI5" s="60"/>
      <c r="BJ5" s="60"/>
      <c r="BK5" s="60">
        <v>586.31989999999996</v>
      </c>
      <c r="BL5" s="60">
        <v>186.24930000000001</v>
      </c>
      <c r="BM5" s="60"/>
      <c r="BN5" s="60"/>
      <c r="BO5" s="60">
        <v>182.56530000000001</v>
      </c>
      <c r="BP5" s="60"/>
      <c r="BQ5" s="60">
        <v>472.18020000000001</v>
      </c>
      <c r="BR5" s="60">
        <v>445.92809999999997</v>
      </c>
      <c r="BS5" s="58">
        <v>347.7903</v>
      </c>
      <c r="BT5" s="58">
        <v>1342.558</v>
      </c>
      <c r="BU5" s="58"/>
      <c r="BV5" s="58">
        <v>218.72669999999999</v>
      </c>
      <c r="BW5" s="58">
        <v>172.4641</v>
      </c>
      <c r="BX5" s="58">
        <v>400.54539999999997</v>
      </c>
      <c r="BY5" s="58">
        <v>193.33529999999999</v>
      </c>
      <c r="BZ5" s="58"/>
      <c r="CA5" s="58">
        <v>183.00149999999999</v>
      </c>
      <c r="CB5" s="58"/>
      <c r="CC5" s="58"/>
      <c r="CD5" s="58"/>
      <c r="CE5" s="58">
        <v>202.72030000000001</v>
      </c>
      <c r="CF5" s="58">
        <v>220.9778</v>
      </c>
      <c r="CG5" s="58"/>
      <c r="CH5" s="58"/>
      <c r="CI5" s="58"/>
      <c r="CJ5" s="58"/>
      <c r="CK5" s="58"/>
      <c r="CL5" s="58"/>
      <c r="CM5" s="58">
        <v>268.5027</v>
      </c>
      <c r="CN5" s="58"/>
      <c r="CO5" s="58"/>
      <c r="CP5" s="58"/>
      <c r="CQ5" s="58"/>
      <c r="CR5" s="58"/>
      <c r="CS5" s="58">
        <v>138.24809999999999</v>
      </c>
      <c r="CT5" s="58">
        <v>171.2021</v>
      </c>
      <c r="CU5" s="58"/>
      <c r="CV5" s="58">
        <v>167.83070000000001</v>
      </c>
      <c r="CW5" s="58"/>
      <c r="CX5" s="58">
        <v>285.16449999999998</v>
      </c>
      <c r="CY5" s="58">
        <v>147.08420000000001</v>
      </c>
      <c r="CZ5" s="58">
        <v>369.00360000000001</v>
      </c>
      <c r="DA5" s="58">
        <v>455.61919999999998</v>
      </c>
      <c r="DB5" s="58"/>
      <c r="DC5" s="58">
        <v>261.75889999999998</v>
      </c>
      <c r="DD5" s="58">
        <v>249.31010000000001</v>
      </c>
      <c r="DE5" s="58"/>
      <c r="DF5" s="58">
        <v>663.16430000000003</v>
      </c>
      <c r="DG5" s="58">
        <v>271.46409999999997</v>
      </c>
      <c r="DH5" s="58">
        <v>141.46270000000001</v>
      </c>
      <c r="DI5" s="58">
        <v>379.91750000000002</v>
      </c>
      <c r="DJ5" s="58">
        <v>221.81460000000001</v>
      </c>
      <c r="DK5" s="58"/>
      <c r="DL5" s="58"/>
      <c r="DM5" s="58"/>
      <c r="DN5" s="58">
        <v>638.62400000000002</v>
      </c>
      <c r="DO5" s="58">
        <v>1347.67</v>
      </c>
      <c r="DP5" s="58"/>
      <c r="DQ5" s="58">
        <v>289.69150000000002</v>
      </c>
      <c r="DR5" s="58"/>
      <c r="DS5" s="58"/>
      <c r="DT5" s="58"/>
      <c r="DU5" s="58"/>
      <c r="DV5" s="58"/>
      <c r="DW5" s="58"/>
      <c r="DX5" s="58">
        <v>182.42019999999999</v>
      </c>
      <c r="DY5" s="58">
        <v>176.65369999999999</v>
      </c>
      <c r="DZ5" s="58">
        <v>173.03870000000001</v>
      </c>
      <c r="EA5" s="58">
        <v>270.38869999999997</v>
      </c>
      <c r="EB5" s="58">
        <v>126.0561</v>
      </c>
      <c r="EC5" s="58">
        <v>566.73159999999996</v>
      </c>
      <c r="ED5" s="58"/>
      <c r="EE5" s="58">
        <v>230.7687</v>
      </c>
      <c r="EF5" s="58"/>
      <c r="EG5" s="58">
        <v>200.52189999999999</v>
      </c>
      <c r="EH5" s="58">
        <v>286.55239999999998</v>
      </c>
      <c r="EI5" s="58">
        <v>1195.499</v>
      </c>
      <c r="EJ5" s="58"/>
      <c r="EK5" s="58"/>
      <c r="EL5" s="58">
        <v>247.6369</v>
      </c>
      <c r="EM5" s="58">
        <v>589.68799999999999</v>
      </c>
      <c r="EN5" s="58"/>
      <c r="EO5" s="58"/>
      <c r="EP5" s="58"/>
      <c r="EQ5" s="58"/>
      <c r="ER5" s="58">
        <v>495.5797</v>
      </c>
      <c r="ES5" s="58"/>
      <c r="ET5" s="58">
        <v>163.02510000000001</v>
      </c>
      <c r="EU5" s="58"/>
      <c r="EV5" s="58">
        <v>557.70759999999996</v>
      </c>
      <c r="EW5" s="58">
        <v>154.01900000000001</v>
      </c>
      <c r="EX5" s="58"/>
      <c r="EY5" s="58"/>
      <c r="EZ5" s="58">
        <v>182.5719</v>
      </c>
      <c r="FA5" s="58">
        <v>384.6207</v>
      </c>
      <c r="FB5" s="58">
        <v>265.99329999999998</v>
      </c>
      <c r="FC5" s="58"/>
      <c r="FD5" s="58">
        <v>272.60739999999998</v>
      </c>
      <c r="FE5" s="58">
        <v>974.19290000000001</v>
      </c>
      <c r="FF5" s="58">
        <v>292.41719999999998</v>
      </c>
      <c r="FG5" s="58"/>
      <c r="FH5" s="58">
        <v>482.1198</v>
      </c>
      <c r="FI5" s="58"/>
      <c r="FJ5" s="58"/>
      <c r="FK5" s="58">
        <v>183.93680000000001</v>
      </c>
      <c r="FL5" s="58"/>
      <c r="FM5" s="58"/>
      <c r="FN5" s="58">
        <v>233.50239999999999</v>
      </c>
      <c r="FO5" s="58">
        <v>137.8828</v>
      </c>
      <c r="FP5" s="58"/>
      <c r="FQ5" s="58">
        <v>317.38330000000002</v>
      </c>
      <c r="FR5" s="58"/>
      <c r="FS5" s="58">
        <v>188.70580000000001</v>
      </c>
      <c r="FT5" s="58">
        <v>151.37469999999999</v>
      </c>
      <c r="FU5" s="58">
        <v>5970.4250000000002</v>
      </c>
      <c r="FV5" s="58">
        <v>395.31119999999999</v>
      </c>
      <c r="FW5" s="58"/>
      <c r="FX5" s="58"/>
      <c r="FY5" s="58"/>
      <c r="FZ5" s="58"/>
      <c r="GA5" s="58"/>
      <c r="GB5" s="58"/>
      <c r="GC5" s="58"/>
      <c r="GD5" s="58"/>
      <c r="GE5" s="58"/>
      <c r="GF5" s="58"/>
      <c r="GG5" s="58"/>
      <c r="GH5" s="58"/>
      <c r="GI5" s="58"/>
      <c r="GJ5" s="58">
        <v>171.67609999999999</v>
      </c>
      <c r="GK5" s="58">
        <v>186.3366</v>
      </c>
      <c r="GL5" s="58">
        <v>176.7621</v>
      </c>
      <c r="GM5" s="58"/>
      <c r="GN5" s="58"/>
      <c r="GO5" s="58"/>
      <c r="GP5" s="58">
        <v>800.15740000000005</v>
      </c>
      <c r="GQ5" s="58"/>
      <c r="GR5" s="58">
        <v>261.1832</v>
      </c>
      <c r="GS5" s="58">
        <v>239.14230000000001</v>
      </c>
      <c r="GT5" s="58"/>
      <c r="GU5" s="58">
        <v>340.18950000000001</v>
      </c>
      <c r="GV5" s="58"/>
      <c r="GW5" s="58"/>
      <c r="GX5" s="58"/>
      <c r="GY5" s="58">
        <v>310.03480000000002</v>
      </c>
      <c r="GZ5" s="58">
        <v>296.25450000000001</v>
      </c>
      <c r="HA5" s="58"/>
      <c r="HB5" s="58">
        <v>418.69119999999998</v>
      </c>
      <c r="HC5" s="58"/>
      <c r="HD5" s="58">
        <v>138.0266</v>
      </c>
      <c r="HE5" s="58">
        <v>196.7791</v>
      </c>
      <c r="HF5" s="58">
        <v>181.0197</v>
      </c>
      <c r="HG5" s="58"/>
      <c r="HH5" s="58"/>
      <c r="HI5" s="58">
        <v>606.52170000000001</v>
      </c>
      <c r="HJ5" s="58"/>
      <c r="HK5" s="58"/>
      <c r="HL5" s="58"/>
      <c r="HM5" s="58"/>
      <c r="HN5" s="58"/>
      <c r="HO5" s="58"/>
      <c r="HP5" s="58">
        <v>1271.144</v>
      </c>
      <c r="HQ5" s="58">
        <v>277.41950000000003</v>
      </c>
      <c r="HR5" s="58"/>
      <c r="HS5" s="58">
        <v>493.60910000000001</v>
      </c>
      <c r="HT5" s="2"/>
    </row>
    <row r="6" spans="1:228" x14ac:dyDescent="0.75">
      <c r="A6" s="95">
        <f t="shared" ref="A6:B69" si="5">P6</f>
        <v>27</v>
      </c>
      <c r="B6" s="2" t="str">
        <f t="shared" si="2"/>
        <v>Rice, paddy</v>
      </c>
      <c r="C6" s="60">
        <f t="shared" si="3"/>
        <v>373.86799999999999</v>
      </c>
      <c r="D6" s="40">
        <f t="shared" ref="D6:K37" si="6">IF(SUMIF($R$4:$HS$4,D$4,$R6:$HS6)=0,"",SUMIF($R$4:$HS$4,D$4,$R6:$HS6))</f>
        <v>545.48469999999998</v>
      </c>
      <c r="E6" s="40">
        <f t="shared" si="6"/>
        <v>368.39449999999999</v>
      </c>
      <c r="F6" s="40">
        <f t="shared" si="6"/>
        <v>243.6626</v>
      </c>
      <c r="G6" s="40">
        <f t="shared" si="6"/>
        <v>337.93020000000001</v>
      </c>
      <c r="H6" s="40" t="str">
        <f t="shared" si="6"/>
        <v/>
      </c>
      <c r="I6" s="40" t="str">
        <f t="shared" si="6"/>
        <v/>
      </c>
      <c r="J6" s="40" t="str">
        <f t="shared" si="6"/>
        <v/>
      </c>
      <c r="K6" s="40" t="str">
        <f t="shared" si="6"/>
        <v/>
      </c>
      <c r="L6" s="2"/>
      <c r="M6" s="70" t="s">
        <v>344</v>
      </c>
      <c r="N6" s="70" t="s">
        <v>343</v>
      </c>
      <c r="O6" s="2" t="s">
        <v>4</v>
      </c>
      <c r="P6" s="58">
        <v>27</v>
      </c>
      <c r="Q6" s="60" t="s">
        <v>782</v>
      </c>
      <c r="R6" s="60"/>
      <c r="S6" s="60">
        <v>294.03399999999999</v>
      </c>
      <c r="T6" s="60"/>
      <c r="U6" s="60"/>
      <c r="V6" s="60">
        <v>188.49100000000001</v>
      </c>
      <c r="W6" s="60"/>
      <c r="X6" s="60"/>
      <c r="Y6" s="60"/>
      <c r="Z6" s="60">
        <v>304.90199999999999</v>
      </c>
      <c r="AA6" s="60"/>
      <c r="AB6" s="60">
        <v>865.29169999999999</v>
      </c>
      <c r="AC6" s="60">
        <v>228.99700000000001</v>
      </c>
      <c r="AD6" s="60"/>
      <c r="AE6" s="60">
        <v>572.40070000000003</v>
      </c>
      <c r="AF6" s="60">
        <v>529.08199999999999</v>
      </c>
      <c r="AG6" s="60">
        <v>230.07380000000001</v>
      </c>
      <c r="AH6" s="60">
        <v>400.13220000000001</v>
      </c>
      <c r="AI6" s="60"/>
      <c r="AJ6" s="60"/>
      <c r="AK6" s="60"/>
      <c r="AL6" s="60"/>
      <c r="AM6" s="60">
        <v>337.93020000000001</v>
      </c>
      <c r="AN6" s="60"/>
      <c r="AO6" s="60">
        <v>343.137</v>
      </c>
      <c r="AP6" s="60">
        <v>281.75069999999999</v>
      </c>
      <c r="AQ6" s="60"/>
      <c r="AR6" s="60">
        <v>2984.0839999999998</v>
      </c>
      <c r="AS6" s="60">
        <v>606.3922</v>
      </c>
      <c r="AT6" s="60"/>
      <c r="AU6" s="60">
        <v>1198.6510000000001</v>
      </c>
      <c r="AV6" s="60"/>
      <c r="AW6" s="60"/>
      <c r="AX6" s="60">
        <v>200.4933</v>
      </c>
      <c r="AY6" s="60">
        <v>485.65339999999998</v>
      </c>
      <c r="AZ6" s="60">
        <v>415.70409999999998</v>
      </c>
      <c r="BA6" s="60">
        <v>363.1148</v>
      </c>
      <c r="BB6" s="60"/>
      <c r="BC6" s="60">
        <v>885.30089999999996</v>
      </c>
      <c r="BD6" s="60"/>
      <c r="BE6" s="60">
        <v>400.67680000000001</v>
      </c>
      <c r="BF6" s="60"/>
      <c r="BG6" s="60"/>
      <c r="BH6" s="60">
        <v>545.48469999999998</v>
      </c>
      <c r="BI6" s="60"/>
      <c r="BJ6" s="60"/>
      <c r="BK6" s="60"/>
      <c r="BL6" s="60"/>
      <c r="BM6" s="60"/>
      <c r="BN6" s="60"/>
      <c r="BO6" s="60"/>
      <c r="BP6" s="60">
        <v>538.89930000000004</v>
      </c>
      <c r="BQ6" s="60">
        <v>437.4083</v>
      </c>
      <c r="BR6" s="60">
        <v>370.50670000000002</v>
      </c>
      <c r="BS6" s="58">
        <v>285.44630000000001</v>
      </c>
      <c r="BT6" s="58"/>
      <c r="BU6" s="58"/>
      <c r="BV6" s="58">
        <v>342.56540000000001</v>
      </c>
      <c r="BW6" s="58"/>
      <c r="BX6" s="58">
        <v>432.12819999999999</v>
      </c>
      <c r="BY6" s="58"/>
      <c r="BZ6" s="58">
        <v>526.12900000000002</v>
      </c>
      <c r="CA6" s="58">
        <v>385.0872</v>
      </c>
      <c r="CB6" s="58"/>
      <c r="CC6" s="58"/>
      <c r="CD6" s="58"/>
      <c r="CE6" s="58"/>
      <c r="CF6" s="58"/>
      <c r="CG6" s="58">
        <v>146.0694</v>
      </c>
      <c r="CH6" s="58">
        <v>90.653769999999994</v>
      </c>
      <c r="CI6" s="58"/>
      <c r="CJ6" s="58">
        <v>313.67070000000001</v>
      </c>
      <c r="CK6" s="58">
        <v>732.52329999999995</v>
      </c>
      <c r="CL6" s="58"/>
      <c r="CM6" s="58">
        <v>281.19290000000001</v>
      </c>
      <c r="CN6" s="58"/>
      <c r="CO6" s="58"/>
      <c r="CP6" s="58"/>
      <c r="CQ6" s="58"/>
      <c r="CR6" s="58"/>
      <c r="CS6" s="58">
        <v>404.84269999999998</v>
      </c>
      <c r="CT6" s="58"/>
      <c r="CU6" s="58"/>
      <c r="CV6" s="58">
        <v>252.25819999999999</v>
      </c>
      <c r="CW6" s="58">
        <v>691.15150000000006</v>
      </c>
      <c r="CX6" s="58">
        <v>436.6909</v>
      </c>
      <c r="CY6" s="58"/>
      <c r="CZ6" s="58">
        <v>919.32590000000005</v>
      </c>
      <c r="DA6" s="58">
        <v>561.4846</v>
      </c>
      <c r="DB6" s="58"/>
      <c r="DC6" s="58"/>
      <c r="DD6" s="58">
        <v>615.03</v>
      </c>
      <c r="DE6" s="58">
        <v>1205.184</v>
      </c>
      <c r="DF6" s="58"/>
      <c r="DG6" s="58">
        <v>1638.5740000000001</v>
      </c>
      <c r="DH6" s="58">
        <v>223.56540000000001</v>
      </c>
      <c r="DI6" s="58">
        <v>588.47329999999999</v>
      </c>
      <c r="DJ6" s="58">
        <v>1231.028</v>
      </c>
      <c r="DK6" s="58">
        <v>267.52910000000003</v>
      </c>
      <c r="DL6" s="58"/>
      <c r="DM6" s="58"/>
      <c r="DN6" s="58">
        <v>1697.153</v>
      </c>
      <c r="DO6" s="58"/>
      <c r="DP6" s="58">
        <v>316.846</v>
      </c>
      <c r="DQ6" s="58"/>
      <c r="DR6" s="58"/>
      <c r="DS6" s="58"/>
      <c r="DT6" s="58"/>
      <c r="DU6" s="58"/>
      <c r="DV6" s="58">
        <v>342.44349999999997</v>
      </c>
      <c r="DW6" s="58"/>
      <c r="DX6" s="58"/>
      <c r="DY6" s="58"/>
      <c r="DZ6" s="58"/>
      <c r="EA6" s="58">
        <v>305.60640000000001</v>
      </c>
      <c r="EB6" s="58"/>
      <c r="EC6" s="58">
        <v>236.00790000000001</v>
      </c>
      <c r="ED6" s="58"/>
      <c r="EE6" s="58">
        <v>243.6626</v>
      </c>
      <c r="EF6" s="58"/>
      <c r="EG6" s="58">
        <v>395.96159999999998</v>
      </c>
      <c r="EH6" s="58">
        <v>276.23180000000002</v>
      </c>
      <c r="EI6" s="58"/>
      <c r="EJ6" s="58"/>
      <c r="EK6" s="58"/>
      <c r="EL6" s="58"/>
      <c r="EM6" s="58">
        <v>558.80809999999997</v>
      </c>
      <c r="EN6" s="58"/>
      <c r="EO6" s="58"/>
      <c r="EP6" s="58"/>
      <c r="EQ6" s="58"/>
      <c r="ER6" s="58">
        <v>927.59339999999997</v>
      </c>
      <c r="ES6" s="58">
        <v>267.11470000000003</v>
      </c>
      <c r="ET6" s="58"/>
      <c r="EU6" s="58"/>
      <c r="EV6" s="58">
        <v>530.13099999999997</v>
      </c>
      <c r="EW6" s="58">
        <v>237.00909999999999</v>
      </c>
      <c r="EX6" s="58">
        <v>368.39449999999999</v>
      </c>
      <c r="EY6" s="58"/>
      <c r="EZ6" s="58"/>
      <c r="FA6" s="58"/>
      <c r="FB6" s="58">
        <v>259.51769999999999</v>
      </c>
      <c r="FC6" s="58"/>
      <c r="FD6" s="58"/>
      <c r="FE6" s="58"/>
      <c r="FF6" s="58">
        <v>366.34519999999998</v>
      </c>
      <c r="FG6" s="58">
        <v>564.78489999999999</v>
      </c>
      <c r="FH6" s="58">
        <v>356.49900000000002</v>
      </c>
      <c r="FI6" s="58">
        <v>399.98680000000002</v>
      </c>
      <c r="FJ6" s="58"/>
      <c r="FK6" s="58"/>
      <c r="FL6" s="58">
        <v>1530.51</v>
      </c>
      <c r="FM6" s="58"/>
      <c r="FN6" s="58">
        <v>333.74430000000001</v>
      </c>
      <c r="FO6" s="58">
        <v>202.91390000000001</v>
      </c>
      <c r="FP6" s="58"/>
      <c r="FQ6" s="58"/>
      <c r="FR6" s="58"/>
      <c r="FS6" s="58">
        <v>525.94870000000003</v>
      </c>
      <c r="FT6" s="58">
        <v>298.64249999999998</v>
      </c>
      <c r="FU6" s="58">
        <v>884.5213</v>
      </c>
      <c r="FV6" s="58"/>
      <c r="FW6" s="58"/>
      <c r="FX6" s="58">
        <v>249.83680000000001</v>
      </c>
      <c r="FY6" s="58"/>
      <c r="FZ6" s="58"/>
      <c r="GA6" s="58"/>
      <c r="GB6" s="58">
        <v>699.73900000000003</v>
      </c>
      <c r="GC6" s="58"/>
      <c r="GD6" s="58"/>
      <c r="GE6" s="58"/>
      <c r="GF6" s="58"/>
      <c r="GG6" s="58"/>
      <c r="GH6" s="58"/>
      <c r="GI6" s="58">
        <v>168.2835</v>
      </c>
      <c r="GJ6" s="58"/>
      <c r="GK6" s="58"/>
      <c r="GL6" s="58"/>
      <c r="GM6" s="58"/>
      <c r="GN6" s="58"/>
      <c r="GO6" s="58"/>
      <c r="GP6" s="58">
        <v>751.89359999999999</v>
      </c>
      <c r="GQ6" s="58">
        <v>393.50659999999999</v>
      </c>
      <c r="GR6" s="58">
        <v>240.59309999999999</v>
      </c>
      <c r="GS6" s="58">
        <v>536.05799999999999</v>
      </c>
      <c r="GT6" s="58"/>
      <c r="GU6" s="58">
        <v>822.5385</v>
      </c>
      <c r="GV6" s="58">
        <v>1121.0319999999999</v>
      </c>
      <c r="GW6" s="58"/>
      <c r="GX6" s="58">
        <v>449.30689999999998</v>
      </c>
      <c r="GY6" s="58"/>
      <c r="GZ6" s="58">
        <v>652.59140000000002</v>
      </c>
      <c r="HA6" s="58"/>
      <c r="HB6" s="58">
        <v>346.66890000000001</v>
      </c>
      <c r="HC6" s="58"/>
      <c r="HD6" s="58">
        <v>324.98329999999999</v>
      </c>
      <c r="HE6" s="58">
        <v>229.06569999999999</v>
      </c>
      <c r="HF6" s="58">
        <v>264.33330000000001</v>
      </c>
      <c r="HG6" s="58"/>
      <c r="HH6" s="58"/>
      <c r="HI6" s="58">
        <v>599.20360000000005</v>
      </c>
      <c r="HJ6" s="58"/>
      <c r="HK6" s="58"/>
      <c r="HL6" s="58">
        <v>292.61360000000002</v>
      </c>
      <c r="HM6" s="58"/>
      <c r="HN6" s="58"/>
      <c r="HO6" s="58"/>
      <c r="HP6" s="58"/>
      <c r="HQ6" s="58">
        <v>445.3032</v>
      </c>
      <c r="HR6" s="58">
        <v>1194.5</v>
      </c>
      <c r="HS6" s="58"/>
      <c r="HT6" s="2"/>
    </row>
    <row r="7" spans="1:228" x14ac:dyDescent="0.75">
      <c r="A7" s="95">
        <f t="shared" si="5"/>
        <v>44</v>
      </c>
      <c r="B7" s="2" t="str">
        <f t="shared" si="2"/>
        <v>Barley</v>
      </c>
      <c r="C7" s="60">
        <f t="shared" si="3"/>
        <v>241.12530000000001</v>
      </c>
      <c r="D7" s="40" t="str">
        <f t="shared" si="6"/>
        <v/>
      </c>
      <c r="E7" s="40" t="str">
        <f t="shared" si="6"/>
        <v/>
      </c>
      <c r="F7" s="40">
        <f t="shared" si="6"/>
        <v>241.12530000000001</v>
      </c>
      <c r="G7" s="40" t="str">
        <f t="shared" si="6"/>
        <v/>
      </c>
      <c r="H7" s="40" t="str">
        <f t="shared" si="6"/>
        <v/>
      </c>
      <c r="I7" s="40" t="str">
        <f t="shared" si="6"/>
        <v/>
      </c>
      <c r="J7" s="40" t="str">
        <f t="shared" si="6"/>
        <v/>
      </c>
      <c r="K7" s="40" t="str">
        <f t="shared" si="6"/>
        <v/>
      </c>
      <c r="L7" s="2"/>
      <c r="M7" s="70" t="s">
        <v>346</v>
      </c>
      <c r="N7" s="70" t="s">
        <v>345</v>
      </c>
      <c r="O7" s="2" t="s">
        <v>4</v>
      </c>
      <c r="P7" s="58">
        <v>44</v>
      </c>
      <c r="Q7" s="60" t="s">
        <v>783</v>
      </c>
      <c r="R7" s="60"/>
      <c r="S7" s="60"/>
      <c r="T7" s="60">
        <v>364.14670000000001</v>
      </c>
      <c r="U7" s="60"/>
      <c r="V7" s="60">
        <v>153.60149999999999</v>
      </c>
      <c r="W7" s="60">
        <v>261.97980000000001</v>
      </c>
      <c r="X7" s="60"/>
      <c r="Y7" s="60"/>
      <c r="Z7" s="60">
        <v>213.03550000000001</v>
      </c>
      <c r="AA7" s="60">
        <v>130.32159999999999</v>
      </c>
      <c r="AB7" s="60">
        <v>242.27680000000001</v>
      </c>
      <c r="AC7" s="60"/>
      <c r="AD7" s="60">
        <v>157.66560000000001</v>
      </c>
      <c r="AE7" s="60"/>
      <c r="AF7" s="60"/>
      <c r="AG7" s="60">
        <v>416.76209999999998</v>
      </c>
      <c r="AH7" s="60">
        <v>176.96549999999999</v>
      </c>
      <c r="AI7" s="60"/>
      <c r="AJ7" s="60"/>
      <c r="AK7" s="60">
        <v>207.99209999999999</v>
      </c>
      <c r="AL7" s="60">
        <v>168.60749999999999</v>
      </c>
      <c r="AM7" s="60"/>
      <c r="AN7" s="60"/>
      <c r="AO7" s="60">
        <v>275.72710000000001</v>
      </c>
      <c r="AP7" s="60">
        <v>231.52950000000001</v>
      </c>
      <c r="AQ7" s="60"/>
      <c r="AR7" s="60"/>
      <c r="AS7" s="60">
        <v>526.17830000000004</v>
      </c>
      <c r="AT7" s="60"/>
      <c r="AU7" s="60"/>
      <c r="AV7" s="60">
        <v>168.73580000000001</v>
      </c>
      <c r="AW7" s="60">
        <v>324.09640000000002</v>
      </c>
      <c r="AX7" s="60">
        <v>276.24110000000002</v>
      </c>
      <c r="AY7" s="60">
        <v>337.49299999999999</v>
      </c>
      <c r="AZ7" s="60"/>
      <c r="BA7" s="60"/>
      <c r="BB7" s="60"/>
      <c r="BC7" s="60"/>
      <c r="BD7" s="60"/>
      <c r="BE7" s="60">
        <v>379.95249999999999</v>
      </c>
      <c r="BF7" s="60"/>
      <c r="BG7" s="60"/>
      <c r="BH7" s="60"/>
      <c r="BI7" s="60"/>
      <c r="BJ7" s="60"/>
      <c r="BK7" s="60">
        <v>1274.2329999999999</v>
      </c>
      <c r="BL7" s="60">
        <v>167.28450000000001</v>
      </c>
      <c r="BM7" s="60"/>
      <c r="BN7" s="60"/>
      <c r="BO7" s="60">
        <v>177.8758</v>
      </c>
      <c r="BP7" s="60"/>
      <c r="BQ7" s="60">
        <v>262.32229999999998</v>
      </c>
      <c r="BR7" s="60">
        <v>451.69529999999997</v>
      </c>
      <c r="BS7" s="58">
        <v>514.52610000000004</v>
      </c>
      <c r="BT7" s="58">
        <v>1227.5640000000001</v>
      </c>
      <c r="BU7" s="58"/>
      <c r="BV7" s="58">
        <v>184.92410000000001</v>
      </c>
      <c r="BW7" s="58">
        <v>163.10220000000001</v>
      </c>
      <c r="BX7" s="58">
        <v>352.57080000000002</v>
      </c>
      <c r="BY7" s="58">
        <v>154.3749</v>
      </c>
      <c r="BZ7" s="58"/>
      <c r="CA7" s="58">
        <v>168.34100000000001</v>
      </c>
      <c r="CB7" s="58"/>
      <c r="CC7" s="58"/>
      <c r="CD7" s="58"/>
      <c r="CE7" s="58">
        <v>165.19749999999999</v>
      </c>
      <c r="CF7" s="58">
        <v>230.1609</v>
      </c>
      <c r="CG7" s="58"/>
      <c r="CH7" s="58"/>
      <c r="CI7" s="58"/>
      <c r="CJ7" s="58"/>
      <c r="CK7" s="58"/>
      <c r="CL7" s="58"/>
      <c r="CM7" s="58">
        <v>189.7236</v>
      </c>
      <c r="CN7" s="58"/>
      <c r="CO7" s="58"/>
      <c r="CP7" s="58"/>
      <c r="CQ7" s="58"/>
      <c r="CR7" s="58"/>
      <c r="CS7" s="58"/>
      <c r="CT7" s="58">
        <v>178.5198</v>
      </c>
      <c r="CU7" s="58"/>
      <c r="CV7" s="58">
        <v>143.42859999999999</v>
      </c>
      <c r="CW7" s="58"/>
      <c r="CX7" s="58">
        <v>263.00529999999998</v>
      </c>
      <c r="CY7" s="58">
        <v>140.30629999999999</v>
      </c>
      <c r="CZ7" s="58">
        <v>285.57249999999999</v>
      </c>
      <c r="DA7" s="58">
        <v>349.70170000000002</v>
      </c>
      <c r="DB7" s="58"/>
      <c r="DC7" s="58">
        <v>261.52800000000002</v>
      </c>
      <c r="DD7" s="58">
        <v>162.93109999999999</v>
      </c>
      <c r="DE7" s="58"/>
      <c r="DF7" s="58">
        <v>486.5258</v>
      </c>
      <c r="DG7" s="58">
        <v>1247.0260000000001</v>
      </c>
      <c r="DH7" s="58">
        <v>104.4288</v>
      </c>
      <c r="DI7" s="58">
        <v>384.79730000000001</v>
      </c>
      <c r="DJ7" s="58">
        <v>167.30109999999999</v>
      </c>
      <c r="DK7" s="58"/>
      <c r="DL7" s="58"/>
      <c r="DM7" s="58"/>
      <c r="DN7" s="58">
        <v>698.85680000000002</v>
      </c>
      <c r="DO7" s="58">
        <v>646.91610000000003</v>
      </c>
      <c r="DP7" s="58"/>
      <c r="DQ7" s="58">
        <v>239.74950000000001</v>
      </c>
      <c r="DR7" s="58"/>
      <c r="DS7" s="58"/>
      <c r="DT7" s="58"/>
      <c r="DU7" s="58"/>
      <c r="DV7" s="58"/>
      <c r="DW7" s="58"/>
      <c r="DX7" s="58">
        <v>162.1781</v>
      </c>
      <c r="DY7" s="58">
        <v>151.77809999999999</v>
      </c>
      <c r="DZ7" s="58">
        <v>151.6439</v>
      </c>
      <c r="EA7" s="58">
        <v>258.44490000000002</v>
      </c>
      <c r="EB7" s="58">
        <v>125.81059999999999</v>
      </c>
      <c r="EC7" s="58"/>
      <c r="ED7" s="58"/>
      <c r="EE7" s="58">
        <v>241.12530000000001</v>
      </c>
      <c r="EF7" s="58"/>
      <c r="EG7" s="58">
        <v>188.249</v>
      </c>
      <c r="EH7" s="58"/>
      <c r="EI7" s="58">
        <v>911.93719999999996</v>
      </c>
      <c r="EJ7" s="58"/>
      <c r="EK7" s="58"/>
      <c r="EL7" s="58">
        <v>293.6703</v>
      </c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8"/>
      <c r="EX7" s="58"/>
      <c r="EY7" s="58"/>
      <c r="EZ7" s="58">
        <v>181.9024</v>
      </c>
      <c r="FA7" s="58">
        <v>344.39350000000002</v>
      </c>
      <c r="FB7" s="58">
        <v>265.77019999999999</v>
      </c>
      <c r="FC7" s="58"/>
      <c r="FD7" s="58">
        <v>266.84879999999998</v>
      </c>
      <c r="FE7" s="58">
        <v>161.69540000000001</v>
      </c>
      <c r="FF7" s="58">
        <v>310.64350000000002</v>
      </c>
      <c r="FG7" s="58"/>
      <c r="FH7" s="58">
        <v>394.66950000000003</v>
      </c>
      <c r="FI7" s="58"/>
      <c r="FJ7" s="58"/>
      <c r="FK7" s="58">
        <v>170.06219999999999</v>
      </c>
      <c r="FL7" s="58"/>
      <c r="FM7" s="58"/>
      <c r="FN7" s="58">
        <v>228.1781</v>
      </c>
      <c r="FO7" s="58"/>
      <c r="FP7" s="58"/>
      <c r="FQ7" s="58">
        <v>304.21460000000002</v>
      </c>
      <c r="FR7" s="58"/>
      <c r="FS7" s="58">
        <v>226.51840000000001</v>
      </c>
      <c r="FT7" s="58">
        <v>126.56319999999999</v>
      </c>
      <c r="FU7" s="58"/>
      <c r="FV7" s="58">
        <v>8.2004710000000003</v>
      </c>
      <c r="FW7" s="58"/>
      <c r="FX7" s="58"/>
      <c r="FY7" s="58"/>
      <c r="FZ7" s="58"/>
      <c r="GA7" s="58"/>
      <c r="GB7" s="58"/>
      <c r="GC7" s="58"/>
      <c r="GD7" s="58"/>
      <c r="GE7" s="58"/>
      <c r="GF7" s="58"/>
      <c r="GG7" s="58"/>
      <c r="GH7" s="58"/>
      <c r="GI7" s="58"/>
      <c r="GJ7" s="58">
        <v>193.40770000000001</v>
      </c>
      <c r="GK7" s="58">
        <v>166.29990000000001</v>
      </c>
      <c r="GL7" s="58">
        <v>154.99189999999999</v>
      </c>
      <c r="GM7" s="58"/>
      <c r="GN7" s="58"/>
      <c r="GO7" s="58"/>
      <c r="GP7" s="58"/>
      <c r="GQ7" s="58"/>
      <c r="GR7" s="58">
        <v>117.3138</v>
      </c>
      <c r="GS7" s="58">
        <v>210.328</v>
      </c>
      <c r="GT7" s="58"/>
      <c r="GU7" s="58">
        <v>260.27190000000002</v>
      </c>
      <c r="GV7" s="58"/>
      <c r="GW7" s="58"/>
      <c r="GX7" s="58"/>
      <c r="GY7" s="58">
        <v>196.97470000000001</v>
      </c>
      <c r="GZ7" s="58">
        <v>248.70840000000001</v>
      </c>
      <c r="HA7" s="58"/>
      <c r="HB7" s="58"/>
      <c r="HC7" s="58"/>
      <c r="HD7" s="58">
        <v>127.74509999999999</v>
      </c>
      <c r="HE7" s="58">
        <v>210.54320000000001</v>
      </c>
      <c r="HF7" s="58">
        <v>241.66669999999999</v>
      </c>
      <c r="HG7" s="58"/>
      <c r="HH7" s="58"/>
      <c r="HI7" s="58"/>
      <c r="HJ7" s="58"/>
      <c r="HK7" s="58"/>
      <c r="HL7" s="58"/>
      <c r="HM7" s="58"/>
      <c r="HN7" s="58"/>
      <c r="HO7" s="58"/>
      <c r="HP7" s="58">
        <v>915.90769999999998</v>
      </c>
      <c r="HQ7" s="58">
        <v>234.7105</v>
      </c>
      <c r="HR7" s="58"/>
      <c r="HS7" s="58"/>
      <c r="HT7" s="2"/>
    </row>
    <row r="8" spans="1:228" x14ac:dyDescent="0.75">
      <c r="A8" s="95">
        <f t="shared" si="5"/>
        <v>56</v>
      </c>
      <c r="B8" s="2" t="str">
        <f t="shared" si="2"/>
        <v>Maize</v>
      </c>
      <c r="C8" s="60">
        <f t="shared" si="3"/>
        <v>325.70945</v>
      </c>
      <c r="D8" s="40">
        <f t="shared" si="6"/>
        <v>537.2559</v>
      </c>
      <c r="E8" s="40">
        <f t="shared" si="6"/>
        <v>245.12520000000001</v>
      </c>
      <c r="F8" s="40">
        <f t="shared" si="6"/>
        <v>213.1823</v>
      </c>
      <c r="G8" s="40">
        <f t="shared" si="6"/>
        <v>307.27440000000001</v>
      </c>
      <c r="H8" s="40" t="str">
        <f t="shared" si="6"/>
        <v/>
      </c>
      <c r="I8" s="40" t="str">
        <f t="shared" si="6"/>
        <v/>
      </c>
      <c r="J8" s="40" t="str">
        <f t="shared" si="6"/>
        <v/>
      </c>
      <c r="K8" s="40" t="str">
        <f t="shared" si="6"/>
        <v/>
      </c>
      <c r="L8" s="2"/>
      <c r="M8" s="70" t="s">
        <v>348</v>
      </c>
      <c r="N8" s="70" t="s">
        <v>347</v>
      </c>
      <c r="O8" s="2" t="s">
        <v>4</v>
      </c>
      <c r="P8" s="58">
        <v>56</v>
      </c>
      <c r="Q8" s="60" t="s">
        <v>8</v>
      </c>
      <c r="R8" s="60"/>
      <c r="S8" s="60">
        <v>248.83070000000001</v>
      </c>
      <c r="T8" s="60">
        <v>312.63</v>
      </c>
      <c r="U8" s="60"/>
      <c r="V8" s="60">
        <v>103.81829999999999</v>
      </c>
      <c r="W8" s="60">
        <v>273.20929999999998</v>
      </c>
      <c r="X8" s="60"/>
      <c r="Y8" s="60"/>
      <c r="Z8" s="60">
        <v>252.65960000000001</v>
      </c>
      <c r="AA8" s="60">
        <v>149.52209999999999</v>
      </c>
      <c r="AB8" s="60">
        <v>274.72930000000002</v>
      </c>
      <c r="AC8" s="60">
        <v>311.4359</v>
      </c>
      <c r="AD8" s="60">
        <v>143.173</v>
      </c>
      <c r="AE8" s="60">
        <v>236.6352</v>
      </c>
      <c r="AF8" s="60">
        <v>322.29140000000001</v>
      </c>
      <c r="AG8" s="60">
        <v>209.3862</v>
      </c>
      <c r="AH8" s="60">
        <v>167.0909</v>
      </c>
      <c r="AI8" s="60"/>
      <c r="AJ8" s="60"/>
      <c r="AK8" s="60">
        <v>169.33840000000001</v>
      </c>
      <c r="AL8" s="60">
        <v>406.02030000000002</v>
      </c>
      <c r="AM8" s="60">
        <v>307.27440000000001</v>
      </c>
      <c r="AN8" s="60"/>
      <c r="AO8" s="60">
        <v>308.5677</v>
      </c>
      <c r="AP8" s="60">
        <v>169.23410000000001</v>
      </c>
      <c r="AQ8" s="60">
        <v>981.26900000000001</v>
      </c>
      <c r="AR8" s="60"/>
      <c r="AS8" s="60">
        <v>470.08089999999999</v>
      </c>
      <c r="AT8" s="60">
        <v>207.00380000000001</v>
      </c>
      <c r="AU8" s="60">
        <v>582.31060000000002</v>
      </c>
      <c r="AV8" s="60">
        <v>148.40100000000001</v>
      </c>
      <c r="AW8" s="60">
        <v>323.69540000000001</v>
      </c>
      <c r="AX8" s="60">
        <v>156.86959999999999</v>
      </c>
      <c r="AY8" s="60">
        <v>346.84589999999997</v>
      </c>
      <c r="AZ8" s="60">
        <v>223.21190000000001</v>
      </c>
      <c r="BA8" s="60">
        <v>375.93209999999999</v>
      </c>
      <c r="BB8" s="60"/>
      <c r="BC8" s="60">
        <v>1191.874</v>
      </c>
      <c r="BD8" s="60"/>
      <c r="BE8" s="60">
        <v>317.71390000000002</v>
      </c>
      <c r="BF8" s="60"/>
      <c r="BG8" s="60">
        <v>754.56110000000001</v>
      </c>
      <c r="BH8" s="60">
        <v>537.2559</v>
      </c>
      <c r="BI8" s="60"/>
      <c r="BJ8" s="60"/>
      <c r="BK8" s="60"/>
      <c r="BL8" s="60">
        <v>187.49879999999999</v>
      </c>
      <c r="BM8" s="60"/>
      <c r="BN8" s="60"/>
      <c r="BO8" s="60"/>
      <c r="BP8" s="60">
        <v>396.69069999999999</v>
      </c>
      <c r="BQ8" s="60">
        <v>272.52390000000003</v>
      </c>
      <c r="BR8" s="60">
        <v>378.0145</v>
      </c>
      <c r="BS8" s="58">
        <v>310.02910000000003</v>
      </c>
      <c r="BT8" s="58">
        <v>1226.2560000000001</v>
      </c>
      <c r="BU8" s="58"/>
      <c r="BV8" s="58">
        <v>206.96209999999999</v>
      </c>
      <c r="BW8" s="58"/>
      <c r="BX8" s="58">
        <v>210.5059</v>
      </c>
      <c r="BY8" s="58"/>
      <c r="BZ8" s="58">
        <v>453.66480000000001</v>
      </c>
      <c r="CA8" s="58">
        <v>181.46889999999999</v>
      </c>
      <c r="CB8" s="58"/>
      <c r="CC8" s="58"/>
      <c r="CD8" s="58"/>
      <c r="CE8" s="58"/>
      <c r="CF8" s="58">
        <v>251.63570000000001</v>
      </c>
      <c r="CG8" s="58">
        <v>124.5561</v>
      </c>
      <c r="CH8" s="58">
        <v>124.64749999999999</v>
      </c>
      <c r="CI8" s="58"/>
      <c r="CJ8" s="58">
        <v>227.7028</v>
      </c>
      <c r="CK8" s="58">
        <v>954.37210000000005</v>
      </c>
      <c r="CL8" s="58"/>
      <c r="CM8" s="58">
        <v>264.21730000000002</v>
      </c>
      <c r="CN8" s="58">
        <v>1076.5340000000001</v>
      </c>
      <c r="CO8" s="58"/>
      <c r="CP8" s="58"/>
      <c r="CQ8" s="58"/>
      <c r="CR8" s="58"/>
      <c r="CS8" s="58">
        <v>311.35739999999998</v>
      </c>
      <c r="CT8" s="58">
        <v>139.54660000000001</v>
      </c>
      <c r="CU8" s="58"/>
      <c r="CV8" s="58">
        <v>152.0463</v>
      </c>
      <c r="CW8" s="58">
        <v>285.76639999999998</v>
      </c>
      <c r="CX8" s="58">
        <v>221.85300000000001</v>
      </c>
      <c r="CY8" s="58"/>
      <c r="CZ8" s="58">
        <v>352.07240000000002</v>
      </c>
      <c r="DA8" s="58">
        <v>568.36540000000002</v>
      </c>
      <c r="DB8" s="58"/>
      <c r="DC8" s="58">
        <v>1106.895</v>
      </c>
      <c r="DD8" s="58">
        <v>210.2681</v>
      </c>
      <c r="DE8" s="58">
        <v>3270.125</v>
      </c>
      <c r="DF8" s="58">
        <v>330.75119999999998</v>
      </c>
      <c r="DG8" s="58">
        <v>214.9795</v>
      </c>
      <c r="DH8" s="58">
        <v>144.4545</v>
      </c>
      <c r="DI8" s="58">
        <v>320.7407</v>
      </c>
      <c r="DJ8" s="58">
        <v>235.53880000000001</v>
      </c>
      <c r="DK8" s="58">
        <v>264.6277</v>
      </c>
      <c r="DL8" s="58"/>
      <c r="DM8" s="58"/>
      <c r="DN8" s="58">
        <v>624.08010000000002</v>
      </c>
      <c r="DO8" s="58">
        <v>3236.4580000000001</v>
      </c>
      <c r="DP8" s="58">
        <v>178.0822</v>
      </c>
      <c r="DQ8" s="58">
        <v>193.7345</v>
      </c>
      <c r="DR8" s="58"/>
      <c r="DS8" s="58"/>
      <c r="DT8" s="58"/>
      <c r="DU8" s="58"/>
      <c r="DV8" s="58">
        <v>314.25349999999997</v>
      </c>
      <c r="DW8" s="58"/>
      <c r="DX8" s="58">
        <v>162.34800000000001</v>
      </c>
      <c r="DY8" s="58">
        <v>179.17160000000001</v>
      </c>
      <c r="DZ8" s="58"/>
      <c r="EA8" s="58">
        <v>268.00900000000001</v>
      </c>
      <c r="EB8" s="58">
        <v>133.1465</v>
      </c>
      <c r="EC8" s="58">
        <v>161.61519999999999</v>
      </c>
      <c r="ED8" s="58"/>
      <c r="EE8" s="58">
        <v>213.1823</v>
      </c>
      <c r="EF8" s="58"/>
      <c r="EG8" s="58">
        <v>203.61150000000001</v>
      </c>
      <c r="EH8" s="58">
        <v>176.0591</v>
      </c>
      <c r="EI8" s="58"/>
      <c r="EJ8" s="58"/>
      <c r="EK8" s="58"/>
      <c r="EL8" s="58"/>
      <c r="EM8" s="58">
        <v>297.21019999999999</v>
      </c>
      <c r="EN8" s="58"/>
      <c r="EO8" s="58"/>
      <c r="EP8" s="58"/>
      <c r="EQ8" s="58">
        <v>186.39609999999999</v>
      </c>
      <c r="ER8" s="58">
        <v>256.65339999999998</v>
      </c>
      <c r="ES8" s="58">
        <v>170.15969999999999</v>
      </c>
      <c r="ET8" s="58">
        <v>163.87440000000001</v>
      </c>
      <c r="EU8" s="58"/>
      <c r="EV8" s="58">
        <v>414.9058</v>
      </c>
      <c r="EW8" s="58">
        <v>252.41849999999999</v>
      </c>
      <c r="EX8" s="58">
        <v>245.12520000000001</v>
      </c>
      <c r="EY8" s="58"/>
      <c r="EZ8" s="58">
        <v>170.0504</v>
      </c>
      <c r="FA8" s="58"/>
      <c r="FB8" s="58">
        <v>267.10739999999998</v>
      </c>
      <c r="FC8" s="58"/>
      <c r="FD8" s="58">
        <v>308.33789999999999</v>
      </c>
      <c r="FE8" s="58">
        <v>551.78949999999998</v>
      </c>
      <c r="FF8" s="58">
        <v>268.62259999999998</v>
      </c>
      <c r="FG8" s="58">
        <v>607.89919999999995</v>
      </c>
      <c r="FH8" s="58">
        <v>510.5181</v>
      </c>
      <c r="FI8" s="58">
        <v>288.43520000000001</v>
      </c>
      <c r="FJ8" s="58"/>
      <c r="FK8" s="58">
        <v>152.70490000000001</v>
      </c>
      <c r="FL8" s="58">
        <v>2143.0590000000002</v>
      </c>
      <c r="FM8" s="58"/>
      <c r="FN8" s="58">
        <v>199.74</v>
      </c>
      <c r="FO8" s="58">
        <v>150.36619999999999</v>
      </c>
      <c r="FP8" s="58"/>
      <c r="FQ8" s="58">
        <v>608.41060000000004</v>
      </c>
      <c r="FR8" s="58"/>
      <c r="FS8" s="58">
        <v>199.3597</v>
      </c>
      <c r="FT8" s="58">
        <v>134.8185</v>
      </c>
      <c r="FU8" s="58">
        <v>349.81490000000002</v>
      </c>
      <c r="FV8" s="58">
        <v>2403.366</v>
      </c>
      <c r="FW8" s="58"/>
      <c r="FX8" s="58">
        <v>260.44130000000001</v>
      </c>
      <c r="FY8" s="58"/>
      <c r="FZ8" s="58"/>
      <c r="GA8" s="58"/>
      <c r="GB8" s="58">
        <v>1090.327</v>
      </c>
      <c r="GC8" s="58"/>
      <c r="GD8" s="58"/>
      <c r="GE8" s="58"/>
      <c r="GF8" s="58"/>
      <c r="GG8" s="58"/>
      <c r="GH8" s="58"/>
      <c r="GI8" s="58">
        <v>1868.2180000000001</v>
      </c>
      <c r="GJ8" s="58">
        <v>155.80680000000001</v>
      </c>
      <c r="GK8" s="58">
        <v>152.2927</v>
      </c>
      <c r="GL8" s="58"/>
      <c r="GM8" s="58"/>
      <c r="GN8" s="58"/>
      <c r="GO8" s="58"/>
      <c r="GP8" s="58">
        <v>407.22649999999999</v>
      </c>
      <c r="GQ8" s="58">
        <v>272.02769999999998</v>
      </c>
      <c r="GR8" s="58">
        <v>214.88030000000001</v>
      </c>
      <c r="GS8" s="58">
        <v>238.37270000000001</v>
      </c>
      <c r="GT8" s="58"/>
      <c r="GU8" s="58">
        <v>655.62639999999999</v>
      </c>
      <c r="GV8" s="58">
        <v>327.36700000000002</v>
      </c>
      <c r="GW8" s="58"/>
      <c r="GX8" s="58">
        <v>607.68010000000004</v>
      </c>
      <c r="GY8" s="58"/>
      <c r="GZ8" s="58">
        <v>248.61609999999999</v>
      </c>
      <c r="HA8" s="58"/>
      <c r="HB8" s="58">
        <v>190.46109999999999</v>
      </c>
      <c r="HC8" s="58"/>
      <c r="HD8" s="58">
        <v>140.61060000000001</v>
      </c>
      <c r="HE8" s="58">
        <v>208.5548</v>
      </c>
      <c r="HF8" s="58">
        <v>140</v>
      </c>
      <c r="HG8" s="58"/>
      <c r="HH8" s="58">
        <v>1415.0619999999999</v>
      </c>
      <c r="HI8" s="58">
        <v>938.11310000000003</v>
      </c>
      <c r="HJ8" s="58"/>
      <c r="HK8" s="58"/>
      <c r="HL8" s="58">
        <v>315.15179999999998</v>
      </c>
      <c r="HM8" s="58">
        <v>1473.6880000000001</v>
      </c>
      <c r="HN8" s="58"/>
      <c r="HO8" s="58"/>
      <c r="HP8" s="58">
        <v>1067.289</v>
      </c>
      <c r="HQ8" s="58">
        <v>192.75489999999999</v>
      </c>
      <c r="HR8" s="58">
        <v>148.316</v>
      </c>
      <c r="HS8" s="58">
        <v>361.71510000000001</v>
      </c>
      <c r="HT8" s="2"/>
    </row>
    <row r="9" spans="1:228" x14ac:dyDescent="0.75">
      <c r="A9" s="95">
        <f t="shared" si="5"/>
        <v>68</v>
      </c>
      <c r="B9" s="2" t="str">
        <f t="shared" si="2"/>
        <v>Popcorn</v>
      </c>
      <c r="C9" s="60">
        <f t="shared" si="3"/>
        <v>0</v>
      </c>
      <c r="D9" s="40" t="str">
        <f t="shared" si="6"/>
        <v/>
      </c>
      <c r="E9" s="40" t="str">
        <f t="shared" si="6"/>
        <v/>
      </c>
      <c r="F9" s="40" t="str">
        <f t="shared" si="6"/>
        <v/>
      </c>
      <c r="G9" s="40" t="str">
        <f t="shared" si="6"/>
        <v/>
      </c>
      <c r="H9" s="40" t="str">
        <f t="shared" si="6"/>
        <v/>
      </c>
      <c r="I9" s="40" t="str">
        <f t="shared" si="6"/>
        <v/>
      </c>
      <c r="J9" s="40" t="str">
        <f t="shared" si="6"/>
        <v/>
      </c>
      <c r="K9" s="40" t="str">
        <f t="shared" si="6"/>
        <v/>
      </c>
      <c r="L9" s="2"/>
      <c r="M9" s="70" t="s">
        <v>1016</v>
      </c>
      <c r="N9" s="70" t="s">
        <v>349</v>
      </c>
      <c r="O9" s="2" t="s">
        <v>4</v>
      </c>
      <c r="P9" s="58">
        <v>68</v>
      </c>
      <c r="Q9" s="60" t="s">
        <v>784</v>
      </c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8"/>
      <c r="EX9" s="58"/>
      <c r="EY9" s="58"/>
      <c r="EZ9" s="58"/>
      <c r="FA9" s="58"/>
      <c r="FB9" s="58"/>
      <c r="FC9" s="58"/>
      <c r="FD9" s="58"/>
      <c r="FE9" s="58"/>
      <c r="FF9" s="58"/>
      <c r="FG9" s="58"/>
      <c r="FH9" s="58"/>
      <c r="FI9" s="58"/>
      <c r="FJ9" s="58"/>
      <c r="FK9" s="58"/>
      <c r="FL9" s="58"/>
      <c r="FM9" s="58"/>
      <c r="FN9" s="58"/>
      <c r="FO9" s="58"/>
      <c r="FP9" s="58"/>
      <c r="FQ9" s="58"/>
      <c r="FR9" s="58"/>
      <c r="FS9" s="58"/>
      <c r="FT9" s="58"/>
      <c r="FU9" s="58"/>
      <c r="FV9" s="58"/>
      <c r="FW9" s="58"/>
      <c r="FX9" s="58"/>
      <c r="FY9" s="58"/>
      <c r="FZ9" s="58"/>
      <c r="GA9" s="58"/>
      <c r="GB9" s="58"/>
      <c r="GC9" s="58"/>
      <c r="GD9" s="58"/>
      <c r="GE9" s="58"/>
      <c r="GF9" s="58"/>
      <c r="GG9" s="58"/>
      <c r="GH9" s="58"/>
      <c r="GI9" s="58"/>
      <c r="GJ9" s="58"/>
      <c r="GK9" s="58"/>
      <c r="GL9" s="58"/>
      <c r="GM9" s="58"/>
      <c r="GN9" s="58"/>
      <c r="GO9" s="58"/>
      <c r="GP9" s="58"/>
      <c r="GQ9" s="58"/>
      <c r="GR9" s="58"/>
      <c r="GS9" s="58"/>
      <c r="GT9" s="58"/>
      <c r="GU9" s="58"/>
      <c r="GV9" s="58"/>
      <c r="GW9" s="58"/>
      <c r="GX9" s="58"/>
      <c r="GY9" s="58"/>
      <c r="GZ9" s="58"/>
      <c r="HA9" s="58"/>
      <c r="HB9" s="58"/>
      <c r="HC9" s="58"/>
      <c r="HD9" s="58"/>
      <c r="HE9" s="58"/>
      <c r="HF9" s="58"/>
      <c r="HG9" s="58"/>
      <c r="HH9" s="58"/>
      <c r="HI9" s="58"/>
      <c r="HJ9" s="58"/>
      <c r="HK9" s="58"/>
      <c r="HL9" s="58"/>
      <c r="HM9" s="58"/>
      <c r="HN9" s="58"/>
      <c r="HO9" s="58"/>
      <c r="HP9" s="58"/>
      <c r="HQ9" s="58"/>
      <c r="HR9" s="58"/>
      <c r="HS9" s="58"/>
      <c r="HT9" s="2"/>
    </row>
    <row r="10" spans="1:228" x14ac:dyDescent="0.75">
      <c r="A10" s="95">
        <f t="shared" si="5"/>
        <v>71</v>
      </c>
      <c r="B10" s="2" t="str">
        <f t="shared" si="2"/>
        <v>Rye</v>
      </c>
      <c r="C10" s="60">
        <f t="shared" si="3"/>
        <v>216.11529999999999</v>
      </c>
      <c r="D10" s="40" t="str">
        <f t="shared" si="6"/>
        <v/>
      </c>
      <c r="E10" s="40" t="str">
        <f t="shared" si="6"/>
        <v/>
      </c>
      <c r="F10" s="40">
        <f t="shared" si="6"/>
        <v>216.11529999999999</v>
      </c>
      <c r="G10" s="40" t="str">
        <f t="shared" si="6"/>
        <v/>
      </c>
      <c r="H10" s="40" t="str">
        <f t="shared" si="6"/>
        <v/>
      </c>
      <c r="I10" s="40" t="str">
        <f t="shared" si="6"/>
        <v/>
      </c>
      <c r="J10" s="40" t="str">
        <f t="shared" si="6"/>
        <v/>
      </c>
      <c r="K10" s="40" t="str">
        <f t="shared" si="6"/>
        <v/>
      </c>
      <c r="L10" s="2"/>
      <c r="M10" s="70" t="s">
        <v>350</v>
      </c>
      <c r="N10" s="70" t="s">
        <v>352</v>
      </c>
      <c r="O10" s="2" t="s">
        <v>4</v>
      </c>
      <c r="P10" s="58">
        <v>71</v>
      </c>
      <c r="Q10" s="60" t="s">
        <v>785</v>
      </c>
      <c r="R10" s="60"/>
      <c r="S10" s="60"/>
      <c r="T10" s="60">
        <v>409.22129999999999</v>
      </c>
      <c r="U10" s="60"/>
      <c r="V10" s="60">
        <v>102.1686</v>
      </c>
      <c r="W10" s="60">
        <v>284.03949999999998</v>
      </c>
      <c r="X10" s="60"/>
      <c r="Y10" s="60"/>
      <c r="Z10" s="60">
        <v>318.5444</v>
      </c>
      <c r="AA10" s="60">
        <v>143.44909999999999</v>
      </c>
      <c r="AB10" s="60">
        <v>170.4982</v>
      </c>
      <c r="AC10" s="60"/>
      <c r="AD10" s="60">
        <v>124.27209999999999</v>
      </c>
      <c r="AE10" s="60"/>
      <c r="AF10" s="60"/>
      <c r="AG10" s="60"/>
      <c r="AH10" s="60">
        <v>160.12010000000001</v>
      </c>
      <c r="AI10" s="60"/>
      <c r="AJ10" s="60"/>
      <c r="AK10" s="60">
        <v>229.1267</v>
      </c>
      <c r="AL10" s="60">
        <v>117.32899999999999</v>
      </c>
      <c r="AM10" s="60"/>
      <c r="AN10" s="60"/>
      <c r="AO10" s="60">
        <v>181.0539</v>
      </c>
      <c r="AP10" s="60">
        <v>115.331</v>
      </c>
      <c r="AQ10" s="60"/>
      <c r="AR10" s="60"/>
      <c r="AS10" s="60"/>
      <c r="AT10" s="60"/>
      <c r="AU10" s="60"/>
      <c r="AV10" s="60">
        <v>174.85650000000001</v>
      </c>
      <c r="AW10" s="60">
        <v>372.26369999999997</v>
      </c>
      <c r="AX10" s="60">
        <v>127.2287</v>
      </c>
      <c r="AY10" s="60">
        <v>1787.308</v>
      </c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>
        <v>149.2706</v>
      </c>
      <c r="BM10" s="60"/>
      <c r="BN10" s="60"/>
      <c r="BO10" s="60">
        <v>156.36199999999999</v>
      </c>
      <c r="BP10" s="60"/>
      <c r="BQ10" s="60"/>
      <c r="BR10" s="60">
        <v>422.75450000000001</v>
      </c>
      <c r="BS10" s="58">
        <v>156.7079</v>
      </c>
      <c r="BT10" s="58"/>
      <c r="BU10" s="58"/>
      <c r="BV10" s="58">
        <v>170.3844</v>
      </c>
      <c r="BW10" s="58">
        <v>133.6892</v>
      </c>
      <c r="BX10" s="58"/>
      <c r="BY10" s="58">
        <v>218.86439999999999</v>
      </c>
      <c r="BZ10" s="58"/>
      <c r="CA10" s="58">
        <v>182.7433</v>
      </c>
      <c r="CB10" s="58"/>
      <c r="CC10" s="58"/>
      <c r="CD10" s="58"/>
      <c r="CE10" s="58">
        <v>138.958</v>
      </c>
      <c r="CF10" s="58">
        <v>514.92510000000004</v>
      </c>
      <c r="CG10" s="58"/>
      <c r="CH10" s="58"/>
      <c r="CI10" s="58"/>
      <c r="CJ10" s="58"/>
      <c r="CK10" s="58"/>
      <c r="CL10" s="58"/>
      <c r="CM10" s="58">
        <v>180.2766</v>
      </c>
      <c r="CN10" s="58"/>
      <c r="CO10" s="58"/>
      <c r="CP10" s="58"/>
      <c r="CQ10" s="58"/>
      <c r="CR10" s="58"/>
      <c r="CS10" s="58"/>
      <c r="CT10" s="58">
        <v>171.39009999999999</v>
      </c>
      <c r="CU10" s="58"/>
      <c r="CV10" s="58">
        <v>148.9101</v>
      </c>
      <c r="CW10" s="58"/>
      <c r="CX10" s="58"/>
      <c r="CY10" s="58">
        <v>134.66130000000001</v>
      </c>
      <c r="CZ10" s="58"/>
      <c r="DA10" s="58"/>
      <c r="DB10" s="58"/>
      <c r="DC10" s="58"/>
      <c r="DD10" s="58">
        <v>181.30879999999999</v>
      </c>
      <c r="DE10" s="58"/>
      <c r="DF10" s="58"/>
      <c r="DG10" s="58"/>
      <c r="DH10" s="58">
        <v>122.7757</v>
      </c>
      <c r="DI10" s="58"/>
      <c r="DJ10" s="58">
        <v>196.90710000000001</v>
      </c>
      <c r="DK10" s="58"/>
      <c r="DL10" s="58"/>
      <c r="DM10" s="58"/>
      <c r="DN10" s="58">
        <v>776.33330000000001</v>
      </c>
      <c r="DO10" s="58"/>
      <c r="DP10" s="58"/>
      <c r="DQ10" s="58"/>
      <c r="DR10" s="58"/>
      <c r="DS10" s="58"/>
      <c r="DT10" s="58"/>
      <c r="DU10" s="58"/>
      <c r="DV10" s="58"/>
      <c r="DW10" s="58"/>
      <c r="DX10" s="58">
        <v>133.43940000000001</v>
      </c>
      <c r="DY10" s="58">
        <v>142.01310000000001</v>
      </c>
      <c r="DZ10" s="58">
        <v>134.8177</v>
      </c>
      <c r="EA10" s="58">
        <v>308.79090000000002</v>
      </c>
      <c r="EB10" s="58">
        <v>115.0753</v>
      </c>
      <c r="EC10" s="58"/>
      <c r="ED10" s="58"/>
      <c r="EE10" s="58">
        <v>216.11529999999999</v>
      </c>
      <c r="EF10" s="58"/>
      <c r="EG10" s="58">
        <v>206.31039999999999</v>
      </c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  <c r="EX10" s="58"/>
      <c r="EY10" s="58"/>
      <c r="EZ10" s="58">
        <v>139.13079999999999</v>
      </c>
      <c r="FA10" s="58">
        <v>348.78980000000001</v>
      </c>
      <c r="FB10" s="58"/>
      <c r="FC10" s="58"/>
      <c r="FD10" s="58"/>
      <c r="FE10" s="58"/>
      <c r="FF10" s="58"/>
      <c r="FG10" s="58"/>
      <c r="FH10" s="58">
        <v>398.09809999999999</v>
      </c>
      <c r="FI10" s="58"/>
      <c r="FJ10" s="58"/>
      <c r="FK10" s="58">
        <v>145.76060000000001</v>
      </c>
      <c r="FL10" s="58"/>
      <c r="FM10" s="58"/>
      <c r="FN10" s="58">
        <v>239.4066</v>
      </c>
      <c r="FO10" s="58"/>
      <c r="FP10" s="58"/>
      <c r="FQ10" s="58"/>
      <c r="FR10" s="58"/>
      <c r="FS10" s="58">
        <v>156.1634</v>
      </c>
      <c r="FT10" s="58">
        <v>100.01300000000001</v>
      </c>
      <c r="FU10" s="58"/>
      <c r="FV10" s="58"/>
      <c r="FW10" s="58"/>
      <c r="FX10" s="58"/>
      <c r="FY10" s="58"/>
      <c r="FZ10" s="58"/>
      <c r="GA10" s="58"/>
      <c r="GB10" s="58"/>
      <c r="GC10" s="58"/>
      <c r="GD10" s="58"/>
      <c r="GE10" s="58"/>
      <c r="GF10" s="58">
        <v>182.113</v>
      </c>
      <c r="GG10" s="58"/>
      <c r="GH10" s="58"/>
      <c r="GI10" s="58"/>
      <c r="GJ10" s="58">
        <v>139.42339999999999</v>
      </c>
      <c r="GK10" s="58">
        <v>181.17949999999999</v>
      </c>
      <c r="GL10" s="58">
        <v>149.4639</v>
      </c>
      <c r="GM10" s="58"/>
      <c r="GN10" s="58"/>
      <c r="GO10" s="58"/>
      <c r="GP10" s="58"/>
      <c r="GQ10" s="58"/>
      <c r="GR10" s="58"/>
      <c r="GS10" s="58">
        <v>196.47710000000001</v>
      </c>
      <c r="GT10" s="58"/>
      <c r="GU10" s="58"/>
      <c r="GV10" s="58"/>
      <c r="GW10" s="58"/>
      <c r="GX10" s="58"/>
      <c r="GY10" s="58"/>
      <c r="GZ10" s="58">
        <v>246.7482</v>
      </c>
      <c r="HA10" s="58"/>
      <c r="HB10" s="58"/>
      <c r="HC10" s="58"/>
      <c r="HD10" s="58">
        <v>108.4254</v>
      </c>
      <c r="HE10" s="58"/>
      <c r="HF10" s="58">
        <v>254.33330000000001</v>
      </c>
      <c r="HG10" s="58"/>
      <c r="HH10" s="58"/>
      <c r="HI10" s="58"/>
      <c r="HJ10" s="58"/>
      <c r="HK10" s="58"/>
      <c r="HL10" s="58"/>
      <c r="HM10" s="58"/>
      <c r="HN10" s="58"/>
      <c r="HO10" s="58"/>
      <c r="HP10" s="58"/>
      <c r="HQ10" s="58">
        <v>180.90520000000001</v>
      </c>
      <c r="HR10" s="58"/>
      <c r="HS10" s="58"/>
      <c r="HT10" s="2"/>
    </row>
    <row r="11" spans="1:228" x14ac:dyDescent="0.75">
      <c r="A11" s="95">
        <f t="shared" si="5"/>
        <v>75</v>
      </c>
      <c r="B11" s="2" t="str">
        <f t="shared" si="2"/>
        <v>Oats</v>
      </c>
      <c r="C11" s="60">
        <f t="shared" si="3"/>
        <v>248.3074</v>
      </c>
      <c r="D11" s="40" t="str">
        <f t="shared" si="6"/>
        <v/>
      </c>
      <c r="E11" s="40" t="str">
        <f t="shared" si="6"/>
        <v/>
      </c>
      <c r="F11" s="40">
        <f t="shared" si="6"/>
        <v>248.3074</v>
      </c>
      <c r="G11" s="40" t="str">
        <f t="shared" si="6"/>
        <v/>
      </c>
      <c r="H11" s="40" t="str">
        <f t="shared" si="6"/>
        <v/>
      </c>
      <c r="I11" s="40" t="str">
        <f t="shared" si="6"/>
        <v/>
      </c>
      <c r="J11" s="40" t="str">
        <f t="shared" si="6"/>
        <v/>
      </c>
      <c r="K11" s="40" t="str">
        <f t="shared" si="6"/>
        <v/>
      </c>
      <c r="L11" s="2"/>
      <c r="M11" s="70" t="s">
        <v>351</v>
      </c>
      <c r="N11" s="70" t="s">
        <v>354</v>
      </c>
      <c r="O11" s="2" t="s">
        <v>4</v>
      </c>
      <c r="P11" s="58">
        <v>75</v>
      </c>
      <c r="Q11" s="60" t="s">
        <v>786</v>
      </c>
      <c r="R11" s="60"/>
      <c r="S11" s="60"/>
      <c r="T11" s="60">
        <v>340.11700000000002</v>
      </c>
      <c r="U11" s="60"/>
      <c r="V11" s="60">
        <v>119.7132</v>
      </c>
      <c r="W11" s="60">
        <v>255.7313</v>
      </c>
      <c r="X11" s="60"/>
      <c r="Y11" s="60"/>
      <c r="Z11" s="60">
        <v>202.43039999999999</v>
      </c>
      <c r="AA11" s="60">
        <v>129.21</v>
      </c>
      <c r="AB11" s="60">
        <v>170.66810000000001</v>
      </c>
      <c r="AC11" s="60"/>
      <c r="AD11" s="60">
        <v>76.844970000000004</v>
      </c>
      <c r="AE11" s="60"/>
      <c r="AF11" s="60"/>
      <c r="AG11" s="60"/>
      <c r="AH11" s="60">
        <v>209.33750000000001</v>
      </c>
      <c r="AI11" s="60"/>
      <c r="AJ11" s="60"/>
      <c r="AK11" s="60">
        <v>220.14609999999999</v>
      </c>
      <c r="AL11" s="60">
        <v>123.8472</v>
      </c>
      <c r="AM11" s="60"/>
      <c r="AN11" s="60"/>
      <c r="AO11" s="60">
        <v>292.64350000000002</v>
      </c>
      <c r="AP11" s="60">
        <v>97.126850000000005</v>
      </c>
      <c r="AQ11" s="60"/>
      <c r="AR11" s="60"/>
      <c r="AS11" s="60"/>
      <c r="AT11" s="60"/>
      <c r="AU11" s="60"/>
      <c r="AV11" s="60">
        <v>144.03219999999999</v>
      </c>
      <c r="AW11" s="60">
        <v>280.43189999999998</v>
      </c>
      <c r="AX11" s="60">
        <v>324.34309999999999</v>
      </c>
      <c r="AY11" s="60">
        <v>191.7475</v>
      </c>
      <c r="AZ11" s="60"/>
      <c r="BA11" s="60"/>
      <c r="BB11" s="60"/>
      <c r="BC11" s="60"/>
      <c r="BD11" s="60"/>
      <c r="BE11" s="60">
        <v>280.423</v>
      </c>
      <c r="BF11" s="60"/>
      <c r="BG11" s="60"/>
      <c r="BH11" s="60"/>
      <c r="BI11" s="60"/>
      <c r="BJ11" s="60"/>
      <c r="BK11" s="60">
        <v>653.78200000000004</v>
      </c>
      <c r="BL11" s="60">
        <v>174.6627</v>
      </c>
      <c r="BM11" s="60"/>
      <c r="BN11" s="60"/>
      <c r="BO11" s="60">
        <v>159.17760000000001</v>
      </c>
      <c r="BP11" s="60"/>
      <c r="BQ11" s="60">
        <v>167.88630000000001</v>
      </c>
      <c r="BR11" s="60">
        <v>401.06290000000001</v>
      </c>
      <c r="BS11" s="58"/>
      <c r="BT11" s="58"/>
      <c r="BU11" s="58"/>
      <c r="BV11" s="58">
        <v>184.33359999999999</v>
      </c>
      <c r="BW11" s="58">
        <v>136.14449999999999</v>
      </c>
      <c r="BX11" s="58">
        <v>382.0351</v>
      </c>
      <c r="BY11" s="58">
        <v>153.22829999999999</v>
      </c>
      <c r="BZ11" s="58"/>
      <c r="CA11" s="58">
        <v>167.33029999999999</v>
      </c>
      <c r="CB11" s="58"/>
      <c r="CC11" s="58"/>
      <c r="CD11" s="58"/>
      <c r="CE11" s="58">
        <v>166.6412</v>
      </c>
      <c r="CF11" s="58">
        <v>350.77949999999998</v>
      </c>
      <c r="CG11" s="58">
        <v>100.18680000000001</v>
      </c>
      <c r="CH11" s="58"/>
      <c r="CI11" s="58"/>
      <c r="CJ11" s="58"/>
      <c r="CK11" s="58"/>
      <c r="CL11" s="58"/>
      <c r="CM11" s="58">
        <v>136.13919999999999</v>
      </c>
      <c r="CN11" s="58"/>
      <c r="CO11" s="58"/>
      <c r="CP11" s="58"/>
      <c r="CQ11" s="58"/>
      <c r="CR11" s="58"/>
      <c r="CS11" s="58"/>
      <c r="CT11" s="58">
        <v>161.51079999999999</v>
      </c>
      <c r="CU11" s="58"/>
      <c r="CV11" s="58">
        <v>186.91</v>
      </c>
      <c r="CW11" s="58"/>
      <c r="CX11" s="58"/>
      <c r="CY11" s="58">
        <v>159.3091</v>
      </c>
      <c r="CZ11" s="58"/>
      <c r="DA11" s="58">
        <v>740.17219999999998</v>
      </c>
      <c r="DB11" s="58"/>
      <c r="DC11" s="58">
        <v>347.20699999999999</v>
      </c>
      <c r="DD11" s="58">
        <v>239.4803</v>
      </c>
      <c r="DE11" s="58"/>
      <c r="DF11" s="58"/>
      <c r="DG11" s="58">
        <v>151.59559999999999</v>
      </c>
      <c r="DH11" s="58">
        <v>77.519069999999999</v>
      </c>
      <c r="DI11" s="58">
        <v>154.17500000000001</v>
      </c>
      <c r="DJ11" s="58">
        <v>194.2938</v>
      </c>
      <c r="DK11" s="58"/>
      <c r="DL11" s="58"/>
      <c r="DM11" s="58"/>
      <c r="DN11" s="58"/>
      <c r="DO11" s="58"/>
      <c r="DP11" s="58"/>
      <c r="DQ11" s="58">
        <v>243.81110000000001</v>
      </c>
      <c r="DR11" s="58"/>
      <c r="DS11" s="58"/>
      <c r="DT11" s="58"/>
      <c r="DU11" s="58"/>
      <c r="DV11" s="58"/>
      <c r="DW11" s="58"/>
      <c r="DX11" s="58">
        <v>133.5754</v>
      </c>
      <c r="DY11" s="58">
        <v>137.1146</v>
      </c>
      <c r="DZ11" s="58">
        <v>134.3021</v>
      </c>
      <c r="EA11" s="58">
        <v>312.95510000000002</v>
      </c>
      <c r="EB11" s="58">
        <v>124.9379</v>
      </c>
      <c r="EC11" s="58"/>
      <c r="ED11" s="58"/>
      <c r="EE11" s="58">
        <v>248.3074</v>
      </c>
      <c r="EF11" s="58"/>
      <c r="EG11" s="58">
        <v>269.06470000000002</v>
      </c>
      <c r="EH11" s="58"/>
      <c r="EI11" s="58"/>
      <c r="EJ11" s="58"/>
      <c r="EK11" s="58"/>
      <c r="EL11" s="58">
        <v>268.2595</v>
      </c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  <c r="EX11" s="58"/>
      <c r="EY11" s="58"/>
      <c r="EZ11" s="58">
        <v>166.55199999999999</v>
      </c>
      <c r="FA11" s="58">
        <v>312.65390000000002</v>
      </c>
      <c r="FB11" s="58"/>
      <c r="FC11" s="58"/>
      <c r="FD11" s="58">
        <v>315.15870000000001</v>
      </c>
      <c r="FE11" s="58"/>
      <c r="FF11" s="58"/>
      <c r="FG11" s="58"/>
      <c r="FH11" s="58">
        <v>515.99620000000004</v>
      </c>
      <c r="FI11" s="58"/>
      <c r="FJ11" s="58"/>
      <c r="FK11" s="58">
        <v>141.31360000000001</v>
      </c>
      <c r="FL11" s="58"/>
      <c r="FM11" s="58"/>
      <c r="FN11" s="58">
        <v>203.78110000000001</v>
      </c>
      <c r="FO11" s="58"/>
      <c r="FP11" s="58"/>
      <c r="FQ11" s="58"/>
      <c r="FR11" s="58"/>
      <c r="FS11" s="58">
        <v>244.0059</v>
      </c>
      <c r="FT11" s="58">
        <v>104.9889</v>
      </c>
      <c r="FU11" s="58"/>
      <c r="FV11" s="58"/>
      <c r="FW11" s="58"/>
      <c r="FX11" s="58"/>
      <c r="FY11" s="58"/>
      <c r="FZ11" s="58"/>
      <c r="GA11" s="58"/>
      <c r="GB11" s="58"/>
      <c r="GC11" s="58"/>
      <c r="GD11" s="58"/>
      <c r="GE11" s="58"/>
      <c r="GF11" s="58">
        <v>179.03280000000001</v>
      </c>
      <c r="GG11" s="58"/>
      <c r="GH11" s="58"/>
      <c r="GI11" s="58"/>
      <c r="GJ11" s="58">
        <v>262.07769999999999</v>
      </c>
      <c r="GK11" s="58">
        <v>249.4692</v>
      </c>
      <c r="GL11" s="58">
        <v>141.4066</v>
      </c>
      <c r="GM11" s="58"/>
      <c r="GN11" s="58"/>
      <c r="GO11" s="58"/>
      <c r="GP11" s="58"/>
      <c r="GQ11" s="58"/>
      <c r="GR11" s="58"/>
      <c r="GS11" s="58">
        <v>210.32310000000001</v>
      </c>
      <c r="GT11" s="58"/>
      <c r="GU11" s="58"/>
      <c r="GV11" s="58"/>
      <c r="GW11" s="58"/>
      <c r="GX11" s="58"/>
      <c r="GY11" s="58">
        <v>167.8603</v>
      </c>
      <c r="GZ11" s="58">
        <v>297.79129999999998</v>
      </c>
      <c r="HA11" s="58"/>
      <c r="HB11" s="58"/>
      <c r="HC11" s="58"/>
      <c r="HD11" s="58">
        <v>110.0675</v>
      </c>
      <c r="HE11" s="58">
        <v>225.44820000000001</v>
      </c>
      <c r="HF11" s="58">
        <v>169.66669999999999</v>
      </c>
      <c r="HG11" s="58"/>
      <c r="HH11" s="58"/>
      <c r="HI11" s="58"/>
      <c r="HJ11" s="58"/>
      <c r="HK11" s="58"/>
      <c r="HL11" s="58"/>
      <c r="HM11" s="58"/>
      <c r="HN11" s="58"/>
      <c r="HO11" s="58"/>
      <c r="HP11" s="58"/>
      <c r="HQ11" s="58">
        <v>229.2475</v>
      </c>
      <c r="HR11" s="58"/>
      <c r="HS11" s="58"/>
      <c r="HT11" s="2"/>
    </row>
    <row r="12" spans="1:228" x14ac:dyDescent="0.75">
      <c r="A12" s="95">
        <f t="shared" si="5"/>
        <v>79</v>
      </c>
      <c r="B12" s="2" t="str">
        <f t="shared" si="2"/>
        <v>mllet</v>
      </c>
      <c r="C12" s="60">
        <f t="shared" si="3"/>
        <v>80.502049999999997</v>
      </c>
      <c r="D12" s="40" t="str">
        <f t="shared" si="6"/>
        <v/>
      </c>
      <c r="E12" s="40" t="str">
        <f t="shared" si="6"/>
        <v/>
      </c>
      <c r="F12" s="40">
        <f t="shared" si="6"/>
        <v>80.502049999999997</v>
      </c>
      <c r="G12" s="40" t="str">
        <f t="shared" si="6"/>
        <v/>
      </c>
      <c r="H12" s="40" t="str">
        <f t="shared" si="6"/>
        <v/>
      </c>
      <c r="I12" s="40" t="str">
        <f t="shared" si="6"/>
        <v/>
      </c>
      <c r="J12" s="40" t="str">
        <f t="shared" si="6"/>
        <v/>
      </c>
      <c r="K12" s="40" t="str">
        <f t="shared" si="6"/>
        <v/>
      </c>
      <c r="L12" s="2"/>
      <c r="M12" s="70" t="s">
        <v>353</v>
      </c>
      <c r="N12" s="70" t="s">
        <v>356</v>
      </c>
      <c r="O12" s="2" t="s">
        <v>4</v>
      </c>
      <c r="P12" s="58">
        <v>79</v>
      </c>
      <c r="Q12" s="60" t="s">
        <v>1312</v>
      </c>
      <c r="R12" s="60"/>
      <c r="S12" s="60">
        <v>175.07419999999999</v>
      </c>
      <c r="T12" s="60"/>
      <c r="U12" s="60"/>
      <c r="V12" s="60">
        <v>130.35509999999999</v>
      </c>
      <c r="W12" s="60"/>
      <c r="X12" s="60"/>
      <c r="Y12" s="60"/>
      <c r="Z12" s="60">
        <v>426.33850000000001</v>
      </c>
      <c r="AA12" s="60">
        <v>150.8014</v>
      </c>
      <c r="AB12" s="60">
        <v>141.67959999999999</v>
      </c>
      <c r="AC12" s="60">
        <v>444.19650000000001</v>
      </c>
      <c r="AD12" s="60"/>
      <c r="AE12" s="60">
        <v>333.96409999999997</v>
      </c>
      <c r="AF12" s="60">
        <v>257.98809999999997</v>
      </c>
      <c r="AG12" s="60">
        <v>72.203999999999994</v>
      </c>
      <c r="AH12" s="60">
        <v>188.6217</v>
      </c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>
        <v>358.80259999999998</v>
      </c>
      <c r="AT12" s="60">
        <v>552.096</v>
      </c>
      <c r="AU12" s="60"/>
      <c r="AV12" s="60"/>
      <c r="AW12" s="60"/>
      <c r="AX12" s="60"/>
      <c r="AY12" s="60">
        <v>800.88610000000006</v>
      </c>
      <c r="AZ12" s="60">
        <v>244.86529999999999</v>
      </c>
      <c r="BA12" s="60">
        <v>458.91930000000002</v>
      </c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58"/>
      <c r="BT12" s="58">
        <v>1906.0920000000001</v>
      </c>
      <c r="BU12" s="58"/>
      <c r="BV12" s="58">
        <v>356.01679999999999</v>
      </c>
      <c r="BW12" s="58"/>
      <c r="BX12" s="58">
        <v>305.54140000000001</v>
      </c>
      <c r="BY12" s="58"/>
      <c r="BZ12" s="58"/>
      <c r="CA12" s="58">
        <v>195.31870000000001</v>
      </c>
      <c r="CB12" s="58"/>
      <c r="CC12" s="58"/>
      <c r="CD12" s="58"/>
      <c r="CE12" s="58"/>
      <c r="CF12" s="58"/>
      <c r="CG12" s="58">
        <v>171.68639999999999</v>
      </c>
      <c r="CH12" s="58">
        <v>97.006550000000004</v>
      </c>
      <c r="CI12" s="58"/>
      <c r="CJ12" s="58">
        <v>224.41659999999999</v>
      </c>
      <c r="CK12" s="58"/>
      <c r="CL12" s="58"/>
      <c r="CM12" s="58"/>
      <c r="CN12" s="58"/>
      <c r="CO12" s="58"/>
      <c r="CP12" s="58"/>
      <c r="CQ12" s="58"/>
      <c r="CR12" s="58"/>
      <c r="CS12" s="58"/>
      <c r="CT12" s="58">
        <v>149.01079999999999</v>
      </c>
      <c r="CU12" s="58"/>
      <c r="CV12" s="58">
        <v>421.85219999999998</v>
      </c>
      <c r="CW12" s="58"/>
      <c r="CX12" s="58">
        <v>220.82769999999999</v>
      </c>
      <c r="CY12" s="58"/>
      <c r="CZ12" s="58">
        <v>557.49369999999999</v>
      </c>
      <c r="DA12" s="58">
        <v>577.50469999999996</v>
      </c>
      <c r="DB12" s="58"/>
      <c r="DC12" s="58"/>
      <c r="DD12" s="58"/>
      <c r="DE12" s="58"/>
      <c r="DF12" s="58">
        <v>404.17309999999998</v>
      </c>
      <c r="DG12" s="58">
        <v>206.40299999999999</v>
      </c>
      <c r="DH12" s="58">
        <v>117.6156</v>
      </c>
      <c r="DI12" s="58">
        <v>869.69740000000002</v>
      </c>
      <c r="DJ12" s="58">
        <v>244.36240000000001</v>
      </c>
      <c r="DK12" s="58"/>
      <c r="DL12" s="58"/>
      <c r="DM12" s="58"/>
      <c r="DN12" s="58">
        <v>668.43709999999999</v>
      </c>
      <c r="DO12" s="58"/>
      <c r="DP12" s="58"/>
      <c r="DQ12" s="58"/>
      <c r="DR12" s="58"/>
      <c r="DS12" s="58"/>
      <c r="DT12" s="58"/>
      <c r="DU12" s="58"/>
      <c r="DV12" s="58">
        <v>584.25369999999998</v>
      </c>
      <c r="DW12" s="58"/>
      <c r="DX12" s="58"/>
      <c r="DY12" s="58"/>
      <c r="DZ12" s="58"/>
      <c r="EA12" s="58">
        <v>282.99419999999998</v>
      </c>
      <c r="EB12" s="58">
        <v>225.2894</v>
      </c>
      <c r="EC12" s="58"/>
      <c r="ED12" s="58"/>
      <c r="EE12" s="58">
        <v>80.502049999999997</v>
      </c>
      <c r="EF12" s="58"/>
      <c r="EG12" s="58">
        <v>370.2867</v>
      </c>
      <c r="EH12" s="58">
        <v>237.69149999999999</v>
      </c>
      <c r="EI12" s="58"/>
      <c r="EJ12" s="58"/>
      <c r="EK12" s="58"/>
      <c r="EL12" s="58"/>
      <c r="EM12" s="58">
        <v>96.751159999999999</v>
      </c>
      <c r="EN12" s="58"/>
      <c r="EO12" s="58"/>
      <c r="EP12" s="58"/>
      <c r="EQ12" s="58"/>
      <c r="ER12" s="58">
        <v>721.23130000000003</v>
      </c>
      <c r="ES12" s="58"/>
      <c r="ET12" s="58">
        <v>154.9965</v>
      </c>
      <c r="EU12" s="58"/>
      <c r="EV12" s="58">
        <v>440.41160000000002</v>
      </c>
      <c r="EW12" s="58">
        <v>213.11250000000001</v>
      </c>
      <c r="EX12" s="58"/>
      <c r="EY12" s="58"/>
      <c r="EZ12" s="58"/>
      <c r="FA12" s="58"/>
      <c r="FB12" s="58">
        <v>299.38080000000002</v>
      </c>
      <c r="FC12" s="58"/>
      <c r="FD12" s="58"/>
      <c r="FE12" s="58"/>
      <c r="FF12" s="58">
        <v>408.39859999999999</v>
      </c>
      <c r="FG12" s="58"/>
      <c r="FH12" s="58"/>
      <c r="FI12" s="58"/>
      <c r="FJ12" s="58"/>
      <c r="FK12" s="58">
        <v>281.0471</v>
      </c>
      <c r="FL12" s="58"/>
      <c r="FM12" s="58"/>
      <c r="FN12" s="58"/>
      <c r="FO12" s="58"/>
      <c r="FP12" s="58"/>
      <c r="FQ12" s="58"/>
      <c r="FR12" s="58"/>
      <c r="FS12" s="58"/>
      <c r="FT12" s="58">
        <v>121.0104</v>
      </c>
      <c r="FU12" s="58">
        <v>408.09870000000001</v>
      </c>
      <c r="FV12" s="58">
        <v>444.15649999999999</v>
      </c>
      <c r="FW12" s="58"/>
      <c r="FX12" s="58">
        <v>239.5008</v>
      </c>
      <c r="FY12" s="58"/>
      <c r="FZ12" s="58"/>
      <c r="GA12" s="58"/>
      <c r="GB12" s="58"/>
      <c r="GC12" s="58"/>
      <c r="GD12" s="58"/>
      <c r="GE12" s="58"/>
      <c r="GF12" s="58"/>
      <c r="GG12" s="58"/>
      <c r="GH12" s="58"/>
      <c r="GI12" s="58"/>
      <c r="GJ12" s="58">
        <v>280.50259999999997</v>
      </c>
      <c r="GK12" s="58">
        <v>36.984119999999997</v>
      </c>
      <c r="GL12" s="58"/>
      <c r="GM12" s="58"/>
      <c r="GN12" s="58"/>
      <c r="GO12" s="58"/>
      <c r="GP12" s="58">
        <v>487.88490000000002</v>
      </c>
      <c r="GQ12" s="58">
        <v>364.23500000000001</v>
      </c>
      <c r="GR12" s="58"/>
      <c r="GS12" s="58"/>
      <c r="GT12" s="58"/>
      <c r="GU12" s="58"/>
      <c r="GV12" s="58"/>
      <c r="GW12" s="58"/>
      <c r="GX12" s="58"/>
      <c r="GY12" s="58"/>
      <c r="GZ12" s="58">
        <v>517.25729999999999</v>
      </c>
      <c r="HA12" s="58"/>
      <c r="HB12" s="58">
        <v>475.71620000000001</v>
      </c>
      <c r="HC12" s="58"/>
      <c r="HD12" s="58">
        <v>152.94970000000001</v>
      </c>
      <c r="HE12" s="58"/>
      <c r="HF12" s="58">
        <v>124.66670000000001</v>
      </c>
      <c r="HG12" s="58"/>
      <c r="HH12" s="58"/>
      <c r="HI12" s="58"/>
      <c r="HJ12" s="58"/>
      <c r="HK12" s="58"/>
      <c r="HL12" s="58">
        <v>1437.001</v>
      </c>
      <c r="HM12" s="58"/>
      <c r="HN12" s="58"/>
      <c r="HO12" s="58"/>
      <c r="HP12" s="58">
        <v>1128.3489999999999</v>
      </c>
      <c r="HQ12" s="58">
        <v>126.9782</v>
      </c>
      <c r="HR12" s="58">
        <v>513.46349999999995</v>
      </c>
      <c r="HS12" s="58">
        <v>308.23099999999999</v>
      </c>
      <c r="HT12" s="2"/>
    </row>
    <row r="13" spans="1:228" x14ac:dyDescent="0.75">
      <c r="A13" s="95">
        <f t="shared" si="5"/>
        <v>83</v>
      </c>
      <c r="B13" s="2" t="str">
        <f t="shared" si="2"/>
        <v>Sorghum</v>
      </c>
      <c r="C13" s="60">
        <f t="shared" si="3"/>
        <v>226.75623333333331</v>
      </c>
      <c r="D13" s="40" t="str">
        <f t="shared" si="6"/>
        <v/>
      </c>
      <c r="E13" s="40">
        <f t="shared" si="6"/>
        <v>287.38560000000001</v>
      </c>
      <c r="F13" s="40">
        <f t="shared" si="6"/>
        <v>177.5881</v>
      </c>
      <c r="G13" s="40">
        <f t="shared" si="6"/>
        <v>215.29499999999999</v>
      </c>
      <c r="H13" s="40" t="str">
        <f t="shared" si="6"/>
        <v/>
      </c>
      <c r="I13" s="40" t="str">
        <f t="shared" si="6"/>
        <v/>
      </c>
      <c r="J13" s="40" t="str">
        <f t="shared" si="6"/>
        <v/>
      </c>
      <c r="K13" s="40" t="str">
        <f t="shared" si="6"/>
        <v/>
      </c>
      <c r="L13" s="2"/>
      <c r="M13" s="70" t="s">
        <v>357</v>
      </c>
      <c r="N13" s="70" t="s">
        <v>361</v>
      </c>
      <c r="O13" s="2" t="s">
        <v>4</v>
      </c>
      <c r="P13" s="58">
        <v>83</v>
      </c>
      <c r="Q13" s="60" t="s">
        <v>788</v>
      </c>
      <c r="R13" s="60"/>
      <c r="S13" s="60">
        <v>190.68299999999999</v>
      </c>
      <c r="T13" s="60"/>
      <c r="U13" s="60"/>
      <c r="V13" s="60">
        <v>87.48442</v>
      </c>
      <c r="W13" s="60"/>
      <c r="X13" s="60"/>
      <c r="Y13" s="60"/>
      <c r="Z13" s="60">
        <v>233.66139999999999</v>
      </c>
      <c r="AA13" s="60"/>
      <c r="AB13" s="60">
        <v>96.196879999999993</v>
      </c>
      <c r="AC13" s="60">
        <v>494.63229999999999</v>
      </c>
      <c r="AD13" s="60"/>
      <c r="AE13" s="60">
        <v>265.41559999999998</v>
      </c>
      <c r="AF13" s="60">
        <v>226.7953</v>
      </c>
      <c r="AG13" s="60">
        <v>82.866169999999997</v>
      </c>
      <c r="AH13" s="60">
        <v>176.24889999999999</v>
      </c>
      <c r="AI13" s="60"/>
      <c r="AJ13" s="60"/>
      <c r="AK13" s="60"/>
      <c r="AL13" s="60"/>
      <c r="AM13" s="60">
        <v>215.29499999999999</v>
      </c>
      <c r="AN13" s="60"/>
      <c r="AO13" s="60">
        <v>109.8831</v>
      </c>
      <c r="AP13" s="60">
        <v>103.8249</v>
      </c>
      <c r="AQ13" s="60"/>
      <c r="AR13" s="60"/>
      <c r="AS13" s="60"/>
      <c r="AT13" s="60">
        <v>487.70100000000002</v>
      </c>
      <c r="AU13" s="60"/>
      <c r="AV13" s="60"/>
      <c r="AW13" s="60"/>
      <c r="AX13" s="60"/>
      <c r="AY13" s="60">
        <v>358.68459999999999</v>
      </c>
      <c r="AZ13" s="60">
        <v>291.14139999999998</v>
      </c>
      <c r="BA13" s="60">
        <v>297.46260000000001</v>
      </c>
      <c r="BB13" s="60"/>
      <c r="BC13" s="60"/>
      <c r="BD13" s="60"/>
      <c r="BE13" s="60">
        <v>298.81229999999999</v>
      </c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>
        <v>277.88229999999999</v>
      </c>
      <c r="BQ13" s="60">
        <v>167.43360000000001</v>
      </c>
      <c r="BR13" s="60">
        <v>303.61900000000003</v>
      </c>
      <c r="BS13" s="58">
        <v>291.14960000000002</v>
      </c>
      <c r="BT13" s="58">
        <v>345.21559999999999</v>
      </c>
      <c r="BU13" s="58"/>
      <c r="BV13" s="58">
        <v>201.7773</v>
      </c>
      <c r="BW13" s="58"/>
      <c r="BX13" s="58">
        <v>286.09129999999999</v>
      </c>
      <c r="BY13" s="58"/>
      <c r="BZ13" s="58"/>
      <c r="CA13" s="58">
        <v>194.18639999999999</v>
      </c>
      <c r="CB13" s="58"/>
      <c r="CC13" s="58"/>
      <c r="CD13" s="58"/>
      <c r="CE13" s="58"/>
      <c r="CF13" s="58"/>
      <c r="CG13" s="58">
        <v>146.4392</v>
      </c>
      <c r="CH13" s="58">
        <v>79.294960000000003</v>
      </c>
      <c r="CI13" s="58"/>
      <c r="CJ13" s="58">
        <v>217.65090000000001</v>
      </c>
      <c r="CK13" s="58">
        <v>1220.2760000000001</v>
      </c>
      <c r="CL13" s="58"/>
      <c r="CM13" s="58">
        <v>204.71430000000001</v>
      </c>
      <c r="CN13" s="58"/>
      <c r="CO13" s="58"/>
      <c r="CP13" s="58"/>
      <c r="CQ13" s="58"/>
      <c r="CR13" s="58"/>
      <c r="CS13" s="58">
        <v>312.87560000000002</v>
      </c>
      <c r="CT13" s="58">
        <v>166.1448</v>
      </c>
      <c r="CU13" s="58"/>
      <c r="CV13" s="58">
        <v>141.7021</v>
      </c>
      <c r="CW13" s="58"/>
      <c r="CX13" s="58">
        <v>229.1131</v>
      </c>
      <c r="CY13" s="58"/>
      <c r="CZ13" s="58"/>
      <c r="DA13" s="58">
        <v>949.30240000000003</v>
      </c>
      <c r="DB13" s="58"/>
      <c r="DC13" s="58">
        <v>195.7816</v>
      </c>
      <c r="DD13" s="58">
        <v>205.98009999999999</v>
      </c>
      <c r="DE13" s="58"/>
      <c r="DF13" s="58">
        <v>112.5372</v>
      </c>
      <c r="DG13" s="58"/>
      <c r="DH13" s="58">
        <v>126.8937</v>
      </c>
      <c r="DI13" s="58">
        <v>565.69299999999998</v>
      </c>
      <c r="DJ13" s="58">
        <v>142.19569999999999</v>
      </c>
      <c r="DK13" s="58"/>
      <c r="DL13" s="58"/>
      <c r="DM13" s="58"/>
      <c r="DN13" s="58">
        <v>3053.5720000000001</v>
      </c>
      <c r="DO13" s="58"/>
      <c r="DP13" s="58"/>
      <c r="DQ13" s="58">
        <v>268.06630000000001</v>
      </c>
      <c r="DR13" s="58"/>
      <c r="DS13" s="58"/>
      <c r="DT13" s="58"/>
      <c r="DU13" s="58"/>
      <c r="DV13" s="58">
        <v>487.35039999999998</v>
      </c>
      <c r="DW13" s="58"/>
      <c r="DX13" s="58"/>
      <c r="DY13" s="58"/>
      <c r="DZ13" s="58"/>
      <c r="EA13" s="58">
        <v>401.58089999999999</v>
      </c>
      <c r="EB13" s="58">
        <v>112.15430000000001</v>
      </c>
      <c r="EC13" s="58">
        <v>185.9402</v>
      </c>
      <c r="ED13" s="58"/>
      <c r="EE13" s="58">
        <v>177.5881</v>
      </c>
      <c r="EF13" s="58"/>
      <c r="EG13" s="58">
        <v>328.19260000000003</v>
      </c>
      <c r="EH13" s="58">
        <v>209.6901</v>
      </c>
      <c r="EI13" s="58"/>
      <c r="EJ13" s="58"/>
      <c r="EK13" s="58"/>
      <c r="EL13" s="58"/>
      <c r="EM13" s="58">
        <v>110.0539</v>
      </c>
      <c r="EN13" s="58"/>
      <c r="EO13" s="58"/>
      <c r="EP13" s="58"/>
      <c r="EQ13" s="58"/>
      <c r="ER13" s="58">
        <v>607.61019999999996</v>
      </c>
      <c r="ES13" s="58"/>
      <c r="ET13" s="58">
        <v>155.16419999999999</v>
      </c>
      <c r="EU13" s="58"/>
      <c r="EV13" s="58">
        <v>399.60129999999998</v>
      </c>
      <c r="EW13" s="58">
        <v>211.89070000000001</v>
      </c>
      <c r="EX13" s="58">
        <v>287.38560000000001</v>
      </c>
      <c r="EY13" s="58"/>
      <c r="EZ13" s="58"/>
      <c r="FA13" s="58"/>
      <c r="FB13" s="58"/>
      <c r="FC13" s="58"/>
      <c r="FD13" s="58"/>
      <c r="FE13" s="58"/>
      <c r="FF13" s="58">
        <v>379.71039999999999</v>
      </c>
      <c r="FG13" s="58">
        <v>629.39819999999997</v>
      </c>
      <c r="FH13" s="58">
        <v>207.6174</v>
      </c>
      <c r="FI13" s="58">
        <v>278.73239999999998</v>
      </c>
      <c r="FJ13" s="58"/>
      <c r="FK13" s="58"/>
      <c r="FL13" s="58"/>
      <c r="FM13" s="58"/>
      <c r="FN13" s="58"/>
      <c r="FO13" s="58">
        <v>75.802019999999999</v>
      </c>
      <c r="FP13" s="58"/>
      <c r="FQ13" s="58"/>
      <c r="FR13" s="58"/>
      <c r="FS13" s="58">
        <v>413.26670000000001</v>
      </c>
      <c r="FT13" s="58">
        <v>331.60930000000002</v>
      </c>
      <c r="FU13" s="58">
        <v>443.28539999999998</v>
      </c>
      <c r="FV13" s="58">
        <v>580.04489999999998</v>
      </c>
      <c r="FW13" s="58"/>
      <c r="FX13" s="58">
        <v>291.45800000000003</v>
      </c>
      <c r="FY13" s="58"/>
      <c r="FZ13" s="58"/>
      <c r="GA13" s="58"/>
      <c r="GB13" s="58"/>
      <c r="GC13" s="58"/>
      <c r="GD13" s="58"/>
      <c r="GE13" s="58"/>
      <c r="GF13" s="58">
        <v>876.27139999999997</v>
      </c>
      <c r="GG13" s="58"/>
      <c r="GH13" s="58"/>
      <c r="GI13" s="58"/>
      <c r="GJ13" s="58">
        <v>209.51220000000001</v>
      </c>
      <c r="GK13" s="58"/>
      <c r="GL13" s="58"/>
      <c r="GM13" s="58"/>
      <c r="GN13" s="58"/>
      <c r="GO13" s="58"/>
      <c r="GP13" s="58">
        <v>391.3571</v>
      </c>
      <c r="GQ13" s="58">
        <v>370.8691</v>
      </c>
      <c r="GR13" s="58">
        <v>191.97749999999999</v>
      </c>
      <c r="GS13" s="58">
        <v>167.5762</v>
      </c>
      <c r="GT13" s="58"/>
      <c r="GU13" s="58"/>
      <c r="GV13" s="58"/>
      <c r="GW13" s="58"/>
      <c r="GX13" s="58"/>
      <c r="GY13" s="58">
        <v>90.620320000000007</v>
      </c>
      <c r="GZ13" s="58"/>
      <c r="HA13" s="58"/>
      <c r="HB13" s="58">
        <v>215.86879999999999</v>
      </c>
      <c r="HC13" s="58"/>
      <c r="HD13" s="58">
        <v>155.3475</v>
      </c>
      <c r="HE13" s="58">
        <v>166.36670000000001</v>
      </c>
      <c r="HF13" s="58">
        <v>133</v>
      </c>
      <c r="HG13" s="58"/>
      <c r="HH13" s="58"/>
      <c r="HI13" s="58">
        <v>448.20420000000001</v>
      </c>
      <c r="HJ13" s="58"/>
      <c r="HK13" s="58"/>
      <c r="HL13" s="58"/>
      <c r="HM13" s="58"/>
      <c r="HN13" s="58"/>
      <c r="HO13" s="58"/>
      <c r="HP13" s="58">
        <v>1261.442</v>
      </c>
      <c r="HQ13" s="58">
        <v>220.70930000000001</v>
      </c>
      <c r="HR13" s="58">
        <v>706.37210000000005</v>
      </c>
      <c r="HS13" s="58">
        <v>310.21780000000001</v>
      </c>
      <c r="HT13" s="2"/>
    </row>
    <row r="14" spans="1:228" x14ac:dyDescent="0.75">
      <c r="A14" s="95">
        <f t="shared" si="5"/>
        <v>89</v>
      </c>
      <c r="B14" s="2" t="str">
        <f t="shared" si="2"/>
        <v>Buckwheat</v>
      </c>
      <c r="C14" s="60">
        <f t="shared" si="3"/>
        <v>0</v>
      </c>
      <c r="D14" s="40" t="str">
        <f t="shared" si="6"/>
        <v/>
      </c>
      <c r="E14" s="40" t="str">
        <f t="shared" si="6"/>
        <v/>
      </c>
      <c r="F14" s="40" t="str">
        <f t="shared" si="6"/>
        <v/>
      </c>
      <c r="G14" s="40" t="str">
        <f t="shared" si="6"/>
        <v/>
      </c>
      <c r="H14" s="40" t="str">
        <f t="shared" si="6"/>
        <v/>
      </c>
      <c r="I14" s="40" t="str">
        <f t="shared" si="6"/>
        <v/>
      </c>
      <c r="J14" s="40" t="str">
        <f t="shared" si="6"/>
        <v/>
      </c>
      <c r="K14" s="40" t="str">
        <f t="shared" si="6"/>
        <v/>
      </c>
      <c r="L14" s="2"/>
      <c r="M14" s="70" t="s">
        <v>359</v>
      </c>
      <c r="N14" s="70" t="s">
        <v>363</v>
      </c>
      <c r="O14" s="2" t="s">
        <v>4</v>
      </c>
      <c r="P14" s="58">
        <v>89</v>
      </c>
      <c r="Q14" s="60" t="s">
        <v>789</v>
      </c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>
        <v>555.39760000000001</v>
      </c>
      <c r="AL14" s="60">
        <v>299.99329999999998</v>
      </c>
      <c r="AM14" s="60"/>
      <c r="AN14" s="60"/>
      <c r="AO14" s="60"/>
      <c r="AP14" s="60">
        <v>103.5916</v>
      </c>
      <c r="AQ14" s="60"/>
      <c r="AR14" s="60"/>
      <c r="AS14" s="60">
        <v>557.31579999999997</v>
      </c>
      <c r="AT14" s="60"/>
      <c r="AU14" s="60"/>
      <c r="AV14" s="60">
        <v>255.4333</v>
      </c>
      <c r="AW14" s="60"/>
      <c r="AX14" s="60"/>
      <c r="AY14" s="60">
        <v>202.11580000000001</v>
      </c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58"/>
      <c r="BT14" s="58"/>
      <c r="BU14" s="58"/>
      <c r="BV14" s="58"/>
      <c r="BW14" s="58">
        <v>254.0103</v>
      </c>
      <c r="BX14" s="58"/>
      <c r="BY14" s="58"/>
      <c r="BZ14" s="58"/>
      <c r="CA14" s="58">
        <v>230.2971</v>
      </c>
      <c r="CB14" s="58"/>
      <c r="CC14" s="58"/>
      <c r="CD14" s="58"/>
      <c r="CE14" s="58"/>
      <c r="CF14" s="58">
        <v>1126.0820000000001</v>
      </c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>
        <v>184.01220000000001</v>
      </c>
      <c r="CU14" s="58"/>
      <c r="CV14" s="58">
        <v>192.27709999999999</v>
      </c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>
        <v>2699.8789999999999</v>
      </c>
      <c r="DH14" s="58">
        <v>201.31139999999999</v>
      </c>
      <c r="DI14" s="58"/>
      <c r="DJ14" s="58">
        <v>403.93819999999999</v>
      </c>
      <c r="DK14" s="58"/>
      <c r="DL14" s="58"/>
      <c r="DM14" s="58"/>
      <c r="DN14" s="58">
        <v>3113.9389999999999</v>
      </c>
      <c r="DO14" s="58"/>
      <c r="DP14" s="58"/>
      <c r="DQ14" s="58"/>
      <c r="DR14" s="58"/>
      <c r="DS14" s="58"/>
      <c r="DT14" s="58"/>
      <c r="DU14" s="58"/>
      <c r="DV14" s="58"/>
      <c r="DW14" s="58"/>
      <c r="DX14" s="58">
        <v>413.19889999999998</v>
      </c>
      <c r="DY14" s="58"/>
      <c r="DZ14" s="58">
        <v>382.56819999999999</v>
      </c>
      <c r="EA14" s="58"/>
      <c r="EB14" s="58">
        <v>640.39290000000005</v>
      </c>
      <c r="EC14" s="58"/>
      <c r="ED14" s="58"/>
      <c r="EE14" s="58"/>
      <c r="EF14" s="58"/>
      <c r="EG14" s="58"/>
      <c r="EH14" s="58"/>
      <c r="EI14" s="58"/>
      <c r="EJ14" s="58"/>
      <c r="EK14" s="58"/>
      <c r="EL14" s="58"/>
      <c r="EM14" s="58"/>
      <c r="EN14" s="58"/>
      <c r="EO14" s="58"/>
      <c r="EP14" s="58"/>
      <c r="EQ14" s="58"/>
      <c r="ER14" s="58"/>
      <c r="ES14" s="58"/>
      <c r="ET14" s="58"/>
      <c r="EU14" s="58"/>
      <c r="EV14" s="58"/>
      <c r="EW14" s="58"/>
      <c r="EX14" s="58"/>
      <c r="EY14" s="58"/>
      <c r="EZ14" s="58"/>
      <c r="FA14" s="58"/>
      <c r="FB14" s="58">
        <v>422.91129999999998</v>
      </c>
      <c r="FC14" s="58"/>
      <c r="FD14" s="58"/>
      <c r="FE14" s="58"/>
      <c r="FF14" s="58"/>
      <c r="FG14" s="58"/>
      <c r="FH14" s="58"/>
      <c r="FI14" s="58"/>
      <c r="FJ14" s="58"/>
      <c r="FK14" s="58">
        <v>406.27109999999999</v>
      </c>
      <c r="FL14" s="58"/>
      <c r="FM14" s="58"/>
      <c r="FN14" s="58"/>
      <c r="FO14" s="58"/>
      <c r="FP14" s="58"/>
      <c r="FQ14" s="58"/>
      <c r="FR14" s="58"/>
      <c r="FS14" s="58"/>
      <c r="FT14" s="58">
        <v>311.44760000000002</v>
      </c>
      <c r="FU14" s="58"/>
      <c r="FV14" s="58"/>
      <c r="FW14" s="58"/>
      <c r="FX14" s="58"/>
      <c r="FY14" s="58"/>
      <c r="FZ14" s="58"/>
      <c r="GA14" s="58"/>
      <c r="GB14" s="58"/>
      <c r="GC14" s="58"/>
      <c r="GD14" s="58"/>
      <c r="GE14" s="58"/>
      <c r="GF14" s="58"/>
      <c r="GG14" s="58"/>
      <c r="GH14" s="58"/>
      <c r="GI14" s="58"/>
      <c r="GJ14" s="58">
        <v>236.20410000000001</v>
      </c>
      <c r="GK14" s="58">
        <v>716.79129999999998</v>
      </c>
      <c r="GL14" s="58"/>
      <c r="GM14" s="58"/>
      <c r="GN14" s="58"/>
      <c r="GO14" s="58"/>
      <c r="GP14" s="58"/>
      <c r="GQ14" s="58"/>
      <c r="GR14" s="58"/>
      <c r="GS14" s="58"/>
      <c r="GT14" s="58"/>
      <c r="GU14" s="58"/>
      <c r="GV14" s="58"/>
      <c r="GW14" s="58"/>
      <c r="GX14" s="58"/>
      <c r="GY14" s="58"/>
      <c r="GZ14" s="58"/>
      <c r="HA14" s="58"/>
      <c r="HB14" s="58"/>
      <c r="HC14" s="58"/>
      <c r="HD14" s="58">
        <v>410.9674</v>
      </c>
      <c r="HE14" s="58"/>
      <c r="HF14" s="58">
        <v>180.31549999999999</v>
      </c>
      <c r="HG14" s="58"/>
      <c r="HH14" s="58"/>
      <c r="HI14" s="58"/>
      <c r="HJ14" s="58"/>
      <c r="HK14" s="58"/>
      <c r="HL14" s="58"/>
      <c r="HM14" s="58"/>
      <c r="HN14" s="58"/>
      <c r="HO14" s="58"/>
      <c r="HP14" s="58"/>
      <c r="HQ14" s="58">
        <v>90.539670000000001</v>
      </c>
      <c r="HR14" s="58"/>
      <c r="HS14" s="58"/>
      <c r="HT14" s="2"/>
    </row>
    <row r="15" spans="1:228" x14ac:dyDescent="0.75">
      <c r="A15" s="95">
        <f t="shared" si="5"/>
        <v>92</v>
      </c>
      <c r="B15" s="2" t="str">
        <f t="shared" si="2"/>
        <v>Quinoa</v>
      </c>
      <c r="C15" s="60">
        <f t="shared" si="3"/>
        <v>0</v>
      </c>
      <c r="D15" s="40" t="str">
        <f t="shared" si="6"/>
        <v/>
      </c>
      <c r="E15" s="40" t="str">
        <f t="shared" si="6"/>
        <v/>
      </c>
      <c r="F15" s="40" t="str">
        <f t="shared" si="6"/>
        <v/>
      </c>
      <c r="G15" s="40" t="str">
        <f t="shared" si="6"/>
        <v/>
      </c>
      <c r="H15" s="40" t="str">
        <f t="shared" si="6"/>
        <v/>
      </c>
      <c r="I15" s="40" t="str">
        <f t="shared" si="6"/>
        <v/>
      </c>
      <c r="J15" s="40" t="str">
        <f t="shared" si="6"/>
        <v/>
      </c>
      <c r="K15" s="40" t="str">
        <f t="shared" si="6"/>
        <v/>
      </c>
      <c r="L15" s="2"/>
      <c r="M15" s="70" t="s">
        <v>362</v>
      </c>
      <c r="N15" s="70" t="s">
        <v>1048</v>
      </c>
      <c r="O15" s="2" t="s">
        <v>4</v>
      </c>
      <c r="P15" s="58">
        <v>92</v>
      </c>
      <c r="Q15" s="60" t="s">
        <v>790</v>
      </c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>
        <v>1840.086</v>
      </c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60">
        <v>1359.154</v>
      </c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  <c r="EN15" s="58"/>
      <c r="EO15" s="58"/>
      <c r="EP15" s="58"/>
      <c r="EQ15" s="58"/>
      <c r="ER15" s="58"/>
      <c r="ES15" s="58"/>
      <c r="ET15" s="58"/>
      <c r="EU15" s="58"/>
      <c r="EV15" s="58"/>
      <c r="EW15" s="58"/>
      <c r="EX15" s="58"/>
      <c r="EY15" s="58"/>
      <c r="EZ15" s="58"/>
      <c r="FA15" s="58"/>
      <c r="FB15" s="58"/>
      <c r="FC15" s="58"/>
      <c r="FD15" s="58"/>
      <c r="FE15" s="58"/>
      <c r="FF15" s="58"/>
      <c r="FG15" s="58"/>
      <c r="FH15" s="58">
        <v>1831.0340000000001</v>
      </c>
      <c r="FI15" s="58"/>
      <c r="FJ15" s="58"/>
      <c r="FK15" s="58"/>
      <c r="FL15" s="58"/>
      <c r="FM15" s="58"/>
      <c r="FN15" s="58"/>
      <c r="FO15" s="58"/>
      <c r="FP15" s="58"/>
      <c r="FQ15" s="58"/>
      <c r="FR15" s="58"/>
      <c r="FS15" s="58"/>
      <c r="FT15" s="58"/>
      <c r="FU15" s="58"/>
      <c r="FV15" s="58"/>
      <c r="FW15" s="58"/>
      <c r="FX15" s="58"/>
      <c r="FY15" s="58"/>
      <c r="FZ15" s="58"/>
      <c r="GA15" s="58"/>
      <c r="GB15" s="58"/>
      <c r="GC15" s="58"/>
      <c r="GD15" s="58"/>
      <c r="GE15" s="58"/>
      <c r="GF15" s="58"/>
      <c r="GG15" s="58"/>
      <c r="GH15" s="58"/>
      <c r="GI15" s="58"/>
      <c r="GJ15" s="58"/>
      <c r="GK15" s="58"/>
      <c r="GL15" s="58"/>
      <c r="GM15" s="58"/>
      <c r="GN15" s="58"/>
      <c r="GO15" s="58"/>
      <c r="GP15" s="58"/>
      <c r="GQ15" s="58"/>
      <c r="GR15" s="58"/>
      <c r="GS15" s="58"/>
      <c r="GT15" s="58"/>
      <c r="GU15" s="58"/>
      <c r="GV15" s="58"/>
      <c r="GW15" s="58"/>
      <c r="GX15" s="58"/>
      <c r="GY15" s="58"/>
      <c r="GZ15" s="58"/>
      <c r="HA15" s="58"/>
      <c r="HB15" s="58"/>
      <c r="HC15" s="58"/>
      <c r="HD15" s="58"/>
      <c r="HE15" s="58"/>
      <c r="HF15" s="58"/>
      <c r="HG15" s="58"/>
      <c r="HH15" s="58"/>
      <c r="HI15" s="58"/>
      <c r="HJ15" s="58"/>
      <c r="HK15" s="58"/>
      <c r="HL15" s="58"/>
      <c r="HM15" s="58"/>
      <c r="HN15" s="58"/>
      <c r="HO15" s="58"/>
      <c r="HP15" s="58"/>
      <c r="HQ15" s="58"/>
      <c r="HR15" s="58"/>
      <c r="HS15" s="58"/>
      <c r="HT15" s="2"/>
    </row>
    <row r="16" spans="1:228" x14ac:dyDescent="0.75">
      <c r="A16" s="95">
        <f t="shared" si="5"/>
        <v>94</v>
      </c>
      <c r="B16" s="2" t="str">
        <f t="shared" si="2"/>
        <v>Fonio</v>
      </c>
      <c r="C16" s="60">
        <f t="shared" si="3"/>
        <v>0</v>
      </c>
      <c r="D16" s="40" t="str">
        <f t="shared" si="6"/>
        <v/>
      </c>
      <c r="E16" s="40" t="str">
        <f t="shared" si="6"/>
        <v/>
      </c>
      <c r="F16" s="40" t="str">
        <f t="shared" si="6"/>
        <v/>
      </c>
      <c r="G16" s="40" t="str">
        <f t="shared" si="6"/>
        <v/>
      </c>
      <c r="H16" s="40" t="str">
        <f t="shared" si="6"/>
        <v/>
      </c>
      <c r="I16" s="40" t="str">
        <f t="shared" si="6"/>
        <v/>
      </c>
      <c r="J16" s="40" t="str">
        <f t="shared" si="6"/>
        <v/>
      </c>
      <c r="K16" s="40" t="str">
        <f t="shared" si="6"/>
        <v/>
      </c>
      <c r="L16" s="2"/>
      <c r="M16" s="70" t="s">
        <v>364</v>
      </c>
      <c r="N16" s="70" t="s">
        <v>368</v>
      </c>
      <c r="O16" s="2" t="s">
        <v>4</v>
      </c>
      <c r="P16" s="58">
        <v>94</v>
      </c>
      <c r="Q16" s="60" t="s">
        <v>791</v>
      </c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>
        <v>567.46979999999996</v>
      </c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>
        <v>577.84270000000004</v>
      </c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>
        <v>469.59219999999999</v>
      </c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>
        <v>699.76509999999996</v>
      </c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>
        <v>707.41229999999996</v>
      </c>
      <c r="EW16" s="58">
        <v>207.04769999999999</v>
      </c>
      <c r="EX16" s="58"/>
      <c r="EY16" s="58"/>
      <c r="EZ16" s="58"/>
      <c r="FA16" s="58"/>
      <c r="FB16" s="58"/>
      <c r="FC16" s="58"/>
      <c r="FD16" s="58"/>
      <c r="FE16" s="58"/>
      <c r="FF16" s="58"/>
      <c r="FG16" s="58"/>
      <c r="FH16" s="58"/>
      <c r="FI16" s="58"/>
      <c r="FJ16" s="58"/>
      <c r="FK16" s="58"/>
      <c r="FL16" s="58"/>
      <c r="FM16" s="58"/>
      <c r="FN16" s="58"/>
      <c r="FO16" s="58"/>
      <c r="FP16" s="58"/>
      <c r="FQ16" s="58"/>
      <c r="FR16" s="58"/>
      <c r="FS16" s="58"/>
      <c r="FT16" s="58"/>
      <c r="FU16" s="58"/>
      <c r="FV16" s="58"/>
      <c r="FW16" s="58"/>
      <c r="FX16" s="58">
        <v>579.29639999999995</v>
      </c>
      <c r="FY16" s="58"/>
      <c r="FZ16" s="58"/>
      <c r="GA16" s="58"/>
      <c r="GB16" s="58"/>
      <c r="GC16" s="58"/>
      <c r="GD16" s="58"/>
      <c r="GE16" s="58"/>
      <c r="GF16" s="58"/>
      <c r="GG16" s="58"/>
      <c r="GH16" s="58"/>
      <c r="GI16" s="58"/>
      <c r="GJ16" s="58"/>
      <c r="GK16" s="58"/>
      <c r="GL16" s="58"/>
      <c r="GM16" s="58"/>
      <c r="GN16" s="58"/>
      <c r="GO16" s="58"/>
      <c r="GP16" s="58"/>
      <c r="GQ16" s="58"/>
      <c r="GR16" s="58"/>
      <c r="GS16" s="58"/>
      <c r="GT16" s="58"/>
      <c r="GU16" s="58"/>
      <c r="GV16" s="58"/>
      <c r="GW16" s="58"/>
      <c r="GX16" s="58"/>
      <c r="GY16" s="58"/>
      <c r="GZ16" s="58"/>
      <c r="HA16" s="58"/>
      <c r="HB16" s="58"/>
      <c r="HC16" s="58"/>
      <c r="HD16" s="58"/>
      <c r="HE16" s="58"/>
      <c r="HF16" s="58"/>
      <c r="HG16" s="58"/>
      <c r="HH16" s="58"/>
      <c r="HI16" s="58"/>
      <c r="HJ16" s="58"/>
      <c r="HK16" s="58"/>
      <c r="HL16" s="58"/>
      <c r="HM16" s="58"/>
      <c r="HN16" s="58"/>
      <c r="HO16" s="58"/>
      <c r="HP16" s="58"/>
      <c r="HQ16" s="58"/>
      <c r="HR16" s="58"/>
      <c r="HS16" s="58"/>
      <c r="HT16" s="2"/>
    </row>
    <row r="17" spans="1:228" x14ac:dyDescent="0.75">
      <c r="A17" s="95">
        <f t="shared" si="5"/>
        <v>97</v>
      </c>
      <c r="B17" s="2" t="str">
        <f t="shared" si="2"/>
        <v>Triticale</v>
      </c>
      <c r="C17" s="60">
        <f t="shared" si="3"/>
        <v>216.54570000000001</v>
      </c>
      <c r="D17" s="40" t="str">
        <f t="shared" si="6"/>
        <v/>
      </c>
      <c r="E17" s="40" t="str">
        <f t="shared" si="6"/>
        <v/>
      </c>
      <c r="F17" s="40">
        <f t="shared" si="6"/>
        <v>216.54570000000001</v>
      </c>
      <c r="G17" s="40" t="str">
        <f t="shared" si="6"/>
        <v/>
      </c>
      <c r="H17" s="40" t="str">
        <f t="shared" si="6"/>
        <v/>
      </c>
      <c r="I17" s="40" t="str">
        <f t="shared" si="6"/>
        <v/>
      </c>
      <c r="J17" s="40" t="str">
        <f t="shared" si="6"/>
        <v/>
      </c>
      <c r="K17" s="40" t="str">
        <f t="shared" si="6"/>
        <v/>
      </c>
      <c r="L17" s="2"/>
      <c r="M17" s="70" t="s">
        <v>367</v>
      </c>
      <c r="N17" s="70" t="s">
        <v>372</v>
      </c>
      <c r="O17" s="2" t="s">
        <v>4</v>
      </c>
      <c r="P17" s="58">
        <v>97</v>
      </c>
      <c r="Q17" s="60" t="s">
        <v>792</v>
      </c>
      <c r="R17" s="60"/>
      <c r="S17" s="60"/>
      <c r="T17" s="60"/>
      <c r="U17" s="60"/>
      <c r="V17" s="60"/>
      <c r="W17" s="60"/>
      <c r="X17" s="60"/>
      <c r="Y17" s="60"/>
      <c r="Z17" s="60">
        <v>203.0822</v>
      </c>
      <c r="AA17" s="60">
        <v>134.59790000000001</v>
      </c>
      <c r="AB17" s="60"/>
      <c r="AC17" s="60"/>
      <c r="AD17" s="60">
        <v>85.740409999999997</v>
      </c>
      <c r="AE17" s="60"/>
      <c r="AF17" s="60"/>
      <c r="AG17" s="60"/>
      <c r="AH17" s="60">
        <v>173.2312</v>
      </c>
      <c r="AI17" s="60"/>
      <c r="AJ17" s="60"/>
      <c r="AK17" s="60">
        <v>248.00450000000001</v>
      </c>
      <c r="AL17" s="60">
        <v>149.96629999999999</v>
      </c>
      <c r="AM17" s="60"/>
      <c r="AN17" s="60"/>
      <c r="AO17" s="60"/>
      <c r="AP17" s="60">
        <v>213.2045</v>
      </c>
      <c r="AQ17" s="60"/>
      <c r="AR17" s="60"/>
      <c r="AS17" s="60"/>
      <c r="AT17" s="60"/>
      <c r="AU17" s="60"/>
      <c r="AV17" s="60">
        <v>128.3673</v>
      </c>
      <c r="AW17" s="60">
        <v>317.99239999999998</v>
      </c>
      <c r="AX17" s="60">
        <v>276.96429999999998</v>
      </c>
      <c r="AY17" s="60">
        <v>248.8253</v>
      </c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>
        <v>167.2099</v>
      </c>
      <c r="BM17" s="60"/>
      <c r="BN17" s="60"/>
      <c r="BO17" s="60">
        <v>166.66229999999999</v>
      </c>
      <c r="BP17" s="60"/>
      <c r="BQ17" s="60"/>
      <c r="BR17" s="60"/>
      <c r="BS17" s="58"/>
      <c r="BT17" s="58"/>
      <c r="BU17" s="58"/>
      <c r="BV17" s="58">
        <v>192.7946</v>
      </c>
      <c r="BW17" s="58">
        <v>118.94280000000001</v>
      </c>
      <c r="BX17" s="58"/>
      <c r="BY17" s="58"/>
      <c r="BZ17" s="58"/>
      <c r="CA17" s="58">
        <v>155.3999</v>
      </c>
      <c r="CB17" s="58"/>
      <c r="CC17" s="58"/>
      <c r="CD17" s="58"/>
      <c r="CE17" s="58">
        <v>239.12440000000001</v>
      </c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>
        <v>157.62620000000001</v>
      </c>
      <c r="CU17" s="58"/>
      <c r="CV17" s="58">
        <v>149.34479999999999</v>
      </c>
      <c r="CW17" s="58"/>
      <c r="CX17" s="58"/>
      <c r="CY17" s="58"/>
      <c r="CZ17" s="58"/>
      <c r="DA17" s="58"/>
      <c r="DB17" s="58"/>
      <c r="DC17" s="58"/>
      <c r="DD17" s="58">
        <v>206.9725</v>
      </c>
      <c r="DE17" s="58"/>
      <c r="DF17" s="58"/>
      <c r="DG17" s="58"/>
      <c r="DH17" s="58"/>
      <c r="DI17" s="58"/>
      <c r="DJ17" s="58">
        <v>151.12559999999999</v>
      </c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>
        <v>142.66159999999999</v>
      </c>
      <c r="DY17" s="58">
        <v>146.65809999999999</v>
      </c>
      <c r="DZ17" s="58">
        <v>138.95089999999999</v>
      </c>
      <c r="EA17" s="58"/>
      <c r="EB17" s="58"/>
      <c r="EC17" s="58"/>
      <c r="ED17" s="58"/>
      <c r="EE17" s="58">
        <v>216.54570000000001</v>
      </c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>
        <v>164.5506</v>
      </c>
      <c r="FA17" s="58">
        <v>377.75619999999998</v>
      </c>
      <c r="FB17" s="58"/>
      <c r="FC17" s="58"/>
      <c r="FD17" s="58"/>
      <c r="FE17" s="58"/>
      <c r="FF17" s="58"/>
      <c r="FG17" s="58"/>
      <c r="FH17" s="58"/>
      <c r="FI17" s="58"/>
      <c r="FJ17" s="58"/>
      <c r="FK17" s="58">
        <v>161.0624</v>
      </c>
      <c r="FL17" s="58"/>
      <c r="FM17" s="58"/>
      <c r="FN17" s="58">
        <v>206.5864</v>
      </c>
      <c r="FO17" s="58"/>
      <c r="FP17" s="58"/>
      <c r="FQ17" s="58"/>
      <c r="FR17" s="58"/>
      <c r="FS17" s="58">
        <v>154.71100000000001</v>
      </c>
      <c r="FT17" s="58"/>
      <c r="FU17" s="58"/>
      <c r="FV17" s="58"/>
      <c r="FW17" s="58"/>
      <c r="FX17" s="58"/>
      <c r="FY17" s="58"/>
      <c r="FZ17" s="58"/>
      <c r="GA17" s="58"/>
      <c r="GB17" s="58"/>
      <c r="GC17" s="58"/>
      <c r="GD17" s="58"/>
      <c r="GE17" s="58"/>
      <c r="GF17" s="58"/>
      <c r="GG17" s="58"/>
      <c r="GH17" s="58"/>
      <c r="GI17" s="58"/>
      <c r="GJ17" s="58">
        <v>135.97210000000001</v>
      </c>
      <c r="GK17" s="58">
        <v>168.15620000000001</v>
      </c>
      <c r="GL17" s="58">
        <v>150.7655</v>
      </c>
      <c r="GM17" s="58"/>
      <c r="GN17" s="58"/>
      <c r="GO17" s="58"/>
      <c r="GP17" s="58"/>
      <c r="GQ17" s="58"/>
      <c r="GR17" s="58"/>
      <c r="GS17" s="58"/>
      <c r="GT17" s="58"/>
      <c r="GU17" s="58"/>
      <c r="GV17" s="58"/>
      <c r="GW17" s="58"/>
      <c r="GX17" s="58"/>
      <c r="GY17" s="58">
        <v>184.38120000000001</v>
      </c>
      <c r="GZ17" s="58">
        <v>254.75489999999999</v>
      </c>
      <c r="HA17" s="58"/>
      <c r="HB17" s="58"/>
      <c r="HC17" s="58"/>
      <c r="HD17" s="58"/>
      <c r="HE17" s="58"/>
      <c r="HF17" s="58"/>
      <c r="HG17" s="58"/>
      <c r="HH17" s="58"/>
      <c r="HI17" s="58"/>
      <c r="HJ17" s="58"/>
      <c r="HK17" s="58"/>
      <c r="HL17" s="58"/>
      <c r="HM17" s="58"/>
      <c r="HN17" s="58"/>
      <c r="HO17" s="58"/>
      <c r="HP17" s="58"/>
      <c r="HQ17" s="58"/>
      <c r="HR17" s="58"/>
      <c r="HS17" s="58"/>
      <c r="HT17" s="2"/>
    </row>
    <row r="18" spans="1:228" x14ac:dyDescent="0.75">
      <c r="A18" s="95">
        <f t="shared" si="5"/>
        <v>101</v>
      </c>
      <c r="B18" s="2" t="str">
        <f t="shared" si="2"/>
        <v>Canary seed</v>
      </c>
      <c r="C18" s="60">
        <f t="shared" si="3"/>
        <v>503.67110000000002</v>
      </c>
      <c r="D18" s="40" t="str">
        <f t="shared" si="6"/>
        <v/>
      </c>
      <c r="E18" s="40" t="str">
        <f t="shared" si="6"/>
        <v/>
      </c>
      <c r="F18" s="40">
        <f t="shared" si="6"/>
        <v>503.67110000000002</v>
      </c>
      <c r="G18" s="40" t="str">
        <f t="shared" si="6"/>
        <v/>
      </c>
      <c r="H18" s="40" t="str">
        <f t="shared" si="6"/>
        <v/>
      </c>
      <c r="I18" s="40" t="str">
        <f t="shared" si="6"/>
        <v/>
      </c>
      <c r="J18" s="40" t="str">
        <f t="shared" si="6"/>
        <v/>
      </c>
      <c r="K18" s="40" t="str">
        <f t="shared" si="6"/>
        <v/>
      </c>
      <c r="L18" s="2"/>
      <c r="M18" s="70" t="s">
        <v>371</v>
      </c>
      <c r="N18" s="70" t="s">
        <v>1049</v>
      </c>
      <c r="O18" s="2" t="s">
        <v>4</v>
      </c>
      <c r="P18" s="58">
        <v>101</v>
      </c>
      <c r="Q18" s="60" t="s">
        <v>793</v>
      </c>
      <c r="R18" s="60"/>
      <c r="S18" s="60"/>
      <c r="T18" s="60"/>
      <c r="U18" s="60"/>
      <c r="V18" s="60">
        <v>387.61130000000003</v>
      </c>
      <c r="W18" s="60"/>
      <c r="X18" s="60"/>
      <c r="Y18" s="60"/>
      <c r="Z18" s="60">
        <v>203.04</v>
      </c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>
        <v>433.4436</v>
      </c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58"/>
      <c r="BT18" s="58"/>
      <c r="BU18" s="58"/>
      <c r="BV18" s="58">
        <v>672.34860000000003</v>
      </c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>
        <v>481.7054</v>
      </c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>
        <v>503.67110000000002</v>
      </c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8"/>
      <c r="FE18" s="58"/>
      <c r="FF18" s="58"/>
      <c r="FG18" s="58"/>
      <c r="FH18" s="58"/>
      <c r="FI18" s="58"/>
      <c r="FJ18" s="58"/>
      <c r="FK18" s="58"/>
      <c r="FL18" s="58"/>
      <c r="FM18" s="58"/>
      <c r="FN18" s="58"/>
      <c r="FO18" s="58"/>
      <c r="FP18" s="58"/>
      <c r="FQ18" s="58"/>
      <c r="FR18" s="58"/>
      <c r="FS18" s="58"/>
      <c r="FT18" s="58"/>
      <c r="FU18" s="58"/>
      <c r="FV18" s="58"/>
      <c r="FW18" s="58"/>
      <c r="FX18" s="58"/>
      <c r="FY18" s="58"/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8"/>
      <c r="GK18" s="58"/>
      <c r="GL18" s="58"/>
      <c r="GM18" s="58"/>
      <c r="GN18" s="58"/>
      <c r="GO18" s="58"/>
      <c r="GP18" s="58"/>
      <c r="GQ18" s="58"/>
      <c r="GR18" s="58">
        <v>432.02910000000003</v>
      </c>
      <c r="GS18" s="58"/>
      <c r="GT18" s="58"/>
      <c r="GU18" s="58"/>
      <c r="GV18" s="58"/>
      <c r="GW18" s="58"/>
      <c r="GX18" s="58"/>
      <c r="GY18" s="58"/>
      <c r="GZ18" s="58">
        <v>990.18979999999999</v>
      </c>
      <c r="HA18" s="58"/>
      <c r="HB18" s="58"/>
      <c r="HC18" s="58"/>
      <c r="HD18" s="58"/>
      <c r="HE18" s="58">
        <v>202.28200000000001</v>
      </c>
      <c r="HF18" s="58"/>
      <c r="HG18" s="58"/>
      <c r="HH18" s="58"/>
      <c r="HI18" s="58"/>
      <c r="HJ18" s="58"/>
      <c r="HK18" s="58"/>
      <c r="HL18" s="58"/>
      <c r="HM18" s="58"/>
      <c r="HN18" s="58"/>
      <c r="HO18" s="58"/>
      <c r="HP18" s="58"/>
      <c r="HQ18" s="58"/>
      <c r="HR18" s="58"/>
      <c r="HS18" s="58"/>
      <c r="HT18" s="2"/>
    </row>
    <row r="19" spans="1:228" x14ac:dyDescent="0.75">
      <c r="A19" s="95">
        <f t="shared" si="5"/>
        <v>103</v>
      </c>
      <c r="B19" s="2" t="str">
        <f t="shared" si="2"/>
        <v>Grain, mixed</v>
      </c>
      <c r="C19" s="60">
        <f t="shared" si="3"/>
        <v>0</v>
      </c>
      <c r="D19" s="40" t="str">
        <f t="shared" si="6"/>
        <v/>
      </c>
      <c r="E19" s="40" t="str">
        <f t="shared" si="6"/>
        <v/>
      </c>
      <c r="F19" s="40" t="str">
        <f t="shared" si="6"/>
        <v/>
      </c>
      <c r="G19" s="40" t="str">
        <f t="shared" si="6"/>
        <v/>
      </c>
      <c r="H19" s="40" t="str">
        <f t="shared" si="6"/>
        <v/>
      </c>
      <c r="I19" s="40" t="str">
        <f t="shared" si="6"/>
        <v/>
      </c>
      <c r="J19" s="40" t="str">
        <f t="shared" si="6"/>
        <v/>
      </c>
      <c r="K19" s="40" t="str">
        <f t="shared" si="6"/>
        <v/>
      </c>
      <c r="L19" s="2"/>
      <c r="M19" s="70" t="s">
        <v>366</v>
      </c>
      <c r="N19" s="70" t="s">
        <v>370</v>
      </c>
      <c r="O19" s="2" t="s">
        <v>4</v>
      </c>
      <c r="P19" s="58">
        <v>103</v>
      </c>
      <c r="Q19" s="60" t="s">
        <v>794</v>
      </c>
      <c r="R19" s="60"/>
      <c r="S19" s="60"/>
      <c r="T19" s="60"/>
      <c r="U19" s="60"/>
      <c r="V19" s="60"/>
      <c r="W19" s="60"/>
      <c r="X19" s="60"/>
      <c r="Y19" s="60"/>
      <c r="Z19" s="60"/>
      <c r="AA19" s="60">
        <v>139.9648</v>
      </c>
      <c r="AB19" s="60"/>
      <c r="AC19" s="60"/>
      <c r="AD19" s="60">
        <v>200.315</v>
      </c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>
        <v>222.72239999999999</v>
      </c>
      <c r="AW19" s="60">
        <v>322.9375</v>
      </c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>
        <v>164.82650000000001</v>
      </c>
      <c r="BM19" s="60"/>
      <c r="BN19" s="60"/>
      <c r="BO19" s="60">
        <v>165.81710000000001</v>
      </c>
      <c r="BP19" s="60"/>
      <c r="BQ19" s="60"/>
      <c r="BR19" s="60"/>
      <c r="BS19" s="58"/>
      <c r="BT19" s="58"/>
      <c r="BU19" s="58"/>
      <c r="BV19" s="58">
        <v>146.96770000000001</v>
      </c>
      <c r="BW19" s="58">
        <v>180.07210000000001</v>
      </c>
      <c r="BX19" s="58"/>
      <c r="BY19" s="58">
        <v>158.3631</v>
      </c>
      <c r="BZ19" s="58"/>
      <c r="CA19" s="58">
        <v>199.41720000000001</v>
      </c>
      <c r="CB19" s="58"/>
      <c r="CC19" s="58"/>
      <c r="CD19" s="58"/>
      <c r="CE19" s="58">
        <v>161.32849999999999</v>
      </c>
      <c r="CF19" s="58"/>
      <c r="CG19" s="58"/>
      <c r="CH19" s="58"/>
      <c r="CI19" s="58"/>
      <c r="CJ19" s="58"/>
      <c r="CK19" s="58"/>
      <c r="CL19" s="58"/>
      <c r="CM19" s="58">
        <v>150.3152</v>
      </c>
      <c r="CN19" s="58"/>
      <c r="CO19" s="58"/>
      <c r="CP19" s="58"/>
      <c r="CQ19" s="58"/>
      <c r="CR19" s="58"/>
      <c r="CS19" s="58"/>
      <c r="CT19" s="58">
        <v>157.62620000000001</v>
      </c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>
        <v>159.71080000000001</v>
      </c>
      <c r="DY19" s="58">
        <v>134.8614</v>
      </c>
      <c r="DZ19" s="58">
        <v>132.08070000000001</v>
      </c>
      <c r="EA19" s="58"/>
      <c r="EB19" s="58">
        <v>126.0562</v>
      </c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58"/>
      <c r="FG19" s="58"/>
      <c r="FH19" s="58"/>
      <c r="FI19" s="58"/>
      <c r="FJ19" s="58"/>
      <c r="FK19" s="58">
        <v>182.3631</v>
      </c>
      <c r="FL19" s="58"/>
      <c r="FM19" s="58"/>
      <c r="FN19" s="58"/>
      <c r="FO19" s="58"/>
      <c r="FP19" s="58"/>
      <c r="FQ19" s="58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>
        <v>37.021680000000003</v>
      </c>
      <c r="GL19" s="58">
        <v>156.0599</v>
      </c>
      <c r="GM19" s="58"/>
      <c r="GN19" s="58"/>
      <c r="GO19" s="58"/>
      <c r="GP19" s="58"/>
      <c r="GQ19" s="58"/>
      <c r="GR19" s="58"/>
      <c r="GS19" s="58"/>
      <c r="GT19" s="58"/>
      <c r="GU19" s="58"/>
      <c r="GV19" s="58"/>
      <c r="GW19" s="58"/>
      <c r="GX19" s="58"/>
      <c r="GY19" s="58"/>
      <c r="GZ19" s="58">
        <v>357.73820000000001</v>
      </c>
      <c r="HA19" s="58"/>
      <c r="HB19" s="58"/>
      <c r="HC19" s="58"/>
      <c r="HD19" s="58"/>
      <c r="HE19" s="58"/>
      <c r="HF19" s="58"/>
      <c r="HG19" s="58"/>
      <c r="HH19" s="58"/>
      <c r="HI19" s="58"/>
      <c r="HJ19" s="58"/>
      <c r="HK19" s="58"/>
      <c r="HL19" s="58"/>
      <c r="HM19" s="58"/>
      <c r="HN19" s="58"/>
      <c r="HO19" s="58"/>
      <c r="HP19" s="58"/>
      <c r="HQ19" s="58"/>
      <c r="HR19" s="58"/>
      <c r="HS19" s="58"/>
      <c r="HT19" s="2"/>
    </row>
    <row r="20" spans="1:228" x14ac:dyDescent="0.75">
      <c r="A20" s="95">
        <f t="shared" si="5"/>
        <v>108</v>
      </c>
      <c r="B20" s="2" t="str">
        <f t="shared" si="2"/>
        <v>Cereals, nes</v>
      </c>
      <c r="C20" s="60">
        <f t="shared" si="3"/>
        <v>0</v>
      </c>
      <c r="D20" s="40" t="str">
        <f t="shared" si="6"/>
        <v/>
      </c>
      <c r="E20" s="40" t="str">
        <f t="shared" si="6"/>
        <v/>
      </c>
      <c r="F20" s="40" t="str">
        <f t="shared" si="6"/>
        <v/>
      </c>
      <c r="G20" s="40" t="str">
        <f t="shared" si="6"/>
        <v/>
      </c>
      <c r="H20" s="40" t="str">
        <f t="shared" si="6"/>
        <v/>
      </c>
      <c r="I20" s="40" t="str">
        <f t="shared" si="6"/>
        <v/>
      </c>
      <c r="J20" s="40" t="str">
        <f t="shared" si="6"/>
        <v/>
      </c>
      <c r="K20" s="40" t="str">
        <f t="shared" si="6"/>
        <v/>
      </c>
      <c r="L20" s="2"/>
      <c r="M20" s="70" t="s">
        <v>377</v>
      </c>
      <c r="N20" s="70" t="s">
        <v>382</v>
      </c>
      <c r="O20" s="2" t="s">
        <v>4</v>
      </c>
      <c r="P20" s="58">
        <v>108</v>
      </c>
      <c r="Q20" s="60" t="s">
        <v>795</v>
      </c>
      <c r="R20" s="60"/>
      <c r="S20" s="60"/>
      <c r="T20" s="60"/>
      <c r="U20" s="60"/>
      <c r="V20" s="60">
        <v>130.03809999999999</v>
      </c>
      <c r="W20" s="60">
        <v>378.28730000000002</v>
      </c>
      <c r="X20" s="60"/>
      <c r="Y20" s="60"/>
      <c r="Z20" s="60"/>
      <c r="AA20" s="60">
        <v>142.49760000000001</v>
      </c>
      <c r="AB20" s="60"/>
      <c r="AC20" s="60">
        <v>480.8725</v>
      </c>
      <c r="AD20" s="60"/>
      <c r="AE20" s="60"/>
      <c r="AF20" s="60"/>
      <c r="AG20" s="60"/>
      <c r="AH20" s="60">
        <v>209.25229999999999</v>
      </c>
      <c r="AI20" s="60"/>
      <c r="AJ20" s="60"/>
      <c r="AK20" s="60"/>
      <c r="AL20" s="60">
        <v>154.50139999999999</v>
      </c>
      <c r="AM20" s="60"/>
      <c r="AN20" s="60"/>
      <c r="AO20" s="60">
        <v>200.6369</v>
      </c>
      <c r="AP20" s="60"/>
      <c r="AQ20" s="60"/>
      <c r="AR20" s="60"/>
      <c r="AS20" s="60">
        <v>998.18700000000001</v>
      </c>
      <c r="AT20" s="60"/>
      <c r="AU20" s="60"/>
      <c r="AV20" s="60"/>
      <c r="AW20" s="60">
        <v>556.23900000000003</v>
      </c>
      <c r="AX20" s="60"/>
      <c r="AY20" s="60">
        <v>367.06049999999999</v>
      </c>
      <c r="AZ20" s="60"/>
      <c r="BA20" s="60"/>
      <c r="BB20" s="60"/>
      <c r="BC20" s="60">
        <v>850.81079999999997</v>
      </c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58"/>
      <c r="BT20" s="58">
        <v>1811.7950000000001</v>
      </c>
      <c r="BU20" s="58"/>
      <c r="BV20" s="58"/>
      <c r="BW20" s="58"/>
      <c r="BX20" s="58">
        <v>299.80430000000001</v>
      </c>
      <c r="BY20" s="58">
        <v>161.4007</v>
      </c>
      <c r="BZ20" s="58"/>
      <c r="CA20" s="58">
        <v>183.06780000000001</v>
      </c>
      <c r="CB20" s="58"/>
      <c r="CC20" s="58"/>
      <c r="CD20" s="58"/>
      <c r="CE20" s="58"/>
      <c r="CF20" s="58"/>
      <c r="CG20" s="58"/>
      <c r="CH20" s="58"/>
      <c r="CI20" s="58"/>
      <c r="CJ20" s="58">
        <v>147.02600000000001</v>
      </c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>
        <v>227.29519999999999</v>
      </c>
      <c r="CW20" s="58"/>
      <c r="CX20" s="58"/>
      <c r="CY20" s="58">
        <v>234.52</v>
      </c>
      <c r="CZ20" s="58"/>
      <c r="DA20" s="58"/>
      <c r="DB20" s="58"/>
      <c r="DC20" s="58"/>
      <c r="DD20" s="58">
        <v>237.9023</v>
      </c>
      <c r="DE20" s="58"/>
      <c r="DF20" s="58"/>
      <c r="DG20" s="58"/>
      <c r="DH20" s="58">
        <v>173.62610000000001</v>
      </c>
      <c r="DI20" s="58"/>
      <c r="DJ20" s="58"/>
      <c r="DK20" s="58"/>
      <c r="DL20" s="58"/>
      <c r="DM20" s="58"/>
      <c r="DN20" s="58">
        <v>934.16250000000002</v>
      </c>
      <c r="DO20" s="58"/>
      <c r="DP20" s="58"/>
      <c r="DQ20" s="58"/>
      <c r="DR20" s="58"/>
      <c r="DS20" s="58"/>
      <c r="DT20" s="58"/>
      <c r="DU20" s="58"/>
      <c r="DV20" s="58"/>
      <c r="DW20" s="58"/>
      <c r="DX20" s="58">
        <v>197.98589999999999</v>
      </c>
      <c r="DY20" s="58">
        <v>134.8603</v>
      </c>
      <c r="DZ20" s="58"/>
      <c r="EA20" s="58">
        <v>222.22890000000001</v>
      </c>
      <c r="EB20" s="58"/>
      <c r="EC20" s="58"/>
      <c r="ED20" s="58"/>
      <c r="EE20" s="58"/>
      <c r="EF20" s="58"/>
      <c r="EG20" s="58"/>
      <c r="EH20" s="58">
        <v>248.2825</v>
      </c>
      <c r="EI20" s="58"/>
      <c r="EJ20" s="58"/>
      <c r="EK20" s="58"/>
      <c r="EL20" s="58">
        <v>247.64250000000001</v>
      </c>
      <c r="EM20" s="58"/>
      <c r="EN20" s="58"/>
      <c r="EO20" s="58"/>
      <c r="EP20" s="58"/>
      <c r="EQ20" s="58"/>
      <c r="ER20" s="58"/>
      <c r="ES20" s="58"/>
      <c r="ET20" s="58"/>
      <c r="EU20" s="58"/>
      <c r="EV20" s="58">
        <v>265.40370000000001</v>
      </c>
      <c r="EW20" s="58"/>
      <c r="EX20" s="58"/>
      <c r="EY20" s="58"/>
      <c r="EZ20" s="58"/>
      <c r="FA20" s="58"/>
      <c r="FB20" s="58"/>
      <c r="FC20" s="58"/>
      <c r="FD20" s="58">
        <v>277.31799999999998</v>
      </c>
      <c r="FE20" s="58"/>
      <c r="FF20" s="58"/>
      <c r="FG20" s="58"/>
      <c r="FH20" s="58">
        <v>2728.297</v>
      </c>
      <c r="FI20" s="58"/>
      <c r="FJ20" s="58"/>
      <c r="FK20" s="58">
        <v>193.0127</v>
      </c>
      <c r="FL20" s="58"/>
      <c r="FM20" s="58"/>
      <c r="FN20" s="58"/>
      <c r="FO20" s="58"/>
      <c r="FP20" s="58"/>
      <c r="FQ20" s="58">
        <v>202.14570000000001</v>
      </c>
      <c r="FR20" s="58"/>
      <c r="FS20" s="58">
        <v>347.83280000000002</v>
      </c>
      <c r="FT20" s="58">
        <v>165.97569999999999</v>
      </c>
      <c r="FU20" s="58"/>
      <c r="FV20" s="58"/>
      <c r="FW20" s="58"/>
      <c r="FX20" s="58"/>
      <c r="FY20" s="58"/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8">
        <v>338.62709999999998</v>
      </c>
      <c r="GK20" s="58"/>
      <c r="GL20" s="58"/>
      <c r="GM20" s="58"/>
      <c r="GN20" s="58"/>
      <c r="GO20" s="58"/>
      <c r="GP20" s="58">
        <v>457.2527</v>
      </c>
      <c r="GQ20" s="58">
        <v>465.2226</v>
      </c>
      <c r="GR20" s="58">
        <v>97.224969999999999</v>
      </c>
      <c r="GS20" s="58"/>
      <c r="GT20" s="58"/>
      <c r="GU20" s="58"/>
      <c r="GV20" s="58"/>
      <c r="GW20" s="58"/>
      <c r="GX20" s="58"/>
      <c r="GY20" s="58">
        <v>66.215270000000004</v>
      </c>
      <c r="GZ20" s="58"/>
      <c r="HA20" s="58"/>
      <c r="HB20" s="58"/>
      <c r="HC20" s="58"/>
      <c r="HD20" s="58">
        <v>135.22559999999999</v>
      </c>
      <c r="HE20" s="58"/>
      <c r="HF20" s="58"/>
      <c r="HG20" s="58"/>
      <c r="HH20" s="58"/>
      <c r="HI20" s="58"/>
      <c r="HJ20" s="58"/>
      <c r="HK20" s="58"/>
      <c r="HL20" s="58"/>
      <c r="HM20" s="58"/>
      <c r="HN20" s="58"/>
      <c r="HO20" s="58"/>
      <c r="HP20" s="58"/>
      <c r="HQ20" s="58">
        <v>224.2954</v>
      </c>
      <c r="HR20" s="58"/>
      <c r="HS20" s="58">
        <v>349.53129999999999</v>
      </c>
      <c r="HT20" s="2"/>
    </row>
    <row r="21" spans="1:228" x14ac:dyDescent="0.75">
      <c r="A21" s="95">
        <f t="shared" si="5"/>
        <v>116</v>
      </c>
      <c r="B21" s="2" t="str">
        <f t="shared" si="2"/>
        <v>Potatoes</v>
      </c>
      <c r="C21" s="60">
        <f t="shared" si="3"/>
        <v>733.11102500000004</v>
      </c>
      <c r="D21" s="40">
        <f t="shared" si="6"/>
        <v>851.9443</v>
      </c>
      <c r="E21" s="40">
        <f t="shared" si="6"/>
        <v>653.36170000000004</v>
      </c>
      <c r="F21" s="40">
        <f t="shared" si="6"/>
        <v>428.66829999999999</v>
      </c>
      <c r="G21" s="40">
        <f t="shared" si="6"/>
        <v>998.46979999999996</v>
      </c>
      <c r="H21" s="40" t="str">
        <f t="shared" si="6"/>
        <v/>
      </c>
      <c r="I21" s="40" t="str">
        <f t="shared" si="6"/>
        <v/>
      </c>
      <c r="J21" s="40" t="str">
        <f t="shared" si="6"/>
        <v/>
      </c>
      <c r="K21" s="40" t="str">
        <f t="shared" si="6"/>
        <v/>
      </c>
      <c r="L21" s="2"/>
      <c r="M21" s="70" t="s">
        <v>379</v>
      </c>
      <c r="N21" s="70" t="s">
        <v>384</v>
      </c>
      <c r="O21" s="2" t="s">
        <v>4</v>
      </c>
      <c r="P21" s="58">
        <v>116</v>
      </c>
      <c r="Q21" s="60" t="s">
        <v>796</v>
      </c>
      <c r="R21" s="60"/>
      <c r="S21" s="60">
        <v>293.77069999999998</v>
      </c>
      <c r="T21" s="60">
        <v>298.0532</v>
      </c>
      <c r="U21" s="60"/>
      <c r="V21" s="60">
        <v>241.25579999999999</v>
      </c>
      <c r="W21" s="60">
        <v>290.464</v>
      </c>
      <c r="X21" s="60"/>
      <c r="Y21" s="60"/>
      <c r="Z21" s="60">
        <v>406.90980000000002</v>
      </c>
      <c r="AA21" s="60">
        <v>178.39519999999999</v>
      </c>
      <c r="AB21" s="60">
        <v>390.2038</v>
      </c>
      <c r="AC21" s="60">
        <v>312.09019999999998</v>
      </c>
      <c r="AD21" s="60">
        <v>121.92870000000001</v>
      </c>
      <c r="AE21" s="60">
        <v>1076.472</v>
      </c>
      <c r="AF21" s="60">
        <v>696.96310000000005</v>
      </c>
      <c r="AG21" s="60">
        <v>183.2371</v>
      </c>
      <c r="AH21" s="60">
        <v>234.6122</v>
      </c>
      <c r="AI21" s="60"/>
      <c r="AJ21" s="60"/>
      <c r="AK21" s="60">
        <v>255.89009999999999</v>
      </c>
      <c r="AL21" s="60">
        <v>172.2501</v>
      </c>
      <c r="AM21" s="60">
        <v>998.46979999999996</v>
      </c>
      <c r="AN21" s="60"/>
      <c r="AO21" s="60">
        <v>284.8449</v>
      </c>
      <c r="AP21" s="60">
        <v>521.44449999999995</v>
      </c>
      <c r="AQ21" s="60"/>
      <c r="AR21" s="60"/>
      <c r="AS21" s="60">
        <v>331.21600000000001</v>
      </c>
      <c r="AT21" s="60"/>
      <c r="AU21" s="60">
        <v>2770.0970000000002</v>
      </c>
      <c r="AV21" s="60">
        <v>229.23009999999999</v>
      </c>
      <c r="AW21" s="60">
        <v>508.88459999999998</v>
      </c>
      <c r="AX21" s="60">
        <v>440.8141</v>
      </c>
      <c r="AY21" s="60">
        <v>366.2242</v>
      </c>
      <c r="AZ21" s="60"/>
      <c r="BA21" s="60">
        <v>343.40589999999997</v>
      </c>
      <c r="BB21" s="60"/>
      <c r="BC21" s="60">
        <v>1563.6610000000001</v>
      </c>
      <c r="BD21" s="60"/>
      <c r="BE21" s="60">
        <v>286.96140000000003</v>
      </c>
      <c r="BF21" s="60"/>
      <c r="BG21" s="60">
        <v>1655.537</v>
      </c>
      <c r="BH21" s="60">
        <v>851.9443</v>
      </c>
      <c r="BI21" s="60"/>
      <c r="BJ21" s="60"/>
      <c r="BK21" s="60">
        <v>351.67610000000002</v>
      </c>
      <c r="BL21" s="60">
        <v>189.16929999999999</v>
      </c>
      <c r="BM21" s="60"/>
      <c r="BN21" s="60"/>
      <c r="BO21" s="60">
        <v>285.7627</v>
      </c>
      <c r="BP21" s="60">
        <v>448.01620000000003</v>
      </c>
      <c r="BQ21" s="60">
        <v>398.58600000000001</v>
      </c>
      <c r="BR21" s="60">
        <v>339.6266</v>
      </c>
      <c r="BS21" s="58">
        <v>186.8493</v>
      </c>
      <c r="BT21" s="58">
        <v>2124.3409999999999</v>
      </c>
      <c r="BU21" s="58"/>
      <c r="BV21" s="58">
        <v>271.17020000000002</v>
      </c>
      <c r="BW21" s="58">
        <v>433.42180000000002</v>
      </c>
      <c r="BX21" s="58">
        <v>168.69820000000001</v>
      </c>
      <c r="BY21" s="58">
        <v>203.74610000000001</v>
      </c>
      <c r="BZ21" s="58">
        <v>563.34059999999999</v>
      </c>
      <c r="CA21" s="58">
        <v>322.8066</v>
      </c>
      <c r="CB21" s="58"/>
      <c r="CC21" s="58"/>
      <c r="CD21" s="58"/>
      <c r="CE21" s="58">
        <v>234.29839999999999</v>
      </c>
      <c r="CF21" s="58">
        <v>303.59230000000002</v>
      </c>
      <c r="CG21" s="58"/>
      <c r="CH21" s="58">
        <v>153.1036</v>
      </c>
      <c r="CI21" s="58"/>
      <c r="CJ21" s="58"/>
      <c r="CK21" s="58"/>
      <c r="CL21" s="58"/>
      <c r="CM21" s="58">
        <v>614.48770000000002</v>
      </c>
      <c r="CN21" s="58"/>
      <c r="CO21" s="58"/>
      <c r="CP21" s="58"/>
      <c r="CQ21" s="58"/>
      <c r="CR21" s="58"/>
      <c r="CS21" s="58">
        <v>339.15690000000001</v>
      </c>
      <c r="CT21" s="58">
        <v>199.31729999999999</v>
      </c>
      <c r="CU21" s="58"/>
      <c r="CV21" s="58">
        <v>259.99200000000002</v>
      </c>
      <c r="CW21" s="58">
        <v>707.36739999999998</v>
      </c>
      <c r="CX21" s="58">
        <v>188.1859</v>
      </c>
      <c r="CY21" s="58">
        <v>297.34050000000002</v>
      </c>
      <c r="CZ21" s="58">
        <v>214.03880000000001</v>
      </c>
      <c r="DA21" s="58">
        <v>546.37959999999998</v>
      </c>
      <c r="DB21" s="58">
        <v>907.48239999999998</v>
      </c>
      <c r="DC21" s="58">
        <v>607.49739999999997</v>
      </c>
      <c r="DD21" s="58">
        <v>449.84620000000001</v>
      </c>
      <c r="DE21" s="58">
        <v>1094.932</v>
      </c>
      <c r="DF21" s="58">
        <v>394.83569999999997</v>
      </c>
      <c r="DG21" s="58">
        <v>995.80799999999999</v>
      </c>
      <c r="DH21" s="58">
        <v>219.83940000000001</v>
      </c>
      <c r="DI21" s="58">
        <v>361.87310000000002</v>
      </c>
      <c r="DJ21" s="58">
        <v>265.97699999999998</v>
      </c>
      <c r="DK21" s="58"/>
      <c r="DL21" s="58"/>
      <c r="DM21" s="58"/>
      <c r="DN21" s="58">
        <v>200.53890000000001</v>
      </c>
      <c r="DO21" s="58">
        <v>523.75840000000005</v>
      </c>
      <c r="DP21" s="58">
        <v>717.64020000000005</v>
      </c>
      <c r="DQ21" s="58">
        <v>427.01519999999999</v>
      </c>
      <c r="DR21" s="58"/>
      <c r="DS21" s="58"/>
      <c r="DT21" s="58"/>
      <c r="DU21" s="58"/>
      <c r="DV21" s="58">
        <v>640.41089999999997</v>
      </c>
      <c r="DW21" s="58"/>
      <c r="DX21" s="58">
        <v>182.10329999999999</v>
      </c>
      <c r="DY21" s="58">
        <v>318.09980000000002</v>
      </c>
      <c r="DZ21" s="58">
        <v>173.32210000000001</v>
      </c>
      <c r="EA21" s="58">
        <v>205.80850000000001</v>
      </c>
      <c r="EB21" s="58">
        <v>120.8177</v>
      </c>
      <c r="EC21" s="58">
        <v>225.0805</v>
      </c>
      <c r="ED21" s="58"/>
      <c r="EE21" s="58">
        <v>428.66829999999999</v>
      </c>
      <c r="EF21" s="58"/>
      <c r="EG21" s="58">
        <v>282.14150000000001</v>
      </c>
      <c r="EH21" s="58">
        <v>811.30349999999999</v>
      </c>
      <c r="EI21" s="58">
        <v>390.89260000000002</v>
      </c>
      <c r="EJ21" s="58"/>
      <c r="EK21" s="58"/>
      <c r="EL21" s="58">
        <v>519.65769999999998</v>
      </c>
      <c r="EM21" s="58">
        <v>629.46609999999998</v>
      </c>
      <c r="EN21" s="58"/>
      <c r="EO21" s="58"/>
      <c r="EP21" s="58"/>
      <c r="EQ21" s="58">
        <v>656.57090000000005</v>
      </c>
      <c r="ER21" s="58">
        <v>449.75400000000002</v>
      </c>
      <c r="ES21" s="58"/>
      <c r="ET21" s="58"/>
      <c r="EU21" s="58">
        <v>858.1875</v>
      </c>
      <c r="EV21" s="58">
        <v>897.82759999999996</v>
      </c>
      <c r="EW21" s="58">
        <v>420.2715</v>
      </c>
      <c r="EX21" s="58">
        <v>653.36170000000004</v>
      </c>
      <c r="EY21" s="58"/>
      <c r="EZ21" s="58">
        <v>150.7594</v>
      </c>
      <c r="FA21" s="58">
        <v>370.40249999999997</v>
      </c>
      <c r="FB21" s="58">
        <v>280.46050000000002</v>
      </c>
      <c r="FC21" s="58"/>
      <c r="FD21" s="58">
        <v>316.9418</v>
      </c>
      <c r="FE21" s="58">
        <v>373.72239999999999</v>
      </c>
      <c r="FF21" s="58">
        <v>216.37970000000001</v>
      </c>
      <c r="FG21" s="58">
        <v>1098.325</v>
      </c>
      <c r="FH21" s="58">
        <v>280.08109999999999</v>
      </c>
      <c r="FI21" s="58">
        <v>623.30070000000001</v>
      </c>
      <c r="FJ21" s="58"/>
      <c r="FK21" s="58">
        <v>108.7467</v>
      </c>
      <c r="FL21" s="58"/>
      <c r="FM21" s="58"/>
      <c r="FN21" s="58">
        <v>272.71080000000001</v>
      </c>
      <c r="FO21" s="58">
        <v>913.68510000000003</v>
      </c>
      <c r="FP21" s="58"/>
      <c r="FQ21" s="58">
        <v>1044.354</v>
      </c>
      <c r="FR21" s="58"/>
      <c r="FS21" s="58">
        <v>361.92750000000001</v>
      </c>
      <c r="FT21" s="58">
        <v>235.15719999999999</v>
      </c>
      <c r="FU21" s="58">
        <v>508.33449999999999</v>
      </c>
      <c r="FV21" s="58">
        <v>677.78139999999996</v>
      </c>
      <c r="FW21" s="58"/>
      <c r="FX21" s="58">
        <v>330.69569999999999</v>
      </c>
      <c r="FY21" s="58"/>
      <c r="FZ21" s="58"/>
      <c r="GA21" s="58"/>
      <c r="GB21" s="58"/>
      <c r="GC21" s="58"/>
      <c r="GD21" s="58"/>
      <c r="GE21" s="58"/>
      <c r="GF21" s="58">
        <v>247.65770000000001</v>
      </c>
      <c r="GG21" s="58"/>
      <c r="GH21" s="58"/>
      <c r="GI21" s="58"/>
      <c r="GJ21" s="58">
        <v>304.61219999999997</v>
      </c>
      <c r="GK21" s="58">
        <v>247.53030000000001</v>
      </c>
      <c r="GL21" s="58">
        <v>326.08330000000001</v>
      </c>
      <c r="GM21" s="58"/>
      <c r="GN21" s="58"/>
      <c r="GO21" s="58"/>
      <c r="GP21" s="58">
        <v>302.22340000000003</v>
      </c>
      <c r="GQ21" s="58"/>
      <c r="GR21" s="58">
        <v>363.53750000000002</v>
      </c>
      <c r="GS21" s="58">
        <v>247.87970000000001</v>
      </c>
      <c r="GT21" s="58"/>
      <c r="GU21" s="58">
        <v>447.1336</v>
      </c>
      <c r="GV21" s="58">
        <v>265.37</v>
      </c>
      <c r="GW21" s="58"/>
      <c r="GX21" s="58"/>
      <c r="GY21" s="58">
        <v>242.81729999999999</v>
      </c>
      <c r="GZ21" s="58">
        <v>386.60239999999999</v>
      </c>
      <c r="HA21" s="58"/>
      <c r="HB21" s="58">
        <v>155.9581</v>
      </c>
      <c r="HC21" s="58"/>
      <c r="HD21" s="58">
        <v>132.47229999999999</v>
      </c>
      <c r="HE21" s="58">
        <v>816.85410000000002</v>
      </c>
      <c r="HF21" s="58">
        <v>196.22970000000001</v>
      </c>
      <c r="HG21" s="58"/>
      <c r="HH21" s="58"/>
      <c r="HI21" s="58">
        <v>3638.364</v>
      </c>
      <c r="HJ21" s="58"/>
      <c r="HK21" s="58"/>
      <c r="HL21" s="58">
        <v>532.03800000000001</v>
      </c>
      <c r="HM21" s="58"/>
      <c r="HN21" s="58"/>
      <c r="HO21" s="58"/>
      <c r="HP21" s="58">
        <v>771.06849999999997</v>
      </c>
      <c r="HQ21" s="58">
        <v>238.19540000000001</v>
      </c>
      <c r="HR21" s="58">
        <v>660.66579999999999</v>
      </c>
      <c r="HS21" s="58"/>
      <c r="HT21" s="2"/>
    </row>
    <row r="22" spans="1:228" x14ac:dyDescent="0.75">
      <c r="A22" s="95">
        <f t="shared" si="5"/>
        <v>122</v>
      </c>
      <c r="B22" s="2" t="str">
        <f t="shared" si="2"/>
        <v>Sweet potatoes</v>
      </c>
      <c r="C22" s="60">
        <f t="shared" si="3"/>
        <v>511.78860000000003</v>
      </c>
      <c r="D22" s="40">
        <f t="shared" si="6"/>
        <v>671.5231</v>
      </c>
      <c r="E22" s="40" t="str">
        <f t="shared" si="6"/>
        <v/>
      </c>
      <c r="F22" s="40">
        <f t="shared" si="6"/>
        <v>249.2868</v>
      </c>
      <c r="G22" s="40">
        <f t="shared" si="6"/>
        <v>614.55589999999995</v>
      </c>
      <c r="H22" s="40" t="str">
        <f t="shared" si="6"/>
        <v/>
      </c>
      <c r="I22" s="40" t="str">
        <f t="shared" si="6"/>
        <v/>
      </c>
      <c r="J22" s="40" t="str">
        <f t="shared" si="6"/>
        <v/>
      </c>
      <c r="K22" s="40" t="str">
        <f t="shared" si="6"/>
        <v/>
      </c>
      <c r="L22" s="2"/>
      <c r="M22" s="70" t="s">
        <v>381</v>
      </c>
      <c r="N22" s="70" t="s">
        <v>1050</v>
      </c>
      <c r="O22" s="2" t="s">
        <v>4</v>
      </c>
      <c r="P22" s="58">
        <v>122</v>
      </c>
      <c r="Q22" s="60" t="s">
        <v>38</v>
      </c>
      <c r="R22" s="60"/>
      <c r="S22" s="60">
        <v>183.66589999999999</v>
      </c>
      <c r="T22" s="60"/>
      <c r="U22" s="60"/>
      <c r="V22" s="60">
        <v>322.33710000000002</v>
      </c>
      <c r="W22" s="60"/>
      <c r="X22" s="60"/>
      <c r="Y22" s="60">
        <v>2215.279</v>
      </c>
      <c r="Z22" s="60">
        <v>821.33960000000002</v>
      </c>
      <c r="AA22" s="60"/>
      <c r="AB22" s="60"/>
      <c r="AC22" s="60">
        <v>115.1528</v>
      </c>
      <c r="AD22" s="60"/>
      <c r="AE22" s="60">
        <v>382.226</v>
      </c>
      <c r="AF22" s="60">
        <v>126.0318</v>
      </c>
      <c r="AG22" s="60">
        <v>167.89670000000001</v>
      </c>
      <c r="AH22" s="60"/>
      <c r="AI22" s="60"/>
      <c r="AJ22" s="60"/>
      <c r="AK22" s="60"/>
      <c r="AL22" s="60"/>
      <c r="AM22" s="60">
        <v>614.55589999999995</v>
      </c>
      <c r="AN22" s="60"/>
      <c r="AO22" s="60">
        <v>307.21660000000003</v>
      </c>
      <c r="AP22" s="60">
        <v>189.26599999999999</v>
      </c>
      <c r="AQ22" s="60">
        <v>2273.663</v>
      </c>
      <c r="AR22" s="60">
        <v>2702.337</v>
      </c>
      <c r="AS22" s="60">
        <v>1220.9369999999999</v>
      </c>
      <c r="AT22" s="60"/>
      <c r="AU22" s="60"/>
      <c r="AV22" s="60"/>
      <c r="AW22" s="60"/>
      <c r="AX22" s="60">
        <v>896.31079999999997</v>
      </c>
      <c r="AY22" s="60">
        <v>255.74420000000001</v>
      </c>
      <c r="AZ22" s="60">
        <v>78.365099999999998</v>
      </c>
      <c r="BA22" s="60">
        <v>141.95359999999999</v>
      </c>
      <c r="BB22" s="60"/>
      <c r="BC22" s="60">
        <v>686.66030000000001</v>
      </c>
      <c r="BD22" s="60">
        <v>3157.2820000000002</v>
      </c>
      <c r="BE22" s="60"/>
      <c r="BF22" s="60"/>
      <c r="BG22" s="60">
        <v>950.61959999999999</v>
      </c>
      <c r="BH22" s="60">
        <v>671.5231</v>
      </c>
      <c r="BI22" s="60"/>
      <c r="BJ22" s="60"/>
      <c r="BK22" s="60"/>
      <c r="BL22" s="60"/>
      <c r="BM22" s="60"/>
      <c r="BN22" s="60"/>
      <c r="BO22" s="60"/>
      <c r="BP22" s="60">
        <v>276.3999</v>
      </c>
      <c r="BQ22" s="60"/>
      <c r="BR22" s="60">
        <v>100.08920000000001</v>
      </c>
      <c r="BS22" s="58">
        <v>72.837720000000004</v>
      </c>
      <c r="BT22" s="58"/>
      <c r="BU22" s="58"/>
      <c r="BV22" s="58">
        <v>251.404</v>
      </c>
      <c r="BW22" s="58"/>
      <c r="BX22" s="58">
        <v>130.6884</v>
      </c>
      <c r="BY22" s="58"/>
      <c r="BZ22" s="58">
        <v>433.6696</v>
      </c>
      <c r="CA22" s="58"/>
      <c r="CB22" s="58"/>
      <c r="CC22" s="58"/>
      <c r="CD22" s="58"/>
      <c r="CE22" s="58"/>
      <c r="CF22" s="58"/>
      <c r="CG22" s="58">
        <v>42.089950000000002</v>
      </c>
      <c r="CH22" s="58">
        <v>31.028670000000002</v>
      </c>
      <c r="CI22" s="58"/>
      <c r="CJ22" s="58"/>
      <c r="CK22" s="58"/>
      <c r="CL22" s="58">
        <v>330.01350000000002</v>
      </c>
      <c r="CM22" s="58">
        <v>291.74040000000002</v>
      </c>
      <c r="CN22" s="58">
        <v>1947.854</v>
      </c>
      <c r="CO22" s="58"/>
      <c r="CP22" s="58"/>
      <c r="CQ22" s="58"/>
      <c r="CR22" s="58">
        <v>428.34500000000003</v>
      </c>
      <c r="CS22" s="58">
        <v>218.66650000000001</v>
      </c>
      <c r="CT22" s="58"/>
      <c r="CU22" s="58"/>
      <c r="CV22" s="58"/>
      <c r="CW22" s="58">
        <v>293.05720000000002</v>
      </c>
      <c r="CX22" s="58">
        <v>202.9307</v>
      </c>
      <c r="CY22" s="58"/>
      <c r="CZ22" s="58"/>
      <c r="DA22" s="58"/>
      <c r="DB22" s="58"/>
      <c r="DC22" s="58">
        <v>1202.318</v>
      </c>
      <c r="DD22" s="58">
        <v>507.00459999999998</v>
      </c>
      <c r="DE22" s="58">
        <v>977.37620000000004</v>
      </c>
      <c r="DF22" s="58"/>
      <c r="DG22" s="58">
        <v>1958.9860000000001</v>
      </c>
      <c r="DH22" s="58"/>
      <c r="DI22" s="58">
        <v>361.46409999999997</v>
      </c>
      <c r="DJ22" s="58"/>
      <c r="DK22" s="58">
        <v>315.75439999999998</v>
      </c>
      <c r="DL22" s="58"/>
      <c r="DM22" s="58">
        <v>2622.395</v>
      </c>
      <c r="DN22" s="58">
        <v>484.65690000000001</v>
      </c>
      <c r="DO22" s="58"/>
      <c r="DP22" s="58">
        <v>475.39089999999999</v>
      </c>
      <c r="DQ22" s="58"/>
      <c r="DR22" s="58"/>
      <c r="DS22" s="58"/>
      <c r="DT22" s="58">
        <v>1628.626</v>
      </c>
      <c r="DU22" s="58"/>
      <c r="DV22" s="58">
        <v>342.3657</v>
      </c>
      <c r="DW22" s="58"/>
      <c r="DX22" s="58"/>
      <c r="DY22" s="58"/>
      <c r="DZ22" s="58"/>
      <c r="EA22" s="58">
        <v>118.1298</v>
      </c>
      <c r="EB22" s="58"/>
      <c r="EC22" s="58">
        <v>145.74879999999999</v>
      </c>
      <c r="ED22" s="58">
        <v>2898.3629999999998</v>
      </c>
      <c r="EE22" s="58">
        <v>249.2868</v>
      </c>
      <c r="EF22" s="58"/>
      <c r="EG22" s="58"/>
      <c r="EH22" s="58">
        <v>281.41910000000001</v>
      </c>
      <c r="EI22" s="58"/>
      <c r="EJ22" s="58"/>
      <c r="EK22" s="58"/>
      <c r="EL22" s="58"/>
      <c r="EM22" s="58">
        <v>339.12909999999999</v>
      </c>
      <c r="EN22" s="58"/>
      <c r="EO22" s="58"/>
      <c r="EP22" s="58"/>
      <c r="EQ22" s="58">
        <v>420.4128</v>
      </c>
      <c r="ER22" s="58"/>
      <c r="ES22" s="58">
        <v>356.6019</v>
      </c>
      <c r="ET22" s="58"/>
      <c r="EU22" s="58">
        <v>2525.4699999999998</v>
      </c>
      <c r="EV22" s="58">
        <v>312.5779</v>
      </c>
      <c r="EW22" s="58">
        <v>227.18639999999999</v>
      </c>
      <c r="EX22" s="58"/>
      <c r="EY22" s="58"/>
      <c r="EZ22" s="58"/>
      <c r="FA22" s="58"/>
      <c r="FB22" s="58"/>
      <c r="FC22" s="58"/>
      <c r="FD22" s="58">
        <v>1430.739</v>
      </c>
      <c r="FE22" s="58"/>
      <c r="FF22" s="58">
        <v>393.94139999999999</v>
      </c>
      <c r="FG22" s="58"/>
      <c r="FH22" s="58">
        <v>193.56720000000001</v>
      </c>
      <c r="FI22" s="58">
        <v>314.48129999999998</v>
      </c>
      <c r="FJ22" s="58"/>
      <c r="FK22" s="58"/>
      <c r="FL22" s="58">
        <v>1012.183</v>
      </c>
      <c r="FM22" s="58"/>
      <c r="FN22" s="58">
        <v>1212.981</v>
      </c>
      <c r="FO22" s="58">
        <v>124.0772</v>
      </c>
      <c r="FP22" s="58"/>
      <c r="FQ22" s="58"/>
      <c r="FR22" s="58"/>
      <c r="FS22" s="58"/>
      <c r="FT22" s="58"/>
      <c r="FU22" s="58">
        <v>214.54570000000001</v>
      </c>
      <c r="FV22" s="58"/>
      <c r="FW22" s="58"/>
      <c r="FX22" s="58">
        <v>320.47890000000001</v>
      </c>
      <c r="FY22" s="58"/>
      <c r="FZ22" s="58"/>
      <c r="GA22" s="58"/>
      <c r="GB22" s="58">
        <v>1384.739</v>
      </c>
      <c r="GC22" s="58"/>
      <c r="GD22" s="58"/>
      <c r="GE22" s="58"/>
      <c r="GF22" s="58"/>
      <c r="GG22" s="58"/>
      <c r="GH22" s="58"/>
      <c r="GI22" s="58">
        <v>676.2296</v>
      </c>
      <c r="GJ22" s="58"/>
      <c r="GK22" s="58"/>
      <c r="GL22" s="58"/>
      <c r="GM22" s="58"/>
      <c r="GN22" s="58"/>
      <c r="GO22" s="58"/>
      <c r="GP22" s="58">
        <v>312.49270000000001</v>
      </c>
      <c r="GQ22" s="58">
        <v>411.08179999999999</v>
      </c>
      <c r="GR22" s="58"/>
      <c r="GS22" s="58"/>
      <c r="GT22" s="58"/>
      <c r="GU22" s="58"/>
      <c r="GV22" s="58">
        <v>290.31020000000001</v>
      </c>
      <c r="GW22" s="58"/>
      <c r="GX22" s="58">
        <v>1380.298</v>
      </c>
      <c r="GY22" s="58"/>
      <c r="GZ22" s="58"/>
      <c r="HA22" s="58"/>
      <c r="HB22" s="58">
        <v>151.23859999999999</v>
      </c>
      <c r="HC22" s="58"/>
      <c r="HD22" s="58"/>
      <c r="HE22" s="58">
        <v>721.94449999999995</v>
      </c>
      <c r="HF22" s="58">
        <v>488</v>
      </c>
      <c r="HG22" s="58"/>
      <c r="HH22" s="58">
        <v>1078.951</v>
      </c>
      <c r="HI22" s="58">
        <v>1523.175</v>
      </c>
      <c r="HJ22" s="58"/>
      <c r="HK22" s="58"/>
      <c r="HL22" s="58">
        <v>339.59739999999999</v>
      </c>
      <c r="HM22" s="58"/>
      <c r="HN22" s="58"/>
      <c r="HO22" s="58"/>
      <c r="HP22" s="58"/>
      <c r="HQ22" s="58">
        <v>341.47089999999997</v>
      </c>
      <c r="HR22" s="58">
        <v>342.65710000000001</v>
      </c>
      <c r="HS22" s="58"/>
      <c r="HT22" s="2"/>
    </row>
    <row r="23" spans="1:228" x14ac:dyDescent="0.75">
      <c r="A23" s="95">
        <f t="shared" si="5"/>
        <v>125</v>
      </c>
      <c r="B23" s="2" t="str">
        <f t="shared" si="2"/>
        <v>Cassava</v>
      </c>
      <c r="C23" s="60">
        <f t="shared" si="3"/>
        <v>351.21662500000002</v>
      </c>
      <c r="D23" s="40">
        <f t="shared" si="6"/>
        <v>257.6354</v>
      </c>
      <c r="E23" s="40">
        <f t="shared" si="6"/>
        <v>183.7715</v>
      </c>
      <c r="F23" s="40">
        <f t="shared" si="6"/>
        <v>231.97470000000001</v>
      </c>
      <c r="G23" s="40">
        <f t="shared" si="6"/>
        <v>731.48490000000004</v>
      </c>
      <c r="H23" s="40" t="str">
        <f t="shared" si="6"/>
        <v/>
      </c>
      <c r="I23" s="40" t="str">
        <f t="shared" si="6"/>
        <v/>
      </c>
      <c r="J23" s="40" t="str">
        <f t="shared" si="6"/>
        <v/>
      </c>
      <c r="K23" s="40" t="str">
        <f t="shared" si="6"/>
        <v/>
      </c>
      <c r="L23" s="2"/>
      <c r="M23" s="70" t="s">
        <v>385</v>
      </c>
      <c r="N23" s="70" t="s">
        <v>389</v>
      </c>
      <c r="O23" s="2" t="s">
        <v>4</v>
      </c>
      <c r="P23" s="58">
        <v>125</v>
      </c>
      <c r="Q23" s="60" t="s">
        <v>32</v>
      </c>
      <c r="R23" s="60"/>
      <c r="S23" s="60">
        <v>162.2679</v>
      </c>
      <c r="T23" s="60"/>
      <c r="U23" s="60"/>
      <c r="V23" s="60">
        <v>181.0992</v>
      </c>
      <c r="W23" s="60"/>
      <c r="X23" s="60"/>
      <c r="Y23" s="60">
        <v>1805.779</v>
      </c>
      <c r="Z23" s="60"/>
      <c r="AA23" s="60"/>
      <c r="AB23" s="60"/>
      <c r="AC23" s="60">
        <v>226.37989999999999</v>
      </c>
      <c r="AD23" s="60"/>
      <c r="AE23" s="60">
        <v>401.8877</v>
      </c>
      <c r="AF23" s="60">
        <v>602.16769999999997</v>
      </c>
      <c r="AG23" s="60"/>
      <c r="AH23" s="60"/>
      <c r="AI23" s="60"/>
      <c r="AJ23" s="60"/>
      <c r="AK23" s="60"/>
      <c r="AL23" s="60"/>
      <c r="AM23" s="60">
        <v>731.48490000000004</v>
      </c>
      <c r="AN23" s="60"/>
      <c r="AO23" s="60">
        <v>233.6122</v>
      </c>
      <c r="AP23" s="60">
        <v>102.2979</v>
      </c>
      <c r="AQ23" s="60">
        <v>2034.1890000000001</v>
      </c>
      <c r="AR23" s="60">
        <v>843.96339999999998</v>
      </c>
      <c r="AS23" s="60"/>
      <c r="AT23" s="60"/>
      <c r="AU23" s="60">
        <v>535.53039999999999</v>
      </c>
      <c r="AV23" s="60"/>
      <c r="AW23" s="60"/>
      <c r="AX23" s="60"/>
      <c r="AY23" s="60">
        <v>99.342889999999997</v>
      </c>
      <c r="AZ23" s="60">
        <v>160.61330000000001</v>
      </c>
      <c r="BA23" s="60">
        <v>256.89449999999999</v>
      </c>
      <c r="BB23" s="60"/>
      <c r="BC23" s="60">
        <v>1106.3889999999999</v>
      </c>
      <c r="BD23" s="60">
        <v>1798.8050000000001</v>
      </c>
      <c r="BE23" s="60">
        <v>285.7937</v>
      </c>
      <c r="BF23" s="60"/>
      <c r="BG23" s="60">
        <v>2395.826</v>
      </c>
      <c r="BH23" s="60">
        <v>257.6354</v>
      </c>
      <c r="BI23" s="60"/>
      <c r="BJ23" s="60"/>
      <c r="BK23" s="60"/>
      <c r="BL23" s="60"/>
      <c r="BM23" s="60"/>
      <c r="BN23" s="60"/>
      <c r="BO23" s="60"/>
      <c r="BP23" s="60">
        <v>343.60680000000002</v>
      </c>
      <c r="BQ23" s="60"/>
      <c r="BR23" s="60">
        <v>277.39330000000001</v>
      </c>
      <c r="BS23" s="58"/>
      <c r="BT23" s="58"/>
      <c r="BU23" s="58"/>
      <c r="BV23" s="58"/>
      <c r="BW23" s="58"/>
      <c r="BX23" s="58"/>
      <c r="BY23" s="58"/>
      <c r="BZ23" s="58">
        <v>549.35860000000002</v>
      </c>
      <c r="CA23" s="58"/>
      <c r="CB23" s="58"/>
      <c r="CC23" s="58"/>
      <c r="CD23" s="58"/>
      <c r="CE23" s="58"/>
      <c r="CF23" s="58"/>
      <c r="CG23" s="58">
        <v>51.280859999999997</v>
      </c>
      <c r="CH23" s="58">
        <v>255.37719999999999</v>
      </c>
      <c r="CI23" s="58"/>
      <c r="CJ23" s="58">
        <v>494.32909999999998</v>
      </c>
      <c r="CK23" s="58">
        <v>1035.6610000000001</v>
      </c>
      <c r="CL23" s="58">
        <v>288.19580000000002</v>
      </c>
      <c r="CM23" s="58"/>
      <c r="CN23" s="58">
        <v>815.44230000000005</v>
      </c>
      <c r="CO23" s="58"/>
      <c r="CP23" s="58"/>
      <c r="CQ23" s="58"/>
      <c r="CR23" s="58">
        <v>207.0412</v>
      </c>
      <c r="CS23" s="58">
        <v>272.44369999999998</v>
      </c>
      <c r="CT23" s="58"/>
      <c r="CU23" s="58"/>
      <c r="CV23" s="58"/>
      <c r="CW23" s="58">
        <v>194.85720000000001</v>
      </c>
      <c r="CX23" s="58">
        <v>99.935379999999995</v>
      </c>
      <c r="CY23" s="58"/>
      <c r="CZ23" s="58"/>
      <c r="DA23" s="58"/>
      <c r="DB23" s="58"/>
      <c r="DC23" s="58"/>
      <c r="DD23" s="58"/>
      <c r="DE23" s="58">
        <v>483.04590000000002</v>
      </c>
      <c r="DF23" s="58"/>
      <c r="DG23" s="58"/>
      <c r="DH23" s="58"/>
      <c r="DI23" s="58">
        <v>249.499</v>
      </c>
      <c r="DJ23" s="58"/>
      <c r="DK23" s="58">
        <v>179.6215</v>
      </c>
      <c r="DL23" s="58"/>
      <c r="DM23" s="58"/>
      <c r="DN23" s="58"/>
      <c r="DO23" s="58"/>
      <c r="DP23" s="58">
        <v>134.23859999999999</v>
      </c>
      <c r="DQ23" s="58"/>
      <c r="DR23" s="58"/>
      <c r="DS23" s="58"/>
      <c r="DT23" s="58">
        <v>3068.2869999999998</v>
      </c>
      <c r="DU23" s="58"/>
      <c r="DV23" s="58">
        <v>268.61160000000001</v>
      </c>
      <c r="DW23" s="58"/>
      <c r="DX23" s="58"/>
      <c r="DY23" s="58"/>
      <c r="DZ23" s="58"/>
      <c r="EA23" s="58"/>
      <c r="EB23" s="58"/>
      <c r="EC23" s="58">
        <v>125.4547</v>
      </c>
      <c r="ED23" s="58">
        <v>1502.556</v>
      </c>
      <c r="EE23" s="58">
        <v>231.97470000000001</v>
      </c>
      <c r="EF23" s="58"/>
      <c r="EG23" s="58"/>
      <c r="EH23" s="58">
        <v>448.34679999999997</v>
      </c>
      <c r="EI23" s="58"/>
      <c r="EJ23" s="58"/>
      <c r="EK23" s="58"/>
      <c r="EL23" s="58"/>
      <c r="EM23" s="58">
        <v>215.97559999999999</v>
      </c>
      <c r="EN23" s="58"/>
      <c r="EO23" s="58"/>
      <c r="EP23" s="58"/>
      <c r="EQ23" s="58">
        <v>348.60719999999998</v>
      </c>
      <c r="ER23" s="58">
        <v>346.99779999999998</v>
      </c>
      <c r="ES23" s="58">
        <v>319.55959999999999</v>
      </c>
      <c r="ET23" s="58"/>
      <c r="EU23" s="58">
        <v>1820.38</v>
      </c>
      <c r="EV23" s="58">
        <v>319.15809999999999</v>
      </c>
      <c r="EW23" s="58">
        <v>115.05419999999999</v>
      </c>
      <c r="EX23" s="58">
        <v>183.7715</v>
      </c>
      <c r="EY23" s="58"/>
      <c r="EZ23" s="58"/>
      <c r="FA23" s="58"/>
      <c r="FB23" s="58"/>
      <c r="FC23" s="58"/>
      <c r="FD23" s="58"/>
      <c r="FE23" s="58"/>
      <c r="FF23" s="58"/>
      <c r="FG23" s="58">
        <v>512.29129999999998</v>
      </c>
      <c r="FH23" s="58">
        <v>187.5779</v>
      </c>
      <c r="FI23" s="58">
        <v>133.95869999999999</v>
      </c>
      <c r="FJ23" s="58"/>
      <c r="FK23" s="58"/>
      <c r="FL23" s="58">
        <v>934.97479999999996</v>
      </c>
      <c r="FM23" s="58"/>
      <c r="FN23" s="58"/>
      <c r="FO23" s="58">
        <v>59.131340000000002</v>
      </c>
      <c r="FP23" s="58"/>
      <c r="FQ23" s="58"/>
      <c r="FR23" s="58"/>
      <c r="FS23" s="58"/>
      <c r="FT23" s="58"/>
      <c r="FU23" s="58">
        <v>1109.056</v>
      </c>
      <c r="FV23" s="58"/>
      <c r="FW23" s="58"/>
      <c r="FX23" s="58">
        <v>269.52620000000002</v>
      </c>
      <c r="FY23" s="58"/>
      <c r="FZ23" s="58"/>
      <c r="GA23" s="58"/>
      <c r="GB23" s="58">
        <v>438.85500000000002</v>
      </c>
      <c r="GC23" s="58"/>
      <c r="GD23" s="58"/>
      <c r="GE23" s="58"/>
      <c r="GF23" s="58"/>
      <c r="GG23" s="58"/>
      <c r="GH23" s="58"/>
      <c r="GI23" s="58">
        <v>435.17579999999998</v>
      </c>
      <c r="GJ23" s="58"/>
      <c r="GK23" s="58"/>
      <c r="GL23" s="58"/>
      <c r="GM23" s="58"/>
      <c r="GN23" s="58">
        <v>1628.3520000000001</v>
      </c>
      <c r="GO23" s="58"/>
      <c r="GP23" s="58">
        <v>295.67340000000002</v>
      </c>
      <c r="GQ23" s="58">
        <v>201.36369999999999</v>
      </c>
      <c r="GR23" s="58">
        <v>60.84366</v>
      </c>
      <c r="GS23" s="58"/>
      <c r="GT23" s="58"/>
      <c r="GU23" s="58"/>
      <c r="GV23" s="58">
        <v>133.77789999999999</v>
      </c>
      <c r="GW23" s="58"/>
      <c r="GX23" s="58">
        <v>707.16890000000001</v>
      </c>
      <c r="GY23" s="58"/>
      <c r="GZ23" s="58"/>
      <c r="HA23" s="58"/>
      <c r="HB23" s="58">
        <v>186.60120000000001</v>
      </c>
      <c r="HC23" s="58"/>
      <c r="HD23" s="58"/>
      <c r="HE23" s="58"/>
      <c r="HF23" s="58"/>
      <c r="HG23" s="58"/>
      <c r="HH23" s="58">
        <v>2233.7710000000002</v>
      </c>
      <c r="HI23" s="58">
        <v>995.75639999999999</v>
      </c>
      <c r="HJ23" s="58"/>
      <c r="HK23" s="58"/>
      <c r="HL23" s="58">
        <v>153.58580000000001</v>
      </c>
      <c r="HM23" s="58"/>
      <c r="HN23" s="58"/>
      <c r="HO23" s="58"/>
      <c r="HP23" s="58"/>
      <c r="HQ23" s="58"/>
      <c r="HR23" s="58">
        <v>637.58500000000004</v>
      </c>
      <c r="HS23" s="58"/>
      <c r="HT23" s="2"/>
    </row>
    <row r="24" spans="1:228" x14ac:dyDescent="0.75">
      <c r="A24" s="95">
        <f t="shared" si="5"/>
        <v>135</v>
      </c>
      <c r="B24" s="2" t="str">
        <f t="shared" si="2"/>
        <v>Yautia (cocoyam)</v>
      </c>
      <c r="C24" s="60">
        <f t="shared" si="3"/>
        <v>538.78755000000001</v>
      </c>
      <c r="D24" s="40" t="str">
        <f t="shared" si="6"/>
        <v/>
      </c>
      <c r="E24" s="40" t="str">
        <f t="shared" si="6"/>
        <v/>
      </c>
      <c r="F24" s="40">
        <f t="shared" si="6"/>
        <v>309.73399999999998</v>
      </c>
      <c r="G24" s="40">
        <f t="shared" si="6"/>
        <v>767.84109999999998</v>
      </c>
      <c r="H24" s="40" t="str">
        <f t="shared" si="6"/>
        <v/>
      </c>
      <c r="I24" s="40" t="str">
        <f t="shared" si="6"/>
        <v/>
      </c>
      <c r="J24" s="40" t="str">
        <f t="shared" si="6"/>
        <v/>
      </c>
      <c r="K24" s="40" t="str">
        <f t="shared" si="6"/>
        <v/>
      </c>
      <c r="L24" s="2"/>
      <c r="M24" s="70" t="s">
        <v>386</v>
      </c>
      <c r="N24" s="70" t="s">
        <v>391</v>
      </c>
      <c r="O24" s="2" t="s">
        <v>4</v>
      </c>
      <c r="P24" s="58">
        <v>135</v>
      </c>
      <c r="Q24" s="60" t="s">
        <v>797</v>
      </c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>
        <v>767.84109999999998</v>
      </c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>
        <v>896.65959999999995</v>
      </c>
      <c r="BQ24" s="60"/>
      <c r="BR24" s="60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>
        <v>2585.1880000000001</v>
      </c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>
        <v>309.73399999999998</v>
      </c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  <c r="EX24" s="58"/>
      <c r="EY24" s="58"/>
      <c r="EZ24" s="58"/>
      <c r="FA24" s="58"/>
      <c r="FB24" s="58"/>
      <c r="FC24" s="58"/>
      <c r="FD24" s="58"/>
      <c r="FE24" s="58"/>
      <c r="FF24" s="58"/>
      <c r="FG24" s="58">
        <v>1620.4860000000001</v>
      </c>
      <c r="FH24" s="58">
        <v>392.31180000000001</v>
      </c>
      <c r="FI24" s="58"/>
      <c r="FJ24" s="58"/>
      <c r="FK24" s="58"/>
      <c r="FL24" s="58">
        <v>1986.335</v>
      </c>
      <c r="FM24" s="58"/>
      <c r="FN24" s="58"/>
      <c r="FO24" s="58"/>
      <c r="FP24" s="58"/>
      <c r="FQ24" s="58"/>
      <c r="FR24" s="58"/>
      <c r="FS24" s="58"/>
      <c r="FT24" s="58"/>
      <c r="FU24" s="58"/>
      <c r="FV24" s="58"/>
      <c r="FW24" s="58"/>
      <c r="FX24" s="58"/>
      <c r="FY24" s="58"/>
      <c r="FZ24" s="58"/>
      <c r="GA24" s="58"/>
      <c r="GB24" s="58"/>
      <c r="GC24" s="58"/>
      <c r="GD24" s="58"/>
      <c r="GE24" s="58"/>
      <c r="GF24" s="58"/>
      <c r="GG24" s="58"/>
      <c r="GH24" s="58"/>
      <c r="GI24" s="58"/>
      <c r="GJ24" s="58"/>
      <c r="GK24" s="58"/>
      <c r="GL24" s="58"/>
      <c r="GM24" s="58"/>
      <c r="GN24" s="58"/>
      <c r="GO24" s="58"/>
      <c r="GP24" s="58"/>
      <c r="GQ24" s="58"/>
      <c r="GR24" s="58"/>
      <c r="GS24" s="58"/>
      <c r="GT24" s="58"/>
      <c r="GU24" s="58"/>
      <c r="GV24" s="58"/>
      <c r="GW24" s="58"/>
      <c r="GX24" s="58">
        <v>756.89919999999995</v>
      </c>
      <c r="GY24" s="58"/>
      <c r="GZ24" s="58"/>
      <c r="HA24" s="58"/>
      <c r="HB24" s="58"/>
      <c r="HC24" s="58"/>
      <c r="HD24" s="58"/>
      <c r="HE24" s="58"/>
      <c r="HF24" s="58"/>
      <c r="HG24" s="58"/>
      <c r="HH24" s="58"/>
      <c r="HI24" s="58">
        <v>2334.4969999999998</v>
      </c>
      <c r="HJ24" s="58"/>
      <c r="HK24" s="58"/>
      <c r="HL24" s="58"/>
      <c r="HM24" s="58"/>
      <c r="HN24" s="58"/>
      <c r="HO24" s="58"/>
      <c r="HP24" s="58"/>
      <c r="HQ24" s="58"/>
      <c r="HR24" s="58"/>
      <c r="HS24" s="58"/>
      <c r="HT24" s="2"/>
    </row>
    <row r="25" spans="1:228" x14ac:dyDescent="0.75">
      <c r="A25" s="95">
        <f t="shared" si="5"/>
        <v>136</v>
      </c>
      <c r="B25" s="2" t="str">
        <f t="shared" si="2"/>
        <v>Taro (cocoyam)</v>
      </c>
      <c r="C25" s="60">
        <f t="shared" si="3"/>
        <v>0</v>
      </c>
      <c r="D25" s="40" t="str">
        <f t="shared" si="6"/>
        <v/>
      </c>
      <c r="E25" s="40" t="str">
        <f t="shared" si="6"/>
        <v/>
      </c>
      <c r="F25" s="40" t="str">
        <f t="shared" si="6"/>
        <v/>
      </c>
      <c r="G25" s="40" t="str">
        <f t="shared" si="6"/>
        <v/>
      </c>
      <c r="H25" s="40" t="str">
        <f t="shared" si="6"/>
        <v/>
      </c>
      <c r="I25" s="40" t="str">
        <f t="shared" si="6"/>
        <v/>
      </c>
      <c r="J25" s="40" t="str">
        <f t="shared" si="6"/>
        <v/>
      </c>
      <c r="K25" s="40" t="str">
        <f t="shared" si="6"/>
        <v/>
      </c>
      <c r="L25" s="2"/>
      <c r="M25" s="70" t="s">
        <v>373</v>
      </c>
      <c r="N25" s="70" t="s">
        <v>378</v>
      </c>
      <c r="O25" s="2" t="s">
        <v>4</v>
      </c>
      <c r="P25" s="58">
        <v>136</v>
      </c>
      <c r="Q25" s="60" t="s">
        <v>798</v>
      </c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>
        <v>461.66739999999999</v>
      </c>
      <c r="AD25" s="60"/>
      <c r="AE25" s="60">
        <v>345.99540000000002</v>
      </c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>
        <v>2181.5230000000001</v>
      </c>
      <c r="AR25" s="60"/>
      <c r="AS25" s="60"/>
      <c r="AT25" s="60"/>
      <c r="AU25" s="60"/>
      <c r="AV25" s="60"/>
      <c r="AW25" s="60"/>
      <c r="AX25" s="60"/>
      <c r="AY25" s="60">
        <v>843.96500000000003</v>
      </c>
      <c r="AZ25" s="60">
        <v>159.53659999999999</v>
      </c>
      <c r="BA25" s="60">
        <v>358.1266</v>
      </c>
      <c r="BB25" s="60"/>
      <c r="BC25" s="60"/>
      <c r="BD25" s="60"/>
      <c r="BE25" s="60"/>
      <c r="BF25" s="60"/>
      <c r="BG25" s="60"/>
      <c r="BH25" s="60"/>
      <c r="BI25" s="60"/>
      <c r="BJ25" s="60"/>
      <c r="BK25" s="60">
        <v>1033.162</v>
      </c>
      <c r="BL25" s="60"/>
      <c r="BM25" s="60"/>
      <c r="BN25" s="60"/>
      <c r="BO25" s="60"/>
      <c r="BP25" s="60"/>
      <c r="BQ25" s="60"/>
      <c r="BR25" s="60"/>
      <c r="BS25" s="58">
        <v>167.7003</v>
      </c>
      <c r="BT25" s="58"/>
      <c r="BU25" s="58"/>
      <c r="BV25" s="58"/>
      <c r="BW25" s="58"/>
      <c r="BX25" s="58"/>
      <c r="BY25" s="58"/>
      <c r="BZ25" s="58">
        <v>1250.1869999999999</v>
      </c>
      <c r="CA25" s="58"/>
      <c r="CB25" s="58"/>
      <c r="CC25" s="58"/>
      <c r="CD25" s="58"/>
      <c r="CE25" s="58"/>
      <c r="CF25" s="58"/>
      <c r="CG25" s="58">
        <v>117.83280000000001</v>
      </c>
      <c r="CH25" s="58">
        <v>235.8604</v>
      </c>
      <c r="CI25" s="58"/>
      <c r="CJ25" s="58"/>
      <c r="CK25" s="58"/>
      <c r="CL25" s="58"/>
      <c r="CM25" s="58"/>
      <c r="CN25" s="58"/>
      <c r="CO25" s="58"/>
      <c r="CP25" s="58"/>
      <c r="CQ25" s="58"/>
      <c r="CR25" s="58">
        <v>383.87470000000002</v>
      </c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>
        <v>2869.62</v>
      </c>
      <c r="DH25" s="58"/>
      <c r="DI25" s="58"/>
      <c r="DJ25" s="58"/>
      <c r="DK25" s="58"/>
      <c r="DL25" s="58"/>
      <c r="DM25" s="58"/>
      <c r="DN25" s="58"/>
      <c r="DO25" s="58"/>
      <c r="DP25" s="58"/>
      <c r="DQ25" s="58">
        <v>698.51260000000002</v>
      </c>
      <c r="DR25" s="58"/>
      <c r="DS25" s="58"/>
      <c r="DT25" s="58">
        <v>1662.296</v>
      </c>
      <c r="DU25" s="58"/>
      <c r="DV25" s="58"/>
      <c r="DW25" s="58"/>
      <c r="DX25" s="58"/>
      <c r="DY25" s="58"/>
      <c r="DZ25" s="58"/>
      <c r="EA25" s="58"/>
      <c r="EB25" s="58"/>
      <c r="EC25" s="58">
        <v>317.99009999999998</v>
      </c>
      <c r="ED25" s="58">
        <v>3380.83</v>
      </c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>
        <v>1564.473</v>
      </c>
      <c r="ER25" s="58"/>
      <c r="ES25" s="58"/>
      <c r="ET25" s="58"/>
      <c r="EU25" s="58">
        <v>5820.2039999999997</v>
      </c>
      <c r="EV25" s="58"/>
      <c r="EW25" s="58">
        <v>177.77539999999999</v>
      </c>
      <c r="EX25" s="58"/>
      <c r="EY25" s="58"/>
      <c r="EZ25" s="58"/>
      <c r="FA25" s="58"/>
      <c r="FB25" s="58"/>
      <c r="FC25" s="58"/>
      <c r="FD25" s="58"/>
      <c r="FE25" s="58"/>
      <c r="FF25" s="58"/>
      <c r="FG25" s="58"/>
      <c r="FH25" s="58"/>
      <c r="FI25" s="58">
        <v>333.05200000000002</v>
      </c>
      <c r="FJ25" s="58"/>
      <c r="FK25" s="58"/>
      <c r="FL25" s="58"/>
      <c r="FM25" s="58"/>
      <c r="FN25" s="58"/>
      <c r="FO25" s="58"/>
      <c r="FP25" s="58"/>
      <c r="FQ25" s="58"/>
      <c r="FR25" s="58"/>
      <c r="FS25" s="58"/>
      <c r="FT25" s="58"/>
      <c r="FU25" s="58">
        <v>365.72019999999998</v>
      </c>
      <c r="FV25" s="58"/>
      <c r="FW25" s="58"/>
      <c r="FX25" s="58"/>
      <c r="FY25" s="58"/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8"/>
      <c r="GK25" s="58"/>
      <c r="GL25" s="58"/>
      <c r="GM25" s="58"/>
      <c r="GN25" s="58"/>
      <c r="GO25" s="58"/>
      <c r="GP25" s="58">
        <v>988.51829999999995</v>
      </c>
      <c r="GQ25" s="58">
        <v>406.3304</v>
      </c>
      <c r="GR25" s="58">
        <v>725.15549999999996</v>
      </c>
      <c r="GS25" s="58"/>
      <c r="GT25" s="58"/>
      <c r="GU25" s="58"/>
      <c r="GV25" s="58"/>
      <c r="GW25" s="58"/>
      <c r="GX25" s="58">
        <v>1255.9100000000001</v>
      </c>
      <c r="GY25" s="58"/>
      <c r="GZ25" s="58">
        <v>524.37509999999997</v>
      </c>
      <c r="HA25" s="58"/>
      <c r="HB25" s="58"/>
      <c r="HC25" s="58"/>
      <c r="HD25" s="58"/>
      <c r="HE25" s="58"/>
      <c r="HF25" s="58">
        <v>1390.9369999999999</v>
      </c>
      <c r="HG25" s="58"/>
      <c r="HH25" s="58"/>
      <c r="HI25" s="58"/>
      <c r="HJ25" s="58"/>
      <c r="HK25" s="58"/>
      <c r="HL25" s="58"/>
      <c r="HM25" s="58"/>
      <c r="HN25" s="58"/>
      <c r="HO25" s="58">
        <v>824.96720000000005</v>
      </c>
      <c r="HP25" s="58"/>
      <c r="HQ25" s="58"/>
      <c r="HR25" s="58"/>
      <c r="HS25" s="58"/>
      <c r="HT25" s="2"/>
    </row>
    <row r="26" spans="1:228" x14ac:dyDescent="0.75">
      <c r="A26" s="95">
        <f t="shared" si="5"/>
        <v>137</v>
      </c>
      <c r="B26" s="2" t="str">
        <f t="shared" si="2"/>
        <v>Yams</v>
      </c>
      <c r="C26" s="60">
        <f t="shared" si="3"/>
        <v>682.30404999999996</v>
      </c>
      <c r="D26" s="40">
        <f t="shared" si="6"/>
        <v>750.05759999999998</v>
      </c>
      <c r="E26" s="40" t="str">
        <f t="shared" si="6"/>
        <v/>
      </c>
      <c r="F26" s="40" t="str">
        <f t="shared" si="6"/>
        <v/>
      </c>
      <c r="G26" s="40">
        <f t="shared" si="6"/>
        <v>614.55050000000006</v>
      </c>
      <c r="H26" s="40" t="str">
        <f t="shared" si="6"/>
        <v/>
      </c>
      <c r="I26" s="40" t="str">
        <f t="shared" si="6"/>
        <v/>
      </c>
      <c r="J26" s="40" t="str">
        <f t="shared" si="6"/>
        <v/>
      </c>
      <c r="K26" s="40" t="str">
        <f t="shared" si="6"/>
        <v/>
      </c>
      <c r="L26" s="2"/>
      <c r="M26" s="70" t="s">
        <v>582</v>
      </c>
      <c r="N26" s="70" t="s">
        <v>660</v>
      </c>
      <c r="O26" s="2" t="s">
        <v>4</v>
      </c>
      <c r="P26" s="58">
        <v>137</v>
      </c>
      <c r="Q26" s="60" t="s">
        <v>799</v>
      </c>
      <c r="R26" s="60"/>
      <c r="S26" s="60"/>
      <c r="T26" s="60"/>
      <c r="U26" s="60"/>
      <c r="V26" s="60"/>
      <c r="W26" s="60"/>
      <c r="X26" s="60"/>
      <c r="Y26" s="60">
        <v>1809.9580000000001</v>
      </c>
      <c r="Z26" s="60"/>
      <c r="AA26" s="60"/>
      <c r="AB26" s="60"/>
      <c r="AC26" s="60">
        <v>397.71210000000002</v>
      </c>
      <c r="AD26" s="60"/>
      <c r="AE26" s="60">
        <v>346.95839999999998</v>
      </c>
      <c r="AF26" s="60">
        <v>295.6567</v>
      </c>
      <c r="AG26" s="60"/>
      <c r="AH26" s="60"/>
      <c r="AI26" s="60"/>
      <c r="AJ26" s="60"/>
      <c r="AK26" s="60"/>
      <c r="AL26" s="60"/>
      <c r="AM26" s="60">
        <v>614.55050000000006</v>
      </c>
      <c r="AN26" s="60"/>
      <c r="AO26" s="60"/>
      <c r="AP26" s="60">
        <v>102.8638</v>
      </c>
      <c r="AQ26" s="60">
        <v>3445.3910000000001</v>
      </c>
      <c r="AR26" s="60"/>
      <c r="AS26" s="60"/>
      <c r="AT26" s="60"/>
      <c r="AU26" s="60">
        <v>519.44870000000003</v>
      </c>
      <c r="AV26" s="60"/>
      <c r="AW26" s="60"/>
      <c r="AX26" s="60"/>
      <c r="AY26" s="60"/>
      <c r="AZ26" s="60">
        <v>186.1609</v>
      </c>
      <c r="BA26" s="60">
        <v>537.38909999999998</v>
      </c>
      <c r="BB26" s="60"/>
      <c r="BC26" s="60">
        <v>1658.252</v>
      </c>
      <c r="BD26" s="60"/>
      <c r="BE26" s="60">
        <v>335.85250000000002</v>
      </c>
      <c r="BF26" s="60"/>
      <c r="BG26" s="60"/>
      <c r="BH26" s="60">
        <v>750.05759999999998</v>
      </c>
      <c r="BI26" s="60"/>
      <c r="BJ26" s="60"/>
      <c r="BK26" s="60"/>
      <c r="BL26" s="60"/>
      <c r="BM26" s="60"/>
      <c r="BN26" s="60"/>
      <c r="BO26" s="60"/>
      <c r="BP26" s="60">
        <v>639.95979999999997</v>
      </c>
      <c r="BQ26" s="60"/>
      <c r="BR26" s="60"/>
      <c r="BS26" s="58"/>
      <c r="BT26" s="58"/>
      <c r="BU26" s="58"/>
      <c r="BV26" s="58"/>
      <c r="BW26" s="58"/>
      <c r="BX26" s="58">
        <v>70.564700000000002</v>
      </c>
      <c r="BY26" s="58"/>
      <c r="BZ26" s="58">
        <v>648.06669999999997</v>
      </c>
      <c r="CA26" s="58"/>
      <c r="CB26" s="58"/>
      <c r="CC26" s="58"/>
      <c r="CD26" s="58"/>
      <c r="CE26" s="58"/>
      <c r="CF26" s="58"/>
      <c r="CG26" s="58">
        <v>124.1579</v>
      </c>
      <c r="CH26" s="58">
        <v>47.703029999999998</v>
      </c>
      <c r="CI26" s="58"/>
      <c r="CJ26" s="58"/>
      <c r="CK26" s="58"/>
      <c r="CL26" s="58"/>
      <c r="CM26" s="58"/>
      <c r="CN26" s="58">
        <v>1543.239</v>
      </c>
      <c r="CO26" s="58"/>
      <c r="CP26" s="58"/>
      <c r="CQ26" s="58"/>
      <c r="CR26" s="58">
        <v>1152.5640000000001</v>
      </c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>
        <v>1154.171</v>
      </c>
      <c r="DF26" s="58"/>
      <c r="DG26" s="58">
        <v>2607.5729999999999</v>
      </c>
      <c r="DH26" s="58"/>
      <c r="DI26" s="58">
        <v>249.4991</v>
      </c>
      <c r="DJ26" s="58"/>
      <c r="DK26" s="58"/>
      <c r="DL26" s="58"/>
      <c r="DM26" s="58">
        <v>2473.2910000000002</v>
      </c>
      <c r="DN26" s="58"/>
      <c r="DO26" s="58"/>
      <c r="DP26" s="58"/>
      <c r="DQ26" s="58"/>
      <c r="DR26" s="58"/>
      <c r="DS26" s="58"/>
      <c r="DT26" s="58">
        <v>2345.415</v>
      </c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/>
      <c r="EH26" s="58">
        <v>606.75779999999997</v>
      </c>
      <c r="EI26" s="58"/>
      <c r="EJ26" s="58"/>
      <c r="EK26" s="58"/>
      <c r="EL26" s="58"/>
      <c r="EM26" s="58"/>
      <c r="EN26" s="58"/>
      <c r="EO26" s="58"/>
      <c r="EP26" s="58"/>
      <c r="EQ26" s="58"/>
      <c r="ER26" s="58"/>
      <c r="ES26" s="58"/>
      <c r="ET26" s="58"/>
      <c r="EU26" s="58">
        <v>4100.9080000000004</v>
      </c>
      <c r="EV26" s="58"/>
      <c r="EW26" s="58">
        <v>225.9658</v>
      </c>
      <c r="EX26" s="58"/>
      <c r="EY26" s="58"/>
      <c r="EZ26" s="58"/>
      <c r="FA26" s="58"/>
      <c r="FB26" s="58"/>
      <c r="FC26" s="58"/>
      <c r="FD26" s="58"/>
      <c r="FE26" s="58"/>
      <c r="FF26" s="58"/>
      <c r="FG26" s="58">
        <v>1411.8440000000001</v>
      </c>
      <c r="FH26" s="58"/>
      <c r="FI26" s="58">
        <v>571.36410000000001</v>
      </c>
      <c r="FJ26" s="58"/>
      <c r="FK26" s="58"/>
      <c r="FL26" s="58">
        <v>1652.1890000000001</v>
      </c>
      <c r="FM26" s="58"/>
      <c r="FN26" s="58">
        <v>1837.6659999999999</v>
      </c>
      <c r="FO26" s="58"/>
      <c r="FP26" s="58"/>
      <c r="FQ26" s="58"/>
      <c r="FR26" s="58"/>
      <c r="FS26" s="58"/>
      <c r="FT26" s="58"/>
      <c r="FU26" s="58">
        <v>412.72559999999999</v>
      </c>
      <c r="FV26" s="58"/>
      <c r="FW26" s="58"/>
      <c r="FX26" s="58"/>
      <c r="FY26" s="58"/>
      <c r="FZ26" s="58"/>
      <c r="GA26" s="58"/>
      <c r="GB26" s="58"/>
      <c r="GC26" s="58"/>
      <c r="GD26" s="58"/>
      <c r="GE26" s="58"/>
      <c r="GF26" s="58"/>
      <c r="GG26" s="58"/>
      <c r="GH26" s="58"/>
      <c r="GI26" s="58"/>
      <c r="GJ26" s="58"/>
      <c r="GK26" s="58"/>
      <c r="GL26" s="58"/>
      <c r="GM26" s="58"/>
      <c r="GN26" s="58"/>
      <c r="GO26" s="58"/>
      <c r="GP26" s="58">
        <v>1018.436</v>
      </c>
      <c r="GQ26" s="58">
        <v>399.7047</v>
      </c>
      <c r="GR26" s="58"/>
      <c r="GS26" s="58"/>
      <c r="GT26" s="58"/>
      <c r="GU26" s="58"/>
      <c r="GV26" s="58"/>
      <c r="GW26" s="58"/>
      <c r="GX26" s="58">
        <v>1146.643</v>
      </c>
      <c r="GY26" s="58"/>
      <c r="GZ26" s="58"/>
      <c r="HA26" s="58"/>
      <c r="HB26" s="58"/>
      <c r="HC26" s="58"/>
      <c r="HD26" s="58"/>
      <c r="HE26" s="58"/>
      <c r="HF26" s="58"/>
      <c r="HG26" s="58"/>
      <c r="HH26" s="58">
        <v>1533.8889999999999</v>
      </c>
      <c r="HI26" s="58">
        <v>1790.42</v>
      </c>
      <c r="HJ26" s="58"/>
      <c r="HK26" s="58"/>
      <c r="HL26" s="58"/>
      <c r="HM26" s="58"/>
      <c r="HN26" s="58"/>
      <c r="HO26" s="58">
        <v>1459.2850000000001</v>
      </c>
      <c r="HP26" s="58"/>
      <c r="HQ26" s="58"/>
      <c r="HR26" s="58"/>
      <c r="HS26" s="58"/>
      <c r="HT26" s="2"/>
    </row>
    <row r="27" spans="1:228" x14ac:dyDescent="0.75">
      <c r="A27" s="95">
        <f t="shared" si="5"/>
        <v>149</v>
      </c>
      <c r="B27" s="2" t="str">
        <f t="shared" si="2"/>
        <v>Roots and tubers, nes</v>
      </c>
      <c r="C27" s="60">
        <f t="shared" si="3"/>
        <v>657.40470000000005</v>
      </c>
      <c r="D27" s="40">
        <f t="shared" si="6"/>
        <v>397.51670000000001</v>
      </c>
      <c r="E27" s="40">
        <f t="shared" si="6"/>
        <v>873.9751</v>
      </c>
      <c r="F27" s="40">
        <f t="shared" si="6"/>
        <v>197.65700000000001</v>
      </c>
      <c r="G27" s="40">
        <f t="shared" si="6"/>
        <v>1160.47</v>
      </c>
      <c r="H27" s="40" t="str">
        <f t="shared" si="6"/>
        <v/>
      </c>
      <c r="I27" s="40" t="str">
        <f t="shared" si="6"/>
        <v/>
      </c>
      <c r="J27" s="40" t="str">
        <f t="shared" si="6"/>
        <v/>
      </c>
      <c r="K27" s="40" t="str">
        <f t="shared" si="6"/>
        <v/>
      </c>
      <c r="L27" s="2"/>
      <c r="M27" s="70" t="s">
        <v>388</v>
      </c>
      <c r="N27" s="70" t="s">
        <v>395</v>
      </c>
      <c r="O27" s="2" t="s">
        <v>4</v>
      </c>
      <c r="P27" s="58">
        <v>149</v>
      </c>
      <c r="Q27" s="60" t="s">
        <v>800</v>
      </c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>
        <v>1160.47</v>
      </c>
      <c r="AN27" s="60"/>
      <c r="AO27" s="60">
        <v>280.96800000000002</v>
      </c>
      <c r="AP27" s="60"/>
      <c r="AQ27" s="60"/>
      <c r="AR27" s="60">
        <v>3095.346</v>
      </c>
      <c r="AS27" s="60">
        <v>627.63400000000001</v>
      </c>
      <c r="AT27" s="60"/>
      <c r="AU27" s="60"/>
      <c r="AV27" s="60"/>
      <c r="AW27" s="60"/>
      <c r="AX27" s="60"/>
      <c r="AY27" s="60">
        <v>689.14729999999997</v>
      </c>
      <c r="AZ27" s="60">
        <v>130.429</v>
      </c>
      <c r="BA27" s="60">
        <v>313.8691</v>
      </c>
      <c r="BB27" s="60"/>
      <c r="BC27" s="60">
        <v>544.7885</v>
      </c>
      <c r="BD27" s="60">
        <v>1853.1510000000001</v>
      </c>
      <c r="BE27" s="60">
        <v>443.75560000000002</v>
      </c>
      <c r="BF27" s="60"/>
      <c r="BG27" s="60"/>
      <c r="BH27" s="60">
        <v>397.51670000000001</v>
      </c>
      <c r="BI27" s="60"/>
      <c r="BJ27" s="60"/>
      <c r="BK27" s="60"/>
      <c r="BL27" s="60"/>
      <c r="BM27" s="60"/>
      <c r="BN27" s="60"/>
      <c r="BO27" s="60"/>
      <c r="BP27" s="60"/>
      <c r="BQ27" s="60"/>
      <c r="BR27" s="60">
        <v>161.26499999999999</v>
      </c>
      <c r="BS27" s="58">
        <v>412.05200000000002</v>
      </c>
      <c r="BT27" s="58">
        <v>1835.2650000000001</v>
      </c>
      <c r="BU27" s="58"/>
      <c r="BV27" s="58">
        <v>1449.672</v>
      </c>
      <c r="BW27" s="58"/>
      <c r="BX27" s="58">
        <v>133.05779999999999</v>
      </c>
      <c r="BY27" s="58"/>
      <c r="BZ27" s="58"/>
      <c r="CA27" s="58"/>
      <c r="CB27" s="58"/>
      <c r="CC27" s="58"/>
      <c r="CD27" s="58"/>
      <c r="CE27" s="58"/>
      <c r="CF27" s="58"/>
      <c r="CG27" s="58">
        <v>100.65519999999999</v>
      </c>
      <c r="CH27" s="58"/>
      <c r="CI27" s="58"/>
      <c r="CJ27" s="58"/>
      <c r="CK27" s="58">
        <v>8494.4</v>
      </c>
      <c r="CL27" s="58">
        <v>422.13400000000001</v>
      </c>
      <c r="CM27" s="58"/>
      <c r="CN27" s="58">
        <v>1723.97</v>
      </c>
      <c r="CO27" s="58"/>
      <c r="CP27" s="58"/>
      <c r="CQ27" s="58"/>
      <c r="CR27" s="58">
        <v>366.92930000000001</v>
      </c>
      <c r="CS27" s="58">
        <v>205.1275</v>
      </c>
      <c r="CT27" s="58"/>
      <c r="CU27" s="58"/>
      <c r="CV27" s="58"/>
      <c r="CW27" s="58">
        <v>108.5712</v>
      </c>
      <c r="CX27" s="58"/>
      <c r="CY27" s="58"/>
      <c r="CZ27" s="58"/>
      <c r="DA27" s="58"/>
      <c r="DB27" s="58"/>
      <c r="DC27" s="58"/>
      <c r="DD27" s="58"/>
      <c r="DE27" s="58">
        <v>1128.9459999999999</v>
      </c>
      <c r="DF27" s="58"/>
      <c r="DG27" s="58">
        <v>3002.5970000000002</v>
      </c>
      <c r="DH27" s="58"/>
      <c r="DI27" s="58">
        <v>250.0402</v>
      </c>
      <c r="DJ27" s="58"/>
      <c r="DK27" s="58">
        <v>276.42689999999999</v>
      </c>
      <c r="DL27" s="58"/>
      <c r="DM27" s="58">
        <v>2480.779</v>
      </c>
      <c r="DN27" s="58"/>
      <c r="DO27" s="58"/>
      <c r="DP27" s="58"/>
      <c r="DQ27" s="58"/>
      <c r="DR27" s="58"/>
      <c r="DS27" s="58"/>
      <c r="DT27" s="58">
        <v>1553.173</v>
      </c>
      <c r="DU27" s="58"/>
      <c r="DV27" s="58"/>
      <c r="DW27" s="58"/>
      <c r="DX27" s="58"/>
      <c r="DY27" s="58"/>
      <c r="DZ27" s="58"/>
      <c r="EA27" s="58">
        <v>236.6532</v>
      </c>
      <c r="EB27" s="58"/>
      <c r="EC27" s="58"/>
      <c r="ED27" s="58"/>
      <c r="EE27" s="58">
        <v>197.65700000000001</v>
      </c>
      <c r="EF27" s="58"/>
      <c r="EG27" s="58"/>
      <c r="EH27" s="58"/>
      <c r="EI27" s="58"/>
      <c r="EJ27" s="58"/>
      <c r="EK27" s="58"/>
      <c r="EL27" s="58"/>
      <c r="EM27" s="58">
        <v>59.00009</v>
      </c>
      <c r="EN27" s="58"/>
      <c r="EO27" s="58"/>
      <c r="EP27" s="58"/>
      <c r="EQ27" s="58"/>
      <c r="ER27" s="58">
        <v>175.244</v>
      </c>
      <c r="ES27" s="58">
        <v>224.19470000000001</v>
      </c>
      <c r="ET27" s="58">
        <v>167.167</v>
      </c>
      <c r="EU27" s="58"/>
      <c r="EV27" s="58"/>
      <c r="EW27" s="58"/>
      <c r="EX27" s="58">
        <v>873.9751</v>
      </c>
      <c r="EY27" s="58"/>
      <c r="EZ27" s="58"/>
      <c r="FA27" s="58"/>
      <c r="FB27" s="58">
        <v>350.25220000000002</v>
      </c>
      <c r="FC27" s="58"/>
      <c r="FD27" s="58"/>
      <c r="FE27" s="58"/>
      <c r="FF27" s="58">
        <v>341.3399</v>
      </c>
      <c r="FG27" s="58">
        <v>3839.665</v>
      </c>
      <c r="FH27" s="58">
        <v>286.85289999999998</v>
      </c>
      <c r="FI27" s="58">
        <v>174.79920000000001</v>
      </c>
      <c r="FJ27" s="58"/>
      <c r="FK27" s="58"/>
      <c r="FL27" s="58">
        <v>1281.47</v>
      </c>
      <c r="FM27" s="58"/>
      <c r="FN27" s="58"/>
      <c r="FO27" s="58"/>
      <c r="FP27" s="58"/>
      <c r="FQ27" s="58"/>
      <c r="FR27" s="58"/>
      <c r="FS27" s="58"/>
      <c r="FT27" s="58"/>
      <c r="FU27" s="58"/>
      <c r="FV27" s="58"/>
      <c r="FW27" s="58"/>
      <c r="FX27" s="58"/>
      <c r="FY27" s="58">
        <v>331.57139999999998</v>
      </c>
      <c r="FZ27" s="58"/>
      <c r="GA27" s="58"/>
      <c r="GB27" s="58"/>
      <c r="GC27" s="58"/>
      <c r="GD27" s="58"/>
      <c r="GE27" s="58"/>
      <c r="GF27" s="58"/>
      <c r="GG27" s="58"/>
      <c r="GH27" s="58"/>
      <c r="GI27" s="58">
        <v>1327.84</v>
      </c>
      <c r="GJ27" s="58"/>
      <c r="GK27" s="58"/>
      <c r="GL27" s="58"/>
      <c r="GM27" s="58"/>
      <c r="GN27" s="58"/>
      <c r="GO27" s="58"/>
      <c r="GP27" s="58"/>
      <c r="GQ27" s="58">
        <v>230.93299999999999</v>
      </c>
      <c r="GR27" s="58">
        <v>217.14529999999999</v>
      </c>
      <c r="GS27" s="58"/>
      <c r="GT27" s="58"/>
      <c r="GU27" s="58"/>
      <c r="GV27" s="58"/>
      <c r="GW27" s="58"/>
      <c r="GX27" s="58">
        <v>1202.027</v>
      </c>
      <c r="GY27" s="58"/>
      <c r="GZ27" s="58"/>
      <c r="HA27" s="58"/>
      <c r="HB27" s="58">
        <v>196.96530000000001</v>
      </c>
      <c r="HC27" s="58"/>
      <c r="HD27" s="58"/>
      <c r="HE27" s="58"/>
      <c r="HF27" s="58"/>
      <c r="HG27" s="58"/>
      <c r="HH27" s="58">
        <v>1154.8779999999999</v>
      </c>
      <c r="HI27" s="58">
        <v>2065.2440000000001</v>
      </c>
      <c r="HJ27" s="58"/>
      <c r="HK27" s="58"/>
      <c r="HL27" s="58"/>
      <c r="HM27" s="58">
        <v>380.95150000000001</v>
      </c>
      <c r="HN27" s="58"/>
      <c r="HO27" s="58"/>
      <c r="HP27" s="58"/>
      <c r="HQ27" s="58"/>
      <c r="HR27" s="58"/>
      <c r="HS27" s="58"/>
      <c r="HT27" s="2"/>
    </row>
    <row r="28" spans="1:228" x14ac:dyDescent="0.75">
      <c r="A28" s="95">
        <f t="shared" si="5"/>
        <v>156</v>
      </c>
      <c r="B28" s="2" t="str">
        <f t="shared" si="2"/>
        <v>Sugar cane</v>
      </c>
      <c r="C28" s="60">
        <f t="shared" si="3"/>
        <v>28.987897500000003</v>
      </c>
      <c r="D28" s="40">
        <f t="shared" si="6"/>
        <v>39.676920000000003</v>
      </c>
      <c r="E28" s="40">
        <f t="shared" si="6"/>
        <v>15.603730000000001</v>
      </c>
      <c r="F28" s="40">
        <f t="shared" si="6"/>
        <v>31.5396</v>
      </c>
      <c r="G28" s="40">
        <f t="shared" si="6"/>
        <v>29.131340000000002</v>
      </c>
      <c r="H28" s="40" t="str">
        <f t="shared" si="6"/>
        <v/>
      </c>
      <c r="I28" s="40" t="str">
        <f t="shared" si="6"/>
        <v/>
      </c>
      <c r="J28" s="40" t="str">
        <f t="shared" si="6"/>
        <v/>
      </c>
      <c r="K28" s="40" t="str">
        <f t="shared" si="6"/>
        <v/>
      </c>
      <c r="L28" s="2"/>
      <c r="M28" s="70" t="s">
        <v>390</v>
      </c>
      <c r="N28" s="70" t="s">
        <v>397</v>
      </c>
      <c r="O28" s="2" t="s">
        <v>4</v>
      </c>
      <c r="P28" s="58">
        <v>156</v>
      </c>
      <c r="Q28" s="60" t="s">
        <v>801</v>
      </c>
      <c r="R28" s="60"/>
      <c r="S28" s="60"/>
      <c r="T28" s="60"/>
      <c r="U28" s="60"/>
      <c r="V28" s="60">
        <v>22.289069999999999</v>
      </c>
      <c r="W28" s="60"/>
      <c r="X28" s="60"/>
      <c r="Y28" s="60"/>
      <c r="Z28" s="60">
        <v>31.204070000000002</v>
      </c>
      <c r="AA28" s="60"/>
      <c r="AB28" s="60"/>
      <c r="AC28" s="60">
        <v>45.799399999999999</v>
      </c>
      <c r="AD28" s="60"/>
      <c r="AE28" s="60"/>
      <c r="AF28" s="60">
        <v>68.128439999999998</v>
      </c>
      <c r="AG28" s="60">
        <v>41.21069</v>
      </c>
      <c r="AH28" s="60"/>
      <c r="AI28" s="60"/>
      <c r="AJ28" s="60"/>
      <c r="AK28" s="60"/>
      <c r="AL28" s="60"/>
      <c r="AM28" s="60">
        <v>29.131340000000002</v>
      </c>
      <c r="AN28" s="60"/>
      <c r="AO28" s="60">
        <v>216.21530000000001</v>
      </c>
      <c r="AP28" s="60">
        <v>22.154679999999999</v>
      </c>
      <c r="AQ28" s="60">
        <v>28.979990000000001</v>
      </c>
      <c r="AR28" s="60"/>
      <c r="AS28" s="60">
        <v>334.8467</v>
      </c>
      <c r="AT28" s="60"/>
      <c r="AU28" s="60"/>
      <c r="AV28" s="60"/>
      <c r="AW28" s="60"/>
      <c r="AX28" s="60"/>
      <c r="AY28" s="60">
        <v>374.49349999999998</v>
      </c>
      <c r="AZ28" s="60">
        <v>39.749600000000001</v>
      </c>
      <c r="BA28" s="60"/>
      <c r="BB28" s="60"/>
      <c r="BC28" s="60">
        <v>147.23840000000001</v>
      </c>
      <c r="BD28" s="60"/>
      <c r="BE28" s="60">
        <v>28.01887</v>
      </c>
      <c r="BF28" s="60"/>
      <c r="BG28" s="60">
        <v>160.64250000000001</v>
      </c>
      <c r="BH28" s="60">
        <v>39.676920000000003</v>
      </c>
      <c r="BI28" s="60"/>
      <c r="BJ28" s="60"/>
      <c r="BK28" s="60"/>
      <c r="BL28" s="60"/>
      <c r="BM28" s="60"/>
      <c r="BN28" s="60"/>
      <c r="BO28" s="60"/>
      <c r="BP28" s="60">
        <v>30.65146</v>
      </c>
      <c r="BQ28" s="60"/>
      <c r="BR28" s="60">
        <v>28.05</v>
      </c>
      <c r="BS28" s="58">
        <v>57.745660000000001</v>
      </c>
      <c r="BT28" s="58"/>
      <c r="BU28" s="58"/>
      <c r="BV28" s="58">
        <v>231.20670000000001</v>
      </c>
      <c r="BW28" s="58"/>
      <c r="BX28" s="58">
        <v>123.489</v>
      </c>
      <c r="BY28" s="58"/>
      <c r="BZ28" s="58">
        <v>30.85042</v>
      </c>
      <c r="CA28" s="58"/>
      <c r="CB28" s="58"/>
      <c r="CC28" s="58"/>
      <c r="CD28" s="58"/>
      <c r="CE28" s="58"/>
      <c r="CF28" s="58"/>
      <c r="CG28" s="58">
        <v>6.8347509999999998</v>
      </c>
      <c r="CH28" s="58">
        <v>14.44727</v>
      </c>
      <c r="CI28" s="58"/>
      <c r="CJ28" s="58"/>
      <c r="CK28" s="58"/>
      <c r="CL28" s="58"/>
      <c r="CM28" s="58"/>
      <c r="CN28" s="58">
        <v>611.96479999999997</v>
      </c>
      <c r="CO28" s="58"/>
      <c r="CP28" s="58"/>
      <c r="CQ28" s="58"/>
      <c r="CR28" s="58"/>
      <c r="CS28" s="58">
        <v>17.71217</v>
      </c>
      <c r="CT28" s="58"/>
      <c r="CU28" s="58"/>
      <c r="CV28" s="58"/>
      <c r="CW28" s="58">
        <v>45.77975</v>
      </c>
      <c r="CX28" s="58">
        <v>21.294</v>
      </c>
      <c r="CY28" s="58"/>
      <c r="CZ28" s="58">
        <v>38.68497</v>
      </c>
      <c r="DA28" s="58"/>
      <c r="DB28" s="58"/>
      <c r="DC28" s="58"/>
      <c r="DD28" s="58"/>
      <c r="DE28" s="58">
        <v>632.16830000000004</v>
      </c>
      <c r="DF28" s="58"/>
      <c r="DG28" s="58">
        <v>192.3562</v>
      </c>
      <c r="DH28" s="58"/>
      <c r="DI28" s="58">
        <v>33.455219999999997</v>
      </c>
      <c r="DJ28" s="58"/>
      <c r="DK28" s="58">
        <v>3501.6120000000001</v>
      </c>
      <c r="DL28" s="58"/>
      <c r="DM28" s="58"/>
      <c r="DN28" s="58"/>
      <c r="DO28" s="58"/>
      <c r="DP28" s="58">
        <v>183.77709999999999</v>
      </c>
      <c r="DQ28" s="58">
        <v>719.02359999999999</v>
      </c>
      <c r="DR28" s="58"/>
      <c r="DS28" s="58"/>
      <c r="DT28" s="58"/>
      <c r="DU28" s="58"/>
      <c r="DV28" s="58">
        <v>31.57892</v>
      </c>
      <c r="DW28" s="58"/>
      <c r="DX28" s="58"/>
      <c r="DY28" s="58"/>
      <c r="DZ28" s="58"/>
      <c r="EA28" s="58">
        <v>24.458659999999998</v>
      </c>
      <c r="EB28" s="58"/>
      <c r="EC28" s="58">
        <v>86.455169999999995</v>
      </c>
      <c r="ED28" s="58"/>
      <c r="EE28" s="58">
        <v>31.5396</v>
      </c>
      <c r="EF28" s="58"/>
      <c r="EG28" s="58"/>
      <c r="EH28" s="58">
        <v>18.602689999999999</v>
      </c>
      <c r="EI28" s="58"/>
      <c r="EJ28" s="58"/>
      <c r="EK28" s="58"/>
      <c r="EL28" s="58"/>
      <c r="EM28" s="58">
        <v>7.1801719999999998</v>
      </c>
      <c r="EN28" s="58"/>
      <c r="EO28" s="58"/>
      <c r="EP28" s="58"/>
      <c r="EQ28" s="58">
        <v>412.06229999999999</v>
      </c>
      <c r="ER28" s="58">
        <v>97.777150000000006</v>
      </c>
      <c r="ES28" s="58">
        <v>117.87560000000001</v>
      </c>
      <c r="ET28" s="58"/>
      <c r="EU28" s="58"/>
      <c r="EV28" s="58">
        <v>122.7585</v>
      </c>
      <c r="EW28" s="58">
        <v>111.90389999999999</v>
      </c>
      <c r="EX28" s="58">
        <v>15.603730000000001</v>
      </c>
      <c r="EY28" s="58"/>
      <c r="EZ28" s="58"/>
      <c r="FA28" s="58"/>
      <c r="FB28" s="58">
        <v>47.181829999999998</v>
      </c>
      <c r="FC28" s="58"/>
      <c r="FD28" s="58"/>
      <c r="FE28" s="58">
        <v>94.850759999999994</v>
      </c>
      <c r="FF28" s="58">
        <v>36.394770000000001</v>
      </c>
      <c r="FG28" s="58">
        <v>23.8032</v>
      </c>
      <c r="FH28" s="58">
        <v>36.309989999999999</v>
      </c>
      <c r="FI28" s="58">
        <v>63.917439999999999</v>
      </c>
      <c r="FJ28" s="58"/>
      <c r="FK28" s="58"/>
      <c r="FL28" s="58"/>
      <c r="FM28" s="58"/>
      <c r="FN28" s="58">
        <v>318.59300000000002</v>
      </c>
      <c r="FO28" s="58">
        <v>23.703289999999999</v>
      </c>
      <c r="FP28" s="58"/>
      <c r="FQ28" s="58"/>
      <c r="FR28" s="58"/>
      <c r="FS28" s="58"/>
      <c r="FT28" s="58"/>
      <c r="FU28" s="58">
        <v>60.054160000000003</v>
      </c>
      <c r="FV28" s="58"/>
      <c r="FW28" s="58"/>
      <c r="FX28" s="58">
        <v>20.570399999999999</v>
      </c>
      <c r="FY28" s="58"/>
      <c r="FZ28" s="58"/>
      <c r="GA28" s="58"/>
      <c r="GB28" s="58"/>
      <c r="GC28" s="58"/>
      <c r="GD28" s="58"/>
      <c r="GE28" s="58"/>
      <c r="GF28" s="58"/>
      <c r="GG28" s="58"/>
      <c r="GH28" s="58"/>
      <c r="GI28" s="58">
        <v>65.050039999999996</v>
      </c>
      <c r="GJ28" s="58"/>
      <c r="GK28" s="58"/>
      <c r="GL28" s="58"/>
      <c r="GM28" s="58"/>
      <c r="GN28" s="58"/>
      <c r="GO28" s="58"/>
      <c r="GP28" s="58">
        <v>69.257739999999998</v>
      </c>
      <c r="GQ28" s="58"/>
      <c r="GR28" s="58">
        <v>23.805340000000001</v>
      </c>
      <c r="GS28" s="58"/>
      <c r="GT28" s="58"/>
      <c r="GU28" s="58"/>
      <c r="GV28" s="58"/>
      <c r="GW28" s="58"/>
      <c r="GX28" s="58"/>
      <c r="GY28" s="58"/>
      <c r="GZ28" s="58"/>
      <c r="HA28" s="58"/>
      <c r="HB28" s="58"/>
      <c r="HC28" s="58"/>
      <c r="HD28" s="58"/>
      <c r="HE28" s="58">
        <v>5.2347789999999996</v>
      </c>
      <c r="HF28" s="58">
        <v>36.277270000000001</v>
      </c>
      <c r="HG28" s="58"/>
      <c r="HH28" s="58"/>
      <c r="HI28" s="58">
        <v>432.98450000000003</v>
      </c>
      <c r="HJ28" s="58"/>
      <c r="HK28" s="58"/>
      <c r="HL28" s="58">
        <v>44.525329999999997</v>
      </c>
      <c r="HM28" s="58"/>
      <c r="HN28" s="58"/>
      <c r="HO28" s="58"/>
      <c r="HP28" s="58"/>
      <c r="HQ28" s="58">
        <v>38.050179999999997</v>
      </c>
      <c r="HR28" s="58"/>
      <c r="HS28" s="58"/>
      <c r="HT28" s="2"/>
    </row>
    <row r="29" spans="1:228" x14ac:dyDescent="0.75">
      <c r="A29" s="95">
        <f t="shared" si="5"/>
        <v>157</v>
      </c>
      <c r="B29" s="2" t="str">
        <f t="shared" si="2"/>
        <v>Sugar beet</v>
      </c>
      <c r="C29" s="60">
        <f t="shared" si="3"/>
        <v>167.45480000000001</v>
      </c>
      <c r="D29" s="40" t="str">
        <f t="shared" si="6"/>
        <v/>
      </c>
      <c r="E29" s="40" t="str">
        <f t="shared" si="6"/>
        <v/>
      </c>
      <c r="F29" s="40">
        <f t="shared" si="6"/>
        <v>167.45480000000001</v>
      </c>
      <c r="G29" s="40" t="str">
        <f t="shared" si="6"/>
        <v/>
      </c>
      <c r="H29" s="40" t="str">
        <f t="shared" si="6"/>
        <v/>
      </c>
      <c r="I29" s="40" t="str">
        <f t="shared" si="6"/>
        <v/>
      </c>
      <c r="J29" s="40" t="str">
        <f t="shared" si="6"/>
        <v/>
      </c>
      <c r="K29" s="40" t="str">
        <f t="shared" si="6"/>
        <v/>
      </c>
      <c r="L29" s="2"/>
      <c r="M29" s="70" t="s">
        <v>527</v>
      </c>
      <c r="N29" s="70" t="s">
        <v>606</v>
      </c>
      <c r="O29" s="2" t="s">
        <v>4</v>
      </c>
      <c r="P29" s="58">
        <v>157</v>
      </c>
      <c r="Q29" s="60" t="s">
        <v>802</v>
      </c>
      <c r="R29" s="60"/>
      <c r="S29" s="60"/>
      <c r="T29" s="60">
        <v>44.622210000000003</v>
      </c>
      <c r="U29" s="60"/>
      <c r="V29" s="60"/>
      <c r="W29" s="60">
        <v>69.175669999999997</v>
      </c>
      <c r="X29" s="60"/>
      <c r="Y29" s="60"/>
      <c r="Z29" s="60"/>
      <c r="AA29" s="60">
        <v>30.69652</v>
      </c>
      <c r="AB29" s="60">
        <v>52.881390000000003</v>
      </c>
      <c r="AC29" s="60"/>
      <c r="AD29" s="60">
        <v>31.09834</v>
      </c>
      <c r="AE29" s="60"/>
      <c r="AF29" s="60"/>
      <c r="AG29" s="60"/>
      <c r="AH29" s="60"/>
      <c r="AI29" s="60"/>
      <c r="AJ29" s="60"/>
      <c r="AK29" s="60">
        <v>38.521569999999997</v>
      </c>
      <c r="AL29" s="60">
        <v>43.371290000000002</v>
      </c>
      <c r="AM29" s="60"/>
      <c r="AN29" s="60"/>
      <c r="AO29" s="60"/>
      <c r="AP29" s="60"/>
      <c r="AQ29" s="60"/>
      <c r="AR29" s="60"/>
      <c r="AS29" s="60"/>
      <c r="AT29" s="60"/>
      <c r="AU29" s="60"/>
      <c r="AV29" s="60">
        <v>70.912509999999997</v>
      </c>
      <c r="AW29" s="60">
        <v>64.718850000000003</v>
      </c>
      <c r="AX29" s="60">
        <v>42.454700000000003</v>
      </c>
      <c r="AY29" s="60">
        <v>92.71069</v>
      </c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>
        <v>53.059539999999998</v>
      </c>
      <c r="BM29" s="60"/>
      <c r="BN29" s="60"/>
      <c r="BO29" s="60">
        <v>45.713349999999998</v>
      </c>
      <c r="BP29" s="60"/>
      <c r="BQ29" s="60"/>
      <c r="BR29" s="60">
        <v>27.865369999999999</v>
      </c>
      <c r="BS29" s="58">
        <v>49.363849999999999</v>
      </c>
      <c r="BT29" s="58"/>
      <c r="BU29" s="58"/>
      <c r="BV29" s="58">
        <v>44.596580000000003</v>
      </c>
      <c r="BW29" s="58"/>
      <c r="BX29" s="58"/>
      <c r="BY29" s="58">
        <v>42.128770000000003</v>
      </c>
      <c r="BZ29" s="58"/>
      <c r="CA29" s="58">
        <v>32.086239999999997</v>
      </c>
      <c r="CB29" s="58"/>
      <c r="CC29" s="58"/>
      <c r="CD29" s="58"/>
      <c r="CE29" s="58">
        <v>42.58043</v>
      </c>
      <c r="CF29" s="58"/>
      <c r="CG29" s="58"/>
      <c r="CH29" s="58"/>
      <c r="CI29" s="58"/>
      <c r="CJ29" s="58"/>
      <c r="CK29" s="58"/>
      <c r="CL29" s="58"/>
      <c r="CM29" s="58">
        <v>36.438830000000003</v>
      </c>
      <c r="CN29" s="58"/>
      <c r="CO29" s="58"/>
      <c r="CP29" s="58"/>
      <c r="CQ29" s="58"/>
      <c r="CR29" s="58"/>
      <c r="CS29" s="58"/>
      <c r="CT29" s="58">
        <v>33.849409999999999</v>
      </c>
      <c r="CU29" s="58"/>
      <c r="CV29" s="58">
        <v>28.263649999999998</v>
      </c>
      <c r="CW29" s="58"/>
      <c r="CX29" s="58"/>
      <c r="CY29" s="58"/>
      <c r="CZ29" s="58">
        <v>93.507159999999999</v>
      </c>
      <c r="DA29" s="58"/>
      <c r="DB29" s="58"/>
      <c r="DC29" s="58"/>
      <c r="DD29" s="58">
        <v>53.059620000000002</v>
      </c>
      <c r="DE29" s="58"/>
      <c r="DF29" s="58"/>
      <c r="DG29" s="58">
        <v>102.0476</v>
      </c>
      <c r="DH29" s="58">
        <v>38.776090000000003</v>
      </c>
      <c r="DI29" s="58"/>
      <c r="DJ29" s="58">
        <v>48.269359999999999</v>
      </c>
      <c r="DK29" s="58"/>
      <c r="DL29" s="58"/>
      <c r="DM29" s="58"/>
      <c r="DN29" s="58"/>
      <c r="DO29" s="58"/>
      <c r="DP29" s="58"/>
      <c r="DQ29" s="58">
        <v>476.12779999999998</v>
      </c>
      <c r="DR29" s="58"/>
      <c r="DS29" s="58"/>
      <c r="DT29" s="58"/>
      <c r="DU29" s="58"/>
      <c r="DV29" s="58"/>
      <c r="DW29" s="58"/>
      <c r="DX29" s="58">
        <v>37.400930000000002</v>
      </c>
      <c r="DY29" s="58"/>
      <c r="DZ29" s="58"/>
      <c r="EA29" s="58">
        <v>37.19744</v>
      </c>
      <c r="EB29" s="58">
        <v>34.622750000000003</v>
      </c>
      <c r="EC29" s="58"/>
      <c r="ED29" s="58"/>
      <c r="EE29" s="58">
        <v>167.45480000000001</v>
      </c>
      <c r="EF29" s="58"/>
      <c r="EG29" s="58">
        <v>59.815570000000001</v>
      </c>
      <c r="EH29" s="58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  <c r="EV29" s="58"/>
      <c r="EW29" s="58"/>
      <c r="EX29" s="58"/>
      <c r="EY29" s="58"/>
      <c r="EZ29" s="58">
        <v>45.95684</v>
      </c>
      <c r="FA29" s="58"/>
      <c r="FB29" s="58"/>
      <c r="FC29" s="58"/>
      <c r="FD29" s="58"/>
      <c r="FE29" s="58"/>
      <c r="FF29" s="58">
        <v>24.366759999999999</v>
      </c>
      <c r="FG29" s="58"/>
      <c r="FH29" s="58"/>
      <c r="FI29" s="58"/>
      <c r="FJ29" s="58"/>
      <c r="FK29" s="58">
        <v>33.817120000000003</v>
      </c>
      <c r="FL29" s="58"/>
      <c r="FM29" s="58"/>
      <c r="FN29" s="58">
        <v>89.462360000000004</v>
      </c>
      <c r="FO29" s="58"/>
      <c r="FP29" s="58"/>
      <c r="FQ29" s="58"/>
      <c r="FR29" s="58"/>
      <c r="FS29" s="58">
        <v>39.862850000000002</v>
      </c>
      <c r="FT29" s="58">
        <v>47.614040000000003</v>
      </c>
      <c r="FU29" s="58"/>
      <c r="FV29" s="58"/>
      <c r="FW29" s="58"/>
      <c r="FX29" s="58"/>
      <c r="FY29" s="58"/>
      <c r="FZ29" s="58"/>
      <c r="GA29" s="58"/>
      <c r="GB29" s="58"/>
      <c r="GC29" s="58"/>
      <c r="GD29" s="58"/>
      <c r="GE29" s="58"/>
      <c r="GF29" s="58"/>
      <c r="GG29" s="58"/>
      <c r="GH29" s="58"/>
      <c r="GI29" s="58"/>
      <c r="GJ29" s="58">
        <v>38.663029999999999</v>
      </c>
      <c r="GK29" s="58"/>
      <c r="GL29" s="58">
        <v>31.494199999999999</v>
      </c>
      <c r="GM29" s="58"/>
      <c r="GN29" s="58"/>
      <c r="GO29" s="58"/>
      <c r="GP29" s="58"/>
      <c r="GQ29" s="58"/>
      <c r="GR29" s="58"/>
      <c r="GS29" s="58"/>
      <c r="GT29" s="58"/>
      <c r="GU29" s="58">
        <v>85.214320000000001</v>
      </c>
      <c r="GV29" s="58"/>
      <c r="GW29" s="58"/>
      <c r="GX29" s="58"/>
      <c r="GY29" s="58">
        <v>3.9812660000000002</v>
      </c>
      <c r="GZ29" s="58">
        <v>62.784709999999997</v>
      </c>
      <c r="HA29" s="58"/>
      <c r="HB29" s="58"/>
      <c r="HC29" s="58"/>
      <c r="HD29" s="58">
        <v>36.96846</v>
      </c>
      <c r="HE29" s="58"/>
      <c r="HF29" s="58">
        <v>47.33334</v>
      </c>
      <c r="HG29" s="58"/>
      <c r="HH29" s="58"/>
      <c r="HI29" s="58">
        <v>1701.7380000000001</v>
      </c>
      <c r="HJ29" s="58"/>
      <c r="HK29" s="58"/>
      <c r="HL29" s="58"/>
      <c r="HM29" s="58"/>
      <c r="HN29" s="58"/>
      <c r="HO29" s="58"/>
      <c r="HP29" s="58"/>
      <c r="HQ29" s="58"/>
      <c r="HR29" s="58"/>
      <c r="HS29" s="58"/>
      <c r="HT29" s="2"/>
    </row>
    <row r="30" spans="1:228" x14ac:dyDescent="0.75">
      <c r="A30" s="95">
        <f t="shared" si="5"/>
        <v>161</v>
      </c>
      <c r="B30" s="2" t="str">
        <f t="shared" si="2"/>
        <v>Sugar crops, nes</v>
      </c>
      <c r="C30" s="60">
        <f t="shared" si="3"/>
        <v>0</v>
      </c>
      <c r="D30" s="40" t="str">
        <f t="shared" si="6"/>
        <v/>
      </c>
      <c r="E30" s="40" t="str">
        <f t="shared" si="6"/>
        <v/>
      </c>
      <c r="F30" s="40" t="str">
        <f t="shared" si="6"/>
        <v/>
      </c>
      <c r="G30" s="40" t="str">
        <f t="shared" si="6"/>
        <v/>
      </c>
      <c r="H30" s="40" t="str">
        <f t="shared" si="6"/>
        <v/>
      </c>
      <c r="I30" s="40" t="str">
        <f t="shared" si="6"/>
        <v/>
      </c>
      <c r="J30" s="40" t="str">
        <f t="shared" si="6"/>
        <v/>
      </c>
      <c r="K30" s="40" t="str">
        <f t="shared" si="6"/>
        <v/>
      </c>
      <c r="L30" s="2"/>
      <c r="M30" s="70" t="s">
        <v>394</v>
      </c>
      <c r="N30" s="70" t="s">
        <v>401</v>
      </c>
      <c r="O30" s="2" t="s">
        <v>4</v>
      </c>
      <c r="P30" s="58">
        <v>161</v>
      </c>
      <c r="Q30" s="60" t="s">
        <v>803</v>
      </c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>
        <v>42.7485</v>
      </c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  <c r="CV30" s="58"/>
      <c r="CW30" s="58">
        <v>43.10295</v>
      </c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8"/>
      <c r="DI30" s="58"/>
      <c r="DJ30" s="58"/>
      <c r="DK30" s="58"/>
      <c r="DL30" s="58"/>
      <c r="DM30" s="58"/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8"/>
      <c r="EO30" s="58"/>
      <c r="EP30" s="58"/>
      <c r="EQ30" s="58"/>
      <c r="ER30" s="58"/>
      <c r="ES30" s="58"/>
      <c r="ET30" s="58"/>
      <c r="EU30" s="58"/>
      <c r="EV30" s="58"/>
      <c r="EW30" s="58"/>
      <c r="EX30" s="58"/>
      <c r="EY30" s="58"/>
      <c r="EZ30" s="58"/>
      <c r="FA30" s="58"/>
      <c r="FB30" s="58"/>
      <c r="FC30" s="58"/>
      <c r="FD30" s="58"/>
      <c r="FE30" s="58"/>
      <c r="FF30" s="58"/>
      <c r="FG30" s="58"/>
      <c r="FH30" s="58"/>
      <c r="FI30" s="58"/>
      <c r="FJ30" s="58"/>
      <c r="FK30" s="58"/>
      <c r="FL30" s="58"/>
      <c r="FM30" s="58"/>
      <c r="FN30" s="58"/>
      <c r="FO30" s="58"/>
      <c r="FP30" s="58"/>
      <c r="FQ30" s="58"/>
      <c r="FR30" s="58"/>
      <c r="FS30" s="58"/>
      <c r="FT30" s="58"/>
      <c r="FU30" s="58"/>
      <c r="FV30" s="58"/>
      <c r="FW30" s="58"/>
      <c r="FX30" s="58"/>
      <c r="FY30" s="58"/>
      <c r="FZ30" s="58"/>
      <c r="GA30" s="58"/>
      <c r="GB30" s="58"/>
      <c r="GC30" s="58"/>
      <c r="GD30" s="58"/>
      <c r="GE30" s="58"/>
      <c r="GF30" s="58"/>
      <c r="GG30" s="58"/>
      <c r="GH30" s="58"/>
      <c r="GI30" s="58"/>
      <c r="GJ30" s="58"/>
      <c r="GK30" s="58"/>
      <c r="GL30" s="58"/>
      <c r="GM30" s="58"/>
      <c r="GN30" s="58"/>
      <c r="GO30" s="58"/>
      <c r="GP30" s="58"/>
      <c r="GQ30" s="58"/>
      <c r="GR30" s="58"/>
      <c r="GS30" s="58"/>
      <c r="GT30" s="58"/>
      <c r="GU30" s="58"/>
      <c r="GV30" s="58"/>
      <c r="GW30" s="58"/>
      <c r="GX30" s="58"/>
      <c r="GY30" s="58"/>
      <c r="GZ30" s="58"/>
      <c r="HA30" s="58"/>
      <c r="HB30" s="58"/>
      <c r="HC30" s="58"/>
      <c r="HD30" s="58"/>
      <c r="HE30" s="58"/>
      <c r="HF30" s="58"/>
      <c r="HG30" s="58"/>
      <c r="HH30" s="58"/>
      <c r="HI30" s="58"/>
      <c r="HJ30" s="58"/>
      <c r="HK30" s="58"/>
      <c r="HL30" s="58"/>
      <c r="HM30" s="58"/>
      <c r="HN30" s="58"/>
      <c r="HO30" s="58"/>
      <c r="HP30" s="58"/>
      <c r="HQ30" s="58"/>
      <c r="HR30" s="58"/>
      <c r="HS30" s="58"/>
      <c r="HT30" s="2"/>
    </row>
    <row r="31" spans="1:228" x14ac:dyDescent="0.75">
      <c r="A31" s="95">
        <f t="shared" si="5"/>
        <v>176</v>
      </c>
      <c r="B31" s="2" t="str">
        <f t="shared" si="2"/>
        <v>Beans, dry</v>
      </c>
      <c r="C31" s="60">
        <f t="shared" si="3"/>
        <v>1010.8942750000001</v>
      </c>
      <c r="D31" s="40">
        <f t="shared" si="6"/>
        <v>1562.34</v>
      </c>
      <c r="E31" s="40">
        <f t="shared" si="6"/>
        <v>610.54600000000005</v>
      </c>
      <c r="F31" s="40">
        <f t="shared" si="6"/>
        <v>641.59810000000004</v>
      </c>
      <c r="G31" s="40">
        <f t="shared" si="6"/>
        <v>1229.0930000000001</v>
      </c>
      <c r="H31" s="40" t="str">
        <f t="shared" si="6"/>
        <v/>
      </c>
      <c r="I31" s="40" t="str">
        <f t="shared" si="6"/>
        <v/>
      </c>
      <c r="J31" s="40" t="str">
        <f t="shared" si="6"/>
        <v/>
      </c>
      <c r="K31" s="40" t="str">
        <f t="shared" si="6"/>
        <v/>
      </c>
      <c r="L31" s="2"/>
      <c r="M31" s="70" t="s">
        <v>400</v>
      </c>
      <c r="N31" s="70" t="s">
        <v>407</v>
      </c>
      <c r="O31" s="2" t="s">
        <v>4</v>
      </c>
      <c r="P31" s="58">
        <v>176</v>
      </c>
      <c r="Q31" s="60" t="s">
        <v>804</v>
      </c>
      <c r="R31" s="60"/>
      <c r="S31" s="60">
        <v>1018.681</v>
      </c>
      <c r="T31" s="60">
        <v>1819.9690000000001</v>
      </c>
      <c r="U31" s="60"/>
      <c r="V31" s="60">
        <v>628.68200000000002</v>
      </c>
      <c r="W31" s="60">
        <v>2579.7249999999999</v>
      </c>
      <c r="X31" s="60"/>
      <c r="Y31" s="60"/>
      <c r="Z31" s="60">
        <v>361.45589999999999</v>
      </c>
      <c r="AA31" s="60"/>
      <c r="AB31" s="60">
        <v>1459.7059999999999</v>
      </c>
      <c r="AC31" s="60">
        <v>308.16449999999998</v>
      </c>
      <c r="AD31" s="60">
        <v>495.93060000000003</v>
      </c>
      <c r="AE31" s="60">
        <v>599.58280000000002</v>
      </c>
      <c r="AF31" s="60"/>
      <c r="AG31" s="60">
        <v>441.96600000000001</v>
      </c>
      <c r="AH31" s="60">
        <v>1774.002</v>
      </c>
      <c r="AI31" s="60"/>
      <c r="AJ31" s="60"/>
      <c r="AK31" s="60">
        <v>2478.8420000000001</v>
      </c>
      <c r="AL31" s="60">
        <v>66.138300000000001</v>
      </c>
      <c r="AM31" s="60">
        <v>1229.0930000000001</v>
      </c>
      <c r="AN31" s="60"/>
      <c r="AO31" s="60">
        <v>681.44809999999995</v>
      </c>
      <c r="AP31" s="60">
        <v>994.64229999999998</v>
      </c>
      <c r="AQ31" s="60">
        <v>5092.5150000000003</v>
      </c>
      <c r="AR31" s="60"/>
      <c r="AS31" s="60">
        <v>983.94640000000004</v>
      </c>
      <c r="AT31" s="60"/>
      <c r="AU31" s="60"/>
      <c r="AV31" s="60">
        <v>725.56889999999999</v>
      </c>
      <c r="AW31" s="60"/>
      <c r="AX31" s="60">
        <v>2138.8960000000002</v>
      </c>
      <c r="AY31" s="60">
        <v>314.25409999999999</v>
      </c>
      <c r="AZ31" s="60"/>
      <c r="BA31" s="60">
        <v>761.73689999999999</v>
      </c>
      <c r="BB31" s="60"/>
      <c r="BC31" s="60">
        <v>2478.7069999999999</v>
      </c>
      <c r="BD31" s="60"/>
      <c r="BE31" s="60">
        <v>1536.38</v>
      </c>
      <c r="BF31" s="60"/>
      <c r="BG31" s="60"/>
      <c r="BH31" s="60">
        <v>1562.34</v>
      </c>
      <c r="BI31" s="60"/>
      <c r="BJ31" s="60"/>
      <c r="BK31" s="60">
        <v>4412.2349999999997</v>
      </c>
      <c r="BL31" s="60"/>
      <c r="BM31" s="60"/>
      <c r="BN31" s="60"/>
      <c r="BO31" s="60"/>
      <c r="BP31" s="60">
        <v>1475.68</v>
      </c>
      <c r="BQ31" s="60">
        <v>462.5419</v>
      </c>
      <c r="BR31" s="60">
        <v>1275.4390000000001</v>
      </c>
      <c r="BS31" s="58">
        <v>768.93889999999999</v>
      </c>
      <c r="BT31" s="58">
        <v>1960.2380000000001</v>
      </c>
      <c r="BU31" s="58"/>
      <c r="BV31" s="58">
        <v>2062.6759999999999</v>
      </c>
      <c r="BW31" s="58">
        <v>202.09700000000001</v>
      </c>
      <c r="BX31" s="58">
        <v>488.86669999999998</v>
      </c>
      <c r="BY31" s="58"/>
      <c r="BZ31" s="58"/>
      <c r="CA31" s="58">
        <v>1137.1030000000001</v>
      </c>
      <c r="CB31" s="58"/>
      <c r="CC31" s="58"/>
      <c r="CD31" s="58"/>
      <c r="CE31" s="58"/>
      <c r="CF31" s="58">
        <v>1436.7460000000001</v>
      </c>
      <c r="CG31" s="58"/>
      <c r="CH31" s="58"/>
      <c r="CI31" s="58"/>
      <c r="CJ31" s="58"/>
      <c r="CK31" s="58"/>
      <c r="CL31" s="58"/>
      <c r="CM31" s="58">
        <v>2971.152</v>
      </c>
      <c r="CN31" s="58">
        <v>2067.0189999999998</v>
      </c>
      <c r="CO31" s="58"/>
      <c r="CP31" s="58"/>
      <c r="CQ31" s="58"/>
      <c r="CR31" s="58"/>
      <c r="CS31" s="58">
        <v>945.33619999999996</v>
      </c>
      <c r="CT31" s="58">
        <v>2193.6289999999999</v>
      </c>
      <c r="CU31" s="58"/>
      <c r="CV31" s="58">
        <v>866.22019999999998</v>
      </c>
      <c r="CW31" s="58">
        <v>360.6875</v>
      </c>
      <c r="CX31" s="58">
        <v>524.80110000000002</v>
      </c>
      <c r="CY31" s="58">
        <v>584.96979999999996</v>
      </c>
      <c r="CZ31" s="58">
        <v>1339.7260000000001</v>
      </c>
      <c r="DA31" s="58"/>
      <c r="DB31" s="58"/>
      <c r="DC31" s="58"/>
      <c r="DD31" s="58">
        <v>2322.8240000000001</v>
      </c>
      <c r="DE31" s="58">
        <v>2307.1239999999998</v>
      </c>
      <c r="DF31" s="58"/>
      <c r="DG31" s="58">
        <v>4564.0720000000001</v>
      </c>
      <c r="DH31" s="58">
        <v>179.55629999999999</v>
      </c>
      <c r="DI31" s="58">
        <v>798.40920000000006</v>
      </c>
      <c r="DJ31" s="58">
        <v>947.96799999999996</v>
      </c>
      <c r="DK31" s="58">
        <v>1167.808</v>
      </c>
      <c r="DL31" s="58"/>
      <c r="DM31" s="58"/>
      <c r="DN31" s="58">
        <v>3931.6190000000001</v>
      </c>
      <c r="DO31" s="58"/>
      <c r="DP31" s="58">
        <v>986.32770000000005</v>
      </c>
      <c r="DQ31" s="58">
        <v>1484.415</v>
      </c>
      <c r="DR31" s="58"/>
      <c r="DS31" s="58"/>
      <c r="DT31" s="58"/>
      <c r="DU31" s="58"/>
      <c r="DV31" s="58">
        <v>399.32499999999999</v>
      </c>
      <c r="DW31" s="58"/>
      <c r="DX31" s="58">
        <v>227.59970000000001</v>
      </c>
      <c r="DY31" s="58"/>
      <c r="DZ31" s="58">
        <v>202.31180000000001</v>
      </c>
      <c r="EA31" s="58"/>
      <c r="EB31" s="58">
        <v>767.98990000000003</v>
      </c>
      <c r="EC31" s="58">
        <v>498.12889999999999</v>
      </c>
      <c r="ED31" s="58"/>
      <c r="EE31" s="58">
        <v>641.59810000000004</v>
      </c>
      <c r="EF31" s="58"/>
      <c r="EG31" s="58">
        <v>368.42500000000001</v>
      </c>
      <c r="EH31" s="58"/>
      <c r="EI31" s="58">
        <v>736.20410000000004</v>
      </c>
      <c r="EJ31" s="58"/>
      <c r="EK31" s="58"/>
      <c r="EL31" s="58"/>
      <c r="EM31" s="58">
        <v>1552.3710000000001</v>
      </c>
      <c r="EN31" s="58"/>
      <c r="EO31" s="58"/>
      <c r="EP31" s="58"/>
      <c r="EQ31" s="58"/>
      <c r="ER31" s="58">
        <v>1090.829</v>
      </c>
      <c r="ES31" s="58"/>
      <c r="ET31" s="58"/>
      <c r="EU31" s="58"/>
      <c r="EV31" s="58">
        <v>428.26119999999997</v>
      </c>
      <c r="EW31" s="58"/>
      <c r="EX31" s="58">
        <v>610.54600000000005</v>
      </c>
      <c r="EY31" s="58"/>
      <c r="EZ31" s="58">
        <v>903.34590000000003</v>
      </c>
      <c r="FA31" s="58"/>
      <c r="FB31" s="58">
        <v>575.22839999999997</v>
      </c>
      <c r="FC31" s="58"/>
      <c r="FD31" s="58"/>
      <c r="FE31" s="58"/>
      <c r="FF31" s="58">
        <v>183.90280000000001</v>
      </c>
      <c r="FG31" s="58">
        <v>1432.7439999999999</v>
      </c>
      <c r="FH31" s="58">
        <v>1085.0709999999999</v>
      </c>
      <c r="FI31" s="58">
        <v>1200.5329999999999</v>
      </c>
      <c r="FJ31" s="58"/>
      <c r="FK31" s="58">
        <v>1154.4110000000001</v>
      </c>
      <c r="FL31" s="58">
        <v>3601.6869999999999</v>
      </c>
      <c r="FM31" s="58"/>
      <c r="FN31" s="58">
        <v>785.26559999999995</v>
      </c>
      <c r="FO31" s="58">
        <v>768.26890000000003</v>
      </c>
      <c r="FP31" s="58"/>
      <c r="FQ31" s="58"/>
      <c r="FR31" s="58"/>
      <c r="FS31" s="58">
        <v>2431.2130000000002</v>
      </c>
      <c r="FT31" s="58">
        <v>227.98009999999999</v>
      </c>
      <c r="FU31" s="58">
        <v>560.91039999999998</v>
      </c>
      <c r="FV31" s="58"/>
      <c r="FW31" s="58"/>
      <c r="FX31" s="58"/>
      <c r="FY31" s="58"/>
      <c r="FZ31" s="58"/>
      <c r="GA31" s="58"/>
      <c r="GB31" s="58"/>
      <c r="GC31" s="58"/>
      <c r="GD31" s="58"/>
      <c r="GE31" s="58"/>
      <c r="GF31" s="58">
        <v>1613.9649999999999</v>
      </c>
      <c r="GG31" s="58"/>
      <c r="GH31" s="58"/>
      <c r="GI31" s="58"/>
      <c r="GJ31" s="58">
        <v>821.36950000000002</v>
      </c>
      <c r="GK31" s="58">
        <v>4055.0450000000001</v>
      </c>
      <c r="GL31" s="58"/>
      <c r="GM31" s="58"/>
      <c r="GN31" s="58"/>
      <c r="GO31" s="58"/>
      <c r="GP31" s="58">
        <v>622.55880000000002</v>
      </c>
      <c r="GQ31" s="58">
        <v>709.25729999999999</v>
      </c>
      <c r="GR31" s="58">
        <v>667.99839999999995</v>
      </c>
      <c r="GS31" s="58"/>
      <c r="GT31" s="58"/>
      <c r="GU31" s="58"/>
      <c r="GV31" s="58">
        <v>1271.068</v>
      </c>
      <c r="GW31" s="58"/>
      <c r="GX31" s="58"/>
      <c r="GY31" s="58">
        <v>173.77449999999999</v>
      </c>
      <c r="GZ31" s="58">
        <v>1356.653</v>
      </c>
      <c r="HA31" s="58"/>
      <c r="HB31" s="58">
        <v>653.77639999999997</v>
      </c>
      <c r="HC31" s="58"/>
      <c r="HD31" s="58">
        <v>248.24100000000001</v>
      </c>
      <c r="HE31" s="58">
        <v>182.2388</v>
      </c>
      <c r="HF31" s="58">
        <v>647.38480000000004</v>
      </c>
      <c r="HG31" s="58"/>
      <c r="HH31" s="58"/>
      <c r="HI31" s="58">
        <v>3587.9110000000001</v>
      </c>
      <c r="HJ31" s="58"/>
      <c r="HK31" s="58"/>
      <c r="HL31" s="58">
        <v>1399.039</v>
      </c>
      <c r="HM31" s="58"/>
      <c r="HN31" s="58"/>
      <c r="HO31" s="58"/>
      <c r="HP31" s="58">
        <v>692.80319999999995</v>
      </c>
      <c r="HQ31" s="58">
        <v>950.38739999999996</v>
      </c>
      <c r="HR31" s="58"/>
      <c r="HS31" s="58">
        <v>1162.5260000000001</v>
      </c>
      <c r="HT31" s="2"/>
    </row>
    <row r="32" spans="1:228" x14ac:dyDescent="0.75">
      <c r="A32" s="95">
        <f t="shared" si="5"/>
        <v>181</v>
      </c>
      <c r="B32" s="2" t="str">
        <f t="shared" si="2"/>
        <v>Broad beans, horse beans, dry</v>
      </c>
      <c r="C32" s="60">
        <f t="shared" si="3"/>
        <v>783.0471</v>
      </c>
      <c r="D32" s="40" t="str">
        <f t="shared" si="6"/>
        <v/>
      </c>
      <c r="E32" s="40" t="str">
        <f t="shared" si="6"/>
        <v/>
      </c>
      <c r="F32" s="40">
        <f t="shared" si="6"/>
        <v>783.0471</v>
      </c>
      <c r="G32" s="40" t="str">
        <f t="shared" si="6"/>
        <v/>
      </c>
      <c r="H32" s="40" t="str">
        <f t="shared" si="6"/>
        <v/>
      </c>
      <c r="I32" s="40" t="str">
        <f t="shared" si="6"/>
        <v/>
      </c>
      <c r="J32" s="40" t="str">
        <f t="shared" si="6"/>
        <v/>
      </c>
      <c r="K32" s="40" t="str">
        <f t="shared" si="6"/>
        <v/>
      </c>
      <c r="L32" s="2"/>
      <c r="M32" s="70" t="s">
        <v>402</v>
      </c>
      <c r="N32" s="70" t="s">
        <v>409</v>
      </c>
      <c r="O32" s="2" t="s">
        <v>4</v>
      </c>
      <c r="P32" s="58">
        <v>181</v>
      </c>
      <c r="Q32" s="60" t="s">
        <v>805</v>
      </c>
      <c r="R32" s="60"/>
      <c r="S32" s="60"/>
      <c r="T32" s="60">
        <v>932.03790000000004</v>
      </c>
      <c r="U32" s="60"/>
      <c r="V32" s="60">
        <v>111.3561</v>
      </c>
      <c r="W32" s="60"/>
      <c r="X32" s="60"/>
      <c r="Y32" s="60"/>
      <c r="Z32" s="60">
        <v>276.45400000000001</v>
      </c>
      <c r="AA32" s="60">
        <v>203.73500000000001</v>
      </c>
      <c r="AB32" s="60">
        <v>685.9067</v>
      </c>
      <c r="AC32" s="60"/>
      <c r="AD32" s="60"/>
      <c r="AE32" s="60"/>
      <c r="AF32" s="60"/>
      <c r="AG32" s="60"/>
      <c r="AH32" s="60">
        <v>682.9529</v>
      </c>
      <c r="AI32" s="60"/>
      <c r="AJ32" s="60"/>
      <c r="AK32" s="60"/>
      <c r="AL32" s="60"/>
      <c r="AM32" s="60"/>
      <c r="AN32" s="60"/>
      <c r="AO32" s="60">
        <v>539.09029999999996</v>
      </c>
      <c r="AP32" s="60">
        <v>893.48080000000004</v>
      </c>
      <c r="AQ32" s="60"/>
      <c r="AR32" s="60"/>
      <c r="AS32" s="60"/>
      <c r="AT32" s="60"/>
      <c r="AU32" s="60"/>
      <c r="AV32" s="60"/>
      <c r="AW32" s="60">
        <v>562.65210000000002</v>
      </c>
      <c r="AX32" s="60"/>
      <c r="AY32" s="60">
        <v>205.55510000000001</v>
      </c>
      <c r="AZ32" s="60"/>
      <c r="BA32" s="60">
        <v>159.1711</v>
      </c>
      <c r="BB32" s="60"/>
      <c r="BC32" s="60"/>
      <c r="BD32" s="60"/>
      <c r="BE32" s="60">
        <v>383.50630000000001</v>
      </c>
      <c r="BF32" s="60"/>
      <c r="BG32" s="60"/>
      <c r="BH32" s="60"/>
      <c r="BI32" s="60"/>
      <c r="BJ32" s="60"/>
      <c r="BK32" s="60">
        <v>1106.8610000000001</v>
      </c>
      <c r="BL32" s="60">
        <v>313.95830000000001</v>
      </c>
      <c r="BM32" s="60"/>
      <c r="BN32" s="60"/>
      <c r="BO32" s="60"/>
      <c r="BP32" s="60">
        <v>757.82180000000005</v>
      </c>
      <c r="BQ32" s="60">
        <v>376.75920000000002</v>
      </c>
      <c r="BR32" s="60">
        <v>737.30489999999998</v>
      </c>
      <c r="BS32" s="58">
        <v>638.53489999999999</v>
      </c>
      <c r="BT32" s="58">
        <v>1524.1079999999999</v>
      </c>
      <c r="BU32" s="58"/>
      <c r="BV32" s="58">
        <v>292.85750000000002</v>
      </c>
      <c r="BW32" s="58"/>
      <c r="BX32" s="58">
        <v>348.19400000000002</v>
      </c>
      <c r="BY32" s="58"/>
      <c r="BZ32" s="58"/>
      <c r="CA32" s="58">
        <v>225.751</v>
      </c>
      <c r="CB32" s="58"/>
      <c r="CC32" s="58"/>
      <c r="CD32" s="58"/>
      <c r="CE32" s="58">
        <v>562.12630000000001</v>
      </c>
      <c r="CF32" s="58"/>
      <c r="CG32" s="58"/>
      <c r="CH32" s="58"/>
      <c r="CI32" s="58"/>
      <c r="CJ32" s="58"/>
      <c r="CK32" s="58"/>
      <c r="CL32" s="58"/>
      <c r="CM32" s="58">
        <v>1818.8219999999999</v>
      </c>
      <c r="CN32" s="58"/>
      <c r="CO32" s="58"/>
      <c r="CP32" s="58"/>
      <c r="CQ32" s="58"/>
      <c r="CR32" s="58"/>
      <c r="CS32" s="58"/>
      <c r="CT32" s="58"/>
      <c r="CU32" s="58"/>
      <c r="CV32" s="58">
        <v>581.62180000000001</v>
      </c>
      <c r="CW32" s="58"/>
      <c r="CX32" s="58"/>
      <c r="CY32" s="58"/>
      <c r="CZ32" s="58"/>
      <c r="DA32" s="58">
        <v>1126.67</v>
      </c>
      <c r="DB32" s="58"/>
      <c r="DC32" s="58"/>
      <c r="DD32" s="58">
        <v>743.24519999999995</v>
      </c>
      <c r="DE32" s="58">
        <v>2197.5540000000001</v>
      </c>
      <c r="DF32" s="58"/>
      <c r="DG32" s="58">
        <v>3043.739</v>
      </c>
      <c r="DH32" s="58"/>
      <c r="DI32" s="58"/>
      <c r="DJ32" s="58"/>
      <c r="DK32" s="58"/>
      <c r="DL32" s="58"/>
      <c r="DM32" s="58"/>
      <c r="DN32" s="58"/>
      <c r="DO32" s="58"/>
      <c r="DP32" s="58"/>
      <c r="DQ32" s="58">
        <v>1430.4849999999999</v>
      </c>
      <c r="DR32" s="58"/>
      <c r="DS32" s="58"/>
      <c r="DT32" s="58"/>
      <c r="DU32" s="58"/>
      <c r="DV32" s="58"/>
      <c r="DW32" s="58"/>
      <c r="DX32" s="58">
        <v>116.5714</v>
      </c>
      <c r="DY32" s="58"/>
      <c r="DZ32" s="58"/>
      <c r="EA32" s="58">
        <v>500.92270000000002</v>
      </c>
      <c r="EB32" s="58"/>
      <c r="EC32" s="58"/>
      <c r="ED32" s="58"/>
      <c r="EE32" s="58">
        <v>783.0471</v>
      </c>
      <c r="EF32" s="58"/>
      <c r="EG32" s="58"/>
      <c r="EH32" s="58"/>
      <c r="EI32" s="58">
        <v>760.70780000000002</v>
      </c>
      <c r="EJ32" s="58"/>
      <c r="EK32" s="58"/>
      <c r="EL32" s="58"/>
      <c r="EM32" s="58"/>
      <c r="EN32" s="58"/>
      <c r="EO32" s="58"/>
      <c r="EP32" s="58"/>
      <c r="EQ32" s="58"/>
      <c r="ER32" s="58"/>
      <c r="ES32" s="58"/>
      <c r="ET32" s="58"/>
      <c r="EU32" s="58"/>
      <c r="EV32" s="58"/>
      <c r="EW32" s="58"/>
      <c r="EX32" s="58"/>
      <c r="EY32" s="58"/>
      <c r="EZ32" s="58">
        <v>273.00119999999998</v>
      </c>
      <c r="FA32" s="58"/>
      <c r="FB32" s="58"/>
      <c r="FC32" s="58"/>
      <c r="FD32" s="58"/>
      <c r="FE32" s="58"/>
      <c r="FF32" s="58"/>
      <c r="FG32" s="58"/>
      <c r="FH32" s="58">
        <v>641.95479999999998</v>
      </c>
      <c r="FI32" s="58"/>
      <c r="FJ32" s="58"/>
      <c r="FK32" s="58"/>
      <c r="FL32" s="58"/>
      <c r="FM32" s="58"/>
      <c r="FN32" s="58">
        <v>845.00890000000004</v>
      </c>
      <c r="FO32" s="58">
        <v>643.53380000000004</v>
      </c>
      <c r="FP32" s="58"/>
      <c r="FQ32" s="58"/>
      <c r="FR32" s="58"/>
      <c r="FS32" s="58"/>
      <c r="FT32" s="58">
        <v>227.9794</v>
      </c>
      <c r="FU32" s="58"/>
      <c r="FV32" s="58"/>
      <c r="FW32" s="58"/>
      <c r="FX32" s="58"/>
      <c r="FY32" s="58"/>
      <c r="FZ32" s="58"/>
      <c r="GA32" s="58"/>
      <c r="GB32" s="58">
        <v>2325.3429999999998</v>
      </c>
      <c r="GC32" s="58"/>
      <c r="GD32" s="58"/>
      <c r="GE32" s="58"/>
      <c r="GF32" s="58"/>
      <c r="GG32" s="58"/>
      <c r="GH32" s="58"/>
      <c r="GI32" s="58"/>
      <c r="GJ32" s="58">
        <v>250.22409999999999</v>
      </c>
      <c r="GK32" s="58"/>
      <c r="GL32" s="58"/>
      <c r="GM32" s="58"/>
      <c r="GN32" s="58"/>
      <c r="GO32" s="58"/>
      <c r="GP32" s="58"/>
      <c r="GQ32" s="58"/>
      <c r="GR32" s="58"/>
      <c r="GS32" s="58"/>
      <c r="GT32" s="58"/>
      <c r="GU32" s="58"/>
      <c r="GV32" s="58"/>
      <c r="GW32" s="58"/>
      <c r="GX32" s="58"/>
      <c r="GY32" s="58">
        <v>499.17540000000002</v>
      </c>
      <c r="GZ32" s="58">
        <v>745.89419999999996</v>
      </c>
      <c r="HA32" s="58"/>
      <c r="HB32" s="58"/>
      <c r="HC32" s="58"/>
      <c r="HD32" s="58">
        <v>248.2379</v>
      </c>
      <c r="HE32" s="58">
        <v>170.58189999999999</v>
      </c>
      <c r="HF32" s="58"/>
      <c r="HG32" s="58"/>
      <c r="HH32" s="58"/>
      <c r="HI32" s="58"/>
      <c r="HJ32" s="58"/>
      <c r="HK32" s="58"/>
      <c r="HL32" s="58"/>
      <c r="HM32" s="58"/>
      <c r="HN32" s="58"/>
      <c r="HO32" s="58"/>
      <c r="HP32" s="58">
        <v>3235.241</v>
      </c>
      <c r="HQ32" s="58"/>
      <c r="HR32" s="58"/>
      <c r="HS32" s="58"/>
      <c r="HT32" s="2"/>
    </row>
    <row r="33" spans="1:228" x14ac:dyDescent="0.75">
      <c r="A33" s="95">
        <f t="shared" si="5"/>
        <v>187</v>
      </c>
      <c r="B33" s="2" t="str">
        <f t="shared" si="2"/>
        <v>Peas, dry</v>
      </c>
      <c r="C33" s="60">
        <f t="shared" si="3"/>
        <v>561.52395000000001</v>
      </c>
      <c r="D33" s="40" t="str">
        <f t="shared" si="6"/>
        <v/>
      </c>
      <c r="E33" s="40" t="str">
        <f t="shared" si="6"/>
        <v/>
      </c>
      <c r="F33" s="40">
        <f t="shared" si="6"/>
        <v>431.8716</v>
      </c>
      <c r="G33" s="40">
        <f t="shared" si="6"/>
        <v>691.17629999999997</v>
      </c>
      <c r="H33" s="40" t="str">
        <f t="shared" si="6"/>
        <v/>
      </c>
      <c r="I33" s="40" t="str">
        <f t="shared" si="6"/>
        <v/>
      </c>
      <c r="J33" s="40" t="str">
        <f t="shared" si="6"/>
        <v/>
      </c>
      <c r="K33" s="40" t="str">
        <f t="shared" si="6"/>
        <v/>
      </c>
      <c r="L33" s="2"/>
      <c r="M33" s="70" t="s">
        <v>396</v>
      </c>
      <c r="N33" s="70" t="s">
        <v>403</v>
      </c>
      <c r="O33" s="2" t="s">
        <v>4</v>
      </c>
      <c r="P33" s="58">
        <v>187</v>
      </c>
      <c r="Q33" s="60" t="s">
        <v>806</v>
      </c>
      <c r="R33" s="60"/>
      <c r="S33" s="60"/>
      <c r="T33" s="60"/>
      <c r="U33" s="60"/>
      <c r="V33" s="60">
        <v>86.266239999999996</v>
      </c>
      <c r="W33" s="60">
        <v>1958.0170000000001</v>
      </c>
      <c r="X33" s="60"/>
      <c r="Y33" s="60"/>
      <c r="Z33" s="60">
        <v>279.1447</v>
      </c>
      <c r="AA33" s="60">
        <v>186.77119999999999</v>
      </c>
      <c r="AB33" s="60">
        <v>1332.934</v>
      </c>
      <c r="AC33" s="60">
        <v>1167.55</v>
      </c>
      <c r="AD33" s="60">
        <v>180.27</v>
      </c>
      <c r="AE33" s="60"/>
      <c r="AF33" s="60"/>
      <c r="AG33" s="60">
        <v>319.2611</v>
      </c>
      <c r="AH33" s="60">
        <v>394.64389999999997</v>
      </c>
      <c r="AI33" s="60"/>
      <c r="AJ33" s="60"/>
      <c r="AK33" s="60">
        <v>839.26729999999998</v>
      </c>
      <c r="AL33" s="60">
        <v>354.3947</v>
      </c>
      <c r="AM33" s="60">
        <v>691.17629999999997</v>
      </c>
      <c r="AN33" s="60"/>
      <c r="AO33" s="60">
        <v>784.5385</v>
      </c>
      <c r="AP33" s="60">
        <v>962.16240000000005</v>
      </c>
      <c r="AQ33" s="60"/>
      <c r="AR33" s="60"/>
      <c r="AS33" s="60"/>
      <c r="AT33" s="60"/>
      <c r="AU33" s="60"/>
      <c r="AV33" s="60">
        <v>240.87559999999999</v>
      </c>
      <c r="AW33" s="60">
        <v>786.08</v>
      </c>
      <c r="AX33" s="60">
        <v>1753.6880000000001</v>
      </c>
      <c r="AY33" s="60">
        <v>701.8338</v>
      </c>
      <c r="AZ33" s="60"/>
      <c r="BA33" s="60"/>
      <c r="BB33" s="60"/>
      <c r="BC33" s="60">
        <v>1410.941</v>
      </c>
      <c r="BD33" s="60"/>
      <c r="BE33" s="60">
        <v>824.0806</v>
      </c>
      <c r="BF33" s="60"/>
      <c r="BG33" s="60"/>
      <c r="BH33" s="60"/>
      <c r="BI33" s="60"/>
      <c r="BJ33" s="60"/>
      <c r="BK33" s="60"/>
      <c r="BL33" s="60">
        <v>313.95830000000001</v>
      </c>
      <c r="BM33" s="60"/>
      <c r="BN33" s="60"/>
      <c r="BO33" s="60">
        <v>226.57689999999999</v>
      </c>
      <c r="BP33" s="60">
        <v>752.90890000000002</v>
      </c>
      <c r="BQ33" s="60">
        <v>494.56299999999999</v>
      </c>
      <c r="BR33" s="60">
        <v>1146.8779999999999</v>
      </c>
      <c r="BS33" s="58">
        <v>444.40170000000001</v>
      </c>
      <c r="BT33" s="58">
        <v>1749.7619999999999</v>
      </c>
      <c r="BU33" s="58"/>
      <c r="BV33" s="58">
        <v>253.18</v>
      </c>
      <c r="BW33" s="58">
        <v>318.06950000000001</v>
      </c>
      <c r="BX33" s="58">
        <v>560.75130000000001</v>
      </c>
      <c r="BY33" s="58">
        <v>377.57389999999998</v>
      </c>
      <c r="BZ33" s="58"/>
      <c r="CA33" s="58">
        <v>219.06549999999999</v>
      </c>
      <c r="CB33" s="58"/>
      <c r="CC33" s="58"/>
      <c r="CD33" s="58"/>
      <c r="CE33" s="58">
        <v>294.6309</v>
      </c>
      <c r="CF33" s="58">
        <v>911.24720000000002</v>
      </c>
      <c r="CG33" s="58"/>
      <c r="CH33" s="58"/>
      <c r="CI33" s="58"/>
      <c r="CJ33" s="58"/>
      <c r="CK33" s="58"/>
      <c r="CL33" s="58"/>
      <c r="CM33" s="58">
        <v>2478.9609999999998</v>
      </c>
      <c r="CN33" s="58"/>
      <c r="CO33" s="58"/>
      <c r="CP33" s="58"/>
      <c r="CQ33" s="58"/>
      <c r="CR33" s="58"/>
      <c r="CS33" s="58"/>
      <c r="CT33" s="58">
        <v>407.37880000000001</v>
      </c>
      <c r="CU33" s="58"/>
      <c r="CV33" s="58">
        <v>589.28009999999995</v>
      </c>
      <c r="CW33" s="58"/>
      <c r="CX33" s="58">
        <v>537.62260000000003</v>
      </c>
      <c r="CY33" s="58">
        <v>473.99059999999997</v>
      </c>
      <c r="CZ33" s="58"/>
      <c r="DA33" s="58"/>
      <c r="DB33" s="58"/>
      <c r="DC33" s="58">
        <v>461.42590000000001</v>
      </c>
      <c r="DD33" s="58">
        <v>755.15980000000002</v>
      </c>
      <c r="DE33" s="58">
        <v>2607.239</v>
      </c>
      <c r="DF33" s="58"/>
      <c r="DG33" s="58">
        <v>4623.92</v>
      </c>
      <c r="DH33" s="58">
        <v>179.55629999999999</v>
      </c>
      <c r="DI33" s="58"/>
      <c r="DJ33" s="58">
        <v>1738.826</v>
      </c>
      <c r="DK33" s="58"/>
      <c r="DL33" s="58"/>
      <c r="DM33" s="58"/>
      <c r="DN33" s="58"/>
      <c r="DO33" s="58"/>
      <c r="DP33" s="58"/>
      <c r="DQ33" s="58">
        <v>791.65120000000002</v>
      </c>
      <c r="DR33" s="58"/>
      <c r="DS33" s="58"/>
      <c r="DT33" s="58"/>
      <c r="DU33" s="58"/>
      <c r="DV33" s="58"/>
      <c r="DW33" s="58"/>
      <c r="DX33" s="58">
        <v>251.6944</v>
      </c>
      <c r="DY33" s="58">
        <v>196.59540000000001</v>
      </c>
      <c r="DZ33" s="58">
        <v>263.63200000000001</v>
      </c>
      <c r="EA33" s="58">
        <v>838.58130000000006</v>
      </c>
      <c r="EB33" s="58">
        <v>214.251</v>
      </c>
      <c r="EC33" s="58">
        <v>182.2363</v>
      </c>
      <c r="ED33" s="58"/>
      <c r="EE33" s="58">
        <v>431.8716</v>
      </c>
      <c r="EF33" s="58"/>
      <c r="EG33" s="58">
        <v>694.82029999999997</v>
      </c>
      <c r="EH33" s="58"/>
      <c r="EI33" s="58"/>
      <c r="EJ33" s="58"/>
      <c r="EK33" s="58"/>
      <c r="EL33" s="58"/>
      <c r="EM33" s="58"/>
      <c r="EN33" s="58"/>
      <c r="EO33" s="58"/>
      <c r="EP33" s="58"/>
      <c r="EQ33" s="58"/>
      <c r="ER33" s="58">
        <v>906.31700000000001</v>
      </c>
      <c r="ES33" s="58"/>
      <c r="ET33" s="58"/>
      <c r="EU33" s="58"/>
      <c r="EV33" s="58">
        <v>88.102320000000006</v>
      </c>
      <c r="EW33" s="58"/>
      <c r="EX33" s="58"/>
      <c r="EY33" s="58"/>
      <c r="EZ33" s="58">
        <v>268.36720000000003</v>
      </c>
      <c r="FA33" s="58">
        <v>462.78890000000001</v>
      </c>
      <c r="FB33" s="58"/>
      <c r="FC33" s="58"/>
      <c r="FD33" s="58">
        <v>544.29229999999995</v>
      </c>
      <c r="FE33" s="58"/>
      <c r="FF33" s="58">
        <v>295.07369999999997</v>
      </c>
      <c r="FG33" s="58"/>
      <c r="FH33" s="58">
        <v>752.23620000000005</v>
      </c>
      <c r="FI33" s="58"/>
      <c r="FJ33" s="58"/>
      <c r="FK33" s="58">
        <v>308.36919999999998</v>
      </c>
      <c r="FL33" s="58"/>
      <c r="FM33" s="58"/>
      <c r="FN33" s="58"/>
      <c r="FO33" s="58">
        <v>884.47559999999999</v>
      </c>
      <c r="FP33" s="58"/>
      <c r="FQ33" s="58"/>
      <c r="FR33" s="58"/>
      <c r="FS33" s="58">
        <v>1961.4280000000001</v>
      </c>
      <c r="FT33" s="58">
        <v>210.2225</v>
      </c>
      <c r="FU33" s="58">
        <v>1430.133</v>
      </c>
      <c r="FV33" s="58"/>
      <c r="FW33" s="58"/>
      <c r="FX33" s="58"/>
      <c r="FY33" s="58"/>
      <c r="FZ33" s="58"/>
      <c r="GA33" s="58"/>
      <c r="GB33" s="58"/>
      <c r="GC33" s="58"/>
      <c r="GD33" s="58"/>
      <c r="GE33" s="58"/>
      <c r="GF33" s="58"/>
      <c r="GG33" s="58"/>
      <c r="GH33" s="58"/>
      <c r="GI33" s="58"/>
      <c r="GJ33" s="58">
        <v>322.30680000000001</v>
      </c>
      <c r="GK33" s="58">
        <v>2896.0010000000002</v>
      </c>
      <c r="GL33" s="58">
        <v>117.59</v>
      </c>
      <c r="GM33" s="58"/>
      <c r="GN33" s="58"/>
      <c r="GO33" s="58"/>
      <c r="GP33" s="58"/>
      <c r="GQ33" s="58"/>
      <c r="GR33" s="58"/>
      <c r="GS33" s="58">
        <v>841.31730000000005</v>
      </c>
      <c r="GT33" s="58"/>
      <c r="GU33" s="58">
        <v>1234.2470000000001</v>
      </c>
      <c r="GV33" s="58"/>
      <c r="GW33" s="58"/>
      <c r="GX33" s="58"/>
      <c r="GY33" s="58">
        <v>66.999619999999993</v>
      </c>
      <c r="GZ33" s="58">
        <v>441.81599999999997</v>
      </c>
      <c r="HA33" s="58"/>
      <c r="HB33" s="58"/>
      <c r="HC33" s="58"/>
      <c r="HD33" s="58">
        <v>247.9922</v>
      </c>
      <c r="HE33" s="58">
        <v>182.8725</v>
      </c>
      <c r="HF33" s="58">
        <v>232.6593</v>
      </c>
      <c r="HG33" s="58"/>
      <c r="HH33" s="58"/>
      <c r="HI33" s="58">
        <v>3705.4780000000001</v>
      </c>
      <c r="HJ33" s="58"/>
      <c r="HK33" s="58"/>
      <c r="HL33" s="58"/>
      <c r="HM33" s="58"/>
      <c r="HN33" s="58"/>
      <c r="HO33" s="58"/>
      <c r="HP33" s="58">
        <v>2407.87</v>
      </c>
      <c r="HQ33" s="58">
        <v>828.39170000000001</v>
      </c>
      <c r="HR33" s="58"/>
      <c r="HS33" s="58"/>
      <c r="HT33" s="2"/>
    </row>
    <row r="34" spans="1:228" x14ac:dyDescent="0.75">
      <c r="A34" s="95">
        <f t="shared" si="5"/>
        <v>191</v>
      </c>
      <c r="B34" s="2" t="str">
        <f t="shared" si="2"/>
        <v>Chick peas</v>
      </c>
      <c r="C34" s="60">
        <f t="shared" si="3"/>
        <v>656.42790000000002</v>
      </c>
      <c r="D34" s="40" t="str">
        <f t="shared" si="6"/>
        <v/>
      </c>
      <c r="E34" s="40" t="str">
        <f t="shared" si="6"/>
        <v/>
      </c>
      <c r="F34" s="40">
        <f t="shared" si="6"/>
        <v>656.42790000000002</v>
      </c>
      <c r="G34" s="40" t="str">
        <f t="shared" si="6"/>
        <v/>
      </c>
      <c r="H34" s="40" t="str">
        <f t="shared" si="6"/>
        <v/>
      </c>
      <c r="I34" s="40" t="str">
        <f t="shared" si="6"/>
        <v/>
      </c>
      <c r="J34" s="40" t="str">
        <f t="shared" si="6"/>
        <v/>
      </c>
      <c r="K34" s="40" t="str">
        <f t="shared" si="6"/>
        <v/>
      </c>
      <c r="L34" s="2"/>
      <c r="M34" s="70" t="s">
        <v>404</v>
      </c>
      <c r="N34" s="70" t="s">
        <v>411</v>
      </c>
      <c r="O34" s="2" t="s">
        <v>4</v>
      </c>
      <c r="P34" s="58">
        <v>191</v>
      </c>
      <c r="Q34" s="60" t="s">
        <v>807</v>
      </c>
      <c r="R34" s="60"/>
      <c r="S34" s="60"/>
      <c r="T34" s="60"/>
      <c r="U34" s="60"/>
      <c r="V34" s="60">
        <v>87.844149999999999</v>
      </c>
      <c r="W34" s="60"/>
      <c r="X34" s="60"/>
      <c r="Y34" s="60"/>
      <c r="Z34" s="60">
        <v>484.0129</v>
      </c>
      <c r="AA34" s="60"/>
      <c r="AB34" s="60"/>
      <c r="AC34" s="60"/>
      <c r="AD34" s="60"/>
      <c r="AE34" s="60"/>
      <c r="AF34" s="60"/>
      <c r="AG34" s="60">
        <v>791.2944</v>
      </c>
      <c r="AH34" s="60">
        <v>610.33619999999996</v>
      </c>
      <c r="AI34" s="60"/>
      <c r="AJ34" s="60"/>
      <c r="AK34" s="60">
        <v>2252.8780000000002</v>
      </c>
      <c r="AL34" s="60"/>
      <c r="AM34" s="60"/>
      <c r="AN34" s="60"/>
      <c r="AO34" s="60">
        <v>83.095429999999993</v>
      </c>
      <c r="AP34" s="60"/>
      <c r="AQ34" s="60"/>
      <c r="AR34" s="60"/>
      <c r="AS34" s="60"/>
      <c r="AT34" s="60"/>
      <c r="AU34" s="60"/>
      <c r="AV34" s="60">
        <v>600.48099999999999</v>
      </c>
      <c r="AW34" s="60"/>
      <c r="AX34" s="60">
        <v>1824.133</v>
      </c>
      <c r="AY34" s="60">
        <v>1681.1790000000001</v>
      </c>
      <c r="AZ34" s="60"/>
      <c r="BA34" s="60"/>
      <c r="BB34" s="60"/>
      <c r="BC34" s="60"/>
      <c r="BD34" s="60"/>
      <c r="BE34" s="60">
        <v>796.4796</v>
      </c>
      <c r="BF34" s="60"/>
      <c r="BG34" s="60"/>
      <c r="BH34" s="60"/>
      <c r="BI34" s="60"/>
      <c r="BJ34" s="60"/>
      <c r="BK34" s="60">
        <v>3133.9110000000001</v>
      </c>
      <c r="BL34" s="60"/>
      <c r="BM34" s="60"/>
      <c r="BN34" s="60"/>
      <c r="BO34" s="60"/>
      <c r="BP34" s="60"/>
      <c r="BQ34" s="60">
        <v>739.0643</v>
      </c>
      <c r="BR34" s="60"/>
      <c r="BS34" s="58">
        <v>636.55650000000003</v>
      </c>
      <c r="BT34" s="58">
        <v>2197.73</v>
      </c>
      <c r="BU34" s="58"/>
      <c r="BV34" s="58">
        <v>621.37130000000002</v>
      </c>
      <c r="BW34" s="58"/>
      <c r="BX34" s="58">
        <v>502.3032</v>
      </c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>
        <v>1941.8920000000001</v>
      </c>
      <c r="CN34" s="58"/>
      <c r="CO34" s="58"/>
      <c r="CP34" s="58"/>
      <c r="CQ34" s="58"/>
      <c r="CR34" s="58"/>
      <c r="CS34" s="58"/>
      <c r="CT34" s="58"/>
      <c r="CU34" s="58"/>
      <c r="CV34" s="58">
        <v>925.06560000000002</v>
      </c>
      <c r="CW34" s="58"/>
      <c r="CX34" s="58">
        <v>713.88260000000002</v>
      </c>
      <c r="CY34" s="58"/>
      <c r="CZ34" s="58">
        <v>824.4375</v>
      </c>
      <c r="DA34" s="58">
        <v>25629.62</v>
      </c>
      <c r="DB34" s="58"/>
      <c r="DC34" s="58">
        <v>967.78890000000001</v>
      </c>
      <c r="DD34" s="58">
        <v>1067.5029999999999</v>
      </c>
      <c r="DE34" s="58"/>
      <c r="DF34" s="58">
        <v>600.93889999999999</v>
      </c>
      <c r="DG34" s="58"/>
      <c r="DH34" s="58">
        <v>179.55629999999999</v>
      </c>
      <c r="DI34" s="58">
        <v>920.08199999999999</v>
      </c>
      <c r="DJ34" s="58"/>
      <c r="DK34" s="58"/>
      <c r="DL34" s="58"/>
      <c r="DM34" s="58"/>
      <c r="DN34" s="58"/>
      <c r="DO34" s="58"/>
      <c r="DP34" s="58"/>
      <c r="DQ34" s="58">
        <v>1228.934</v>
      </c>
      <c r="DR34" s="58"/>
      <c r="DS34" s="58"/>
      <c r="DT34" s="58"/>
      <c r="DU34" s="58"/>
      <c r="DV34" s="58"/>
      <c r="DW34" s="58"/>
      <c r="DX34" s="58"/>
      <c r="DY34" s="58"/>
      <c r="DZ34" s="58"/>
      <c r="EA34" s="58">
        <v>1055.0630000000001</v>
      </c>
      <c r="EB34" s="58">
        <v>125.1788</v>
      </c>
      <c r="EC34" s="58"/>
      <c r="ED34" s="58"/>
      <c r="EE34" s="58">
        <v>656.42790000000002</v>
      </c>
      <c r="EF34" s="58"/>
      <c r="EG34" s="58">
        <v>713.96370000000002</v>
      </c>
      <c r="EH34" s="58"/>
      <c r="EI34" s="58"/>
      <c r="EJ34" s="58"/>
      <c r="EK34" s="58"/>
      <c r="EL34" s="58"/>
      <c r="EM34" s="58"/>
      <c r="EN34" s="58"/>
      <c r="EO34" s="58"/>
      <c r="EP34" s="58"/>
      <c r="EQ34" s="58"/>
      <c r="ER34" s="58">
        <v>1866.16</v>
      </c>
      <c r="ES34" s="58"/>
      <c r="ET34" s="58"/>
      <c r="EU34" s="58"/>
      <c r="EV34" s="58">
        <v>199.77250000000001</v>
      </c>
      <c r="EW34" s="58"/>
      <c r="EX34" s="58"/>
      <c r="EY34" s="58"/>
      <c r="EZ34" s="58"/>
      <c r="FA34" s="58"/>
      <c r="FB34" s="58">
        <v>805.78380000000004</v>
      </c>
      <c r="FC34" s="58"/>
      <c r="FD34" s="58"/>
      <c r="FE34" s="58"/>
      <c r="FF34" s="58">
        <v>268.66950000000003</v>
      </c>
      <c r="FG34" s="58"/>
      <c r="FH34" s="58">
        <v>1232.4490000000001</v>
      </c>
      <c r="FI34" s="58"/>
      <c r="FJ34" s="58"/>
      <c r="FK34" s="58"/>
      <c r="FL34" s="58"/>
      <c r="FM34" s="58"/>
      <c r="FN34" s="58">
        <v>1021.369</v>
      </c>
      <c r="FO34" s="58"/>
      <c r="FP34" s="58"/>
      <c r="FQ34" s="58"/>
      <c r="FR34" s="58"/>
      <c r="FS34" s="58"/>
      <c r="FT34" s="58">
        <v>254.8826</v>
      </c>
      <c r="FU34" s="58"/>
      <c r="FV34" s="58"/>
      <c r="FW34" s="58"/>
      <c r="FX34" s="58"/>
      <c r="FY34" s="58"/>
      <c r="FZ34" s="58"/>
      <c r="GA34" s="58"/>
      <c r="GB34" s="58"/>
      <c r="GC34" s="58"/>
      <c r="GD34" s="58"/>
      <c r="GE34" s="58"/>
      <c r="GF34" s="58"/>
      <c r="GG34" s="58"/>
      <c r="GH34" s="58"/>
      <c r="GI34" s="58"/>
      <c r="GJ34" s="58">
        <v>698.80020000000002</v>
      </c>
      <c r="GK34" s="58"/>
      <c r="GL34" s="58"/>
      <c r="GM34" s="58"/>
      <c r="GN34" s="58"/>
      <c r="GO34" s="58"/>
      <c r="GP34" s="58"/>
      <c r="GQ34" s="58"/>
      <c r="GR34" s="58"/>
      <c r="GS34" s="58"/>
      <c r="GT34" s="58"/>
      <c r="GU34" s="58"/>
      <c r="GV34" s="58"/>
      <c r="GW34" s="58"/>
      <c r="GX34" s="58"/>
      <c r="GY34" s="58">
        <v>1204.163</v>
      </c>
      <c r="GZ34" s="58">
        <v>1080.3040000000001</v>
      </c>
      <c r="HA34" s="58"/>
      <c r="HB34" s="58"/>
      <c r="HC34" s="58"/>
      <c r="HD34" s="58"/>
      <c r="HE34" s="58"/>
      <c r="HF34" s="58">
        <v>500.79849999999999</v>
      </c>
      <c r="HG34" s="58"/>
      <c r="HH34" s="58"/>
      <c r="HI34" s="58"/>
      <c r="HJ34" s="58"/>
      <c r="HK34" s="58"/>
      <c r="HL34" s="58"/>
      <c r="HM34" s="58"/>
      <c r="HN34" s="58"/>
      <c r="HO34" s="58"/>
      <c r="HP34" s="58">
        <v>1142.414</v>
      </c>
      <c r="HQ34" s="58"/>
      <c r="HR34" s="58"/>
      <c r="HS34" s="58"/>
      <c r="HT34" s="2"/>
    </row>
    <row r="35" spans="1:228" x14ac:dyDescent="0.75">
      <c r="A35" s="95">
        <f t="shared" si="5"/>
        <v>195</v>
      </c>
      <c r="B35" s="2" t="str">
        <f t="shared" si="2"/>
        <v>Cow peas, dry</v>
      </c>
      <c r="C35" s="60">
        <f t="shared" si="3"/>
        <v>0</v>
      </c>
      <c r="D35" s="40" t="str">
        <f t="shared" si="6"/>
        <v/>
      </c>
      <c r="E35" s="40" t="str">
        <f t="shared" si="6"/>
        <v/>
      </c>
      <c r="F35" s="40" t="str">
        <f t="shared" si="6"/>
        <v/>
      </c>
      <c r="G35" s="40" t="str">
        <f t="shared" si="6"/>
        <v/>
      </c>
      <c r="H35" s="40" t="str">
        <f t="shared" si="6"/>
        <v/>
      </c>
      <c r="I35" s="40" t="str">
        <f t="shared" si="6"/>
        <v/>
      </c>
      <c r="J35" s="40" t="str">
        <f t="shared" si="6"/>
        <v/>
      </c>
      <c r="K35" s="40" t="str">
        <f t="shared" si="6"/>
        <v/>
      </c>
      <c r="L35" s="2"/>
      <c r="M35" s="70" t="s">
        <v>406</v>
      </c>
      <c r="N35" s="70" t="s">
        <v>413</v>
      </c>
      <c r="O35" s="2" t="s">
        <v>4</v>
      </c>
      <c r="P35" s="58">
        <v>195</v>
      </c>
      <c r="Q35" s="60" t="s">
        <v>808</v>
      </c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>
        <v>388.15219999999999</v>
      </c>
      <c r="AG35" s="60"/>
      <c r="AH35" s="60"/>
      <c r="AI35" s="60"/>
      <c r="AJ35" s="60"/>
      <c r="AK35" s="60">
        <v>1271.211</v>
      </c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>
        <v>543.298</v>
      </c>
      <c r="BB35" s="60"/>
      <c r="BC35" s="60"/>
      <c r="BD35" s="60"/>
      <c r="BE35" s="60"/>
      <c r="BF35" s="60"/>
      <c r="BG35" s="60"/>
      <c r="BH35" s="60"/>
      <c r="BI35" s="60"/>
      <c r="BJ35" s="60"/>
      <c r="BK35" s="60">
        <v>3309.5239999999999</v>
      </c>
      <c r="BL35" s="60"/>
      <c r="BM35" s="60"/>
      <c r="BN35" s="60"/>
      <c r="BO35" s="60"/>
      <c r="BP35" s="60"/>
      <c r="BQ35" s="60"/>
      <c r="BR35" s="60"/>
      <c r="BS35" s="58">
        <v>596.98249999999996</v>
      </c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>
        <v>1578.546</v>
      </c>
      <c r="CL35" s="58"/>
      <c r="CM35" s="58"/>
      <c r="CN35" s="58"/>
      <c r="CO35" s="58"/>
      <c r="CP35" s="58"/>
      <c r="CQ35" s="58"/>
      <c r="CR35" s="58"/>
      <c r="CS35" s="58"/>
      <c r="CT35" s="58">
        <v>1422.5809999999999</v>
      </c>
      <c r="CU35" s="58"/>
      <c r="CV35" s="58"/>
      <c r="CW35" s="58"/>
      <c r="CX35" s="58"/>
      <c r="CY35" s="58"/>
      <c r="CZ35" s="58"/>
      <c r="DA35" s="58"/>
      <c r="DB35" s="58"/>
      <c r="DC35" s="58"/>
      <c r="DD35" s="58"/>
      <c r="DE35" s="58">
        <v>2646.5650000000001</v>
      </c>
      <c r="DF35" s="58"/>
      <c r="DG35" s="58"/>
      <c r="DH35" s="58"/>
      <c r="DI35" s="58">
        <v>767.31280000000004</v>
      </c>
      <c r="DJ35" s="58"/>
      <c r="DK35" s="58"/>
      <c r="DL35" s="58"/>
      <c r="DM35" s="58"/>
      <c r="DN35" s="58"/>
      <c r="DO35" s="58"/>
      <c r="DP35" s="58"/>
      <c r="DQ35" s="58"/>
      <c r="DR35" s="58"/>
      <c r="DS35" s="58"/>
      <c r="DT35" s="58"/>
      <c r="DU35" s="58"/>
      <c r="DV35" s="58">
        <v>1364.2470000000001</v>
      </c>
      <c r="DW35" s="58"/>
      <c r="DX35" s="58"/>
      <c r="DY35" s="58"/>
      <c r="DZ35" s="58"/>
      <c r="EA35" s="58"/>
      <c r="EB35" s="58"/>
      <c r="EC35" s="58">
        <v>539.31330000000003</v>
      </c>
      <c r="ED35" s="58"/>
      <c r="EE35" s="58"/>
      <c r="EF35" s="58"/>
      <c r="EG35" s="58">
        <v>711.61389999999994</v>
      </c>
      <c r="EH35" s="58">
        <v>282.49180000000001</v>
      </c>
      <c r="EI35" s="58"/>
      <c r="EJ35" s="58"/>
      <c r="EK35" s="58"/>
      <c r="EL35" s="58"/>
      <c r="EM35" s="58"/>
      <c r="EN35" s="58"/>
      <c r="EO35" s="58"/>
      <c r="EP35" s="58"/>
      <c r="EQ35" s="58"/>
      <c r="ER35" s="58">
        <v>691.49850000000004</v>
      </c>
      <c r="ES35" s="58"/>
      <c r="ET35" s="58"/>
      <c r="EU35" s="58"/>
      <c r="EV35" s="58">
        <v>136.6019</v>
      </c>
      <c r="EW35" s="58">
        <v>281.9633</v>
      </c>
      <c r="EX35" s="58"/>
      <c r="EY35" s="58"/>
      <c r="EZ35" s="58"/>
      <c r="FA35" s="58"/>
      <c r="FB35" s="58"/>
      <c r="FC35" s="58"/>
      <c r="FD35" s="58"/>
      <c r="FE35" s="58"/>
      <c r="FF35" s="58"/>
      <c r="FG35" s="58"/>
      <c r="FH35" s="58">
        <v>724.34230000000002</v>
      </c>
      <c r="FI35" s="58">
        <v>566.23469999999998</v>
      </c>
      <c r="FJ35" s="58"/>
      <c r="FK35" s="58"/>
      <c r="FL35" s="58"/>
      <c r="FM35" s="58"/>
      <c r="FN35" s="58"/>
      <c r="FO35" s="58"/>
      <c r="FP35" s="58"/>
      <c r="FQ35" s="58"/>
      <c r="FR35" s="58"/>
      <c r="FS35" s="58"/>
      <c r="FT35" s="58"/>
      <c r="FU35" s="58"/>
      <c r="FV35" s="58"/>
      <c r="FW35" s="58"/>
      <c r="FX35" s="58">
        <v>617.39400000000001</v>
      </c>
      <c r="FY35" s="58"/>
      <c r="FZ35" s="58"/>
      <c r="GA35" s="58"/>
      <c r="GB35" s="58"/>
      <c r="GC35" s="58"/>
      <c r="GD35" s="58"/>
      <c r="GE35" s="58"/>
      <c r="GF35" s="58">
        <v>809.97360000000003</v>
      </c>
      <c r="GG35" s="58"/>
      <c r="GH35" s="58"/>
      <c r="GI35" s="58"/>
      <c r="GJ35" s="58"/>
      <c r="GK35" s="58"/>
      <c r="GL35" s="58"/>
      <c r="GM35" s="58"/>
      <c r="GN35" s="58"/>
      <c r="GO35" s="58"/>
      <c r="GP35" s="58"/>
      <c r="GQ35" s="58"/>
      <c r="GR35" s="58"/>
      <c r="GS35" s="58"/>
      <c r="GT35" s="58"/>
      <c r="GU35" s="58"/>
      <c r="GV35" s="58"/>
      <c r="GW35" s="58"/>
      <c r="GX35" s="58">
        <v>1146.588</v>
      </c>
      <c r="GY35" s="58"/>
      <c r="GZ35" s="58"/>
      <c r="HA35" s="58"/>
      <c r="HB35" s="58">
        <v>504.21269999999998</v>
      </c>
      <c r="HC35" s="58"/>
      <c r="HD35" s="58"/>
      <c r="HE35" s="58"/>
      <c r="HF35" s="58">
        <v>1576.741</v>
      </c>
      <c r="HG35" s="58"/>
      <c r="HH35" s="58"/>
      <c r="HI35" s="58"/>
      <c r="HJ35" s="58"/>
      <c r="HK35" s="58"/>
      <c r="HL35" s="58"/>
      <c r="HM35" s="58"/>
      <c r="HN35" s="58"/>
      <c r="HO35" s="58"/>
      <c r="HP35" s="58"/>
      <c r="HQ35" s="58">
        <v>400.80099999999999</v>
      </c>
      <c r="HR35" s="58"/>
      <c r="HS35" s="58"/>
      <c r="HT35" s="2"/>
    </row>
    <row r="36" spans="1:228" x14ac:dyDescent="0.75">
      <c r="A36" s="95">
        <f t="shared" si="5"/>
        <v>197</v>
      </c>
      <c r="B36" s="2" t="str">
        <f t="shared" si="2"/>
        <v>Pigeon peas</v>
      </c>
      <c r="C36" s="60">
        <f t="shared" si="3"/>
        <v>0</v>
      </c>
      <c r="D36" s="40" t="str">
        <f t="shared" si="6"/>
        <v/>
      </c>
      <c r="E36" s="40" t="str">
        <f t="shared" si="6"/>
        <v/>
      </c>
      <c r="F36" s="40" t="str">
        <f t="shared" si="6"/>
        <v/>
      </c>
      <c r="G36" s="40" t="str">
        <f t="shared" si="6"/>
        <v/>
      </c>
      <c r="H36" s="40" t="str">
        <f t="shared" si="6"/>
        <v/>
      </c>
      <c r="I36" s="40" t="str">
        <f t="shared" si="6"/>
        <v/>
      </c>
      <c r="J36" s="40" t="str">
        <f t="shared" si="6"/>
        <v/>
      </c>
      <c r="K36" s="40" t="str">
        <f t="shared" si="6"/>
        <v/>
      </c>
      <c r="L36" s="2"/>
      <c r="M36" s="70" t="s">
        <v>591</v>
      </c>
      <c r="N36" s="70" t="s">
        <v>665</v>
      </c>
      <c r="O36" s="2" t="s">
        <v>4</v>
      </c>
      <c r="P36" s="58">
        <v>197</v>
      </c>
      <c r="Q36" s="60" t="s">
        <v>809</v>
      </c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>
        <v>622.91780000000006</v>
      </c>
      <c r="AD36" s="60"/>
      <c r="AE36" s="60"/>
      <c r="AF36" s="60"/>
      <c r="AG36" s="60">
        <v>236.95590000000001</v>
      </c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>
        <v>525.42989999999998</v>
      </c>
      <c r="BQ36" s="60"/>
      <c r="BR36" s="60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>
        <v>1776.778</v>
      </c>
      <c r="CO36" s="58"/>
      <c r="CP36" s="58"/>
      <c r="CQ36" s="58"/>
      <c r="CR36" s="58"/>
      <c r="CS36" s="58"/>
      <c r="CT36" s="58"/>
      <c r="CU36" s="58"/>
      <c r="CV36" s="58"/>
      <c r="CW36" s="58"/>
      <c r="CX36" s="58">
        <v>724.91570000000002</v>
      </c>
      <c r="CY36" s="58"/>
      <c r="CZ36" s="58"/>
      <c r="DA36" s="58"/>
      <c r="DB36" s="58"/>
      <c r="DC36" s="58"/>
      <c r="DD36" s="58"/>
      <c r="DE36" s="58">
        <v>2187.3760000000002</v>
      </c>
      <c r="DF36" s="58"/>
      <c r="DG36" s="58"/>
      <c r="DH36" s="58"/>
      <c r="DI36" s="58">
        <v>573.58569999999997</v>
      </c>
      <c r="DJ36" s="58"/>
      <c r="DK36" s="58"/>
      <c r="DL36" s="58"/>
      <c r="DM36" s="58"/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8"/>
      <c r="EO36" s="58"/>
      <c r="EP36" s="58"/>
      <c r="EQ36" s="58"/>
      <c r="ER36" s="58">
        <v>758.40470000000005</v>
      </c>
      <c r="ES36" s="58"/>
      <c r="ET36" s="58"/>
      <c r="EU36" s="58"/>
      <c r="EV36" s="58"/>
      <c r="EW36" s="58"/>
      <c r="EX36" s="58"/>
      <c r="EY36" s="58"/>
      <c r="EZ36" s="58"/>
      <c r="FA36" s="58"/>
      <c r="FB36" s="58">
        <v>795.30070000000001</v>
      </c>
      <c r="FC36" s="58"/>
      <c r="FD36" s="58"/>
      <c r="FE36" s="58"/>
      <c r="FF36" s="58">
        <v>622</v>
      </c>
      <c r="FG36" s="58">
        <v>1154.1289999999999</v>
      </c>
      <c r="FH36" s="58"/>
      <c r="FI36" s="58">
        <v>1315.211</v>
      </c>
      <c r="FJ36" s="58"/>
      <c r="FK36" s="58"/>
      <c r="FL36" s="58">
        <v>2550.768</v>
      </c>
      <c r="FM36" s="58"/>
      <c r="FN36" s="58"/>
      <c r="FO36" s="58"/>
      <c r="FP36" s="58"/>
      <c r="FQ36" s="58"/>
      <c r="FR36" s="58"/>
      <c r="FS36" s="58"/>
      <c r="FT36" s="58"/>
      <c r="FU36" s="58"/>
      <c r="FV36" s="58"/>
      <c r="FW36" s="58"/>
      <c r="FX36" s="58"/>
      <c r="FY36" s="58"/>
      <c r="FZ36" s="58"/>
      <c r="GA36" s="58"/>
      <c r="GB36" s="58"/>
      <c r="GC36" s="58"/>
      <c r="GD36" s="58"/>
      <c r="GE36" s="58"/>
      <c r="GF36" s="58"/>
      <c r="GG36" s="58"/>
      <c r="GH36" s="58"/>
      <c r="GI36" s="58"/>
      <c r="GJ36" s="58"/>
      <c r="GK36" s="58"/>
      <c r="GL36" s="58"/>
      <c r="GM36" s="58"/>
      <c r="GN36" s="58"/>
      <c r="GO36" s="58"/>
      <c r="GP36" s="58"/>
      <c r="GQ36" s="58"/>
      <c r="GR36" s="58"/>
      <c r="GS36" s="58"/>
      <c r="GT36" s="58"/>
      <c r="GU36" s="58"/>
      <c r="GV36" s="58"/>
      <c r="GW36" s="58"/>
      <c r="GX36" s="58">
        <v>2262.3310000000001</v>
      </c>
      <c r="GY36" s="58"/>
      <c r="GZ36" s="58"/>
      <c r="HA36" s="58"/>
      <c r="HB36" s="58">
        <v>493.32299999999998</v>
      </c>
      <c r="HC36" s="58"/>
      <c r="HD36" s="58"/>
      <c r="HE36" s="58"/>
      <c r="HF36" s="58"/>
      <c r="HG36" s="58"/>
      <c r="HH36" s="58">
        <v>4545.9880000000003</v>
      </c>
      <c r="HI36" s="58">
        <v>10502.84</v>
      </c>
      <c r="HJ36" s="58"/>
      <c r="HK36" s="58"/>
      <c r="HL36" s="58"/>
      <c r="HM36" s="58"/>
      <c r="HN36" s="58"/>
      <c r="HO36" s="58"/>
      <c r="HP36" s="58"/>
      <c r="HQ36" s="58"/>
      <c r="HR36" s="58"/>
      <c r="HS36" s="58"/>
      <c r="HT36" s="2"/>
    </row>
    <row r="37" spans="1:228" x14ac:dyDescent="0.75">
      <c r="A37" s="95">
        <f t="shared" si="5"/>
        <v>201</v>
      </c>
      <c r="B37" s="2" t="str">
        <f t="shared" si="2"/>
        <v>Lentils</v>
      </c>
      <c r="C37" s="60">
        <f t="shared" si="3"/>
        <v>430.2792</v>
      </c>
      <c r="D37" s="40" t="str">
        <f t="shared" si="6"/>
        <v/>
      </c>
      <c r="E37" s="40" t="str">
        <f t="shared" si="6"/>
        <v/>
      </c>
      <c r="F37" s="40">
        <f t="shared" si="6"/>
        <v>430.2792</v>
      </c>
      <c r="G37" s="40" t="str">
        <f t="shared" si="6"/>
        <v/>
      </c>
      <c r="H37" s="40" t="str">
        <f t="shared" si="6"/>
        <v/>
      </c>
      <c r="I37" s="40" t="str">
        <f t="shared" si="6"/>
        <v/>
      </c>
      <c r="J37" s="40" t="str">
        <f t="shared" si="6"/>
        <v/>
      </c>
      <c r="K37" s="40" t="str">
        <f t="shared" ref="E37:K52" si="7">IF(SUMIF($R$4:$HS$4,K$4,$R37:$HS37)=0,"",SUMIF($R$4:$HS$4,K$4,$R37:$HS37))</f>
        <v/>
      </c>
      <c r="L37" s="2"/>
      <c r="M37" s="70" t="s">
        <v>408</v>
      </c>
      <c r="N37" s="70" t="s">
        <v>416</v>
      </c>
      <c r="O37" s="2" t="s">
        <v>4</v>
      </c>
      <c r="P37" s="58">
        <v>201</v>
      </c>
      <c r="Q37" s="60" t="s">
        <v>810</v>
      </c>
      <c r="R37" s="60"/>
      <c r="S37" s="60"/>
      <c r="T37" s="60"/>
      <c r="U37" s="60"/>
      <c r="V37" s="60">
        <v>147.9042</v>
      </c>
      <c r="W37" s="60">
        <v>2181.7310000000002</v>
      </c>
      <c r="X37" s="60"/>
      <c r="Y37" s="60"/>
      <c r="Z37" s="60">
        <v>692.65150000000006</v>
      </c>
      <c r="AA37" s="60"/>
      <c r="AB37" s="60">
        <v>1141.425</v>
      </c>
      <c r="AC37" s="60"/>
      <c r="AD37" s="60"/>
      <c r="AE37" s="60"/>
      <c r="AF37" s="60"/>
      <c r="AG37" s="60">
        <v>1019.011</v>
      </c>
      <c r="AH37" s="60">
        <v>877.58140000000003</v>
      </c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>
        <v>568.15589999999997</v>
      </c>
      <c r="AW37" s="60"/>
      <c r="AX37" s="60">
        <v>1723.6179999999999</v>
      </c>
      <c r="AY37" s="60">
        <v>2011.65</v>
      </c>
      <c r="AZ37" s="60"/>
      <c r="BA37" s="60"/>
      <c r="BB37" s="60"/>
      <c r="BC37" s="60"/>
      <c r="BD37" s="60"/>
      <c r="BE37" s="60">
        <v>1403.1849999999999</v>
      </c>
      <c r="BF37" s="60"/>
      <c r="BG37" s="60"/>
      <c r="BH37" s="60"/>
      <c r="BI37" s="60"/>
      <c r="BJ37" s="60"/>
      <c r="BK37" s="60">
        <v>1716.9259999999999</v>
      </c>
      <c r="BL37" s="60"/>
      <c r="BM37" s="60"/>
      <c r="BN37" s="60"/>
      <c r="BO37" s="60"/>
      <c r="BP37" s="60"/>
      <c r="BQ37" s="60">
        <v>503.87520000000001</v>
      </c>
      <c r="BR37" s="60">
        <v>1018.313</v>
      </c>
      <c r="BS37" s="58">
        <v>842.82680000000005</v>
      </c>
      <c r="BT37" s="58">
        <v>1969.954</v>
      </c>
      <c r="BU37" s="58"/>
      <c r="BV37" s="58">
        <v>520.39980000000003</v>
      </c>
      <c r="BW37" s="58"/>
      <c r="BX37" s="58">
        <v>1001.942</v>
      </c>
      <c r="BY37" s="58"/>
      <c r="BZ37" s="58"/>
      <c r="CA37" s="58">
        <v>548.44899999999996</v>
      </c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>
        <v>1260.6959999999999</v>
      </c>
      <c r="CN37" s="58"/>
      <c r="CO37" s="58"/>
      <c r="CP37" s="58"/>
      <c r="CQ37" s="58"/>
      <c r="CR37" s="58"/>
      <c r="CS37" s="58"/>
      <c r="CT37" s="58">
        <v>1651.604</v>
      </c>
      <c r="CU37" s="58"/>
      <c r="CV37" s="58">
        <v>2423.3119999999999</v>
      </c>
      <c r="CW37" s="58"/>
      <c r="CX37" s="58">
        <v>506.17200000000003</v>
      </c>
      <c r="CY37" s="58"/>
      <c r="CZ37" s="58">
        <v>1224.71</v>
      </c>
      <c r="DA37" s="58">
        <v>64347.33</v>
      </c>
      <c r="DB37" s="58"/>
      <c r="DC37" s="58">
        <v>774.92</v>
      </c>
      <c r="DD37" s="58">
        <v>1710.5889999999999</v>
      </c>
      <c r="DE37" s="58"/>
      <c r="DF37" s="58">
        <v>1241.846</v>
      </c>
      <c r="DG37" s="58"/>
      <c r="DH37" s="58"/>
      <c r="DI37" s="58">
        <v>413.17860000000002</v>
      </c>
      <c r="DJ37" s="58"/>
      <c r="DK37" s="58"/>
      <c r="DL37" s="58"/>
      <c r="DM37" s="58"/>
      <c r="DN37" s="58"/>
      <c r="DO37" s="58"/>
      <c r="DP37" s="58"/>
      <c r="DQ37" s="58">
        <v>1389.7090000000001</v>
      </c>
      <c r="DR37" s="58"/>
      <c r="DS37" s="58"/>
      <c r="DT37" s="58"/>
      <c r="DU37" s="58"/>
      <c r="DV37" s="58"/>
      <c r="DW37" s="58"/>
      <c r="DX37" s="58"/>
      <c r="DY37" s="58"/>
      <c r="DZ37" s="58"/>
      <c r="EA37" s="58">
        <v>891.28809999999999</v>
      </c>
      <c r="EB37" s="58"/>
      <c r="EC37" s="58">
        <v>372.7242</v>
      </c>
      <c r="ED37" s="58"/>
      <c r="EE37" s="58">
        <v>430.2792</v>
      </c>
      <c r="EF37" s="58"/>
      <c r="EG37" s="58">
        <v>710.41639999999995</v>
      </c>
      <c r="EH37" s="58"/>
      <c r="EI37" s="58"/>
      <c r="EJ37" s="58"/>
      <c r="EK37" s="58"/>
      <c r="EL37" s="58"/>
      <c r="EM37" s="58"/>
      <c r="EN37" s="58"/>
      <c r="EO37" s="58"/>
      <c r="EP37" s="58"/>
      <c r="EQ37" s="58"/>
      <c r="ER37" s="58">
        <v>257.6241</v>
      </c>
      <c r="ES37" s="58"/>
      <c r="ET37" s="58"/>
      <c r="EU37" s="58"/>
      <c r="EV37" s="58"/>
      <c r="EW37" s="58"/>
      <c r="EX37" s="58"/>
      <c r="EY37" s="58"/>
      <c r="EZ37" s="58"/>
      <c r="FA37" s="58"/>
      <c r="FB37" s="58">
        <v>805.77250000000004</v>
      </c>
      <c r="FC37" s="58"/>
      <c r="FD37" s="58">
        <v>889.56889999999999</v>
      </c>
      <c r="FE37" s="58"/>
      <c r="FF37" s="58">
        <v>610.54610000000002</v>
      </c>
      <c r="FG37" s="58"/>
      <c r="FH37" s="58">
        <v>1012.881</v>
      </c>
      <c r="FI37" s="58"/>
      <c r="FJ37" s="58"/>
      <c r="FK37" s="58"/>
      <c r="FL37" s="58"/>
      <c r="FM37" s="58"/>
      <c r="FN37" s="58"/>
      <c r="FO37" s="58"/>
      <c r="FP37" s="58"/>
      <c r="FQ37" s="58"/>
      <c r="FR37" s="58"/>
      <c r="FS37" s="58"/>
      <c r="FT37" s="58">
        <v>227.98079999999999</v>
      </c>
      <c r="FU37" s="58"/>
      <c r="FV37" s="58"/>
      <c r="FW37" s="58"/>
      <c r="FX37" s="58"/>
      <c r="FY37" s="58"/>
      <c r="FZ37" s="58"/>
      <c r="GA37" s="58"/>
      <c r="GB37" s="58"/>
      <c r="GC37" s="58"/>
      <c r="GD37" s="58"/>
      <c r="GE37" s="58"/>
      <c r="GF37" s="58"/>
      <c r="GG37" s="58"/>
      <c r="GH37" s="58"/>
      <c r="GI37" s="58"/>
      <c r="GJ37" s="58">
        <v>729.42989999999998</v>
      </c>
      <c r="GK37" s="58"/>
      <c r="GL37" s="58"/>
      <c r="GM37" s="58"/>
      <c r="GN37" s="58"/>
      <c r="GO37" s="58"/>
      <c r="GP37" s="58"/>
      <c r="GQ37" s="58"/>
      <c r="GR37" s="58"/>
      <c r="GS37" s="58">
        <v>701.09140000000002</v>
      </c>
      <c r="GT37" s="58"/>
      <c r="GU37" s="58"/>
      <c r="GV37" s="58"/>
      <c r="GW37" s="58"/>
      <c r="GX37" s="58"/>
      <c r="GY37" s="58">
        <v>697.32989999999995</v>
      </c>
      <c r="GZ37" s="58">
        <v>809.77980000000002</v>
      </c>
      <c r="HA37" s="58"/>
      <c r="HB37" s="58"/>
      <c r="HC37" s="58"/>
      <c r="HD37" s="58">
        <v>248.2381</v>
      </c>
      <c r="HE37" s="58"/>
      <c r="HF37" s="58">
        <v>499.00400000000002</v>
      </c>
      <c r="HG37" s="58"/>
      <c r="HH37" s="58"/>
      <c r="HI37" s="58"/>
      <c r="HJ37" s="58"/>
      <c r="HK37" s="58"/>
      <c r="HL37" s="58"/>
      <c r="HM37" s="58"/>
      <c r="HN37" s="58"/>
      <c r="HO37" s="58"/>
      <c r="HP37" s="58">
        <v>2627.1179999999999</v>
      </c>
      <c r="HQ37" s="58"/>
      <c r="HR37" s="58"/>
      <c r="HS37" s="58"/>
      <c r="HT37" s="2"/>
    </row>
    <row r="38" spans="1:228" x14ac:dyDescent="0.75">
      <c r="A38" s="95">
        <f t="shared" si="5"/>
        <v>203</v>
      </c>
      <c r="B38" s="2" t="str">
        <f t="shared" si="2"/>
        <v>Bambara beans</v>
      </c>
      <c r="C38" s="60">
        <f t="shared" si="3"/>
        <v>0</v>
      </c>
      <c r="D38" s="40" t="str">
        <f t="shared" ref="D38:K82" si="8">IF(SUMIF($R$4:$HS$4,D$4,$R38:$HS38)=0,"",SUMIF($R$4:$HS$4,D$4,$R38:$HS38))</f>
        <v/>
      </c>
      <c r="E38" s="40" t="str">
        <f t="shared" si="7"/>
        <v/>
      </c>
      <c r="F38" s="40" t="str">
        <f t="shared" si="7"/>
        <v/>
      </c>
      <c r="G38" s="40" t="str">
        <f t="shared" si="7"/>
        <v/>
      </c>
      <c r="H38" s="40" t="str">
        <f t="shared" si="7"/>
        <v/>
      </c>
      <c r="I38" s="40" t="str">
        <f t="shared" si="7"/>
        <v/>
      </c>
      <c r="J38" s="40" t="str">
        <f t="shared" si="7"/>
        <v/>
      </c>
      <c r="K38" s="40" t="str">
        <f t="shared" si="7"/>
        <v/>
      </c>
      <c r="L38" s="2"/>
      <c r="M38" s="70" t="s">
        <v>410</v>
      </c>
      <c r="N38" s="70" t="s">
        <v>419</v>
      </c>
      <c r="O38" s="2" t="s">
        <v>4</v>
      </c>
      <c r="P38" s="58">
        <v>203</v>
      </c>
      <c r="Q38" s="60" t="s">
        <v>811</v>
      </c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>
        <v>313.36689999999999</v>
      </c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58"/>
      <c r="CO38" s="58"/>
      <c r="CP38" s="58"/>
      <c r="CQ38" s="58"/>
      <c r="CR38" s="58"/>
      <c r="CS38" s="58"/>
      <c r="CT38" s="58"/>
      <c r="CU38" s="58"/>
      <c r="CV38" s="58"/>
      <c r="CW38" s="58"/>
      <c r="CX38" s="58"/>
      <c r="CY38" s="58"/>
      <c r="CZ38" s="58"/>
      <c r="DA38" s="58"/>
      <c r="DB38" s="58"/>
      <c r="DC38" s="58"/>
      <c r="DD38" s="58"/>
      <c r="DE38" s="58"/>
      <c r="DF38" s="58"/>
      <c r="DG38" s="58"/>
      <c r="DH38" s="58"/>
      <c r="DI38" s="58"/>
      <c r="DJ38" s="58"/>
      <c r="DK38" s="58"/>
      <c r="DL38" s="58"/>
      <c r="DM38" s="58"/>
      <c r="DN38" s="58"/>
      <c r="DO38" s="58"/>
      <c r="DP38" s="58"/>
      <c r="DQ38" s="58"/>
      <c r="DR38" s="58"/>
      <c r="DS38" s="58"/>
      <c r="DT38" s="58"/>
      <c r="DU38" s="58"/>
      <c r="DV38" s="58"/>
      <c r="DW38" s="58"/>
      <c r="DX38" s="58"/>
      <c r="DY38" s="58"/>
      <c r="DZ38" s="58"/>
      <c r="EA38" s="58"/>
      <c r="EB38" s="58"/>
      <c r="EC38" s="58"/>
      <c r="ED38" s="58"/>
      <c r="EE38" s="58"/>
      <c r="EF38" s="58"/>
      <c r="EG38" s="58"/>
      <c r="EH38" s="58">
        <v>126.8968</v>
      </c>
      <c r="EI38" s="58"/>
      <c r="EJ38" s="58"/>
      <c r="EK38" s="58"/>
      <c r="EL38" s="58"/>
      <c r="EM38" s="58"/>
      <c r="EN38" s="58"/>
      <c r="EO38" s="58"/>
      <c r="EP38" s="58"/>
      <c r="EQ38" s="58"/>
      <c r="ER38" s="58"/>
      <c r="ES38" s="58"/>
      <c r="ET38" s="58"/>
      <c r="EU38" s="58"/>
      <c r="EV38" s="58">
        <v>658.06679999999994</v>
      </c>
      <c r="EW38" s="58"/>
      <c r="EX38" s="58"/>
      <c r="EY38" s="58"/>
      <c r="EZ38" s="58"/>
      <c r="FA38" s="58"/>
      <c r="FB38" s="58"/>
      <c r="FC38" s="58"/>
      <c r="FD38" s="58"/>
      <c r="FE38" s="58"/>
      <c r="FF38" s="58"/>
      <c r="FG38" s="58"/>
      <c r="FH38" s="58"/>
      <c r="FI38" s="58"/>
      <c r="FJ38" s="58"/>
      <c r="FK38" s="58"/>
      <c r="FL38" s="58"/>
      <c r="FM38" s="58"/>
      <c r="FN38" s="58"/>
      <c r="FO38" s="58"/>
      <c r="FP38" s="58"/>
      <c r="FQ38" s="58"/>
      <c r="FR38" s="58"/>
      <c r="FS38" s="58"/>
      <c r="FT38" s="58"/>
      <c r="FU38" s="58"/>
      <c r="FV38" s="58"/>
      <c r="FW38" s="58"/>
      <c r="FX38" s="58"/>
      <c r="FY38" s="58"/>
      <c r="FZ38" s="58"/>
      <c r="GA38" s="58"/>
      <c r="GB38" s="58"/>
      <c r="GC38" s="58"/>
      <c r="GD38" s="58"/>
      <c r="GE38" s="58"/>
      <c r="GF38" s="58"/>
      <c r="GG38" s="58"/>
      <c r="GH38" s="58"/>
      <c r="GI38" s="58"/>
      <c r="GJ38" s="58"/>
      <c r="GK38" s="58"/>
      <c r="GL38" s="58"/>
      <c r="GM38" s="58"/>
      <c r="GN38" s="58"/>
      <c r="GO38" s="58"/>
      <c r="GP38" s="58"/>
      <c r="GQ38" s="58"/>
      <c r="GR38" s="58"/>
      <c r="GS38" s="58"/>
      <c r="GT38" s="58"/>
      <c r="GU38" s="58"/>
      <c r="GV38" s="58"/>
      <c r="GW38" s="58"/>
      <c r="GX38" s="58"/>
      <c r="GY38" s="58"/>
      <c r="GZ38" s="58"/>
      <c r="HA38" s="58"/>
      <c r="HB38" s="58"/>
      <c r="HC38" s="58"/>
      <c r="HD38" s="58"/>
      <c r="HE38" s="58"/>
      <c r="HF38" s="58"/>
      <c r="HG38" s="58"/>
      <c r="HH38" s="58"/>
      <c r="HI38" s="58"/>
      <c r="HJ38" s="58"/>
      <c r="HK38" s="58"/>
      <c r="HL38" s="58"/>
      <c r="HM38" s="58"/>
      <c r="HN38" s="58"/>
      <c r="HO38" s="58"/>
      <c r="HP38" s="58"/>
      <c r="HQ38" s="58"/>
      <c r="HR38" s="58"/>
      <c r="HS38" s="58"/>
      <c r="HT38" s="2"/>
    </row>
    <row r="39" spans="1:228" x14ac:dyDescent="0.75">
      <c r="A39" s="95">
        <f t="shared" si="5"/>
        <v>205</v>
      </c>
      <c r="B39" s="2" t="str">
        <f t="shared" si="2"/>
        <v>Vetches</v>
      </c>
      <c r="C39" s="60">
        <f t="shared" si="3"/>
        <v>51.574669999999998</v>
      </c>
      <c r="D39" s="40" t="str">
        <f t="shared" si="8"/>
        <v/>
      </c>
      <c r="E39" s="40" t="str">
        <f t="shared" si="7"/>
        <v/>
      </c>
      <c r="F39" s="40">
        <f t="shared" si="7"/>
        <v>51.574669999999998</v>
      </c>
      <c r="G39" s="40" t="str">
        <f t="shared" si="7"/>
        <v/>
      </c>
      <c r="H39" s="40" t="str">
        <f t="shared" si="7"/>
        <v/>
      </c>
      <c r="I39" s="40" t="str">
        <f t="shared" si="7"/>
        <v/>
      </c>
      <c r="J39" s="40" t="str">
        <f t="shared" si="7"/>
        <v/>
      </c>
      <c r="K39" s="40" t="str">
        <f t="shared" si="7"/>
        <v/>
      </c>
      <c r="L39" s="2"/>
      <c r="M39" s="70" t="s">
        <v>414</v>
      </c>
      <c r="N39" s="70" t="s">
        <v>1051</v>
      </c>
      <c r="O39" s="2" t="s">
        <v>4</v>
      </c>
      <c r="P39" s="58">
        <v>205</v>
      </c>
      <c r="Q39" s="60" t="s">
        <v>812</v>
      </c>
      <c r="R39" s="60"/>
      <c r="S39" s="60"/>
      <c r="T39" s="60">
        <v>629.9556</v>
      </c>
      <c r="U39" s="60"/>
      <c r="V39" s="60"/>
      <c r="W39" s="60"/>
      <c r="X39" s="60"/>
      <c r="Y39" s="60"/>
      <c r="Z39" s="60">
        <v>294.91030000000001</v>
      </c>
      <c r="AA39" s="60">
        <v>1843.356</v>
      </c>
      <c r="AB39" s="60"/>
      <c r="AC39" s="60"/>
      <c r="AD39" s="60"/>
      <c r="AE39" s="60"/>
      <c r="AF39" s="60"/>
      <c r="AG39" s="60"/>
      <c r="AH39" s="60">
        <v>877.58010000000002</v>
      </c>
      <c r="AI39" s="60"/>
      <c r="AJ39" s="60"/>
      <c r="AK39" s="60">
        <v>856.15390000000002</v>
      </c>
      <c r="AL39" s="60">
        <v>34.828519999999997</v>
      </c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>
        <v>769.91890000000001</v>
      </c>
      <c r="BL39" s="60"/>
      <c r="BM39" s="60"/>
      <c r="BN39" s="60"/>
      <c r="BO39" s="60"/>
      <c r="BP39" s="60"/>
      <c r="BQ39" s="60">
        <v>267.94459999999998</v>
      </c>
      <c r="BR39" s="60"/>
      <c r="BS39" s="58">
        <v>556.9896</v>
      </c>
      <c r="BT39" s="58">
        <v>1464.58</v>
      </c>
      <c r="BU39" s="58"/>
      <c r="BV39" s="58">
        <v>356.58550000000002</v>
      </c>
      <c r="BW39" s="58"/>
      <c r="BX39" s="58">
        <v>388.0566</v>
      </c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>
        <v>1559.01</v>
      </c>
      <c r="CN39" s="58"/>
      <c r="CO39" s="58"/>
      <c r="CP39" s="58"/>
      <c r="CQ39" s="58"/>
      <c r="CR39" s="58"/>
      <c r="CS39" s="58"/>
      <c r="CT39" s="58">
        <v>246.59899999999999</v>
      </c>
      <c r="CU39" s="58"/>
      <c r="CV39" s="58">
        <v>1130.604</v>
      </c>
      <c r="CW39" s="58"/>
      <c r="CX39" s="58"/>
      <c r="CY39" s="58"/>
      <c r="CZ39" s="58"/>
      <c r="DA39" s="58"/>
      <c r="DB39" s="58"/>
      <c r="DC39" s="58"/>
      <c r="DD39" s="58">
        <v>196.74029999999999</v>
      </c>
      <c r="DE39" s="58"/>
      <c r="DF39" s="58">
        <v>1028.7090000000001</v>
      </c>
      <c r="DG39" s="58"/>
      <c r="DH39" s="58"/>
      <c r="DI39" s="58"/>
      <c r="DJ39" s="58"/>
      <c r="DK39" s="58"/>
      <c r="DL39" s="58"/>
      <c r="DM39" s="58"/>
      <c r="DN39" s="58"/>
      <c r="DO39" s="58"/>
      <c r="DP39" s="58"/>
      <c r="DQ39" s="58">
        <v>361.75420000000003</v>
      </c>
      <c r="DR39" s="58"/>
      <c r="DS39" s="58"/>
      <c r="DT39" s="58"/>
      <c r="DU39" s="58"/>
      <c r="DV39" s="58"/>
      <c r="DW39" s="58"/>
      <c r="DX39" s="58">
        <v>197.4855</v>
      </c>
      <c r="DY39" s="58"/>
      <c r="DZ39" s="58">
        <v>199.8203</v>
      </c>
      <c r="EA39" s="58">
        <v>575.51080000000002</v>
      </c>
      <c r="EB39" s="58">
        <v>513.45330000000001</v>
      </c>
      <c r="EC39" s="58"/>
      <c r="ED39" s="58"/>
      <c r="EE39" s="58">
        <v>51.574669999999998</v>
      </c>
      <c r="EF39" s="58"/>
      <c r="EG39" s="58">
        <v>764.82619999999997</v>
      </c>
      <c r="EH39" s="58"/>
      <c r="EI39" s="58">
        <v>848.82799999999997</v>
      </c>
      <c r="EJ39" s="58"/>
      <c r="EK39" s="58"/>
      <c r="EL39" s="58"/>
      <c r="EM39" s="58"/>
      <c r="EN39" s="58"/>
      <c r="EO39" s="58"/>
      <c r="EP39" s="58"/>
      <c r="EQ39" s="58"/>
      <c r="ER39" s="58"/>
      <c r="ES39" s="58"/>
      <c r="ET39" s="58"/>
      <c r="EU39" s="58"/>
      <c r="EV39" s="58"/>
      <c r="EW39" s="58"/>
      <c r="EX39" s="58"/>
      <c r="EY39" s="58"/>
      <c r="EZ39" s="58"/>
      <c r="FA39" s="58"/>
      <c r="FB39" s="58"/>
      <c r="FC39" s="58"/>
      <c r="FD39" s="58"/>
      <c r="FE39" s="58"/>
      <c r="FF39" s="58"/>
      <c r="FG39" s="58"/>
      <c r="FH39" s="58"/>
      <c r="FI39" s="58"/>
      <c r="FJ39" s="58"/>
      <c r="FK39" s="58">
        <v>387.75099999999998</v>
      </c>
      <c r="FL39" s="58"/>
      <c r="FM39" s="58"/>
      <c r="FN39" s="58"/>
      <c r="FO39" s="58"/>
      <c r="FP39" s="58"/>
      <c r="FQ39" s="58"/>
      <c r="FR39" s="58"/>
      <c r="FS39" s="58"/>
      <c r="FT39" s="58">
        <v>227.98159999999999</v>
      </c>
      <c r="FU39" s="58"/>
      <c r="FV39" s="58"/>
      <c r="FW39" s="58"/>
      <c r="FX39" s="58"/>
      <c r="FY39" s="58"/>
      <c r="FZ39" s="58"/>
      <c r="GA39" s="58"/>
      <c r="GB39" s="58"/>
      <c r="GC39" s="58"/>
      <c r="GD39" s="58"/>
      <c r="GE39" s="58"/>
      <c r="GF39" s="58"/>
      <c r="GG39" s="58"/>
      <c r="GH39" s="58"/>
      <c r="GI39" s="58"/>
      <c r="GJ39" s="58">
        <v>202.7039</v>
      </c>
      <c r="GK39" s="58"/>
      <c r="GL39" s="58"/>
      <c r="GM39" s="58"/>
      <c r="GN39" s="58"/>
      <c r="GO39" s="58"/>
      <c r="GP39" s="58"/>
      <c r="GQ39" s="58"/>
      <c r="GR39" s="58"/>
      <c r="GS39" s="58"/>
      <c r="GT39" s="58"/>
      <c r="GU39" s="58"/>
      <c r="GV39" s="58"/>
      <c r="GW39" s="58"/>
      <c r="GX39" s="58"/>
      <c r="GY39" s="58">
        <v>402.73770000000002</v>
      </c>
      <c r="GZ39" s="58">
        <v>351.58859999999999</v>
      </c>
      <c r="HA39" s="58"/>
      <c r="HB39" s="58"/>
      <c r="HC39" s="58"/>
      <c r="HD39" s="58">
        <v>247.51050000000001</v>
      </c>
      <c r="HE39" s="58"/>
      <c r="HF39" s="58"/>
      <c r="HG39" s="58"/>
      <c r="HH39" s="58"/>
      <c r="HI39" s="58"/>
      <c r="HJ39" s="58"/>
      <c r="HK39" s="58"/>
      <c r="HL39" s="58"/>
      <c r="HM39" s="58"/>
      <c r="HN39" s="58"/>
      <c r="HO39" s="58"/>
      <c r="HP39" s="58"/>
      <c r="HQ39" s="58"/>
      <c r="HR39" s="58"/>
      <c r="HS39" s="58"/>
      <c r="HT39" s="2"/>
    </row>
    <row r="40" spans="1:228" x14ac:dyDescent="0.75">
      <c r="A40" s="95">
        <f t="shared" si="5"/>
        <v>210</v>
      </c>
      <c r="B40" s="2" t="str">
        <f t="shared" si="2"/>
        <v>Lupins</v>
      </c>
      <c r="C40" s="60">
        <f t="shared" si="3"/>
        <v>0</v>
      </c>
      <c r="D40" s="40" t="str">
        <f t="shared" si="8"/>
        <v/>
      </c>
      <c r="E40" s="40" t="str">
        <f t="shared" si="7"/>
        <v/>
      </c>
      <c r="F40" s="40" t="str">
        <f t="shared" si="7"/>
        <v/>
      </c>
      <c r="G40" s="40" t="str">
        <f t="shared" si="7"/>
        <v/>
      </c>
      <c r="H40" s="40" t="str">
        <f t="shared" si="7"/>
        <v/>
      </c>
      <c r="I40" s="40" t="str">
        <f t="shared" si="7"/>
        <v/>
      </c>
      <c r="J40" s="40" t="str">
        <f t="shared" si="7"/>
        <v/>
      </c>
      <c r="K40" s="40" t="str">
        <f t="shared" si="7"/>
        <v/>
      </c>
      <c r="L40" s="2"/>
      <c r="M40" s="70" t="s">
        <v>415</v>
      </c>
      <c r="N40" s="70" t="s">
        <v>422</v>
      </c>
      <c r="O40" s="2" t="s">
        <v>4</v>
      </c>
      <c r="P40" s="58">
        <v>210</v>
      </c>
      <c r="Q40" s="60" t="s">
        <v>813</v>
      </c>
      <c r="R40" s="60"/>
      <c r="S40" s="60"/>
      <c r="T40" s="60"/>
      <c r="U40" s="60"/>
      <c r="V40" s="60">
        <v>97.917019999999994</v>
      </c>
      <c r="W40" s="60"/>
      <c r="X40" s="60"/>
      <c r="Y40" s="60"/>
      <c r="Z40" s="60">
        <v>236.7903</v>
      </c>
      <c r="AA40" s="60">
        <v>1841.115</v>
      </c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>
        <v>21.176629999999999</v>
      </c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>
        <v>387.18540000000002</v>
      </c>
      <c r="AX40" s="60">
        <v>238.71860000000001</v>
      </c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>
        <v>119.63379999999999</v>
      </c>
      <c r="BM40" s="60"/>
      <c r="BN40" s="60"/>
      <c r="BO40" s="60"/>
      <c r="BP40" s="60"/>
      <c r="BQ40" s="60"/>
      <c r="BR40" s="60">
        <v>304.64330000000001</v>
      </c>
      <c r="BS40" s="58">
        <v>926.83169999999996</v>
      </c>
      <c r="BT40" s="58"/>
      <c r="BU40" s="58"/>
      <c r="BV40" s="58">
        <v>356.15910000000002</v>
      </c>
      <c r="BW40" s="58"/>
      <c r="BX40" s="58"/>
      <c r="BY40" s="58"/>
      <c r="BZ40" s="58"/>
      <c r="CA40" s="58">
        <v>131.42769999999999</v>
      </c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>
        <v>1798.3440000000001</v>
      </c>
      <c r="CN40" s="58"/>
      <c r="CO40" s="58"/>
      <c r="CP40" s="58"/>
      <c r="CQ40" s="58"/>
      <c r="CR40" s="58"/>
      <c r="CS40" s="58"/>
      <c r="CT40" s="58"/>
      <c r="CU40" s="58"/>
      <c r="CV40" s="58">
        <v>530.49580000000003</v>
      </c>
      <c r="CW40" s="58"/>
      <c r="CX40" s="58"/>
      <c r="CY40" s="58"/>
      <c r="CZ40" s="58"/>
      <c r="DA40" s="58"/>
      <c r="DB40" s="58"/>
      <c r="DC40" s="58"/>
      <c r="DD40" s="58">
        <v>342.2604</v>
      </c>
      <c r="DE40" s="58"/>
      <c r="DF40" s="58"/>
      <c r="DG40" s="58"/>
      <c r="DH40" s="58"/>
      <c r="DI40" s="58"/>
      <c r="DJ40" s="58"/>
      <c r="DK40" s="58"/>
      <c r="DL40" s="58"/>
      <c r="DM40" s="58"/>
      <c r="DN40" s="58"/>
      <c r="DO40" s="58"/>
      <c r="DP40" s="58"/>
      <c r="DQ40" s="58">
        <v>364.11700000000002</v>
      </c>
      <c r="DR40" s="58"/>
      <c r="DS40" s="58"/>
      <c r="DT40" s="58"/>
      <c r="DU40" s="58"/>
      <c r="DV40" s="58"/>
      <c r="DW40" s="58"/>
      <c r="DX40" s="58">
        <v>355.28289999999998</v>
      </c>
      <c r="DY40" s="58"/>
      <c r="DZ40" s="58">
        <v>188.29169999999999</v>
      </c>
      <c r="EA40" s="58">
        <v>303.1574</v>
      </c>
      <c r="EB40" s="58"/>
      <c r="EC40" s="58"/>
      <c r="ED40" s="58"/>
      <c r="EE40" s="58"/>
      <c r="EF40" s="58"/>
      <c r="EG40" s="58"/>
      <c r="EH40" s="58"/>
      <c r="EI40" s="58"/>
      <c r="EJ40" s="58"/>
      <c r="EK40" s="58"/>
      <c r="EL40" s="58"/>
      <c r="EM40" s="58"/>
      <c r="EN40" s="58"/>
      <c r="EO40" s="58"/>
      <c r="EP40" s="58"/>
      <c r="EQ40" s="58"/>
      <c r="ER40" s="58"/>
      <c r="ES40" s="58"/>
      <c r="ET40" s="58"/>
      <c r="EU40" s="58"/>
      <c r="EV40" s="58"/>
      <c r="EW40" s="58"/>
      <c r="EX40" s="58"/>
      <c r="EY40" s="58"/>
      <c r="EZ40" s="58"/>
      <c r="FA40" s="58"/>
      <c r="FB40" s="58"/>
      <c r="FC40" s="58"/>
      <c r="FD40" s="58"/>
      <c r="FE40" s="58"/>
      <c r="FF40" s="58"/>
      <c r="FG40" s="58"/>
      <c r="FH40" s="58">
        <v>1236.6489999999999</v>
      </c>
      <c r="FI40" s="58"/>
      <c r="FJ40" s="58"/>
      <c r="FK40" s="58">
        <v>240.10339999999999</v>
      </c>
      <c r="FL40" s="58"/>
      <c r="FM40" s="58"/>
      <c r="FN40" s="58">
        <v>294.125</v>
      </c>
      <c r="FO40" s="58"/>
      <c r="FP40" s="58"/>
      <c r="FQ40" s="58"/>
      <c r="FR40" s="58"/>
      <c r="FS40" s="58"/>
      <c r="FT40" s="58">
        <v>227.982</v>
      </c>
      <c r="FU40" s="58"/>
      <c r="FV40" s="58"/>
      <c r="FW40" s="58"/>
      <c r="FX40" s="58"/>
      <c r="FY40" s="58"/>
      <c r="FZ40" s="58"/>
      <c r="GA40" s="58"/>
      <c r="GB40" s="58"/>
      <c r="GC40" s="58"/>
      <c r="GD40" s="58"/>
      <c r="GE40" s="58"/>
      <c r="GF40" s="58"/>
      <c r="GG40" s="58"/>
      <c r="GH40" s="58"/>
      <c r="GI40" s="58"/>
      <c r="GJ40" s="58">
        <v>192.42429999999999</v>
      </c>
      <c r="GK40" s="58"/>
      <c r="GL40" s="58"/>
      <c r="GM40" s="58"/>
      <c r="GN40" s="58"/>
      <c r="GO40" s="58"/>
      <c r="GP40" s="58"/>
      <c r="GQ40" s="58"/>
      <c r="GR40" s="58"/>
      <c r="GS40" s="58"/>
      <c r="GT40" s="58"/>
      <c r="GU40" s="58"/>
      <c r="GV40" s="58"/>
      <c r="GW40" s="58"/>
      <c r="GX40" s="58"/>
      <c r="GY40" s="58"/>
      <c r="GZ40" s="58"/>
      <c r="HA40" s="58"/>
      <c r="HB40" s="58"/>
      <c r="HC40" s="58"/>
      <c r="HD40" s="58">
        <v>248.24100000000001</v>
      </c>
      <c r="HE40" s="58"/>
      <c r="HF40" s="58"/>
      <c r="HG40" s="58"/>
      <c r="HH40" s="58"/>
      <c r="HI40" s="58"/>
      <c r="HJ40" s="58"/>
      <c r="HK40" s="58"/>
      <c r="HL40" s="58"/>
      <c r="HM40" s="58"/>
      <c r="HN40" s="58"/>
      <c r="HO40" s="58"/>
      <c r="HP40" s="58"/>
      <c r="HQ40" s="58">
        <v>153.7824</v>
      </c>
      <c r="HR40" s="58"/>
      <c r="HS40" s="58"/>
      <c r="HT40" s="2"/>
    </row>
    <row r="41" spans="1:228" x14ac:dyDescent="0.75">
      <c r="A41" s="95">
        <f t="shared" si="5"/>
        <v>211</v>
      </c>
      <c r="B41" s="2" t="str">
        <f t="shared" si="2"/>
        <v>Pulses, nes</v>
      </c>
      <c r="C41" s="60">
        <f t="shared" si="3"/>
        <v>346.83190000000002</v>
      </c>
      <c r="D41" s="40" t="str">
        <f t="shared" si="8"/>
        <v/>
      </c>
      <c r="E41" s="40" t="str">
        <f t="shared" si="7"/>
        <v/>
      </c>
      <c r="F41" s="40">
        <f t="shared" si="7"/>
        <v>346.83190000000002</v>
      </c>
      <c r="G41" s="40" t="str">
        <f t="shared" si="7"/>
        <v/>
      </c>
      <c r="H41" s="40" t="str">
        <f t="shared" si="7"/>
        <v/>
      </c>
      <c r="I41" s="40" t="str">
        <f t="shared" si="7"/>
        <v/>
      </c>
      <c r="J41" s="40" t="str">
        <f t="shared" si="7"/>
        <v/>
      </c>
      <c r="K41" s="40" t="str">
        <f t="shared" si="7"/>
        <v/>
      </c>
      <c r="L41" s="2"/>
      <c r="M41" s="70" t="s">
        <v>417</v>
      </c>
      <c r="N41" s="70" t="s">
        <v>424</v>
      </c>
      <c r="O41" s="2" t="s">
        <v>4</v>
      </c>
      <c r="P41" s="58">
        <v>211</v>
      </c>
      <c r="Q41" s="60" t="s">
        <v>814</v>
      </c>
      <c r="R41" s="60"/>
      <c r="S41" s="60"/>
      <c r="T41" s="60">
        <v>1268.5250000000001</v>
      </c>
      <c r="U41" s="60"/>
      <c r="V41" s="60"/>
      <c r="W41" s="60">
        <v>917.52149999999995</v>
      </c>
      <c r="X41" s="60"/>
      <c r="Y41" s="60"/>
      <c r="Z41" s="60"/>
      <c r="AA41" s="60">
        <v>4850.8029999999999</v>
      </c>
      <c r="AB41" s="60">
        <v>1295.452</v>
      </c>
      <c r="AC41" s="60"/>
      <c r="AD41" s="60"/>
      <c r="AE41" s="60"/>
      <c r="AF41" s="60">
        <v>294.32279999999997</v>
      </c>
      <c r="AG41" s="60">
        <v>350.24810000000002</v>
      </c>
      <c r="AH41" s="60"/>
      <c r="AI41" s="60"/>
      <c r="AJ41" s="60"/>
      <c r="AK41" s="60"/>
      <c r="AL41" s="60"/>
      <c r="AM41" s="60"/>
      <c r="AN41" s="60"/>
      <c r="AO41" s="60"/>
      <c r="AP41" s="60"/>
      <c r="AQ41" s="60">
        <v>3525.1109999999999</v>
      </c>
      <c r="AR41" s="60"/>
      <c r="AS41" s="60">
        <v>654.61189999999999</v>
      </c>
      <c r="AT41" s="60">
        <v>1139.018</v>
      </c>
      <c r="AU41" s="60"/>
      <c r="AV41" s="60"/>
      <c r="AW41" s="60"/>
      <c r="AX41" s="60"/>
      <c r="AY41" s="60">
        <v>912.73820000000001</v>
      </c>
      <c r="AZ41" s="60">
        <v>175.8194</v>
      </c>
      <c r="BA41" s="60">
        <v>486.97019999999998</v>
      </c>
      <c r="BB41" s="60"/>
      <c r="BC41" s="60"/>
      <c r="BD41" s="60"/>
      <c r="BE41" s="60"/>
      <c r="BF41" s="60"/>
      <c r="BG41" s="60">
        <v>1583.13</v>
      </c>
      <c r="BH41" s="60"/>
      <c r="BI41" s="60"/>
      <c r="BJ41" s="60"/>
      <c r="BK41" s="60">
        <v>1013.734</v>
      </c>
      <c r="BL41" s="60">
        <v>119.3866</v>
      </c>
      <c r="BM41" s="60"/>
      <c r="BN41" s="60"/>
      <c r="BO41" s="60">
        <v>174.84819999999999</v>
      </c>
      <c r="BP41" s="60"/>
      <c r="BQ41" s="60">
        <v>292.02330000000001</v>
      </c>
      <c r="BR41" s="60"/>
      <c r="BS41" s="58">
        <v>633.29139999999995</v>
      </c>
      <c r="BT41" s="58">
        <v>1591.9169999999999</v>
      </c>
      <c r="BU41" s="58"/>
      <c r="BV41" s="58">
        <v>414.67399999999998</v>
      </c>
      <c r="BW41" s="58"/>
      <c r="BX41" s="58">
        <v>487.21359999999999</v>
      </c>
      <c r="BY41" s="58"/>
      <c r="BZ41" s="58">
        <v>997.98130000000003</v>
      </c>
      <c r="CA41" s="58">
        <v>343.3648</v>
      </c>
      <c r="CB41" s="58"/>
      <c r="CC41" s="58"/>
      <c r="CD41" s="58"/>
      <c r="CE41" s="58">
        <v>440.85669999999999</v>
      </c>
      <c r="CF41" s="58"/>
      <c r="CG41" s="58">
        <v>184.54230000000001</v>
      </c>
      <c r="CH41" s="58">
        <v>18.999669999999998</v>
      </c>
      <c r="CI41" s="58"/>
      <c r="CJ41" s="58">
        <v>72.459370000000007</v>
      </c>
      <c r="CK41" s="58"/>
      <c r="CL41" s="58"/>
      <c r="CM41" s="58">
        <v>2830.79</v>
      </c>
      <c r="CN41" s="58"/>
      <c r="CO41" s="58"/>
      <c r="CP41" s="58"/>
      <c r="CQ41" s="58"/>
      <c r="CR41" s="58"/>
      <c r="CS41" s="58"/>
      <c r="CT41" s="58"/>
      <c r="CU41" s="58"/>
      <c r="CV41" s="58">
        <v>920.3075</v>
      </c>
      <c r="CW41" s="58">
        <v>348.96499999999997</v>
      </c>
      <c r="CX41" s="58">
        <v>1366.999</v>
      </c>
      <c r="CY41" s="58"/>
      <c r="CZ41" s="58">
        <v>1649.0070000000001</v>
      </c>
      <c r="DA41" s="58"/>
      <c r="DB41" s="58"/>
      <c r="DC41" s="58">
        <v>1122.079</v>
      </c>
      <c r="DD41" s="58">
        <v>267.15300000000002</v>
      </c>
      <c r="DE41" s="58"/>
      <c r="DF41" s="58"/>
      <c r="DG41" s="58"/>
      <c r="DH41" s="58"/>
      <c r="DI41" s="58">
        <v>774.47360000000003</v>
      </c>
      <c r="DJ41" s="58">
        <v>508.08800000000002</v>
      </c>
      <c r="DK41" s="58"/>
      <c r="DL41" s="58"/>
      <c r="DM41" s="58"/>
      <c r="DN41" s="58">
        <v>3219.8229999999999</v>
      </c>
      <c r="DO41" s="58"/>
      <c r="DP41" s="58">
        <v>618.29110000000003</v>
      </c>
      <c r="DQ41" s="58">
        <v>949.61630000000002</v>
      </c>
      <c r="DR41" s="58"/>
      <c r="DS41" s="58"/>
      <c r="DT41" s="58">
        <v>10386.75</v>
      </c>
      <c r="DU41" s="58"/>
      <c r="DV41" s="58"/>
      <c r="DW41" s="58"/>
      <c r="DX41" s="58">
        <v>177.7585</v>
      </c>
      <c r="DY41" s="58">
        <v>196.9444</v>
      </c>
      <c r="DZ41" s="58">
        <v>701.91240000000005</v>
      </c>
      <c r="EA41" s="58">
        <v>333.29289999999997</v>
      </c>
      <c r="EB41" s="58"/>
      <c r="EC41" s="58">
        <v>875.07640000000004</v>
      </c>
      <c r="ED41" s="58"/>
      <c r="EE41" s="58">
        <v>346.83190000000002</v>
      </c>
      <c r="EF41" s="58"/>
      <c r="EG41" s="58">
        <v>721.75800000000004</v>
      </c>
      <c r="EH41" s="58">
        <v>130.9221</v>
      </c>
      <c r="EI41" s="58"/>
      <c r="EJ41" s="58"/>
      <c r="EK41" s="58"/>
      <c r="EL41" s="58">
        <v>502.8494</v>
      </c>
      <c r="EM41" s="58">
        <v>39.090600000000002</v>
      </c>
      <c r="EN41" s="58"/>
      <c r="EO41" s="58"/>
      <c r="EP41" s="58"/>
      <c r="EQ41" s="58"/>
      <c r="ER41" s="58"/>
      <c r="ES41" s="58"/>
      <c r="ET41" s="58">
        <v>667.6354</v>
      </c>
      <c r="EU41" s="58">
        <v>4317</v>
      </c>
      <c r="EV41" s="58">
        <v>229.34049999999999</v>
      </c>
      <c r="EW41" s="58">
        <v>260.43599999999998</v>
      </c>
      <c r="EX41" s="58"/>
      <c r="EY41" s="58"/>
      <c r="EZ41" s="58"/>
      <c r="FA41" s="58"/>
      <c r="FB41" s="58">
        <v>795.01099999999997</v>
      </c>
      <c r="FC41" s="58"/>
      <c r="FD41" s="58"/>
      <c r="FE41" s="58"/>
      <c r="FF41" s="58">
        <v>1038.258</v>
      </c>
      <c r="FG41" s="58">
        <v>1396.7149999999999</v>
      </c>
      <c r="FH41" s="58">
        <v>517.51900000000001</v>
      </c>
      <c r="FI41" s="58">
        <v>788.42909999999995</v>
      </c>
      <c r="FJ41" s="58"/>
      <c r="FK41" s="58">
        <v>365.48759999999999</v>
      </c>
      <c r="FL41" s="58"/>
      <c r="FM41" s="58"/>
      <c r="FN41" s="58"/>
      <c r="FO41" s="58"/>
      <c r="FP41" s="58"/>
      <c r="FQ41" s="58"/>
      <c r="FR41" s="58"/>
      <c r="FS41" s="58">
        <v>1544.845</v>
      </c>
      <c r="FT41" s="58">
        <v>227.9838</v>
      </c>
      <c r="FU41" s="58"/>
      <c r="FV41" s="58">
        <v>1305.8230000000001</v>
      </c>
      <c r="FW41" s="58"/>
      <c r="FX41" s="58">
        <v>398.51429999999999</v>
      </c>
      <c r="FY41" s="58"/>
      <c r="FZ41" s="58"/>
      <c r="GA41" s="58"/>
      <c r="GB41" s="58"/>
      <c r="GC41" s="58"/>
      <c r="GD41" s="58"/>
      <c r="GE41" s="58"/>
      <c r="GF41" s="58"/>
      <c r="GG41" s="58"/>
      <c r="GH41" s="58"/>
      <c r="GI41" s="58">
        <v>3170.5390000000002</v>
      </c>
      <c r="GJ41" s="58">
        <v>250.0215</v>
      </c>
      <c r="GK41" s="58"/>
      <c r="GL41" s="58"/>
      <c r="GM41" s="58"/>
      <c r="GN41" s="58"/>
      <c r="GO41" s="58"/>
      <c r="GP41" s="58">
        <v>1820.452</v>
      </c>
      <c r="GQ41" s="58"/>
      <c r="GR41" s="58">
        <v>691.58450000000005</v>
      </c>
      <c r="GS41" s="58">
        <v>2263.0639999999999</v>
      </c>
      <c r="GT41" s="58"/>
      <c r="GU41" s="58"/>
      <c r="GV41" s="58"/>
      <c r="GW41" s="58"/>
      <c r="GX41" s="58">
        <v>2154.636</v>
      </c>
      <c r="GY41" s="58">
        <v>406.63819999999998</v>
      </c>
      <c r="GZ41" s="58">
        <v>787.827</v>
      </c>
      <c r="HA41" s="58"/>
      <c r="HB41" s="58">
        <v>200.25720000000001</v>
      </c>
      <c r="HC41" s="58"/>
      <c r="HD41" s="58">
        <v>248.2381</v>
      </c>
      <c r="HE41" s="58"/>
      <c r="HF41" s="58"/>
      <c r="HG41" s="58"/>
      <c r="HH41" s="58"/>
      <c r="HI41" s="58"/>
      <c r="HJ41" s="58"/>
      <c r="HK41" s="58"/>
      <c r="HL41" s="58">
        <v>1219.4359999999999</v>
      </c>
      <c r="HM41" s="58"/>
      <c r="HN41" s="58"/>
      <c r="HO41" s="58"/>
      <c r="HP41" s="58">
        <v>1180.2940000000001</v>
      </c>
      <c r="HQ41" s="58"/>
      <c r="HR41" s="58">
        <v>648.55050000000006</v>
      </c>
      <c r="HS41" s="58">
        <v>354.96480000000003</v>
      </c>
      <c r="HT41" s="2"/>
    </row>
    <row r="42" spans="1:228" x14ac:dyDescent="0.75">
      <c r="A42" s="95">
        <f t="shared" si="5"/>
        <v>216</v>
      </c>
      <c r="B42" s="2" t="str">
        <f t="shared" si="2"/>
        <v>Brazil nuts, with shell</v>
      </c>
      <c r="C42" s="60">
        <f t="shared" si="3"/>
        <v>0</v>
      </c>
      <c r="D42" s="40" t="str">
        <f t="shared" si="8"/>
        <v/>
      </c>
      <c r="E42" s="40" t="str">
        <f t="shared" si="7"/>
        <v/>
      </c>
      <c r="F42" s="40" t="str">
        <f t="shared" si="7"/>
        <v/>
      </c>
      <c r="G42" s="40" t="str">
        <f t="shared" si="7"/>
        <v/>
      </c>
      <c r="H42" s="40" t="str">
        <f t="shared" si="7"/>
        <v/>
      </c>
      <c r="I42" s="40" t="str">
        <f t="shared" si="7"/>
        <v/>
      </c>
      <c r="J42" s="40" t="str">
        <f t="shared" si="7"/>
        <v/>
      </c>
      <c r="K42" s="40" t="str">
        <f t="shared" si="7"/>
        <v/>
      </c>
      <c r="L42" s="2"/>
      <c r="M42" s="70" t="s">
        <v>420</v>
      </c>
      <c r="N42" s="70" t="s">
        <v>1052</v>
      </c>
      <c r="O42" s="2" t="s">
        <v>4</v>
      </c>
      <c r="P42" s="58">
        <v>216</v>
      </c>
      <c r="Q42" s="60" t="s">
        <v>815</v>
      </c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>
        <v>882.36860000000001</v>
      </c>
      <c r="AP42" s="60">
        <v>660.06849999999997</v>
      </c>
      <c r="AQ42" s="60"/>
      <c r="AR42" s="60"/>
      <c r="AS42" s="60"/>
      <c r="AT42" s="60"/>
      <c r="AU42" s="60"/>
      <c r="AV42" s="60"/>
      <c r="AW42" s="60"/>
      <c r="AX42" s="60"/>
      <c r="AY42" s="60"/>
      <c r="AZ42" s="60">
        <v>126.2869</v>
      </c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58"/>
      <c r="CV42" s="58"/>
      <c r="CW42" s="58"/>
      <c r="CX42" s="58"/>
      <c r="CY42" s="58"/>
      <c r="CZ42" s="58"/>
      <c r="DA42" s="58"/>
      <c r="DB42" s="58"/>
      <c r="DC42" s="58"/>
      <c r="DD42" s="58"/>
      <c r="DE42" s="58"/>
      <c r="DF42" s="58"/>
      <c r="DG42" s="58"/>
      <c r="DH42" s="58"/>
      <c r="DI42" s="58"/>
      <c r="DJ42" s="58"/>
      <c r="DK42" s="58"/>
      <c r="DL42" s="58"/>
      <c r="DM42" s="58"/>
      <c r="DN42" s="58"/>
      <c r="DO42" s="58"/>
      <c r="DP42" s="58"/>
      <c r="DQ42" s="58"/>
      <c r="DR42" s="58"/>
      <c r="DS42" s="58"/>
      <c r="DT42" s="58"/>
      <c r="DU42" s="58"/>
      <c r="DV42" s="58"/>
      <c r="DW42" s="58"/>
      <c r="DX42" s="58"/>
      <c r="DY42" s="58"/>
      <c r="DZ42" s="58"/>
      <c r="EA42" s="58"/>
      <c r="EB42" s="58"/>
      <c r="EC42" s="58"/>
      <c r="ED42" s="58"/>
      <c r="EE42" s="58"/>
      <c r="EF42" s="58"/>
      <c r="EG42" s="58"/>
      <c r="EH42" s="58"/>
      <c r="EI42" s="58"/>
      <c r="EJ42" s="58"/>
      <c r="EK42" s="58"/>
      <c r="EL42" s="58"/>
      <c r="EM42" s="58"/>
      <c r="EN42" s="58"/>
      <c r="EO42" s="58"/>
      <c r="EP42" s="58"/>
      <c r="EQ42" s="58"/>
      <c r="ER42" s="58"/>
      <c r="ES42" s="58"/>
      <c r="ET42" s="58"/>
      <c r="EU42" s="58"/>
      <c r="EV42" s="58"/>
      <c r="EW42" s="58"/>
      <c r="EX42" s="58"/>
      <c r="EY42" s="58"/>
      <c r="EZ42" s="58"/>
      <c r="FA42" s="58"/>
      <c r="FB42" s="58"/>
      <c r="FC42" s="58"/>
      <c r="FD42" s="58"/>
      <c r="FE42" s="58"/>
      <c r="FF42" s="58"/>
      <c r="FG42" s="58"/>
      <c r="FH42" s="58">
        <v>1422.229</v>
      </c>
      <c r="FI42" s="58"/>
      <c r="FJ42" s="58"/>
      <c r="FK42" s="58"/>
      <c r="FL42" s="58"/>
      <c r="FM42" s="58"/>
      <c r="FN42" s="58"/>
      <c r="FO42" s="58"/>
      <c r="FP42" s="58"/>
      <c r="FQ42" s="58"/>
      <c r="FR42" s="58"/>
      <c r="FS42" s="58"/>
      <c r="FT42" s="58"/>
      <c r="FU42" s="58"/>
      <c r="FV42" s="58"/>
      <c r="FW42" s="58"/>
      <c r="FX42" s="58"/>
      <c r="FY42" s="58"/>
      <c r="FZ42" s="58"/>
      <c r="GA42" s="58"/>
      <c r="GB42" s="58"/>
      <c r="GC42" s="58"/>
      <c r="GD42" s="58"/>
      <c r="GE42" s="58"/>
      <c r="GF42" s="58"/>
      <c r="GG42" s="58"/>
      <c r="GH42" s="58"/>
      <c r="GI42" s="58"/>
      <c r="GJ42" s="58"/>
      <c r="GK42" s="58"/>
      <c r="GL42" s="58"/>
      <c r="GM42" s="58"/>
      <c r="GN42" s="58"/>
      <c r="GO42" s="58"/>
      <c r="GP42" s="58"/>
      <c r="GQ42" s="58"/>
      <c r="GR42" s="58"/>
      <c r="GS42" s="58"/>
      <c r="GT42" s="58"/>
      <c r="GU42" s="58"/>
      <c r="GV42" s="58"/>
      <c r="GW42" s="58"/>
      <c r="GX42" s="58"/>
      <c r="GY42" s="58"/>
      <c r="GZ42" s="58"/>
      <c r="HA42" s="58"/>
      <c r="HB42" s="58"/>
      <c r="HC42" s="58"/>
      <c r="HD42" s="58"/>
      <c r="HE42" s="58"/>
      <c r="HF42" s="58"/>
      <c r="HG42" s="58"/>
      <c r="HH42" s="58"/>
      <c r="HI42" s="58"/>
      <c r="HJ42" s="58"/>
      <c r="HK42" s="58"/>
      <c r="HL42" s="58"/>
      <c r="HM42" s="58"/>
      <c r="HN42" s="58"/>
      <c r="HO42" s="58"/>
      <c r="HP42" s="58"/>
      <c r="HQ42" s="58"/>
      <c r="HR42" s="58"/>
      <c r="HS42" s="58"/>
      <c r="HT42" s="2"/>
    </row>
    <row r="43" spans="1:228" x14ac:dyDescent="0.75">
      <c r="A43" s="95">
        <f t="shared" si="5"/>
        <v>217</v>
      </c>
      <c r="B43" s="2" t="str">
        <f t="shared" si="2"/>
        <v>Cashew nuts, with shell</v>
      </c>
      <c r="C43" s="60">
        <f t="shared" si="3"/>
        <v>923.54705000000001</v>
      </c>
      <c r="D43" s="40" t="str">
        <f t="shared" si="8"/>
        <v/>
      </c>
      <c r="E43" s="40" t="str">
        <f t="shared" si="7"/>
        <v/>
      </c>
      <c r="F43" s="40">
        <f t="shared" si="7"/>
        <v>299.59410000000003</v>
      </c>
      <c r="G43" s="40">
        <f t="shared" si="7"/>
        <v>1547.5</v>
      </c>
      <c r="H43" s="40" t="str">
        <f t="shared" si="7"/>
        <v/>
      </c>
      <c r="I43" s="40" t="str">
        <f t="shared" si="7"/>
        <v/>
      </c>
      <c r="J43" s="40" t="str">
        <f t="shared" si="7"/>
        <v/>
      </c>
      <c r="K43" s="40" t="str">
        <f t="shared" si="7"/>
        <v/>
      </c>
      <c r="L43" s="2"/>
      <c r="M43" s="70" t="s">
        <v>1018</v>
      </c>
      <c r="N43" s="70" t="s">
        <v>1053</v>
      </c>
      <c r="O43" s="2" t="s">
        <v>4</v>
      </c>
      <c r="P43" s="58">
        <v>217</v>
      </c>
      <c r="Q43" s="60" t="s">
        <v>816</v>
      </c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>
        <v>1575.742</v>
      </c>
      <c r="AG43" s="60"/>
      <c r="AH43" s="60"/>
      <c r="AI43" s="60"/>
      <c r="AJ43" s="60"/>
      <c r="AK43" s="60"/>
      <c r="AL43" s="60"/>
      <c r="AM43" s="60">
        <v>1547.5</v>
      </c>
      <c r="AN43" s="60"/>
      <c r="AO43" s="60"/>
      <c r="AP43" s="60">
        <v>438.33499999999998</v>
      </c>
      <c r="AQ43" s="60"/>
      <c r="AR43" s="60"/>
      <c r="AS43" s="60"/>
      <c r="AT43" s="60"/>
      <c r="AU43" s="60"/>
      <c r="AV43" s="60"/>
      <c r="AW43" s="60"/>
      <c r="AX43" s="60"/>
      <c r="AY43" s="60">
        <v>9089.0280000000002</v>
      </c>
      <c r="AZ43" s="60">
        <v>223.18620000000001</v>
      </c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>
        <v>913.89779999999996</v>
      </c>
      <c r="BQ43" s="60"/>
      <c r="BR43" s="60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>
        <v>282.69319999999999</v>
      </c>
      <c r="CH43" s="58">
        <v>416.32580000000002</v>
      </c>
      <c r="CI43" s="58"/>
      <c r="CJ43" s="58"/>
      <c r="CK43" s="58"/>
      <c r="CL43" s="58"/>
      <c r="CM43" s="58"/>
      <c r="CN43" s="58"/>
      <c r="CO43" s="58"/>
      <c r="CP43" s="58"/>
      <c r="CQ43" s="58"/>
      <c r="CR43" s="58"/>
      <c r="CS43" s="58">
        <v>528.61239999999998</v>
      </c>
      <c r="CT43" s="58"/>
      <c r="CU43" s="58"/>
      <c r="CV43" s="58"/>
      <c r="CW43" s="58">
        <v>729.89390000000003</v>
      </c>
      <c r="CX43" s="58">
        <v>1340.2090000000001</v>
      </c>
      <c r="CY43" s="58"/>
      <c r="CZ43" s="58"/>
      <c r="DA43" s="58"/>
      <c r="DB43" s="58"/>
      <c r="DC43" s="58"/>
      <c r="DD43" s="58"/>
      <c r="DE43" s="58"/>
      <c r="DF43" s="58"/>
      <c r="DG43" s="58"/>
      <c r="DH43" s="58"/>
      <c r="DI43" s="58">
        <v>397.16570000000002</v>
      </c>
      <c r="DJ43" s="58"/>
      <c r="DK43" s="58"/>
      <c r="DL43" s="58"/>
      <c r="DM43" s="58"/>
      <c r="DN43" s="58"/>
      <c r="DO43" s="58"/>
      <c r="DP43" s="58"/>
      <c r="DQ43" s="58"/>
      <c r="DR43" s="58"/>
      <c r="DS43" s="58"/>
      <c r="DT43" s="58"/>
      <c r="DU43" s="58"/>
      <c r="DV43" s="58">
        <v>2535.9050000000002</v>
      </c>
      <c r="DW43" s="58"/>
      <c r="DX43" s="58"/>
      <c r="DY43" s="58"/>
      <c r="DZ43" s="58"/>
      <c r="EA43" s="58"/>
      <c r="EB43" s="58"/>
      <c r="EC43" s="58">
        <v>2897.6089999999999</v>
      </c>
      <c r="ED43" s="58"/>
      <c r="EE43" s="58">
        <v>299.59410000000003</v>
      </c>
      <c r="EF43" s="58"/>
      <c r="EG43" s="58"/>
      <c r="EH43" s="58"/>
      <c r="EI43" s="58"/>
      <c r="EJ43" s="58"/>
      <c r="EK43" s="58"/>
      <c r="EL43" s="58"/>
      <c r="EM43" s="58">
        <v>183.94229999999999</v>
      </c>
      <c r="EN43" s="58"/>
      <c r="EO43" s="58"/>
      <c r="EP43" s="58"/>
      <c r="EQ43" s="58"/>
      <c r="ER43" s="58"/>
      <c r="ES43" s="58">
        <v>1923.25</v>
      </c>
      <c r="ET43" s="58"/>
      <c r="EU43" s="58"/>
      <c r="EV43" s="58"/>
      <c r="EW43" s="58">
        <v>3087.4769999999999</v>
      </c>
      <c r="EX43" s="58"/>
      <c r="EY43" s="58"/>
      <c r="EZ43" s="58"/>
      <c r="FA43" s="58"/>
      <c r="FB43" s="58"/>
      <c r="FC43" s="58"/>
      <c r="FD43" s="58"/>
      <c r="FE43" s="58"/>
      <c r="FF43" s="58"/>
      <c r="FG43" s="58"/>
      <c r="FH43" s="58">
        <v>184.18709999999999</v>
      </c>
      <c r="FI43" s="58">
        <v>653.56730000000005</v>
      </c>
      <c r="FJ43" s="58"/>
      <c r="FK43" s="58"/>
      <c r="FL43" s="58"/>
      <c r="FM43" s="58"/>
      <c r="FN43" s="58"/>
      <c r="FO43" s="58"/>
      <c r="FP43" s="58"/>
      <c r="FQ43" s="58"/>
      <c r="FR43" s="58"/>
      <c r="FS43" s="58"/>
      <c r="FT43" s="58"/>
      <c r="FU43" s="58"/>
      <c r="FV43" s="58"/>
      <c r="FW43" s="58"/>
      <c r="FX43" s="58">
        <v>278.1841</v>
      </c>
      <c r="FY43" s="58"/>
      <c r="FZ43" s="58"/>
      <c r="GA43" s="58"/>
      <c r="GB43" s="58"/>
      <c r="GC43" s="58"/>
      <c r="GD43" s="58"/>
      <c r="GE43" s="58"/>
      <c r="GF43" s="58"/>
      <c r="GG43" s="58"/>
      <c r="GH43" s="58"/>
      <c r="GI43" s="58"/>
      <c r="GJ43" s="58"/>
      <c r="GK43" s="58"/>
      <c r="GL43" s="58"/>
      <c r="GM43" s="58"/>
      <c r="GN43" s="58"/>
      <c r="GO43" s="58"/>
      <c r="GP43" s="58"/>
      <c r="GQ43" s="58">
        <v>1074.771</v>
      </c>
      <c r="GR43" s="58">
        <v>989.46310000000005</v>
      </c>
      <c r="GS43" s="58"/>
      <c r="GT43" s="58"/>
      <c r="GU43" s="58"/>
      <c r="GV43" s="58"/>
      <c r="GW43" s="58"/>
      <c r="GX43" s="58"/>
      <c r="GY43" s="58"/>
      <c r="GZ43" s="58"/>
      <c r="HA43" s="58"/>
      <c r="HB43" s="58"/>
      <c r="HC43" s="58"/>
      <c r="HD43" s="58"/>
      <c r="HE43" s="58"/>
      <c r="HF43" s="58"/>
      <c r="HG43" s="58"/>
      <c r="HH43" s="58"/>
      <c r="HI43" s="58"/>
      <c r="HJ43" s="58"/>
      <c r="HK43" s="58"/>
      <c r="HL43" s="58">
        <v>1119.3489999999999</v>
      </c>
      <c r="HM43" s="58"/>
      <c r="HN43" s="58"/>
      <c r="HO43" s="58"/>
      <c r="HP43" s="58"/>
      <c r="HQ43" s="58"/>
      <c r="HR43" s="58"/>
      <c r="HS43" s="58"/>
      <c r="HT43" s="2"/>
    </row>
    <row r="44" spans="1:228" x14ac:dyDescent="0.75">
      <c r="A44" s="95">
        <f t="shared" si="5"/>
        <v>220</v>
      </c>
      <c r="B44" s="2" t="str">
        <f t="shared" si="2"/>
        <v>Chestnut</v>
      </c>
      <c r="C44" s="60">
        <f t="shared" si="3"/>
        <v>0</v>
      </c>
      <c r="D44" s="40" t="str">
        <f t="shared" si="8"/>
        <v/>
      </c>
      <c r="E44" s="40" t="str">
        <f t="shared" si="7"/>
        <v/>
      </c>
      <c r="F44" s="40" t="str">
        <f t="shared" si="7"/>
        <v/>
      </c>
      <c r="G44" s="40" t="str">
        <f t="shared" si="7"/>
        <v/>
      </c>
      <c r="H44" s="40" t="str">
        <f t="shared" si="7"/>
        <v/>
      </c>
      <c r="I44" s="40" t="str">
        <f t="shared" si="7"/>
        <v/>
      </c>
      <c r="J44" s="40" t="str">
        <f t="shared" si="7"/>
        <v/>
      </c>
      <c r="K44" s="40" t="str">
        <f t="shared" si="7"/>
        <v/>
      </c>
      <c r="L44" s="2"/>
      <c r="M44" s="70" t="s">
        <v>1013</v>
      </c>
      <c r="N44" s="70" t="s">
        <v>428</v>
      </c>
      <c r="O44" s="2" t="s">
        <v>4</v>
      </c>
      <c r="P44" s="58">
        <v>220</v>
      </c>
      <c r="Q44" s="60" t="s">
        <v>818</v>
      </c>
      <c r="R44" s="60"/>
      <c r="S44" s="60"/>
      <c r="T44" s="60">
        <v>1354.1559999999999</v>
      </c>
      <c r="U44" s="60"/>
      <c r="V44" s="60"/>
      <c r="W44" s="60"/>
      <c r="X44" s="60"/>
      <c r="Y44" s="60"/>
      <c r="Z44" s="60"/>
      <c r="AA44" s="60"/>
      <c r="AB44" s="60">
        <v>2572.4409999999998</v>
      </c>
      <c r="AC44" s="60"/>
      <c r="AD44" s="60"/>
      <c r="AE44" s="60"/>
      <c r="AF44" s="60"/>
      <c r="AG44" s="60"/>
      <c r="AH44" s="60">
        <v>814.68700000000001</v>
      </c>
      <c r="AI44" s="60"/>
      <c r="AJ44" s="60"/>
      <c r="AK44" s="60"/>
      <c r="AL44" s="60"/>
      <c r="AM44" s="60"/>
      <c r="AN44" s="60"/>
      <c r="AO44" s="60">
        <v>687.23530000000005</v>
      </c>
      <c r="AP44" s="60"/>
      <c r="AQ44" s="60"/>
      <c r="AR44" s="60"/>
      <c r="AS44" s="60"/>
      <c r="AT44" s="60"/>
      <c r="AU44" s="60"/>
      <c r="AV44" s="60"/>
      <c r="AW44" s="60">
        <v>2038.095</v>
      </c>
      <c r="AX44" s="60"/>
      <c r="AY44" s="60">
        <v>2409.018</v>
      </c>
      <c r="AZ44" s="60"/>
      <c r="BA44" s="60">
        <v>450.84399999999999</v>
      </c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58"/>
      <c r="BT44" s="58"/>
      <c r="BU44" s="58"/>
      <c r="BV44" s="58">
        <v>1867.2529999999999</v>
      </c>
      <c r="BW44" s="58"/>
      <c r="BX44" s="58"/>
      <c r="BY44" s="58"/>
      <c r="BZ44" s="58"/>
      <c r="CA44" s="58">
        <v>551.3723</v>
      </c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>
        <v>2545.9560000000001</v>
      </c>
      <c r="CN44" s="58"/>
      <c r="CO44" s="58"/>
      <c r="CP44" s="58"/>
      <c r="CQ44" s="58"/>
      <c r="CR44" s="58"/>
      <c r="CS44" s="58"/>
      <c r="CT44" s="58"/>
      <c r="CU44" s="58"/>
      <c r="CV44" s="58">
        <v>958.82119999999998</v>
      </c>
      <c r="CW44" s="58"/>
      <c r="CX44" s="58"/>
      <c r="CY44" s="58"/>
      <c r="CZ44" s="58"/>
      <c r="DA44" s="58"/>
      <c r="DB44" s="58"/>
      <c r="DC44" s="58"/>
      <c r="DD44" s="58">
        <v>3203.1320000000001</v>
      </c>
      <c r="DE44" s="58"/>
      <c r="DF44" s="58"/>
      <c r="DG44" s="58">
        <v>4359.2539999999999</v>
      </c>
      <c r="DH44" s="58"/>
      <c r="DI44" s="58"/>
      <c r="DJ44" s="58"/>
      <c r="DK44" s="58"/>
      <c r="DL44" s="58"/>
      <c r="DM44" s="58"/>
      <c r="DN44" s="58">
        <v>1908.74</v>
      </c>
      <c r="DO44" s="58"/>
      <c r="DP44" s="58"/>
      <c r="DQ44" s="58"/>
      <c r="DR44" s="58"/>
      <c r="DS44" s="58"/>
      <c r="DT44" s="58"/>
      <c r="DU44" s="58"/>
      <c r="DV44" s="58"/>
      <c r="DW44" s="58"/>
      <c r="DX44" s="58"/>
      <c r="DY44" s="58"/>
      <c r="DZ44" s="58"/>
      <c r="EA44" s="58"/>
      <c r="EB44" s="58"/>
      <c r="EC44" s="58"/>
      <c r="ED44" s="58"/>
      <c r="EE44" s="58"/>
      <c r="EF44" s="58"/>
      <c r="EG44" s="58">
        <v>3411.3510000000001</v>
      </c>
      <c r="EH44" s="58"/>
      <c r="EI44" s="58"/>
      <c r="EJ44" s="58"/>
      <c r="EK44" s="58"/>
      <c r="EL44" s="58"/>
      <c r="EM44" s="58"/>
      <c r="EN44" s="58"/>
      <c r="EO44" s="58"/>
      <c r="EP44" s="58"/>
      <c r="EQ44" s="58"/>
      <c r="ER44" s="58"/>
      <c r="ES44" s="58"/>
      <c r="ET44" s="58"/>
      <c r="EU44" s="58"/>
      <c r="EV44" s="58"/>
      <c r="EW44" s="58"/>
      <c r="EX44" s="58"/>
      <c r="EY44" s="58"/>
      <c r="EZ44" s="58"/>
      <c r="FA44" s="58"/>
      <c r="FB44" s="58"/>
      <c r="FC44" s="58"/>
      <c r="FD44" s="58"/>
      <c r="FE44" s="58"/>
      <c r="FF44" s="58"/>
      <c r="FG44" s="58"/>
      <c r="FH44" s="58">
        <v>342.6952</v>
      </c>
      <c r="FI44" s="58"/>
      <c r="FJ44" s="58"/>
      <c r="FK44" s="58">
        <v>497.93490000000003</v>
      </c>
      <c r="FL44" s="58"/>
      <c r="FM44" s="58"/>
      <c r="FN44" s="58">
        <v>2153.8420000000001</v>
      </c>
      <c r="FO44" s="58"/>
      <c r="FP44" s="58"/>
      <c r="FQ44" s="58"/>
      <c r="FR44" s="58"/>
      <c r="FS44" s="58">
        <v>1762.85</v>
      </c>
      <c r="FT44" s="58"/>
      <c r="FU44" s="58"/>
      <c r="FV44" s="58"/>
      <c r="FW44" s="58"/>
      <c r="FX44" s="58"/>
      <c r="FY44" s="58"/>
      <c r="FZ44" s="58"/>
      <c r="GA44" s="58"/>
      <c r="GB44" s="58"/>
      <c r="GC44" s="58"/>
      <c r="GD44" s="58"/>
      <c r="GE44" s="58"/>
      <c r="GF44" s="58"/>
      <c r="GG44" s="58"/>
      <c r="GH44" s="58"/>
      <c r="GI44" s="58"/>
      <c r="GJ44" s="58"/>
      <c r="GK44" s="58">
        <v>1974.3910000000001</v>
      </c>
      <c r="GL44" s="58"/>
      <c r="GM44" s="58"/>
      <c r="GN44" s="58"/>
      <c r="GO44" s="58"/>
      <c r="GP44" s="58"/>
      <c r="GQ44" s="58"/>
      <c r="GR44" s="58"/>
      <c r="GS44" s="58"/>
      <c r="GT44" s="58"/>
      <c r="GU44" s="58"/>
      <c r="GV44" s="58"/>
      <c r="GW44" s="58"/>
      <c r="GX44" s="58"/>
      <c r="GY44" s="58"/>
      <c r="GZ44" s="58">
        <v>2926.4859999999999</v>
      </c>
      <c r="HA44" s="58"/>
      <c r="HB44" s="58"/>
      <c r="HC44" s="58"/>
      <c r="HD44" s="58">
        <v>1100.5119999999999</v>
      </c>
      <c r="HE44" s="58"/>
      <c r="HF44" s="58"/>
      <c r="HG44" s="58"/>
      <c r="HH44" s="58"/>
      <c r="HI44" s="58"/>
      <c r="HJ44" s="58"/>
      <c r="HK44" s="58"/>
      <c r="HL44" s="58"/>
      <c r="HM44" s="58"/>
      <c r="HN44" s="58"/>
      <c r="HO44" s="58"/>
      <c r="HP44" s="58"/>
      <c r="HQ44" s="58"/>
      <c r="HR44" s="58"/>
      <c r="HS44" s="58"/>
      <c r="HT44" s="2"/>
    </row>
    <row r="45" spans="1:228" x14ac:dyDescent="0.75">
      <c r="A45" s="95">
        <f t="shared" si="5"/>
        <v>221</v>
      </c>
      <c r="B45" s="2" t="str">
        <f t="shared" si="2"/>
        <v>Almonds, with shell</v>
      </c>
      <c r="C45" s="60">
        <f t="shared" si="3"/>
        <v>1501.9280000000001</v>
      </c>
      <c r="D45" s="40" t="str">
        <f t="shared" si="8"/>
        <v/>
      </c>
      <c r="E45" s="40" t="str">
        <f t="shared" si="7"/>
        <v/>
      </c>
      <c r="F45" s="40">
        <f t="shared" si="7"/>
        <v>1501.9280000000001</v>
      </c>
      <c r="G45" s="40" t="str">
        <f t="shared" si="7"/>
        <v/>
      </c>
      <c r="H45" s="40" t="str">
        <f t="shared" si="7"/>
        <v/>
      </c>
      <c r="I45" s="40" t="str">
        <f t="shared" si="7"/>
        <v/>
      </c>
      <c r="J45" s="40" t="str">
        <f t="shared" si="7"/>
        <v/>
      </c>
      <c r="K45" s="40" t="str">
        <f t="shared" si="7"/>
        <v/>
      </c>
      <c r="L45" s="2"/>
      <c r="M45" s="70" t="s">
        <v>1019</v>
      </c>
      <c r="N45" s="70" t="s">
        <v>433</v>
      </c>
      <c r="O45" s="2" t="s">
        <v>4</v>
      </c>
      <c r="P45" s="58">
        <v>221</v>
      </c>
      <c r="Q45" s="60" t="s">
        <v>819</v>
      </c>
      <c r="R45" s="60"/>
      <c r="S45" s="60"/>
      <c r="T45" s="60"/>
      <c r="U45" s="60"/>
      <c r="V45" s="60">
        <v>470.92610000000002</v>
      </c>
      <c r="W45" s="60"/>
      <c r="X45" s="60"/>
      <c r="Y45" s="60"/>
      <c r="Z45" s="60">
        <v>9545.76</v>
      </c>
      <c r="AA45" s="60"/>
      <c r="AB45" s="60">
        <v>2073.9870000000001</v>
      </c>
      <c r="AC45" s="60"/>
      <c r="AD45" s="60"/>
      <c r="AE45" s="60"/>
      <c r="AF45" s="60">
        <v>1935.913</v>
      </c>
      <c r="AG45" s="60"/>
      <c r="AH45" s="60">
        <v>702.37040000000002</v>
      </c>
      <c r="AI45" s="60"/>
      <c r="AJ45" s="60"/>
      <c r="AK45" s="60">
        <v>1025.2629999999999</v>
      </c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>
        <v>2032.443</v>
      </c>
      <c r="AY45" s="60">
        <v>3616.152</v>
      </c>
      <c r="AZ45" s="60">
        <v>857.22339999999997</v>
      </c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>
        <v>1303.8019999999999</v>
      </c>
      <c r="BL45" s="60"/>
      <c r="BM45" s="60"/>
      <c r="BN45" s="60"/>
      <c r="BO45" s="60"/>
      <c r="BP45" s="60"/>
      <c r="BQ45" s="60">
        <v>1894.47</v>
      </c>
      <c r="BR45" s="60"/>
      <c r="BS45" s="58"/>
      <c r="BT45" s="58"/>
      <c r="BU45" s="58"/>
      <c r="BV45" s="58">
        <v>1985.7739999999999</v>
      </c>
      <c r="BW45" s="58"/>
      <c r="BX45" s="58"/>
      <c r="BY45" s="58"/>
      <c r="BZ45" s="58"/>
      <c r="CA45" s="58">
        <v>1486.508</v>
      </c>
      <c r="CB45" s="58"/>
      <c r="CC45" s="58"/>
      <c r="CD45" s="58"/>
      <c r="CE45" s="58"/>
      <c r="CF45" s="58">
        <v>3877.4059999999999</v>
      </c>
      <c r="CG45" s="58"/>
      <c r="CH45" s="58"/>
      <c r="CI45" s="58"/>
      <c r="CJ45" s="58"/>
      <c r="CK45" s="58"/>
      <c r="CL45" s="58"/>
      <c r="CM45" s="58">
        <v>3122.0990000000002</v>
      </c>
      <c r="CN45" s="58"/>
      <c r="CO45" s="58"/>
      <c r="CP45" s="58"/>
      <c r="CQ45" s="58"/>
      <c r="CR45" s="58"/>
      <c r="CS45" s="58"/>
      <c r="CT45" s="58">
        <v>2510.886</v>
      </c>
      <c r="CU45" s="58"/>
      <c r="CV45" s="58">
        <v>2118.9960000000001</v>
      </c>
      <c r="CW45" s="58"/>
      <c r="CX45" s="58"/>
      <c r="CY45" s="58"/>
      <c r="CZ45" s="58">
        <v>4530.03</v>
      </c>
      <c r="DA45" s="58"/>
      <c r="DB45" s="58"/>
      <c r="DC45" s="58">
        <v>6855.7690000000002</v>
      </c>
      <c r="DD45" s="58">
        <v>1745.6120000000001</v>
      </c>
      <c r="DE45" s="58"/>
      <c r="DF45" s="58">
        <v>2265.54</v>
      </c>
      <c r="DG45" s="58"/>
      <c r="DH45" s="58">
        <v>1211.299</v>
      </c>
      <c r="DI45" s="58"/>
      <c r="DJ45" s="58">
        <v>927.42489999999998</v>
      </c>
      <c r="DK45" s="58"/>
      <c r="DL45" s="58"/>
      <c r="DM45" s="58"/>
      <c r="DN45" s="58"/>
      <c r="DO45" s="58"/>
      <c r="DP45" s="58"/>
      <c r="DQ45" s="58">
        <v>1229.1289999999999</v>
      </c>
      <c r="DR45" s="58"/>
      <c r="DS45" s="58"/>
      <c r="DT45" s="58"/>
      <c r="DU45" s="58"/>
      <c r="DV45" s="58"/>
      <c r="DW45" s="58"/>
      <c r="DX45" s="58"/>
      <c r="DY45" s="58"/>
      <c r="DZ45" s="58"/>
      <c r="EA45" s="58">
        <v>281.04340000000002</v>
      </c>
      <c r="EB45" s="58">
        <v>559.04660000000001</v>
      </c>
      <c r="EC45" s="58"/>
      <c r="ED45" s="58"/>
      <c r="EE45" s="58">
        <v>1501.9280000000001</v>
      </c>
      <c r="EF45" s="58"/>
      <c r="EG45" s="58">
        <v>7992.7049999999999</v>
      </c>
      <c r="EH45" s="58"/>
      <c r="EI45" s="58"/>
      <c r="EJ45" s="58"/>
      <c r="EK45" s="58"/>
      <c r="EL45" s="58"/>
      <c r="EM45" s="58"/>
      <c r="EN45" s="58"/>
      <c r="EO45" s="58"/>
      <c r="EP45" s="58"/>
      <c r="EQ45" s="58"/>
      <c r="ER45" s="58"/>
      <c r="ES45" s="58"/>
      <c r="ET45" s="58"/>
      <c r="EU45" s="58"/>
      <c r="EV45" s="58"/>
      <c r="EW45" s="58"/>
      <c r="EX45" s="58"/>
      <c r="EY45" s="58"/>
      <c r="EZ45" s="58"/>
      <c r="FA45" s="58"/>
      <c r="FB45" s="58">
        <v>2923.8890000000001</v>
      </c>
      <c r="FC45" s="58"/>
      <c r="FD45" s="58"/>
      <c r="FE45" s="58"/>
      <c r="FF45" s="58">
        <v>2486.3029999999999</v>
      </c>
      <c r="FG45" s="58"/>
      <c r="FH45" s="58"/>
      <c r="FI45" s="58"/>
      <c r="FJ45" s="58"/>
      <c r="FK45" s="58"/>
      <c r="FL45" s="58"/>
      <c r="FM45" s="58"/>
      <c r="FN45" s="58">
        <v>1111.3510000000001</v>
      </c>
      <c r="FO45" s="58"/>
      <c r="FP45" s="58"/>
      <c r="FQ45" s="58"/>
      <c r="FR45" s="58"/>
      <c r="FS45" s="58"/>
      <c r="FT45" s="58"/>
      <c r="FU45" s="58"/>
      <c r="FV45" s="58"/>
      <c r="FW45" s="58"/>
      <c r="FX45" s="58"/>
      <c r="FY45" s="58"/>
      <c r="FZ45" s="58"/>
      <c r="GA45" s="58"/>
      <c r="GB45" s="58"/>
      <c r="GC45" s="58"/>
      <c r="GD45" s="58"/>
      <c r="GE45" s="58"/>
      <c r="GF45" s="58"/>
      <c r="GG45" s="58"/>
      <c r="GH45" s="58"/>
      <c r="GI45" s="58"/>
      <c r="GJ45" s="58"/>
      <c r="GK45" s="58"/>
      <c r="GL45" s="58"/>
      <c r="GM45" s="58"/>
      <c r="GN45" s="58"/>
      <c r="GO45" s="58"/>
      <c r="GP45" s="58"/>
      <c r="GQ45" s="58"/>
      <c r="GR45" s="58"/>
      <c r="GS45" s="58">
        <v>348.03739999999999</v>
      </c>
      <c r="GT45" s="58"/>
      <c r="GU45" s="58">
        <v>4596.3580000000002</v>
      </c>
      <c r="GV45" s="58"/>
      <c r="GW45" s="58"/>
      <c r="GX45" s="58"/>
      <c r="GY45" s="58">
        <v>2173.395</v>
      </c>
      <c r="GZ45" s="58">
        <v>3040.194</v>
      </c>
      <c r="HA45" s="58"/>
      <c r="HB45" s="58"/>
      <c r="HC45" s="58"/>
      <c r="HD45" s="58">
        <v>1953.375</v>
      </c>
      <c r="HE45" s="58"/>
      <c r="HF45" s="58">
        <v>13824.13</v>
      </c>
      <c r="HG45" s="58"/>
      <c r="HH45" s="58"/>
      <c r="HI45" s="58"/>
      <c r="HJ45" s="58"/>
      <c r="HK45" s="58"/>
      <c r="HL45" s="58"/>
      <c r="HM45" s="58"/>
      <c r="HN45" s="58"/>
      <c r="HO45" s="58"/>
      <c r="HP45" s="58"/>
      <c r="HQ45" s="58"/>
      <c r="HR45" s="58"/>
      <c r="HS45" s="58"/>
      <c r="HT45" s="2"/>
    </row>
    <row r="46" spans="1:228" x14ac:dyDescent="0.75">
      <c r="A46" s="95">
        <f t="shared" si="5"/>
        <v>222</v>
      </c>
      <c r="B46" s="2" t="str">
        <f t="shared" si="2"/>
        <v>Walnuts, with shell</v>
      </c>
      <c r="C46" s="60">
        <f t="shared" si="3"/>
        <v>3940.8960000000002</v>
      </c>
      <c r="D46" s="40" t="str">
        <f t="shared" si="8"/>
        <v/>
      </c>
      <c r="E46" s="40" t="str">
        <f t="shared" si="7"/>
        <v/>
      </c>
      <c r="F46" s="40">
        <f t="shared" si="7"/>
        <v>3940.8960000000002</v>
      </c>
      <c r="G46" s="40" t="str">
        <f t="shared" si="7"/>
        <v/>
      </c>
      <c r="H46" s="40" t="str">
        <f t="shared" si="7"/>
        <v/>
      </c>
      <c r="I46" s="40" t="str">
        <f t="shared" si="7"/>
        <v/>
      </c>
      <c r="J46" s="40" t="str">
        <f t="shared" si="7"/>
        <v/>
      </c>
      <c r="K46" s="40" t="str">
        <f t="shared" si="7"/>
        <v/>
      </c>
      <c r="L46" s="2"/>
      <c r="M46" s="70" t="s">
        <v>423</v>
      </c>
      <c r="N46" s="70" t="s">
        <v>436</v>
      </c>
      <c r="O46" s="2" t="s">
        <v>4</v>
      </c>
      <c r="P46" s="58">
        <v>222</v>
      </c>
      <c r="Q46" s="60" t="s">
        <v>820</v>
      </c>
      <c r="R46" s="60"/>
      <c r="S46" s="60"/>
      <c r="T46" s="60"/>
      <c r="U46" s="60"/>
      <c r="V46" s="60">
        <v>2148.415</v>
      </c>
      <c r="W46" s="60">
        <v>3122.6669999999999</v>
      </c>
      <c r="X46" s="60"/>
      <c r="Y46" s="60"/>
      <c r="Z46" s="60">
        <v>6527.7290000000003</v>
      </c>
      <c r="AA46" s="60">
        <v>3928.2139999999999</v>
      </c>
      <c r="AB46" s="60">
        <v>2568.4209999999998</v>
      </c>
      <c r="AC46" s="60"/>
      <c r="AD46" s="60">
        <v>1256.204</v>
      </c>
      <c r="AE46" s="60"/>
      <c r="AF46" s="60"/>
      <c r="AG46" s="60"/>
      <c r="AH46" s="60">
        <v>1281.9870000000001</v>
      </c>
      <c r="AI46" s="60"/>
      <c r="AJ46" s="60"/>
      <c r="AK46" s="60">
        <v>3004.9830000000002</v>
      </c>
      <c r="AL46" s="60">
        <v>161.1756</v>
      </c>
      <c r="AM46" s="60"/>
      <c r="AN46" s="60"/>
      <c r="AO46" s="60"/>
      <c r="AP46" s="60">
        <v>1732.9490000000001</v>
      </c>
      <c r="AQ46" s="60"/>
      <c r="AR46" s="60"/>
      <c r="AS46" s="60">
        <v>2390.1509999999998</v>
      </c>
      <c r="AT46" s="60"/>
      <c r="AU46" s="60"/>
      <c r="AV46" s="60"/>
      <c r="AW46" s="60">
        <v>3267.76</v>
      </c>
      <c r="AX46" s="60">
        <v>2640.598</v>
      </c>
      <c r="AY46" s="60">
        <v>4302.0540000000001</v>
      </c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>
        <v>7103.6949999999997</v>
      </c>
      <c r="BL46" s="60">
        <v>4276.049</v>
      </c>
      <c r="BM46" s="60"/>
      <c r="BN46" s="60"/>
      <c r="BO46" s="60"/>
      <c r="BP46" s="60"/>
      <c r="BQ46" s="60"/>
      <c r="BR46" s="60"/>
      <c r="BS46" s="58">
        <v>1399.0139999999999</v>
      </c>
      <c r="BT46" s="58"/>
      <c r="BU46" s="58"/>
      <c r="BV46" s="58">
        <v>3911.1559999999999</v>
      </c>
      <c r="BW46" s="58"/>
      <c r="BX46" s="58"/>
      <c r="BY46" s="58"/>
      <c r="BZ46" s="58"/>
      <c r="CA46" s="58">
        <v>3708.3530000000001</v>
      </c>
      <c r="CB46" s="58"/>
      <c r="CC46" s="58"/>
      <c r="CD46" s="58"/>
      <c r="CE46" s="58"/>
      <c r="CF46" s="58">
        <v>2022.896</v>
      </c>
      <c r="CG46" s="58"/>
      <c r="CH46" s="58"/>
      <c r="CI46" s="58"/>
      <c r="CJ46" s="58"/>
      <c r="CK46" s="58"/>
      <c r="CL46" s="58"/>
      <c r="CM46" s="58">
        <v>3494.8980000000001</v>
      </c>
      <c r="CN46" s="58"/>
      <c r="CO46" s="58"/>
      <c r="CP46" s="58"/>
      <c r="CQ46" s="58"/>
      <c r="CR46" s="58"/>
      <c r="CS46" s="58"/>
      <c r="CT46" s="58">
        <v>2807.8850000000002</v>
      </c>
      <c r="CU46" s="58"/>
      <c r="CV46" s="58">
        <v>1808.7059999999999</v>
      </c>
      <c r="CW46" s="58"/>
      <c r="CX46" s="58">
        <v>1981.268</v>
      </c>
      <c r="CY46" s="58"/>
      <c r="CZ46" s="58">
        <v>6897.7190000000001</v>
      </c>
      <c r="DA46" s="58"/>
      <c r="DB46" s="58"/>
      <c r="DC46" s="58"/>
      <c r="DD46" s="58">
        <v>3905.0149999999999</v>
      </c>
      <c r="DE46" s="58"/>
      <c r="DF46" s="58"/>
      <c r="DG46" s="58"/>
      <c r="DH46" s="58">
        <v>1583.0060000000001</v>
      </c>
      <c r="DI46" s="58"/>
      <c r="DJ46" s="58">
        <v>1097.1579999999999</v>
      </c>
      <c r="DK46" s="58"/>
      <c r="DL46" s="58"/>
      <c r="DM46" s="58"/>
      <c r="DN46" s="58">
        <v>3681.9969999999998</v>
      </c>
      <c r="DO46" s="58"/>
      <c r="DP46" s="58"/>
      <c r="DQ46" s="58">
        <v>7700.576</v>
      </c>
      <c r="DR46" s="58"/>
      <c r="DS46" s="58"/>
      <c r="DT46" s="58"/>
      <c r="DU46" s="58"/>
      <c r="DV46" s="58"/>
      <c r="DW46" s="58"/>
      <c r="DX46" s="58"/>
      <c r="DY46" s="58">
        <v>1824.5409999999999</v>
      </c>
      <c r="DZ46" s="58"/>
      <c r="EA46" s="58">
        <v>1880.6569999999999</v>
      </c>
      <c r="EB46" s="58">
        <v>731.62490000000003</v>
      </c>
      <c r="EC46" s="58"/>
      <c r="ED46" s="58"/>
      <c r="EE46" s="58">
        <v>3940.8960000000002</v>
      </c>
      <c r="EF46" s="58"/>
      <c r="EG46" s="58">
        <v>1920.087</v>
      </c>
      <c r="EH46" s="58"/>
      <c r="EI46" s="58"/>
      <c r="EJ46" s="58"/>
      <c r="EK46" s="58"/>
      <c r="EL46" s="58"/>
      <c r="EM46" s="58"/>
      <c r="EN46" s="58"/>
      <c r="EO46" s="58"/>
      <c r="EP46" s="58"/>
      <c r="EQ46" s="58"/>
      <c r="ER46" s="58"/>
      <c r="ES46" s="58"/>
      <c r="ET46" s="58"/>
      <c r="EU46" s="58"/>
      <c r="EV46" s="58"/>
      <c r="EW46" s="58"/>
      <c r="EX46" s="58"/>
      <c r="EY46" s="58"/>
      <c r="EZ46" s="58"/>
      <c r="FA46" s="58"/>
      <c r="FB46" s="58">
        <v>1225.1949999999999</v>
      </c>
      <c r="FC46" s="58"/>
      <c r="FD46" s="58"/>
      <c r="FE46" s="58"/>
      <c r="FF46" s="58">
        <v>2079.8000000000002</v>
      </c>
      <c r="FG46" s="58"/>
      <c r="FH46" s="58">
        <v>437.16660000000002</v>
      </c>
      <c r="FI46" s="58"/>
      <c r="FJ46" s="58"/>
      <c r="FK46" s="58">
        <v>604.10059999999999</v>
      </c>
      <c r="FL46" s="58"/>
      <c r="FM46" s="58"/>
      <c r="FN46" s="58">
        <v>3827.2730000000001</v>
      </c>
      <c r="FO46" s="58"/>
      <c r="FP46" s="58"/>
      <c r="FQ46" s="58"/>
      <c r="FR46" s="58"/>
      <c r="FS46" s="58">
        <v>2139.4789999999998</v>
      </c>
      <c r="FT46" s="58"/>
      <c r="FU46" s="58"/>
      <c r="FV46" s="58"/>
      <c r="FW46" s="58"/>
      <c r="FX46" s="58"/>
      <c r="FY46" s="58"/>
      <c r="FZ46" s="58"/>
      <c r="GA46" s="58"/>
      <c r="GB46" s="58"/>
      <c r="GC46" s="58"/>
      <c r="GD46" s="58"/>
      <c r="GE46" s="58"/>
      <c r="GF46" s="58">
        <v>2223.6819999999998</v>
      </c>
      <c r="GG46" s="58"/>
      <c r="GH46" s="58"/>
      <c r="GI46" s="58"/>
      <c r="GJ46" s="58">
        <v>1295.489</v>
      </c>
      <c r="GK46" s="58">
        <v>4432.6390000000001</v>
      </c>
      <c r="GL46" s="58"/>
      <c r="GM46" s="58"/>
      <c r="GN46" s="58"/>
      <c r="GO46" s="58"/>
      <c r="GP46" s="58"/>
      <c r="GQ46" s="58"/>
      <c r="GR46" s="58"/>
      <c r="GS46" s="58"/>
      <c r="GT46" s="58"/>
      <c r="GU46" s="58"/>
      <c r="GV46" s="58"/>
      <c r="GW46" s="58"/>
      <c r="GX46" s="58"/>
      <c r="GY46" s="58"/>
      <c r="GZ46" s="58">
        <v>4951.3549999999996</v>
      </c>
      <c r="HA46" s="58"/>
      <c r="HB46" s="58"/>
      <c r="HC46" s="58"/>
      <c r="HD46" s="58">
        <v>1618.019</v>
      </c>
      <c r="HE46" s="58"/>
      <c r="HF46" s="58">
        <v>2484.2910000000002</v>
      </c>
      <c r="HG46" s="58"/>
      <c r="HH46" s="58"/>
      <c r="HI46" s="58"/>
      <c r="HJ46" s="58"/>
      <c r="HK46" s="58"/>
      <c r="HL46" s="58"/>
      <c r="HM46" s="58"/>
      <c r="HN46" s="58"/>
      <c r="HO46" s="58"/>
      <c r="HP46" s="58"/>
      <c r="HQ46" s="58"/>
      <c r="HR46" s="58"/>
      <c r="HS46" s="58"/>
      <c r="HT46" s="2"/>
    </row>
    <row r="47" spans="1:228" x14ac:dyDescent="0.75">
      <c r="A47" s="95">
        <f t="shared" si="5"/>
        <v>223</v>
      </c>
      <c r="B47" s="2" t="str">
        <f t="shared" si="2"/>
        <v>Pistachios</v>
      </c>
      <c r="C47" s="60">
        <f t="shared" si="3"/>
        <v>6121.8140000000003</v>
      </c>
      <c r="D47" s="40" t="str">
        <f t="shared" si="8"/>
        <v/>
      </c>
      <c r="E47" s="40" t="str">
        <f t="shared" si="7"/>
        <v/>
      </c>
      <c r="F47" s="40">
        <f t="shared" si="7"/>
        <v>6121.8140000000003</v>
      </c>
      <c r="G47" s="40" t="str">
        <f t="shared" si="7"/>
        <v/>
      </c>
      <c r="H47" s="40" t="str">
        <f t="shared" si="7"/>
        <v/>
      </c>
      <c r="I47" s="40" t="str">
        <f t="shared" si="7"/>
        <v/>
      </c>
      <c r="J47" s="40" t="str">
        <f t="shared" si="7"/>
        <v/>
      </c>
      <c r="K47" s="40" t="str">
        <f t="shared" si="7"/>
        <v/>
      </c>
      <c r="L47" s="2"/>
      <c r="M47" s="70" t="s">
        <v>425</v>
      </c>
      <c r="N47" s="70" t="s">
        <v>1054</v>
      </c>
      <c r="O47" s="2" t="s">
        <v>4</v>
      </c>
      <c r="P47" s="58">
        <v>223</v>
      </c>
      <c r="Q47" s="60" t="s">
        <v>821</v>
      </c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>
        <v>1228.7539999999999</v>
      </c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>
        <v>5836.0860000000002</v>
      </c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>
        <v>4820.3490000000002</v>
      </c>
      <c r="BL47" s="60"/>
      <c r="BM47" s="60"/>
      <c r="BN47" s="60"/>
      <c r="BO47" s="60"/>
      <c r="BP47" s="60"/>
      <c r="BQ47" s="60"/>
      <c r="BR47" s="60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>
        <v>8726.1720000000005</v>
      </c>
      <c r="CN47" s="58"/>
      <c r="CO47" s="58"/>
      <c r="CP47" s="58"/>
      <c r="CQ47" s="58"/>
      <c r="CR47" s="58"/>
      <c r="CS47" s="58"/>
      <c r="CT47" s="58"/>
      <c r="CU47" s="58"/>
      <c r="CV47" s="58"/>
      <c r="CW47" s="58"/>
      <c r="CX47" s="58"/>
      <c r="CY47" s="58"/>
      <c r="CZ47" s="58">
        <v>9158.6110000000008</v>
      </c>
      <c r="DA47" s="58"/>
      <c r="DB47" s="58"/>
      <c r="DC47" s="58"/>
      <c r="DD47" s="58">
        <v>3341.4389999999999</v>
      </c>
      <c r="DE47" s="58"/>
      <c r="DF47" s="58"/>
      <c r="DG47" s="58"/>
      <c r="DH47" s="58"/>
      <c r="DI47" s="58"/>
      <c r="DJ47" s="58">
        <v>6216.9719999999998</v>
      </c>
      <c r="DK47" s="58"/>
      <c r="DL47" s="58"/>
      <c r="DM47" s="58"/>
      <c r="DN47" s="58"/>
      <c r="DO47" s="58"/>
      <c r="DP47" s="58"/>
      <c r="DQ47" s="58"/>
      <c r="DR47" s="58"/>
      <c r="DS47" s="58"/>
      <c r="DT47" s="58"/>
      <c r="DU47" s="58"/>
      <c r="DV47" s="58"/>
      <c r="DW47" s="58"/>
      <c r="DX47" s="58"/>
      <c r="DY47" s="58"/>
      <c r="DZ47" s="58"/>
      <c r="EA47" s="58">
        <v>4570.8729999999996</v>
      </c>
      <c r="EB47" s="58"/>
      <c r="EC47" s="58">
        <v>11563.13</v>
      </c>
      <c r="ED47" s="58"/>
      <c r="EE47" s="58">
        <v>6121.8140000000003</v>
      </c>
      <c r="EF47" s="58"/>
      <c r="EG47" s="58"/>
      <c r="EH47" s="58"/>
      <c r="EI47" s="58"/>
      <c r="EJ47" s="58"/>
      <c r="EK47" s="58"/>
      <c r="EL47" s="58"/>
      <c r="EM47" s="58"/>
      <c r="EN47" s="58"/>
      <c r="EO47" s="58"/>
      <c r="EP47" s="58"/>
      <c r="EQ47" s="58">
        <v>4761.7330000000002</v>
      </c>
      <c r="ER47" s="58"/>
      <c r="ES47" s="58"/>
      <c r="ET47" s="58"/>
      <c r="EU47" s="58"/>
      <c r="EV47" s="58"/>
      <c r="EW47" s="58"/>
      <c r="EX47" s="58"/>
      <c r="EY47" s="58"/>
      <c r="EZ47" s="58"/>
      <c r="FA47" s="58"/>
      <c r="FB47" s="58"/>
      <c r="FC47" s="58"/>
      <c r="FD47" s="58"/>
      <c r="FE47" s="58"/>
      <c r="FF47" s="58">
        <v>2174.73</v>
      </c>
      <c r="FG47" s="58"/>
      <c r="FH47" s="58"/>
      <c r="FI47" s="58"/>
      <c r="FJ47" s="58"/>
      <c r="FK47" s="58"/>
      <c r="FL47" s="58"/>
      <c r="FM47" s="58"/>
      <c r="FN47" s="58"/>
      <c r="FO47" s="58"/>
      <c r="FP47" s="58"/>
      <c r="FQ47" s="58"/>
      <c r="FR47" s="58"/>
      <c r="FS47" s="58"/>
      <c r="FT47" s="58"/>
      <c r="FU47" s="58"/>
      <c r="FV47" s="58"/>
      <c r="FW47" s="58"/>
      <c r="FX47" s="58"/>
      <c r="FY47" s="58"/>
      <c r="FZ47" s="58"/>
      <c r="GA47" s="58"/>
      <c r="GB47" s="58"/>
      <c r="GC47" s="58"/>
      <c r="GD47" s="58"/>
      <c r="GE47" s="58"/>
      <c r="GF47" s="58"/>
      <c r="GG47" s="58"/>
      <c r="GH47" s="58"/>
      <c r="GI47" s="58"/>
      <c r="GJ47" s="58"/>
      <c r="GK47" s="58"/>
      <c r="GL47" s="58"/>
      <c r="GM47" s="58"/>
      <c r="GN47" s="58"/>
      <c r="GO47" s="58"/>
      <c r="GP47" s="58"/>
      <c r="GQ47" s="58"/>
      <c r="GR47" s="58"/>
      <c r="GS47" s="58"/>
      <c r="GT47" s="58"/>
      <c r="GU47" s="58"/>
      <c r="GV47" s="58"/>
      <c r="GW47" s="58"/>
      <c r="GX47" s="58"/>
      <c r="GY47" s="58">
        <v>4892.0529999999999</v>
      </c>
      <c r="GZ47" s="58">
        <v>6794.8919999999998</v>
      </c>
      <c r="HA47" s="58"/>
      <c r="HB47" s="58"/>
      <c r="HC47" s="58"/>
      <c r="HD47" s="58"/>
      <c r="HE47" s="58"/>
      <c r="HF47" s="58">
        <v>10053.24</v>
      </c>
      <c r="HG47" s="58"/>
      <c r="HH47" s="58"/>
      <c r="HI47" s="58"/>
      <c r="HJ47" s="58"/>
      <c r="HK47" s="58"/>
      <c r="HL47" s="58"/>
      <c r="HM47" s="58"/>
      <c r="HN47" s="58"/>
      <c r="HO47" s="58"/>
      <c r="HP47" s="58"/>
      <c r="HQ47" s="58"/>
      <c r="HR47" s="58"/>
      <c r="HS47" s="58"/>
      <c r="HT47" s="2"/>
    </row>
    <row r="48" spans="1:228" x14ac:dyDescent="0.75">
      <c r="A48" s="95">
        <f t="shared" si="5"/>
        <v>224</v>
      </c>
      <c r="B48" s="2" t="str">
        <f t="shared" si="2"/>
        <v>Kola nuts</v>
      </c>
      <c r="C48" s="60">
        <f t="shared" si="3"/>
        <v>0</v>
      </c>
      <c r="D48" s="40" t="str">
        <f t="shared" si="8"/>
        <v/>
      </c>
      <c r="E48" s="40" t="str">
        <f t="shared" si="7"/>
        <v/>
      </c>
      <c r="F48" s="40" t="str">
        <f t="shared" si="7"/>
        <v/>
      </c>
      <c r="G48" s="40" t="str">
        <f t="shared" si="7"/>
        <v/>
      </c>
      <c r="H48" s="40" t="str">
        <f t="shared" si="7"/>
        <v/>
      </c>
      <c r="I48" s="40" t="str">
        <f t="shared" si="7"/>
        <v/>
      </c>
      <c r="J48" s="40" t="str">
        <f t="shared" si="7"/>
        <v/>
      </c>
      <c r="K48" s="40" t="str">
        <f t="shared" si="7"/>
        <v/>
      </c>
      <c r="L48" s="2"/>
      <c r="M48" s="70" t="s">
        <v>360</v>
      </c>
      <c r="N48" s="70" t="s">
        <v>365</v>
      </c>
      <c r="O48" s="2" t="s">
        <v>4</v>
      </c>
      <c r="P48" s="58">
        <v>224</v>
      </c>
      <c r="Q48" s="60" t="s">
        <v>822</v>
      </c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>
        <v>479.9597</v>
      </c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>
        <v>685.04459999999995</v>
      </c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  <c r="DK48" s="58"/>
      <c r="DL48" s="58"/>
      <c r="DM48" s="58"/>
      <c r="DN48" s="58"/>
      <c r="DO48" s="58"/>
      <c r="DP48" s="58"/>
      <c r="DQ48" s="58"/>
      <c r="DR48" s="58"/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  <c r="EG48" s="58"/>
      <c r="EH48" s="58"/>
      <c r="EI48" s="58"/>
      <c r="EJ48" s="58"/>
      <c r="EK48" s="58"/>
      <c r="EL48" s="58"/>
      <c r="EM48" s="58"/>
      <c r="EN48" s="58"/>
      <c r="EO48" s="58"/>
      <c r="EP48" s="58"/>
      <c r="EQ48" s="58"/>
      <c r="ER48" s="58"/>
      <c r="ES48" s="58"/>
      <c r="ET48" s="58"/>
      <c r="EU48" s="58"/>
      <c r="EV48" s="58"/>
      <c r="EW48" s="58">
        <v>708.96450000000004</v>
      </c>
      <c r="EX48" s="58"/>
      <c r="EY48" s="58"/>
      <c r="EZ48" s="58"/>
      <c r="FA48" s="58"/>
      <c r="FB48" s="58"/>
      <c r="FC48" s="58"/>
      <c r="FD48" s="58"/>
      <c r="FE48" s="58"/>
      <c r="FF48" s="58"/>
      <c r="FG48" s="58"/>
      <c r="FH48" s="58"/>
      <c r="FI48" s="58"/>
      <c r="FJ48" s="58"/>
      <c r="FK48" s="58"/>
      <c r="FL48" s="58"/>
      <c r="FM48" s="58"/>
      <c r="FN48" s="58"/>
      <c r="FO48" s="58"/>
      <c r="FP48" s="58"/>
      <c r="FQ48" s="58"/>
      <c r="FR48" s="58"/>
      <c r="FS48" s="58"/>
      <c r="FT48" s="58"/>
      <c r="FU48" s="58"/>
      <c r="FV48" s="58"/>
      <c r="FW48" s="58"/>
      <c r="FX48" s="58"/>
      <c r="FY48" s="58"/>
      <c r="FZ48" s="58"/>
      <c r="GA48" s="58"/>
      <c r="GB48" s="58">
        <v>3365.17</v>
      </c>
      <c r="GC48" s="58"/>
      <c r="GD48" s="58"/>
      <c r="GE48" s="58"/>
      <c r="GF48" s="58"/>
      <c r="GG48" s="58"/>
      <c r="GH48" s="58"/>
      <c r="GI48" s="58"/>
      <c r="GJ48" s="58"/>
      <c r="GK48" s="58"/>
      <c r="GL48" s="58"/>
      <c r="GM48" s="58"/>
      <c r="GN48" s="58"/>
      <c r="GO48" s="58"/>
      <c r="GP48" s="58"/>
      <c r="GQ48" s="58"/>
      <c r="GR48" s="58"/>
      <c r="GS48" s="58"/>
      <c r="GT48" s="58"/>
      <c r="GU48" s="58"/>
      <c r="GV48" s="58"/>
      <c r="GW48" s="58"/>
      <c r="GX48" s="58"/>
      <c r="GY48" s="58"/>
      <c r="GZ48" s="58"/>
      <c r="HA48" s="58"/>
      <c r="HB48" s="58"/>
      <c r="HC48" s="58"/>
      <c r="HD48" s="58"/>
      <c r="HE48" s="58"/>
      <c r="HF48" s="58"/>
      <c r="HG48" s="58"/>
      <c r="HH48" s="58"/>
      <c r="HI48" s="58"/>
      <c r="HJ48" s="58"/>
      <c r="HK48" s="58"/>
      <c r="HL48" s="58"/>
      <c r="HM48" s="58"/>
      <c r="HN48" s="58"/>
      <c r="HO48" s="58"/>
      <c r="HP48" s="58"/>
      <c r="HQ48" s="58"/>
      <c r="HR48" s="58"/>
      <c r="HS48" s="58"/>
      <c r="HT48" s="2"/>
    </row>
    <row r="49" spans="1:228" x14ac:dyDescent="0.75">
      <c r="A49" s="95">
        <f t="shared" si="5"/>
        <v>225</v>
      </c>
      <c r="B49" s="2" t="str">
        <f t="shared" si="2"/>
        <v>Hazelnuts, with shell</v>
      </c>
      <c r="C49" s="60">
        <f t="shared" si="3"/>
        <v>0</v>
      </c>
      <c r="D49" s="40" t="str">
        <f t="shared" si="8"/>
        <v/>
      </c>
      <c r="E49" s="40" t="str">
        <f t="shared" si="7"/>
        <v/>
      </c>
      <c r="F49" s="40" t="str">
        <f t="shared" si="7"/>
        <v/>
      </c>
      <c r="G49" s="40" t="str">
        <f t="shared" si="7"/>
        <v/>
      </c>
      <c r="H49" s="40" t="str">
        <f t="shared" si="7"/>
        <v/>
      </c>
      <c r="I49" s="40" t="str">
        <f t="shared" si="7"/>
        <v/>
      </c>
      <c r="J49" s="40" t="str">
        <f t="shared" si="7"/>
        <v/>
      </c>
      <c r="K49" s="40" t="str">
        <f t="shared" si="7"/>
        <v/>
      </c>
      <c r="L49" s="2"/>
      <c r="M49" s="70" t="s">
        <v>375</v>
      </c>
      <c r="N49" s="70" t="s">
        <v>380</v>
      </c>
      <c r="O49" s="2" t="s">
        <v>4</v>
      </c>
      <c r="P49" s="58">
        <v>225</v>
      </c>
      <c r="Q49" s="60" t="s">
        <v>823</v>
      </c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>
        <v>1991.799</v>
      </c>
      <c r="AC49" s="60"/>
      <c r="AD49" s="60"/>
      <c r="AE49" s="60"/>
      <c r="AF49" s="60"/>
      <c r="AG49" s="60"/>
      <c r="AH49" s="60">
        <v>663.50850000000003</v>
      </c>
      <c r="AI49" s="60"/>
      <c r="AJ49" s="60"/>
      <c r="AK49" s="60"/>
      <c r="AL49" s="60">
        <v>151.0162</v>
      </c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>
        <v>2576.5630000000001</v>
      </c>
      <c r="AZ49" s="60"/>
      <c r="BA49" s="60">
        <v>475.74829999999997</v>
      </c>
      <c r="BB49" s="60"/>
      <c r="BC49" s="60"/>
      <c r="BD49" s="60"/>
      <c r="BE49" s="60"/>
      <c r="BF49" s="60"/>
      <c r="BG49" s="60"/>
      <c r="BH49" s="60"/>
      <c r="BI49" s="60"/>
      <c r="BJ49" s="60"/>
      <c r="BK49" s="60">
        <v>5019.7470000000003</v>
      </c>
      <c r="BL49" s="60"/>
      <c r="BM49" s="60"/>
      <c r="BN49" s="60"/>
      <c r="BO49" s="60"/>
      <c r="BP49" s="60"/>
      <c r="BQ49" s="60"/>
      <c r="BR49" s="60"/>
      <c r="BS49" s="58"/>
      <c r="BT49" s="58"/>
      <c r="BU49" s="58"/>
      <c r="BV49" s="58">
        <v>3542.3110000000001</v>
      </c>
      <c r="BW49" s="58"/>
      <c r="BX49" s="58"/>
      <c r="BY49" s="58"/>
      <c r="BZ49" s="58"/>
      <c r="CA49" s="58">
        <v>2370.049</v>
      </c>
      <c r="CB49" s="58"/>
      <c r="CC49" s="58"/>
      <c r="CD49" s="58"/>
      <c r="CE49" s="58"/>
      <c r="CF49" s="58">
        <v>2683.1379999999999</v>
      </c>
      <c r="CG49" s="58"/>
      <c r="CH49" s="58"/>
      <c r="CI49" s="58"/>
      <c r="CJ49" s="58"/>
      <c r="CK49" s="58"/>
      <c r="CL49" s="58"/>
      <c r="CM49" s="58">
        <v>5937.8469999999998</v>
      </c>
      <c r="CN49" s="58"/>
      <c r="CO49" s="58"/>
      <c r="CP49" s="58"/>
      <c r="CQ49" s="58"/>
      <c r="CR49" s="58"/>
      <c r="CS49" s="58"/>
      <c r="CT49" s="58">
        <v>3809.3290000000002</v>
      </c>
      <c r="CU49" s="58"/>
      <c r="CV49" s="58">
        <v>1173.98</v>
      </c>
      <c r="CW49" s="58"/>
      <c r="CX49" s="58"/>
      <c r="CY49" s="58"/>
      <c r="CZ49" s="58">
        <v>5404.73</v>
      </c>
      <c r="DA49" s="58"/>
      <c r="DB49" s="58"/>
      <c r="DC49" s="58"/>
      <c r="DD49" s="58">
        <v>4583.6589999999997</v>
      </c>
      <c r="DE49" s="58"/>
      <c r="DF49" s="58"/>
      <c r="DG49" s="58"/>
      <c r="DH49" s="58"/>
      <c r="DI49" s="58"/>
      <c r="DJ49" s="58">
        <v>884.08370000000002</v>
      </c>
      <c r="DK49" s="58"/>
      <c r="DL49" s="58"/>
      <c r="DM49" s="58"/>
      <c r="DN49" s="58"/>
      <c r="DO49" s="58"/>
      <c r="DP49" s="58"/>
      <c r="DQ49" s="58"/>
      <c r="DR49" s="58"/>
      <c r="DS49" s="58"/>
      <c r="DT49" s="58"/>
      <c r="DU49" s="58"/>
      <c r="DV49" s="58"/>
      <c r="DW49" s="58"/>
      <c r="DX49" s="58"/>
      <c r="DY49" s="58"/>
      <c r="DZ49" s="58"/>
      <c r="EA49" s="58"/>
      <c r="EB49" s="58">
        <v>601.72479999999996</v>
      </c>
      <c r="EC49" s="58"/>
      <c r="ED49" s="58"/>
      <c r="EE49" s="58"/>
      <c r="EF49" s="58"/>
      <c r="EG49" s="58"/>
      <c r="EH49" s="58"/>
      <c r="EI49" s="58"/>
      <c r="EJ49" s="58"/>
      <c r="EK49" s="58"/>
      <c r="EL49" s="58">
        <v>1189.6030000000001</v>
      </c>
      <c r="EM49" s="58"/>
      <c r="EN49" s="58"/>
      <c r="EO49" s="58"/>
      <c r="EP49" s="58"/>
      <c r="EQ49" s="58"/>
      <c r="ER49" s="58"/>
      <c r="ES49" s="58"/>
      <c r="ET49" s="58"/>
      <c r="EU49" s="58"/>
      <c r="EV49" s="58"/>
      <c r="EW49" s="58"/>
      <c r="EX49" s="58"/>
      <c r="EY49" s="58"/>
      <c r="EZ49" s="58"/>
      <c r="FA49" s="58"/>
      <c r="FB49" s="58"/>
      <c r="FC49" s="58"/>
      <c r="FD49" s="58"/>
      <c r="FE49" s="58"/>
      <c r="FF49" s="58"/>
      <c r="FG49" s="58"/>
      <c r="FH49" s="58"/>
      <c r="FI49" s="58"/>
      <c r="FJ49" s="58"/>
      <c r="FK49" s="58">
        <v>2621.6260000000002</v>
      </c>
      <c r="FL49" s="58"/>
      <c r="FM49" s="58"/>
      <c r="FN49" s="58">
        <v>2112.096</v>
      </c>
      <c r="FO49" s="58"/>
      <c r="FP49" s="58"/>
      <c r="FQ49" s="58"/>
      <c r="FR49" s="58"/>
      <c r="FS49" s="58"/>
      <c r="FT49" s="58"/>
      <c r="FU49" s="58"/>
      <c r="FV49" s="58"/>
      <c r="FW49" s="58"/>
      <c r="FX49" s="58"/>
      <c r="FY49" s="58"/>
      <c r="FZ49" s="58"/>
      <c r="GA49" s="58"/>
      <c r="GB49" s="58"/>
      <c r="GC49" s="58"/>
      <c r="GD49" s="58"/>
      <c r="GE49" s="58"/>
      <c r="GF49" s="58"/>
      <c r="GG49" s="58"/>
      <c r="GH49" s="58"/>
      <c r="GI49" s="58"/>
      <c r="GJ49" s="58"/>
      <c r="GK49" s="58"/>
      <c r="GL49" s="58"/>
      <c r="GM49" s="58"/>
      <c r="GN49" s="58"/>
      <c r="GO49" s="58"/>
      <c r="GP49" s="58"/>
      <c r="GQ49" s="58"/>
      <c r="GR49" s="58"/>
      <c r="GS49" s="58">
        <v>842.98929999999996</v>
      </c>
      <c r="GT49" s="58"/>
      <c r="GU49" s="58"/>
      <c r="GV49" s="58"/>
      <c r="GW49" s="58"/>
      <c r="GX49" s="58"/>
      <c r="GY49" s="58">
        <v>2335.0830000000001</v>
      </c>
      <c r="GZ49" s="58">
        <v>4434.1080000000002</v>
      </c>
      <c r="HA49" s="58"/>
      <c r="HB49" s="58"/>
      <c r="HC49" s="58"/>
      <c r="HD49" s="58">
        <v>1518.933</v>
      </c>
      <c r="HE49" s="58"/>
      <c r="HF49" s="58">
        <v>3208.0630000000001</v>
      </c>
      <c r="HG49" s="58"/>
      <c r="HH49" s="58"/>
      <c r="HI49" s="58"/>
      <c r="HJ49" s="58"/>
      <c r="HK49" s="58"/>
      <c r="HL49" s="58"/>
      <c r="HM49" s="58"/>
      <c r="HN49" s="58"/>
      <c r="HO49" s="58"/>
      <c r="HP49" s="58"/>
      <c r="HQ49" s="58"/>
      <c r="HR49" s="58"/>
      <c r="HS49" s="58"/>
      <c r="HT49" s="2"/>
    </row>
    <row r="50" spans="1:228" x14ac:dyDescent="0.75">
      <c r="A50" s="95">
        <f t="shared" si="5"/>
        <v>226</v>
      </c>
      <c r="B50" s="2" t="str">
        <f t="shared" si="2"/>
        <v>Areca nuts</v>
      </c>
      <c r="C50" s="60">
        <f t="shared" si="3"/>
        <v>0</v>
      </c>
      <c r="D50" s="40" t="str">
        <f t="shared" si="8"/>
        <v/>
      </c>
      <c r="E50" s="40" t="str">
        <f t="shared" si="7"/>
        <v/>
      </c>
      <c r="F50" s="40" t="str">
        <f t="shared" si="7"/>
        <v/>
      </c>
      <c r="G50" s="40" t="str">
        <f t="shared" si="7"/>
        <v/>
      </c>
      <c r="H50" s="40" t="str">
        <f t="shared" si="7"/>
        <v/>
      </c>
      <c r="I50" s="40" t="str">
        <f t="shared" si="7"/>
        <v/>
      </c>
      <c r="J50" s="40" t="str">
        <f t="shared" si="7"/>
        <v/>
      </c>
      <c r="K50" s="40" t="str">
        <f t="shared" si="7"/>
        <v/>
      </c>
      <c r="L50" s="2"/>
      <c r="M50" s="70" t="s">
        <v>426</v>
      </c>
      <c r="N50" s="70" t="s">
        <v>439</v>
      </c>
      <c r="O50" s="2" t="s">
        <v>4</v>
      </c>
      <c r="P50" s="58">
        <v>226</v>
      </c>
      <c r="Q50" s="60" t="s">
        <v>824</v>
      </c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>
        <v>2902.636</v>
      </c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>
        <v>952.81759999999997</v>
      </c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58"/>
      <c r="CU50" s="58"/>
      <c r="CV50" s="58"/>
      <c r="CW50" s="58">
        <v>324.27350000000001</v>
      </c>
      <c r="CX50" s="58">
        <v>2355.5329999999999</v>
      </c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>
        <v>2740.2249999999999</v>
      </c>
      <c r="DJ50" s="58"/>
      <c r="DK50" s="58"/>
      <c r="DL50" s="58"/>
      <c r="DM50" s="58"/>
      <c r="DN50" s="58"/>
      <c r="DO50" s="58"/>
      <c r="DP50" s="58"/>
      <c r="DQ50" s="58"/>
      <c r="DR50" s="58"/>
      <c r="DS50" s="58"/>
      <c r="DT50" s="58"/>
      <c r="DU50" s="58"/>
      <c r="DV50" s="58">
        <v>939.56600000000003</v>
      </c>
      <c r="DW50" s="58"/>
      <c r="DX50" s="58"/>
      <c r="DY50" s="58"/>
      <c r="DZ50" s="58"/>
      <c r="EA50" s="58"/>
      <c r="EB50" s="58"/>
      <c r="EC50" s="58"/>
      <c r="ED50" s="58">
        <v>1278.884</v>
      </c>
      <c r="EE50" s="58"/>
      <c r="EF50" s="58"/>
      <c r="EG50" s="58"/>
      <c r="EH50" s="58"/>
      <c r="EI50" s="58"/>
      <c r="EJ50" s="58"/>
      <c r="EK50" s="58"/>
      <c r="EL50" s="58"/>
      <c r="EM50" s="58"/>
      <c r="EN50" s="58"/>
      <c r="EO50" s="58"/>
      <c r="EP50" s="58"/>
      <c r="EQ50" s="58"/>
      <c r="ER50" s="58"/>
      <c r="ES50" s="58">
        <v>3504.58</v>
      </c>
      <c r="ET50" s="58"/>
      <c r="EU50" s="58"/>
      <c r="EV50" s="58"/>
      <c r="EW50" s="58"/>
      <c r="EX50" s="58"/>
      <c r="EY50" s="58"/>
      <c r="EZ50" s="58"/>
      <c r="FA50" s="58"/>
      <c r="FB50" s="58">
        <v>545.61440000000005</v>
      </c>
      <c r="FC50" s="58"/>
      <c r="FD50" s="58"/>
      <c r="FE50" s="58"/>
      <c r="FF50" s="58"/>
      <c r="FG50" s="58"/>
      <c r="FH50" s="58"/>
      <c r="FI50" s="58"/>
      <c r="FJ50" s="58"/>
      <c r="FK50" s="58"/>
      <c r="FL50" s="58"/>
      <c r="FM50" s="58"/>
      <c r="FN50" s="58"/>
      <c r="FO50" s="58"/>
      <c r="FP50" s="58"/>
      <c r="FQ50" s="58"/>
      <c r="FR50" s="58"/>
      <c r="FS50" s="58"/>
      <c r="FT50" s="58"/>
      <c r="FU50" s="58"/>
      <c r="FV50" s="58"/>
      <c r="FW50" s="58"/>
      <c r="FX50" s="58"/>
      <c r="FY50" s="58"/>
      <c r="FZ50" s="58"/>
      <c r="GA50" s="58"/>
      <c r="GB50" s="58"/>
      <c r="GC50" s="58"/>
      <c r="GD50" s="58"/>
      <c r="GE50" s="58"/>
      <c r="GF50" s="58"/>
      <c r="GG50" s="58"/>
      <c r="GH50" s="58"/>
      <c r="GI50" s="58"/>
      <c r="GJ50" s="58"/>
      <c r="GK50" s="58"/>
      <c r="GL50" s="58"/>
      <c r="GM50" s="58"/>
      <c r="GN50" s="58"/>
      <c r="GO50" s="58"/>
      <c r="GP50" s="58"/>
      <c r="GQ50" s="58"/>
      <c r="GR50" s="58">
        <v>1712.4059999999999</v>
      </c>
      <c r="GS50" s="58"/>
      <c r="GT50" s="58"/>
      <c r="GU50" s="58"/>
      <c r="GV50" s="58"/>
      <c r="GW50" s="58"/>
      <c r="GX50" s="58"/>
      <c r="GY50" s="58"/>
      <c r="GZ50" s="58"/>
      <c r="HA50" s="58"/>
      <c r="HB50" s="58"/>
      <c r="HC50" s="58"/>
      <c r="HD50" s="58"/>
      <c r="HE50" s="58"/>
      <c r="HF50" s="58"/>
      <c r="HG50" s="58"/>
      <c r="HH50" s="58"/>
      <c r="HI50" s="58"/>
      <c r="HJ50" s="58"/>
      <c r="HK50" s="58"/>
      <c r="HL50" s="58"/>
      <c r="HM50" s="58"/>
      <c r="HN50" s="58"/>
      <c r="HO50" s="58"/>
      <c r="HP50" s="58"/>
      <c r="HQ50" s="58"/>
      <c r="HR50" s="58"/>
      <c r="HS50" s="58"/>
      <c r="HT50" s="2"/>
    </row>
    <row r="51" spans="1:228" x14ac:dyDescent="0.75">
      <c r="A51" s="95">
        <f t="shared" si="5"/>
        <v>234</v>
      </c>
      <c r="B51" s="2" t="str">
        <f t="shared" si="2"/>
        <v>Nuts, nes</v>
      </c>
      <c r="C51" s="60">
        <f t="shared" si="3"/>
        <v>1733.8349500000002</v>
      </c>
      <c r="D51" s="40">
        <f t="shared" si="8"/>
        <v>982.39890000000003</v>
      </c>
      <c r="E51" s="40" t="str">
        <f t="shared" si="7"/>
        <v/>
      </c>
      <c r="F51" s="40">
        <f t="shared" si="7"/>
        <v>2485.2710000000002</v>
      </c>
      <c r="G51" s="40" t="str">
        <f t="shared" si="7"/>
        <v/>
      </c>
      <c r="H51" s="40" t="str">
        <f t="shared" si="7"/>
        <v/>
      </c>
      <c r="I51" s="40" t="str">
        <f t="shared" si="7"/>
        <v/>
      </c>
      <c r="J51" s="40" t="str">
        <f t="shared" si="7"/>
        <v/>
      </c>
      <c r="K51" s="40" t="str">
        <f t="shared" si="7"/>
        <v/>
      </c>
      <c r="L51" s="2"/>
      <c r="M51" s="70" t="s">
        <v>429</v>
      </c>
      <c r="N51" s="70" t="s">
        <v>443</v>
      </c>
      <c r="O51" s="2" t="s">
        <v>4</v>
      </c>
      <c r="P51" s="58">
        <v>234</v>
      </c>
      <c r="Q51" s="60" t="s">
        <v>825</v>
      </c>
      <c r="R51" s="60"/>
      <c r="S51" s="60"/>
      <c r="T51" s="60">
        <v>3246.1909999999998</v>
      </c>
      <c r="U51" s="60"/>
      <c r="V51" s="60"/>
      <c r="W51" s="60"/>
      <c r="X51" s="60"/>
      <c r="Y51" s="60"/>
      <c r="Z51" s="60">
        <v>2949.0279999999998</v>
      </c>
      <c r="AA51" s="60"/>
      <c r="AB51" s="60">
        <v>2214.17</v>
      </c>
      <c r="AC51" s="60"/>
      <c r="AD51" s="60"/>
      <c r="AE51" s="60"/>
      <c r="AF51" s="60"/>
      <c r="AG51" s="60"/>
      <c r="AH51" s="60">
        <v>1140.8779999999999</v>
      </c>
      <c r="AI51" s="60"/>
      <c r="AJ51" s="60"/>
      <c r="AK51" s="60"/>
      <c r="AL51" s="60">
        <v>168.42840000000001</v>
      </c>
      <c r="AM51" s="60"/>
      <c r="AN51" s="60"/>
      <c r="AO51" s="60"/>
      <c r="AP51" s="60">
        <v>472.28730000000002</v>
      </c>
      <c r="AQ51" s="60"/>
      <c r="AR51" s="60"/>
      <c r="AS51" s="60"/>
      <c r="AT51" s="60"/>
      <c r="AU51" s="60"/>
      <c r="AV51" s="60"/>
      <c r="AW51" s="60"/>
      <c r="AX51" s="60">
        <v>576.33640000000003</v>
      </c>
      <c r="AY51" s="60">
        <v>2199.0639999999999</v>
      </c>
      <c r="AZ51" s="60">
        <v>54.177219999999998</v>
      </c>
      <c r="BA51" s="60">
        <v>4.5535310000000004</v>
      </c>
      <c r="BB51" s="60"/>
      <c r="BC51" s="60"/>
      <c r="BD51" s="60"/>
      <c r="BE51" s="60">
        <v>2883.806</v>
      </c>
      <c r="BF51" s="60"/>
      <c r="BG51" s="60"/>
      <c r="BH51" s="60">
        <v>982.39890000000003</v>
      </c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58">
        <v>799.27189999999996</v>
      </c>
      <c r="BT51" s="58"/>
      <c r="BU51" s="58"/>
      <c r="BV51" s="58">
        <v>5081.1769999999997</v>
      </c>
      <c r="BW51" s="58"/>
      <c r="BX51" s="58">
        <v>312.44959999999998</v>
      </c>
      <c r="BY51" s="58"/>
      <c r="BZ51" s="58"/>
      <c r="CA51" s="58"/>
      <c r="CB51" s="58"/>
      <c r="CC51" s="58"/>
      <c r="CD51" s="58"/>
      <c r="CE51" s="58"/>
      <c r="CF51" s="58">
        <v>4835.2120000000004</v>
      </c>
      <c r="CG51" s="58">
        <v>696.36059999999998</v>
      </c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58"/>
      <c r="CV51" s="58"/>
      <c r="CW51" s="58">
        <v>434.54199999999997</v>
      </c>
      <c r="CX51" s="58"/>
      <c r="CY51" s="58"/>
      <c r="CZ51" s="58">
        <v>4051.66</v>
      </c>
      <c r="DA51" s="58"/>
      <c r="DB51" s="58"/>
      <c r="DC51" s="58">
        <v>6688.2</v>
      </c>
      <c r="DD51" s="58">
        <v>2508.6999999999998</v>
      </c>
      <c r="DE51" s="58"/>
      <c r="DF51" s="58"/>
      <c r="DG51" s="58"/>
      <c r="DH51" s="58">
        <v>1764.402</v>
      </c>
      <c r="DI51" s="58">
        <v>2027.3009999999999</v>
      </c>
      <c r="DJ51" s="58">
        <v>1143.7449999999999</v>
      </c>
      <c r="DK51" s="58">
        <v>225.2587</v>
      </c>
      <c r="DL51" s="58"/>
      <c r="DM51" s="58"/>
      <c r="DN51" s="58">
        <v>5125.1369999999997</v>
      </c>
      <c r="DO51" s="58"/>
      <c r="DP51" s="58"/>
      <c r="DQ51" s="58">
        <v>1942.125</v>
      </c>
      <c r="DR51" s="58"/>
      <c r="DS51" s="58"/>
      <c r="DT51" s="58"/>
      <c r="DU51" s="58"/>
      <c r="DV51" s="58"/>
      <c r="DW51" s="58"/>
      <c r="DX51" s="58"/>
      <c r="DY51" s="58"/>
      <c r="DZ51" s="58"/>
      <c r="EA51" s="58">
        <v>449.76280000000003</v>
      </c>
      <c r="EB51" s="58">
        <v>299.20859999999999</v>
      </c>
      <c r="EC51" s="58">
        <v>2570.9349999999999</v>
      </c>
      <c r="ED51" s="58"/>
      <c r="EE51" s="58">
        <v>2485.2710000000002</v>
      </c>
      <c r="EF51" s="58"/>
      <c r="EG51" s="58"/>
      <c r="EH51" s="58">
        <v>669.59040000000005</v>
      </c>
      <c r="EI51" s="58"/>
      <c r="EJ51" s="58"/>
      <c r="EK51" s="58"/>
      <c r="EL51" s="58">
        <v>1333.145</v>
      </c>
      <c r="EM51" s="58"/>
      <c r="EN51" s="58"/>
      <c r="EO51" s="58"/>
      <c r="EP51" s="58"/>
      <c r="EQ51" s="58"/>
      <c r="ER51" s="58">
        <v>700.25319999999999</v>
      </c>
      <c r="ES51" s="58"/>
      <c r="ET51" s="58"/>
      <c r="EU51" s="58"/>
      <c r="EV51" s="58"/>
      <c r="EW51" s="58">
        <v>708.96460000000002</v>
      </c>
      <c r="EX51" s="58"/>
      <c r="EY51" s="58"/>
      <c r="EZ51" s="58"/>
      <c r="FA51" s="58"/>
      <c r="FB51" s="58"/>
      <c r="FC51" s="58"/>
      <c r="FD51" s="58"/>
      <c r="FE51" s="58"/>
      <c r="FF51" s="58">
        <v>2228.8710000000001</v>
      </c>
      <c r="FG51" s="58"/>
      <c r="FH51" s="58">
        <v>1395.895</v>
      </c>
      <c r="FI51" s="58">
        <v>6612.5420000000004</v>
      </c>
      <c r="FJ51" s="58"/>
      <c r="FK51" s="58"/>
      <c r="FL51" s="58"/>
      <c r="FM51" s="58"/>
      <c r="FN51" s="58"/>
      <c r="FO51" s="58"/>
      <c r="FP51" s="58"/>
      <c r="FQ51" s="58"/>
      <c r="FR51" s="58"/>
      <c r="FS51" s="58"/>
      <c r="FT51" s="58">
        <v>4295.7809999999999</v>
      </c>
      <c r="FU51" s="58"/>
      <c r="FV51" s="58"/>
      <c r="FW51" s="58"/>
      <c r="FX51" s="58"/>
      <c r="FY51" s="58"/>
      <c r="FZ51" s="58"/>
      <c r="GA51" s="58"/>
      <c r="GB51" s="58"/>
      <c r="GC51" s="58"/>
      <c r="GD51" s="58"/>
      <c r="GE51" s="58"/>
      <c r="GF51" s="58"/>
      <c r="GG51" s="58"/>
      <c r="GH51" s="58"/>
      <c r="GI51" s="58"/>
      <c r="GJ51" s="58"/>
      <c r="GK51" s="58"/>
      <c r="GL51" s="58"/>
      <c r="GM51" s="58"/>
      <c r="GN51" s="58"/>
      <c r="GO51" s="58"/>
      <c r="GP51" s="58"/>
      <c r="GQ51" s="58"/>
      <c r="GR51" s="58">
        <v>1995.8240000000001</v>
      </c>
      <c r="GS51" s="58">
        <v>351.15629999999999</v>
      </c>
      <c r="GT51" s="58"/>
      <c r="GU51" s="58">
        <v>4564.1509999999998</v>
      </c>
      <c r="GV51" s="58"/>
      <c r="GW51" s="58"/>
      <c r="GX51" s="58"/>
      <c r="GY51" s="58">
        <v>3179.9670000000001</v>
      </c>
      <c r="GZ51" s="58">
        <v>4691.8360000000002</v>
      </c>
      <c r="HA51" s="58"/>
      <c r="HB51" s="58">
        <v>46.501849999999997</v>
      </c>
      <c r="HC51" s="58"/>
      <c r="HD51" s="58">
        <v>1708.075</v>
      </c>
      <c r="HE51" s="58"/>
      <c r="HF51" s="58">
        <v>4722.01</v>
      </c>
      <c r="HG51" s="58"/>
      <c r="HH51" s="58"/>
      <c r="HI51" s="58"/>
      <c r="HJ51" s="58"/>
      <c r="HK51" s="58"/>
      <c r="HL51" s="58">
        <v>1323.248</v>
      </c>
      <c r="HM51" s="58"/>
      <c r="HN51" s="58"/>
      <c r="HO51" s="58"/>
      <c r="HP51" s="58"/>
      <c r="HQ51" s="58">
        <v>14385.05</v>
      </c>
      <c r="HR51" s="58"/>
      <c r="HS51" s="58"/>
      <c r="HT51" s="2"/>
    </row>
    <row r="52" spans="1:228" x14ac:dyDescent="0.75">
      <c r="A52" s="95">
        <f t="shared" si="5"/>
        <v>236</v>
      </c>
      <c r="B52" s="2" t="str">
        <f t="shared" si="2"/>
        <v>Soybeans</v>
      </c>
      <c r="C52" s="60">
        <f t="shared" si="3"/>
        <v>461.09013333333331</v>
      </c>
      <c r="D52" s="40" t="str">
        <f t="shared" si="8"/>
        <v/>
      </c>
      <c r="E52" s="40">
        <f t="shared" si="7"/>
        <v>481.33969999999999</v>
      </c>
      <c r="F52" s="40">
        <f t="shared" si="7"/>
        <v>379.36079999999998</v>
      </c>
      <c r="G52" s="40">
        <f t="shared" si="7"/>
        <v>522.56989999999996</v>
      </c>
      <c r="H52" s="40" t="str">
        <f t="shared" si="7"/>
        <v/>
      </c>
      <c r="I52" s="40" t="str">
        <f t="shared" si="7"/>
        <v/>
      </c>
      <c r="J52" s="40" t="str">
        <f t="shared" si="7"/>
        <v/>
      </c>
      <c r="K52" s="40" t="str">
        <f t="shared" si="7"/>
        <v/>
      </c>
      <c r="L52" s="2"/>
      <c r="M52" s="70" t="s">
        <v>430</v>
      </c>
      <c r="N52" s="70" t="s">
        <v>444</v>
      </c>
      <c r="O52" s="2" t="s">
        <v>4</v>
      </c>
      <c r="P52" s="58">
        <v>236</v>
      </c>
      <c r="Q52" s="60" t="s">
        <v>826</v>
      </c>
      <c r="R52" s="60"/>
      <c r="S52" s="60">
        <v>707.3021</v>
      </c>
      <c r="T52" s="60">
        <v>758.44370000000004</v>
      </c>
      <c r="U52" s="60"/>
      <c r="V52" s="60">
        <v>222.85589999999999</v>
      </c>
      <c r="W52" s="60"/>
      <c r="X52" s="60"/>
      <c r="Y52" s="60"/>
      <c r="Z52" s="60">
        <v>446.87139999999999</v>
      </c>
      <c r="AA52" s="60">
        <v>394.17239999999998</v>
      </c>
      <c r="AB52" s="60">
        <v>447.80739999999997</v>
      </c>
      <c r="AC52" s="60">
        <v>491.4051</v>
      </c>
      <c r="AD52" s="60"/>
      <c r="AE52" s="60"/>
      <c r="AF52" s="60">
        <v>283.4674</v>
      </c>
      <c r="AG52" s="60">
        <v>454.81029999999998</v>
      </c>
      <c r="AH52" s="60">
        <v>587.26149999999996</v>
      </c>
      <c r="AI52" s="60"/>
      <c r="AJ52" s="60"/>
      <c r="AK52" s="60">
        <v>367.23919999999998</v>
      </c>
      <c r="AL52" s="60"/>
      <c r="AM52" s="60">
        <v>522.56989999999996</v>
      </c>
      <c r="AN52" s="60"/>
      <c r="AO52" s="60">
        <v>307.91199999999998</v>
      </c>
      <c r="AP52" s="60">
        <v>362.95209999999997</v>
      </c>
      <c r="AQ52" s="60"/>
      <c r="AR52" s="60"/>
      <c r="AS52" s="60">
        <v>1182.5609999999999</v>
      </c>
      <c r="AT52" s="60"/>
      <c r="AU52" s="60"/>
      <c r="AV52" s="60">
        <v>347.20670000000001</v>
      </c>
      <c r="AW52" s="60">
        <v>967.06700000000001</v>
      </c>
      <c r="AX52" s="60"/>
      <c r="AY52" s="60">
        <v>740.5403</v>
      </c>
      <c r="AZ52" s="60">
        <v>66.962620000000001</v>
      </c>
      <c r="BA52" s="60">
        <v>65.076689999999999</v>
      </c>
      <c r="BB52" s="60"/>
      <c r="BC52" s="60"/>
      <c r="BD52" s="60"/>
      <c r="BE52" s="60">
        <v>500.37150000000003</v>
      </c>
      <c r="BF52" s="60"/>
      <c r="BG52" s="60"/>
      <c r="BH52" s="60"/>
      <c r="BI52" s="60"/>
      <c r="BJ52" s="60"/>
      <c r="BK52" s="60"/>
      <c r="BL52" s="60">
        <v>347.11309999999997</v>
      </c>
      <c r="BM52" s="60"/>
      <c r="BN52" s="60"/>
      <c r="BO52" s="60"/>
      <c r="BP52" s="60"/>
      <c r="BQ52" s="60"/>
      <c r="BR52" s="60">
        <v>590.0933</v>
      </c>
      <c r="BS52" s="58">
        <v>507.7996</v>
      </c>
      <c r="BT52" s="58"/>
      <c r="BU52" s="58"/>
      <c r="BV52" s="58">
        <v>518.53070000000002</v>
      </c>
      <c r="BW52" s="58"/>
      <c r="BX52" s="58">
        <v>400.37470000000002</v>
      </c>
      <c r="BY52" s="58"/>
      <c r="BZ52" s="58"/>
      <c r="CA52" s="58">
        <v>413.72919999999999</v>
      </c>
      <c r="CB52" s="58"/>
      <c r="CC52" s="58"/>
      <c r="CD52" s="58"/>
      <c r="CE52" s="58"/>
      <c r="CF52" s="58">
        <v>629.64869999999996</v>
      </c>
      <c r="CG52" s="58"/>
      <c r="CH52" s="58"/>
      <c r="CI52" s="58"/>
      <c r="CJ52" s="58"/>
      <c r="CK52" s="58"/>
      <c r="CL52" s="58"/>
      <c r="CM52" s="58">
        <v>371.6311</v>
      </c>
      <c r="CN52" s="58"/>
      <c r="CO52" s="58"/>
      <c r="CP52" s="58"/>
      <c r="CQ52" s="58"/>
      <c r="CR52" s="58"/>
      <c r="CS52" s="58">
        <v>420.0992</v>
      </c>
      <c r="CT52" s="58">
        <v>366.72399999999999</v>
      </c>
      <c r="CU52" s="58"/>
      <c r="CV52" s="58">
        <v>375.07029999999997</v>
      </c>
      <c r="CW52" s="58">
        <v>674.74459999999999</v>
      </c>
      <c r="CX52" s="58">
        <v>373.2921</v>
      </c>
      <c r="CY52" s="58"/>
      <c r="CZ52" s="58">
        <v>677.81809999999996</v>
      </c>
      <c r="DA52" s="58"/>
      <c r="DB52" s="58"/>
      <c r="DC52" s="58"/>
      <c r="DD52" s="58">
        <v>331.82159999999999</v>
      </c>
      <c r="DE52" s="58"/>
      <c r="DF52" s="58"/>
      <c r="DG52" s="58">
        <v>1384.9870000000001</v>
      </c>
      <c r="DH52" s="58">
        <v>306.30880000000002</v>
      </c>
      <c r="DI52" s="58"/>
      <c r="DJ52" s="58">
        <v>187.6259</v>
      </c>
      <c r="DK52" s="58">
        <v>711.63879999999995</v>
      </c>
      <c r="DL52" s="58"/>
      <c r="DM52" s="58"/>
      <c r="DN52" s="58">
        <v>3100.72</v>
      </c>
      <c r="DO52" s="58"/>
      <c r="DP52" s="58">
        <v>957.5249</v>
      </c>
      <c r="DQ52" s="58"/>
      <c r="DR52" s="58"/>
      <c r="DS52" s="58"/>
      <c r="DT52" s="58"/>
      <c r="DU52" s="58"/>
      <c r="DV52" s="58">
        <v>853.19159999999999</v>
      </c>
      <c r="DW52" s="58"/>
      <c r="DX52" s="58"/>
      <c r="DY52" s="58"/>
      <c r="DZ52" s="58"/>
      <c r="EA52" s="58">
        <v>349.26569999999998</v>
      </c>
      <c r="EB52" s="58">
        <v>311.64710000000002</v>
      </c>
      <c r="EC52" s="58">
        <v>484.26990000000001</v>
      </c>
      <c r="ED52" s="58"/>
      <c r="EE52" s="58">
        <v>379.36079999999998</v>
      </c>
      <c r="EF52" s="58"/>
      <c r="EG52" s="58">
        <v>405.5616</v>
      </c>
      <c r="EH52" s="58">
        <v>101.5261</v>
      </c>
      <c r="EI52" s="58"/>
      <c r="EJ52" s="58"/>
      <c r="EK52" s="58"/>
      <c r="EL52" s="58"/>
      <c r="EM52" s="58"/>
      <c r="EN52" s="58"/>
      <c r="EO52" s="58"/>
      <c r="EP52" s="58"/>
      <c r="EQ52" s="58"/>
      <c r="ER52" s="58">
        <v>626.38670000000002</v>
      </c>
      <c r="ES52" s="58"/>
      <c r="ET52" s="58"/>
      <c r="EU52" s="58"/>
      <c r="EV52" s="58"/>
      <c r="EW52" s="58">
        <v>320.76900000000001</v>
      </c>
      <c r="EX52" s="58">
        <v>481.33969999999999</v>
      </c>
      <c r="EY52" s="58"/>
      <c r="EZ52" s="58"/>
      <c r="FA52" s="58"/>
      <c r="FB52" s="58">
        <v>883.5548</v>
      </c>
      <c r="FC52" s="58"/>
      <c r="FD52" s="58"/>
      <c r="FE52" s="58"/>
      <c r="FF52" s="58">
        <v>453.42329999999998</v>
      </c>
      <c r="FG52" s="58">
        <v>588.26729999999998</v>
      </c>
      <c r="FH52" s="58">
        <v>759.0308</v>
      </c>
      <c r="FI52" s="58">
        <v>514.18460000000005</v>
      </c>
      <c r="FJ52" s="58"/>
      <c r="FK52" s="58">
        <v>353.05189999999999</v>
      </c>
      <c r="FL52" s="58"/>
      <c r="FM52" s="58"/>
      <c r="FN52" s="58"/>
      <c r="FO52" s="58">
        <v>369.13889999999998</v>
      </c>
      <c r="FP52" s="58"/>
      <c r="FQ52" s="58"/>
      <c r="FR52" s="58"/>
      <c r="FS52" s="58">
        <v>366.59589999999997</v>
      </c>
      <c r="FT52" s="58">
        <v>368.1397</v>
      </c>
      <c r="FU52" s="58">
        <v>647.61990000000003</v>
      </c>
      <c r="FV52" s="58"/>
      <c r="FW52" s="58"/>
      <c r="FX52" s="58"/>
      <c r="FY52" s="58"/>
      <c r="FZ52" s="58"/>
      <c r="GA52" s="58"/>
      <c r="GB52" s="58"/>
      <c r="GC52" s="58"/>
      <c r="GD52" s="58"/>
      <c r="GE52" s="58"/>
      <c r="GF52" s="58">
        <v>345.16469999999998</v>
      </c>
      <c r="GG52" s="58"/>
      <c r="GH52" s="58"/>
      <c r="GI52" s="58">
        <v>3260.8939999999998</v>
      </c>
      <c r="GJ52" s="58">
        <v>392.2724</v>
      </c>
      <c r="GK52" s="58">
        <v>366.85289999999998</v>
      </c>
      <c r="GL52" s="58"/>
      <c r="GM52" s="58"/>
      <c r="GN52" s="58"/>
      <c r="GO52" s="58"/>
      <c r="GP52" s="58"/>
      <c r="GQ52" s="58"/>
      <c r="GR52" s="58">
        <v>409.94290000000001</v>
      </c>
      <c r="GS52" s="58">
        <v>907.62189999999998</v>
      </c>
      <c r="GT52" s="58"/>
      <c r="GU52" s="58"/>
      <c r="GV52" s="58">
        <v>1687.616</v>
      </c>
      <c r="GW52" s="58"/>
      <c r="GX52" s="58"/>
      <c r="GY52" s="58"/>
      <c r="GZ52" s="58">
        <v>433.98579999999998</v>
      </c>
      <c r="HA52" s="58"/>
      <c r="HB52" s="58">
        <v>668.88019999999995</v>
      </c>
      <c r="HC52" s="58"/>
      <c r="HD52" s="58">
        <v>360.20960000000002</v>
      </c>
      <c r="HE52" s="58">
        <v>386.18830000000003</v>
      </c>
      <c r="HF52" s="58">
        <v>349.6191</v>
      </c>
      <c r="HG52" s="58"/>
      <c r="HH52" s="58"/>
      <c r="HI52" s="58">
        <v>807.72640000000001</v>
      </c>
      <c r="HJ52" s="58"/>
      <c r="HK52" s="58"/>
      <c r="HL52" s="58">
        <v>827.70600000000002</v>
      </c>
      <c r="HM52" s="58"/>
      <c r="HN52" s="58"/>
      <c r="HO52" s="58"/>
      <c r="HP52" s="58"/>
      <c r="HQ52" s="58">
        <v>434.49</v>
      </c>
      <c r="HR52" s="58">
        <v>91.161850000000001</v>
      </c>
      <c r="HS52" s="58">
        <v>570.00019999999995</v>
      </c>
      <c r="HT52" s="2"/>
    </row>
    <row r="53" spans="1:228" x14ac:dyDescent="0.75">
      <c r="A53" s="95">
        <f t="shared" si="5"/>
        <v>242</v>
      </c>
      <c r="B53" s="2" t="str">
        <f t="shared" si="2"/>
        <v>Groundnuts, with shell</v>
      </c>
      <c r="C53" s="60">
        <f t="shared" si="3"/>
        <v>835.93685000000005</v>
      </c>
      <c r="D53" s="40">
        <f t="shared" si="8"/>
        <v>458.49709999999999</v>
      </c>
      <c r="E53" s="40">
        <f t="shared" si="8"/>
        <v>846.13239999999996</v>
      </c>
      <c r="F53" s="40">
        <f t="shared" si="8"/>
        <v>656.74090000000001</v>
      </c>
      <c r="G53" s="40">
        <f t="shared" si="8"/>
        <v>1382.377</v>
      </c>
      <c r="H53" s="40" t="str">
        <f t="shared" si="8"/>
        <v/>
      </c>
      <c r="I53" s="40" t="str">
        <f t="shared" si="8"/>
        <v/>
      </c>
      <c r="J53" s="40" t="str">
        <f t="shared" si="8"/>
        <v/>
      </c>
      <c r="K53" s="40" t="str">
        <f t="shared" si="8"/>
        <v/>
      </c>
      <c r="L53" s="2"/>
      <c r="M53" s="70" t="s">
        <v>369</v>
      </c>
      <c r="N53" s="70" t="s">
        <v>374</v>
      </c>
      <c r="O53" s="2" t="s">
        <v>4</v>
      </c>
      <c r="P53" s="58">
        <v>242</v>
      </c>
      <c r="Q53" s="60" t="s">
        <v>827</v>
      </c>
      <c r="R53" s="60"/>
      <c r="S53" s="60">
        <v>581.83839999999998</v>
      </c>
      <c r="T53" s="60"/>
      <c r="U53" s="60"/>
      <c r="V53" s="60">
        <v>482.35759999999999</v>
      </c>
      <c r="W53" s="60"/>
      <c r="X53" s="60"/>
      <c r="Y53" s="60"/>
      <c r="Z53" s="60">
        <v>962.29</v>
      </c>
      <c r="AA53" s="60"/>
      <c r="AB53" s="60"/>
      <c r="AC53" s="60">
        <v>1308.5540000000001</v>
      </c>
      <c r="AD53" s="60"/>
      <c r="AE53" s="60"/>
      <c r="AF53" s="60">
        <v>359.6626</v>
      </c>
      <c r="AG53" s="60">
        <v>827.56240000000003</v>
      </c>
      <c r="AH53" s="60">
        <v>1266.549</v>
      </c>
      <c r="AI53" s="60"/>
      <c r="AJ53" s="60"/>
      <c r="AK53" s="60"/>
      <c r="AL53" s="60"/>
      <c r="AM53" s="60">
        <v>1382.377</v>
      </c>
      <c r="AN53" s="60"/>
      <c r="AO53" s="60">
        <v>820.59860000000003</v>
      </c>
      <c r="AP53" s="60">
        <v>116.3027</v>
      </c>
      <c r="AQ53" s="60">
        <v>5313.2150000000001</v>
      </c>
      <c r="AR53" s="60"/>
      <c r="AS53" s="60"/>
      <c r="AT53" s="60">
        <v>165.5213</v>
      </c>
      <c r="AU53" s="60"/>
      <c r="AV53" s="60"/>
      <c r="AW53" s="60"/>
      <c r="AX53" s="60"/>
      <c r="AY53" s="60">
        <v>1280.337</v>
      </c>
      <c r="AZ53" s="60">
        <v>309.1909</v>
      </c>
      <c r="BA53" s="60">
        <v>729.23760000000004</v>
      </c>
      <c r="BB53" s="60"/>
      <c r="BC53" s="60">
        <v>1314.7439999999999</v>
      </c>
      <c r="BD53" s="60"/>
      <c r="BE53" s="60">
        <v>265.15879999999999</v>
      </c>
      <c r="BF53" s="60"/>
      <c r="BG53" s="60"/>
      <c r="BH53" s="60">
        <v>458.49709999999999</v>
      </c>
      <c r="BI53" s="60"/>
      <c r="BJ53" s="60"/>
      <c r="BK53" s="60">
        <v>2524.0569999999998</v>
      </c>
      <c r="BL53" s="60"/>
      <c r="BM53" s="60"/>
      <c r="BN53" s="60"/>
      <c r="BO53" s="60"/>
      <c r="BP53" s="60">
        <v>1050.8040000000001</v>
      </c>
      <c r="BQ53" s="60">
        <v>1183.164</v>
      </c>
      <c r="BR53" s="60">
        <v>1808.45</v>
      </c>
      <c r="BS53" s="58">
        <v>1188.52</v>
      </c>
      <c r="BT53" s="58">
        <v>1990.92</v>
      </c>
      <c r="BU53" s="58"/>
      <c r="BV53" s="58">
        <v>1155.45</v>
      </c>
      <c r="BW53" s="58"/>
      <c r="BX53" s="58">
        <v>838.75059999999996</v>
      </c>
      <c r="BY53" s="58"/>
      <c r="BZ53" s="58"/>
      <c r="CA53" s="58"/>
      <c r="CB53" s="58"/>
      <c r="CC53" s="58"/>
      <c r="CD53" s="58"/>
      <c r="CE53" s="58"/>
      <c r="CF53" s="58">
        <v>1663.5450000000001</v>
      </c>
      <c r="CG53" s="58">
        <v>425.3073</v>
      </c>
      <c r="CH53" s="58">
        <v>145.35939999999999</v>
      </c>
      <c r="CI53" s="58"/>
      <c r="CJ53" s="58">
        <v>314.0822</v>
      </c>
      <c r="CK53" s="58"/>
      <c r="CL53" s="58"/>
      <c r="CM53" s="58">
        <v>1153.9580000000001</v>
      </c>
      <c r="CN53" s="58"/>
      <c r="CO53" s="58"/>
      <c r="CP53" s="58"/>
      <c r="CQ53" s="58"/>
      <c r="CR53" s="58"/>
      <c r="CS53" s="58">
        <v>104.0908</v>
      </c>
      <c r="CT53" s="58"/>
      <c r="CU53" s="58"/>
      <c r="CV53" s="58"/>
      <c r="CW53" s="58">
        <v>1001.551</v>
      </c>
      <c r="CX53" s="58">
        <v>538.16049999999996</v>
      </c>
      <c r="CY53" s="58"/>
      <c r="CZ53" s="58">
        <v>3207.3029999999999</v>
      </c>
      <c r="DA53" s="58"/>
      <c r="DB53" s="58"/>
      <c r="DC53" s="58">
        <v>1639.028</v>
      </c>
      <c r="DD53" s="58"/>
      <c r="DE53" s="58">
        <v>2322.7089999999998</v>
      </c>
      <c r="DF53" s="58"/>
      <c r="DG53" s="58">
        <v>6780.2960000000003</v>
      </c>
      <c r="DH53" s="58">
        <v>601.05489999999998</v>
      </c>
      <c r="DI53" s="58">
        <v>1401.971</v>
      </c>
      <c r="DJ53" s="58">
        <v>376.63290000000001</v>
      </c>
      <c r="DK53" s="58">
        <v>1755.7560000000001</v>
      </c>
      <c r="DL53" s="58"/>
      <c r="DM53" s="58"/>
      <c r="DN53" s="58">
        <v>5032.6629999999996</v>
      </c>
      <c r="DO53" s="58"/>
      <c r="DP53" s="58">
        <v>1153.876</v>
      </c>
      <c r="DQ53" s="58">
        <v>922.99689999999998</v>
      </c>
      <c r="DR53" s="58"/>
      <c r="DS53" s="58"/>
      <c r="DT53" s="58"/>
      <c r="DU53" s="58"/>
      <c r="DV53" s="58">
        <v>1138.23</v>
      </c>
      <c r="DW53" s="58"/>
      <c r="DX53" s="58"/>
      <c r="DY53" s="58"/>
      <c r="DZ53" s="58"/>
      <c r="EA53" s="58">
        <v>1106.317</v>
      </c>
      <c r="EB53" s="58"/>
      <c r="EC53" s="58">
        <v>1184.883</v>
      </c>
      <c r="ED53" s="58"/>
      <c r="EE53" s="58">
        <v>656.74090000000001</v>
      </c>
      <c r="EF53" s="58"/>
      <c r="EG53" s="58"/>
      <c r="EH53" s="58">
        <v>433.72829999999999</v>
      </c>
      <c r="EI53" s="58"/>
      <c r="EJ53" s="58"/>
      <c r="EK53" s="58"/>
      <c r="EL53" s="58"/>
      <c r="EM53" s="58">
        <v>231.02690000000001</v>
      </c>
      <c r="EN53" s="58"/>
      <c r="EO53" s="58"/>
      <c r="EP53" s="58"/>
      <c r="EQ53" s="58">
        <v>1171.414</v>
      </c>
      <c r="ER53" s="58">
        <v>773.79349999999999</v>
      </c>
      <c r="ES53" s="58">
        <v>829.7201</v>
      </c>
      <c r="ET53" s="58">
        <v>355.57530000000003</v>
      </c>
      <c r="EU53" s="58"/>
      <c r="EV53" s="58">
        <v>787.29949999999997</v>
      </c>
      <c r="EW53" s="58">
        <v>188.56739999999999</v>
      </c>
      <c r="EX53" s="58">
        <v>846.13239999999996</v>
      </c>
      <c r="EY53" s="58"/>
      <c r="EZ53" s="58"/>
      <c r="FA53" s="58"/>
      <c r="FB53" s="58"/>
      <c r="FC53" s="58"/>
      <c r="FD53" s="58"/>
      <c r="FE53" s="58"/>
      <c r="FF53" s="58">
        <v>668.06529999999998</v>
      </c>
      <c r="FG53" s="58"/>
      <c r="FH53" s="58">
        <v>1136.037</v>
      </c>
      <c r="FI53" s="58">
        <v>852.38099999999997</v>
      </c>
      <c r="FJ53" s="58"/>
      <c r="FK53" s="58"/>
      <c r="FL53" s="58"/>
      <c r="FM53" s="58"/>
      <c r="FN53" s="58"/>
      <c r="FO53" s="58">
        <v>528.32429999999999</v>
      </c>
      <c r="FP53" s="58"/>
      <c r="FQ53" s="58"/>
      <c r="FR53" s="58"/>
      <c r="FS53" s="58"/>
      <c r="FT53" s="58"/>
      <c r="FU53" s="58">
        <v>1407.348</v>
      </c>
      <c r="FV53" s="58">
        <v>1132.3330000000001</v>
      </c>
      <c r="FW53" s="58"/>
      <c r="FX53" s="58">
        <v>273.02960000000002</v>
      </c>
      <c r="FY53" s="58"/>
      <c r="FZ53" s="58"/>
      <c r="GA53" s="58"/>
      <c r="GB53" s="58"/>
      <c r="GC53" s="58"/>
      <c r="GD53" s="58"/>
      <c r="GE53" s="58"/>
      <c r="GF53" s="58"/>
      <c r="GG53" s="58"/>
      <c r="GH53" s="58"/>
      <c r="GI53" s="58">
        <v>2930.4070000000002</v>
      </c>
      <c r="GJ53" s="58"/>
      <c r="GK53" s="58"/>
      <c r="GL53" s="58"/>
      <c r="GM53" s="58"/>
      <c r="GN53" s="58"/>
      <c r="GO53" s="58"/>
      <c r="GP53" s="58">
        <v>754.54819999999995</v>
      </c>
      <c r="GQ53" s="58">
        <v>604.77440000000001</v>
      </c>
      <c r="GR53" s="58">
        <v>1331.5229999999999</v>
      </c>
      <c r="GS53" s="58">
        <v>1602.83</v>
      </c>
      <c r="GT53" s="58"/>
      <c r="GU53" s="58"/>
      <c r="GV53" s="58"/>
      <c r="GW53" s="58"/>
      <c r="GX53" s="58"/>
      <c r="GY53" s="58"/>
      <c r="GZ53" s="58">
        <v>1417.056</v>
      </c>
      <c r="HA53" s="58"/>
      <c r="HB53" s="58">
        <v>376.74029999999999</v>
      </c>
      <c r="HC53" s="58"/>
      <c r="HD53" s="58"/>
      <c r="HE53" s="58">
        <v>333.80419999999998</v>
      </c>
      <c r="HF53" s="58">
        <v>450.67070000000001</v>
      </c>
      <c r="HG53" s="58"/>
      <c r="HH53" s="58">
        <v>6437.0379999999996</v>
      </c>
      <c r="HI53" s="58">
        <v>1306.2639999999999</v>
      </c>
      <c r="HJ53" s="58"/>
      <c r="HK53" s="58"/>
      <c r="HL53" s="58">
        <v>1067.5039999999999</v>
      </c>
      <c r="HM53" s="58">
        <v>1187.229</v>
      </c>
      <c r="HN53" s="58"/>
      <c r="HO53" s="58"/>
      <c r="HP53" s="58"/>
      <c r="HQ53" s="58">
        <v>625.97389999999996</v>
      </c>
      <c r="HR53" s="58">
        <v>396.88290000000001</v>
      </c>
      <c r="HS53" s="58">
        <v>466.66539999999998</v>
      </c>
      <c r="HT53" s="2"/>
    </row>
    <row r="54" spans="1:228" x14ac:dyDescent="0.75">
      <c r="A54" s="95">
        <f t="shared" si="5"/>
        <v>249</v>
      </c>
      <c r="B54" s="2" t="str">
        <f t="shared" si="2"/>
        <v>Coconuts</v>
      </c>
      <c r="C54" s="60">
        <f t="shared" si="3"/>
        <v>149.21820500000001</v>
      </c>
      <c r="D54" s="40">
        <f t="shared" si="8"/>
        <v>85.944640000000007</v>
      </c>
      <c r="E54" s="40">
        <f t="shared" si="8"/>
        <v>94.819580000000002</v>
      </c>
      <c r="F54" s="40">
        <f t="shared" si="8"/>
        <v>124.9554</v>
      </c>
      <c r="G54" s="40">
        <f t="shared" si="8"/>
        <v>291.15320000000003</v>
      </c>
      <c r="H54" s="40" t="str">
        <f t="shared" si="8"/>
        <v/>
      </c>
      <c r="I54" s="40" t="str">
        <f t="shared" si="8"/>
        <v/>
      </c>
      <c r="J54" s="40" t="str">
        <f t="shared" si="8"/>
        <v/>
      </c>
      <c r="K54" s="40" t="str">
        <f t="shared" si="8"/>
        <v/>
      </c>
      <c r="L54" s="2"/>
      <c r="M54" s="70" t="s">
        <v>432</v>
      </c>
      <c r="N54" s="70" t="s">
        <v>449</v>
      </c>
      <c r="O54" s="2" t="s">
        <v>4</v>
      </c>
      <c r="P54" s="58">
        <v>249</v>
      </c>
      <c r="Q54" s="60" t="s">
        <v>828</v>
      </c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>
        <v>215.98650000000001</v>
      </c>
      <c r="AH54" s="60"/>
      <c r="AI54" s="60"/>
      <c r="AJ54" s="60"/>
      <c r="AK54" s="60"/>
      <c r="AL54" s="60"/>
      <c r="AM54" s="60">
        <v>291.15320000000003</v>
      </c>
      <c r="AN54" s="60"/>
      <c r="AO54" s="60"/>
      <c r="AP54" s="60">
        <v>183.13659999999999</v>
      </c>
      <c r="AQ54" s="60">
        <v>1175.337</v>
      </c>
      <c r="AR54" s="60">
        <v>350.4006</v>
      </c>
      <c r="AS54" s="60"/>
      <c r="AT54" s="60"/>
      <c r="AU54" s="60"/>
      <c r="AV54" s="60"/>
      <c r="AW54" s="60"/>
      <c r="AX54" s="60"/>
      <c r="AY54" s="60">
        <v>763.37570000000005</v>
      </c>
      <c r="AZ54" s="60">
        <v>277.82319999999999</v>
      </c>
      <c r="BA54" s="60">
        <v>90.339510000000004</v>
      </c>
      <c r="BB54" s="60"/>
      <c r="BC54" s="60">
        <v>1816.8320000000001</v>
      </c>
      <c r="BD54" s="60">
        <v>1090.586</v>
      </c>
      <c r="BE54" s="60">
        <v>231.02869999999999</v>
      </c>
      <c r="BF54" s="60"/>
      <c r="BG54" s="60">
        <v>714.35130000000004</v>
      </c>
      <c r="BH54" s="60">
        <v>85.944640000000007</v>
      </c>
      <c r="BI54" s="60"/>
      <c r="BJ54" s="60"/>
      <c r="BK54" s="60"/>
      <c r="BL54" s="60"/>
      <c r="BM54" s="60"/>
      <c r="BN54" s="60"/>
      <c r="BO54" s="60"/>
      <c r="BP54" s="60">
        <v>403.5034</v>
      </c>
      <c r="BQ54" s="60"/>
      <c r="BR54" s="60">
        <v>264.47739999999999</v>
      </c>
      <c r="BS54" s="58"/>
      <c r="BT54" s="58"/>
      <c r="BU54" s="58"/>
      <c r="BV54" s="58"/>
      <c r="BW54" s="58"/>
      <c r="BX54" s="58"/>
      <c r="BY54" s="58"/>
      <c r="BZ54" s="58">
        <v>402.81229999999999</v>
      </c>
      <c r="CA54" s="58"/>
      <c r="CB54" s="58"/>
      <c r="CC54" s="58"/>
      <c r="CD54" s="58"/>
      <c r="CE54" s="58"/>
      <c r="CF54" s="58"/>
      <c r="CG54" s="58">
        <v>77.958190000000002</v>
      </c>
      <c r="CH54" s="58">
        <v>6.3657349999999999</v>
      </c>
      <c r="CI54" s="58"/>
      <c r="CJ54" s="58"/>
      <c r="CK54" s="58"/>
      <c r="CL54" s="58">
        <v>369.17919999999998</v>
      </c>
      <c r="CM54" s="58"/>
      <c r="CN54" s="58">
        <v>1571.4949999999999</v>
      </c>
      <c r="CO54" s="58"/>
      <c r="CP54" s="58"/>
      <c r="CQ54" s="58"/>
      <c r="CR54" s="58">
        <v>290.77359999999999</v>
      </c>
      <c r="CS54" s="58">
        <v>152.61109999999999</v>
      </c>
      <c r="CT54" s="58"/>
      <c r="CU54" s="58"/>
      <c r="CV54" s="58"/>
      <c r="CW54" s="58">
        <v>165.5078</v>
      </c>
      <c r="CX54" s="58">
        <v>132.1472</v>
      </c>
      <c r="CY54" s="58"/>
      <c r="CZ54" s="58"/>
      <c r="DA54" s="58"/>
      <c r="DB54" s="58"/>
      <c r="DC54" s="58"/>
      <c r="DD54" s="58"/>
      <c r="DE54" s="58">
        <v>127.0761</v>
      </c>
      <c r="DF54" s="58"/>
      <c r="DG54" s="58"/>
      <c r="DH54" s="58"/>
      <c r="DI54" s="58">
        <v>172.67</v>
      </c>
      <c r="DJ54" s="58"/>
      <c r="DK54" s="58">
        <v>559.18129999999996</v>
      </c>
      <c r="DL54" s="58"/>
      <c r="DM54" s="58">
        <v>2253.0790000000002</v>
      </c>
      <c r="DN54" s="58"/>
      <c r="DO54" s="58"/>
      <c r="DP54" s="58"/>
      <c r="DQ54" s="58"/>
      <c r="DR54" s="58"/>
      <c r="DS54" s="58"/>
      <c r="DT54" s="58">
        <v>334.95580000000001</v>
      </c>
      <c r="DU54" s="58"/>
      <c r="DV54" s="58">
        <v>359.25349999999997</v>
      </c>
      <c r="DW54" s="58"/>
      <c r="DX54" s="58"/>
      <c r="DY54" s="58"/>
      <c r="DZ54" s="58"/>
      <c r="EA54" s="58"/>
      <c r="EB54" s="58"/>
      <c r="EC54" s="58">
        <v>85.491900000000001</v>
      </c>
      <c r="ED54" s="58">
        <v>529.42139999999995</v>
      </c>
      <c r="EE54" s="58">
        <v>124.9554</v>
      </c>
      <c r="EF54" s="58"/>
      <c r="EG54" s="58"/>
      <c r="EH54" s="58"/>
      <c r="EI54" s="58"/>
      <c r="EJ54" s="58"/>
      <c r="EK54" s="58"/>
      <c r="EL54" s="58"/>
      <c r="EM54" s="58">
        <v>244.29740000000001</v>
      </c>
      <c r="EN54" s="58"/>
      <c r="EO54" s="58"/>
      <c r="EP54" s="58"/>
      <c r="EQ54" s="58">
        <v>423.6934</v>
      </c>
      <c r="ER54" s="58"/>
      <c r="ES54" s="58">
        <v>253.0994</v>
      </c>
      <c r="ET54" s="58"/>
      <c r="EU54" s="58">
        <v>798.7885</v>
      </c>
      <c r="EV54" s="58"/>
      <c r="EW54" s="58">
        <v>247.1455</v>
      </c>
      <c r="EX54" s="58">
        <v>94.819580000000002</v>
      </c>
      <c r="EY54" s="58"/>
      <c r="EZ54" s="58"/>
      <c r="FA54" s="58"/>
      <c r="FB54" s="58">
        <v>1144.518</v>
      </c>
      <c r="FC54" s="58"/>
      <c r="FD54" s="58"/>
      <c r="FE54" s="58"/>
      <c r="FF54" s="58">
        <v>111.1748</v>
      </c>
      <c r="FG54" s="58">
        <v>560.4547</v>
      </c>
      <c r="FH54" s="58">
        <v>122.0766</v>
      </c>
      <c r="FI54" s="58">
        <v>156.14269999999999</v>
      </c>
      <c r="FJ54" s="58"/>
      <c r="FK54" s="58"/>
      <c r="FL54" s="58">
        <v>593.29420000000005</v>
      </c>
      <c r="FM54" s="58"/>
      <c r="FN54" s="58"/>
      <c r="FO54" s="58"/>
      <c r="FP54" s="58"/>
      <c r="FQ54" s="58"/>
      <c r="FR54" s="58"/>
      <c r="FS54" s="58"/>
      <c r="FT54" s="58"/>
      <c r="FU54" s="58"/>
      <c r="FV54" s="58"/>
      <c r="FW54" s="58"/>
      <c r="FX54" s="58"/>
      <c r="FY54" s="58">
        <v>503.54590000000002</v>
      </c>
      <c r="FZ54" s="58"/>
      <c r="GA54" s="58"/>
      <c r="GB54" s="58">
        <v>659.35379999999998</v>
      </c>
      <c r="GC54" s="58"/>
      <c r="GD54" s="58"/>
      <c r="GE54" s="58"/>
      <c r="GF54" s="58"/>
      <c r="GG54" s="58"/>
      <c r="GH54" s="58"/>
      <c r="GI54" s="58">
        <v>751.27800000000002</v>
      </c>
      <c r="GJ54" s="58"/>
      <c r="GK54" s="58"/>
      <c r="GL54" s="58"/>
      <c r="GM54" s="58"/>
      <c r="GN54" s="58">
        <v>1743.5830000000001</v>
      </c>
      <c r="GO54" s="58"/>
      <c r="GP54" s="58"/>
      <c r="GQ54" s="58">
        <v>195.0153</v>
      </c>
      <c r="GR54" s="58">
        <v>267.98860000000002</v>
      </c>
      <c r="GS54" s="58"/>
      <c r="GT54" s="58"/>
      <c r="GU54" s="58"/>
      <c r="GV54" s="58"/>
      <c r="GW54" s="58"/>
      <c r="GX54" s="58">
        <v>1076.7429999999999</v>
      </c>
      <c r="GY54" s="58"/>
      <c r="GZ54" s="58"/>
      <c r="HA54" s="58"/>
      <c r="HB54" s="58">
        <v>271.03590000000003</v>
      </c>
      <c r="HC54" s="58"/>
      <c r="HD54" s="58"/>
      <c r="HE54" s="58"/>
      <c r="HF54" s="58"/>
      <c r="HG54" s="58"/>
      <c r="HH54" s="58">
        <v>675.37019999999995</v>
      </c>
      <c r="HI54" s="58">
        <v>908.39260000000002</v>
      </c>
      <c r="HJ54" s="58"/>
      <c r="HK54" s="58"/>
      <c r="HL54" s="58">
        <v>401.0231</v>
      </c>
      <c r="HM54" s="58">
        <v>230.85480000000001</v>
      </c>
      <c r="HN54" s="58"/>
      <c r="HO54" s="58">
        <v>242.2045</v>
      </c>
      <c r="HP54" s="58"/>
      <c r="HQ54" s="58"/>
      <c r="HR54" s="58"/>
      <c r="HS54" s="58"/>
      <c r="HT54" s="2"/>
    </row>
    <row r="55" spans="1:228" x14ac:dyDescent="0.75">
      <c r="A55" s="95">
        <f t="shared" si="5"/>
        <v>254</v>
      </c>
      <c r="B55" s="2" t="str">
        <f t="shared" si="2"/>
        <v>Oil, palm fruit</v>
      </c>
      <c r="C55" s="60">
        <f t="shared" si="3"/>
        <v>108.77021999999999</v>
      </c>
      <c r="D55" s="40">
        <f t="shared" si="8"/>
        <v>85.801850000000002</v>
      </c>
      <c r="E55" s="40">
        <f t="shared" si="8"/>
        <v>152.3708</v>
      </c>
      <c r="F55" s="40">
        <f t="shared" si="8"/>
        <v>88.138009999999994</v>
      </c>
      <c r="G55" s="40" t="str">
        <f t="shared" si="8"/>
        <v/>
      </c>
      <c r="H55" s="40" t="str">
        <f t="shared" si="8"/>
        <v/>
      </c>
      <c r="I55" s="40" t="str">
        <f t="shared" si="8"/>
        <v/>
      </c>
      <c r="J55" s="40" t="str">
        <f t="shared" si="8"/>
        <v/>
      </c>
      <c r="K55" s="40" t="str">
        <f t="shared" si="8"/>
        <v/>
      </c>
      <c r="L55" s="2"/>
      <c r="M55" s="70" t="s">
        <v>434</v>
      </c>
      <c r="N55" s="70" t="s">
        <v>1055</v>
      </c>
      <c r="O55" s="2" t="s">
        <v>4</v>
      </c>
      <c r="P55" s="58">
        <v>254</v>
      </c>
      <c r="Q55" s="60" t="s">
        <v>829</v>
      </c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>
        <v>131.57589999999999</v>
      </c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>
        <v>42.054519999999997</v>
      </c>
      <c r="AQ55" s="60"/>
      <c r="AR55" s="60"/>
      <c r="AS55" s="60"/>
      <c r="AT55" s="60"/>
      <c r="AU55" s="60"/>
      <c r="AV55" s="60"/>
      <c r="AW55" s="60"/>
      <c r="AX55" s="60"/>
      <c r="AY55" s="60">
        <v>347.68200000000002</v>
      </c>
      <c r="AZ55" s="60">
        <v>85.746319999999997</v>
      </c>
      <c r="BA55" s="60">
        <v>126.49420000000001</v>
      </c>
      <c r="BB55" s="60"/>
      <c r="BC55" s="60">
        <v>218.8158</v>
      </c>
      <c r="BD55" s="60"/>
      <c r="BE55" s="60">
        <v>153.0821</v>
      </c>
      <c r="BF55" s="60"/>
      <c r="BG55" s="60"/>
      <c r="BH55" s="60">
        <v>85.801850000000002</v>
      </c>
      <c r="BI55" s="60"/>
      <c r="BJ55" s="60"/>
      <c r="BK55" s="60"/>
      <c r="BL55" s="60"/>
      <c r="BM55" s="60"/>
      <c r="BN55" s="60"/>
      <c r="BO55" s="60"/>
      <c r="BP55" s="60">
        <v>13.636950000000001</v>
      </c>
      <c r="BQ55" s="60"/>
      <c r="BR55" s="60">
        <v>128.75</v>
      </c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>
        <v>42.57076</v>
      </c>
      <c r="CH55" s="58">
        <v>315.0532</v>
      </c>
      <c r="CI55" s="58"/>
      <c r="CJ55" s="58">
        <v>62.2577</v>
      </c>
      <c r="CK55" s="58"/>
      <c r="CL55" s="58">
        <v>196.3135</v>
      </c>
      <c r="CM55" s="58"/>
      <c r="CN55" s="58"/>
      <c r="CO55" s="58"/>
      <c r="CP55" s="58"/>
      <c r="CQ55" s="58"/>
      <c r="CR55" s="58"/>
      <c r="CS55" s="58">
        <v>136.9135</v>
      </c>
      <c r="CT55" s="58"/>
      <c r="CU55" s="58"/>
      <c r="CV55" s="58"/>
      <c r="CW55" s="58">
        <v>112.88849999999999</v>
      </c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  <c r="DK55" s="58"/>
      <c r="DL55" s="58"/>
      <c r="DM55" s="58"/>
      <c r="DN55" s="58"/>
      <c r="DO55" s="58"/>
      <c r="DP55" s="58"/>
      <c r="DQ55" s="58"/>
      <c r="DR55" s="58"/>
      <c r="DS55" s="58"/>
      <c r="DT55" s="58"/>
      <c r="DU55" s="58"/>
      <c r="DV55" s="58"/>
      <c r="DW55" s="58"/>
      <c r="DX55" s="58"/>
      <c r="DY55" s="58"/>
      <c r="DZ55" s="58"/>
      <c r="EA55" s="58"/>
      <c r="EB55" s="58"/>
      <c r="EC55" s="58">
        <v>53.13899</v>
      </c>
      <c r="ED55" s="58"/>
      <c r="EE55" s="58">
        <v>88.138009999999994</v>
      </c>
      <c r="EF55" s="58"/>
      <c r="EG55" s="58"/>
      <c r="EH55" s="58"/>
      <c r="EI55" s="58"/>
      <c r="EJ55" s="58"/>
      <c r="EK55" s="58"/>
      <c r="EL55" s="58"/>
      <c r="EM55" s="58"/>
      <c r="EN55" s="58"/>
      <c r="EO55" s="58"/>
      <c r="EP55" s="58"/>
      <c r="EQ55" s="58"/>
      <c r="ER55" s="58"/>
      <c r="ES55" s="58">
        <v>139.76490000000001</v>
      </c>
      <c r="ET55" s="58"/>
      <c r="EU55" s="58"/>
      <c r="EV55" s="58"/>
      <c r="EW55" s="58">
        <v>93.020809999999997</v>
      </c>
      <c r="EX55" s="58">
        <v>152.3708</v>
      </c>
      <c r="EY55" s="58"/>
      <c r="EZ55" s="58"/>
      <c r="FA55" s="58"/>
      <c r="FB55" s="58"/>
      <c r="FC55" s="58"/>
      <c r="FD55" s="58"/>
      <c r="FE55" s="58"/>
      <c r="FF55" s="58"/>
      <c r="FG55" s="58">
        <v>379.51780000000002</v>
      </c>
      <c r="FH55" s="58">
        <v>121.8096</v>
      </c>
      <c r="FI55" s="58">
        <v>83.718029999999999</v>
      </c>
      <c r="FJ55" s="58"/>
      <c r="FK55" s="58"/>
      <c r="FL55" s="58"/>
      <c r="FM55" s="58"/>
      <c r="FN55" s="58"/>
      <c r="FO55" s="58">
        <v>19.135470000000002</v>
      </c>
      <c r="FP55" s="58"/>
      <c r="FQ55" s="58"/>
      <c r="FR55" s="58"/>
      <c r="FS55" s="58"/>
      <c r="FT55" s="58"/>
      <c r="FU55" s="58"/>
      <c r="FV55" s="58"/>
      <c r="FW55" s="58"/>
      <c r="FX55" s="58"/>
      <c r="FY55" s="58"/>
      <c r="FZ55" s="58"/>
      <c r="GA55" s="58"/>
      <c r="GB55" s="58"/>
      <c r="GC55" s="58"/>
      <c r="GD55" s="58"/>
      <c r="GE55" s="58"/>
      <c r="GF55" s="58"/>
      <c r="GG55" s="58"/>
      <c r="GH55" s="58"/>
      <c r="GI55" s="58">
        <v>900.86630000000002</v>
      </c>
      <c r="GJ55" s="58"/>
      <c r="GK55" s="58"/>
      <c r="GL55" s="58"/>
      <c r="GM55" s="58"/>
      <c r="GN55" s="58"/>
      <c r="GO55" s="58"/>
      <c r="GP55" s="58"/>
      <c r="GQ55" s="58">
        <v>67.186229999999995</v>
      </c>
      <c r="GR55" s="58">
        <v>164.6019</v>
      </c>
      <c r="GS55" s="58"/>
      <c r="GT55" s="58"/>
      <c r="GU55" s="58"/>
      <c r="GV55" s="58"/>
      <c r="GW55" s="58"/>
      <c r="GX55" s="58"/>
      <c r="GY55" s="58"/>
      <c r="GZ55" s="58"/>
      <c r="HA55" s="58"/>
      <c r="HB55" s="58"/>
      <c r="HC55" s="58"/>
      <c r="HD55" s="58"/>
      <c r="HE55" s="58"/>
      <c r="HF55" s="58"/>
      <c r="HG55" s="58"/>
      <c r="HH55" s="58"/>
      <c r="HI55" s="58">
        <v>664.3578</v>
      </c>
      <c r="HJ55" s="58"/>
      <c r="HK55" s="58"/>
      <c r="HL55" s="58"/>
      <c r="HM55" s="58"/>
      <c r="HN55" s="58"/>
      <c r="HO55" s="58"/>
      <c r="HP55" s="58"/>
      <c r="HQ55" s="58"/>
      <c r="HR55" s="58"/>
      <c r="HS55" s="58"/>
      <c r="HT55" s="2"/>
    </row>
    <row r="56" spans="1:228" x14ac:dyDescent="0.75">
      <c r="A56" s="95">
        <f t="shared" si="5"/>
        <v>256</v>
      </c>
      <c r="B56" s="2" t="str">
        <f t="shared" si="2"/>
        <v>Palm kernels</v>
      </c>
      <c r="C56" s="60">
        <f t="shared" si="3"/>
        <v>0</v>
      </c>
      <c r="D56" s="40" t="str">
        <f t="shared" si="8"/>
        <v/>
      </c>
      <c r="E56" s="40" t="str">
        <f t="shared" si="8"/>
        <v/>
      </c>
      <c r="F56" s="40" t="str">
        <f t="shared" si="8"/>
        <v/>
      </c>
      <c r="G56" s="40" t="str">
        <f t="shared" si="8"/>
        <v/>
      </c>
      <c r="H56" s="40" t="str">
        <f t="shared" si="8"/>
        <v/>
      </c>
      <c r="I56" s="40" t="str">
        <f t="shared" si="8"/>
        <v/>
      </c>
      <c r="J56" s="40" t="str">
        <f t="shared" si="8"/>
        <v/>
      </c>
      <c r="K56" s="40" t="str">
        <f t="shared" si="8"/>
        <v/>
      </c>
      <c r="L56" s="2"/>
      <c r="M56" s="70" t="s">
        <v>435</v>
      </c>
      <c r="N56" s="70" t="s">
        <v>452</v>
      </c>
      <c r="O56" s="2" t="s">
        <v>4</v>
      </c>
      <c r="P56" s="58">
        <v>256</v>
      </c>
      <c r="Q56" s="60" t="s">
        <v>830</v>
      </c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  <c r="DK56" s="58"/>
      <c r="DL56" s="58"/>
      <c r="DM56" s="58"/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8"/>
      <c r="DY56" s="58"/>
      <c r="DZ56" s="58"/>
      <c r="EA56" s="58"/>
      <c r="EB56" s="58"/>
      <c r="EC56" s="58"/>
      <c r="ED56" s="58"/>
      <c r="EE56" s="58"/>
      <c r="EF56" s="58"/>
      <c r="EG56" s="58"/>
      <c r="EH56" s="58"/>
      <c r="EI56" s="58"/>
      <c r="EJ56" s="58"/>
      <c r="EK56" s="58"/>
      <c r="EL56" s="58"/>
      <c r="EM56" s="58"/>
      <c r="EN56" s="58"/>
      <c r="EO56" s="58"/>
      <c r="EP56" s="58"/>
      <c r="EQ56" s="58"/>
      <c r="ER56" s="58"/>
      <c r="ES56" s="58"/>
      <c r="ET56" s="58"/>
      <c r="EU56" s="58"/>
      <c r="EV56" s="58"/>
      <c r="EW56" s="58"/>
      <c r="EX56" s="58"/>
      <c r="EY56" s="58"/>
      <c r="EZ56" s="58"/>
      <c r="FA56" s="58"/>
      <c r="FB56" s="58"/>
      <c r="FC56" s="58"/>
      <c r="FD56" s="58"/>
      <c r="FE56" s="58"/>
      <c r="FF56" s="58"/>
      <c r="FG56" s="58"/>
      <c r="FH56" s="58"/>
      <c r="FI56" s="58"/>
      <c r="FJ56" s="58"/>
      <c r="FK56" s="58"/>
      <c r="FL56" s="58"/>
      <c r="FM56" s="58"/>
      <c r="FN56" s="58"/>
      <c r="FO56" s="58"/>
      <c r="FP56" s="58"/>
      <c r="FQ56" s="58"/>
      <c r="FR56" s="58"/>
      <c r="FS56" s="58"/>
      <c r="FT56" s="58"/>
      <c r="FU56" s="58"/>
      <c r="FV56" s="58"/>
      <c r="FW56" s="58"/>
      <c r="FX56" s="58"/>
      <c r="FY56" s="58"/>
      <c r="FZ56" s="58"/>
      <c r="GA56" s="58"/>
      <c r="GB56" s="58"/>
      <c r="GC56" s="58"/>
      <c r="GD56" s="58"/>
      <c r="GE56" s="58"/>
      <c r="GF56" s="58"/>
      <c r="GG56" s="58"/>
      <c r="GH56" s="58"/>
      <c r="GI56" s="58"/>
      <c r="GJ56" s="58"/>
      <c r="GK56" s="58"/>
      <c r="GL56" s="58"/>
      <c r="GM56" s="58"/>
      <c r="GN56" s="58"/>
      <c r="GO56" s="58"/>
      <c r="GP56" s="58"/>
      <c r="GQ56" s="58"/>
      <c r="GR56" s="58"/>
      <c r="GS56" s="58"/>
      <c r="GT56" s="58"/>
      <c r="GU56" s="58"/>
      <c r="GV56" s="58"/>
      <c r="GW56" s="58"/>
      <c r="GX56" s="58"/>
      <c r="GY56" s="58"/>
      <c r="GZ56" s="58"/>
      <c r="HA56" s="58"/>
      <c r="HB56" s="58"/>
      <c r="HC56" s="58"/>
      <c r="HD56" s="58"/>
      <c r="HE56" s="58"/>
      <c r="HF56" s="58"/>
      <c r="HG56" s="58"/>
      <c r="HH56" s="58"/>
      <c r="HI56" s="58"/>
      <c r="HJ56" s="58"/>
      <c r="HK56" s="58"/>
      <c r="HL56" s="58"/>
      <c r="HM56" s="58"/>
      <c r="HN56" s="58"/>
      <c r="HO56" s="58"/>
      <c r="HP56" s="58"/>
      <c r="HQ56" s="58"/>
      <c r="HR56" s="58"/>
      <c r="HS56" s="58"/>
      <c r="HT56" s="2"/>
    </row>
    <row r="57" spans="1:228" x14ac:dyDescent="0.75">
      <c r="A57" s="95">
        <f t="shared" si="5"/>
        <v>257</v>
      </c>
      <c r="B57" s="2" t="str">
        <f t="shared" si="2"/>
        <v>Oil, palm</v>
      </c>
      <c r="C57" s="60">
        <f t="shared" si="3"/>
        <v>0</v>
      </c>
      <c r="D57" s="40" t="str">
        <f t="shared" si="8"/>
        <v/>
      </c>
      <c r="E57" s="40" t="str">
        <f t="shared" si="8"/>
        <v/>
      </c>
      <c r="F57" s="40" t="str">
        <f t="shared" si="8"/>
        <v/>
      </c>
      <c r="G57" s="40" t="str">
        <f t="shared" si="8"/>
        <v/>
      </c>
      <c r="H57" s="40" t="str">
        <f t="shared" si="8"/>
        <v/>
      </c>
      <c r="I57" s="40" t="str">
        <f t="shared" si="8"/>
        <v/>
      </c>
      <c r="J57" s="40" t="str">
        <f t="shared" si="8"/>
        <v/>
      </c>
      <c r="K57" s="40" t="str">
        <f t="shared" si="8"/>
        <v/>
      </c>
      <c r="L57" s="2"/>
      <c r="M57" s="70" t="s">
        <v>437</v>
      </c>
      <c r="N57" s="70" t="s">
        <v>454</v>
      </c>
      <c r="O57" s="2" t="s">
        <v>4</v>
      </c>
      <c r="P57" s="58">
        <v>257</v>
      </c>
      <c r="Q57" s="60" t="s">
        <v>831</v>
      </c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  <c r="DK57" s="58"/>
      <c r="DL57" s="58"/>
      <c r="DM57" s="58"/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8"/>
      <c r="DY57" s="58"/>
      <c r="DZ57" s="58"/>
      <c r="EA57" s="58"/>
      <c r="EB57" s="58"/>
      <c r="EC57" s="58"/>
      <c r="ED57" s="58"/>
      <c r="EE57" s="58"/>
      <c r="EF57" s="58"/>
      <c r="EG57" s="58"/>
      <c r="EH57" s="58"/>
      <c r="EI57" s="58"/>
      <c r="EJ57" s="58"/>
      <c r="EK57" s="58"/>
      <c r="EL57" s="58"/>
      <c r="EM57" s="58"/>
      <c r="EN57" s="58"/>
      <c r="EO57" s="58"/>
      <c r="EP57" s="58"/>
      <c r="EQ57" s="58"/>
      <c r="ER57" s="58"/>
      <c r="ES57" s="58"/>
      <c r="ET57" s="58"/>
      <c r="EU57" s="58"/>
      <c r="EV57" s="58"/>
      <c r="EW57" s="58"/>
      <c r="EX57" s="58"/>
      <c r="EY57" s="58"/>
      <c r="EZ57" s="58"/>
      <c r="FA57" s="58"/>
      <c r="FB57" s="58"/>
      <c r="FC57" s="58"/>
      <c r="FD57" s="58"/>
      <c r="FE57" s="58"/>
      <c r="FF57" s="58"/>
      <c r="FG57" s="58"/>
      <c r="FH57" s="58"/>
      <c r="FI57" s="58"/>
      <c r="FJ57" s="58"/>
      <c r="FK57" s="58"/>
      <c r="FL57" s="58"/>
      <c r="FM57" s="58"/>
      <c r="FN57" s="58"/>
      <c r="FO57" s="58"/>
      <c r="FP57" s="58"/>
      <c r="FQ57" s="58"/>
      <c r="FR57" s="58"/>
      <c r="FS57" s="58"/>
      <c r="FT57" s="58"/>
      <c r="FU57" s="58"/>
      <c r="FV57" s="58"/>
      <c r="FW57" s="58"/>
      <c r="FX57" s="58"/>
      <c r="FY57" s="58"/>
      <c r="FZ57" s="58"/>
      <c r="GA57" s="58"/>
      <c r="GB57" s="58"/>
      <c r="GC57" s="58"/>
      <c r="GD57" s="58"/>
      <c r="GE57" s="58"/>
      <c r="GF57" s="58"/>
      <c r="GG57" s="58"/>
      <c r="GH57" s="58"/>
      <c r="GI57" s="58"/>
      <c r="GJ57" s="58"/>
      <c r="GK57" s="58"/>
      <c r="GL57" s="58"/>
      <c r="GM57" s="58"/>
      <c r="GN57" s="58"/>
      <c r="GO57" s="58"/>
      <c r="GP57" s="58"/>
      <c r="GQ57" s="58"/>
      <c r="GR57" s="58"/>
      <c r="GS57" s="58"/>
      <c r="GT57" s="58"/>
      <c r="GU57" s="58"/>
      <c r="GV57" s="58"/>
      <c r="GW57" s="58"/>
      <c r="GX57" s="58"/>
      <c r="GY57" s="58"/>
      <c r="GZ57" s="58"/>
      <c r="HA57" s="58"/>
      <c r="HB57" s="58"/>
      <c r="HC57" s="58"/>
      <c r="HD57" s="58"/>
      <c r="HE57" s="58"/>
      <c r="HF57" s="58"/>
      <c r="HG57" s="58"/>
      <c r="HH57" s="58"/>
      <c r="HI57" s="58"/>
      <c r="HJ57" s="58"/>
      <c r="HK57" s="58"/>
      <c r="HL57" s="58"/>
      <c r="HM57" s="58"/>
      <c r="HN57" s="58"/>
      <c r="HO57" s="58"/>
      <c r="HP57" s="58"/>
      <c r="HQ57" s="58"/>
      <c r="HR57" s="58"/>
      <c r="HS57" s="58"/>
      <c r="HT57" s="2"/>
    </row>
    <row r="58" spans="1:228" x14ac:dyDescent="0.75">
      <c r="A58" s="95">
        <f t="shared" si="5"/>
        <v>260</v>
      </c>
      <c r="B58" s="2" t="str">
        <f t="shared" si="2"/>
        <v>Olives</v>
      </c>
      <c r="C58" s="60">
        <f t="shared" si="3"/>
        <v>514.42460000000005</v>
      </c>
      <c r="D58" s="40" t="str">
        <f t="shared" si="8"/>
        <v/>
      </c>
      <c r="E58" s="40" t="str">
        <f t="shared" si="8"/>
        <v/>
      </c>
      <c r="F58" s="40">
        <f t="shared" si="8"/>
        <v>514.42460000000005</v>
      </c>
      <c r="G58" s="40" t="str">
        <f t="shared" si="8"/>
        <v/>
      </c>
      <c r="H58" s="40" t="str">
        <f t="shared" si="8"/>
        <v/>
      </c>
      <c r="I58" s="40" t="str">
        <f t="shared" si="8"/>
        <v/>
      </c>
      <c r="J58" s="40" t="str">
        <f t="shared" si="8"/>
        <v/>
      </c>
      <c r="K58" s="40" t="str">
        <f t="shared" si="8"/>
        <v/>
      </c>
      <c r="L58" s="2"/>
      <c r="M58" s="70" t="s">
        <v>342</v>
      </c>
      <c r="N58" s="70" t="s">
        <v>1056</v>
      </c>
      <c r="O58" s="2" t="s">
        <v>4</v>
      </c>
      <c r="P58" s="58">
        <v>260</v>
      </c>
      <c r="Q58" s="60" t="s">
        <v>832</v>
      </c>
      <c r="R58" s="60"/>
      <c r="S58" s="60"/>
      <c r="T58" s="60">
        <v>1527.5060000000001</v>
      </c>
      <c r="U58" s="60"/>
      <c r="V58" s="60">
        <v>444.67099999999999</v>
      </c>
      <c r="W58" s="60"/>
      <c r="X58" s="60"/>
      <c r="Y58" s="60"/>
      <c r="Z58" s="60">
        <v>2166.933</v>
      </c>
      <c r="AA58" s="60"/>
      <c r="AB58" s="60">
        <v>494.62740000000002</v>
      </c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>
        <v>678.39070000000004</v>
      </c>
      <c r="AQ58" s="60"/>
      <c r="AR58" s="60"/>
      <c r="AS58" s="60"/>
      <c r="AT58" s="60"/>
      <c r="AU58" s="60"/>
      <c r="AV58" s="60"/>
      <c r="AW58" s="60"/>
      <c r="AX58" s="60">
        <v>335.06009999999998</v>
      </c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>
        <v>1179.0930000000001</v>
      </c>
      <c r="BL58" s="60"/>
      <c r="BM58" s="60"/>
      <c r="BN58" s="60"/>
      <c r="BO58" s="60"/>
      <c r="BP58" s="60"/>
      <c r="BQ58" s="60">
        <v>435.4742</v>
      </c>
      <c r="BR58" s="60"/>
      <c r="BS58" s="58">
        <v>229.99039999999999</v>
      </c>
      <c r="BT58" s="58"/>
      <c r="BU58" s="58"/>
      <c r="BV58" s="58">
        <v>703.07939999999996</v>
      </c>
      <c r="BW58" s="58"/>
      <c r="BX58" s="58"/>
      <c r="BY58" s="58"/>
      <c r="BZ58" s="58"/>
      <c r="CA58" s="58">
        <v>1740.308</v>
      </c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>
        <v>1962.3240000000001</v>
      </c>
      <c r="CN58" s="58"/>
      <c r="CO58" s="58"/>
      <c r="CP58" s="58"/>
      <c r="CQ58" s="58"/>
      <c r="CR58" s="58"/>
      <c r="CS58" s="58"/>
      <c r="CT58" s="58">
        <v>992.64499999999998</v>
      </c>
      <c r="CU58" s="58"/>
      <c r="CV58" s="58"/>
      <c r="CW58" s="58"/>
      <c r="CX58" s="58"/>
      <c r="CY58" s="58"/>
      <c r="CZ58" s="58">
        <v>1467.739</v>
      </c>
      <c r="DA58" s="58">
        <v>756.94269999999995</v>
      </c>
      <c r="DB58" s="58"/>
      <c r="DC58" s="58">
        <v>1141.7360000000001</v>
      </c>
      <c r="DD58" s="58">
        <v>2262.172</v>
      </c>
      <c r="DE58" s="58"/>
      <c r="DF58" s="58">
        <v>1082.2909999999999</v>
      </c>
      <c r="DG58" s="58"/>
      <c r="DH58" s="58"/>
      <c r="DI58" s="58"/>
      <c r="DJ58" s="58"/>
      <c r="DK58" s="58"/>
      <c r="DL58" s="58"/>
      <c r="DM58" s="58"/>
      <c r="DN58" s="58"/>
      <c r="DO58" s="58">
        <v>2165.7800000000002</v>
      </c>
      <c r="DP58" s="58"/>
      <c r="DQ58" s="58">
        <v>954.90219999999999</v>
      </c>
      <c r="DR58" s="58"/>
      <c r="DS58" s="58"/>
      <c r="DT58" s="58"/>
      <c r="DU58" s="58"/>
      <c r="DV58" s="58"/>
      <c r="DW58" s="58"/>
      <c r="DX58" s="58"/>
      <c r="DY58" s="58"/>
      <c r="DZ58" s="58"/>
      <c r="EA58" s="58">
        <v>548.33370000000002</v>
      </c>
      <c r="EB58" s="58"/>
      <c r="EC58" s="58"/>
      <c r="ED58" s="58"/>
      <c r="EE58" s="58">
        <v>514.42460000000005</v>
      </c>
      <c r="EF58" s="58"/>
      <c r="EG58" s="58">
        <v>814.78719999999998</v>
      </c>
      <c r="EH58" s="58"/>
      <c r="EI58" s="58">
        <v>657.36670000000004</v>
      </c>
      <c r="EJ58" s="58"/>
      <c r="EK58" s="58"/>
      <c r="EL58" s="58"/>
      <c r="EM58" s="58"/>
      <c r="EN58" s="58"/>
      <c r="EO58" s="58"/>
      <c r="EP58" s="58"/>
      <c r="EQ58" s="58"/>
      <c r="ER58" s="58"/>
      <c r="ES58" s="58"/>
      <c r="ET58" s="58"/>
      <c r="EU58" s="58"/>
      <c r="EV58" s="58"/>
      <c r="EW58" s="58"/>
      <c r="EX58" s="58"/>
      <c r="EY58" s="58"/>
      <c r="EZ58" s="58"/>
      <c r="FA58" s="58"/>
      <c r="FB58" s="58"/>
      <c r="FC58" s="58"/>
      <c r="FD58" s="58"/>
      <c r="FE58" s="58"/>
      <c r="FF58" s="58"/>
      <c r="FG58" s="58"/>
      <c r="FH58" s="58">
        <v>877.67229999999995</v>
      </c>
      <c r="FI58" s="58"/>
      <c r="FJ58" s="58"/>
      <c r="FK58" s="58"/>
      <c r="FL58" s="58"/>
      <c r="FM58" s="58"/>
      <c r="FN58" s="58">
        <v>452.13049999999998</v>
      </c>
      <c r="FO58" s="58"/>
      <c r="FP58" s="58"/>
      <c r="FQ58" s="58"/>
      <c r="FR58" s="58"/>
      <c r="FS58" s="58"/>
      <c r="FT58" s="58"/>
      <c r="FU58" s="58"/>
      <c r="FV58" s="58"/>
      <c r="FW58" s="58"/>
      <c r="FX58" s="58"/>
      <c r="FY58" s="58"/>
      <c r="FZ58" s="58"/>
      <c r="GA58" s="58"/>
      <c r="GB58" s="58"/>
      <c r="GC58" s="58"/>
      <c r="GD58" s="58"/>
      <c r="GE58" s="58"/>
      <c r="GF58" s="58"/>
      <c r="GG58" s="58"/>
      <c r="GH58" s="58"/>
      <c r="GI58" s="58"/>
      <c r="GJ58" s="58"/>
      <c r="GK58" s="58">
        <v>774.70420000000001</v>
      </c>
      <c r="GL58" s="58"/>
      <c r="GM58" s="58"/>
      <c r="GN58" s="58"/>
      <c r="GO58" s="58"/>
      <c r="GP58" s="58"/>
      <c r="GQ58" s="58"/>
      <c r="GR58" s="58"/>
      <c r="GS58" s="58"/>
      <c r="GT58" s="58"/>
      <c r="GU58" s="58"/>
      <c r="GV58" s="58"/>
      <c r="GW58" s="58"/>
      <c r="GX58" s="58"/>
      <c r="GY58" s="58">
        <v>536.678</v>
      </c>
      <c r="GZ58" s="58">
        <v>1253.3</v>
      </c>
      <c r="HA58" s="58"/>
      <c r="HB58" s="58"/>
      <c r="HC58" s="58"/>
      <c r="HD58" s="58"/>
      <c r="HE58" s="58">
        <v>323.90589999999997</v>
      </c>
      <c r="HF58" s="58">
        <v>951.93799999999999</v>
      </c>
      <c r="HG58" s="58"/>
      <c r="HH58" s="58"/>
      <c r="HI58" s="58"/>
      <c r="HJ58" s="58"/>
      <c r="HK58" s="58"/>
      <c r="HL58" s="58"/>
      <c r="HM58" s="58"/>
      <c r="HN58" s="58"/>
      <c r="HO58" s="58"/>
      <c r="HP58" s="58"/>
      <c r="HQ58" s="58"/>
      <c r="HR58" s="58"/>
      <c r="HS58" s="58"/>
      <c r="HT58" s="2"/>
    </row>
    <row r="59" spans="1:228" x14ac:dyDescent="0.75">
      <c r="A59" s="95">
        <f t="shared" si="5"/>
        <v>263</v>
      </c>
      <c r="B59" s="2" t="str">
        <f t="shared" si="2"/>
        <v>Karite nuts (sheanuts)</v>
      </c>
      <c r="C59" s="60">
        <f t="shared" si="3"/>
        <v>0</v>
      </c>
      <c r="D59" s="40" t="str">
        <f t="shared" si="8"/>
        <v/>
      </c>
      <c r="E59" s="40" t="str">
        <f t="shared" si="8"/>
        <v/>
      </c>
      <c r="F59" s="40" t="str">
        <f t="shared" si="8"/>
        <v/>
      </c>
      <c r="G59" s="40" t="str">
        <f t="shared" si="8"/>
        <v/>
      </c>
      <c r="H59" s="40" t="str">
        <f t="shared" si="8"/>
        <v/>
      </c>
      <c r="I59" s="40" t="str">
        <f t="shared" si="8"/>
        <v/>
      </c>
      <c r="J59" s="40" t="str">
        <f t="shared" si="8"/>
        <v/>
      </c>
      <c r="K59" s="40" t="str">
        <f t="shared" si="8"/>
        <v/>
      </c>
      <c r="L59" s="2"/>
      <c r="M59" s="70" t="s">
        <v>440</v>
      </c>
      <c r="N59" s="70" t="s">
        <v>457</v>
      </c>
      <c r="O59" s="2" t="s">
        <v>4</v>
      </c>
      <c r="P59" s="58">
        <v>263</v>
      </c>
      <c r="Q59" s="60" t="s">
        <v>833</v>
      </c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>
        <v>244.0642</v>
      </c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>
        <v>96.586320000000001</v>
      </c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>
        <v>38.937669999999997</v>
      </c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8"/>
      <c r="DI59" s="58"/>
      <c r="DJ59" s="58"/>
      <c r="DK59" s="58"/>
      <c r="DL59" s="58"/>
      <c r="DM59" s="58"/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8"/>
      <c r="DY59" s="58"/>
      <c r="DZ59" s="58"/>
      <c r="EA59" s="58"/>
      <c r="EB59" s="58"/>
      <c r="EC59" s="58"/>
      <c r="ED59" s="58"/>
      <c r="EE59" s="58"/>
      <c r="EF59" s="58"/>
      <c r="EG59" s="58"/>
      <c r="EH59" s="58">
        <v>207.3254</v>
      </c>
      <c r="EI59" s="58"/>
      <c r="EJ59" s="58"/>
      <c r="EK59" s="58"/>
      <c r="EL59" s="58"/>
      <c r="EM59" s="58"/>
      <c r="EN59" s="58"/>
      <c r="EO59" s="58"/>
      <c r="EP59" s="58"/>
      <c r="EQ59" s="58"/>
      <c r="ER59" s="58"/>
      <c r="ES59" s="58"/>
      <c r="ET59" s="58"/>
      <c r="EU59" s="58"/>
      <c r="EV59" s="58"/>
      <c r="EW59" s="58">
        <v>385.2629</v>
      </c>
      <c r="EX59" s="58"/>
      <c r="EY59" s="58"/>
      <c r="EZ59" s="58"/>
      <c r="FA59" s="58"/>
      <c r="FB59" s="58"/>
      <c r="FC59" s="58"/>
      <c r="FD59" s="58"/>
      <c r="FE59" s="58"/>
      <c r="FF59" s="58"/>
      <c r="FG59" s="58"/>
      <c r="FH59" s="58"/>
      <c r="FI59" s="58"/>
      <c r="FJ59" s="58"/>
      <c r="FK59" s="58"/>
      <c r="FL59" s="58"/>
      <c r="FM59" s="58"/>
      <c r="FN59" s="58"/>
      <c r="FO59" s="58"/>
      <c r="FP59" s="58"/>
      <c r="FQ59" s="58"/>
      <c r="FR59" s="58"/>
      <c r="FS59" s="58"/>
      <c r="FT59" s="58"/>
      <c r="FU59" s="58"/>
      <c r="FV59" s="58"/>
      <c r="FW59" s="58"/>
      <c r="FX59" s="58"/>
      <c r="FY59" s="58"/>
      <c r="FZ59" s="58"/>
      <c r="GA59" s="58"/>
      <c r="GB59" s="58"/>
      <c r="GC59" s="58"/>
      <c r="GD59" s="58"/>
      <c r="GE59" s="58"/>
      <c r="GF59" s="58"/>
      <c r="GG59" s="58"/>
      <c r="GH59" s="58"/>
      <c r="GI59" s="58"/>
      <c r="GJ59" s="58"/>
      <c r="GK59" s="58"/>
      <c r="GL59" s="58"/>
      <c r="GM59" s="58"/>
      <c r="GN59" s="58"/>
      <c r="GO59" s="58"/>
      <c r="GP59" s="58"/>
      <c r="GQ59" s="58">
        <v>208.88919999999999</v>
      </c>
      <c r="GR59" s="58"/>
      <c r="GS59" s="58"/>
      <c r="GT59" s="58"/>
      <c r="GU59" s="58"/>
      <c r="GV59" s="58"/>
      <c r="GW59" s="58"/>
      <c r="GX59" s="58"/>
      <c r="GY59" s="58"/>
      <c r="GZ59" s="58"/>
      <c r="HA59" s="58"/>
      <c r="HB59" s="58"/>
      <c r="HC59" s="58"/>
      <c r="HD59" s="58"/>
      <c r="HE59" s="58"/>
      <c r="HF59" s="58"/>
      <c r="HG59" s="58"/>
      <c r="HH59" s="58"/>
      <c r="HI59" s="58"/>
      <c r="HJ59" s="58"/>
      <c r="HK59" s="58"/>
      <c r="HL59" s="58"/>
      <c r="HM59" s="58"/>
      <c r="HN59" s="58"/>
      <c r="HO59" s="58"/>
      <c r="HP59" s="58"/>
      <c r="HQ59" s="58"/>
      <c r="HR59" s="58"/>
      <c r="HS59" s="58"/>
      <c r="HT59" s="2"/>
    </row>
    <row r="60" spans="1:228" x14ac:dyDescent="0.75">
      <c r="A60" s="95">
        <f t="shared" si="5"/>
        <v>265</v>
      </c>
      <c r="B60" s="2" t="str">
        <f t="shared" si="2"/>
        <v>Castor oil seed</v>
      </c>
      <c r="C60" s="60">
        <f t="shared" si="3"/>
        <v>624.54430000000002</v>
      </c>
      <c r="D60" s="40" t="str">
        <f t="shared" si="8"/>
        <v/>
      </c>
      <c r="E60" s="40" t="str">
        <f t="shared" si="8"/>
        <v/>
      </c>
      <c r="F60" s="40">
        <f t="shared" si="8"/>
        <v>624.54430000000002</v>
      </c>
      <c r="G60" s="40" t="str">
        <f t="shared" si="8"/>
        <v/>
      </c>
      <c r="H60" s="40" t="str">
        <f t="shared" si="8"/>
        <v/>
      </c>
      <c r="I60" s="40" t="str">
        <f t="shared" si="8"/>
        <v/>
      </c>
      <c r="J60" s="40" t="str">
        <f t="shared" si="8"/>
        <v/>
      </c>
      <c r="K60" s="40" t="str">
        <f t="shared" si="8"/>
        <v/>
      </c>
      <c r="L60" s="2"/>
      <c r="M60" s="70" t="s">
        <v>1022</v>
      </c>
      <c r="N60" s="70" t="s">
        <v>464</v>
      </c>
      <c r="O60" s="2" t="s">
        <v>4</v>
      </c>
      <c r="P60" s="58">
        <v>265</v>
      </c>
      <c r="Q60" s="60" t="s">
        <v>834</v>
      </c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>
        <v>318.32299999999998</v>
      </c>
      <c r="AH60" s="60"/>
      <c r="AI60" s="60"/>
      <c r="AJ60" s="60"/>
      <c r="AK60" s="60"/>
      <c r="AL60" s="60"/>
      <c r="AM60" s="60"/>
      <c r="AN60" s="60"/>
      <c r="AO60" s="60"/>
      <c r="AP60" s="60">
        <v>269.55189999999999</v>
      </c>
      <c r="AQ60" s="60"/>
      <c r="AR60" s="60"/>
      <c r="AS60" s="60"/>
      <c r="AT60" s="60"/>
      <c r="AU60" s="60"/>
      <c r="AV60" s="60"/>
      <c r="AW60" s="60"/>
      <c r="AX60" s="60"/>
      <c r="AY60" s="60">
        <v>773.63760000000002</v>
      </c>
      <c r="AZ60" s="60"/>
      <c r="BA60" s="60"/>
      <c r="BB60" s="60"/>
      <c r="BC60" s="60"/>
      <c r="BD60" s="60"/>
      <c r="BE60" s="60"/>
      <c r="BF60" s="60"/>
      <c r="BG60" s="60">
        <v>3258.76</v>
      </c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>
        <v>605.26</v>
      </c>
      <c r="BS60" s="58"/>
      <c r="BT60" s="58"/>
      <c r="BU60" s="58"/>
      <c r="BV60" s="58"/>
      <c r="BW60" s="58"/>
      <c r="BX60" s="58">
        <v>1923.827</v>
      </c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>
        <v>278.43169999999998</v>
      </c>
      <c r="CX60" s="58">
        <v>497.6499</v>
      </c>
      <c r="CY60" s="58"/>
      <c r="CZ60" s="58"/>
      <c r="DA60" s="58"/>
      <c r="DB60" s="58"/>
      <c r="DC60" s="58"/>
      <c r="DD60" s="58"/>
      <c r="DE60" s="58"/>
      <c r="DF60" s="58"/>
      <c r="DG60" s="58"/>
      <c r="DH60" s="58"/>
      <c r="DI60" s="58">
        <v>133.94730000000001</v>
      </c>
      <c r="DJ60" s="58"/>
      <c r="DK60" s="58">
        <v>288.18900000000002</v>
      </c>
      <c r="DL60" s="58"/>
      <c r="DM60" s="58"/>
      <c r="DN60" s="58"/>
      <c r="DO60" s="58"/>
      <c r="DP60" s="58"/>
      <c r="DQ60" s="58"/>
      <c r="DR60" s="58"/>
      <c r="DS60" s="58"/>
      <c r="DT60" s="58"/>
      <c r="DU60" s="58"/>
      <c r="DV60" s="58"/>
      <c r="DW60" s="58"/>
      <c r="DX60" s="58"/>
      <c r="DY60" s="58"/>
      <c r="DZ60" s="58"/>
      <c r="EA60" s="58">
        <v>338.03550000000001</v>
      </c>
      <c r="EB60" s="58"/>
      <c r="EC60" s="58">
        <v>222.4896</v>
      </c>
      <c r="ED60" s="58"/>
      <c r="EE60" s="58">
        <v>624.54430000000002</v>
      </c>
      <c r="EF60" s="58"/>
      <c r="EG60" s="58"/>
      <c r="EH60" s="58"/>
      <c r="EI60" s="58"/>
      <c r="EJ60" s="58"/>
      <c r="EK60" s="58"/>
      <c r="EL60" s="58"/>
      <c r="EM60" s="58">
        <v>236.27189999999999</v>
      </c>
      <c r="EN60" s="58"/>
      <c r="EO60" s="58"/>
      <c r="EP60" s="58"/>
      <c r="EQ60" s="58"/>
      <c r="ER60" s="58"/>
      <c r="ES60" s="58"/>
      <c r="ET60" s="58"/>
      <c r="EU60" s="58"/>
      <c r="EV60" s="58"/>
      <c r="EW60" s="58"/>
      <c r="EX60" s="58"/>
      <c r="EY60" s="58"/>
      <c r="EZ60" s="58"/>
      <c r="FA60" s="58"/>
      <c r="FB60" s="58"/>
      <c r="FC60" s="58"/>
      <c r="FD60" s="58"/>
      <c r="FE60" s="58"/>
      <c r="FF60" s="58">
        <v>363.37990000000002</v>
      </c>
      <c r="FG60" s="58"/>
      <c r="FH60" s="58"/>
      <c r="FI60" s="58">
        <v>362.47829999999999</v>
      </c>
      <c r="FJ60" s="58"/>
      <c r="FK60" s="58"/>
      <c r="FL60" s="58"/>
      <c r="FM60" s="58"/>
      <c r="FN60" s="58"/>
      <c r="FO60" s="58">
        <v>340.12819999999999</v>
      </c>
      <c r="FP60" s="58"/>
      <c r="FQ60" s="58"/>
      <c r="FR60" s="58"/>
      <c r="FS60" s="58"/>
      <c r="FT60" s="58"/>
      <c r="FU60" s="58"/>
      <c r="FV60" s="58"/>
      <c r="FW60" s="58"/>
      <c r="FX60" s="58"/>
      <c r="FY60" s="58"/>
      <c r="FZ60" s="58"/>
      <c r="GA60" s="58"/>
      <c r="GB60" s="58"/>
      <c r="GC60" s="58"/>
      <c r="GD60" s="58"/>
      <c r="GE60" s="58"/>
      <c r="GF60" s="58"/>
      <c r="GG60" s="58"/>
      <c r="GH60" s="58"/>
      <c r="GI60" s="58"/>
      <c r="GJ60" s="58"/>
      <c r="GK60" s="58"/>
      <c r="GL60" s="58"/>
      <c r="GM60" s="58"/>
      <c r="GN60" s="58"/>
      <c r="GO60" s="58"/>
      <c r="GP60" s="58"/>
      <c r="GQ60" s="58">
        <v>337.97629999999998</v>
      </c>
      <c r="GR60" s="58">
        <v>588.95129999999995</v>
      </c>
      <c r="GS60" s="58"/>
      <c r="GT60" s="58"/>
      <c r="GU60" s="58"/>
      <c r="GV60" s="58"/>
      <c r="GW60" s="58"/>
      <c r="GX60" s="58"/>
      <c r="GY60" s="58"/>
      <c r="GZ60" s="58"/>
      <c r="HA60" s="58"/>
      <c r="HB60" s="58"/>
      <c r="HC60" s="58"/>
      <c r="HD60" s="58"/>
      <c r="HE60" s="58"/>
      <c r="HF60" s="58"/>
      <c r="HG60" s="58"/>
      <c r="HH60" s="58"/>
      <c r="HI60" s="58"/>
      <c r="HJ60" s="58"/>
      <c r="HK60" s="58"/>
      <c r="HL60" s="58"/>
      <c r="HM60" s="58"/>
      <c r="HN60" s="58"/>
      <c r="HO60" s="58"/>
      <c r="HP60" s="58"/>
      <c r="HQ60" s="58">
        <v>331.36450000000002</v>
      </c>
      <c r="HR60" s="58"/>
      <c r="HS60" s="58"/>
      <c r="HT60" s="2"/>
    </row>
    <row r="61" spans="1:228" x14ac:dyDescent="0.75">
      <c r="A61" s="95">
        <f t="shared" si="5"/>
        <v>267</v>
      </c>
      <c r="B61" s="2" t="str">
        <f t="shared" si="2"/>
        <v>Sunflower seed</v>
      </c>
      <c r="C61" s="60">
        <f t="shared" si="3"/>
        <v>373.67759999999998</v>
      </c>
      <c r="D61" s="40" t="str">
        <f t="shared" si="8"/>
        <v/>
      </c>
      <c r="E61" s="40" t="str">
        <f t="shared" si="8"/>
        <v/>
      </c>
      <c r="F61" s="40">
        <f t="shared" si="8"/>
        <v>373.67759999999998</v>
      </c>
      <c r="G61" s="40" t="str">
        <f t="shared" si="8"/>
        <v/>
      </c>
      <c r="H61" s="40" t="str">
        <f t="shared" si="8"/>
        <v/>
      </c>
      <c r="I61" s="40" t="str">
        <f t="shared" si="8"/>
        <v/>
      </c>
      <c r="J61" s="40" t="str">
        <f t="shared" si="8"/>
        <v/>
      </c>
      <c r="K61" s="40" t="str">
        <f t="shared" si="8"/>
        <v/>
      </c>
      <c r="L61" s="2"/>
      <c r="M61" s="70" t="s">
        <v>1021</v>
      </c>
      <c r="N61" s="70" t="s">
        <v>466</v>
      </c>
      <c r="O61" s="2" t="s">
        <v>4</v>
      </c>
      <c r="P61" s="58">
        <v>267</v>
      </c>
      <c r="Q61" s="60" t="s">
        <v>835</v>
      </c>
      <c r="R61" s="60"/>
      <c r="S61" s="60"/>
      <c r="T61" s="60">
        <v>1032.9059999999999</v>
      </c>
      <c r="U61" s="60"/>
      <c r="V61" s="60">
        <v>198.15559999999999</v>
      </c>
      <c r="W61" s="60"/>
      <c r="X61" s="60"/>
      <c r="Y61" s="60"/>
      <c r="Z61" s="60">
        <v>546.67380000000003</v>
      </c>
      <c r="AA61" s="60">
        <v>343.91849999999999</v>
      </c>
      <c r="AB61" s="60">
        <v>802.10469999999998</v>
      </c>
      <c r="AC61" s="60"/>
      <c r="AD61" s="60"/>
      <c r="AE61" s="60"/>
      <c r="AF61" s="60"/>
      <c r="AG61" s="60"/>
      <c r="AH61" s="60">
        <v>398.43799999999999</v>
      </c>
      <c r="AI61" s="60"/>
      <c r="AJ61" s="60"/>
      <c r="AK61" s="60">
        <v>301.36579999999998</v>
      </c>
      <c r="AL61" s="60">
        <v>426.2251</v>
      </c>
      <c r="AM61" s="60"/>
      <c r="AN61" s="60"/>
      <c r="AO61" s="60">
        <v>322.05770000000001</v>
      </c>
      <c r="AP61" s="60">
        <v>298.32279999999997</v>
      </c>
      <c r="AQ61" s="60"/>
      <c r="AR61" s="60"/>
      <c r="AS61" s="60"/>
      <c r="AT61" s="60">
        <v>93.697850000000003</v>
      </c>
      <c r="AU61" s="60"/>
      <c r="AV61" s="60">
        <v>502.13029999999998</v>
      </c>
      <c r="AW61" s="60">
        <v>813.99929999999995</v>
      </c>
      <c r="AX61" s="60">
        <v>372.9409</v>
      </c>
      <c r="AY61" s="60">
        <v>1718.9960000000001</v>
      </c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>
        <v>373.61709999999999</v>
      </c>
      <c r="BM61" s="60"/>
      <c r="BN61" s="60"/>
      <c r="BO61" s="60"/>
      <c r="BP61" s="60"/>
      <c r="BQ61" s="60">
        <v>475.32</v>
      </c>
      <c r="BR61" s="60">
        <v>374.53750000000002</v>
      </c>
      <c r="BS61" s="58">
        <v>488.19229999999999</v>
      </c>
      <c r="BT61" s="58"/>
      <c r="BU61" s="58"/>
      <c r="BV61" s="58">
        <v>396.02289999999999</v>
      </c>
      <c r="BW61" s="58"/>
      <c r="BX61" s="58"/>
      <c r="BY61" s="58"/>
      <c r="BZ61" s="58"/>
      <c r="CA61" s="58">
        <v>450.4162</v>
      </c>
      <c r="CB61" s="58"/>
      <c r="CC61" s="58"/>
      <c r="CD61" s="58"/>
      <c r="CE61" s="58"/>
      <c r="CF61" s="58">
        <v>584.00170000000003</v>
      </c>
      <c r="CG61" s="58"/>
      <c r="CH61" s="58"/>
      <c r="CI61" s="58"/>
      <c r="CJ61" s="58"/>
      <c r="CK61" s="58"/>
      <c r="CL61" s="58"/>
      <c r="CM61" s="58">
        <v>476.78969999999998</v>
      </c>
      <c r="CN61" s="58"/>
      <c r="CO61" s="58"/>
      <c r="CP61" s="58"/>
      <c r="CQ61" s="58"/>
      <c r="CR61" s="58"/>
      <c r="CS61" s="58"/>
      <c r="CT61" s="58">
        <v>329.3775</v>
      </c>
      <c r="CU61" s="58"/>
      <c r="CV61" s="58">
        <v>374.94150000000002</v>
      </c>
      <c r="CW61" s="58"/>
      <c r="CX61" s="58">
        <v>645.0675</v>
      </c>
      <c r="CY61" s="58"/>
      <c r="CZ61" s="58">
        <v>1069.816</v>
      </c>
      <c r="DA61" s="58"/>
      <c r="DB61" s="58"/>
      <c r="DC61" s="58">
        <v>4599.6480000000001</v>
      </c>
      <c r="DD61" s="58">
        <v>299.38459999999998</v>
      </c>
      <c r="DE61" s="58"/>
      <c r="DF61" s="58"/>
      <c r="DG61" s="58"/>
      <c r="DH61" s="58">
        <v>282.4246</v>
      </c>
      <c r="DI61" s="58">
        <v>201.19409999999999</v>
      </c>
      <c r="DJ61" s="58">
        <v>181.69560000000001</v>
      </c>
      <c r="DK61" s="58"/>
      <c r="DL61" s="58"/>
      <c r="DM61" s="58"/>
      <c r="DN61" s="58"/>
      <c r="DO61" s="58"/>
      <c r="DP61" s="58"/>
      <c r="DQ61" s="58">
        <v>2602.0419999999999</v>
      </c>
      <c r="DR61" s="58"/>
      <c r="DS61" s="58"/>
      <c r="DT61" s="58"/>
      <c r="DU61" s="58"/>
      <c r="DV61" s="58"/>
      <c r="DW61" s="58"/>
      <c r="DX61" s="58"/>
      <c r="DY61" s="58"/>
      <c r="DZ61" s="58"/>
      <c r="EA61" s="58">
        <v>508.3424</v>
      </c>
      <c r="EB61" s="58">
        <v>316.98630000000003</v>
      </c>
      <c r="EC61" s="58"/>
      <c r="ED61" s="58"/>
      <c r="EE61" s="58">
        <v>373.67759999999998</v>
      </c>
      <c r="EF61" s="58"/>
      <c r="EG61" s="58">
        <v>359.49630000000002</v>
      </c>
      <c r="EH61" s="58"/>
      <c r="EI61" s="58"/>
      <c r="EJ61" s="58"/>
      <c r="EK61" s="58"/>
      <c r="EL61" s="58"/>
      <c r="EM61" s="58">
        <v>184.39750000000001</v>
      </c>
      <c r="EN61" s="58"/>
      <c r="EO61" s="58"/>
      <c r="EP61" s="58"/>
      <c r="EQ61" s="58"/>
      <c r="ER61" s="58">
        <v>295.95830000000001</v>
      </c>
      <c r="ES61" s="58"/>
      <c r="ET61" s="58">
        <v>229.0933</v>
      </c>
      <c r="EU61" s="58"/>
      <c r="EV61" s="58"/>
      <c r="EW61" s="58"/>
      <c r="EX61" s="58"/>
      <c r="EY61" s="58"/>
      <c r="EZ61" s="58"/>
      <c r="FA61" s="58"/>
      <c r="FB61" s="58"/>
      <c r="FC61" s="58"/>
      <c r="FD61" s="58"/>
      <c r="FE61" s="58"/>
      <c r="FF61" s="58">
        <v>653.60469999999998</v>
      </c>
      <c r="FG61" s="58"/>
      <c r="FH61" s="58"/>
      <c r="FI61" s="58"/>
      <c r="FJ61" s="58"/>
      <c r="FK61" s="58">
        <v>343.36630000000002</v>
      </c>
      <c r="FL61" s="58"/>
      <c r="FM61" s="58"/>
      <c r="FN61" s="58">
        <v>424.28100000000001</v>
      </c>
      <c r="FO61" s="58">
        <v>477.30759999999998</v>
      </c>
      <c r="FP61" s="58"/>
      <c r="FQ61" s="58"/>
      <c r="FR61" s="58"/>
      <c r="FS61" s="58">
        <v>373.62970000000001</v>
      </c>
      <c r="FT61" s="58">
        <v>319.92590000000001</v>
      </c>
      <c r="FU61" s="58"/>
      <c r="FV61" s="58"/>
      <c r="FW61" s="58"/>
      <c r="FX61" s="58"/>
      <c r="FY61" s="58"/>
      <c r="FZ61" s="58"/>
      <c r="GA61" s="58"/>
      <c r="GB61" s="58"/>
      <c r="GC61" s="58"/>
      <c r="GD61" s="58"/>
      <c r="GE61" s="58"/>
      <c r="GF61" s="58"/>
      <c r="GG61" s="58"/>
      <c r="GH61" s="58"/>
      <c r="GI61" s="58"/>
      <c r="GJ61" s="58">
        <v>369.36450000000002</v>
      </c>
      <c r="GK61" s="58">
        <v>378.13490000000002</v>
      </c>
      <c r="GL61" s="58"/>
      <c r="GM61" s="58"/>
      <c r="GN61" s="58"/>
      <c r="GO61" s="58"/>
      <c r="GP61" s="58"/>
      <c r="GQ61" s="58"/>
      <c r="GR61" s="58">
        <v>329.62130000000002</v>
      </c>
      <c r="GS61" s="58">
        <v>841.30889999999999</v>
      </c>
      <c r="GT61" s="58"/>
      <c r="GU61" s="58"/>
      <c r="GV61" s="58"/>
      <c r="GW61" s="58"/>
      <c r="GX61" s="58"/>
      <c r="GY61" s="58">
        <v>205.42519999999999</v>
      </c>
      <c r="GZ61" s="58">
        <v>915.19740000000002</v>
      </c>
      <c r="HA61" s="58"/>
      <c r="HB61" s="58">
        <v>226.30959999999999</v>
      </c>
      <c r="HC61" s="58"/>
      <c r="HD61" s="58">
        <v>334.3922</v>
      </c>
      <c r="HE61" s="58"/>
      <c r="HF61" s="58">
        <v>431.48340000000002</v>
      </c>
      <c r="HG61" s="58"/>
      <c r="HH61" s="58"/>
      <c r="HI61" s="58">
        <v>962.32090000000005</v>
      </c>
      <c r="HJ61" s="58"/>
      <c r="HK61" s="58"/>
      <c r="HL61" s="58"/>
      <c r="HM61" s="58"/>
      <c r="HN61" s="58"/>
      <c r="HO61" s="58"/>
      <c r="HP61" s="58"/>
      <c r="HQ61" s="58">
        <v>392.55759999999998</v>
      </c>
      <c r="HR61" s="58"/>
      <c r="HS61" s="58">
        <v>249.99539999999999</v>
      </c>
      <c r="HT61" s="2"/>
    </row>
    <row r="62" spans="1:228" x14ac:dyDescent="0.75">
      <c r="A62" s="95">
        <f t="shared" si="5"/>
        <v>270</v>
      </c>
      <c r="B62" s="2" t="str">
        <f t="shared" si="2"/>
        <v>Rapeseed</v>
      </c>
      <c r="C62" s="60">
        <f t="shared" si="3"/>
        <v>681.10260000000005</v>
      </c>
      <c r="D62" s="40" t="str">
        <f t="shared" si="8"/>
        <v/>
      </c>
      <c r="E62" s="40" t="str">
        <f t="shared" si="8"/>
        <v/>
      </c>
      <c r="F62" s="40">
        <f t="shared" si="8"/>
        <v>681.10260000000005</v>
      </c>
      <c r="G62" s="40" t="str">
        <f t="shared" si="8"/>
        <v/>
      </c>
      <c r="H62" s="40" t="str">
        <f t="shared" si="8"/>
        <v/>
      </c>
      <c r="I62" s="40" t="str">
        <f t="shared" si="8"/>
        <v/>
      </c>
      <c r="J62" s="40" t="str">
        <f t="shared" si="8"/>
        <v/>
      </c>
      <c r="K62" s="40" t="str">
        <f t="shared" si="8"/>
        <v/>
      </c>
      <c r="L62" s="2"/>
      <c r="M62" s="70" t="s">
        <v>445</v>
      </c>
      <c r="N62" s="70" t="s">
        <v>468</v>
      </c>
      <c r="O62" s="2" t="s">
        <v>4</v>
      </c>
      <c r="P62" s="58">
        <v>270</v>
      </c>
      <c r="Q62" s="60" t="s">
        <v>836</v>
      </c>
      <c r="R62" s="60"/>
      <c r="S62" s="60"/>
      <c r="T62" s="60"/>
      <c r="U62" s="60"/>
      <c r="V62" s="60">
        <v>156.2791</v>
      </c>
      <c r="W62" s="60"/>
      <c r="X62" s="60"/>
      <c r="Y62" s="60"/>
      <c r="Z62" s="60">
        <v>432.09949999999998</v>
      </c>
      <c r="AA62" s="60">
        <v>377.82940000000002</v>
      </c>
      <c r="AB62" s="60"/>
      <c r="AC62" s="60"/>
      <c r="AD62" s="60">
        <v>246.6456</v>
      </c>
      <c r="AE62" s="60"/>
      <c r="AF62" s="60"/>
      <c r="AG62" s="60">
        <v>563.86109999999996</v>
      </c>
      <c r="AH62" s="60">
        <v>391.19400000000002</v>
      </c>
      <c r="AI62" s="60"/>
      <c r="AJ62" s="60"/>
      <c r="AK62" s="60">
        <v>409.3768</v>
      </c>
      <c r="AL62" s="60">
        <v>394.55369999999999</v>
      </c>
      <c r="AM62" s="60"/>
      <c r="AN62" s="60"/>
      <c r="AO62" s="60"/>
      <c r="AP62" s="60">
        <v>353.79919999999998</v>
      </c>
      <c r="AQ62" s="60"/>
      <c r="AR62" s="60"/>
      <c r="AS62" s="60"/>
      <c r="AT62" s="60"/>
      <c r="AU62" s="60"/>
      <c r="AV62" s="60">
        <v>366.7457</v>
      </c>
      <c r="AW62" s="60">
        <v>789.10720000000003</v>
      </c>
      <c r="AX62" s="60">
        <v>347.05849999999998</v>
      </c>
      <c r="AY62" s="60">
        <v>854.46400000000006</v>
      </c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>
        <v>408.8064</v>
      </c>
      <c r="BM62" s="60"/>
      <c r="BN62" s="60"/>
      <c r="BO62" s="60">
        <v>428.2636</v>
      </c>
      <c r="BP62" s="60"/>
      <c r="BQ62" s="60">
        <v>386.13290000000001</v>
      </c>
      <c r="BR62" s="60"/>
      <c r="BS62" s="58"/>
      <c r="BT62" s="58"/>
      <c r="BU62" s="58"/>
      <c r="BV62" s="58">
        <v>322.74259999999998</v>
      </c>
      <c r="BW62" s="58">
        <v>417.37650000000002</v>
      </c>
      <c r="BX62" s="58">
        <v>549.86680000000001</v>
      </c>
      <c r="BY62" s="58">
        <v>429.10520000000002</v>
      </c>
      <c r="BZ62" s="58"/>
      <c r="CA62" s="58">
        <v>413.6241</v>
      </c>
      <c r="CB62" s="58"/>
      <c r="CC62" s="58"/>
      <c r="CD62" s="58"/>
      <c r="CE62" s="58">
        <v>402.4436</v>
      </c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>
        <v>378.9248</v>
      </c>
      <c r="CU62" s="58"/>
      <c r="CV62" s="58">
        <v>367.03289999999998</v>
      </c>
      <c r="CW62" s="58"/>
      <c r="CX62" s="58">
        <v>481.08870000000002</v>
      </c>
      <c r="CY62" s="58">
        <v>1016.631</v>
      </c>
      <c r="CZ62" s="58">
        <v>737.62530000000004</v>
      </c>
      <c r="DA62" s="58"/>
      <c r="DB62" s="58"/>
      <c r="DC62" s="58"/>
      <c r="DD62" s="58">
        <v>277.95740000000001</v>
      </c>
      <c r="DE62" s="58"/>
      <c r="DF62" s="58"/>
      <c r="DG62" s="58">
        <v>1174.318</v>
      </c>
      <c r="DH62" s="58">
        <v>234.1935</v>
      </c>
      <c r="DI62" s="58"/>
      <c r="DJ62" s="58"/>
      <c r="DK62" s="58"/>
      <c r="DL62" s="58"/>
      <c r="DM62" s="58"/>
      <c r="DN62" s="58">
        <v>657.21699999999998</v>
      </c>
      <c r="DO62" s="58"/>
      <c r="DP62" s="58"/>
      <c r="DQ62" s="58"/>
      <c r="DR62" s="58"/>
      <c r="DS62" s="58"/>
      <c r="DT62" s="58"/>
      <c r="DU62" s="58"/>
      <c r="DV62" s="58"/>
      <c r="DW62" s="58"/>
      <c r="DX62" s="58">
        <v>388.0163</v>
      </c>
      <c r="DY62" s="58">
        <v>382.15550000000002</v>
      </c>
      <c r="DZ62" s="58">
        <v>383.35890000000001</v>
      </c>
      <c r="EA62" s="58">
        <v>464.0575</v>
      </c>
      <c r="EB62" s="58">
        <v>335.64179999999999</v>
      </c>
      <c r="EC62" s="58"/>
      <c r="ED62" s="58"/>
      <c r="EE62" s="58">
        <v>681.10260000000005</v>
      </c>
      <c r="EF62" s="58"/>
      <c r="EG62" s="58">
        <v>476.98250000000002</v>
      </c>
      <c r="EH62" s="58"/>
      <c r="EI62" s="58"/>
      <c r="EJ62" s="58"/>
      <c r="EK62" s="58"/>
      <c r="EL62" s="58"/>
      <c r="EM62" s="58"/>
      <c r="EN62" s="58"/>
      <c r="EO62" s="58"/>
      <c r="EP62" s="58"/>
      <c r="EQ62" s="58"/>
      <c r="ER62" s="58"/>
      <c r="ES62" s="58"/>
      <c r="ET62" s="58"/>
      <c r="EU62" s="58"/>
      <c r="EV62" s="58"/>
      <c r="EW62" s="58"/>
      <c r="EX62" s="58"/>
      <c r="EY62" s="58"/>
      <c r="EZ62" s="58">
        <v>386.97059999999999</v>
      </c>
      <c r="FA62" s="58">
        <v>686.91250000000002</v>
      </c>
      <c r="FB62" s="58"/>
      <c r="FC62" s="58"/>
      <c r="FD62" s="58">
        <v>306.77569999999997</v>
      </c>
      <c r="FE62" s="58"/>
      <c r="FF62" s="58">
        <v>413.83010000000002</v>
      </c>
      <c r="FG62" s="58"/>
      <c r="FH62" s="58"/>
      <c r="FI62" s="58"/>
      <c r="FJ62" s="58"/>
      <c r="FK62" s="58">
        <v>409.27260000000001</v>
      </c>
      <c r="FL62" s="58"/>
      <c r="FM62" s="58"/>
      <c r="FN62" s="58"/>
      <c r="FO62" s="58">
        <v>335.21249999999998</v>
      </c>
      <c r="FP62" s="58"/>
      <c r="FQ62" s="58"/>
      <c r="FR62" s="58"/>
      <c r="FS62" s="58">
        <v>398.14550000000003</v>
      </c>
      <c r="FT62" s="58">
        <v>311.51850000000002</v>
      </c>
      <c r="FU62" s="58"/>
      <c r="FV62" s="58"/>
      <c r="FW62" s="58"/>
      <c r="FX62" s="58"/>
      <c r="FY62" s="58"/>
      <c r="FZ62" s="58"/>
      <c r="GA62" s="58"/>
      <c r="GB62" s="58"/>
      <c r="GC62" s="58"/>
      <c r="GD62" s="58"/>
      <c r="GE62" s="58"/>
      <c r="GF62" s="58"/>
      <c r="GG62" s="58"/>
      <c r="GH62" s="58"/>
      <c r="GI62" s="58"/>
      <c r="GJ62" s="58">
        <v>412.59859999999998</v>
      </c>
      <c r="GK62" s="58">
        <v>390.8322</v>
      </c>
      <c r="GL62" s="58">
        <v>388.92430000000002</v>
      </c>
      <c r="GM62" s="58"/>
      <c r="GN62" s="58"/>
      <c r="GO62" s="58"/>
      <c r="GP62" s="58"/>
      <c r="GQ62" s="58"/>
      <c r="GR62" s="58"/>
      <c r="GS62" s="58">
        <v>894.18520000000001</v>
      </c>
      <c r="GT62" s="58"/>
      <c r="GU62" s="58"/>
      <c r="GV62" s="58"/>
      <c r="GW62" s="58"/>
      <c r="GX62" s="58"/>
      <c r="GY62" s="58">
        <v>221.1653</v>
      </c>
      <c r="GZ62" s="58">
        <v>479.26080000000002</v>
      </c>
      <c r="HA62" s="58"/>
      <c r="HB62" s="58"/>
      <c r="HC62" s="58"/>
      <c r="HD62" s="58">
        <v>349.9855</v>
      </c>
      <c r="HE62" s="58"/>
      <c r="HF62" s="58">
        <v>758.3356</v>
      </c>
      <c r="HG62" s="58"/>
      <c r="HH62" s="58"/>
      <c r="HI62" s="58"/>
      <c r="HJ62" s="58"/>
      <c r="HK62" s="58"/>
      <c r="HL62" s="58"/>
      <c r="HM62" s="58"/>
      <c r="HN62" s="58"/>
      <c r="HO62" s="58"/>
      <c r="HP62" s="58"/>
      <c r="HQ62" s="58"/>
      <c r="HR62" s="58"/>
      <c r="HS62" s="58"/>
      <c r="HT62" s="2"/>
    </row>
    <row r="63" spans="1:228" x14ac:dyDescent="0.75">
      <c r="A63" s="95">
        <f t="shared" si="5"/>
        <v>275</v>
      </c>
      <c r="B63" s="2" t="str">
        <f t="shared" si="2"/>
        <v>Tung nuts</v>
      </c>
      <c r="C63" s="60">
        <f t="shared" si="3"/>
        <v>0</v>
      </c>
      <c r="D63" s="40" t="str">
        <f t="shared" si="8"/>
        <v/>
      </c>
      <c r="E63" s="40" t="str">
        <f t="shared" si="8"/>
        <v/>
      </c>
      <c r="F63" s="40" t="str">
        <f t="shared" si="8"/>
        <v/>
      </c>
      <c r="G63" s="40" t="str">
        <f t="shared" si="8"/>
        <v/>
      </c>
      <c r="H63" s="40" t="str">
        <f t="shared" si="8"/>
        <v/>
      </c>
      <c r="I63" s="40" t="str">
        <f t="shared" si="8"/>
        <v/>
      </c>
      <c r="J63" s="40" t="str">
        <f t="shared" si="8"/>
        <v/>
      </c>
      <c r="K63" s="40" t="str">
        <f t="shared" si="8"/>
        <v/>
      </c>
      <c r="L63" s="2"/>
      <c r="M63" s="70" t="s">
        <v>446</v>
      </c>
      <c r="N63" s="70" t="s">
        <v>471</v>
      </c>
      <c r="O63" s="2" t="s">
        <v>4</v>
      </c>
      <c r="P63" s="58">
        <v>275</v>
      </c>
      <c r="Q63" s="60" t="s">
        <v>837</v>
      </c>
      <c r="R63" s="60"/>
      <c r="S63" s="60"/>
      <c r="T63" s="60"/>
      <c r="U63" s="60"/>
      <c r="V63" s="60">
        <v>75.147729999999996</v>
      </c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>
        <v>80.049980000000005</v>
      </c>
      <c r="AQ63" s="60"/>
      <c r="AR63" s="60"/>
      <c r="AS63" s="60"/>
      <c r="AT63" s="60"/>
      <c r="AU63" s="60"/>
      <c r="AV63" s="60"/>
      <c r="AW63" s="60"/>
      <c r="AX63" s="60"/>
      <c r="AY63" s="60">
        <v>501.22640000000001</v>
      </c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  <c r="CW63" s="58"/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8"/>
      <c r="DI63" s="58"/>
      <c r="DJ63" s="58"/>
      <c r="DK63" s="58"/>
      <c r="DL63" s="58"/>
      <c r="DM63" s="58"/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>
        <v>253.251</v>
      </c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8"/>
      <c r="EO63" s="58"/>
      <c r="EP63" s="58"/>
      <c r="EQ63" s="58"/>
      <c r="ER63" s="58">
        <v>56.868789999999997</v>
      </c>
      <c r="ES63" s="58"/>
      <c r="ET63" s="58"/>
      <c r="EU63" s="58"/>
      <c r="EV63" s="58"/>
      <c r="EW63" s="58"/>
      <c r="EX63" s="58"/>
      <c r="EY63" s="58"/>
      <c r="EZ63" s="58"/>
      <c r="FA63" s="58"/>
      <c r="FB63" s="58"/>
      <c r="FC63" s="58"/>
      <c r="FD63" s="58"/>
      <c r="FE63" s="58"/>
      <c r="FF63" s="58"/>
      <c r="FG63" s="58"/>
      <c r="FH63" s="58"/>
      <c r="FI63" s="58"/>
      <c r="FJ63" s="58"/>
      <c r="FK63" s="58"/>
      <c r="FL63" s="58"/>
      <c r="FM63" s="58"/>
      <c r="FN63" s="58"/>
      <c r="FO63" s="58">
        <v>118.2535</v>
      </c>
      <c r="FP63" s="58"/>
      <c r="FQ63" s="58"/>
      <c r="FR63" s="58"/>
      <c r="FS63" s="58"/>
      <c r="FT63" s="58"/>
      <c r="FU63" s="58"/>
      <c r="FV63" s="58"/>
      <c r="FW63" s="58"/>
      <c r="FX63" s="58"/>
      <c r="FY63" s="58"/>
      <c r="FZ63" s="58"/>
      <c r="GA63" s="58"/>
      <c r="GB63" s="58"/>
      <c r="GC63" s="58"/>
      <c r="GD63" s="58"/>
      <c r="GE63" s="58"/>
      <c r="GF63" s="58"/>
      <c r="GG63" s="58"/>
      <c r="GH63" s="58"/>
      <c r="GI63" s="58"/>
      <c r="GJ63" s="58"/>
      <c r="GK63" s="58"/>
      <c r="GL63" s="58"/>
      <c r="GM63" s="58"/>
      <c r="GN63" s="58"/>
      <c r="GO63" s="58"/>
      <c r="GP63" s="58"/>
      <c r="GQ63" s="58"/>
      <c r="GR63" s="58"/>
      <c r="GS63" s="58"/>
      <c r="GT63" s="58"/>
      <c r="GU63" s="58"/>
      <c r="GV63" s="58"/>
      <c r="GW63" s="58"/>
      <c r="GX63" s="58"/>
      <c r="GY63" s="58"/>
      <c r="GZ63" s="58"/>
      <c r="HA63" s="58"/>
      <c r="HB63" s="58"/>
      <c r="HC63" s="58"/>
      <c r="HD63" s="58"/>
      <c r="HE63" s="58"/>
      <c r="HF63" s="58"/>
      <c r="HG63" s="58"/>
      <c r="HH63" s="58"/>
      <c r="HI63" s="58"/>
      <c r="HJ63" s="58"/>
      <c r="HK63" s="58"/>
      <c r="HL63" s="58"/>
      <c r="HM63" s="58"/>
      <c r="HN63" s="58"/>
      <c r="HO63" s="58"/>
      <c r="HP63" s="58"/>
      <c r="HQ63" s="58"/>
      <c r="HR63" s="58"/>
      <c r="HS63" s="58"/>
      <c r="HT63" s="2"/>
    </row>
    <row r="64" spans="1:228" x14ac:dyDescent="0.75">
      <c r="A64" s="95">
        <f t="shared" si="5"/>
        <v>277</v>
      </c>
      <c r="B64" s="2" t="str">
        <f t="shared" si="2"/>
        <v>Jojoba seed</v>
      </c>
      <c r="C64" s="60">
        <f t="shared" si="3"/>
        <v>0</v>
      </c>
      <c r="D64" s="40" t="str">
        <f t="shared" si="8"/>
        <v/>
      </c>
      <c r="E64" s="40" t="str">
        <f t="shared" si="8"/>
        <v/>
      </c>
      <c r="F64" s="40" t="str">
        <f t="shared" si="8"/>
        <v/>
      </c>
      <c r="G64" s="40" t="str">
        <f t="shared" si="8"/>
        <v/>
      </c>
      <c r="H64" s="40" t="str">
        <f t="shared" si="8"/>
        <v/>
      </c>
      <c r="I64" s="40" t="str">
        <f t="shared" si="8"/>
        <v/>
      </c>
      <c r="J64" s="40" t="str">
        <f t="shared" si="8"/>
        <v/>
      </c>
      <c r="K64" s="40" t="str">
        <f t="shared" si="8"/>
        <v/>
      </c>
      <c r="L64" s="2"/>
      <c r="M64" s="70" t="s">
        <v>1025</v>
      </c>
      <c r="N64" s="70" t="s">
        <v>1057</v>
      </c>
      <c r="O64" s="2" t="s">
        <v>4</v>
      </c>
      <c r="P64" s="58">
        <v>277</v>
      </c>
      <c r="Q64" s="60" t="s">
        <v>838</v>
      </c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8"/>
      <c r="DI64" s="58"/>
      <c r="DJ64" s="58"/>
      <c r="DK64" s="58"/>
      <c r="DL64" s="58"/>
      <c r="DM64" s="58"/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8"/>
      <c r="EO64" s="58"/>
      <c r="EP64" s="58"/>
      <c r="EQ64" s="58"/>
      <c r="ER64" s="58"/>
      <c r="ES64" s="58"/>
      <c r="ET64" s="58"/>
      <c r="EU64" s="58"/>
      <c r="EV64" s="58"/>
      <c r="EW64" s="58"/>
      <c r="EX64" s="58"/>
      <c r="EY64" s="58"/>
      <c r="EZ64" s="58"/>
      <c r="FA64" s="58"/>
      <c r="FB64" s="58"/>
      <c r="FC64" s="58"/>
      <c r="FD64" s="58"/>
      <c r="FE64" s="58"/>
      <c r="FF64" s="58"/>
      <c r="FG64" s="58"/>
      <c r="FH64" s="58"/>
      <c r="FI64" s="58"/>
      <c r="FJ64" s="58"/>
      <c r="FK64" s="58"/>
      <c r="FL64" s="58"/>
      <c r="FM64" s="58"/>
      <c r="FN64" s="58"/>
      <c r="FO64" s="58"/>
      <c r="FP64" s="58"/>
      <c r="FQ64" s="58"/>
      <c r="FR64" s="58"/>
      <c r="FS64" s="58"/>
      <c r="FT64" s="58"/>
      <c r="FU64" s="58"/>
      <c r="FV64" s="58"/>
      <c r="FW64" s="58"/>
      <c r="FX64" s="58"/>
      <c r="FY64" s="58"/>
      <c r="FZ64" s="58"/>
      <c r="GA64" s="58"/>
      <c r="GB64" s="58"/>
      <c r="GC64" s="58"/>
      <c r="GD64" s="58"/>
      <c r="GE64" s="58"/>
      <c r="GF64" s="58"/>
      <c r="GG64" s="58"/>
      <c r="GH64" s="58"/>
      <c r="GI64" s="58"/>
      <c r="GJ64" s="58"/>
      <c r="GK64" s="58"/>
      <c r="GL64" s="58"/>
      <c r="GM64" s="58"/>
      <c r="GN64" s="58"/>
      <c r="GO64" s="58"/>
      <c r="GP64" s="58"/>
      <c r="GQ64" s="58"/>
      <c r="GR64" s="58"/>
      <c r="GS64" s="58"/>
      <c r="GT64" s="58"/>
      <c r="GU64" s="58"/>
      <c r="GV64" s="58"/>
      <c r="GW64" s="58"/>
      <c r="GX64" s="58"/>
      <c r="GY64" s="58"/>
      <c r="GZ64" s="58"/>
      <c r="HA64" s="58"/>
      <c r="HB64" s="58"/>
      <c r="HC64" s="58"/>
      <c r="HD64" s="58"/>
      <c r="HE64" s="58"/>
      <c r="HF64" s="58"/>
      <c r="HG64" s="58"/>
      <c r="HH64" s="58"/>
      <c r="HI64" s="58"/>
      <c r="HJ64" s="58"/>
      <c r="HK64" s="58"/>
      <c r="HL64" s="58"/>
      <c r="HM64" s="58"/>
      <c r="HN64" s="58"/>
      <c r="HO64" s="58"/>
      <c r="HP64" s="58"/>
      <c r="HQ64" s="58"/>
      <c r="HR64" s="58"/>
      <c r="HS64" s="58"/>
      <c r="HT64" s="2"/>
    </row>
    <row r="65" spans="1:228" x14ac:dyDescent="0.75">
      <c r="A65" s="95">
        <f t="shared" si="5"/>
        <v>280</v>
      </c>
      <c r="B65" s="2" t="str">
        <f t="shared" si="2"/>
        <v>Safflower seed</v>
      </c>
      <c r="C65" s="60">
        <f t="shared" si="3"/>
        <v>354.9271</v>
      </c>
      <c r="D65" s="40" t="str">
        <f t="shared" si="8"/>
        <v/>
      </c>
      <c r="E65" s="40" t="str">
        <f t="shared" si="8"/>
        <v/>
      </c>
      <c r="F65" s="40">
        <f t="shared" si="8"/>
        <v>354.9271</v>
      </c>
      <c r="G65" s="40" t="str">
        <f t="shared" si="8"/>
        <v/>
      </c>
      <c r="H65" s="40" t="str">
        <f t="shared" si="8"/>
        <v/>
      </c>
      <c r="I65" s="40" t="str">
        <f t="shared" si="8"/>
        <v/>
      </c>
      <c r="J65" s="40" t="str">
        <f t="shared" si="8"/>
        <v/>
      </c>
      <c r="K65" s="40" t="str">
        <f t="shared" si="8"/>
        <v/>
      </c>
      <c r="L65" s="2"/>
      <c r="M65" s="70" t="s">
        <v>1040</v>
      </c>
      <c r="N65" s="70" t="s">
        <v>472</v>
      </c>
      <c r="O65" s="2" t="s">
        <v>4</v>
      </c>
      <c r="P65" s="58">
        <v>280</v>
      </c>
      <c r="Q65" s="60" t="s">
        <v>839</v>
      </c>
      <c r="R65" s="60"/>
      <c r="S65" s="60"/>
      <c r="T65" s="60"/>
      <c r="U65" s="60"/>
      <c r="V65" s="60">
        <v>234.79349999999999</v>
      </c>
      <c r="W65" s="60"/>
      <c r="X65" s="60"/>
      <c r="Y65" s="60"/>
      <c r="Z65" s="60">
        <v>710.39110000000005</v>
      </c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>
        <v>882.50840000000005</v>
      </c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58"/>
      <c r="BT65" s="58"/>
      <c r="BU65" s="58"/>
      <c r="BV65" s="58">
        <v>326.18880000000001</v>
      </c>
      <c r="BW65" s="58"/>
      <c r="BX65" s="58">
        <v>175.9068</v>
      </c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8"/>
      <c r="CP65" s="58"/>
      <c r="CQ65" s="58"/>
      <c r="CR65" s="58"/>
      <c r="CS65" s="58"/>
      <c r="CT65" s="58"/>
      <c r="CU65" s="58"/>
      <c r="CV65" s="58">
        <v>849.12519999999995</v>
      </c>
      <c r="CW65" s="58"/>
      <c r="CX65" s="58">
        <v>433.76859999999999</v>
      </c>
      <c r="CY65" s="58"/>
      <c r="CZ65" s="58">
        <v>892.8578</v>
      </c>
      <c r="DA65" s="58"/>
      <c r="DB65" s="58"/>
      <c r="DC65" s="58">
        <v>877.33330000000001</v>
      </c>
      <c r="DD65" s="58"/>
      <c r="DE65" s="58"/>
      <c r="DF65" s="58"/>
      <c r="DG65" s="58"/>
      <c r="DH65" s="58">
        <v>177.66909999999999</v>
      </c>
      <c r="DI65" s="58"/>
      <c r="DJ65" s="58">
        <v>237.46709999999999</v>
      </c>
      <c r="DK65" s="58"/>
      <c r="DL65" s="58"/>
      <c r="DM65" s="58"/>
      <c r="DN65" s="58"/>
      <c r="DO65" s="58"/>
      <c r="DP65" s="58"/>
      <c r="DQ65" s="58"/>
      <c r="DR65" s="58"/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>
        <v>354.9271</v>
      </c>
      <c r="EF65" s="58"/>
      <c r="EG65" s="58"/>
      <c r="EH65" s="58"/>
      <c r="EI65" s="58"/>
      <c r="EJ65" s="58"/>
      <c r="EK65" s="58"/>
      <c r="EL65" s="58"/>
      <c r="EM65" s="58"/>
      <c r="EN65" s="58"/>
      <c r="EO65" s="58"/>
      <c r="EP65" s="58"/>
      <c r="EQ65" s="58"/>
      <c r="ER65" s="58"/>
      <c r="ES65" s="58"/>
      <c r="ET65" s="58"/>
      <c r="EU65" s="58"/>
      <c r="EV65" s="58"/>
      <c r="EW65" s="58"/>
      <c r="EX65" s="58"/>
      <c r="EY65" s="58"/>
      <c r="EZ65" s="58"/>
      <c r="FA65" s="58"/>
      <c r="FB65" s="58"/>
      <c r="FC65" s="58"/>
      <c r="FD65" s="58"/>
      <c r="FE65" s="58"/>
      <c r="FF65" s="58">
        <v>311.21530000000001</v>
      </c>
      <c r="FG65" s="58"/>
      <c r="FH65" s="58"/>
      <c r="FI65" s="58"/>
      <c r="FJ65" s="58"/>
      <c r="FK65" s="58"/>
      <c r="FL65" s="58"/>
      <c r="FM65" s="58"/>
      <c r="FN65" s="58"/>
      <c r="FO65" s="58"/>
      <c r="FP65" s="58"/>
      <c r="FQ65" s="58"/>
      <c r="FR65" s="58"/>
      <c r="FS65" s="58"/>
      <c r="FT65" s="58">
        <v>424.1576</v>
      </c>
      <c r="FU65" s="58"/>
      <c r="FV65" s="58"/>
      <c r="FW65" s="58"/>
      <c r="FX65" s="58"/>
      <c r="FY65" s="58"/>
      <c r="FZ65" s="58"/>
      <c r="GA65" s="58"/>
      <c r="GB65" s="58"/>
      <c r="GC65" s="58"/>
      <c r="GD65" s="58"/>
      <c r="GE65" s="58"/>
      <c r="GF65" s="58"/>
      <c r="GG65" s="58"/>
      <c r="GH65" s="58"/>
      <c r="GI65" s="58"/>
      <c r="GJ65" s="58"/>
      <c r="GK65" s="58"/>
      <c r="GL65" s="58"/>
      <c r="GM65" s="58"/>
      <c r="GN65" s="58"/>
      <c r="GO65" s="58"/>
      <c r="GP65" s="58"/>
      <c r="GQ65" s="58"/>
      <c r="GR65" s="58"/>
      <c r="GS65" s="58">
        <v>350.54329999999999</v>
      </c>
      <c r="GT65" s="58"/>
      <c r="GU65" s="58"/>
      <c r="GV65" s="58"/>
      <c r="GW65" s="58"/>
      <c r="GX65" s="58"/>
      <c r="GY65" s="58"/>
      <c r="GZ65" s="58">
        <v>501.76260000000002</v>
      </c>
      <c r="HA65" s="58"/>
      <c r="HB65" s="58"/>
      <c r="HC65" s="58"/>
      <c r="HD65" s="58"/>
      <c r="HE65" s="58"/>
      <c r="HF65" s="58">
        <v>516.67830000000004</v>
      </c>
      <c r="HG65" s="58"/>
      <c r="HH65" s="58"/>
      <c r="HI65" s="58"/>
      <c r="HJ65" s="58"/>
      <c r="HK65" s="58"/>
      <c r="HL65" s="58"/>
      <c r="HM65" s="58"/>
      <c r="HN65" s="58"/>
      <c r="HO65" s="58"/>
      <c r="HP65" s="58"/>
      <c r="HQ65" s="58"/>
      <c r="HR65" s="58"/>
      <c r="HS65" s="58"/>
      <c r="HT65" s="2"/>
    </row>
    <row r="66" spans="1:228" x14ac:dyDescent="0.75">
      <c r="A66" s="95">
        <f t="shared" si="5"/>
        <v>289</v>
      </c>
      <c r="B66" s="2" t="str">
        <f t="shared" si="2"/>
        <v>Sesame seed</v>
      </c>
      <c r="C66" s="60">
        <f t="shared" si="3"/>
        <v>780.3350999999999</v>
      </c>
      <c r="D66" s="40">
        <f t="shared" si="8"/>
        <v>274.47129999999999</v>
      </c>
      <c r="E66" s="40">
        <f t="shared" si="8"/>
        <v>1051.33</v>
      </c>
      <c r="F66" s="40">
        <f t="shared" si="8"/>
        <v>1015.204</v>
      </c>
      <c r="G66" s="40" t="str">
        <f t="shared" si="8"/>
        <v/>
      </c>
      <c r="H66" s="40" t="str">
        <f t="shared" si="8"/>
        <v/>
      </c>
      <c r="I66" s="40" t="str">
        <f t="shared" si="8"/>
        <v/>
      </c>
      <c r="J66" s="40" t="str">
        <f t="shared" si="8"/>
        <v/>
      </c>
      <c r="K66" s="40" t="str">
        <f t="shared" si="8"/>
        <v/>
      </c>
      <c r="L66" s="2"/>
      <c r="M66" s="70" t="s">
        <v>427</v>
      </c>
      <c r="N66" s="70" t="s">
        <v>441</v>
      </c>
      <c r="O66" s="2" t="s">
        <v>4</v>
      </c>
      <c r="P66" s="58">
        <v>289</v>
      </c>
      <c r="Q66" s="60" t="s">
        <v>840</v>
      </c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>
        <v>483.87619999999998</v>
      </c>
      <c r="AG66" s="60">
        <v>586.3623</v>
      </c>
      <c r="AH66" s="60"/>
      <c r="AI66" s="60"/>
      <c r="AJ66" s="60"/>
      <c r="AK66" s="60"/>
      <c r="AL66" s="60"/>
      <c r="AM66" s="60"/>
      <c r="AN66" s="60"/>
      <c r="AO66" s="60"/>
      <c r="AP66" s="60">
        <v>230.71549999999999</v>
      </c>
      <c r="AQ66" s="60"/>
      <c r="AR66" s="60"/>
      <c r="AS66" s="60"/>
      <c r="AT66" s="60"/>
      <c r="AU66" s="60"/>
      <c r="AV66" s="60"/>
      <c r="AW66" s="60"/>
      <c r="AX66" s="60"/>
      <c r="AY66" s="60">
        <v>3375.047</v>
      </c>
      <c r="AZ66" s="60">
        <v>139.4376</v>
      </c>
      <c r="BA66" s="60">
        <v>262.74040000000002</v>
      </c>
      <c r="BB66" s="60"/>
      <c r="BC66" s="60">
        <v>554.97260000000006</v>
      </c>
      <c r="BD66" s="60"/>
      <c r="BE66" s="60">
        <v>530.71010000000001</v>
      </c>
      <c r="BF66" s="60"/>
      <c r="BG66" s="60"/>
      <c r="BH66" s="60">
        <v>274.47129999999999</v>
      </c>
      <c r="BI66" s="60"/>
      <c r="BJ66" s="60"/>
      <c r="BK66" s="60">
        <v>2817.3330000000001</v>
      </c>
      <c r="BL66" s="60"/>
      <c r="BM66" s="60"/>
      <c r="BN66" s="60"/>
      <c r="BO66" s="60"/>
      <c r="BP66" s="60"/>
      <c r="BQ66" s="60"/>
      <c r="BR66" s="60">
        <v>737.42809999999997</v>
      </c>
      <c r="BS66" s="58">
        <v>1586.9069999999999</v>
      </c>
      <c r="BT66" s="58">
        <v>3287.0619999999999</v>
      </c>
      <c r="BU66" s="58"/>
      <c r="BV66" s="58"/>
      <c r="BW66" s="58"/>
      <c r="BX66" s="58">
        <v>1207.711</v>
      </c>
      <c r="BY66" s="58"/>
      <c r="BZ66" s="58"/>
      <c r="CA66" s="58"/>
      <c r="CB66" s="58"/>
      <c r="CC66" s="58"/>
      <c r="CD66" s="58"/>
      <c r="CE66" s="58"/>
      <c r="CF66" s="58"/>
      <c r="CG66" s="58"/>
      <c r="CH66" s="58">
        <v>37.483089999999997</v>
      </c>
      <c r="CI66" s="58"/>
      <c r="CJ66" s="58">
        <v>239.52080000000001</v>
      </c>
      <c r="CK66" s="58"/>
      <c r="CL66" s="58"/>
      <c r="CM66" s="58">
        <v>2006.941</v>
      </c>
      <c r="CN66" s="58"/>
      <c r="CO66" s="58"/>
      <c r="CP66" s="58"/>
      <c r="CQ66" s="58"/>
      <c r="CR66" s="58"/>
      <c r="CS66" s="58">
        <v>902.68700000000001</v>
      </c>
      <c r="CT66" s="58"/>
      <c r="CU66" s="58"/>
      <c r="CV66" s="58"/>
      <c r="CW66" s="58"/>
      <c r="CX66" s="58">
        <v>739.33659999999998</v>
      </c>
      <c r="CY66" s="58"/>
      <c r="CZ66" s="58">
        <v>3060.973</v>
      </c>
      <c r="DA66" s="58"/>
      <c r="DB66" s="58"/>
      <c r="DC66" s="58">
        <v>5175.57</v>
      </c>
      <c r="DD66" s="58">
        <v>706.50519999999995</v>
      </c>
      <c r="DE66" s="58"/>
      <c r="DF66" s="58">
        <v>5304.8940000000002</v>
      </c>
      <c r="DG66" s="58"/>
      <c r="DH66" s="58"/>
      <c r="DI66" s="58">
        <v>198.08949999999999</v>
      </c>
      <c r="DJ66" s="58"/>
      <c r="DK66" s="58">
        <v>1364.9259999999999</v>
      </c>
      <c r="DL66" s="58"/>
      <c r="DM66" s="58"/>
      <c r="DN66" s="58">
        <v>12834.72</v>
      </c>
      <c r="DO66" s="58"/>
      <c r="DP66" s="58">
        <v>1746.7460000000001</v>
      </c>
      <c r="DQ66" s="58">
        <v>1780.8440000000001</v>
      </c>
      <c r="DR66" s="58"/>
      <c r="DS66" s="58"/>
      <c r="DT66" s="58"/>
      <c r="DU66" s="58"/>
      <c r="DV66" s="58">
        <v>1348.769</v>
      </c>
      <c r="DW66" s="58"/>
      <c r="DX66" s="58"/>
      <c r="DY66" s="58"/>
      <c r="DZ66" s="58"/>
      <c r="EA66" s="58">
        <v>1438.604</v>
      </c>
      <c r="EB66" s="58"/>
      <c r="EC66" s="58"/>
      <c r="ED66" s="58"/>
      <c r="EE66" s="58">
        <v>1015.204</v>
      </c>
      <c r="EF66" s="58"/>
      <c r="EG66" s="58">
        <v>2176.0410000000002</v>
      </c>
      <c r="EH66" s="58">
        <v>1246.5509999999999</v>
      </c>
      <c r="EI66" s="58"/>
      <c r="EJ66" s="58"/>
      <c r="EK66" s="58"/>
      <c r="EL66" s="58"/>
      <c r="EM66" s="58">
        <v>542.77570000000003</v>
      </c>
      <c r="EN66" s="58"/>
      <c r="EO66" s="58"/>
      <c r="EP66" s="58"/>
      <c r="EQ66" s="58"/>
      <c r="ER66" s="58"/>
      <c r="ES66" s="58"/>
      <c r="ET66" s="58"/>
      <c r="EU66" s="58"/>
      <c r="EV66" s="58">
        <v>713.77750000000003</v>
      </c>
      <c r="EW66" s="58">
        <v>737.8297</v>
      </c>
      <c r="EX66" s="58">
        <v>1051.33</v>
      </c>
      <c r="EY66" s="58"/>
      <c r="EZ66" s="58"/>
      <c r="FA66" s="58"/>
      <c r="FB66" s="58"/>
      <c r="FC66" s="58"/>
      <c r="FD66" s="58"/>
      <c r="FE66" s="58"/>
      <c r="FF66" s="58">
        <v>724.40639999999996</v>
      </c>
      <c r="FG66" s="58">
        <v>1296.4580000000001</v>
      </c>
      <c r="FH66" s="58">
        <v>1207.6769999999999</v>
      </c>
      <c r="FI66" s="58"/>
      <c r="FJ66" s="58"/>
      <c r="FK66" s="58"/>
      <c r="FL66" s="58"/>
      <c r="FM66" s="58"/>
      <c r="FN66" s="58"/>
      <c r="FO66" s="58">
        <v>1035.6769999999999</v>
      </c>
      <c r="FP66" s="58"/>
      <c r="FQ66" s="58"/>
      <c r="FR66" s="58"/>
      <c r="FS66" s="58"/>
      <c r="FT66" s="58"/>
      <c r="FU66" s="58"/>
      <c r="FV66" s="58">
        <v>3016.8969999999999</v>
      </c>
      <c r="FW66" s="58"/>
      <c r="FX66" s="58"/>
      <c r="FY66" s="58"/>
      <c r="FZ66" s="58"/>
      <c r="GA66" s="58"/>
      <c r="GB66" s="58">
        <v>2445.623</v>
      </c>
      <c r="GC66" s="58"/>
      <c r="GD66" s="58"/>
      <c r="GE66" s="58"/>
      <c r="GF66" s="58"/>
      <c r="GG66" s="58"/>
      <c r="GH66" s="58"/>
      <c r="GI66" s="58"/>
      <c r="GJ66" s="58"/>
      <c r="GK66" s="58"/>
      <c r="GL66" s="58"/>
      <c r="GM66" s="58"/>
      <c r="GN66" s="58"/>
      <c r="GO66" s="58"/>
      <c r="GP66" s="58">
        <v>1163.6030000000001</v>
      </c>
      <c r="GQ66" s="58">
        <v>1310.289</v>
      </c>
      <c r="GR66" s="58">
        <v>1161.72</v>
      </c>
      <c r="GS66" s="58">
        <v>350.50349999999997</v>
      </c>
      <c r="GT66" s="58"/>
      <c r="GU66" s="58"/>
      <c r="GV66" s="58"/>
      <c r="GW66" s="58"/>
      <c r="GX66" s="58"/>
      <c r="GY66" s="58"/>
      <c r="GZ66" s="58">
        <v>2246.6990000000001</v>
      </c>
      <c r="HA66" s="58"/>
      <c r="HB66" s="58">
        <v>793.38789999999995</v>
      </c>
      <c r="HC66" s="58"/>
      <c r="HD66" s="58"/>
      <c r="HE66" s="58"/>
      <c r="HF66" s="58"/>
      <c r="HG66" s="58"/>
      <c r="HH66" s="58"/>
      <c r="HI66" s="58">
        <v>4284.3050000000003</v>
      </c>
      <c r="HJ66" s="58"/>
      <c r="HK66" s="58"/>
      <c r="HL66" s="58">
        <v>2067.221</v>
      </c>
      <c r="HM66" s="58"/>
      <c r="HN66" s="58"/>
      <c r="HO66" s="58"/>
      <c r="HP66" s="58">
        <v>2357.2170000000001</v>
      </c>
      <c r="HQ66" s="58"/>
      <c r="HR66" s="58"/>
      <c r="HS66" s="58"/>
      <c r="HT66" s="2"/>
    </row>
    <row r="67" spans="1:228" x14ac:dyDescent="0.75">
      <c r="A67" s="95">
        <f t="shared" si="5"/>
        <v>292</v>
      </c>
      <c r="B67" s="2" t="str">
        <f t="shared" si="2"/>
        <v>Mustard seed</v>
      </c>
      <c r="C67" s="60">
        <f t="shared" si="3"/>
        <v>2274.0219999999999</v>
      </c>
      <c r="D67" s="40" t="str">
        <f t="shared" si="8"/>
        <v/>
      </c>
      <c r="E67" s="40" t="str">
        <f t="shared" si="8"/>
        <v/>
      </c>
      <c r="F67" s="40">
        <f t="shared" si="8"/>
        <v>2274.0219999999999</v>
      </c>
      <c r="G67" s="40" t="str">
        <f t="shared" si="8"/>
        <v/>
      </c>
      <c r="H67" s="40" t="str">
        <f t="shared" si="8"/>
        <v/>
      </c>
      <c r="I67" s="40" t="str">
        <f t="shared" si="8"/>
        <v/>
      </c>
      <c r="J67" s="40" t="str">
        <f t="shared" si="8"/>
        <v/>
      </c>
      <c r="K67" s="40" t="str">
        <f t="shared" si="8"/>
        <v/>
      </c>
      <c r="L67" s="2"/>
      <c r="M67" s="70" t="s">
        <v>450</v>
      </c>
      <c r="N67" s="70" t="s">
        <v>477</v>
      </c>
      <c r="O67" s="2" t="s">
        <v>4</v>
      </c>
      <c r="P67" s="58">
        <v>292</v>
      </c>
      <c r="Q67" s="60" t="s">
        <v>841</v>
      </c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>
        <v>531.67830000000004</v>
      </c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>
        <v>685.6884</v>
      </c>
      <c r="AT67" s="60"/>
      <c r="AU67" s="60"/>
      <c r="AV67" s="60">
        <v>653.32539999999995</v>
      </c>
      <c r="AW67" s="60"/>
      <c r="AX67" s="60"/>
      <c r="AY67" s="60">
        <v>827.35109999999997</v>
      </c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>
        <v>400.75720000000001</v>
      </c>
      <c r="BM67" s="60"/>
      <c r="BN67" s="60"/>
      <c r="BO67" s="60">
        <v>659.29380000000003</v>
      </c>
      <c r="BP67" s="60"/>
      <c r="BQ67" s="60"/>
      <c r="BR67" s="60"/>
      <c r="BS67" s="58"/>
      <c r="BT67" s="58"/>
      <c r="BU67" s="58"/>
      <c r="BV67" s="58"/>
      <c r="BW67" s="58"/>
      <c r="BX67" s="58">
        <v>251.69710000000001</v>
      </c>
      <c r="BY67" s="58"/>
      <c r="BZ67" s="58"/>
      <c r="CA67" s="58">
        <v>402.95429999999999</v>
      </c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58"/>
      <c r="CV67" s="58">
        <v>381.41809999999998</v>
      </c>
      <c r="CW67" s="58"/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8">
        <v>363.38440000000003</v>
      </c>
      <c r="DI67" s="58"/>
      <c r="DJ67" s="58">
        <v>279.1481</v>
      </c>
      <c r="DK67" s="58"/>
      <c r="DL67" s="58"/>
      <c r="DM67" s="58"/>
      <c r="DN67" s="58"/>
      <c r="DO67" s="58"/>
      <c r="DP67" s="58"/>
      <c r="DQ67" s="58"/>
      <c r="DR67" s="58"/>
      <c r="DS67" s="58"/>
      <c r="DT67" s="58"/>
      <c r="DU67" s="58"/>
      <c r="DV67" s="58">
        <v>1234.973</v>
      </c>
      <c r="DW67" s="58"/>
      <c r="DX67" s="58">
        <v>283.03649999999999</v>
      </c>
      <c r="DY67" s="58"/>
      <c r="DZ67" s="58"/>
      <c r="EA67" s="58"/>
      <c r="EB67" s="58"/>
      <c r="EC67" s="58"/>
      <c r="ED67" s="58"/>
      <c r="EE67" s="58">
        <v>2274.0219999999999</v>
      </c>
      <c r="EF67" s="58"/>
      <c r="EG67" s="58"/>
      <c r="EH67" s="58"/>
      <c r="EI67" s="58"/>
      <c r="EJ67" s="58"/>
      <c r="EK67" s="58"/>
      <c r="EL67" s="58"/>
      <c r="EM67" s="58"/>
      <c r="EN67" s="58"/>
      <c r="EO67" s="58"/>
      <c r="EP67" s="58"/>
      <c r="EQ67" s="58"/>
      <c r="ER67" s="58"/>
      <c r="ES67" s="58"/>
      <c r="ET67" s="58"/>
      <c r="EU67" s="58"/>
      <c r="EV67" s="58"/>
      <c r="EW67" s="58"/>
      <c r="EX67" s="58"/>
      <c r="EY67" s="58"/>
      <c r="EZ67" s="58"/>
      <c r="FA67" s="58"/>
      <c r="FB67" s="58">
        <v>983.06949999999995</v>
      </c>
      <c r="FC67" s="58"/>
      <c r="FD67" s="58"/>
      <c r="FE67" s="58"/>
      <c r="FF67" s="58"/>
      <c r="FG67" s="58"/>
      <c r="FH67" s="58"/>
      <c r="FI67" s="58"/>
      <c r="FJ67" s="58"/>
      <c r="FK67" s="58"/>
      <c r="FL67" s="58"/>
      <c r="FM67" s="58"/>
      <c r="FN67" s="58"/>
      <c r="FO67" s="58"/>
      <c r="FP67" s="58"/>
      <c r="FQ67" s="58"/>
      <c r="FR67" s="58"/>
      <c r="FS67" s="58">
        <v>228.69139999999999</v>
      </c>
      <c r="FT67" s="58">
        <v>196.8536</v>
      </c>
      <c r="FU67" s="58"/>
      <c r="FV67" s="58"/>
      <c r="FW67" s="58"/>
      <c r="FX67" s="58"/>
      <c r="FY67" s="58"/>
      <c r="FZ67" s="58"/>
      <c r="GA67" s="58"/>
      <c r="GB67" s="58"/>
      <c r="GC67" s="58"/>
      <c r="GD67" s="58"/>
      <c r="GE67" s="58"/>
      <c r="GF67" s="58"/>
      <c r="GG67" s="58"/>
      <c r="GH67" s="58"/>
      <c r="GI67" s="58"/>
      <c r="GJ67" s="58">
        <v>614.53420000000006</v>
      </c>
      <c r="GK67" s="58"/>
      <c r="GL67" s="58"/>
      <c r="GM67" s="58"/>
      <c r="GN67" s="58"/>
      <c r="GO67" s="58"/>
      <c r="GP67" s="58"/>
      <c r="GQ67" s="58"/>
      <c r="GR67" s="58"/>
      <c r="GS67" s="58"/>
      <c r="GT67" s="58"/>
      <c r="GU67" s="58"/>
      <c r="GV67" s="58"/>
      <c r="GW67" s="58"/>
      <c r="GX67" s="58"/>
      <c r="GY67" s="58"/>
      <c r="GZ67" s="58"/>
      <c r="HA67" s="58"/>
      <c r="HB67" s="58"/>
      <c r="HC67" s="58"/>
      <c r="HD67" s="58">
        <v>404.53449999999998</v>
      </c>
      <c r="HE67" s="58"/>
      <c r="HF67" s="58">
        <v>729.66669999999999</v>
      </c>
      <c r="HG67" s="58"/>
      <c r="HH67" s="58"/>
      <c r="HI67" s="58"/>
      <c r="HJ67" s="58"/>
      <c r="HK67" s="58"/>
      <c r="HL67" s="58"/>
      <c r="HM67" s="58"/>
      <c r="HN67" s="58"/>
      <c r="HO67" s="58"/>
      <c r="HP67" s="58"/>
      <c r="HQ67" s="58"/>
      <c r="HR67" s="58"/>
      <c r="HS67" s="58"/>
      <c r="HT67" s="2"/>
    </row>
    <row r="68" spans="1:228" x14ac:dyDescent="0.75">
      <c r="A68" s="95">
        <f t="shared" si="5"/>
        <v>296</v>
      </c>
      <c r="B68" s="2" t="str">
        <f t="shared" si="2"/>
        <v>Poppy seed</v>
      </c>
      <c r="C68" s="60">
        <f t="shared" si="3"/>
        <v>0</v>
      </c>
      <c r="D68" s="40" t="str">
        <f t="shared" si="8"/>
        <v/>
      </c>
      <c r="E68" s="40" t="str">
        <f t="shared" si="8"/>
        <v/>
      </c>
      <c r="F68" s="40" t="str">
        <f t="shared" si="8"/>
        <v/>
      </c>
      <c r="G68" s="40" t="str">
        <f t="shared" si="8"/>
        <v/>
      </c>
      <c r="H68" s="40" t="str">
        <f t="shared" si="8"/>
        <v/>
      </c>
      <c r="I68" s="40" t="str">
        <f t="shared" si="8"/>
        <v/>
      </c>
      <c r="J68" s="40" t="str">
        <f t="shared" si="8"/>
        <v/>
      </c>
      <c r="K68" s="40" t="str">
        <f t="shared" si="8"/>
        <v/>
      </c>
      <c r="L68" s="2"/>
      <c r="M68" s="70" t="s">
        <v>447</v>
      </c>
      <c r="N68" s="70" t="s">
        <v>474</v>
      </c>
      <c r="O68" s="2" t="s">
        <v>4</v>
      </c>
      <c r="P68" s="58">
        <v>296</v>
      </c>
      <c r="Q68" s="60" t="s">
        <v>842</v>
      </c>
      <c r="R68" s="60"/>
      <c r="S68" s="60"/>
      <c r="T68" s="60"/>
      <c r="U68" s="60"/>
      <c r="V68" s="60"/>
      <c r="W68" s="60"/>
      <c r="X68" s="60"/>
      <c r="Y68" s="60"/>
      <c r="Z68" s="60"/>
      <c r="AA68" s="60">
        <v>2539.5770000000002</v>
      </c>
      <c r="AB68" s="60"/>
      <c r="AC68" s="60"/>
      <c r="AD68" s="60"/>
      <c r="AE68" s="60"/>
      <c r="AF68" s="60"/>
      <c r="AG68" s="60"/>
      <c r="AH68" s="60">
        <v>1008.218</v>
      </c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>
        <v>449.45100000000002</v>
      </c>
      <c r="BM68" s="60"/>
      <c r="BN68" s="60"/>
      <c r="BO68" s="60"/>
      <c r="BP68" s="60"/>
      <c r="BQ68" s="60"/>
      <c r="BR68" s="60"/>
      <c r="BS68" s="58"/>
      <c r="BT68" s="58"/>
      <c r="BU68" s="58"/>
      <c r="BV68" s="58">
        <v>1075.5740000000001</v>
      </c>
      <c r="BW68" s="58"/>
      <c r="BX68" s="58"/>
      <c r="BY68" s="58"/>
      <c r="BZ68" s="58"/>
      <c r="CA68" s="58">
        <v>402.71530000000001</v>
      </c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58"/>
      <c r="CO68" s="58"/>
      <c r="CP68" s="58"/>
      <c r="CQ68" s="58"/>
      <c r="CR68" s="58"/>
      <c r="CS68" s="58"/>
      <c r="CT68" s="58">
        <v>966.34220000000005</v>
      </c>
      <c r="CU68" s="58"/>
      <c r="CV68" s="58">
        <v>2815.819</v>
      </c>
      <c r="CW68" s="58"/>
      <c r="CX68" s="58"/>
      <c r="CY68" s="58"/>
      <c r="CZ68" s="58"/>
      <c r="DA68" s="58"/>
      <c r="DB68" s="58"/>
      <c r="DC68" s="58"/>
      <c r="DD68" s="58"/>
      <c r="DE68" s="58"/>
      <c r="DF68" s="58"/>
      <c r="DG68" s="58"/>
      <c r="DH68" s="58"/>
      <c r="DI68" s="58"/>
      <c r="DJ68" s="58"/>
      <c r="DK68" s="58"/>
      <c r="DL68" s="58"/>
      <c r="DM68" s="58"/>
      <c r="DN68" s="58"/>
      <c r="DO68" s="58"/>
      <c r="DP68" s="58"/>
      <c r="DQ68" s="58"/>
      <c r="DR68" s="58"/>
      <c r="DS68" s="58"/>
      <c r="DT68" s="58"/>
      <c r="DU68" s="58"/>
      <c r="DV68" s="58"/>
      <c r="DW68" s="58"/>
      <c r="DX68" s="58"/>
      <c r="DY68" s="58"/>
      <c r="DZ68" s="58"/>
      <c r="EA68" s="58"/>
      <c r="EB68" s="58"/>
      <c r="EC68" s="58"/>
      <c r="ED68" s="58"/>
      <c r="EE68" s="58"/>
      <c r="EF68" s="58"/>
      <c r="EG68" s="58">
        <v>1118.231</v>
      </c>
      <c r="EH68" s="58"/>
      <c r="EI68" s="58"/>
      <c r="EJ68" s="58"/>
      <c r="EK68" s="58"/>
      <c r="EL68" s="58"/>
      <c r="EM68" s="58"/>
      <c r="EN68" s="58"/>
      <c r="EO68" s="58"/>
      <c r="EP68" s="58"/>
      <c r="EQ68" s="58"/>
      <c r="ER68" s="58"/>
      <c r="ES68" s="58"/>
      <c r="ET68" s="58"/>
      <c r="EU68" s="58"/>
      <c r="EV68" s="58"/>
      <c r="EW68" s="58"/>
      <c r="EX68" s="58"/>
      <c r="EY68" s="58"/>
      <c r="EZ68" s="58">
        <v>1516.2819999999999</v>
      </c>
      <c r="FA68" s="58"/>
      <c r="FB68" s="58"/>
      <c r="FC68" s="58"/>
      <c r="FD68" s="58"/>
      <c r="FE68" s="58"/>
      <c r="FF68" s="58"/>
      <c r="FG68" s="58"/>
      <c r="FH68" s="58"/>
      <c r="FI68" s="58"/>
      <c r="FJ68" s="58"/>
      <c r="FK68" s="58"/>
      <c r="FL68" s="58"/>
      <c r="FM68" s="58"/>
      <c r="FN68" s="58"/>
      <c r="FO68" s="58"/>
      <c r="FP68" s="58"/>
      <c r="FQ68" s="58"/>
      <c r="FR68" s="58"/>
      <c r="FS68" s="58">
        <v>876.61829999999998</v>
      </c>
      <c r="FT68" s="58"/>
      <c r="FU68" s="58"/>
      <c r="FV68" s="58"/>
      <c r="FW68" s="58"/>
      <c r="FX68" s="58"/>
      <c r="FY68" s="58"/>
      <c r="FZ68" s="58"/>
      <c r="GA68" s="58"/>
      <c r="GB68" s="58"/>
      <c r="GC68" s="58"/>
      <c r="GD68" s="58"/>
      <c r="GE68" s="58"/>
      <c r="GF68" s="58"/>
      <c r="GG68" s="58"/>
      <c r="GH68" s="58"/>
      <c r="GI68" s="58"/>
      <c r="GJ68" s="58">
        <v>2140.5189999999998</v>
      </c>
      <c r="GK68" s="58"/>
      <c r="GL68" s="58"/>
      <c r="GM68" s="58"/>
      <c r="GN68" s="58"/>
      <c r="GO68" s="58"/>
      <c r="GP68" s="58"/>
      <c r="GQ68" s="58"/>
      <c r="GR68" s="58"/>
      <c r="GS68" s="58"/>
      <c r="GT68" s="58"/>
      <c r="GU68" s="58"/>
      <c r="GV68" s="58"/>
      <c r="GW68" s="58"/>
      <c r="GX68" s="58"/>
      <c r="GY68" s="58"/>
      <c r="GZ68" s="58">
        <v>2623.0520000000001</v>
      </c>
      <c r="HA68" s="58"/>
      <c r="HB68" s="58"/>
      <c r="HC68" s="58"/>
      <c r="HD68" s="58"/>
      <c r="HE68" s="58"/>
      <c r="HF68" s="58"/>
      <c r="HG68" s="58"/>
      <c r="HH68" s="58"/>
      <c r="HI68" s="58"/>
      <c r="HJ68" s="58"/>
      <c r="HK68" s="58"/>
      <c r="HL68" s="58"/>
      <c r="HM68" s="58"/>
      <c r="HN68" s="58"/>
      <c r="HO68" s="58"/>
      <c r="HP68" s="58"/>
      <c r="HQ68" s="58"/>
      <c r="HR68" s="58"/>
      <c r="HS68" s="58"/>
      <c r="HT68" s="2"/>
    </row>
    <row r="69" spans="1:228" x14ac:dyDescent="0.75">
      <c r="A69" s="95">
        <f t="shared" si="5"/>
        <v>299</v>
      </c>
      <c r="B69" s="2" t="str">
        <f t="shared" si="5"/>
        <v>Melonseed</v>
      </c>
      <c r="C69" s="60">
        <f t="shared" ref="C69:C132" si="9">IF(ISERR(AVERAGE(D69:K69)),0,AVERAGE(D69:K69))</f>
        <v>8901.4339999999993</v>
      </c>
      <c r="D69" s="40" t="str">
        <f t="shared" si="8"/>
        <v/>
      </c>
      <c r="E69" s="40" t="str">
        <f t="shared" si="8"/>
        <v/>
      </c>
      <c r="F69" s="40">
        <f t="shared" si="8"/>
        <v>8901.4339999999993</v>
      </c>
      <c r="G69" s="40" t="str">
        <f t="shared" si="8"/>
        <v/>
      </c>
      <c r="H69" s="40" t="str">
        <f t="shared" si="8"/>
        <v/>
      </c>
      <c r="I69" s="40" t="str">
        <f t="shared" si="8"/>
        <v/>
      </c>
      <c r="J69" s="40" t="str">
        <f t="shared" si="8"/>
        <v/>
      </c>
      <c r="K69" s="40" t="str">
        <f t="shared" si="8"/>
        <v/>
      </c>
      <c r="L69" s="2"/>
      <c r="M69" s="70" t="s">
        <v>448</v>
      </c>
      <c r="N69" s="70" t="s">
        <v>1058</v>
      </c>
      <c r="O69" s="2" t="s">
        <v>4</v>
      </c>
      <c r="P69" s="58">
        <v>299</v>
      </c>
      <c r="Q69" s="60" t="s">
        <v>843</v>
      </c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>
        <v>1411.903</v>
      </c>
      <c r="AZ69" s="60"/>
      <c r="BA69" s="60">
        <v>199.52789999999999</v>
      </c>
      <c r="BB69" s="60"/>
      <c r="BC69" s="60">
        <v>343.30590000000001</v>
      </c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>
        <v>522.64710000000002</v>
      </c>
      <c r="CN69" s="58"/>
      <c r="CO69" s="58"/>
      <c r="CP69" s="58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8"/>
      <c r="DI69" s="58"/>
      <c r="DJ69" s="58"/>
      <c r="DK69" s="58"/>
      <c r="DL69" s="58"/>
      <c r="DM69" s="58"/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>
        <v>8901.4339999999993</v>
      </c>
      <c r="EF69" s="58"/>
      <c r="EG69" s="58"/>
      <c r="EH69" s="58">
        <v>677.06759999999997</v>
      </c>
      <c r="EI69" s="58"/>
      <c r="EJ69" s="58"/>
      <c r="EK69" s="58"/>
      <c r="EL69" s="58"/>
      <c r="EM69" s="58"/>
      <c r="EN69" s="58"/>
      <c r="EO69" s="58"/>
      <c r="EP69" s="58"/>
      <c r="EQ69" s="58"/>
      <c r="ER69" s="58"/>
      <c r="ES69" s="58"/>
      <c r="ET69" s="58"/>
      <c r="EU69" s="58"/>
      <c r="EV69" s="58"/>
      <c r="EW69" s="58">
        <v>199.8357</v>
      </c>
      <c r="EX69" s="58"/>
      <c r="EY69" s="58"/>
      <c r="EZ69" s="58"/>
      <c r="FA69" s="58"/>
      <c r="FB69" s="58"/>
      <c r="FC69" s="58"/>
      <c r="FD69" s="58"/>
      <c r="FE69" s="58"/>
      <c r="FF69" s="58"/>
      <c r="FG69" s="58"/>
      <c r="FH69" s="58"/>
      <c r="FI69" s="58"/>
      <c r="FJ69" s="58"/>
      <c r="FK69" s="58"/>
      <c r="FL69" s="58"/>
      <c r="FM69" s="58"/>
      <c r="FN69" s="58"/>
      <c r="FO69" s="58"/>
      <c r="FP69" s="58"/>
      <c r="FQ69" s="58"/>
      <c r="FR69" s="58"/>
      <c r="FS69" s="58"/>
      <c r="FT69" s="58"/>
      <c r="FU69" s="58"/>
      <c r="FV69" s="58"/>
      <c r="FW69" s="58"/>
      <c r="FX69" s="58"/>
      <c r="FY69" s="58"/>
      <c r="FZ69" s="58"/>
      <c r="GA69" s="58"/>
      <c r="GB69" s="58"/>
      <c r="GC69" s="58"/>
      <c r="GD69" s="58"/>
      <c r="GE69" s="58"/>
      <c r="GF69" s="58"/>
      <c r="GG69" s="58"/>
      <c r="GH69" s="58"/>
      <c r="GI69" s="58"/>
      <c r="GJ69" s="58"/>
      <c r="GK69" s="58"/>
      <c r="GL69" s="58"/>
      <c r="GM69" s="58"/>
      <c r="GN69" s="58"/>
      <c r="GO69" s="58"/>
      <c r="GP69" s="58">
        <v>1535.0160000000001</v>
      </c>
      <c r="GQ69" s="58"/>
      <c r="GR69" s="58"/>
      <c r="GS69" s="58"/>
      <c r="GT69" s="58"/>
      <c r="GU69" s="58"/>
      <c r="GV69" s="58"/>
      <c r="GW69" s="58"/>
      <c r="GX69" s="58"/>
      <c r="GY69" s="58"/>
      <c r="GZ69" s="58"/>
      <c r="HA69" s="58"/>
      <c r="HB69" s="58"/>
      <c r="HC69" s="58"/>
      <c r="HD69" s="58"/>
      <c r="HE69" s="58"/>
      <c r="HF69" s="58"/>
      <c r="HG69" s="58"/>
      <c r="HH69" s="58"/>
      <c r="HI69" s="58"/>
      <c r="HJ69" s="58"/>
      <c r="HK69" s="58"/>
      <c r="HL69" s="58"/>
      <c r="HM69" s="58"/>
      <c r="HN69" s="58"/>
      <c r="HO69" s="58"/>
      <c r="HP69" s="58"/>
      <c r="HQ69" s="58"/>
      <c r="HR69" s="58"/>
      <c r="HS69" s="58"/>
      <c r="HT69" s="2"/>
    </row>
    <row r="70" spans="1:228" x14ac:dyDescent="0.75">
      <c r="A70" s="95">
        <f t="shared" ref="A70:B133" si="10">P70</f>
        <v>305</v>
      </c>
      <c r="B70" s="2" t="str">
        <f t="shared" si="10"/>
        <v>Tallowtree seed</v>
      </c>
      <c r="C70" s="60">
        <f t="shared" si="9"/>
        <v>0</v>
      </c>
      <c r="D70" s="40" t="str">
        <f t="shared" si="8"/>
        <v/>
      </c>
      <c r="E70" s="40" t="str">
        <f t="shared" si="8"/>
        <v/>
      </c>
      <c r="F70" s="40" t="str">
        <f t="shared" si="8"/>
        <v/>
      </c>
      <c r="G70" s="40" t="str">
        <f t="shared" si="8"/>
        <v/>
      </c>
      <c r="H70" s="40" t="str">
        <f t="shared" si="8"/>
        <v/>
      </c>
      <c r="I70" s="40" t="str">
        <f t="shared" si="8"/>
        <v/>
      </c>
      <c r="J70" s="40" t="str">
        <f t="shared" si="8"/>
        <v/>
      </c>
      <c r="K70" s="40" t="str">
        <f t="shared" si="8"/>
        <v/>
      </c>
      <c r="L70" s="2"/>
      <c r="M70" s="70" t="s">
        <v>451</v>
      </c>
      <c r="N70" s="70" t="s">
        <v>479</v>
      </c>
      <c r="O70" s="2" t="s">
        <v>4</v>
      </c>
      <c r="P70" s="58">
        <v>305</v>
      </c>
      <c r="Q70" s="60" t="s">
        <v>844</v>
      </c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58"/>
      <c r="CV70" s="58"/>
      <c r="CW70" s="58"/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8"/>
      <c r="DI70" s="58"/>
      <c r="DJ70" s="58"/>
      <c r="DK70" s="58"/>
      <c r="DL70" s="58"/>
      <c r="DM70" s="58"/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8"/>
      <c r="EO70" s="58"/>
      <c r="EP70" s="58"/>
      <c r="EQ70" s="58"/>
      <c r="ER70" s="58"/>
      <c r="ES70" s="58"/>
      <c r="ET70" s="58"/>
      <c r="EU70" s="58"/>
      <c r="EV70" s="58"/>
      <c r="EW70" s="58"/>
      <c r="EX70" s="58"/>
      <c r="EY70" s="58"/>
      <c r="EZ70" s="58"/>
      <c r="FA70" s="58"/>
      <c r="FB70" s="58"/>
      <c r="FC70" s="58"/>
      <c r="FD70" s="58"/>
      <c r="FE70" s="58"/>
      <c r="FF70" s="58"/>
      <c r="FG70" s="58"/>
      <c r="FH70" s="58"/>
      <c r="FI70" s="58"/>
      <c r="FJ70" s="58"/>
      <c r="FK70" s="58"/>
      <c r="FL70" s="58"/>
      <c r="FM70" s="58"/>
      <c r="FN70" s="58"/>
      <c r="FO70" s="58"/>
      <c r="FP70" s="58"/>
      <c r="FQ70" s="58"/>
      <c r="FR70" s="58"/>
      <c r="FS70" s="58"/>
      <c r="FT70" s="58"/>
      <c r="FU70" s="58"/>
      <c r="FV70" s="58"/>
      <c r="FW70" s="58"/>
      <c r="FX70" s="58"/>
      <c r="FY70" s="58"/>
      <c r="FZ70" s="58"/>
      <c r="GA70" s="58"/>
      <c r="GB70" s="58"/>
      <c r="GC70" s="58"/>
      <c r="GD70" s="58"/>
      <c r="GE70" s="58"/>
      <c r="GF70" s="58"/>
      <c r="GG70" s="58"/>
      <c r="GH70" s="58"/>
      <c r="GI70" s="58"/>
      <c r="GJ70" s="58"/>
      <c r="GK70" s="58"/>
      <c r="GL70" s="58"/>
      <c r="GM70" s="58"/>
      <c r="GN70" s="58"/>
      <c r="GO70" s="58"/>
      <c r="GP70" s="58"/>
      <c r="GQ70" s="58"/>
      <c r="GR70" s="58"/>
      <c r="GS70" s="58"/>
      <c r="GT70" s="58"/>
      <c r="GU70" s="58"/>
      <c r="GV70" s="58"/>
      <c r="GW70" s="58"/>
      <c r="GX70" s="58"/>
      <c r="GY70" s="58"/>
      <c r="GZ70" s="58"/>
      <c r="HA70" s="58"/>
      <c r="HB70" s="58"/>
      <c r="HC70" s="58"/>
      <c r="HD70" s="58"/>
      <c r="HE70" s="58"/>
      <c r="HF70" s="58"/>
      <c r="HG70" s="58"/>
      <c r="HH70" s="58"/>
      <c r="HI70" s="58"/>
      <c r="HJ70" s="58"/>
      <c r="HK70" s="58"/>
      <c r="HL70" s="58"/>
      <c r="HM70" s="58"/>
      <c r="HN70" s="58"/>
      <c r="HO70" s="58"/>
      <c r="HP70" s="58"/>
      <c r="HQ70" s="58"/>
      <c r="HR70" s="58"/>
      <c r="HS70" s="58"/>
      <c r="HT70" s="2"/>
    </row>
    <row r="71" spans="1:228" x14ac:dyDescent="0.75">
      <c r="A71" s="95">
        <f t="shared" si="10"/>
        <v>306</v>
      </c>
      <c r="B71" s="2" t="str">
        <f t="shared" si="10"/>
        <v>Vegetable tallow</v>
      </c>
      <c r="C71" s="60">
        <f t="shared" si="9"/>
        <v>0</v>
      </c>
      <c r="D71" s="40" t="str">
        <f t="shared" si="8"/>
        <v/>
      </c>
      <c r="E71" s="40" t="str">
        <f t="shared" si="8"/>
        <v/>
      </c>
      <c r="F71" s="40" t="str">
        <f t="shared" si="8"/>
        <v/>
      </c>
      <c r="G71" s="40" t="str">
        <f t="shared" si="8"/>
        <v/>
      </c>
      <c r="H71" s="40" t="str">
        <f t="shared" si="8"/>
        <v/>
      </c>
      <c r="I71" s="40" t="str">
        <f t="shared" si="8"/>
        <v/>
      </c>
      <c r="J71" s="40" t="str">
        <f t="shared" si="8"/>
        <v/>
      </c>
      <c r="K71" s="40" t="str">
        <f t="shared" si="8"/>
        <v/>
      </c>
      <c r="L71" s="2"/>
      <c r="M71" s="70" t="s">
        <v>383</v>
      </c>
      <c r="N71" s="70" t="s">
        <v>387</v>
      </c>
      <c r="O71" s="2" t="s">
        <v>4</v>
      </c>
      <c r="P71" s="58">
        <v>306</v>
      </c>
      <c r="Q71" s="60" t="s">
        <v>845</v>
      </c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8"/>
      <c r="DI71" s="58"/>
      <c r="DJ71" s="58"/>
      <c r="DK71" s="58"/>
      <c r="DL71" s="58"/>
      <c r="DM71" s="58"/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8"/>
      <c r="EO71" s="58"/>
      <c r="EP71" s="58"/>
      <c r="EQ71" s="58"/>
      <c r="ER71" s="58"/>
      <c r="ES71" s="58"/>
      <c r="ET71" s="58"/>
      <c r="EU71" s="58"/>
      <c r="EV71" s="58"/>
      <c r="EW71" s="58"/>
      <c r="EX71" s="58"/>
      <c r="EY71" s="58"/>
      <c r="EZ71" s="58"/>
      <c r="FA71" s="58"/>
      <c r="FB71" s="58"/>
      <c r="FC71" s="58"/>
      <c r="FD71" s="58"/>
      <c r="FE71" s="58"/>
      <c r="FF71" s="58"/>
      <c r="FG71" s="58"/>
      <c r="FH71" s="58"/>
      <c r="FI71" s="58"/>
      <c r="FJ71" s="58"/>
      <c r="FK71" s="58"/>
      <c r="FL71" s="58"/>
      <c r="FM71" s="58"/>
      <c r="FN71" s="58"/>
      <c r="FO71" s="58"/>
      <c r="FP71" s="58"/>
      <c r="FQ71" s="58"/>
      <c r="FR71" s="58"/>
      <c r="FS71" s="58"/>
      <c r="FT71" s="58"/>
      <c r="FU71" s="58"/>
      <c r="FV71" s="58"/>
      <c r="FW71" s="58"/>
      <c r="FX71" s="58"/>
      <c r="FY71" s="58"/>
      <c r="FZ71" s="58"/>
      <c r="GA71" s="58"/>
      <c r="GB71" s="58"/>
      <c r="GC71" s="58"/>
      <c r="GD71" s="58"/>
      <c r="GE71" s="58"/>
      <c r="GF71" s="58"/>
      <c r="GG71" s="58"/>
      <c r="GH71" s="58"/>
      <c r="GI71" s="58"/>
      <c r="GJ71" s="58"/>
      <c r="GK71" s="58"/>
      <c r="GL71" s="58"/>
      <c r="GM71" s="58"/>
      <c r="GN71" s="58"/>
      <c r="GO71" s="58"/>
      <c r="GP71" s="58"/>
      <c r="GQ71" s="58"/>
      <c r="GR71" s="58"/>
      <c r="GS71" s="58"/>
      <c r="GT71" s="58"/>
      <c r="GU71" s="58"/>
      <c r="GV71" s="58"/>
      <c r="GW71" s="58"/>
      <c r="GX71" s="58"/>
      <c r="GY71" s="58"/>
      <c r="GZ71" s="58"/>
      <c r="HA71" s="58"/>
      <c r="HB71" s="58"/>
      <c r="HC71" s="58"/>
      <c r="HD71" s="58"/>
      <c r="HE71" s="58"/>
      <c r="HF71" s="58"/>
      <c r="HG71" s="58"/>
      <c r="HH71" s="58"/>
      <c r="HI71" s="58"/>
      <c r="HJ71" s="58"/>
      <c r="HK71" s="58"/>
      <c r="HL71" s="58"/>
      <c r="HM71" s="58"/>
      <c r="HN71" s="58"/>
      <c r="HO71" s="58"/>
      <c r="HP71" s="58"/>
      <c r="HQ71" s="58"/>
      <c r="HR71" s="58"/>
      <c r="HS71" s="58"/>
      <c r="HT71" s="2"/>
    </row>
    <row r="72" spans="1:228" x14ac:dyDescent="0.75">
      <c r="A72" s="95">
        <f t="shared" si="10"/>
        <v>307</v>
      </c>
      <c r="B72" s="2" t="str">
        <f t="shared" si="10"/>
        <v>Oil, stillingia</v>
      </c>
      <c r="C72" s="60">
        <f t="shared" si="9"/>
        <v>0</v>
      </c>
      <c r="D72" s="40" t="str">
        <f t="shared" si="8"/>
        <v/>
      </c>
      <c r="E72" s="40" t="str">
        <f t="shared" si="8"/>
        <v/>
      </c>
      <c r="F72" s="40" t="str">
        <f t="shared" si="8"/>
        <v/>
      </c>
      <c r="G72" s="40" t="str">
        <f t="shared" si="8"/>
        <v/>
      </c>
      <c r="H72" s="40" t="str">
        <f t="shared" si="8"/>
        <v/>
      </c>
      <c r="I72" s="40" t="str">
        <f t="shared" si="8"/>
        <v/>
      </c>
      <c r="J72" s="40" t="str">
        <f t="shared" si="8"/>
        <v/>
      </c>
      <c r="K72" s="40" t="str">
        <f t="shared" si="8"/>
        <v/>
      </c>
      <c r="L72" s="2"/>
      <c r="M72" s="70" t="s">
        <v>453</v>
      </c>
      <c r="N72" s="70" t="s">
        <v>481</v>
      </c>
      <c r="O72" s="2" t="s">
        <v>4</v>
      </c>
      <c r="P72" s="58">
        <v>307</v>
      </c>
      <c r="Q72" s="60" t="s">
        <v>846</v>
      </c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58"/>
      <c r="CO72" s="58"/>
      <c r="CP72" s="58"/>
      <c r="CQ72" s="58"/>
      <c r="CR72" s="58"/>
      <c r="CS72" s="58"/>
      <c r="CT72" s="58"/>
      <c r="CU72" s="58"/>
      <c r="CV72" s="58"/>
      <c r="CW72" s="58"/>
      <c r="CX72" s="58"/>
      <c r="CY72" s="58"/>
      <c r="CZ72" s="58"/>
      <c r="DA72" s="58"/>
      <c r="DB72" s="58"/>
      <c r="DC72" s="58"/>
      <c r="DD72" s="58"/>
      <c r="DE72" s="58"/>
      <c r="DF72" s="58"/>
      <c r="DG72" s="58"/>
      <c r="DH72" s="58"/>
      <c r="DI72" s="58"/>
      <c r="DJ72" s="58"/>
      <c r="DK72" s="58"/>
      <c r="DL72" s="58"/>
      <c r="DM72" s="58"/>
      <c r="DN72" s="58"/>
      <c r="DO72" s="58"/>
      <c r="DP72" s="58"/>
      <c r="DQ72" s="58"/>
      <c r="DR72" s="58"/>
      <c r="DS72" s="58"/>
      <c r="DT72" s="58"/>
      <c r="DU72" s="58"/>
      <c r="DV72" s="58"/>
      <c r="DW72" s="58"/>
      <c r="DX72" s="58"/>
      <c r="DY72" s="58"/>
      <c r="DZ72" s="58"/>
      <c r="EA72" s="58"/>
      <c r="EB72" s="58"/>
      <c r="EC72" s="58"/>
      <c r="ED72" s="58"/>
      <c r="EE72" s="58"/>
      <c r="EF72" s="58"/>
      <c r="EG72" s="58"/>
      <c r="EH72" s="58"/>
      <c r="EI72" s="58"/>
      <c r="EJ72" s="58"/>
      <c r="EK72" s="58"/>
      <c r="EL72" s="58"/>
      <c r="EM72" s="58"/>
      <c r="EN72" s="58"/>
      <c r="EO72" s="58"/>
      <c r="EP72" s="58"/>
      <c r="EQ72" s="58"/>
      <c r="ER72" s="58"/>
      <c r="ES72" s="58"/>
      <c r="ET72" s="58"/>
      <c r="EU72" s="58"/>
      <c r="EV72" s="58"/>
      <c r="EW72" s="58"/>
      <c r="EX72" s="58"/>
      <c r="EY72" s="58"/>
      <c r="EZ72" s="58"/>
      <c r="FA72" s="58"/>
      <c r="FB72" s="58"/>
      <c r="FC72" s="58"/>
      <c r="FD72" s="58"/>
      <c r="FE72" s="58"/>
      <c r="FF72" s="58"/>
      <c r="FG72" s="58"/>
      <c r="FH72" s="58"/>
      <c r="FI72" s="58"/>
      <c r="FJ72" s="58"/>
      <c r="FK72" s="58"/>
      <c r="FL72" s="58"/>
      <c r="FM72" s="58"/>
      <c r="FN72" s="58"/>
      <c r="FO72" s="58"/>
      <c r="FP72" s="58"/>
      <c r="FQ72" s="58"/>
      <c r="FR72" s="58"/>
      <c r="FS72" s="58"/>
      <c r="FT72" s="58"/>
      <c r="FU72" s="58"/>
      <c r="FV72" s="58"/>
      <c r="FW72" s="58"/>
      <c r="FX72" s="58"/>
      <c r="FY72" s="58"/>
      <c r="FZ72" s="58"/>
      <c r="GA72" s="58"/>
      <c r="GB72" s="58"/>
      <c r="GC72" s="58"/>
      <c r="GD72" s="58"/>
      <c r="GE72" s="58"/>
      <c r="GF72" s="58"/>
      <c r="GG72" s="58"/>
      <c r="GH72" s="58"/>
      <c r="GI72" s="58"/>
      <c r="GJ72" s="58"/>
      <c r="GK72" s="58"/>
      <c r="GL72" s="58"/>
      <c r="GM72" s="58"/>
      <c r="GN72" s="58"/>
      <c r="GO72" s="58"/>
      <c r="GP72" s="58"/>
      <c r="GQ72" s="58"/>
      <c r="GR72" s="58"/>
      <c r="GS72" s="58"/>
      <c r="GT72" s="58"/>
      <c r="GU72" s="58"/>
      <c r="GV72" s="58"/>
      <c r="GW72" s="58"/>
      <c r="GX72" s="58"/>
      <c r="GY72" s="58"/>
      <c r="GZ72" s="58"/>
      <c r="HA72" s="58"/>
      <c r="HB72" s="58"/>
      <c r="HC72" s="58"/>
      <c r="HD72" s="58"/>
      <c r="HE72" s="58"/>
      <c r="HF72" s="58"/>
      <c r="HG72" s="58"/>
      <c r="HH72" s="58"/>
      <c r="HI72" s="58"/>
      <c r="HJ72" s="58"/>
      <c r="HK72" s="58"/>
      <c r="HL72" s="58"/>
      <c r="HM72" s="58"/>
      <c r="HN72" s="58"/>
      <c r="HO72" s="58"/>
      <c r="HP72" s="58"/>
      <c r="HQ72" s="58"/>
      <c r="HR72" s="58"/>
      <c r="HS72" s="58"/>
      <c r="HT72" s="2"/>
    </row>
    <row r="73" spans="1:228" x14ac:dyDescent="0.75">
      <c r="A73" s="95">
        <f t="shared" si="10"/>
        <v>310</v>
      </c>
      <c r="B73" s="2" t="str">
        <f t="shared" si="10"/>
        <v>Kapok fruit</v>
      </c>
      <c r="C73" s="60">
        <f t="shared" si="9"/>
        <v>0</v>
      </c>
      <c r="D73" s="40" t="str">
        <f t="shared" si="8"/>
        <v/>
      </c>
      <c r="E73" s="40" t="str">
        <f t="shared" si="8"/>
        <v/>
      </c>
      <c r="F73" s="40" t="str">
        <f t="shared" si="8"/>
        <v/>
      </c>
      <c r="G73" s="40" t="str">
        <f t="shared" si="8"/>
        <v/>
      </c>
      <c r="H73" s="40" t="str">
        <f t="shared" si="8"/>
        <v/>
      </c>
      <c r="I73" s="40" t="str">
        <f t="shared" si="8"/>
        <v/>
      </c>
      <c r="J73" s="40" t="str">
        <f t="shared" si="8"/>
        <v/>
      </c>
      <c r="K73" s="40" t="str">
        <f t="shared" si="8"/>
        <v/>
      </c>
      <c r="L73" s="2"/>
      <c r="M73" s="70" t="s">
        <v>485</v>
      </c>
      <c r="N73" s="70" t="s">
        <v>538</v>
      </c>
      <c r="O73" s="2" t="s">
        <v>4</v>
      </c>
      <c r="P73" s="58">
        <v>310</v>
      </c>
      <c r="Q73" s="60" t="s">
        <v>847</v>
      </c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58"/>
      <c r="CV73" s="58"/>
      <c r="CW73" s="58"/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8"/>
      <c r="DI73" s="58"/>
      <c r="DJ73" s="58"/>
      <c r="DK73" s="58"/>
      <c r="DL73" s="58"/>
      <c r="DM73" s="58"/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8"/>
      <c r="DY73" s="58"/>
      <c r="DZ73" s="58"/>
      <c r="EA73" s="58"/>
      <c r="EB73" s="58"/>
      <c r="EC73" s="58"/>
      <c r="ED73" s="58"/>
      <c r="EE73" s="58"/>
      <c r="EF73" s="58"/>
      <c r="EG73" s="58"/>
      <c r="EH73" s="58"/>
      <c r="EI73" s="58"/>
      <c r="EJ73" s="58"/>
      <c r="EK73" s="58"/>
      <c r="EL73" s="58"/>
      <c r="EM73" s="58"/>
      <c r="EN73" s="58"/>
      <c r="EO73" s="58"/>
      <c r="EP73" s="58"/>
      <c r="EQ73" s="58"/>
      <c r="ER73" s="58"/>
      <c r="ES73" s="58"/>
      <c r="ET73" s="58"/>
      <c r="EU73" s="58"/>
      <c r="EV73" s="58"/>
      <c r="EW73" s="58"/>
      <c r="EX73" s="58"/>
      <c r="EY73" s="58"/>
      <c r="EZ73" s="58"/>
      <c r="FA73" s="58"/>
      <c r="FB73" s="58"/>
      <c r="FC73" s="58"/>
      <c r="FD73" s="58"/>
      <c r="FE73" s="58"/>
      <c r="FF73" s="58"/>
      <c r="FG73" s="58"/>
      <c r="FH73" s="58"/>
      <c r="FI73" s="58"/>
      <c r="FJ73" s="58"/>
      <c r="FK73" s="58"/>
      <c r="FL73" s="58"/>
      <c r="FM73" s="58"/>
      <c r="FN73" s="58"/>
      <c r="FO73" s="58"/>
      <c r="FP73" s="58"/>
      <c r="FQ73" s="58"/>
      <c r="FR73" s="58"/>
      <c r="FS73" s="58"/>
      <c r="FT73" s="58"/>
      <c r="FU73" s="58"/>
      <c r="FV73" s="58"/>
      <c r="FW73" s="58"/>
      <c r="FX73" s="58"/>
      <c r="FY73" s="58"/>
      <c r="FZ73" s="58"/>
      <c r="GA73" s="58"/>
      <c r="GB73" s="58"/>
      <c r="GC73" s="58"/>
      <c r="GD73" s="58"/>
      <c r="GE73" s="58"/>
      <c r="GF73" s="58"/>
      <c r="GG73" s="58"/>
      <c r="GH73" s="58"/>
      <c r="GI73" s="58"/>
      <c r="GJ73" s="58"/>
      <c r="GK73" s="58"/>
      <c r="GL73" s="58"/>
      <c r="GM73" s="58"/>
      <c r="GN73" s="58"/>
      <c r="GO73" s="58"/>
      <c r="GP73" s="58"/>
      <c r="GQ73" s="58"/>
      <c r="GR73" s="58">
        <v>39.509279999999997</v>
      </c>
      <c r="GS73" s="58"/>
      <c r="GT73" s="58"/>
      <c r="GU73" s="58"/>
      <c r="GV73" s="58"/>
      <c r="GW73" s="58"/>
      <c r="GX73" s="58"/>
      <c r="GY73" s="58"/>
      <c r="GZ73" s="58"/>
      <c r="HA73" s="58"/>
      <c r="HB73" s="58"/>
      <c r="HC73" s="58"/>
      <c r="HD73" s="58"/>
      <c r="HE73" s="58"/>
      <c r="HF73" s="58"/>
      <c r="HG73" s="58"/>
      <c r="HH73" s="58"/>
      <c r="HI73" s="58"/>
      <c r="HJ73" s="58"/>
      <c r="HK73" s="58"/>
      <c r="HL73" s="58"/>
      <c r="HM73" s="58"/>
      <c r="HN73" s="58"/>
      <c r="HO73" s="58"/>
      <c r="HP73" s="58"/>
      <c r="HQ73" s="58"/>
      <c r="HR73" s="58"/>
      <c r="HS73" s="58"/>
      <c r="HT73" s="2"/>
    </row>
    <row r="74" spans="1:228" x14ac:dyDescent="0.75">
      <c r="A74" s="95">
        <f t="shared" si="10"/>
        <v>328</v>
      </c>
      <c r="B74" s="2" t="str">
        <f t="shared" si="10"/>
        <v>Seed cotton</v>
      </c>
      <c r="C74" s="60">
        <f t="shared" si="9"/>
        <v>519.5549666666667</v>
      </c>
      <c r="D74" s="40">
        <f t="shared" si="8"/>
        <v>392.4982</v>
      </c>
      <c r="E74" s="40">
        <f t="shared" si="8"/>
        <v>497.21269999999998</v>
      </c>
      <c r="F74" s="40">
        <f t="shared" si="8"/>
        <v>668.95399999999995</v>
      </c>
      <c r="G74" s="40" t="str">
        <f t="shared" si="8"/>
        <v/>
      </c>
      <c r="H74" s="40" t="str">
        <f t="shared" si="8"/>
        <v/>
      </c>
      <c r="I74" s="40" t="str">
        <f t="shared" si="8"/>
        <v/>
      </c>
      <c r="J74" s="40" t="str">
        <f t="shared" si="8"/>
        <v/>
      </c>
      <c r="K74" s="40" t="str">
        <f t="shared" si="8"/>
        <v/>
      </c>
      <c r="L74" s="2"/>
      <c r="M74" s="70" t="s">
        <v>456</v>
      </c>
      <c r="N74" s="70" t="s">
        <v>484</v>
      </c>
      <c r="O74" s="2" t="s">
        <v>4</v>
      </c>
      <c r="P74" s="58">
        <v>328</v>
      </c>
      <c r="Q74" s="60" t="s">
        <v>848</v>
      </c>
      <c r="R74" s="60"/>
      <c r="S74" s="60"/>
      <c r="T74" s="60">
        <v>1130.96</v>
      </c>
      <c r="U74" s="60"/>
      <c r="V74" s="60">
        <v>327.6155</v>
      </c>
      <c r="W74" s="60"/>
      <c r="X74" s="60"/>
      <c r="Y74" s="60"/>
      <c r="Z74" s="60">
        <v>1851.5070000000001</v>
      </c>
      <c r="AA74" s="60"/>
      <c r="AB74" s="60">
        <v>412.97899999999998</v>
      </c>
      <c r="AC74" s="60">
        <v>320.7122</v>
      </c>
      <c r="AD74" s="60"/>
      <c r="AE74" s="60">
        <v>302.62490000000003</v>
      </c>
      <c r="AF74" s="60">
        <v>477.3057</v>
      </c>
      <c r="AG74" s="60">
        <v>193.55500000000001</v>
      </c>
      <c r="AH74" s="60">
        <v>134.19329999999999</v>
      </c>
      <c r="AI74" s="60"/>
      <c r="AJ74" s="60"/>
      <c r="AK74" s="60"/>
      <c r="AL74" s="60"/>
      <c r="AM74" s="60"/>
      <c r="AN74" s="60"/>
      <c r="AO74" s="60">
        <v>590.36400000000003</v>
      </c>
      <c r="AP74" s="60">
        <v>1027.9490000000001</v>
      </c>
      <c r="AQ74" s="60"/>
      <c r="AR74" s="60"/>
      <c r="AS74" s="60"/>
      <c r="AT74" s="60"/>
      <c r="AU74" s="60"/>
      <c r="AV74" s="60"/>
      <c r="AW74" s="60"/>
      <c r="AX74" s="60"/>
      <c r="AY74" s="60">
        <v>1363.537</v>
      </c>
      <c r="AZ74" s="60">
        <v>337.20319999999998</v>
      </c>
      <c r="BA74" s="60">
        <v>399.47930000000002</v>
      </c>
      <c r="BB74" s="60"/>
      <c r="BC74" s="60"/>
      <c r="BD74" s="60"/>
      <c r="BE74" s="60">
        <v>967.85389999999995</v>
      </c>
      <c r="BF74" s="60"/>
      <c r="BG74" s="60"/>
      <c r="BH74" s="60">
        <v>392.4982</v>
      </c>
      <c r="BI74" s="60"/>
      <c r="BJ74" s="60"/>
      <c r="BK74" s="60"/>
      <c r="BL74" s="60"/>
      <c r="BM74" s="60"/>
      <c r="BN74" s="60"/>
      <c r="BO74" s="60"/>
      <c r="BP74" s="60"/>
      <c r="BQ74" s="60">
        <v>1097.9000000000001</v>
      </c>
      <c r="BR74" s="60">
        <v>694.81169999999997</v>
      </c>
      <c r="BS74" s="58">
        <v>918.31079999999997</v>
      </c>
      <c r="BT74" s="58"/>
      <c r="BU74" s="58"/>
      <c r="BV74" s="58">
        <v>503.65719999999999</v>
      </c>
      <c r="BW74" s="58"/>
      <c r="BX74" s="58">
        <v>185.5318</v>
      </c>
      <c r="BY74" s="58"/>
      <c r="BZ74" s="58"/>
      <c r="CA74" s="58"/>
      <c r="CB74" s="58"/>
      <c r="CC74" s="58"/>
      <c r="CD74" s="58"/>
      <c r="CE74" s="58"/>
      <c r="CF74" s="58"/>
      <c r="CG74" s="58">
        <v>22.213719999999999</v>
      </c>
      <c r="CH74" s="58">
        <v>288.3571</v>
      </c>
      <c r="CI74" s="58"/>
      <c r="CJ74" s="58">
        <v>641.53420000000006</v>
      </c>
      <c r="CK74" s="58"/>
      <c r="CL74" s="58"/>
      <c r="CM74" s="58">
        <v>786.59670000000006</v>
      </c>
      <c r="CN74" s="58"/>
      <c r="CO74" s="58"/>
      <c r="CP74" s="58"/>
      <c r="CQ74" s="58"/>
      <c r="CR74" s="58"/>
      <c r="CS74" s="58">
        <v>1067.7280000000001</v>
      </c>
      <c r="CT74" s="58"/>
      <c r="CU74" s="58"/>
      <c r="CV74" s="58"/>
      <c r="CW74" s="58">
        <v>191.5213</v>
      </c>
      <c r="CX74" s="58">
        <v>744.62149999999997</v>
      </c>
      <c r="CY74" s="58"/>
      <c r="CZ74" s="58">
        <v>923.11400000000003</v>
      </c>
      <c r="DA74" s="58"/>
      <c r="DB74" s="58"/>
      <c r="DC74" s="58">
        <v>1070.3589999999999</v>
      </c>
      <c r="DD74" s="58"/>
      <c r="DE74" s="58"/>
      <c r="DF74" s="58"/>
      <c r="DG74" s="58"/>
      <c r="DH74" s="58">
        <v>408.90069999999997</v>
      </c>
      <c r="DI74" s="58">
        <v>439.74209999999999</v>
      </c>
      <c r="DJ74" s="58">
        <v>537.20190000000002</v>
      </c>
      <c r="DK74" s="58">
        <v>936.89440000000002</v>
      </c>
      <c r="DL74" s="58"/>
      <c r="DM74" s="58"/>
      <c r="DN74" s="58"/>
      <c r="DO74" s="58"/>
      <c r="DP74" s="58">
        <v>327.52370000000002</v>
      </c>
      <c r="DQ74" s="58"/>
      <c r="DR74" s="58"/>
      <c r="DS74" s="58"/>
      <c r="DT74" s="58"/>
      <c r="DU74" s="58"/>
      <c r="DV74" s="58"/>
      <c r="DW74" s="58"/>
      <c r="DX74" s="58"/>
      <c r="DY74" s="58"/>
      <c r="DZ74" s="58"/>
      <c r="EA74" s="58">
        <v>735.66690000000006</v>
      </c>
      <c r="EB74" s="58"/>
      <c r="EC74" s="58">
        <v>888.89790000000005</v>
      </c>
      <c r="ED74" s="58"/>
      <c r="EE74" s="58">
        <v>668.95399999999995</v>
      </c>
      <c r="EF74" s="58"/>
      <c r="EG74" s="58"/>
      <c r="EH74" s="58">
        <v>408.25689999999997</v>
      </c>
      <c r="EI74" s="58"/>
      <c r="EJ74" s="58"/>
      <c r="EK74" s="58"/>
      <c r="EL74" s="58"/>
      <c r="EM74" s="58">
        <v>134.20189999999999</v>
      </c>
      <c r="EN74" s="58"/>
      <c r="EO74" s="58"/>
      <c r="EP74" s="58"/>
      <c r="EQ74" s="58"/>
      <c r="ER74" s="58">
        <v>96.770070000000004</v>
      </c>
      <c r="ES74" s="58"/>
      <c r="ET74" s="58"/>
      <c r="EU74" s="58"/>
      <c r="EV74" s="58">
        <v>357.20490000000001</v>
      </c>
      <c r="EW74" s="58">
        <v>1621.623</v>
      </c>
      <c r="EX74" s="58">
        <v>497.21269999999998</v>
      </c>
      <c r="EY74" s="58"/>
      <c r="EZ74" s="58"/>
      <c r="FA74" s="58"/>
      <c r="FB74" s="58">
        <v>250.39099999999999</v>
      </c>
      <c r="FC74" s="58"/>
      <c r="FD74" s="58"/>
      <c r="FE74" s="58"/>
      <c r="FF74" s="58">
        <v>651.30319999999995</v>
      </c>
      <c r="FG74" s="58"/>
      <c r="FH74" s="58">
        <v>915.30489999999998</v>
      </c>
      <c r="FI74" s="58">
        <v>1184.2840000000001</v>
      </c>
      <c r="FJ74" s="58"/>
      <c r="FK74" s="58"/>
      <c r="FL74" s="58"/>
      <c r="FM74" s="58"/>
      <c r="FN74" s="58"/>
      <c r="FO74" s="58">
        <v>449.78559999999999</v>
      </c>
      <c r="FP74" s="58"/>
      <c r="FQ74" s="58"/>
      <c r="FR74" s="58"/>
      <c r="FS74" s="58"/>
      <c r="FT74" s="58"/>
      <c r="FU74" s="58"/>
      <c r="FV74" s="58"/>
      <c r="FW74" s="58"/>
      <c r="FX74" s="58">
        <v>336.53</v>
      </c>
      <c r="FY74" s="58"/>
      <c r="FZ74" s="58"/>
      <c r="GA74" s="58"/>
      <c r="GB74" s="58"/>
      <c r="GC74" s="58"/>
      <c r="GD74" s="58"/>
      <c r="GE74" s="58"/>
      <c r="GF74" s="58"/>
      <c r="GG74" s="58"/>
      <c r="GH74" s="58"/>
      <c r="GI74" s="58"/>
      <c r="GJ74" s="58"/>
      <c r="GK74" s="58"/>
      <c r="GL74" s="58"/>
      <c r="GM74" s="58"/>
      <c r="GN74" s="58"/>
      <c r="GO74" s="58"/>
      <c r="GP74" s="58">
        <v>1343.277</v>
      </c>
      <c r="GQ74" s="58">
        <v>270.70150000000001</v>
      </c>
      <c r="GR74" s="58">
        <v>741.37860000000001</v>
      </c>
      <c r="GS74" s="58">
        <v>322.50330000000002</v>
      </c>
      <c r="GT74" s="58"/>
      <c r="GU74" s="58">
        <v>663.48329999999999</v>
      </c>
      <c r="GV74" s="58"/>
      <c r="GW74" s="58"/>
      <c r="GX74" s="58"/>
      <c r="GY74" s="58">
        <v>649.62120000000004</v>
      </c>
      <c r="GZ74" s="58">
        <v>1093.4469999999999</v>
      </c>
      <c r="HA74" s="58"/>
      <c r="HB74" s="58"/>
      <c r="HC74" s="58"/>
      <c r="HD74" s="58"/>
      <c r="HE74" s="58"/>
      <c r="HF74" s="58">
        <v>904</v>
      </c>
      <c r="HG74" s="58"/>
      <c r="HH74" s="58"/>
      <c r="HI74" s="58">
        <v>659.12379999999996</v>
      </c>
      <c r="HJ74" s="58"/>
      <c r="HK74" s="58"/>
      <c r="HL74" s="58"/>
      <c r="HM74" s="58"/>
      <c r="HN74" s="58"/>
      <c r="HO74" s="58"/>
      <c r="HP74" s="58">
        <v>222.19589999999999</v>
      </c>
      <c r="HQ74" s="58">
        <v>621.32500000000005</v>
      </c>
      <c r="HR74" s="58"/>
      <c r="HS74" s="58"/>
      <c r="HT74" s="2"/>
    </row>
    <row r="75" spans="1:228" x14ac:dyDescent="0.75">
      <c r="A75" s="95">
        <f t="shared" si="10"/>
        <v>329</v>
      </c>
      <c r="B75" s="2" t="str">
        <f t="shared" si="10"/>
        <v>Cottonseed</v>
      </c>
      <c r="C75" s="60">
        <f t="shared" si="9"/>
        <v>0</v>
      </c>
      <c r="D75" s="40" t="str">
        <f t="shared" si="8"/>
        <v/>
      </c>
      <c r="E75" s="40" t="str">
        <f t="shared" si="8"/>
        <v/>
      </c>
      <c r="F75" s="40" t="str">
        <f t="shared" si="8"/>
        <v/>
      </c>
      <c r="G75" s="40" t="str">
        <f t="shared" si="8"/>
        <v/>
      </c>
      <c r="H75" s="40" t="str">
        <f t="shared" si="8"/>
        <v/>
      </c>
      <c r="I75" s="40" t="str">
        <f t="shared" si="8"/>
        <v/>
      </c>
      <c r="J75" s="40" t="str">
        <f t="shared" si="8"/>
        <v/>
      </c>
      <c r="K75" s="40" t="str">
        <f t="shared" si="8"/>
        <v/>
      </c>
      <c r="L75" s="2"/>
      <c r="M75" s="70" t="s">
        <v>458</v>
      </c>
      <c r="N75" s="70" t="s">
        <v>487</v>
      </c>
      <c r="O75" s="2" t="s">
        <v>4</v>
      </c>
      <c r="P75" s="58">
        <v>329</v>
      </c>
      <c r="Q75" s="60" t="s">
        <v>849</v>
      </c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8"/>
      <c r="CP75" s="58"/>
      <c r="CQ75" s="58"/>
      <c r="CR75" s="58"/>
      <c r="CS75" s="58"/>
      <c r="CT75" s="58"/>
      <c r="CU75" s="58"/>
      <c r="CV75" s="58"/>
      <c r="CW75" s="58"/>
      <c r="CX75" s="58"/>
      <c r="CY75" s="58"/>
      <c r="CZ75" s="58"/>
      <c r="DA75" s="58"/>
      <c r="DB75" s="58"/>
      <c r="DC75" s="58"/>
      <c r="DD75" s="58"/>
      <c r="DE75" s="58"/>
      <c r="DF75" s="58"/>
      <c r="DG75" s="58"/>
      <c r="DH75" s="58"/>
      <c r="DI75" s="58"/>
      <c r="DJ75" s="58"/>
      <c r="DK75" s="58"/>
      <c r="DL75" s="58"/>
      <c r="DM75" s="58"/>
      <c r="DN75" s="58"/>
      <c r="DO75" s="58"/>
      <c r="DP75" s="58"/>
      <c r="DQ75" s="58"/>
      <c r="DR75" s="58"/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  <c r="EG75" s="58"/>
      <c r="EH75" s="58"/>
      <c r="EI75" s="58"/>
      <c r="EJ75" s="58"/>
      <c r="EK75" s="58"/>
      <c r="EL75" s="58"/>
      <c r="EM75" s="58"/>
      <c r="EN75" s="58"/>
      <c r="EO75" s="58"/>
      <c r="EP75" s="58"/>
      <c r="EQ75" s="58"/>
      <c r="ER75" s="58"/>
      <c r="ES75" s="58"/>
      <c r="ET75" s="58"/>
      <c r="EU75" s="58"/>
      <c r="EV75" s="58"/>
      <c r="EW75" s="58"/>
      <c r="EX75" s="58"/>
      <c r="EY75" s="58"/>
      <c r="EZ75" s="58"/>
      <c r="FA75" s="58"/>
      <c r="FB75" s="58"/>
      <c r="FC75" s="58"/>
      <c r="FD75" s="58"/>
      <c r="FE75" s="58"/>
      <c r="FF75" s="58"/>
      <c r="FG75" s="58"/>
      <c r="FH75" s="58"/>
      <c r="FI75" s="58"/>
      <c r="FJ75" s="58"/>
      <c r="FK75" s="58"/>
      <c r="FL75" s="58"/>
      <c r="FM75" s="58"/>
      <c r="FN75" s="58"/>
      <c r="FO75" s="58"/>
      <c r="FP75" s="58"/>
      <c r="FQ75" s="58"/>
      <c r="FR75" s="58"/>
      <c r="FS75" s="58"/>
      <c r="FT75" s="58"/>
      <c r="FU75" s="58"/>
      <c r="FV75" s="58"/>
      <c r="FW75" s="58"/>
      <c r="FX75" s="58"/>
      <c r="FY75" s="58"/>
      <c r="FZ75" s="58"/>
      <c r="GA75" s="58"/>
      <c r="GB75" s="58"/>
      <c r="GC75" s="58"/>
      <c r="GD75" s="58"/>
      <c r="GE75" s="58"/>
      <c r="GF75" s="58"/>
      <c r="GG75" s="58"/>
      <c r="GH75" s="58"/>
      <c r="GI75" s="58"/>
      <c r="GJ75" s="58"/>
      <c r="GK75" s="58"/>
      <c r="GL75" s="58"/>
      <c r="GM75" s="58"/>
      <c r="GN75" s="58"/>
      <c r="GO75" s="58"/>
      <c r="GP75" s="58"/>
      <c r="GQ75" s="58"/>
      <c r="GR75" s="58"/>
      <c r="GS75" s="58"/>
      <c r="GT75" s="58"/>
      <c r="GU75" s="58"/>
      <c r="GV75" s="58"/>
      <c r="GW75" s="58"/>
      <c r="GX75" s="58"/>
      <c r="GY75" s="58"/>
      <c r="GZ75" s="58"/>
      <c r="HA75" s="58"/>
      <c r="HB75" s="58"/>
      <c r="HC75" s="58"/>
      <c r="HD75" s="58"/>
      <c r="HE75" s="58"/>
      <c r="HF75" s="58"/>
      <c r="HG75" s="58"/>
      <c r="HH75" s="58"/>
      <c r="HI75" s="58"/>
      <c r="HJ75" s="58"/>
      <c r="HK75" s="58"/>
      <c r="HL75" s="58"/>
      <c r="HM75" s="58"/>
      <c r="HN75" s="58"/>
      <c r="HO75" s="58"/>
      <c r="HP75" s="58"/>
      <c r="HQ75" s="58"/>
      <c r="HR75" s="58"/>
      <c r="HS75" s="58"/>
      <c r="HT75" s="2"/>
    </row>
    <row r="76" spans="1:228" x14ac:dyDescent="0.75">
      <c r="A76" s="95">
        <f t="shared" si="10"/>
        <v>333</v>
      </c>
      <c r="B76" s="2" t="str">
        <f t="shared" si="10"/>
        <v>Linseed</v>
      </c>
      <c r="C76" s="60">
        <f t="shared" si="9"/>
        <v>602.05449999999996</v>
      </c>
      <c r="D76" s="40" t="str">
        <f t="shared" si="8"/>
        <v/>
      </c>
      <c r="E76" s="40" t="str">
        <f t="shared" si="8"/>
        <v/>
      </c>
      <c r="F76" s="40">
        <f t="shared" si="8"/>
        <v>602.05449999999996</v>
      </c>
      <c r="G76" s="40" t="str">
        <f t="shared" si="8"/>
        <v/>
      </c>
      <c r="H76" s="40" t="str">
        <f t="shared" si="8"/>
        <v/>
      </c>
      <c r="I76" s="40" t="str">
        <f t="shared" si="8"/>
        <v/>
      </c>
      <c r="J76" s="40" t="str">
        <f t="shared" si="8"/>
        <v/>
      </c>
      <c r="K76" s="40" t="str">
        <f t="shared" si="8"/>
        <v/>
      </c>
      <c r="L76" s="2"/>
      <c r="M76" s="70" t="s">
        <v>1024</v>
      </c>
      <c r="N76" s="70" t="s">
        <v>1059</v>
      </c>
      <c r="O76" s="2" t="s">
        <v>4</v>
      </c>
      <c r="P76" s="58">
        <v>333</v>
      </c>
      <c r="Q76" s="60" t="s">
        <v>850</v>
      </c>
      <c r="R76" s="60"/>
      <c r="S76" s="60"/>
      <c r="T76" s="60"/>
      <c r="U76" s="60"/>
      <c r="V76" s="60">
        <v>228.0472</v>
      </c>
      <c r="W76" s="60"/>
      <c r="X76" s="60"/>
      <c r="Y76" s="60"/>
      <c r="Z76" s="60">
        <v>216.95490000000001</v>
      </c>
      <c r="AA76" s="60">
        <v>346.67970000000003</v>
      </c>
      <c r="AB76" s="60"/>
      <c r="AC76" s="60"/>
      <c r="AD76" s="60">
        <v>239.2098</v>
      </c>
      <c r="AE76" s="60"/>
      <c r="AF76" s="60"/>
      <c r="AG76" s="60">
        <v>619.97829999999999</v>
      </c>
      <c r="AH76" s="60">
        <v>166.11160000000001</v>
      </c>
      <c r="AI76" s="60"/>
      <c r="AJ76" s="60"/>
      <c r="AK76" s="60"/>
      <c r="AL76" s="60">
        <v>624.00630000000001</v>
      </c>
      <c r="AM76" s="60"/>
      <c r="AN76" s="60"/>
      <c r="AO76" s="60"/>
      <c r="AP76" s="60">
        <v>217.08529999999999</v>
      </c>
      <c r="AQ76" s="60"/>
      <c r="AR76" s="60"/>
      <c r="AS76" s="60"/>
      <c r="AT76" s="60"/>
      <c r="AU76" s="60"/>
      <c r="AV76" s="60">
        <v>403.41719999999998</v>
      </c>
      <c r="AW76" s="60"/>
      <c r="AX76" s="60">
        <v>372.57190000000003</v>
      </c>
      <c r="AY76" s="60">
        <v>614.1146</v>
      </c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>
        <v>390.35759999999999</v>
      </c>
      <c r="BM76" s="60"/>
      <c r="BN76" s="60"/>
      <c r="BO76" s="60">
        <v>449.58049999999997</v>
      </c>
      <c r="BP76" s="60"/>
      <c r="BQ76" s="60"/>
      <c r="BR76" s="60">
        <v>494.0754</v>
      </c>
      <c r="BS76" s="58">
        <v>673.9932</v>
      </c>
      <c r="BT76" s="58">
        <v>3443.395</v>
      </c>
      <c r="BU76" s="58"/>
      <c r="BV76" s="58">
        <v>7780.5479999999998</v>
      </c>
      <c r="BW76" s="58">
        <v>444.51609999999999</v>
      </c>
      <c r="BX76" s="58">
        <v>837.1653</v>
      </c>
      <c r="BY76" s="58"/>
      <c r="BZ76" s="58"/>
      <c r="CA76" s="58">
        <v>403.69580000000002</v>
      </c>
      <c r="CB76" s="58"/>
      <c r="CC76" s="58"/>
      <c r="CD76" s="58"/>
      <c r="CE76" s="58">
        <v>465.6465</v>
      </c>
      <c r="CF76" s="58"/>
      <c r="CG76" s="58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58"/>
      <c r="CV76" s="58">
        <v>796.04819999999995</v>
      </c>
      <c r="CW76" s="58"/>
      <c r="CX76" s="58">
        <v>687.77359999999999</v>
      </c>
      <c r="CY76" s="58"/>
      <c r="CZ76" s="58">
        <v>321.53070000000002</v>
      </c>
      <c r="DA76" s="58"/>
      <c r="DB76" s="58"/>
      <c r="DC76" s="58"/>
      <c r="DD76" s="58">
        <v>684.17110000000002</v>
      </c>
      <c r="DE76" s="58"/>
      <c r="DF76" s="58"/>
      <c r="DG76" s="58"/>
      <c r="DH76" s="58">
        <v>270.28440000000001</v>
      </c>
      <c r="DI76" s="58">
        <v>88.851770000000002</v>
      </c>
      <c r="DJ76" s="58">
        <v>231.10830000000001</v>
      </c>
      <c r="DK76" s="58"/>
      <c r="DL76" s="58"/>
      <c r="DM76" s="58"/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8">
        <v>758.14319999999998</v>
      </c>
      <c r="DY76" s="58"/>
      <c r="DZ76" s="58">
        <v>625.13059999999996</v>
      </c>
      <c r="EA76" s="58"/>
      <c r="EB76" s="58"/>
      <c r="EC76" s="58"/>
      <c r="ED76" s="58"/>
      <c r="EE76" s="58">
        <v>602.05449999999996</v>
      </c>
      <c r="EF76" s="58"/>
      <c r="EG76" s="58"/>
      <c r="EH76" s="58"/>
      <c r="EI76" s="58"/>
      <c r="EJ76" s="58"/>
      <c r="EK76" s="58"/>
      <c r="EL76" s="58"/>
      <c r="EM76" s="58"/>
      <c r="EN76" s="58"/>
      <c r="EO76" s="58"/>
      <c r="EP76" s="58"/>
      <c r="EQ76" s="58"/>
      <c r="ER76" s="58"/>
      <c r="ES76" s="58"/>
      <c r="ET76" s="58"/>
      <c r="EU76" s="58"/>
      <c r="EV76" s="58"/>
      <c r="EW76" s="58"/>
      <c r="EX76" s="58"/>
      <c r="EY76" s="58"/>
      <c r="EZ76" s="58">
        <v>193.05600000000001</v>
      </c>
      <c r="FA76" s="58"/>
      <c r="FB76" s="58">
        <v>736.62760000000003</v>
      </c>
      <c r="FC76" s="58"/>
      <c r="FD76" s="58">
        <v>527.47770000000003</v>
      </c>
      <c r="FE76" s="58"/>
      <c r="FF76" s="58">
        <v>455.13799999999998</v>
      </c>
      <c r="FG76" s="58"/>
      <c r="FH76" s="58">
        <v>1501.62</v>
      </c>
      <c r="FI76" s="58"/>
      <c r="FJ76" s="58"/>
      <c r="FK76" s="58">
        <v>546.88300000000004</v>
      </c>
      <c r="FL76" s="58"/>
      <c r="FM76" s="58"/>
      <c r="FN76" s="58"/>
      <c r="FO76" s="58"/>
      <c r="FP76" s="58"/>
      <c r="FQ76" s="58"/>
      <c r="FR76" s="58"/>
      <c r="FS76" s="58">
        <v>256.7799</v>
      </c>
      <c r="FT76" s="58">
        <v>257.47050000000002</v>
      </c>
      <c r="FU76" s="58"/>
      <c r="FV76" s="58"/>
      <c r="FW76" s="58"/>
      <c r="FX76" s="58"/>
      <c r="FY76" s="58"/>
      <c r="FZ76" s="58"/>
      <c r="GA76" s="58"/>
      <c r="GB76" s="58"/>
      <c r="GC76" s="58"/>
      <c r="GD76" s="58"/>
      <c r="GE76" s="58"/>
      <c r="GF76" s="58"/>
      <c r="GG76" s="58"/>
      <c r="GH76" s="58"/>
      <c r="GI76" s="58"/>
      <c r="GJ76" s="58">
        <v>440.94400000000002</v>
      </c>
      <c r="GK76" s="58"/>
      <c r="GL76" s="58">
        <v>247.48439999999999</v>
      </c>
      <c r="GM76" s="58"/>
      <c r="GN76" s="58"/>
      <c r="GO76" s="58"/>
      <c r="GP76" s="58"/>
      <c r="GQ76" s="58"/>
      <c r="GR76" s="58"/>
      <c r="GS76" s="58"/>
      <c r="GT76" s="58"/>
      <c r="GU76" s="58"/>
      <c r="GV76" s="58"/>
      <c r="GW76" s="58"/>
      <c r="GX76" s="58"/>
      <c r="GY76" s="58">
        <v>208.9032</v>
      </c>
      <c r="GZ76" s="58"/>
      <c r="HA76" s="58"/>
      <c r="HB76" s="58"/>
      <c r="HC76" s="58"/>
      <c r="HD76" s="58">
        <v>307.81180000000001</v>
      </c>
      <c r="HE76" s="58">
        <v>560.07820000000004</v>
      </c>
      <c r="HF76" s="58">
        <v>377.62470000000002</v>
      </c>
      <c r="HG76" s="58"/>
      <c r="HH76" s="58"/>
      <c r="HI76" s="58"/>
      <c r="HJ76" s="58"/>
      <c r="HK76" s="58"/>
      <c r="HL76" s="58"/>
      <c r="HM76" s="58"/>
      <c r="HN76" s="58"/>
      <c r="HO76" s="58"/>
      <c r="HP76" s="58"/>
      <c r="HQ76" s="58"/>
      <c r="HR76" s="58"/>
      <c r="HS76" s="58"/>
      <c r="HT76" s="2"/>
    </row>
    <row r="77" spans="1:228" x14ac:dyDescent="0.75">
      <c r="A77" s="95">
        <f t="shared" si="10"/>
        <v>336</v>
      </c>
      <c r="B77" s="2" t="str">
        <f t="shared" si="10"/>
        <v>Hempseed</v>
      </c>
      <c r="C77" s="60">
        <f t="shared" si="9"/>
        <v>0</v>
      </c>
      <c r="D77" s="40" t="str">
        <f t="shared" si="8"/>
        <v/>
      </c>
      <c r="E77" s="40" t="str">
        <f t="shared" si="8"/>
        <v/>
      </c>
      <c r="F77" s="40" t="str">
        <f t="shared" si="8"/>
        <v/>
      </c>
      <c r="G77" s="40" t="str">
        <f t="shared" si="8"/>
        <v/>
      </c>
      <c r="H77" s="40" t="str">
        <f t="shared" si="8"/>
        <v/>
      </c>
      <c r="I77" s="40" t="str">
        <f t="shared" si="8"/>
        <v/>
      </c>
      <c r="J77" s="40" t="str">
        <f t="shared" si="8"/>
        <v/>
      </c>
      <c r="K77" s="40" t="str">
        <f t="shared" si="8"/>
        <v/>
      </c>
      <c r="L77" s="2"/>
      <c r="M77" s="70" t="s">
        <v>1026</v>
      </c>
      <c r="N77" s="70" t="s">
        <v>488</v>
      </c>
      <c r="O77" s="2" t="s">
        <v>4</v>
      </c>
      <c r="P77" s="58">
        <v>336</v>
      </c>
      <c r="Q77" s="60" t="s">
        <v>851</v>
      </c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>
        <v>1569.9659999999999</v>
      </c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8"/>
      <c r="DI77" s="58"/>
      <c r="DJ77" s="58"/>
      <c r="DK77" s="58"/>
      <c r="DL77" s="58"/>
      <c r="DM77" s="58"/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8"/>
      <c r="EO77" s="58"/>
      <c r="EP77" s="58"/>
      <c r="EQ77" s="58"/>
      <c r="ER77" s="58"/>
      <c r="ES77" s="58"/>
      <c r="ET77" s="58"/>
      <c r="EU77" s="58"/>
      <c r="EV77" s="58"/>
      <c r="EW77" s="58"/>
      <c r="EX77" s="58"/>
      <c r="EY77" s="58"/>
      <c r="EZ77" s="58"/>
      <c r="FA77" s="58"/>
      <c r="FB77" s="58"/>
      <c r="FC77" s="58"/>
      <c r="FD77" s="58"/>
      <c r="FE77" s="58"/>
      <c r="FF77" s="58"/>
      <c r="FG77" s="58"/>
      <c r="FH77" s="58"/>
      <c r="FI77" s="58"/>
      <c r="FJ77" s="58"/>
      <c r="FK77" s="58"/>
      <c r="FL77" s="58"/>
      <c r="FM77" s="58"/>
      <c r="FN77" s="58"/>
      <c r="FO77" s="58"/>
      <c r="FP77" s="58"/>
      <c r="FQ77" s="58"/>
      <c r="FR77" s="58"/>
      <c r="FS77" s="58"/>
      <c r="FT77" s="58">
        <v>2709.8670000000002</v>
      </c>
      <c r="FU77" s="58"/>
      <c r="FV77" s="58"/>
      <c r="FW77" s="58"/>
      <c r="FX77" s="58"/>
      <c r="FY77" s="58"/>
      <c r="FZ77" s="58"/>
      <c r="GA77" s="58"/>
      <c r="GB77" s="58"/>
      <c r="GC77" s="58"/>
      <c r="GD77" s="58"/>
      <c r="GE77" s="58"/>
      <c r="GF77" s="58"/>
      <c r="GG77" s="58"/>
      <c r="GH77" s="58"/>
      <c r="GI77" s="58"/>
      <c r="GJ77" s="58"/>
      <c r="GK77" s="58"/>
      <c r="GL77" s="58"/>
      <c r="GM77" s="58"/>
      <c r="GN77" s="58"/>
      <c r="GO77" s="58"/>
      <c r="GP77" s="58"/>
      <c r="GQ77" s="58"/>
      <c r="GR77" s="58"/>
      <c r="GS77" s="58"/>
      <c r="GT77" s="58"/>
      <c r="GU77" s="58"/>
      <c r="GV77" s="58"/>
      <c r="GW77" s="58"/>
      <c r="GX77" s="58"/>
      <c r="GY77" s="58"/>
      <c r="GZ77" s="58"/>
      <c r="HA77" s="58"/>
      <c r="HB77" s="58"/>
      <c r="HC77" s="58"/>
      <c r="HD77" s="58">
        <v>652.29909999999995</v>
      </c>
      <c r="HE77" s="58"/>
      <c r="HF77" s="58"/>
      <c r="HG77" s="58"/>
      <c r="HH77" s="58"/>
      <c r="HI77" s="58"/>
      <c r="HJ77" s="58"/>
      <c r="HK77" s="58"/>
      <c r="HL77" s="58"/>
      <c r="HM77" s="58"/>
      <c r="HN77" s="58"/>
      <c r="HO77" s="58"/>
      <c r="HP77" s="58"/>
      <c r="HQ77" s="58"/>
      <c r="HR77" s="58"/>
      <c r="HS77" s="58"/>
      <c r="HT77" s="2"/>
    </row>
    <row r="78" spans="1:228" x14ac:dyDescent="0.75">
      <c r="A78" s="95">
        <f t="shared" si="10"/>
        <v>339</v>
      </c>
      <c r="B78" s="2" t="str">
        <f t="shared" si="10"/>
        <v>Oilseeds nes</v>
      </c>
      <c r="C78" s="60">
        <f t="shared" si="9"/>
        <v>0</v>
      </c>
      <c r="D78" s="40" t="str">
        <f t="shared" si="8"/>
        <v/>
      </c>
      <c r="E78" s="40" t="str">
        <f t="shared" si="8"/>
        <v/>
      </c>
      <c r="F78" s="40" t="str">
        <f t="shared" si="8"/>
        <v/>
      </c>
      <c r="G78" s="40" t="str">
        <f t="shared" si="8"/>
        <v/>
      </c>
      <c r="H78" s="40" t="str">
        <f t="shared" si="8"/>
        <v/>
      </c>
      <c r="I78" s="40" t="str">
        <f t="shared" si="8"/>
        <v/>
      </c>
      <c r="J78" s="40" t="str">
        <f t="shared" si="8"/>
        <v/>
      </c>
      <c r="K78" s="40" t="str">
        <f t="shared" si="8"/>
        <v/>
      </c>
      <c r="L78" s="2"/>
      <c r="M78" s="70" t="s">
        <v>459</v>
      </c>
      <c r="N78" s="70" t="s">
        <v>490</v>
      </c>
      <c r="O78" s="2" t="s">
        <v>4</v>
      </c>
      <c r="P78" s="58">
        <v>339</v>
      </c>
      <c r="Q78" s="60" t="s">
        <v>852</v>
      </c>
      <c r="R78" s="60"/>
      <c r="S78" s="60"/>
      <c r="T78" s="60"/>
      <c r="U78" s="60"/>
      <c r="V78" s="60"/>
      <c r="W78" s="60"/>
      <c r="X78" s="60"/>
      <c r="Y78" s="60"/>
      <c r="Z78" s="60"/>
      <c r="AA78" s="60">
        <v>4143.6930000000002</v>
      </c>
      <c r="AB78" s="60"/>
      <c r="AC78" s="60"/>
      <c r="AD78" s="60"/>
      <c r="AE78" s="60"/>
      <c r="AF78" s="60"/>
      <c r="AG78" s="60">
        <v>143.8074</v>
      </c>
      <c r="AH78" s="60">
        <v>2330.7310000000002</v>
      </c>
      <c r="AI78" s="60"/>
      <c r="AJ78" s="60"/>
      <c r="AK78" s="60"/>
      <c r="AL78" s="60"/>
      <c r="AM78" s="60"/>
      <c r="AN78" s="60"/>
      <c r="AO78" s="60"/>
      <c r="AP78" s="60">
        <v>211.35820000000001</v>
      </c>
      <c r="AQ78" s="60"/>
      <c r="AR78" s="60"/>
      <c r="AS78" s="60"/>
      <c r="AT78" s="60"/>
      <c r="AU78" s="60"/>
      <c r="AV78" s="60"/>
      <c r="AW78" s="60"/>
      <c r="AX78" s="60"/>
      <c r="AY78" s="60">
        <v>566.02549999999997</v>
      </c>
      <c r="AZ78" s="60">
        <v>142.10310000000001</v>
      </c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58"/>
      <c r="BT78" s="58">
        <v>324.01339999999999</v>
      </c>
      <c r="BU78" s="58"/>
      <c r="BV78" s="58"/>
      <c r="BW78" s="58"/>
      <c r="BX78" s="58">
        <v>543.15449999999998</v>
      </c>
      <c r="BY78" s="58"/>
      <c r="BZ78" s="58"/>
      <c r="CA78" s="58">
        <v>378.48899999999998</v>
      </c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58"/>
      <c r="CV78" s="58">
        <v>291.93610000000001</v>
      </c>
      <c r="CW78" s="58"/>
      <c r="CX78" s="58">
        <v>475.56659999999999</v>
      </c>
      <c r="CY78" s="58"/>
      <c r="CZ78" s="58"/>
      <c r="DA78" s="58"/>
      <c r="DB78" s="58"/>
      <c r="DC78" s="58">
        <v>545.70799999999997</v>
      </c>
      <c r="DD78" s="58">
        <v>251.98249999999999</v>
      </c>
      <c r="DE78" s="58"/>
      <c r="DF78" s="58"/>
      <c r="DG78" s="58"/>
      <c r="DH78" s="58">
        <v>271.39069999999998</v>
      </c>
      <c r="DI78" s="58"/>
      <c r="DJ78" s="58">
        <v>221.9427</v>
      </c>
      <c r="DK78" s="58">
        <v>1900.7940000000001</v>
      </c>
      <c r="DL78" s="58"/>
      <c r="DM78" s="58"/>
      <c r="DN78" s="58">
        <v>1613.097</v>
      </c>
      <c r="DO78" s="58"/>
      <c r="DP78" s="58"/>
      <c r="DQ78" s="58"/>
      <c r="DR78" s="58"/>
      <c r="DS78" s="58"/>
      <c r="DT78" s="58"/>
      <c r="DU78" s="58"/>
      <c r="DV78" s="58"/>
      <c r="DW78" s="58"/>
      <c r="DX78" s="58"/>
      <c r="DY78" s="58"/>
      <c r="DZ78" s="58"/>
      <c r="EA78" s="58">
        <v>464.76299999999998</v>
      </c>
      <c r="EB78" s="58"/>
      <c r="EC78" s="58"/>
      <c r="ED78" s="58"/>
      <c r="EE78" s="58"/>
      <c r="EF78" s="58"/>
      <c r="EG78" s="58"/>
      <c r="EH78" s="58"/>
      <c r="EI78" s="58"/>
      <c r="EJ78" s="58"/>
      <c r="EK78" s="58"/>
      <c r="EL78" s="58"/>
      <c r="EM78" s="58">
        <v>192.24010000000001</v>
      </c>
      <c r="EN78" s="58"/>
      <c r="EO78" s="58"/>
      <c r="EP78" s="58"/>
      <c r="EQ78" s="58"/>
      <c r="ER78" s="58"/>
      <c r="ES78" s="58"/>
      <c r="ET78" s="58"/>
      <c r="EU78" s="58"/>
      <c r="EV78" s="58"/>
      <c r="EW78" s="58">
        <v>282.71230000000003</v>
      </c>
      <c r="EX78" s="58"/>
      <c r="EY78" s="58"/>
      <c r="EZ78" s="58"/>
      <c r="FA78" s="58"/>
      <c r="FB78" s="58">
        <v>758.77200000000005</v>
      </c>
      <c r="FC78" s="58"/>
      <c r="FD78" s="58"/>
      <c r="FE78" s="58"/>
      <c r="FF78" s="58">
        <v>430.93009999999998</v>
      </c>
      <c r="FG78" s="58"/>
      <c r="FH78" s="58"/>
      <c r="FI78" s="58">
        <v>236.80889999999999</v>
      </c>
      <c r="FJ78" s="58"/>
      <c r="FK78" s="58">
        <v>412.29419999999999</v>
      </c>
      <c r="FL78" s="58"/>
      <c r="FM78" s="58"/>
      <c r="FN78" s="58">
        <v>94.172650000000004</v>
      </c>
      <c r="FO78" s="58"/>
      <c r="FP78" s="58"/>
      <c r="FQ78" s="58"/>
      <c r="FR78" s="58"/>
      <c r="FS78" s="58"/>
      <c r="FT78" s="58"/>
      <c r="FU78" s="58"/>
      <c r="FV78" s="58"/>
      <c r="FW78" s="58"/>
      <c r="FX78" s="58"/>
      <c r="FY78" s="58"/>
      <c r="FZ78" s="58"/>
      <c r="GA78" s="58"/>
      <c r="GB78" s="58"/>
      <c r="GC78" s="58"/>
      <c r="GD78" s="58"/>
      <c r="GE78" s="58"/>
      <c r="GF78" s="58"/>
      <c r="GG78" s="58"/>
      <c r="GH78" s="58"/>
      <c r="GI78" s="58"/>
      <c r="GJ78" s="58">
        <v>485.67939999999999</v>
      </c>
      <c r="GK78" s="58"/>
      <c r="GL78" s="58"/>
      <c r="GM78" s="58"/>
      <c r="GN78" s="58"/>
      <c r="GO78" s="58"/>
      <c r="GP78" s="58"/>
      <c r="GQ78" s="58"/>
      <c r="GR78" s="58"/>
      <c r="GS78" s="58"/>
      <c r="GT78" s="58"/>
      <c r="GU78" s="58"/>
      <c r="GV78" s="58"/>
      <c r="GW78" s="58"/>
      <c r="GX78" s="58"/>
      <c r="GY78" s="58"/>
      <c r="GZ78" s="58"/>
      <c r="HA78" s="58"/>
      <c r="HB78" s="58"/>
      <c r="HC78" s="58"/>
      <c r="HD78" s="58">
        <v>319.80369999999999</v>
      </c>
      <c r="HE78" s="58"/>
      <c r="HF78" s="58"/>
      <c r="HG78" s="58"/>
      <c r="HH78" s="58"/>
      <c r="HI78" s="58"/>
      <c r="HJ78" s="58"/>
      <c r="HK78" s="58"/>
      <c r="HL78" s="58"/>
      <c r="HM78" s="58"/>
      <c r="HN78" s="58"/>
      <c r="HO78" s="58"/>
      <c r="HP78" s="58"/>
      <c r="HQ78" s="58">
        <v>314.73129999999998</v>
      </c>
      <c r="HR78" s="58"/>
      <c r="HS78" s="58"/>
      <c r="HT78" s="2"/>
    </row>
    <row r="79" spans="1:228" x14ac:dyDescent="0.75">
      <c r="A79" s="95">
        <f t="shared" si="10"/>
        <v>358</v>
      </c>
      <c r="B79" s="2" t="str">
        <f t="shared" si="10"/>
        <v>Cabbages and other brassicas</v>
      </c>
      <c r="C79" s="60">
        <f t="shared" si="9"/>
        <v>375.35470499999997</v>
      </c>
      <c r="D79" s="40">
        <f t="shared" si="8"/>
        <v>152.4316</v>
      </c>
      <c r="E79" s="40">
        <f t="shared" si="8"/>
        <v>51.721119999999999</v>
      </c>
      <c r="F79" s="40">
        <f t="shared" si="8"/>
        <v>145.51410000000001</v>
      </c>
      <c r="G79" s="40">
        <f t="shared" si="8"/>
        <v>1151.752</v>
      </c>
      <c r="H79" s="40" t="str">
        <f t="shared" si="8"/>
        <v/>
      </c>
      <c r="I79" s="40" t="str">
        <f t="shared" si="8"/>
        <v/>
      </c>
      <c r="J79" s="40" t="str">
        <f t="shared" si="8"/>
        <v/>
      </c>
      <c r="K79" s="40" t="str">
        <f t="shared" si="8"/>
        <v/>
      </c>
      <c r="L79" s="2"/>
      <c r="M79" s="70" t="s">
        <v>460</v>
      </c>
      <c r="N79" s="70" t="s">
        <v>492</v>
      </c>
      <c r="O79" s="2" t="s">
        <v>4</v>
      </c>
      <c r="P79" s="58">
        <v>358</v>
      </c>
      <c r="Q79" s="60" t="s">
        <v>853</v>
      </c>
      <c r="R79" s="60"/>
      <c r="S79" s="60">
        <v>307.14429999999999</v>
      </c>
      <c r="T79" s="60">
        <v>244.86340000000001</v>
      </c>
      <c r="U79" s="60"/>
      <c r="V79" s="60"/>
      <c r="W79" s="60">
        <v>164.20930000000001</v>
      </c>
      <c r="X79" s="60"/>
      <c r="Y79" s="60">
        <v>1581.4010000000001</v>
      </c>
      <c r="Z79" s="60">
        <v>639.08399999999995</v>
      </c>
      <c r="AA79" s="60">
        <v>287.74059999999997</v>
      </c>
      <c r="AB79" s="60">
        <v>349.14690000000002</v>
      </c>
      <c r="AC79" s="60"/>
      <c r="AD79" s="60">
        <v>951.91219999999998</v>
      </c>
      <c r="AE79" s="60"/>
      <c r="AF79" s="60"/>
      <c r="AG79" s="60">
        <v>124.8687</v>
      </c>
      <c r="AH79" s="60">
        <v>226.0772</v>
      </c>
      <c r="AI79" s="60"/>
      <c r="AJ79" s="60"/>
      <c r="AK79" s="60">
        <v>213.47839999999999</v>
      </c>
      <c r="AL79" s="60">
        <v>246.46530000000001</v>
      </c>
      <c r="AM79" s="60">
        <v>1151.752</v>
      </c>
      <c r="AN79" s="60"/>
      <c r="AO79" s="60">
        <v>299.7439</v>
      </c>
      <c r="AP79" s="60"/>
      <c r="AQ79" s="60">
        <v>2415.567</v>
      </c>
      <c r="AR79" s="60"/>
      <c r="AS79" s="60">
        <v>293.5061</v>
      </c>
      <c r="AT79" s="60"/>
      <c r="AU79" s="60"/>
      <c r="AV79" s="60">
        <v>410.42540000000002</v>
      </c>
      <c r="AW79" s="60">
        <v>1484.7829999999999</v>
      </c>
      <c r="AX79" s="60">
        <v>500.79169999999999</v>
      </c>
      <c r="AY79" s="60">
        <v>258.80720000000002</v>
      </c>
      <c r="AZ79" s="60"/>
      <c r="BA79" s="60">
        <v>66.198229999999995</v>
      </c>
      <c r="BB79" s="60"/>
      <c r="BC79" s="60">
        <v>1702.0450000000001</v>
      </c>
      <c r="BD79" s="60"/>
      <c r="BE79" s="60">
        <v>580.46770000000004</v>
      </c>
      <c r="BF79" s="60"/>
      <c r="BG79" s="60">
        <v>1970.6980000000001</v>
      </c>
      <c r="BH79" s="60">
        <v>152.4316</v>
      </c>
      <c r="BI79" s="60"/>
      <c r="BJ79" s="60"/>
      <c r="BK79" s="60">
        <v>411.5018</v>
      </c>
      <c r="BL79" s="60">
        <v>235.19560000000001</v>
      </c>
      <c r="BM79" s="60"/>
      <c r="BN79" s="60"/>
      <c r="BO79" s="60">
        <v>349.47449999999998</v>
      </c>
      <c r="BP79" s="60">
        <v>227.5616</v>
      </c>
      <c r="BQ79" s="60">
        <v>451.0718</v>
      </c>
      <c r="BR79" s="60">
        <v>100.4752</v>
      </c>
      <c r="BS79" s="58">
        <v>100.7846</v>
      </c>
      <c r="BT79" s="58"/>
      <c r="BU79" s="58"/>
      <c r="BV79" s="58">
        <v>402.50229999999999</v>
      </c>
      <c r="BW79" s="58">
        <v>284.75099999999998</v>
      </c>
      <c r="BX79" s="58">
        <v>172.7764</v>
      </c>
      <c r="BY79" s="58">
        <v>423.4753</v>
      </c>
      <c r="BZ79" s="58">
        <v>2072.5430000000001</v>
      </c>
      <c r="CA79" s="58">
        <v>792.98030000000006</v>
      </c>
      <c r="CB79" s="58"/>
      <c r="CC79" s="58"/>
      <c r="CD79" s="58"/>
      <c r="CE79" s="58">
        <v>423.98230000000001</v>
      </c>
      <c r="CF79" s="58">
        <v>108.8822</v>
      </c>
      <c r="CG79" s="58"/>
      <c r="CH79" s="58"/>
      <c r="CI79" s="58"/>
      <c r="CJ79" s="58"/>
      <c r="CK79" s="58"/>
      <c r="CL79" s="58"/>
      <c r="CM79" s="58">
        <v>578.61320000000001</v>
      </c>
      <c r="CN79" s="58">
        <v>1709.367</v>
      </c>
      <c r="CO79" s="58"/>
      <c r="CP79" s="58"/>
      <c r="CQ79" s="58"/>
      <c r="CR79" s="58">
        <v>1345.61</v>
      </c>
      <c r="CS79" s="58">
        <v>180.51150000000001</v>
      </c>
      <c r="CT79" s="58">
        <v>217.76730000000001</v>
      </c>
      <c r="CU79" s="58"/>
      <c r="CV79" s="58">
        <v>272.40199999999999</v>
      </c>
      <c r="CW79" s="58">
        <v>373.63319999999999</v>
      </c>
      <c r="CX79" s="58">
        <v>255.99209999999999</v>
      </c>
      <c r="CY79" s="58">
        <v>442.74400000000003</v>
      </c>
      <c r="CZ79" s="58">
        <v>114.02800000000001</v>
      </c>
      <c r="DA79" s="58">
        <v>413.64499999999998</v>
      </c>
      <c r="DB79" s="58">
        <v>1057.1769999999999</v>
      </c>
      <c r="DC79" s="58">
        <v>559.71479999999997</v>
      </c>
      <c r="DD79" s="58">
        <v>677.40779999999995</v>
      </c>
      <c r="DE79" s="58">
        <v>608.06089999999995</v>
      </c>
      <c r="DF79" s="58">
        <v>144.63249999999999</v>
      </c>
      <c r="DG79" s="58">
        <v>686.10519999999997</v>
      </c>
      <c r="DH79" s="58">
        <v>195.98259999999999</v>
      </c>
      <c r="DI79" s="58">
        <v>291.59140000000002</v>
      </c>
      <c r="DJ79" s="58">
        <v>201.27359999999999</v>
      </c>
      <c r="DK79" s="58"/>
      <c r="DL79" s="58"/>
      <c r="DM79" s="58">
        <v>1435.5830000000001</v>
      </c>
      <c r="DN79" s="58">
        <v>106.31</v>
      </c>
      <c r="DO79" s="58">
        <v>517.94320000000005</v>
      </c>
      <c r="DP79" s="58"/>
      <c r="DQ79" s="58">
        <v>270.0095</v>
      </c>
      <c r="DR79" s="58"/>
      <c r="DS79" s="58"/>
      <c r="DT79" s="58">
        <v>1603.989</v>
      </c>
      <c r="DU79" s="58"/>
      <c r="DV79" s="58">
        <v>401.32749999999999</v>
      </c>
      <c r="DW79" s="58"/>
      <c r="DX79" s="58">
        <v>204.01990000000001</v>
      </c>
      <c r="DY79" s="58">
        <v>678.32839999999999</v>
      </c>
      <c r="DZ79" s="58">
        <v>190.09289999999999</v>
      </c>
      <c r="EA79" s="58">
        <v>249.7056</v>
      </c>
      <c r="EB79" s="58">
        <v>152.04239999999999</v>
      </c>
      <c r="EC79" s="58">
        <v>166.14189999999999</v>
      </c>
      <c r="ED79" s="58"/>
      <c r="EE79" s="58">
        <v>145.51410000000001</v>
      </c>
      <c r="EF79" s="58"/>
      <c r="EG79" s="58">
        <v>247.42699999999999</v>
      </c>
      <c r="EH79" s="58"/>
      <c r="EI79" s="58">
        <v>170.58930000000001</v>
      </c>
      <c r="EJ79" s="58"/>
      <c r="EK79" s="58"/>
      <c r="EL79" s="58">
        <v>672.12540000000001</v>
      </c>
      <c r="EM79" s="58"/>
      <c r="EN79" s="58"/>
      <c r="EO79" s="58"/>
      <c r="EP79" s="58"/>
      <c r="EQ79" s="58">
        <v>353.15589999999997</v>
      </c>
      <c r="ER79" s="58">
        <v>144.70339999999999</v>
      </c>
      <c r="ES79" s="58">
        <v>348.99849999999998</v>
      </c>
      <c r="ET79" s="58"/>
      <c r="EU79" s="58"/>
      <c r="EV79" s="58">
        <v>729.48479999999995</v>
      </c>
      <c r="EW79" s="58"/>
      <c r="EX79" s="58">
        <v>51.721119999999999</v>
      </c>
      <c r="EY79" s="58"/>
      <c r="EZ79" s="58">
        <v>252.88079999999999</v>
      </c>
      <c r="FA79" s="58">
        <v>1100.6659999999999</v>
      </c>
      <c r="FB79" s="58"/>
      <c r="FC79" s="58"/>
      <c r="FD79" s="58">
        <v>674.35990000000004</v>
      </c>
      <c r="FE79" s="58">
        <v>227.96729999999999</v>
      </c>
      <c r="FF79" s="58">
        <v>91.306290000000004</v>
      </c>
      <c r="FG79" s="58">
        <v>1020.43</v>
      </c>
      <c r="FH79" s="58">
        <v>237.35319999999999</v>
      </c>
      <c r="FI79" s="58">
        <v>400.12209999999999</v>
      </c>
      <c r="FJ79" s="58"/>
      <c r="FK79" s="58">
        <v>216.44550000000001</v>
      </c>
      <c r="FL79" s="58">
        <v>524.53420000000006</v>
      </c>
      <c r="FM79" s="58"/>
      <c r="FN79" s="58">
        <v>486.23070000000001</v>
      </c>
      <c r="FO79" s="58"/>
      <c r="FP79" s="58"/>
      <c r="FQ79" s="58">
        <v>340.00760000000002</v>
      </c>
      <c r="FR79" s="58"/>
      <c r="FS79" s="58">
        <v>370.36680000000001</v>
      </c>
      <c r="FT79" s="58">
        <v>231.68090000000001</v>
      </c>
      <c r="FU79" s="58">
        <v>187.64240000000001</v>
      </c>
      <c r="FV79" s="58">
        <v>945.20780000000002</v>
      </c>
      <c r="FW79" s="58"/>
      <c r="FX79" s="58">
        <v>483.43650000000002</v>
      </c>
      <c r="FY79" s="58">
        <v>1021.482</v>
      </c>
      <c r="FZ79" s="58"/>
      <c r="GA79" s="58"/>
      <c r="GB79" s="58"/>
      <c r="GC79" s="58"/>
      <c r="GD79" s="58"/>
      <c r="GE79" s="58"/>
      <c r="GF79" s="58">
        <v>210.4606</v>
      </c>
      <c r="GG79" s="58"/>
      <c r="GH79" s="58"/>
      <c r="GI79" s="58">
        <v>985.70640000000003</v>
      </c>
      <c r="GJ79" s="58">
        <v>263.55439999999999</v>
      </c>
      <c r="GK79" s="58">
        <v>266.07429999999999</v>
      </c>
      <c r="GL79" s="58">
        <v>506.26010000000002</v>
      </c>
      <c r="GM79" s="58"/>
      <c r="GN79" s="58"/>
      <c r="GO79" s="58"/>
      <c r="GP79" s="58"/>
      <c r="GQ79" s="58">
        <v>461.45359999999999</v>
      </c>
      <c r="GR79" s="58">
        <v>379.0806</v>
      </c>
      <c r="GS79" s="58">
        <v>280.4366</v>
      </c>
      <c r="GT79" s="58"/>
      <c r="GU79" s="58">
        <v>173.57589999999999</v>
      </c>
      <c r="GV79" s="58">
        <v>774.64869999999996</v>
      </c>
      <c r="GW79" s="58"/>
      <c r="GX79" s="58">
        <v>1153.6289999999999</v>
      </c>
      <c r="GY79" s="58">
        <v>178.3192</v>
      </c>
      <c r="GZ79" s="58">
        <v>369.50459999999998</v>
      </c>
      <c r="HA79" s="58"/>
      <c r="HB79" s="58">
        <v>320.65679999999998</v>
      </c>
      <c r="HC79" s="58"/>
      <c r="HD79" s="58">
        <v>165.3852</v>
      </c>
      <c r="HE79" s="58">
        <v>288.80180000000001</v>
      </c>
      <c r="HF79" s="58">
        <v>430.93490000000003</v>
      </c>
      <c r="HG79" s="58"/>
      <c r="HH79" s="58"/>
      <c r="HI79" s="58">
        <v>1418.914</v>
      </c>
      <c r="HJ79" s="58"/>
      <c r="HK79" s="58"/>
      <c r="HL79" s="58">
        <v>280.69540000000001</v>
      </c>
      <c r="HM79" s="58"/>
      <c r="HN79" s="58"/>
      <c r="HO79" s="58"/>
      <c r="HP79" s="58">
        <v>915.29880000000003</v>
      </c>
      <c r="HQ79" s="58">
        <v>149.50319999999999</v>
      </c>
      <c r="HR79" s="58"/>
      <c r="HS79" s="58"/>
      <c r="HT79" s="2"/>
    </row>
    <row r="80" spans="1:228" x14ac:dyDescent="0.75">
      <c r="A80" s="95">
        <f t="shared" si="10"/>
        <v>366</v>
      </c>
      <c r="B80" s="2" t="str">
        <f t="shared" si="10"/>
        <v>Artichokes</v>
      </c>
      <c r="C80" s="60">
        <f t="shared" si="9"/>
        <v>588.2817</v>
      </c>
      <c r="D80" s="40" t="str">
        <f t="shared" si="8"/>
        <v/>
      </c>
      <c r="E80" s="40" t="str">
        <f t="shared" si="8"/>
        <v/>
      </c>
      <c r="F80" s="40">
        <f t="shared" si="8"/>
        <v>588.2817</v>
      </c>
      <c r="G80" s="40" t="str">
        <f t="shared" si="8"/>
        <v/>
      </c>
      <c r="H80" s="40" t="str">
        <f t="shared" si="8"/>
        <v/>
      </c>
      <c r="I80" s="40" t="str">
        <f t="shared" si="8"/>
        <v/>
      </c>
      <c r="J80" s="40" t="str">
        <f t="shared" si="8"/>
        <v/>
      </c>
      <c r="K80" s="40" t="str">
        <f t="shared" si="8"/>
        <v/>
      </c>
      <c r="L80" s="2"/>
      <c r="M80" s="70" t="s">
        <v>462</v>
      </c>
      <c r="N80" s="70" t="s">
        <v>496</v>
      </c>
      <c r="O80" s="2" t="s">
        <v>4</v>
      </c>
      <c r="P80" s="58">
        <v>366</v>
      </c>
      <c r="Q80" s="60" t="s">
        <v>854</v>
      </c>
      <c r="R80" s="60"/>
      <c r="S80" s="60"/>
      <c r="T80" s="60"/>
      <c r="U80" s="60"/>
      <c r="V80" s="60">
        <v>486.32040000000001</v>
      </c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>
        <v>4676.6329999999998</v>
      </c>
      <c r="AX80" s="60">
        <v>2273.2629999999999</v>
      </c>
      <c r="AY80" s="60">
        <v>1033.028</v>
      </c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>
        <v>594.32190000000003</v>
      </c>
      <c r="BL80" s="60"/>
      <c r="BM80" s="60"/>
      <c r="BN80" s="60"/>
      <c r="BO80" s="60"/>
      <c r="BP80" s="60"/>
      <c r="BQ80" s="60">
        <v>285.24040000000002</v>
      </c>
      <c r="BR80" s="60"/>
      <c r="BS80" s="58">
        <v>278.61700000000002</v>
      </c>
      <c r="BT80" s="58"/>
      <c r="BU80" s="58"/>
      <c r="BV80" s="58">
        <v>651.17309999999998</v>
      </c>
      <c r="BW80" s="58"/>
      <c r="BX80" s="58"/>
      <c r="BY80" s="58"/>
      <c r="BZ80" s="58"/>
      <c r="CA80" s="58">
        <v>1003.885</v>
      </c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>
        <v>1913.895</v>
      </c>
      <c r="CN80" s="58"/>
      <c r="CO80" s="58"/>
      <c r="CP80" s="58"/>
      <c r="CQ80" s="58"/>
      <c r="CR80" s="58"/>
      <c r="CS80" s="58"/>
      <c r="CT80" s="58"/>
      <c r="CU80" s="58"/>
      <c r="CV80" s="58"/>
      <c r="CW80" s="58"/>
      <c r="CX80" s="58"/>
      <c r="CY80" s="58"/>
      <c r="CZ80" s="58">
        <v>496.98050000000001</v>
      </c>
      <c r="DA80" s="58"/>
      <c r="DB80" s="58"/>
      <c r="DC80" s="58">
        <v>1416.825</v>
      </c>
      <c r="DD80" s="58">
        <v>993.92610000000002</v>
      </c>
      <c r="DE80" s="58"/>
      <c r="DF80" s="58"/>
      <c r="DG80" s="58"/>
      <c r="DH80" s="58">
        <v>676.25130000000001</v>
      </c>
      <c r="DI80" s="58"/>
      <c r="DJ80" s="58"/>
      <c r="DK80" s="58"/>
      <c r="DL80" s="58"/>
      <c r="DM80" s="58"/>
      <c r="DN80" s="58"/>
      <c r="DO80" s="58"/>
      <c r="DP80" s="58"/>
      <c r="DQ80" s="58">
        <v>1256.8699999999999</v>
      </c>
      <c r="DR80" s="58"/>
      <c r="DS80" s="58"/>
      <c r="DT80" s="58"/>
      <c r="DU80" s="58"/>
      <c r="DV80" s="58"/>
      <c r="DW80" s="58"/>
      <c r="DX80" s="58"/>
      <c r="DY80" s="58"/>
      <c r="DZ80" s="58"/>
      <c r="EA80" s="58">
        <v>441.93970000000002</v>
      </c>
      <c r="EB80" s="58"/>
      <c r="EC80" s="58"/>
      <c r="ED80" s="58"/>
      <c r="EE80" s="58">
        <v>588.2817</v>
      </c>
      <c r="EF80" s="58"/>
      <c r="EG80" s="58"/>
      <c r="EH80" s="58"/>
      <c r="EI80" s="58"/>
      <c r="EJ80" s="58"/>
      <c r="EK80" s="58"/>
      <c r="EL80" s="58"/>
      <c r="EM80" s="58"/>
      <c r="EN80" s="58"/>
      <c r="EO80" s="58"/>
      <c r="EP80" s="58"/>
      <c r="EQ80" s="58"/>
      <c r="ER80" s="58"/>
      <c r="ES80" s="58"/>
      <c r="ET80" s="58"/>
      <c r="EU80" s="58"/>
      <c r="EV80" s="58"/>
      <c r="EW80" s="58"/>
      <c r="EX80" s="58"/>
      <c r="EY80" s="58"/>
      <c r="EZ80" s="58"/>
      <c r="FA80" s="58"/>
      <c r="FB80" s="58"/>
      <c r="FC80" s="58"/>
      <c r="FD80" s="58"/>
      <c r="FE80" s="58"/>
      <c r="FF80" s="58"/>
      <c r="FG80" s="58"/>
      <c r="FH80" s="58">
        <v>651.62649999999996</v>
      </c>
      <c r="FI80" s="58"/>
      <c r="FJ80" s="58"/>
      <c r="FK80" s="58"/>
      <c r="FL80" s="58"/>
      <c r="FM80" s="58"/>
      <c r="FN80" s="58"/>
      <c r="FO80" s="58"/>
      <c r="FP80" s="58"/>
      <c r="FQ80" s="58"/>
      <c r="FR80" s="58"/>
      <c r="FS80" s="58">
        <v>1541.422</v>
      </c>
      <c r="FT80" s="58"/>
      <c r="FU80" s="58"/>
      <c r="FV80" s="58"/>
      <c r="FW80" s="58"/>
      <c r="FX80" s="58"/>
      <c r="FY80" s="58"/>
      <c r="FZ80" s="58"/>
      <c r="GA80" s="58"/>
      <c r="GB80" s="58"/>
      <c r="GC80" s="58"/>
      <c r="GD80" s="58"/>
      <c r="GE80" s="58"/>
      <c r="GF80" s="58"/>
      <c r="GG80" s="58"/>
      <c r="GH80" s="58"/>
      <c r="GI80" s="58"/>
      <c r="GJ80" s="58"/>
      <c r="GK80" s="58"/>
      <c r="GL80" s="58"/>
      <c r="GM80" s="58"/>
      <c r="GN80" s="58"/>
      <c r="GO80" s="58"/>
      <c r="GP80" s="58"/>
      <c r="GQ80" s="58"/>
      <c r="GR80" s="58"/>
      <c r="GS80" s="58"/>
      <c r="GT80" s="58"/>
      <c r="GU80" s="58"/>
      <c r="GV80" s="58"/>
      <c r="GW80" s="58"/>
      <c r="GX80" s="58"/>
      <c r="GY80" s="58">
        <v>444.55200000000002</v>
      </c>
      <c r="GZ80" s="58">
        <v>1346.021</v>
      </c>
      <c r="HA80" s="58"/>
      <c r="HB80" s="58"/>
      <c r="HC80" s="58"/>
      <c r="HD80" s="58"/>
      <c r="HE80" s="58"/>
      <c r="HF80" s="58">
        <v>1647.6669999999999</v>
      </c>
      <c r="HG80" s="58"/>
      <c r="HH80" s="58"/>
      <c r="HI80" s="58"/>
      <c r="HJ80" s="58"/>
      <c r="HK80" s="58"/>
      <c r="HL80" s="58"/>
      <c r="HM80" s="58"/>
      <c r="HN80" s="58"/>
      <c r="HO80" s="58"/>
      <c r="HP80" s="58"/>
      <c r="HQ80" s="58"/>
      <c r="HR80" s="58"/>
      <c r="HS80" s="58"/>
      <c r="HT80" s="2"/>
    </row>
    <row r="81" spans="1:228" x14ac:dyDescent="0.75">
      <c r="A81" s="95">
        <f t="shared" si="10"/>
        <v>367</v>
      </c>
      <c r="B81" s="2" t="str">
        <f t="shared" si="10"/>
        <v>Asparagus</v>
      </c>
      <c r="C81" s="60">
        <f t="shared" si="9"/>
        <v>2206.9360000000001</v>
      </c>
      <c r="D81" s="40" t="str">
        <f t="shared" si="8"/>
        <v/>
      </c>
      <c r="E81" s="40" t="str">
        <f t="shared" si="8"/>
        <v/>
      </c>
      <c r="F81" s="40">
        <f t="shared" si="8"/>
        <v>2206.9360000000001</v>
      </c>
      <c r="G81" s="40" t="str">
        <f t="shared" si="8"/>
        <v/>
      </c>
      <c r="H81" s="40" t="str">
        <f t="shared" si="8"/>
        <v/>
      </c>
      <c r="I81" s="40" t="str">
        <f t="shared" si="8"/>
        <v/>
      </c>
      <c r="J81" s="40" t="str">
        <f t="shared" si="8"/>
        <v/>
      </c>
      <c r="K81" s="40" t="str">
        <f t="shared" si="8"/>
        <v/>
      </c>
      <c r="L81" s="2"/>
      <c r="M81" s="70" t="s">
        <v>463</v>
      </c>
      <c r="N81" s="70" t="s">
        <v>498</v>
      </c>
      <c r="O81" s="2" t="s">
        <v>4</v>
      </c>
      <c r="P81" s="58">
        <v>367</v>
      </c>
      <c r="Q81" s="60" t="s">
        <v>855</v>
      </c>
      <c r="R81" s="60"/>
      <c r="S81" s="60"/>
      <c r="T81" s="60"/>
      <c r="U81" s="60"/>
      <c r="V81" s="60">
        <v>1033.364</v>
      </c>
      <c r="W81" s="60"/>
      <c r="X81" s="60"/>
      <c r="Y81" s="60"/>
      <c r="Z81" s="60">
        <v>6406.7610000000004</v>
      </c>
      <c r="AA81" s="60">
        <v>6960.7070000000003</v>
      </c>
      <c r="AB81" s="60"/>
      <c r="AC81" s="60"/>
      <c r="AD81" s="60">
        <v>2252.3649999999998</v>
      </c>
      <c r="AE81" s="60"/>
      <c r="AF81" s="60"/>
      <c r="AG81" s="60"/>
      <c r="AH81" s="60">
        <v>3098.0059999999999</v>
      </c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>
        <v>3014.5189999999998</v>
      </c>
      <c r="AW81" s="60">
        <v>10346.39</v>
      </c>
      <c r="AX81" s="60">
        <v>2102.4589999999998</v>
      </c>
      <c r="AY81" s="60">
        <v>1167.942</v>
      </c>
      <c r="AZ81" s="60"/>
      <c r="BA81" s="60"/>
      <c r="BB81" s="60"/>
      <c r="BC81" s="60"/>
      <c r="BD81" s="60"/>
      <c r="BE81" s="60">
        <v>7260.91</v>
      </c>
      <c r="BF81" s="60"/>
      <c r="BG81" s="60"/>
      <c r="BH81" s="60"/>
      <c r="BI81" s="60"/>
      <c r="BJ81" s="60"/>
      <c r="BK81" s="60"/>
      <c r="BL81" s="60">
        <v>5256.59</v>
      </c>
      <c r="BM81" s="60"/>
      <c r="BN81" s="60"/>
      <c r="BO81" s="60"/>
      <c r="BP81" s="60"/>
      <c r="BQ81" s="60"/>
      <c r="BR81" s="60">
        <v>10852.92</v>
      </c>
      <c r="BS81" s="58"/>
      <c r="BT81" s="58"/>
      <c r="BU81" s="58"/>
      <c r="BV81" s="58">
        <v>2300.1570000000002</v>
      </c>
      <c r="BW81" s="58"/>
      <c r="BX81" s="58"/>
      <c r="BY81" s="58">
        <v>4726.28</v>
      </c>
      <c r="BZ81" s="58"/>
      <c r="CA81" s="58">
        <v>7194.7960000000003</v>
      </c>
      <c r="CB81" s="58"/>
      <c r="CC81" s="58"/>
      <c r="CD81" s="58"/>
      <c r="CE81" s="58">
        <v>12532.27</v>
      </c>
      <c r="CF81" s="58"/>
      <c r="CG81" s="58"/>
      <c r="CH81" s="58"/>
      <c r="CI81" s="58"/>
      <c r="CJ81" s="58"/>
      <c r="CK81" s="58"/>
      <c r="CL81" s="58"/>
      <c r="CM81" s="58">
        <v>2741.4380000000001</v>
      </c>
      <c r="CN81" s="58"/>
      <c r="CO81" s="58"/>
      <c r="CP81" s="58"/>
      <c r="CQ81" s="58"/>
      <c r="CR81" s="58"/>
      <c r="CS81" s="58"/>
      <c r="CT81" s="58"/>
      <c r="CU81" s="58"/>
      <c r="CV81" s="58">
        <v>1890.4639999999999</v>
      </c>
      <c r="CW81" s="58"/>
      <c r="CX81" s="58"/>
      <c r="CY81" s="58"/>
      <c r="CZ81" s="58">
        <v>1966.3119999999999</v>
      </c>
      <c r="DA81" s="58"/>
      <c r="DB81" s="58"/>
      <c r="DC81" s="58">
        <v>4119.5550000000003</v>
      </c>
      <c r="DD81" s="58">
        <v>2517.0810000000001</v>
      </c>
      <c r="DE81" s="58"/>
      <c r="DF81" s="58"/>
      <c r="DG81" s="58">
        <v>8381.1859999999997</v>
      </c>
      <c r="DH81" s="58"/>
      <c r="DI81" s="58">
        <v>156.453</v>
      </c>
      <c r="DJ81" s="58"/>
      <c r="DK81" s="58"/>
      <c r="DL81" s="58"/>
      <c r="DM81" s="58"/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8"/>
      <c r="DY81" s="58"/>
      <c r="DZ81" s="58"/>
      <c r="EA81" s="58">
        <v>422.72550000000001</v>
      </c>
      <c r="EB81" s="58"/>
      <c r="EC81" s="58"/>
      <c r="ED81" s="58"/>
      <c r="EE81" s="58">
        <v>2206.9360000000001</v>
      </c>
      <c r="EF81" s="58"/>
      <c r="EG81" s="58"/>
      <c r="EH81" s="58"/>
      <c r="EI81" s="58"/>
      <c r="EJ81" s="58"/>
      <c r="EK81" s="58"/>
      <c r="EL81" s="58"/>
      <c r="EM81" s="58"/>
      <c r="EN81" s="58"/>
      <c r="EO81" s="58"/>
      <c r="EP81" s="58"/>
      <c r="EQ81" s="58"/>
      <c r="ER81" s="58"/>
      <c r="ES81" s="58"/>
      <c r="ET81" s="58"/>
      <c r="EU81" s="58"/>
      <c r="EV81" s="58"/>
      <c r="EW81" s="58"/>
      <c r="EX81" s="58"/>
      <c r="EY81" s="58"/>
      <c r="EZ81" s="58">
        <v>3581.9479999999999</v>
      </c>
      <c r="FA81" s="58"/>
      <c r="FB81" s="58"/>
      <c r="FC81" s="58"/>
      <c r="FD81" s="58">
        <v>2232.4929999999999</v>
      </c>
      <c r="FE81" s="58"/>
      <c r="FF81" s="58"/>
      <c r="FG81" s="58"/>
      <c r="FH81" s="58">
        <v>1118.8610000000001</v>
      </c>
      <c r="FI81" s="58">
        <v>1808.171</v>
      </c>
      <c r="FJ81" s="58"/>
      <c r="FK81" s="58">
        <v>1082.788</v>
      </c>
      <c r="FL81" s="58"/>
      <c r="FM81" s="58"/>
      <c r="FN81" s="58"/>
      <c r="FO81" s="58"/>
      <c r="FP81" s="58"/>
      <c r="FQ81" s="58"/>
      <c r="FR81" s="58"/>
      <c r="FS81" s="58"/>
      <c r="FT81" s="58"/>
      <c r="FU81" s="58"/>
      <c r="FV81" s="58"/>
      <c r="FW81" s="58"/>
      <c r="FX81" s="58"/>
      <c r="FY81" s="58"/>
      <c r="FZ81" s="58"/>
      <c r="GA81" s="58"/>
      <c r="GB81" s="58"/>
      <c r="GC81" s="58"/>
      <c r="GD81" s="58"/>
      <c r="GE81" s="58"/>
      <c r="GF81" s="58"/>
      <c r="GG81" s="58"/>
      <c r="GH81" s="58"/>
      <c r="GI81" s="58"/>
      <c r="GJ81" s="58">
        <v>4386.0159999999996</v>
      </c>
      <c r="GK81" s="58">
        <v>5866.3379999999997</v>
      </c>
      <c r="GL81" s="58"/>
      <c r="GM81" s="58"/>
      <c r="GN81" s="58"/>
      <c r="GO81" s="58"/>
      <c r="GP81" s="58"/>
      <c r="GQ81" s="58"/>
      <c r="GR81" s="58">
        <v>2216.6779999999999</v>
      </c>
      <c r="GS81" s="58"/>
      <c r="GT81" s="58"/>
      <c r="GU81" s="58"/>
      <c r="GV81" s="58"/>
      <c r="GW81" s="58"/>
      <c r="GX81" s="58"/>
      <c r="GY81" s="58">
        <v>552.36080000000004</v>
      </c>
      <c r="GZ81" s="58">
        <v>7219.4040000000005</v>
      </c>
      <c r="HA81" s="58"/>
      <c r="HB81" s="58"/>
      <c r="HC81" s="58"/>
      <c r="HD81" s="58"/>
      <c r="HE81" s="58"/>
      <c r="HF81" s="58">
        <v>2253.8620000000001</v>
      </c>
      <c r="HG81" s="58"/>
      <c r="HH81" s="58"/>
      <c r="HI81" s="58"/>
      <c r="HJ81" s="58"/>
      <c r="HK81" s="58"/>
      <c r="HL81" s="58"/>
      <c r="HM81" s="58"/>
      <c r="HN81" s="58"/>
      <c r="HO81" s="58"/>
      <c r="HP81" s="58"/>
      <c r="HQ81" s="58">
        <v>4861.4430000000002</v>
      </c>
      <c r="HR81" s="58"/>
      <c r="HS81" s="58"/>
      <c r="HT81" s="2"/>
    </row>
    <row r="82" spans="1:228" x14ac:dyDescent="0.75">
      <c r="A82" s="95">
        <f t="shared" si="10"/>
        <v>372</v>
      </c>
      <c r="B82" s="2" t="str">
        <f t="shared" si="10"/>
        <v>Lettuce and chicory</v>
      </c>
      <c r="C82" s="60">
        <f t="shared" si="9"/>
        <v>232.9402</v>
      </c>
      <c r="D82" s="40">
        <f t="shared" si="8"/>
        <v>264.74579999999997</v>
      </c>
      <c r="E82" s="40" t="str">
        <f t="shared" si="8"/>
        <v/>
      </c>
      <c r="F82" s="40">
        <f t="shared" si="8"/>
        <v>201.13460000000001</v>
      </c>
      <c r="G82" s="40" t="str">
        <f t="shared" si="8"/>
        <v/>
      </c>
      <c r="H82" s="40" t="str">
        <f t="shared" si="8"/>
        <v/>
      </c>
      <c r="I82" s="40" t="str">
        <f t="shared" si="8"/>
        <v/>
      </c>
      <c r="J82" s="40" t="str">
        <f t="shared" si="8"/>
        <v/>
      </c>
      <c r="K82" s="40" t="str">
        <f t="shared" si="8"/>
        <v/>
      </c>
      <c r="L82" s="2"/>
      <c r="M82" s="70" t="s">
        <v>1027</v>
      </c>
      <c r="N82" s="70" t="s">
        <v>502</v>
      </c>
      <c r="O82" s="2" t="s">
        <v>4</v>
      </c>
      <c r="P82" s="58">
        <v>372</v>
      </c>
      <c r="Q82" s="60" t="s">
        <v>856</v>
      </c>
      <c r="R82" s="60"/>
      <c r="S82" s="60"/>
      <c r="T82" s="60">
        <v>546.20330000000001</v>
      </c>
      <c r="U82" s="60"/>
      <c r="V82" s="60"/>
      <c r="W82" s="60"/>
      <c r="X82" s="60"/>
      <c r="Y82" s="60"/>
      <c r="Z82" s="60">
        <v>979.49789999999996</v>
      </c>
      <c r="AA82" s="60">
        <v>684.95540000000005</v>
      </c>
      <c r="AB82" s="60"/>
      <c r="AC82" s="60"/>
      <c r="AD82" s="60">
        <v>291.73809999999997</v>
      </c>
      <c r="AE82" s="60"/>
      <c r="AF82" s="60"/>
      <c r="AG82" s="60">
        <v>97.19905</v>
      </c>
      <c r="AH82" s="60">
        <v>72.440960000000004</v>
      </c>
      <c r="AI82" s="60"/>
      <c r="AJ82" s="60"/>
      <c r="AK82" s="60">
        <v>598.26229999999998</v>
      </c>
      <c r="AL82" s="60"/>
      <c r="AM82" s="60"/>
      <c r="AN82" s="60"/>
      <c r="AO82" s="60">
        <v>251.88640000000001</v>
      </c>
      <c r="AP82" s="60"/>
      <c r="AQ82" s="60">
        <v>326.3922</v>
      </c>
      <c r="AR82" s="60">
        <v>4219.8519999999999</v>
      </c>
      <c r="AS82" s="60"/>
      <c r="AT82" s="60"/>
      <c r="AU82" s="60"/>
      <c r="AV82" s="60">
        <v>814.36130000000003</v>
      </c>
      <c r="AW82" s="60">
        <v>2863.0479999999998</v>
      </c>
      <c r="AX82" s="60">
        <v>766.71879999999999</v>
      </c>
      <c r="AY82" s="60">
        <v>397.82459999999998</v>
      </c>
      <c r="AZ82" s="60"/>
      <c r="BA82" s="60"/>
      <c r="BB82" s="60"/>
      <c r="BC82" s="60">
        <v>2195.625</v>
      </c>
      <c r="BD82" s="60"/>
      <c r="BE82" s="60">
        <v>203.983</v>
      </c>
      <c r="BF82" s="60"/>
      <c r="BG82" s="60">
        <v>3069.864</v>
      </c>
      <c r="BH82" s="60">
        <v>264.74579999999997</v>
      </c>
      <c r="BI82" s="60"/>
      <c r="BJ82" s="60"/>
      <c r="BK82" s="60">
        <v>757.83950000000004</v>
      </c>
      <c r="BL82" s="60">
        <v>1441.181</v>
      </c>
      <c r="BM82" s="60"/>
      <c r="BN82" s="60"/>
      <c r="BO82" s="60">
        <v>951.72320000000002</v>
      </c>
      <c r="BP82" s="60">
        <v>1455.49</v>
      </c>
      <c r="BQ82" s="60"/>
      <c r="BR82" s="60">
        <v>186.10130000000001</v>
      </c>
      <c r="BS82" s="58">
        <v>62.971649999999997</v>
      </c>
      <c r="BT82" s="58"/>
      <c r="BU82" s="58"/>
      <c r="BV82" s="58">
        <v>358.7004</v>
      </c>
      <c r="BW82" s="58"/>
      <c r="BX82" s="58">
        <v>408.78210000000001</v>
      </c>
      <c r="BY82" s="58">
        <v>752.52449999999999</v>
      </c>
      <c r="BZ82" s="58"/>
      <c r="CA82" s="58">
        <v>1070.338</v>
      </c>
      <c r="CB82" s="58"/>
      <c r="CC82" s="58"/>
      <c r="CD82" s="58"/>
      <c r="CE82" s="58">
        <v>1140.3579999999999</v>
      </c>
      <c r="CF82" s="58"/>
      <c r="CG82" s="58"/>
      <c r="CH82" s="58"/>
      <c r="CI82" s="58"/>
      <c r="CJ82" s="58"/>
      <c r="CK82" s="58"/>
      <c r="CL82" s="58"/>
      <c r="CM82" s="58">
        <v>941.19150000000002</v>
      </c>
      <c r="CN82" s="58">
        <v>2819.797</v>
      </c>
      <c r="CO82" s="58"/>
      <c r="CP82" s="58"/>
      <c r="CQ82" s="58"/>
      <c r="CR82" s="58"/>
      <c r="CS82" s="58">
        <v>184.6705</v>
      </c>
      <c r="CT82" s="58">
        <v>676.58079999999995</v>
      </c>
      <c r="CU82" s="58"/>
      <c r="CV82" s="58">
        <v>804.17380000000003</v>
      </c>
      <c r="CW82" s="58"/>
      <c r="CX82" s="58">
        <v>372.08229999999998</v>
      </c>
      <c r="CY82" s="58">
        <v>927.53219999999999</v>
      </c>
      <c r="CZ82" s="58">
        <v>174.62729999999999</v>
      </c>
      <c r="DA82" s="58">
        <v>446.73379999999997</v>
      </c>
      <c r="DB82" s="58"/>
      <c r="DC82" s="58">
        <v>1690.479</v>
      </c>
      <c r="DD82" s="58">
        <v>338.20299999999997</v>
      </c>
      <c r="DE82" s="58">
        <v>1733.1849999999999</v>
      </c>
      <c r="DF82" s="58">
        <v>283.66199999999998</v>
      </c>
      <c r="DG82" s="58">
        <v>1401.0139999999999</v>
      </c>
      <c r="DH82" s="58"/>
      <c r="DI82" s="58">
        <v>502.46030000000002</v>
      </c>
      <c r="DJ82" s="58"/>
      <c r="DK82" s="58"/>
      <c r="DL82" s="58"/>
      <c r="DM82" s="58"/>
      <c r="DN82" s="58">
        <v>2806.2040000000002</v>
      </c>
      <c r="DO82" s="58">
        <v>486.21980000000002</v>
      </c>
      <c r="DP82" s="58"/>
      <c r="DQ82" s="58">
        <v>389.4563</v>
      </c>
      <c r="DR82" s="58"/>
      <c r="DS82" s="58"/>
      <c r="DT82" s="58"/>
      <c r="DU82" s="58"/>
      <c r="DV82" s="58"/>
      <c r="DW82" s="58"/>
      <c r="DX82" s="58"/>
      <c r="DY82" s="58">
        <v>2594.6770000000001</v>
      </c>
      <c r="DZ82" s="58">
        <v>3941.2579999999998</v>
      </c>
      <c r="EA82" s="58">
        <v>222.3741</v>
      </c>
      <c r="EB82" s="58"/>
      <c r="EC82" s="58">
        <v>460.89069999999998</v>
      </c>
      <c r="ED82" s="58"/>
      <c r="EE82" s="58">
        <v>201.13460000000001</v>
      </c>
      <c r="EF82" s="58"/>
      <c r="EG82" s="58">
        <v>304.29230000000001</v>
      </c>
      <c r="EH82" s="58">
        <v>811.30340000000001</v>
      </c>
      <c r="EI82" s="58"/>
      <c r="EJ82" s="58"/>
      <c r="EK82" s="58"/>
      <c r="EL82" s="58"/>
      <c r="EM82" s="58"/>
      <c r="EN82" s="58"/>
      <c r="EO82" s="58"/>
      <c r="EP82" s="58"/>
      <c r="EQ82" s="58">
        <v>1347.1489999999999</v>
      </c>
      <c r="ER82" s="58"/>
      <c r="ES82" s="58">
        <v>658.23919999999998</v>
      </c>
      <c r="ET82" s="58"/>
      <c r="EU82" s="58"/>
      <c r="EV82" s="58">
        <v>73.182959999999994</v>
      </c>
      <c r="EW82" s="58"/>
      <c r="EX82" s="58"/>
      <c r="EY82" s="58"/>
      <c r="EZ82" s="58">
        <v>1752.3440000000001</v>
      </c>
      <c r="FA82" s="58">
        <v>4154.2250000000004</v>
      </c>
      <c r="FB82" s="58"/>
      <c r="FC82" s="58"/>
      <c r="FD82" s="58">
        <v>723.48109999999997</v>
      </c>
      <c r="FE82" s="58"/>
      <c r="FF82" s="58">
        <v>346.78399999999999</v>
      </c>
      <c r="FG82" s="58">
        <v>1541.8440000000001</v>
      </c>
      <c r="FH82" s="58">
        <v>253.07060000000001</v>
      </c>
      <c r="FI82" s="58">
        <v>792.90769999999998</v>
      </c>
      <c r="FJ82" s="58"/>
      <c r="FK82" s="58">
        <v>822.27710000000002</v>
      </c>
      <c r="FL82" s="58">
        <v>2976.8209999999999</v>
      </c>
      <c r="FM82" s="58"/>
      <c r="FN82" s="58">
        <v>558.7242</v>
      </c>
      <c r="FO82" s="58"/>
      <c r="FP82" s="58"/>
      <c r="FQ82" s="58">
        <v>760.75990000000002</v>
      </c>
      <c r="FR82" s="58"/>
      <c r="FS82" s="58">
        <v>1766.797</v>
      </c>
      <c r="FT82" s="58"/>
      <c r="FU82" s="58"/>
      <c r="FV82" s="58"/>
      <c r="FW82" s="58"/>
      <c r="FX82" s="58"/>
      <c r="FY82" s="58">
        <v>2320.973</v>
      </c>
      <c r="FZ82" s="58"/>
      <c r="GA82" s="58"/>
      <c r="GB82" s="58"/>
      <c r="GC82" s="58"/>
      <c r="GD82" s="58"/>
      <c r="GE82" s="58"/>
      <c r="GF82" s="58"/>
      <c r="GG82" s="58"/>
      <c r="GH82" s="58"/>
      <c r="GI82" s="58"/>
      <c r="GJ82" s="58">
        <v>1371.625</v>
      </c>
      <c r="GK82" s="58">
        <v>902.78390000000002</v>
      </c>
      <c r="GL82" s="58">
        <v>793.59469999999999</v>
      </c>
      <c r="GM82" s="58"/>
      <c r="GN82" s="58"/>
      <c r="GO82" s="58"/>
      <c r="GP82" s="58"/>
      <c r="GQ82" s="58"/>
      <c r="GR82" s="58">
        <v>686.30550000000005</v>
      </c>
      <c r="GS82" s="58"/>
      <c r="GT82" s="58"/>
      <c r="GU82" s="58"/>
      <c r="GV82" s="58"/>
      <c r="GW82" s="58"/>
      <c r="GX82" s="58">
        <v>5174.3959999999997</v>
      </c>
      <c r="GY82" s="58">
        <v>302.04559999999998</v>
      </c>
      <c r="GZ82" s="58">
        <v>491.95740000000001</v>
      </c>
      <c r="HA82" s="58"/>
      <c r="HB82" s="58"/>
      <c r="HC82" s="58"/>
      <c r="HD82" s="58">
        <v>516.21939999999995</v>
      </c>
      <c r="HE82" s="58"/>
      <c r="HF82" s="58">
        <v>595.75229999999999</v>
      </c>
      <c r="HG82" s="58"/>
      <c r="HH82" s="58"/>
      <c r="HI82" s="58">
        <v>2025.308</v>
      </c>
      <c r="HJ82" s="58"/>
      <c r="HK82" s="58"/>
      <c r="HL82" s="58"/>
      <c r="HM82" s="58"/>
      <c r="HN82" s="58"/>
      <c r="HO82" s="58"/>
      <c r="HP82" s="58"/>
      <c r="HQ82" s="58">
        <v>378.13139999999999</v>
      </c>
      <c r="HR82" s="58"/>
      <c r="HS82" s="58"/>
      <c r="HT82" s="2"/>
    </row>
    <row r="83" spans="1:228" x14ac:dyDescent="0.75">
      <c r="A83" s="95">
        <f t="shared" si="10"/>
        <v>373</v>
      </c>
      <c r="B83" s="2" t="str">
        <f t="shared" si="10"/>
        <v>Spinach</v>
      </c>
      <c r="C83" s="60">
        <f t="shared" si="9"/>
        <v>304.27460000000002</v>
      </c>
      <c r="D83" s="40" t="str">
        <f t="shared" ref="D83:K114" si="11">IF(SUMIF($R$4:$HS$4,D$4,$R83:$HS83)=0,"",SUMIF($R$4:$HS$4,D$4,$R83:$HS83))</f>
        <v/>
      </c>
      <c r="E83" s="40" t="str">
        <f t="shared" si="11"/>
        <v/>
      </c>
      <c r="F83" s="40">
        <f t="shared" si="11"/>
        <v>304.27460000000002</v>
      </c>
      <c r="G83" s="40" t="str">
        <f t="shared" si="11"/>
        <v/>
      </c>
      <c r="H83" s="40" t="str">
        <f t="shared" si="11"/>
        <v/>
      </c>
      <c r="I83" s="40" t="str">
        <f t="shared" si="11"/>
        <v/>
      </c>
      <c r="J83" s="40" t="str">
        <f t="shared" si="11"/>
        <v/>
      </c>
      <c r="K83" s="40" t="str">
        <f t="shared" si="11"/>
        <v/>
      </c>
      <c r="L83" s="2"/>
      <c r="M83" s="70" t="s">
        <v>1029</v>
      </c>
      <c r="N83" s="70" t="s">
        <v>505</v>
      </c>
      <c r="O83" s="2" t="s">
        <v>4</v>
      </c>
      <c r="P83" s="58">
        <v>373</v>
      </c>
      <c r="Q83" s="60" t="s">
        <v>857</v>
      </c>
      <c r="R83" s="60"/>
      <c r="S83" s="60"/>
      <c r="T83" s="60">
        <v>519.71040000000005</v>
      </c>
      <c r="U83" s="60"/>
      <c r="V83" s="60"/>
      <c r="W83" s="60"/>
      <c r="X83" s="60"/>
      <c r="Y83" s="60"/>
      <c r="Z83" s="60">
        <v>6316.866</v>
      </c>
      <c r="AA83" s="60">
        <v>1800.548</v>
      </c>
      <c r="AB83" s="60"/>
      <c r="AC83" s="60"/>
      <c r="AD83" s="60">
        <v>417.14980000000003</v>
      </c>
      <c r="AE83" s="60"/>
      <c r="AF83" s="60"/>
      <c r="AG83" s="60">
        <v>167.75530000000001</v>
      </c>
      <c r="AH83" s="60">
        <v>116.8879</v>
      </c>
      <c r="AI83" s="60"/>
      <c r="AJ83" s="60"/>
      <c r="AK83" s="60"/>
      <c r="AL83" s="60"/>
      <c r="AM83" s="60"/>
      <c r="AN83" s="60"/>
      <c r="AO83" s="60"/>
      <c r="AP83" s="60"/>
      <c r="AQ83" s="60"/>
      <c r="AR83" s="60">
        <v>1490.1210000000001</v>
      </c>
      <c r="AS83" s="60"/>
      <c r="AT83" s="60"/>
      <c r="AU83" s="60"/>
      <c r="AV83" s="60">
        <v>1537.365</v>
      </c>
      <c r="AW83" s="60">
        <v>1149.441</v>
      </c>
      <c r="AX83" s="60"/>
      <c r="AY83" s="60">
        <v>539.74839999999995</v>
      </c>
      <c r="AZ83" s="60"/>
      <c r="BA83" s="60"/>
      <c r="BB83" s="60"/>
      <c r="BC83" s="60">
        <v>1136.434</v>
      </c>
      <c r="BD83" s="60"/>
      <c r="BE83" s="60">
        <v>263.86180000000002</v>
      </c>
      <c r="BF83" s="60"/>
      <c r="BG83" s="60"/>
      <c r="BH83" s="60"/>
      <c r="BI83" s="60"/>
      <c r="BJ83" s="60"/>
      <c r="BK83" s="60">
        <v>873.90419999999995</v>
      </c>
      <c r="BL83" s="60">
        <v>1735.0419999999999</v>
      </c>
      <c r="BM83" s="60"/>
      <c r="BN83" s="60"/>
      <c r="BO83" s="60"/>
      <c r="BP83" s="60"/>
      <c r="BQ83" s="60"/>
      <c r="BR83" s="60"/>
      <c r="BS83" s="58">
        <v>169.87649999999999</v>
      </c>
      <c r="BT83" s="58"/>
      <c r="BU83" s="58"/>
      <c r="BV83" s="58">
        <v>669.95820000000003</v>
      </c>
      <c r="BW83" s="58"/>
      <c r="BX83" s="58"/>
      <c r="BY83" s="58">
        <v>488.76179999999999</v>
      </c>
      <c r="BZ83" s="58"/>
      <c r="CA83" s="58">
        <v>1253.778</v>
      </c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>
        <v>691.10820000000001</v>
      </c>
      <c r="CN83" s="58"/>
      <c r="CO83" s="58"/>
      <c r="CP83" s="58"/>
      <c r="CQ83" s="58"/>
      <c r="CR83" s="58"/>
      <c r="CS83" s="58"/>
      <c r="CT83" s="58"/>
      <c r="CU83" s="58"/>
      <c r="CV83" s="58">
        <v>83.639449999999997</v>
      </c>
      <c r="CW83" s="58">
        <v>402.44029999999998</v>
      </c>
      <c r="CX83" s="58"/>
      <c r="CY83" s="58"/>
      <c r="CZ83" s="58">
        <v>219.13579999999999</v>
      </c>
      <c r="DA83" s="58">
        <v>557.18799999999999</v>
      </c>
      <c r="DB83" s="58"/>
      <c r="DC83" s="58">
        <v>3281.7710000000002</v>
      </c>
      <c r="DD83" s="58">
        <v>720.24609999999996</v>
      </c>
      <c r="DE83" s="58">
        <v>556.67610000000002</v>
      </c>
      <c r="DF83" s="58">
        <v>283.90600000000001</v>
      </c>
      <c r="DG83" s="58">
        <v>4002.87</v>
      </c>
      <c r="DH83" s="58"/>
      <c r="DI83" s="58">
        <v>164.12219999999999</v>
      </c>
      <c r="DJ83" s="58"/>
      <c r="DK83" s="58"/>
      <c r="DL83" s="58"/>
      <c r="DM83" s="58"/>
      <c r="DN83" s="58">
        <v>1667.12</v>
      </c>
      <c r="DO83" s="58">
        <v>617.20349999999996</v>
      </c>
      <c r="DP83" s="58"/>
      <c r="DQ83" s="58">
        <v>743.51700000000005</v>
      </c>
      <c r="DR83" s="58"/>
      <c r="DS83" s="58"/>
      <c r="DT83" s="58"/>
      <c r="DU83" s="58"/>
      <c r="DV83" s="58"/>
      <c r="DW83" s="58"/>
      <c r="DX83" s="58">
        <v>5267.3109999999997</v>
      </c>
      <c r="DY83" s="58"/>
      <c r="DZ83" s="58"/>
      <c r="EA83" s="58"/>
      <c r="EB83" s="58"/>
      <c r="EC83" s="58"/>
      <c r="ED83" s="58"/>
      <c r="EE83" s="58">
        <v>304.27460000000002</v>
      </c>
      <c r="EF83" s="58"/>
      <c r="EG83" s="58">
        <v>141.2826</v>
      </c>
      <c r="EH83" s="58"/>
      <c r="EI83" s="58"/>
      <c r="EJ83" s="58"/>
      <c r="EK83" s="58"/>
      <c r="EL83" s="58"/>
      <c r="EM83" s="58"/>
      <c r="EN83" s="58"/>
      <c r="EO83" s="58"/>
      <c r="EP83" s="58"/>
      <c r="EQ83" s="58"/>
      <c r="ER83" s="58"/>
      <c r="ES83" s="58">
        <v>461.08760000000001</v>
      </c>
      <c r="ET83" s="58"/>
      <c r="EU83" s="58"/>
      <c r="EV83" s="58"/>
      <c r="EW83" s="58"/>
      <c r="EX83" s="58"/>
      <c r="EY83" s="58"/>
      <c r="EZ83" s="58">
        <v>504.14060000000001</v>
      </c>
      <c r="FA83" s="58"/>
      <c r="FB83" s="58"/>
      <c r="FC83" s="58"/>
      <c r="FD83" s="58">
        <v>592.38940000000002</v>
      </c>
      <c r="FE83" s="58"/>
      <c r="FF83" s="58">
        <v>160.69659999999999</v>
      </c>
      <c r="FG83" s="58"/>
      <c r="FH83" s="58">
        <v>302.58609999999999</v>
      </c>
      <c r="FI83" s="58"/>
      <c r="FJ83" s="58"/>
      <c r="FK83" s="58"/>
      <c r="FL83" s="58"/>
      <c r="FM83" s="58"/>
      <c r="FN83" s="58">
        <v>766.80020000000002</v>
      </c>
      <c r="FO83" s="58"/>
      <c r="FP83" s="58"/>
      <c r="FQ83" s="58">
        <v>550.44150000000002</v>
      </c>
      <c r="FR83" s="58"/>
      <c r="FS83" s="58">
        <v>1377.2619999999999</v>
      </c>
      <c r="FT83" s="58"/>
      <c r="FU83" s="58"/>
      <c r="FV83" s="58"/>
      <c r="FW83" s="58"/>
      <c r="FX83" s="58"/>
      <c r="FY83" s="58">
        <v>690.2124</v>
      </c>
      <c r="FZ83" s="58"/>
      <c r="GA83" s="58"/>
      <c r="GB83" s="58"/>
      <c r="GC83" s="58"/>
      <c r="GD83" s="58"/>
      <c r="GE83" s="58"/>
      <c r="GF83" s="58"/>
      <c r="GG83" s="58"/>
      <c r="GH83" s="58"/>
      <c r="GI83" s="58"/>
      <c r="GJ83" s="58">
        <v>200.33250000000001</v>
      </c>
      <c r="GK83" s="58">
        <v>2581.1660000000002</v>
      </c>
      <c r="GL83" s="58"/>
      <c r="GM83" s="58"/>
      <c r="GN83" s="58"/>
      <c r="GO83" s="58"/>
      <c r="GP83" s="58"/>
      <c r="GQ83" s="58"/>
      <c r="GR83" s="58"/>
      <c r="GS83" s="58"/>
      <c r="GT83" s="58"/>
      <c r="GU83" s="58"/>
      <c r="GV83" s="58"/>
      <c r="GW83" s="58"/>
      <c r="GX83" s="58"/>
      <c r="GY83" s="58">
        <v>364.38310000000001</v>
      </c>
      <c r="GZ83" s="58">
        <v>523.56129999999996</v>
      </c>
      <c r="HA83" s="58"/>
      <c r="HB83" s="58"/>
      <c r="HC83" s="58"/>
      <c r="HD83" s="58"/>
      <c r="HE83" s="58"/>
      <c r="HF83" s="58">
        <v>1078.077</v>
      </c>
      <c r="HG83" s="58"/>
      <c r="HH83" s="58"/>
      <c r="HI83" s="58">
        <v>898.80539999999996</v>
      </c>
      <c r="HJ83" s="58"/>
      <c r="HK83" s="58"/>
      <c r="HL83" s="58"/>
      <c r="HM83" s="58"/>
      <c r="HN83" s="58"/>
      <c r="HO83" s="58"/>
      <c r="HP83" s="58"/>
      <c r="HQ83" s="58"/>
      <c r="HR83" s="58"/>
      <c r="HS83" s="58"/>
      <c r="HT83" s="2"/>
    </row>
    <row r="84" spans="1:228" x14ac:dyDescent="0.75">
      <c r="A84" s="95">
        <f t="shared" si="10"/>
        <v>388</v>
      </c>
      <c r="B84" s="2" t="str">
        <f t="shared" si="10"/>
        <v>Tomatoes</v>
      </c>
      <c r="C84" s="60">
        <f t="shared" si="9"/>
        <v>957.97702499999991</v>
      </c>
      <c r="D84" s="40">
        <f t="shared" si="11"/>
        <v>1084.375</v>
      </c>
      <c r="E84" s="40">
        <f t="shared" si="11"/>
        <v>806.50120000000004</v>
      </c>
      <c r="F84" s="40">
        <f t="shared" si="11"/>
        <v>404.65390000000002</v>
      </c>
      <c r="G84" s="40">
        <f t="shared" si="11"/>
        <v>1536.3779999999999</v>
      </c>
      <c r="H84" s="40" t="str">
        <f t="shared" si="11"/>
        <v/>
      </c>
      <c r="I84" s="40" t="str">
        <f t="shared" si="11"/>
        <v/>
      </c>
      <c r="J84" s="40" t="str">
        <f t="shared" si="11"/>
        <v/>
      </c>
      <c r="K84" s="40" t="str">
        <f t="shared" si="11"/>
        <v/>
      </c>
      <c r="L84" s="2"/>
      <c r="M84" s="70" t="s">
        <v>1028</v>
      </c>
      <c r="N84" s="70" t="s">
        <v>431</v>
      </c>
      <c r="O84" s="2" t="s">
        <v>4</v>
      </c>
      <c r="P84" s="58">
        <v>388</v>
      </c>
      <c r="Q84" s="60" t="s">
        <v>858</v>
      </c>
      <c r="R84" s="60"/>
      <c r="S84" s="60">
        <v>191.7286</v>
      </c>
      <c r="T84" s="60">
        <v>483.39819999999997</v>
      </c>
      <c r="U84" s="60"/>
      <c r="V84" s="60">
        <v>771.79409999999996</v>
      </c>
      <c r="W84" s="60">
        <v>212.5737</v>
      </c>
      <c r="X84" s="60"/>
      <c r="Y84" s="60">
        <v>2257.085</v>
      </c>
      <c r="Z84" s="60">
        <v>709.6848</v>
      </c>
      <c r="AA84" s="60">
        <v>969.24620000000004</v>
      </c>
      <c r="AB84" s="60">
        <v>600.74699999999996</v>
      </c>
      <c r="AC84" s="60"/>
      <c r="AD84" s="60">
        <v>788.71410000000003</v>
      </c>
      <c r="AE84" s="60">
        <v>657.1422</v>
      </c>
      <c r="AF84" s="60">
        <v>182.17089999999999</v>
      </c>
      <c r="AG84" s="60">
        <v>329.5677</v>
      </c>
      <c r="AH84" s="60">
        <v>570.70799999999997</v>
      </c>
      <c r="AI84" s="60"/>
      <c r="AJ84" s="60"/>
      <c r="AK84" s="60">
        <v>684.24680000000001</v>
      </c>
      <c r="AL84" s="60">
        <v>1204.2239999999999</v>
      </c>
      <c r="AM84" s="60">
        <v>1536.3779999999999</v>
      </c>
      <c r="AN84" s="60"/>
      <c r="AO84" s="60">
        <v>256.50049999999999</v>
      </c>
      <c r="AP84" s="60">
        <v>983.74220000000003</v>
      </c>
      <c r="AQ84" s="60">
        <v>2271.9969999999998</v>
      </c>
      <c r="AR84" s="60">
        <v>2845.8229999999999</v>
      </c>
      <c r="AS84" s="60">
        <v>630.98659999999995</v>
      </c>
      <c r="AT84" s="60"/>
      <c r="AU84" s="60"/>
      <c r="AV84" s="60">
        <v>168.2175</v>
      </c>
      <c r="AW84" s="60">
        <v>2581.837</v>
      </c>
      <c r="AX84" s="60">
        <v>721.08280000000002</v>
      </c>
      <c r="AY84" s="60">
        <v>465.041</v>
      </c>
      <c r="AZ84" s="60">
        <v>288.75439999999998</v>
      </c>
      <c r="BA84" s="60">
        <v>506.46530000000001</v>
      </c>
      <c r="BB84" s="60"/>
      <c r="BC84" s="60">
        <v>1317.1320000000001</v>
      </c>
      <c r="BD84" s="60">
        <v>3755.38</v>
      </c>
      <c r="BE84" s="60">
        <v>437.0917</v>
      </c>
      <c r="BF84" s="60"/>
      <c r="BG84" s="60">
        <v>1867.066</v>
      </c>
      <c r="BH84" s="60">
        <v>1084.375</v>
      </c>
      <c r="BI84" s="60"/>
      <c r="BJ84" s="60"/>
      <c r="BK84" s="60">
        <v>965.30139999999994</v>
      </c>
      <c r="BL84" s="60">
        <v>1663.557</v>
      </c>
      <c r="BM84" s="60"/>
      <c r="BN84" s="60"/>
      <c r="BO84" s="60">
        <v>1755.903</v>
      </c>
      <c r="BP84" s="60">
        <v>415.1422</v>
      </c>
      <c r="BQ84" s="60">
        <v>513.25599999999997</v>
      </c>
      <c r="BR84" s="60">
        <v>488.15379999999999</v>
      </c>
      <c r="BS84" s="58">
        <v>187.76920000000001</v>
      </c>
      <c r="BT84" s="58"/>
      <c r="BU84" s="58"/>
      <c r="BV84" s="58">
        <v>442.67129999999997</v>
      </c>
      <c r="BW84" s="58">
        <v>1472.3920000000001</v>
      </c>
      <c r="BX84" s="58">
        <v>295.13720000000001</v>
      </c>
      <c r="BY84" s="58">
        <v>1991.752</v>
      </c>
      <c r="BZ84" s="58">
        <v>1934.26</v>
      </c>
      <c r="CA84" s="58">
        <v>941.65369999999996</v>
      </c>
      <c r="CB84" s="58"/>
      <c r="CC84" s="58"/>
      <c r="CD84" s="58"/>
      <c r="CE84" s="58">
        <v>806.74130000000002</v>
      </c>
      <c r="CF84" s="58">
        <v>343.39690000000002</v>
      </c>
      <c r="CG84" s="58">
        <v>387.71069999999997</v>
      </c>
      <c r="CH84" s="58"/>
      <c r="CI84" s="58"/>
      <c r="CJ84" s="58"/>
      <c r="CK84" s="58"/>
      <c r="CL84" s="58"/>
      <c r="CM84" s="58">
        <v>580.7604</v>
      </c>
      <c r="CN84" s="58">
        <v>1729.6479999999999</v>
      </c>
      <c r="CO84" s="58"/>
      <c r="CP84" s="58"/>
      <c r="CQ84" s="58"/>
      <c r="CR84" s="58">
        <v>1398.1389999999999</v>
      </c>
      <c r="CS84" s="58">
        <v>490.70139999999998</v>
      </c>
      <c r="CT84" s="58">
        <v>547.12620000000004</v>
      </c>
      <c r="CU84" s="58"/>
      <c r="CV84" s="58">
        <v>361.24650000000003</v>
      </c>
      <c r="CW84" s="58">
        <v>610.28719999999998</v>
      </c>
      <c r="CX84" s="58">
        <v>296.93799999999999</v>
      </c>
      <c r="CY84" s="58">
        <v>1652.9110000000001</v>
      </c>
      <c r="CZ84" s="58">
        <v>170.8202</v>
      </c>
      <c r="DA84" s="58">
        <v>431.92649999999998</v>
      </c>
      <c r="DB84" s="58">
        <v>4146.7749999999996</v>
      </c>
      <c r="DC84" s="58">
        <v>1028.693</v>
      </c>
      <c r="DD84" s="58">
        <v>900.47029999999995</v>
      </c>
      <c r="DE84" s="58">
        <v>1226.8040000000001</v>
      </c>
      <c r="DF84" s="58">
        <v>268.3098</v>
      </c>
      <c r="DG84" s="58">
        <v>2502.701</v>
      </c>
      <c r="DH84" s="58">
        <v>733.30110000000002</v>
      </c>
      <c r="DI84" s="58">
        <v>651.04780000000005</v>
      </c>
      <c r="DJ84" s="58">
        <v>444.28949999999998</v>
      </c>
      <c r="DK84" s="58"/>
      <c r="DL84" s="58"/>
      <c r="DM84" s="58">
        <v>2246.5819999999999</v>
      </c>
      <c r="DN84" s="58">
        <v>1550.586</v>
      </c>
      <c r="DO84" s="58">
        <v>395.45069999999998</v>
      </c>
      <c r="DP84" s="58"/>
      <c r="DQ84" s="58">
        <v>508.80099999999999</v>
      </c>
      <c r="DR84" s="58"/>
      <c r="DS84" s="58"/>
      <c r="DT84" s="58">
        <v>2771.3760000000002</v>
      </c>
      <c r="DU84" s="58"/>
      <c r="DV84" s="58">
        <v>513.58950000000004</v>
      </c>
      <c r="DW84" s="58"/>
      <c r="DX84" s="58">
        <v>944.07299999999998</v>
      </c>
      <c r="DY84" s="58">
        <v>2578.1179999999999</v>
      </c>
      <c r="DZ84" s="58">
        <v>1409.6669999999999</v>
      </c>
      <c r="EA84" s="58">
        <v>214.03540000000001</v>
      </c>
      <c r="EB84" s="58">
        <v>154.73830000000001</v>
      </c>
      <c r="EC84" s="58">
        <v>224.09440000000001</v>
      </c>
      <c r="ED84" s="58">
        <v>2150.3710000000001</v>
      </c>
      <c r="EE84" s="58">
        <v>404.65390000000002</v>
      </c>
      <c r="EF84" s="58"/>
      <c r="EG84" s="58">
        <v>677.22080000000005</v>
      </c>
      <c r="EH84" s="58">
        <v>775.92830000000004</v>
      </c>
      <c r="EI84" s="58">
        <v>942.97410000000002</v>
      </c>
      <c r="EJ84" s="58"/>
      <c r="EK84" s="58"/>
      <c r="EL84" s="58"/>
      <c r="EM84" s="58">
        <v>934.29409999999996</v>
      </c>
      <c r="EN84" s="58"/>
      <c r="EO84" s="58"/>
      <c r="EP84" s="58"/>
      <c r="EQ84" s="58">
        <v>914.99620000000004</v>
      </c>
      <c r="ER84" s="58">
        <v>42.922649999999997</v>
      </c>
      <c r="ES84" s="58">
        <v>600.62270000000001</v>
      </c>
      <c r="ET84" s="58">
        <v>311.76299999999998</v>
      </c>
      <c r="EU84" s="58"/>
      <c r="EV84" s="58">
        <v>991.35180000000003</v>
      </c>
      <c r="EW84" s="58">
        <v>432.34030000000001</v>
      </c>
      <c r="EX84" s="58">
        <v>806.50120000000004</v>
      </c>
      <c r="EY84" s="58"/>
      <c r="EZ84" s="58">
        <v>760.86019999999996</v>
      </c>
      <c r="FA84" s="58">
        <v>2725.0569999999998</v>
      </c>
      <c r="FB84" s="58"/>
      <c r="FC84" s="58"/>
      <c r="FD84" s="58">
        <v>1072.7349999999999</v>
      </c>
      <c r="FE84" s="58">
        <v>302.7654</v>
      </c>
      <c r="FF84" s="58">
        <v>170.73570000000001</v>
      </c>
      <c r="FG84" s="58">
        <v>1515.1</v>
      </c>
      <c r="FH84" s="58">
        <v>295.32229999999998</v>
      </c>
      <c r="FI84" s="58">
        <v>323.73930000000001</v>
      </c>
      <c r="FJ84" s="58"/>
      <c r="FK84" s="58">
        <v>457.7364</v>
      </c>
      <c r="FL84" s="58">
        <v>1028.3019999999999</v>
      </c>
      <c r="FM84" s="58"/>
      <c r="FN84" s="58">
        <v>695.53099999999995</v>
      </c>
      <c r="FO84" s="58">
        <v>825.69539999999995</v>
      </c>
      <c r="FP84" s="58"/>
      <c r="FQ84" s="58">
        <v>422.55939999999998</v>
      </c>
      <c r="FR84" s="58"/>
      <c r="FS84" s="58">
        <v>814.85990000000004</v>
      </c>
      <c r="FT84" s="58">
        <v>1158.663</v>
      </c>
      <c r="FU84" s="58">
        <v>535.39589999999998</v>
      </c>
      <c r="FV84" s="58">
        <v>1754.01</v>
      </c>
      <c r="FW84" s="58"/>
      <c r="FX84" s="58">
        <v>489.55579999999998</v>
      </c>
      <c r="FY84" s="58">
        <v>2463.5340000000001</v>
      </c>
      <c r="FZ84" s="58"/>
      <c r="GA84" s="58"/>
      <c r="GB84" s="58">
        <v>3304.49</v>
      </c>
      <c r="GC84" s="58"/>
      <c r="GD84" s="58"/>
      <c r="GE84" s="58"/>
      <c r="GF84" s="58">
        <v>413.92689999999999</v>
      </c>
      <c r="GG84" s="58"/>
      <c r="GH84" s="58"/>
      <c r="GI84" s="58">
        <v>1737.18</v>
      </c>
      <c r="GJ84" s="58">
        <v>783.89009999999996</v>
      </c>
      <c r="GK84" s="58">
        <v>1548.19</v>
      </c>
      <c r="GL84" s="58">
        <v>1654.546</v>
      </c>
      <c r="GM84" s="58"/>
      <c r="GN84" s="58">
        <v>2956.3710000000001</v>
      </c>
      <c r="GO84" s="58"/>
      <c r="GP84" s="58"/>
      <c r="GQ84" s="58">
        <v>614.82100000000003</v>
      </c>
      <c r="GR84" s="58">
        <v>392.70150000000001</v>
      </c>
      <c r="GS84" s="58">
        <v>210.328</v>
      </c>
      <c r="GT84" s="58"/>
      <c r="GU84" s="58">
        <v>183.4785</v>
      </c>
      <c r="GV84" s="58">
        <v>1093.058</v>
      </c>
      <c r="GW84" s="58"/>
      <c r="GX84" s="58">
        <v>1761.0409999999999</v>
      </c>
      <c r="GY84" s="58">
        <v>136.37569999999999</v>
      </c>
      <c r="GZ84" s="58">
        <v>461.70159999999998</v>
      </c>
      <c r="HA84" s="58"/>
      <c r="HB84" s="58">
        <v>281.25549999999998</v>
      </c>
      <c r="HC84" s="58"/>
      <c r="HD84" s="58">
        <v>142.7508</v>
      </c>
      <c r="HE84" s="58">
        <v>1493.1679999999999</v>
      </c>
      <c r="HF84" s="58">
        <v>960.12909999999999</v>
      </c>
      <c r="HG84" s="58"/>
      <c r="HH84" s="58"/>
      <c r="HI84" s="58">
        <v>3421.4520000000002</v>
      </c>
      <c r="HJ84" s="58"/>
      <c r="HK84" s="58"/>
      <c r="HL84" s="58"/>
      <c r="HM84" s="58"/>
      <c r="HN84" s="58"/>
      <c r="HO84" s="58"/>
      <c r="HP84" s="58">
        <v>1091.6859999999999</v>
      </c>
      <c r="HQ84" s="58">
        <v>323.55309999999997</v>
      </c>
      <c r="HR84" s="58">
        <v>670.40409999999997</v>
      </c>
      <c r="HS84" s="58"/>
      <c r="HT84" s="2"/>
    </row>
    <row r="85" spans="1:228" x14ac:dyDescent="0.75">
      <c r="A85" s="95">
        <f t="shared" si="10"/>
        <v>393</v>
      </c>
      <c r="B85" s="2" t="str">
        <f t="shared" si="10"/>
        <v>Cauliflowers and broccoli</v>
      </c>
      <c r="C85" s="60">
        <f t="shared" si="9"/>
        <v>475.51794999999998</v>
      </c>
      <c r="D85" s="40">
        <f t="shared" si="11"/>
        <v>688.62739999999997</v>
      </c>
      <c r="E85" s="40" t="str">
        <f t="shared" si="11"/>
        <v/>
      </c>
      <c r="F85" s="40">
        <f t="shared" si="11"/>
        <v>262.4085</v>
      </c>
      <c r="G85" s="40" t="str">
        <f t="shared" si="11"/>
        <v/>
      </c>
      <c r="H85" s="40" t="str">
        <f t="shared" si="11"/>
        <v/>
      </c>
      <c r="I85" s="40" t="str">
        <f t="shared" si="11"/>
        <v/>
      </c>
      <c r="J85" s="40" t="str">
        <f t="shared" si="11"/>
        <v/>
      </c>
      <c r="K85" s="40" t="str">
        <f t="shared" si="11"/>
        <v/>
      </c>
      <c r="L85" s="2"/>
      <c r="M85" s="70" t="s">
        <v>1031</v>
      </c>
      <c r="N85" s="70" t="s">
        <v>508</v>
      </c>
      <c r="O85" s="2" t="s">
        <v>4</v>
      </c>
      <c r="P85" s="58">
        <v>393</v>
      </c>
      <c r="Q85" s="60" t="s">
        <v>859</v>
      </c>
      <c r="R85" s="60"/>
      <c r="S85" s="60"/>
      <c r="T85" s="60">
        <v>804.13099999999997</v>
      </c>
      <c r="U85" s="60"/>
      <c r="V85" s="60"/>
      <c r="W85" s="60">
        <v>257.21699999999998</v>
      </c>
      <c r="X85" s="60"/>
      <c r="Y85" s="60"/>
      <c r="Z85" s="60">
        <v>638.34079999999994</v>
      </c>
      <c r="AA85" s="60">
        <v>615.4905</v>
      </c>
      <c r="AB85" s="60"/>
      <c r="AC85" s="60"/>
      <c r="AD85" s="60">
        <v>987.01070000000004</v>
      </c>
      <c r="AE85" s="60"/>
      <c r="AF85" s="60"/>
      <c r="AG85" s="60">
        <v>166.26750000000001</v>
      </c>
      <c r="AH85" s="60">
        <v>319.24799999999999</v>
      </c>
      <c r="AI85" s="60"/>
      <c r="AJ85" s="60"/>
      <c r="AK85" s="60"/>
      <c r="AL85" s="60"/>
      <c r="AM85" s="60"/>
      <c r="AN85" s="60"/>
      <c r="AO85" s="60">
        <v>360.0865</v>
      </c>
      <c r="AP85" s="60"/>
      <c r="AQ85" s="60"/>
      <c r="AR85" s="60"/>
      <c r="AS85" s="60">
        <v>644.2106</v>
      </c>
      <c r="AT85" s="60"/>
      <c r="AU85" s="60"/>
      <c r="AV85" s="60">
        <v>868.84090000000003</v>
      </c>
      <c r="AW85" s="60">
        <v>2318.8649999999998</v>
      </c>
      <c r="AX85" s="60">
        <v>419.22</v>
      </c>
      <c r="AY85" s="60">
        <v>425.2946</v>
      </c>
      <c r="AZ85" s="60"/>
      <c r="BA85" s="60"/>
      <c r="BB85" s="60"/>
      <c r="BC85" s="60"/>
      <c r="BD85" s="60"/>
      <c r="BE85" s="60">
        <v>344.84309999999999</v>
      </c>
      <c r="BF85" s="60"/>
      <c r="BG85" s="60">
        <v>905.18520000000001</v>
      </c>
      <c r="BH85" s="60">
        <v>688.62739999999997</v>
      </c>
      <c r="BI85" s="60"/>
      <c r="BJ85" s="60"/>
      <c r="BK85" s="60">
        <v>825.34929999999997</v>
      </c>
      <c r="BL85" s="60">
        <v>541.17809999999997</v>
      </c>
      <c r="BM85" s="60"/>
      <c r="BN85" s="60"/>
      <c r="BO85" s="60">
        <v>1052.0239999999999</v>
      </c>
      <c r="BP85" s="60"/>
      <c r="BQ85" s="60">
        <v>578.66240000000005</v>
      </c>
      <c r="BR85" s="60">
        <v>203.99619999999999</v>
      </c>
      <c r="BS85" s="58">
        <v>110.7231</v>
      </c>
      <c r="BT85" s="58"/>
      <c r="BU85" s="58"/>
      <c r="BV85" s="58">
        <v>479.28730000000002</v>
      </c>
      <c r="BW85" s="58">
        <v>943.16390000000001</v>
      </c>
      <c r="BX85" s="58"/>
      <c r="BY85" s="58">
        <v>1418.0050000000001</v>
      </c>
      <c r="BZ85" s="58"/>
      <c r="CA85" s="58">
        <v>309.03370000000001</v>
      </c>
      <c r="CB85" s="58"/>
      <c r="CC85" s="58"/>
      <c r="CD85" s="58"/>
      <c r="CE85" s="58">
        <v>842.07360000000006</v>
      </c>
      <c r="CF85" s="58"/>
      <c r="CG85" s="58"/>
      <c r="CH85" s="58"/>
      <c r="CI85" s="58"/>
      <c r="CJ85" s="58"/>
      <c r="CK85" s="58"/>
      <c r="CL85" s="58"/>
      <c r="CM85" s="58">
        <v>884.36220000000003</v>
      </c>
      <c r="CN85" s="58">
        <v>2927.8020000000001</v>
      </c>
      <c r="CO85" s="58"/>
      <c r="CP85" s="58"/>
      <c r="CQ85" s="58"/>
      <c r="CR85" s="58"/>
      <c r="CS85" s="58">
        <v>215.4212</v>
      </c>
      <c r="CT85" s="58">
        <v>609.06079999999997</v>
      </c>
      <c r="CU85" s="58"/>
      <c r="CV85" s="58">
        <v>472.98059999999998</v>
      </c>
      <c r="CW85" s="58"/>
      <c r="CX85" s="58">
        <v>520.44690000000003</v>
      </c>
      <c r="CY85" s="58">
        <v>708.3904</v>
      </c>
      <c r="CZ85" s="58">
        <v>238.16849999999999</v>
      </c>
      <c r="DA85" s="58">
        <v>493.8691</v>
      </c>
      <c r="DB85" s="58">
        <v>2648.8310000000001</v>
      </c>
      <c r="DC85" s="58">
        <v>876.72360000000003</v>
      </c>
      <c r="DD85" s="58">
        <v>715.44510000000002</v>
      </c>
      <c r="DE85" s="58">
        <v>1782.7159999999999</v>
      </c>
      <c r="DF85" s="58">
        <v>332.06920000000002</v>
      </c>
      <c r="DG85" s="58">
        <v>2476.5520000000001</v>
      </c>
      <c r="DH85" s="58">
        <v>599.95500000000004</v>
      </c>
      <c r="DI85" s="58">
        <v>301.12529999999998</v>
      </c>
      <c r="DJ85" s="58">
        <v>122.383</v>
      </c>
      <c r="DK85" s="58"/>
      <c r="DL85" s="58"/>
      <c r="DM85" s="58"/>
      <c r="DN85" s="58">
        <v>719.17250000000001</v>
      </c>
      <c r="DO85" s="58">
        <v>316.30500000000001</v>
      </c>
      <c r="DP85" s="58"/>
      <c r="DQ85" s="58">
        <v>451.12990000000002</v>
      </c>
      <c r="DR85" s="58"/>
      <c r="DS85" s="58"/>
      <c r="DT85" s="58"/>
      <c r="DU85" s="58"/>
      <c r="DV85" s="58"/>
      <c r="DW85" s="58"/>
      <c r="DX85" s="58">
        <v>553.72879999999998</v>
      </c>
      <c r="DY85" s="58"/>
      <c r="DZ85" s="58">
        <v>648.36469999999997</v>
      </c>
      <c r="EA85" s="58">
        <v>311.1463</v>
      </c>
      <c r="EB85" s="58">
        <v>312.5849</v>
      </c>
      <c r="EC85" s="58">
        <v>266.31009999999998</v>
      </c>
      <c r="ED85" s="58"/>
      <c r="EE85" s="58">
        <v>262.4085</v>
      </c>
      <c r="EF85" s="58"/>
      <c r="EG85" s="58">
        <v>165.15610000000001</v>
      </c>
      <c r="EH85" s="58"/>
      <c r="EI85" s="58">
        <v>274.84359999999998</v>
      </c>
      <c r="EJ85" s="58"/>
      <c r="EK85" s="58"/>
      <c r="EL85" s="58"/>
      <c r="EM85" s="58"/>
      <c r="EN85" s="58"/>
      <c r="EO85" s="58"/>
      <c r="EP85" s="58"/>
      <c r="EQ85" s="58">
        <v>589.62289999999996</v>
      </c>
      <c r="ER85" s="58"/>
      <c r="ES85" s="58"/>
      <c r="ET85" s="58"/>
      <c r="EU85" s="58"/>
      <c r="EV85" s="58"/>
      <c r="EW85" s="58"/>
      <c r="EX85" s="58"/>
      <c r="EY85" s="58"/>
      <c r="EZ85" s="58">
        <v>949.70640000000003</v>
      </c>
      <c r="FA85" s="58">
        <v>1397.1469999999999</v>
      </c>
      <c r="FB85" s="58"/>
      <c r="FC85" s="58"/>
      <c r="FD85" s="58">
        <v>671.08510000000001</v>
      </c>
      <c r="FE85" s="58">
        <v>425.20049999999998</v>
      </c>
      <c r="FF85" s="58">
        <v>190.2276</v>
      </c>
      <c r="FG85" s="58"/>
      <c r="FH85" s="58">
        <v>312.04640000000001</v>
      </c>
      <c r="FI85" s="58">
        <v>690.42690000000005</v>
      </c>
      <c r="FJ85" s="58"/>
      <c r="FK85" s="58">
        <v>323.58170000000001</v>
      </c>
      <c r="FL85" s="58"/>
      <c r="FM85" s="58"/>
      <c r="FN85" s="58">
        <v>646.67939999999999</v>
      </c>
      <c r="FO85" s="58"/>
      <c r="FP85" s="58"/>
      <c r="FQ85" s="58">
        <v>634.26210000000003</v>
      </c>
      <c r="FR85" s="58"/>
      <c r="FS85" s="58">
        <v>1003.908</v>
      </c>
      <c r="FT85" s="58">
        <v>481.89120000000003</v>
      </c>
      <c r="FU85" s="58"/>
      <c r="FV85" s="58"/>
      <c r="FW85" s="58"/>
      <c r="FX85" s="58"/>
      <c r="FY85" s="58"/>
      <c r="FZ85" s="58"/>
      <c r="GA85" s="58"/>
      <c r="GB85" s="58"/>
      <c r="GC85" s="58"/>
      <c r="GD85" s="58"/>
      <c r="GE85" s="58"/>
      <c r="GF85" s="58"/>
      <c r="GG85" s="58"/>
      <c r="GH85" s="58"/>
      <c r="GI85" s="58"/>
      <c r="GJ85" s="58">
        <v>673.58389999999997</v>
      </c>
      <c r="GK85" s="58">
        <v>1010.396</v>
      </c>
      <c r="GL85" s="58">
        <v>954.21579999999994</v>
      </c>
      <c r="GM85" s="58"/>
      <c r="GN85" s="58"/>
      <c r="GO85" s="58"/>
      <c r="GP85" s="58"/>
      <c r="GQ85" s="58"/>
      <c r="GR85" s="58">
        <v>592.36649999999997</v>
      </c>
      <c r="GS85" s="58"/>
      <c r="GT85" s="58"/>
      <c r="GU85" s="58"/>
      <c r="GV85" s="58"/>
      <c r="GW85" s="58"/>
      <c r="GX85" s="58">
        <v>2084.8560000000002</v>
      </c>
      <c r="GY85" s="58">
        <v>134.0522</v>
      </c>
      <c r="GZ85" s="58">
        <v>520.10770000000002</v>
      </c>
      <c r="HA85" s="58"/>
      <c r="HB85" s="58"/>
      <c r="HC85" s="58"/>
      <c r="HD85" s="58">
        <v>281.28440000000001</v>
      </c>
      <c r="HE85" s="58"/>
      <c r="HF85" s="58">
        <v>1224.3679999999999</v>
      </c>
      <c r="HG85" s="58"/>
      <c r="HH85" s="58"/>
      <c r="HI85" s="58">
        <v>1929.4349999999999</v>
      </c>
      <c r="HJ85" s="58"/>
      <c r="HK85" s="58"/>
      <c r="HL85" s="58">
        <v>502.29790000000003</v>
      </c>
      <c r="HM85" s="58"/>
      <c r="HN85" s="58"/>
      <c r="HO85" s="58"/>
      <c r="HP85" s="58"/>
      <c r="HQ85" s="58">
        <v>475.35239999999999</v>
      </c>
      <c r="HR85" s="58"/>
      <c r="HS85" s="58"/>
      <c r="HT85" s="2"/>
    </row>
    <row r="86" spans="1:228" x14ac:dyDescent="0.75">
      <c r="A86" s="95">
        <f t="shared" si="10"/>
        <v>394</v>
      </c>
      <c r="B86" s="2" t="str">
        <f t="shared" si="10"/>
        <v>Pumpkins, squash and gourds</v>
      </c>
      <c r="C86" s="60">
        <f t="shared" si="9"/>
        <v>472.62984999999998</v>
      </c>
      <c r="D86" s="40" t="str">
        <f t="shared" si="11"/>
        <v/>
      </c>
      <c r="E86" s="40" t="str">
        <f t="shared" si="11"/>
        <v/>
      </c>
      <c r="F86" s="40">
        <f t="shared" si="11"/>
        <v>330.85739999999998</v>
      </c>
      <c r="G86" s="40">
        <f t="shared" si="11"/>
        <v>614.40229999999997</v>
      </c>
      <c r="H86" s="40" t="str">
        <f t="shared" si="11"/>
        <v/>
      </c>
      <c r="I86" s="40" t="str">
        <f t="shared" si="11"/>
        <v/>
      </c>
      <c r="J86" s="40" t="str">
        <f t="shared" si="11"/>
        <v/>
      </c>
      <c r="K86" s="40" t="str">
        <f t="shared" si="11"/>
        <v/>
      </c>
      <c r="L86" s="2"/>
      <c r="M86" s="70" t="s">
        <v>1030</v>
      </c>
      <c r="N86" s="70" t="s">
        <v>514</v>
      </c>
      <c r="O86" s="2" t="s">
        <v>4</v>
      </c>
      <c r="P86" s="58">
        <v>394</v>
      </c>
      <c r="Q86" s="60" t="s">
        <v>860</v>
      </c>
      <c r="R86" s="60"/>
      <c r="S86" s="60"/>
      <c r="T86" s="60">
        <v>457.09769999999997</v>
      </c>
      <c r="U86" s="60"/>
      <c r="V86" s="60">
        <v>505.6311</v>
      </c>
      <c r="W86" s="60"/>
      <c r="X86" s="60"/>
      <c r="Y86" s="60">
        <v>1809.741</v>
      </c>
      <c r="Z86" s="60">
        <v>605.33169999999996</v>
      </c>
      <c r="AA86" s="60">
        <v>774.37699999999995</v>
      </c>
      <c r="AB86" s="60">
        <v>363.15089999999998</v>
      </c>
      <c r="AC86" s="60"/>
      <c r="AD86" s="60"/>
      <c r="AE86" s="60"/>
      <c r="AF86" s="60"/>
      <c r="AG86" s="60">
        <v>175.542</v>
      </c>
      <c r="AH86" s="60">
        <v>250.62899999999999</v>
      </c>
      <c r="AI86" s="60"/>
      <c r="AJ86" s="60"/>
      <c r="AK86" s="60"/>
      <c r="AL86" s="60"/>
      <c r="AM86" s="60">
        <v>614.40229999999997</v>
      </c>
      <c r="AN86" s="60"/>
      <c r="AO86" s="60">
        <v>153.9999</v>
      </c>
      <c r="AP86" s="60"/>
      <c r="AQ86" s="60">
        <v>1378.423</v>
      </c>
      <c r="AR86" s="60">
        <v>928.29349999999999</v>
      </c>
      <c r="AS86" s="60">
        <v>603.69759999999997</v>
      </c>
      <c r="AT86" s="60"/>
      <c r="AU86" s="60"/>
      <c r="AV86" s="60">
        <v>270.58920000000001</v>
      </c>
      <c r="AW86" s="60">
        <v>1593.7059999999999</v>
      </c>
      <c r="AX86" s="60">
        <v>637.54459999999995</v>
      </c>
      <c r="AY86" s="60">
        <v>312.47289999999998</v>
      </c>
      <c r="AZ86" s="60">
        <v>309.22199999999998</v>
      </c>
      <c r="BA86" s="60">
        <v>100.24509999999999</v>
      </c>
      <c r="BB86" s="60"/>
      <c r="BC86" s="60"/>
      <c r="BD86" s="60"/>
      <c r="BE86" s="60">
        <v>372.2063</v>
      </c>
      <c r="BF86" s="60"/>
      <c r="BG86" s="60">
        <v>2428.1869999999999</v>
      </c>
      <c r="BH86" s="60"/>
      <c r="BI86" s="60"/>
      <c r="BJ86" s="60"/>
      <c r="BK86" s="60">
        <v>762.53530000000001</v>
      </c>
      <c r="BL86" s="60">
        <v>852.25729999999999</v>
      </c>
      <c r="BM86" s="60"/>
      <c r="BN86" s="60"/>
      <c r="BO86" s="60"/>
      <c r="BP86" s="60">
        <v>409.17579999999998</v>
      </c>
      <c r="BQ86" s="60">
        <v>699.16579999999999</v>
      </c>
      <c r="BR86" s="60">
        <v>132.7884</v>
      </c>
      <c r="BS86" s="58">
        <v>201.95160000000001</v>
      </c>
      <c r="BT86" s="58"/>
      <c r="BU86" s="58"/>
      <c r="BV86" s="58">
        <v>502.44330000000002</v>
      </c>
      <c r="BW86" s="58"/>
      <c r="BX86" s="58"/>
      <c r="BY86" s="58">
        <v>424.32089999999999</v>
      </c>
      <c r="BZ86" s="58">
        <v>1054.7270000000001</v>
      </c>
      <c r="CA86" s="58">
        <v>1100.845</v>
      </c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>
        <v>891.32460000000003</v>
      </c>
      <c r="CN86" s="58">
        <v>1050.7159999999999</v>
      </c>
      <c r="CO86" s="58"/>
      <c r="CP86" s="58"/>
      <c r="CQ86" s="58"/>
      <c r="CR86" s="58">
        <v>273.75029999999998</v>
      </c>
      <c r="CS86" s="58">
        <v>253.21</v>
      </c>
      <c r="CT86" s="58"/>
      <c r="CU86" s="58"/>
      <c r="CV86" s="58">
        <v>220.70330000000001</v>
      </c>
      <c r="CW86" s="58">
        <v>488.32389999999998</v>
      </c>
      <c r="CX86" s="58">
        <v>150.0539</v>
      </c>
      <c r="CY86" s="58"/>
      <c r="CZ86" s="58">
        <v>237.8861</v>
      </c>
      <c r="DA86" s="58">
        <v>911.38480000000004</v>
      </c>
      <c r="DB86" s="58"/>
      <c r="DC86" s="58">
        <v>786.03300000000002</v>
      </c>
      <c r="DD86" s="58">
        <v>958.37580000000003</v>
      </c>
      <c r="DE86" s="58">
        <v>693.32370000000003</v>
      </c>
      <c r="DF86" s="58">
        <v>408.77940000000001</v>
      </c>
      <c r="DG86" s="58">
        <v>1555.8230000000001</v>
      </c>
      <c r="DH86" s="58"/>
      <c r="DI86" s="58"/>
      <c r="DJ86" s="58">
        <v>90.674819999999997</v>
      </c>
      <c r="DK86" s="58"/>
      <c r="DL86" s="58"/>
      <c r="DM86" s="58"/>
      <c r="DN86" s="58">
        <v>1043.5170000000001</v>
      </c>
      <c r="DO86" s="58">
        <v>519.9633</v>
      </c>
      <c r="DP86" s="58"/>
      <c r="DQ86" s="58">
        <v>630.0403</v>
      </c>
      <c r="DR86" s="58"/>
      <c r="DS86" s="58"/>
      <c r="DT86" s="58">
        <v>1851.453</v>
      </c>
      <c r="DU86" s="58"/>
      <c r="DV86" s="58">
        <v>358.09780000000001</v>
      </c>
      <c r="DW86" s="58"/>
      <c r="DX86" s="58">
        <v>799.81600000000003</v>
      </c>
      <c r="DY86" s="58"/>
      <c r="DZ86" s="58">
        <v>603.78970000000004</v>
      </c>
      <c r="EA86" s="58">
        <v>439.29660000000001</v>
      </c>
      <c r="EB86" s="58">
        <v>83.759119999999996</v>
      </c>
      <c r="EC86" s="58"/>
      <c r="ED86" s="58"/>
      <c r="EE86" s="58">
        <v>330.85739999999998</v>
      </c>
      <c r="EF86" s="58"/>
      <c r="EG86" s="58"/>
      <c r="EH86" s="58"/>
      <c r="EI86" s="58">
        <v>493.37909999999999</v>
      </c>
      <c r="EJ86" s="58"/>
      <c r="EK86" s="58"/>
      <c r="EL86" s="58"/>
      <c r="EM86" s="58">
        <v>107.9883</v>
      </c>
      <c r="EN86" s="58"/>
      <c r="EO86" s="58"/>
      <c r="EP86" s="58"/>
      <c r="EQ86" s="58">
        <v>667.03</v>
      </c>
      <c r="ER86" s="58"/>
      <c r="ES86" s="58">
        <v>331.71769999999998</v>
      </c>
      <c r="ET86" s="58"/>
      <c r="EU86" s="58"/>
      <c r="EV86" s="58">
        <v>292.47390000000001</v>
      </c>
      <c r="EW86" s="58"/>
      <c r="EX86" s="58"/>
      <c r="EY86" s="58"/>
      <c r="EZ86" s="58">
        <v>438.49020000000002</v>
      </c>
      <c r="FA86" s="58"/>
      <c r="FB86" s="58"/>
      <c r="FC86" s="58"/>
      <c r="FD86" s="58">
        <v>449.01389999999998</v>
      </c>
      <c r="FE86" s="58">
        <v>232.4383</v>
      </c>
      <c r="FF86" s="58">
        <v>139.93350000000001</v>
      </c>
      <c r="FG86" s="58"/>
      <c r="FH86" s="58">
        <v>201.77330000000001</v>
      </c>
      <c r="FI86" s="58">
        <v>223.2329</v>
      </c>
      <c r="FJ86" s="58"/>
      <c r="FK86" s="58">
        <v>331.82780000000002</v>
      </c>
      <c r="FL86" s="58">
        <v>444.4547</v>
      </c>
      <c r="FM86" s="58"/>
      <c r="FN86" s="58">
        <v>128.03280000000001</v>
      </c>
      <c r="FO86" s="58">
        <v>416.36059999999998</v>
      </c>
      <c r="FP86" s="58"/>
      <c r="FQ86" s="58">
        <v>676.25840000000005</v>
      </c>
      <c r="FR86" s="58"/>
      <c r="FS86" s="58">
        <v>505.96289999999999</v>
      </c>
      <c r="FT86" s="58">
        <v>63.539839999999998</v>
      </c>
      <c r="FU86" s="58">
        <v>399.73390000000001</v>
      </c>
      <c r="FV86" s="58">
        <v>1395.2149999999999</v>
      </c>
      <c r="FW86" s="58"/>
      <c r="FX86" s="58"/>
      <c r="FY86" s="58"/>
      <c r="FZ86" s="58"/>
      <c r="GA86" s="58"/>
      <c r="GB86" s="58"/>
      <c r="GC86" s="58"/>
      <c r="GD86" s="58"/>
      <c r="GE86" s="58"/>
      <c r="GF86" s="58"/>
      <c r="GG86" s="58"/>
      <c r="GH86" s="58"/>
      <c r="GI86" s="58"/>
      <c r="GJ86" s="58">
        <v>1019.633</v>
      </c>
      <c r="GK86" s="58"/>
      <c r="GL86" s="58"/>
      <c r="GM86" s="58"/>
      <c r="GN86" s="58"/>
      <c r="GO86" s="58"/>
      <c r="GP86" s="58"/>
      <c r="GQ86" s="58"/>
      <c r="GR86" s="58">
        <v>431.07330000000002</v>
      </c>
      <c r="GS86" s="58"/>
      <c r="GT86" s="58"/>
      <c r="GU86" s="58"/>
      <c r="GV86" s="58"/>
      <c r="GW86" s="58"/>
      <c r="GX86" s="58">
        <v>420.54570000000001</v>
      </c>
      <c r="GY86" s="58">
        <v>227.43</v>
      </c>
      <c r="GZ86" s="58">
        <v>762.19029999999998</v>
      </c>
      <c r="HA86" s="58"/>
      <c r="HB86" s="58"/>
      <c r="HC86" s="58"/>
      <c r="HD86" s="58">
        <v>196.25700000000001</v>
      </c>
      <c r="HE86" s="58">
        <v>622.09849999999994</v>
      </c>
      <c r="HF86" s="58">
        <v>632.66669999999999</v>
      </c>
      <c r="HG86" s="58"/>
      <c r="HH86" s="58">
        <v>1683.95</v>
      </c>
      <c r="HI86" s="58">
        <v>931.16219999999998</v>
      </c>
      <c r="HJ86" s="58"/>
      <c r="HK86" s="58"/>
      <c r="HL86" s="58"/>
      <c r="HM86" s="58"/>
      <c r="HN86" s="58"/>
      <c r="HO86" s="58"/>
      <c r="HP86" s="58">
        <v>1413.3389999999999</v>
      </c>
      <c r="HQ86" s="58">
        <v>366.43009999999998</v>
      </c>
      <c r="HR86" s="58"/>
      <c r="HS86" s="58"/>
      <c r="HT86" s="2"/>
    </row>
    <row r="87" spans="1:228" x14ac:dyDescent="0.75">
      <c r="A87" s="95">
        <f t="shared" si="10"/>
        <v>397</v>
      </c>
      <c r="B87" s="2" t="str">
        <f t="shared" si="10"/>
        <v>Cucumbers and gherkins</v>
      </c>
      <c r="C87" s="60">
        <f t="shared" si="9"/>
        <v>501.7799</v>
      </c>
      <c r="D87" s="40">
        <f t="shared" si="11"/>
        <v>411.1542</v>
      </c>
      <c r="E87" s="40" t="str">
        <f t="shared" si="11"/>
        <v/>
      </c>
      <c r="F87" s="40">
        <f t="shared" si="11"/>
        <v>326.35120000000001</v>
      </c>
      <c r="G87" s="40">
        <f t="shared" si="11"/>
        <v>767.83429999999998</v>
      </c>
      <c r="H87" s="40" t="str">
        <f t="shared" si="11"/>
        <v/>
      </c>
      <c r="I87" s="40" t="str">
        <f t="shared" si="11"/>
        <v/>
      </c>
      <c r="J87" s="40" t="str">
        <f t="shared" si="11"/>
        <v/>
      </c>
      <c r="K87" s="40" t="str">
        <f t="shared" si="11"/>
        <v/>
      </c>
      <c r="L87" s="2"/>
      <c r="M87" s="70" t="s">
        <v>465</v>
      </c>
      <c r="N87" s="70" t="s">
        <v>516</v>
      </c>
      <c r="O87" s="2" t="s">
        <v>4</v>
      </c>
      <c r="P87" s="58">
        <v>397</v>
      </c>
      <c r="Q87" s="60" t="s">
        <v>861</v>
      </c>
      <c r="R87" s="60"/>
      <c r="S87" s="60"/>
      <c r="T87" s="60">
        <v>546.71500000000003</v>
      </c>
      <c r="U87" s="60"/>
      <c r="V87" s="60"/>
      <c r="W87" s="60">
        <v>345.20069999999998</v>
      </c>
      <c r="X87" s="60"/>
      <c r="Y87" s="60">
        <v>966.68089999999995</v>
      </c>
      <c r="Z87" s="60">
        <v>1818.3520000000001</v>
      </c>
      <c r="AA87" s="60">
        <v>622.16830000000004</v>
      </c>
      <c r="AB87" s="60">
        <v>500.5591</v>
      </c>
      <c r="AC87" s="60"/>
      <c r="AD87" s="60">
        <v>340.47739999999999</v>
      </c>
      <c r="AE87" s="60"/>
      <c r="AF87" s="60"/>
      <c r="AG87" s="60">
        <v>162.1951</v>
      </c>
      <c r="AH87" s="60">
        <v>674.51980000000003</v>
      </c>
      <c r="AI87" s="60"/>
      <c r="AJ87" s="60"/>
      <c r="AK87" s="60">
        <v>569.01499999999999</v>
      </c>
      <c r="AL87" s="60">
        <v>1071.9929999999999</v>
      </c>
      <c r="AM87" s="60">
        <v>767.83429999999998</v>
      </c>
      <c r="AN87" s="60"/>
      <c r="AO87" s="60">
        <v>134.0462</v>
      </c>
      <c r="AP87" s="60"/>
      <c r="AQ87" s="60">
        <v>1318.1610000000001</v>
      </c>
      <c r="AR87" s="60">
        <v>1390.306</v>
      </c>
      <c r="AS87" s="60"/>
      <c r="AT87" s="60"/>
      <c r="AU87" s="60"/>
      <c r="AV87" s="60">
        <v>459.50760000000002</v>
      </c>
      <c r="AW87" s="60">
        <v>1704.5550000000001</v>
      </c>
      <c r="AX87" s="60">
        <v>1418.646</v>
      </c>
      <c r="AY87" s="60">
        <v>448.00130000000001</v>
      </c>
      <c r="AZ87" s="60">
        <v>210.9683</v>
      </c>
      <c r="BA87" s="60">
        <v>107.1383</v>
      </c>
      <c r="BB87" s="60"/>
      <c r="BC87" s="60"/>
      <c r="BD87" s="60"/>
      <c r="BE87" s="60">
        <v>615.83789999999999</v>
      </c>
      <c r="BF87" s="60"/>
      <c r="BG87" s="60">
        <v>1676.8340000000001</v>
      </c>
      <c r="BH87" s="60">
        <v>411.1542</v>
      </c>
      <c r="BI87" s="60"/>
      <c r="BJ87" s="60"/>
      <c r="BK87" s="60">
        <v>757.95780000000002</v>
      </c>
      <c r="BL87" s="60">
        <v>634.00409999999999</v>
      </c>
      <c r="BM87" s="60"/>
      <c r="BN87" s="60"/>
      <c r="BO87" s="60">
        <v>1422.518</v>
      </c>
      <c r="BP87" s="60">
        <v>236.92009999999999</v>
      </c>
      <c r="BQ87" s="60">
        <v>235.62289999999999</v>
      </c>
      <c r="BR87" s="60">
        <v>251.98070000000001</v>
      </c>
      <c r="BS87" s="58">
        <v>174.80969999999999</v>
      </c>
      <c r="BT87" s="58"/>
      <c r="BU87" s="58"/>
      <c r="BV87" s="58">
        <v>654.01499999999999</v>
      </c>
      <c r="BW87" s="58">
        <v>851.02829999999994</v>
      </c>
      <c r="BX87" s="58">
        <v>402.82549999999998</v>
      </c>
      <c r="BY87" s="58">
        <v>1637.431</v>
      </c>
      <c r="BZ87" s="58">
        <v>1751.3969999999999</v>
      </c>
      <c r="CA87" s="58">
        <v>854.13400000000001</v>
      </c>
      <c r="CB87" s="58"/>
      <c r="CC87" s="58"/>
      <c r="CD87" s="58"/>
      <c r="CE87" s="58">
        <v>1157.2919999999999</v>
      </c>
      <c r="CF87" s="58">
        <v>405.3399</v>
      </c>
      <c r="CG87" s="58">
        <v>327.9341</v>
      </c>
      <c r="CH87" s="58"/>
      <c r="CI87" s="58"/>
      <c r="CJ87" s="58"/>
      <c r="CK87" s="58"/>
      <c r="CL87" s="58"/>
      <c r="CM87" s="58">
        <v>703.97239999999999</v>
      </c>
      <c r="CN87" s="58">
        <v>945.70979999999997</v>
      </c>
      <c r="CO87" s="58"/>
      <c r="CP87" s="58"/>
      <c r="CQ87" s="58"/>
      <c r="CR87" s="58">
        <v>273.4776</v>
      </c>
      <c r="CS87" s="58">
        <v>194.846</v>
      </c>
      <c r="CT87" s="58">
        <v>628.23630000000003</v>
      </c>
      <c r="CU87" s="58"/>
      <c r="CV87" s="58">
        <v>452.20429999999999</v>
      </c>
      <c r="CW87" s="58">
        <v>345.92090000000002</v>
      </c>
      <c r="CX87" s="58">
        <v>158.5042</v>
      </c>
      <c r="CY87" s="58">
        <v>2418.1849999999999</v>
      </c>
      <c r="CZ87" s="58">
        <v>367.74599999999998</v>
      </c>
      <c r="DA87" s="58">
        <v>934.57410000000004</v>
      </c>
      <c r="DB87" s="58">
        <v>2147.402</v>
      </c>
      <c r="DC87" s="58">
        <v>830.22239999999999</v>
      </c>
      <c r="DD87" s="58">
        <v>624.8646</v>
      </c>
      <c r="DE87" s="58">
        <v>738.56550000000004</v>
      </c>
      <c r="DF87" s="58">
        <v>352.06569999999999</v>
      </c>
      <c r="DG87" s="58">
        <v>2487.7020000000002</v>
      </c>
      <c r="DH87" s="58">
        <v>645.88220000000001</v>
      </c>
      <c r="DI87" s="58">
        <v>243.8141</v>
      </c>
      <c r="DJ87" s="58">
        <v>375.96019999999999</v>
      </c>
      <c r="DK87" s="58"/>
      <c r="DL87" s="58"/>
      <c r="DM87" s="58">
        <v>1435.037</v>
      </c>
      <c r="DN87" s="58">
        <v>920.39869999999996</v>
      </c>
      <c r="DO87" s="58">
        <v>328.85050000000001</v>
      </c>
      <c r="DP87" s="58"/>
      <c r="DQ87" s="58">
        <v>464.38339999999999</v>
      </c>
      <c r="DR87" s="58"/>
      <c r="DS87" s="58"/>
      <c r="DT87" s="58">
        <v>1340.8040000000001</v>
      </c>
      <c r="DU87" s="58"/>
      <c r="DV87" s="58">
        <v>258.0548</v>
      </c>
      <c r="DW87" s="58"/>
      <c r="DX87" s="58">
        <v>1043.365</v>
      </c>
      <c r="DY87" s="58"/>
      <c r="DZ87" s="58">
        <v>1443.1120000000001</v>
      </c>
      <c r="EA87" s="58">
        <v>327.25279999999998</v>
      </c>
      <c r="EB87" s="58">
        <v>207.5264</v>
      </c>
      <c r="EC87" s="58">
        <v>166.0378</v>
      </c>
      <c r="ED87" s="58"/>
      <c r="EE87" s="58">
        <v>326.35120000000001</v>
      </c>
      <c r="EF87" s="58"/>
      <c r="EG87" s="58">
        <v>565.76570000000004</v>
      </c>
      <c r="EH87" s="58">
        <v>444.09539999999998</v>
      </c>
      <c r="EI87" s="58"/>
      <c r="EJ87" s="58"/>
      <c r="EK87" s="58"/>
      <c r="EL87" s="58">
        <v>1917.3579999999999</v>
      </c>
      <c r="EM87" s="58"/>
      <c r="EN87" s="58"/>
      <c r="EO87" s="58"/>
      <c r="EP87" s="58"/>
      <c r="EQ87" s="58">
        <v>474.32690000000002</v>
      </c>
      <c r="ER87" s="58"/>
      <c r="ES87" s="58">
        <v>338.40120000000002</v>
      </c>
      <c r="ET87" s="58"/>
      <c r="EU87" s="58"/>
      <c r="EV87" s="58">
        <v>722.58360000000005</v>
      </c>
      <c r="EW87" s="58"/>
      <c r="EX87" s="58"/>
      <c r="EY87" s="58"/>
      <c r="EZ87" s="58">
        <v>643.37509999999997</v>
      </c>
      <c r="FA87" s="58">
        <v>2389.0259999999998</v>
      </c>
      <c r="FB87" s="58"/>
      <c r="FC87" s="58"/>
      <c r="FD87" s="58"/>
      <c r="FE87" s="58">
        <v>422.51459999999997</v>
      </c>
      <c r="FF87" s="58">
        <v>147.42169999999999</v>
      </c>
      <c r="FG87" s="58">
        <v>712.16279999999995</v>
      </c>
      <c r="FH87" s="58">
        <v>210.78059999999999</v>
      </c>
      <c r="FI87" s="58">
        <v>329.51350000000002</v>
      </c>
      <c r="FJ87" s="58"/>
      <c r="FK87" s="58">
        <v>441.81479999999999</v>
      </c>
      <c r="FL87" s="58">
        <v>692.84540000000004</v>
      </c>
      <c r="FM87" s="58"/>
      <c r="FN87" s="58">
        <v>572.48800000000006</v>
      </c>
      <c r="FO87" s="58"/>
      <c r="FP87" s="58"/>
      <c r="FQ87" s="58">
        <v>760.63930000000005</v>
      </c>
      <c r="FR87" s="58"/>
      <c r="FS87" s="58">
        <v>591.69140000000004</v>
      </c>
      <c r="FT87" s="58">
        <v>1284.394</v>
      </c>
      <c r="FU87" s="58"/>
      <c r="FV87" s="58">
        <v>1634.2840000000001</v>
      </c>
      <c r="FW87" s="58"/>
      <c r="FX87" s="58"/>
      <c r="FY87" s="58"/>
      <c r="FZ87" s="58"/>
      <c r="GA87" s="58"/>
      <c r="GB87" s="58"/>
      <c r="GC87" s="58"/>
      <c r="GD87" s="58"/>
      <c r="GE87" s="58"/>
      <c r="GF87" s="58">
        <v>253.19040000000001</v>
      </c>
      <c r="GG87" s="58"/>
      <c r="GH87" s="58"/>
      <c r="GI87" s="58">
        <v>424.00209999999998</v>
      </c>
      <c r="GJ87" s="58">
        <v>728.59580000000005</v>
      </c>
      <c r="GK87" s="58">
        <v>895.60599999999999</v>
      </c>
      <c r="GL87" s="58">
        <v>1220.4749999999999</v>
      </c>
      <c r="GM87" s="58"/>
      <c r="GN87" s="58"/>
      <c r="GO87" s="58"/>
      <c r="GP87" s="58"/>
      <c r="GQ87" s="58"/>
      <c r="GR87" s="58">
        <v>397.17439999999999</v>
      </c>
      <c r="GS87" s="58">
        <v>252.39420000000001</v>
      </c>
      <c r="GT87" s="58"/>
      <c r="GU87" s="58">
        <v>185.93279999999999</v>
      </c>
      <c r="GV87" s="58">
        <v>333.3381</v>
      </c>
      <c r="GW87" s="58"/>
      <c r="GX87" s="58">
        <v>762.65470000000005</v>
      </c>
      <c r="GY87" s="58">
        <v>324.36270000000002</v>
      </c>
      <c r="GZ87" s="58">
        <v>446.11590000000001</v>
      </c>
      <c r="HA87" s="58"/>
      <c r="HB87" s="58"/>
      <c r="HC87" s="58"/>
      <c r="HD87" s="58">
        <v>669.22929999999997</v>
      </c>
      <c r="HE87" s="58"/>
      <c r="HF87" s="58">
        <v>561.33330000000001</v>
      </c>
      <c r="HG87" s="58"/>
      <c r="HH87" s="58"/>
      <c r="HI87" s="58">
        <v>1264.319</v>
      </c>
      <c r="HJ87" s="58"/>
      <c r="HK87" s="58"/>
      <c r="HL87" s="58"/>
      <c r="HM87" s="58"/>
      <c r="HN87" s="58"/>
      <c r="HO87" s="58"/>
      <c r="HP87" s="58">
        <v>1361.509</v>
      </c>
      <c r="HQ87" s="58">
        <v>554.69569999999999</v>
      </c>
      <c r="HR87" s="58"/>
      <c r="HS87" s="58"/>
      <c r="HT87" s="2"/>
    </row>
    <row r="88" spans="1:228" x14ac:dyDescent="0.75">
      <c r="A88" s="95">
        <f t="shared" si="10"/>
        <v>399</v>
      </c>
      <c r="B88" s="2" t="str">
        <f t="shared" si="10"/>
        <v>Eggplants (aubergines)</v>
      </c>
      <c r="C88" s="60">
        <f t="shared" si="9"/>
        <v>423.2491</v>
      </c>
      <c r="D88" s="40" t="str">
        <f t="shared" si="11"/>
        <v/>
      </c>
      <c r="E88" s="40" t="str">
        <f t="shared" si="11"/>
        <v/>
      </c>
      <c r="F88" s="40">
        <f t="shared" si="11"/>
        <v>423.2491</v>
      </c>
      <c r="G88" s="40" t="str">
        <f t="shared" si="11"/>
        <v/>
      </c>
      <c r="H88" s="40" t="str">
        <f t="shared" si="11"/>
        <v/>
      </c>
      <c r="I88" s="40" t="str">
        <f t="shared" si="11"/>
        <v/>
      </c>
      <c r="J88" s="40" t="str">
        <f t="shared" si="11"/>
        <v/>
      </c>
      <c r="K88" s="40" t="str">
        <f t="shared" si="11"/>
        <v/>
      </c>
      <c r="L88" s="2"/>
      <c r="M88" s="70" t="s">
        <v>467</v>
      </c>
      <c r="N88" s="70" t="s">
        <v>1060</v>
      </c>
      <c r="O88" s="2" t="s">
        <v>4</v>
      </c>
      <c r="P88" s="58">
        <v>399</v>
      </c>
      <c r="Q88" s="60" t="s">
        <v>862</v>
      </c>
      <c r="R88" s="60"/>
      <c r="S88" s="60"/>
      <c r="T88" s="60">
        <v>550.98389999999995</v>
      </c>
      <c r="U88" s="60"/>
      <c r="V88" s="60"/>
      <c r="W88" s="60"/>
      <c r="X88" s="60"/>
      <c r="Y88" s="60">
        <v>1802.66</v>
      </c>
      <c r="Z88" s="60"/>
      <c r="AA88" s="60">
        <v>1518.7819999999999</v>
      </c>
      <c r="AB88" s="60">
        <v>363.0224</v>
      </c>
      <c r="AC88" s="60"/>
      <c r="AD88" s="60">
        <v>580.2672</v>
      </c>
      <c r="AE88" s="60"/>
      <c r="AF88" s="60"/>
      <c r="AG88" s="60"/>
      <c r="AH88" s="60">
        <v>314.84120000000001</v>
      </c>
      <c r="AI88" s="60"/>
      <c r="AJ88" s="60"/>
      <c r="AK88" s="60"/>
      <c r="AL88" s="60"/>
      <c r="AM88" s="60"/>
      <c r="AN88" s="60"/>
      <c r="AO88" s="60"/>
      <c r="AP88" s="60"/>
      <c r="AQ88" s="60"/>
      <c r="AR88" s="60">
        <v>2021.9690000000001</v>
      </c>
      <c r="AS88" s="60"/>
      <c r="AT88" s="60"/>
      <c r="AU88" s="60"/>
      <c r="AV88" s="60"/>
      <c r="AW88" s="60"/>
      <c r="AX88" s="60"/>
      <c r="AY88" s="60">
        <v>470.41090000000003</v>
      </c>
      <c r="AZ88" s="60">
        <v>192.0667</v>
      </c>
      <c r="BA88" s="60">
        <v>93.334509999999995</v>
      </c>
      <c r="BB88" s="60"/>
      <c r="BC88" s="60">
        <v>1252.0340000000001</v>
      </c>
      <c r="BD88" s="60"/>
      <c r="BE88" s="60">
        <v>948.53139999999996</v>
      </c>
      <c r="BF88" s="60"/>
      <c r="BG88" s="60"/>
      <c r="BH88" s="60"/>
      <c r="BI88" s="60"/>
      <c r="BJ88" s="60"/>
      <c r="BK88" s="60">
        <v>698.7731</v>
      </c>
      <c r="BL88" s="60"/>
      <c r="BM88" s="60"/>
      <c r="BN88" s="60"/>
      <c r="BO88" s="60"/>
      <c r="BP88" s="60">
        <v>407.26139999999998</v>
      </c>
      <c r="BQ88" s="60">
        <v>167.95820000000001</v>
      </c>
      <c r="BR88" s="60"/>
      <c r="BS88" s="58">
        <v>172.6155</v>
      </c>
      <c r="BT88" s="58"/>
      <c r="BU88" s="58"/>
      <c r="BV88" s="58">
        <v>685.69899999999996</v>
      </c>
      <c r="BW88" s="58"/>
      <c r="BX88" s="58"/>
      <c r="BY88" s="58"/>
      <c r="BZ88" s="58">
        <v>1156.078</v>
      </c>
      <c r="CA88" s="58">
        <v>1287.0340000000001</v>
      </c>
      <c r="CB88" s="58"/>
      <c r="CC88" s="58"/>
      <c r="CD88" s="58"/>
      <c r="CE88" s="58"/>
      <c r="CF88" s="58"/>
      <c r="CG88" s="58">
        <v>227.0667</v>
      </c>
      <c r="CH88" s="58"/>
      <c r="CI88" s="58"/>
      <c r="CJ88" s="58"/>
      <c r="CK88" s="58"/>
      <c r="CL88" s="58"/>
      <c r="CM88" s="58">
        <v>824.35599999999999</v>
      </c>
      <c r="CN88" s="58"/>
      <c r="CO88" s="58"/>
      <c r="CP88" s="58"/>
      <c r="CQ88" s="58"/>
      <c r="CR88" s="58">
        <v>741.87969999999996</v>
      </c>
      <c r="CS88" s="58">
        <v>408.29590000000002</v>
      </c>
      <c r="CT88" s="58"/>
      <c r="CU88" s="58"/>
      <c r="CV88" s="58">
        <v>775.80820000000006</v>
      </c>
      <c r="CW88" s="58">
        <v>361.00810000000001</v>
      </c>
      <c r="CX88" s="58">
        <v>138.214</v>
      </c>
      <c r="CY88" s="58"/>
      <c r="CZ88" s="58">
        <v>269.0471</v>
      </c>
      <c r="DA88" s="58">
        <v>502.42910000000001</v>
      </c>
      <c r="DB88" s="58"/>
      <c r="DC88" s="58">
        <v>794.99440000000004</v>
      </c>
      <c r="DD88" s="58">
        <v>555.02700000000004</v>
      </c>
      <c r="DE88" s="58">
        <v>873.25760000000002</v>
      </c>
      <c r="DF88" s="58">
        <v>317.60570000000001</v>
      </c>
      <c r="DG88" s="58">
        <v>2887.0010000000002</v>
      </c>
      <c r="DH88" s="58">
        <v>289.08600000000001</v>
      </c>
      <c r="DI88" s="58"/>
      <c r="DJ88" s="58">
        <v>81.754069999999999</v>
      </c>
      <c r="DK88" s="58"/>
      <c r="DL88" s="58"/>
      <c r="DM88" s="58"/>
      <c r="DN88" s="58">
        <v>756.50480000000005</v>
      </c>
      <c r="DO88" s="58">
        <v>167.0753</v>
      </c>
      <c r="DP88" s="58"/>
      <c r="DQ88" s="58">
        <v>640.64189999999996</v>
      </c>
      <c r="DR88" s="58"/>
      <c r="DS88" s="58"/>
      <c r="DT88" s="58"/>
      <c r="DU88" s="58"/>
      <c r="DV88" s="58">
        <v>391.45699999999999</v>
      </c>
      <c r="DW88" s="58"/>
      <c r="DX88" s="58">
        <v>107.89409999999999</v>
      </c>
      <c r="DY88" s="58"/>
      <c r="DZ88" s="58"/>
      <c r="EA88" s="58">
        <v>307.42180000000002</v>
      </c>
      <c r="EB88" s="58">
        <v>217.12569999999999</v>
      </c>
      <c r="EC88" s="58">
        <v>381.4169</v>
      </c>
      <c r="ED88" s="58"/>
      <c r="EE88" s="58">
        <v>423.2491</v>
      </c>
      <c r="EF88" s="58"/>
      <c r="EG88" s="58">
        <v>111.4766</v>
      </c>
      <c r="EH88" s="58"/>
      <c r="EI88" s="58"/>
      <c r="EJ88" s="58"/>
      <c r="EK88" s="58"/>
      <c r="EL88" s="58"/>
      <c r="EM88" s="58"/>
      <c r="EN88" s="58"/>
      <c r="EO88" s="58"/>
      <c r="EP88" s="58"/>
      <c r="EQ88" s="58">
        <v>519.3972</v>
      </c>
      <c r="ER88" s="58"/>
      <c r="ES88" s="58"/>
      <c r="ET88" s="58"/>
      <c r="EU88" s="58"/>
      <c r="EV88" s="58">
        <v>547.52940000000001</v>
      </c>
      <c r="EW88" s="58"/>
      <c r="EX88" s="58"/>
      <c r="EY88" s="58"/>
      <c r="EZ88" s="58">
        <v>1007.134</v>
      </c>
      <c r="FA88" s="58"/>
      <c r="FB88" s="58"/>
      <c r="FC88" s="58"/>
      <c r="FD88" s="58"/>
      <c r="FE88" s="58">
        <v>315.17239999999998</v>
      </c>
      <c r="FF88" s="58">
        <v>128.07910000000001</v>
      </c>
      <c r="FG88" s="58"/>
      <c r="FH88" s="58">
        <v>384.88600000000002</v>
      </c>
      <c r="FI88" s="58">
        <v>405.4008</v>
      </c>
      <c r="FJ88" s="58"/>
      <c r="FK88" s="58"/>
      <c r="FL88" s="58">
        <v>948.80859999999996</v>
      </c>
      <c r="FM88" s="58"/>
      <c r="FN88" s="58">
        <v>960.3</v>
      </c>
      <c r="FO88" s="58"/>
      <c r="FP88" s="58"/>
      <c r="FQ88" s="58">
        <v>340.0557</v>
      </c>
      <c r="FR88" s="58"/>
      <c r="FS88" s="58">
        <v>590.1626</v>
      </c>
      <c r="FT88" s="58"/>
      <c r="FU88" s="58">
        <v>408.53989999999999</v>
      </c>
      <c r="FV88" s="58">
        <v>1210.4079999999999</v>
      </c>
      <c r="FW88" s="58"/>
      <c r="FX88" s="58"/>
      <c r="FY88" s="58"/>
      <c r="FZ88" s="58"/>
      <c r="GA88" s="58"/>
      <c r="GB88" s="58"/>
      <c r="GC88" s="58"/>
      <c r="GD88" s="58"/>
      <c r="GE88" s="58"/>
      <c r="GF88" s="58"/>
      <c r="GG88" s="58"/>
      <c r="GH88" s="58"/>
      <c r="GI88" s="58"/>
      <c r="GJ88" s="58"/>
      <c r="GK88" s="58"/>
      <c r="GL88" s="58"/>
      <c r="GM88" s="58"/>
      <c r="GN88" s="58"/>
      <c r="GO88" s="58"/>
      <c r="GP88" s="58"/>
      <c r="GQ88" s="58"/>
      <c r="GR88" s="58">
        <v>385.87860000000001</v>
      </c>
      <c r="GS88" s="58"/>
      <c r="GT88" s="58"/>
      <c r="GU88" s="58"/>
      <c r="GV88" s="58"/>
      <c r="GW88" s="58"/>
      <c r="GX88" s="58">
        <v>1376.925</v>
      </c>
      <c r="GY88" s="58">
        <v>303.54450000000003</v>
      </c>
      <c r="GZ88" s="58">
        <v>506.13959999999997</v>
      </c>
      <c r="HA88" s="58"/>
      <c r="HB88" s="58"/>
      <c r="HC88" s="58"/>
      <c r="HD88" s="58">
        <v>189.5472</v>
      </c>
      <c r="HE88" s="58"/>
      <c r="HF88" s="58">
        <v>908.04690000000005</v>
      </c>
      <c r="HG88" s="58"/>
      <c r="HH88" s="58"/>
      <c r="HI88" s="58">
        <v>1493.2149999999999</v>
      </c>
      <c r="HJ88" s="58"/>
      <c r="HK88" s="58"/>
      <c r="HL88" s="58"/>
      <c r="HM88" s="58"/>
      <c r="HN88" s="58"/>
      <c r="HO88" s="58"/>
      <c r="HP88" s="58">
        <v>2287.52</v>
      </c>
      <c r="HQ88" s="58"/>
      <c r="HR88" s="58"/>
      <c r="HS88" s="58"/>
      <c r="HT88" s="2"/>
    </row>
    <row r="89" spans="1:228" x14ac:dyDescent="0.75">
      <c r="A89" s="95">
        <f t="shared" si="10"/>
        <v>401</v>
      </c>
      <c r="B89" s="2" t="str">
        <f t="shared" si="10"/>
        <v>Chillies and peppers, green</v>
      </c>
      <c r="C89" s="60">
        <f t="shared" si="9"/>
        <v>796.8803333333334</v>
      </c>
      <c r="D89" s="40">
        <f t="shared" si="11"/>
        <v>342.32279999999997</v>
      </c>
      <c r="E89" s="40" t="str">
        <f t="shared" si="11"/>
        <v/>
      </c>
      <c r="F89" s="40">
        <f t="shared" si="11"/>
        <v>512.12720000000002</v>
      </c>
      <c r="G89" s="40">
        <f t="shared" si="11"/>
        <v>1536.191</v>
      </c>
      <c r="H89" s="40" t="str">
        <f t="shared" si="11"/>
        <v/>
      </c>
      <c r="I89" s="40" t="str">
        <f t="shared" si="11"/>
        <v/>
      </c>
      <c r="J89" s="40" t="str">
        <f t="shared" si="11"/>
        <v/>
      </c>
      <c r="K89" s="40" t="str">
        <f t="shared" si="11"/>
        <v/>
      </c>
      <c r="L89" s="2"/>
      <c r="M89" s="70" t="s">
        <v>469</v>
      </c>
      <c r="N89" s="70" t="s">
        <v>519</v>
      </c>
      <c r="O89" s="2" t="s">
        <v>4</v>
      </c>
      <c r="P89" s="58">
        <v>401</v>
      </c>
      <c r="Q89" s="60" t="s">
        <v>863</v>
      </c>
      <c r="R89" s="60"/>
      <c r="S89" s="60"/>
      <c r="T89" s="60">
        <v>299.57029999999997</v>
      </c>
      <c r="U89" s="60"/>
      <c r="V89" s="60">
        <v>738.31399999999996</v>
      </c>
      <c r="W89" s="60"/>
      <c r="X89" s="60"/>
      <c r="Y89" s="60">
        <v>2252.431</v>
      </c>
      <c r="Z89" s="60">
        <v>2185.067</v>
      </c>
      <c r="AA89" s="60">
        <v>1544.617</v>
      </c>
      <c r="AB89" s="60">
        <v>626.63459999999998</v>
      </c>
      <c r="AC89" s="60"/>
      <c r="AD89" s="60">
        <v>1392.4580000000001</v>
      </c>
      <c r="AE89" s="60"/>
      <c r="AF89" s="60">
        <v>371.55250000000001</v>
      </c>
      <c r="AG89" s="60"/>
      <c r="AH89" s="60">
        <v>425.04050000000001</v>
      </c>
      <c r="AI89" s="60"/>
      <c r="AJ89" s="60"/>
      <c r="AK89" s="60">
        <v>709.16589999999997</v>
      </c>
      <c r="AL89" s="60"/>
      <c r="AM89" s="60">
        <v>1536.191</v>
      </c>
      <c r="AN89" s="60"/>
      <c r="AO89" s="60">
        <v>619.31079999999997</v>
      </c>
      <c r="AP89" s="60"/>
      <c r="AQ89" s="60">
        <v>3610.7910000000002</v>
      </c>
      <c r="AR89" s="60">
        <v>5842.366</v>
      </c>
      <c r="AS89" s="60">
        <v>853.44320000000005</v>
      </c>
      <c r="AT89" s="60"/>
      <c r="AU89" s="60"/>
      <c r="AV89" s="60">
        <v>689.47130000000004</v>
      </c>
      <c r="AW89" s="60">
        <v>4676.7709999999997</v>
      </c>
      <c r="AX89" s="60">
        <v>1467.104</v>
      </c>
      <c r="AY89" s="60">
        <v>685.38419999999996</v>
      </c>
      <c r="AZ89" s="60">
        <v>527.93050000000005</v>
      </c>
      <c r="BA89" s="60">
        <v>195.46799999999999</v>
      </c>
      <c r="BB89" s="60"/>
      <c r="BC89" s="60"/>
      <c r="BD89" s="60">
        <v>3222</v>
      </c>
      <c r="BE89" s="60">
        <v>552.22829999999999</v>
      </c>
      <c r="BF89" s="60"/>
      <c r="BG89" s="60"/>
      <c r="BH89" s="60">
        <v>342.32279999999997</v>
      </c>
      <c r="BI89" s="60"/>
      <c r="BJ89" s="60"/>
      <c r="BK89" s="60">
        <v>882.93640000000005</v>
      </c>
      <c r="BL89" s="60"/>
      <c r="BM89" s="60"/>
      <c r="BN89" s="60"/>
      <c r="BO89" s="60"/>
      <c r="BP89" s="60">
        <v>1028.739</v>
      </c>
      <c r="BQ89" s="60">
        <v>802.8981</v>
      </c>
      <c r="BR89" s="60">
        <v>385.35629999999998</v>
      </c>
      <c r="BS89" s="58">
        <v>219.74010000000001</v>
      </c>
      <c r="BT89" s="58"/>
      <c r="BU89" s="58"/>
      <c r="BV89" s="58">
        <v>931.72500000000002</v>
      </c>
      <c r="BW89" s="58"/>
      <c r="BX89" s="58">
        <v>712.77539999999999</v>
      </c>
      <c r="BY89" s="58">
        <v>816.35239999999999</v>
      </c>
      <c r="BZ89" s="58">
        <v>7574.2240000000002</v>
      </c>
      <c r="CA89" s="58">
        <v>1274.327</v>
      </c>
      <c r="CB89" s="58"/>
      <c r="CC89" s="58"/>
      <c r="CD89" s="58"/>
      <c r="CE89" s="58">
        <v>1972.001</v>
      </c>
      <c r="CF89" s="58"/>
      <c r="CG89" s="58">
        <v>156.66239999999999</v>
      </c>
      <c r="CH89" s="58"/>
      <c r="CI89" s="58"/>
      <c r="CJ89" s="58"/>
      <c r="CK89" s="58"/>
      <c r="CL89" s="58"/>
      <c r="CM89" s="58">
        <v>953.29660000000001</v>
      </c>
      <c r="CN89" s="58"/>
      <c r="CO89" s="58"/>
      <c r="CP89" s="58"/>
      <c r="CQ89" s="58"/>
      <c r="CR89" s="58">
        <v>1804.3</v>
      </c>
      <c r="CS89" s="58">
        <v>475.69889999999998</v>
      </c>
      <c r="CT89" s="58">
        <v>538.26760000000002</v>
      </c>
      <c r="CU89" s="58"/>
      <c r="CV89" s="58">
        <v>465.25779999999997</v>
      </c>
      <c r="CW89" s="58">
        <v>2196.9859999999999</v>
      </c>
      <c r="CX89" s="58">
        <v>289.55680000000001</v>
      </c>
      <c r="CY89" s="58">
        <v>1292.1369999999999</v>
      </c>
      <c r="CZ89" s="58">
        <v>288.01569999999998</v>
      </c>
      <c r="DA89" s="58">
        <v>1564.5619999999999</v>
      </c>
      <c r="DB89" s="58"/>
      <c r="DC89" s="58">
        <v>1053.944</v>
      </c>
      <c r="DD89" s="58">
        <v>430.37580000000003</v>
      </c>
      <c r="DE89" s="58">
        <v>2060.71</v>
      </c>
      <c r="DF89" s="58">
        <v>486.47890000000001</v>
      </c>
      <c r="DG89" s="58">
        <v>3457.7469999999998</v>
      </c>
      <c r="DH89" s="58">
        <v>289.08600000000001</v>
      </c>
      <c r="DI89" s="58">
        <v>637.28200000000004</v>
      </c>
      <c r="DJ89" s="58">
        <v>174.21170000000001</v>
      </c>
      <c r="DK89" s="58"/>
      <c r="DL89" s="58"/>
      <c r="DM89" s="58">
        <v>2453.0650000000001</v>
      </c>
      <c r="DN89" s="58">
        <v>10730.62</v>
      </c>
      <c r="DO89" s="58">
        <v>470.06740000000002</v>
      </c>
      <c r="DP89" s="58">
        <v>610.1558</v>
      </c>
      <c r="DQ89" s="58">
        <v>657.19719999999995</v>
      </c>
      <c r="DR89" s="58"/>
      <c r="DS89" s="58"/>
      <c r="DT89" s="58"/>
      <c r="DU89" s="58"/>
      <c r="DV89" s="58">
        <v>1685.9449999999999</v>
      </c>
      <c r="DW89" s="58"/>
      <c r="DX89" s="58"/>
      <c r="DY89" s="58"/>
      <c r="DZ89" s="58"/>
      <c r="EA89" s="58">
        <v>380.78390000000002</v>
      </c>
      <c r="EB89" s="58">
        <v>97.626499999999993</v>
      </c>
      <c r="EC89" s="58">
        <v>589.32950000000005</v>
      </c>
      <c r="ED89" s="58">
        <v>12161.68</v>
      </c>
      <c r="EE89" s="58">
        <v>512.12720000000002</v>
      </c>
      <c r="EF89" s="58"/>
      <c r="EG89" s="58">
        <v>451.5061</v>
      </c>
      <c r="EH89" s="58">
        <v>1067.6400000000001</v>
      </c>
      <c r="EI89" s="58"/>
      <c r="EJ89" s="58"/>
      <c r="EK89" s="58"/>
      <c r="EL89" s="58"/>
      <c r="EM89" s="58"/>
      <c r="EN89" s="58"/>
      <c r="EO89" s="58"/>
      <c r="EP89" s="58"/>
      <c r="EQ89" s="58">
        <v>2389.4740000000002</v>
      </c>
      <c r="ER89" s="58"/>
      <c r="ES89" s="58">
        <v>1416.5139999999999</v>
      </c>
      <c r="ET89" s="58"/>
      <c r="EU89" s="58"/>
      <c r="EV89" s="58">
        <v>3973.5729999999999</v>
      </c>
      <c r="EW89" s="58">
        <v>782.99540000000002</v>
      </c>
      <c r="EX89" s="58"/>
      <c r="EY89" s="58"/>
      <c r="EZ89" s="58">
        <v>1259.838</v>
      </c>
      <c r="FA89" s="58"/>
      <c r="FB89" s="58">
        <v>1093.6079999999999</v>
      </c>
      <c r="FC89" s="58"/>
      <c r="FD89" s="58">
        <v>1434.2180000000001</v>
      </c>
      <c r="FE89" s="58">
        <v>574.01819999999998</v>
      </c>
      <c r="FF89" s="58"/>
      <c r="FG89" s="58">
        <v>1647.297</v>
      </c>
      <c r="FH89" s="58">
        <v>750.7396</v>
      </c>
      <c r="FI89" s="58">
        <v>683.68970000000002</v>
      </c>
      <c r="FJ89" s="58"/>
      <c r="FK89" s="58"/>
      <c r="FL89" s="58">
        <v>1880.5229999999999</v>
      </c>
      <c r="FM89" s="58"/>
      <c r="FN89" s="58">
        <v>875.74490000000003</v>
      </c>
      <c r="FO89" s="58">
        <v>1135.9570000000001</v>
      </c>
      <c r="FP89" s="58"/>
      <c r="FQ89" s="58">
        <v>505.17320000000001</v>
      </c>
      <c r="FR89" s="58"/>
      <c r="FS89" s="58">
        <v>754.89580000000001</v>
      </c>
      <c r="FT89" s="58"/>
      <c r="FU89" s="58">
        <v>707.56410000000005</v>
      </c>
      <c r="FV89" s="58"/>
      <c r="FW89" s="58"/>
      <c r="FX89" s="58"/>
      <c r="FY89" s="58"/>
      <c r="FZ89" s="58"/>
      <c r="GA89" s="58"/>
      <c r="GB89" s="58"/>
      <c r="GC89" s="58"/>
      <c r="GD89" s="58"/>
      <c r="GE89" s="58"/>
      <c r="GF89" s="58"/>
      <c r="GG89" s="58"/>
      <c r="GH89" s="58"/>
      <c r="GI89" s="58"/>
      <c r="GJ89" s="58">
        <v>675.96259999999995</v>
      </c>
      <c r="GK89" s="58">
        <v>821.21050000000002</v>
      </c>
      <c r="GL89" s="58"/>
      <c r="GM89" s="58"/>
      <c r="GN89" s="58"/>
      <c r="GO89" s="58"/>
      <c r="GP89" s="58"/>
      <c r="GQ89" s="58"/>
      <c r="GR89" s="58">
        <v>854.17679999999996</v>
      </c>
      <c r="GS89" s="58"/>
      <c r="GT89" s="58"/>
      <c r="GU89" s="58"/>
      <c r="GV89" s="58"/>
      <c r="GW89" s="58"/>
      <c r="GX89" s="58">
        <v>6071.2849999999999</v>
      </c>
      <c r="GY89" s="58">
        <v>398.47289999999998</v>
      </c>
      <c r="GZ89" s="58">
        <v>556.19500000000005</v>
      </c>
      <c r="HA89" s="58"/>
      <c r="HB89" s="58"/>
      <c r="HC89" s="58"/>
      <c r="HD89" s="58">
        <v>373.65969999999999</v>
      </c>
      <c r="HE89" s="58">
        <v>1742.7760000000001</v>
      </c>
      <c r="HF89" s="58">
        <v>830.76030000000003</v>
      </c>
      <c r="HG89" s="58"/>
      <c r="HH89" s="58">
        <v>1903.95</v>
      </c>
      <c r="HI89" s="58">
        <v>3505.3409999999999</v>
      </c>
      <c r="HJ89" s="58"/>
      <c r="HK89" s="58"/>
      <c r="HL89" s="58"/>
      <c r="HM89" s="58"/>
      <c r="HN89" s="58"/>
      <c r="HO89" s="58"/>
      <c r="HP89" s="58">
        <v>1867.451</v>
      </c>
      <c r="HQ89" s="58">
        <v>1419.999</v>
      </c>
      <c r="HR89" s="58"/>
      <c r="HS89" s="58"/>
      <c r="HT89" s="2"/>
    </row>
    <row r="90" spans="1:228" x14ac:dyDescent="0.75">
      <c r="A90" s="95">
        <f t="shared" si="10"/>
        <v>402</v>
      </c>
      <c r="B90" s="2" t="str">
        <f t="shared" si="10"/>
        <v>Onions, shallots, green</v>
      </c>
      <c r="C90" s="60">
        <f t="shared" si="9"/>
        <v>600.13644999999997</v>
      </c>
      <c r="D90" s="40" t="str">
        <f t="shared" si="11"/>
        <v/>
      </c>
      <c r="E90" s="40" t="str">
        <f t="shared" si="11"/>
        <v/>
      </c>
      <c r="F90" s="40">
        <f t="shared" si="11"/>
        <v>278.45479999999998</v>
      </c>
      <c r="G90" s="40">
        <f t="shared" si="11"/>
        <v>921.81809999999996</v>
      </c>
      <c r="H90" s="40" t="str">
        <f t="shared" si="11"/>
        <v/>
      </c>
      <c r="I90" s="40" t="str">
        <f t="shared" si="11"/>
        <v/>
      </c>
      <c r="J90" s="40" t="str">
        <f t="shared" si="11"/>
        <v/>
      </c>
      <c r="K90" s="40" t="str">
        <f t="shared" si="11"/>
        <v/>
      </c>
      <c r="L90" s="2"/>
      <c r="M90" s="70" t="s">
        <v>470</v>
      </c>
      <c r="N90" s="70" t="s">
        <v>521</v>
      </c>
      <c r="O90" s="2" t="s">
        <v>4</v>
      </c>
      <c r="P90" s="58">
        <v>402</v>
      </c>
      <c r="Q90" s="60" t="s">
        <v>864</v>
      </c>
      <c r="R90" s="60"/>
      <c r="S90" s="60"/>
      <c r="T90" s="60">
        <v>519.33630000000005</v>
      </c>
      <c r="U90" s="60"/>
      <c r="V90" s="60"/>
      <c r="W90" s="60"/>
      <c r="X90" s="60"/>
      <c r="Y90" s="60"/>
      <c r="Z90" s="60"/>
      <c r="AA90" s="60"/>
      <c r="AB90" s="60">
        <v>1269.998</v>
      </c>
      <c r="AC90" s="60"/>
      <c r="AD90" s="60"/>
      <c r="AE90" s="60"/>
      <c r="AF90" s="60">
        <v>245.60400000000001</v>
      </c>
      <c r="AG90" s="60"/>
      <c r="AH90" s="60">
        <v>191.6754</v>
      </c>
      <c r="AI90" s="60"/>
      <c r="AJ90" s="60"/>
      <c r="AK90" s="60"/>
      <c r="AL90" s="60"/>
      <c r="AM90" s="60">
        <v>921.81809999999996</v>
      </c>
      <c r="AN90" s="60"/>
      <c r="AO90" s="60"/>
      <c r="AP90" s="60"/>
      <c r="AQ90" s="60"/>
      <c r="AR90" s="60">
        <v>7236.3639999999996</v>
      </c>
      <c r="AS90" s="60"/>
      <c r="AT90" s="60"/>
      <c r="AU90" s="60"/>
      <c r="AV90" s="60"/>
      <c r="AW90" s="60">
        <v>3666.3820000000001</v>
      </c>
      <c r="AX90" s="60"/>
      <c r="AY90" s="60">
        <v>534.66959999999995</v>
      </c>
      <c r="AZ90" s="60">
        <v>136.65899999999999</v>
      </c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>
        <v>1837.6569999999999</v>
      </c>
      <c r="BL90" s="60">
        <v>1411.164</v>
      </c>
      <c r="BM90" s="60"/>
      <c r="BN90" s="60"/>
      <c r="BO90" s="60"/>
      <c r="BP90" s="60"/>
      <c r="BQ90" s="60">
        <v>289.7088</v>
      </c>
      <c r="BR90" s="60">
        <v>658.54049999999995</v>
      </c>
      <c r="BS90" s="58"/>
      <c r="BT90" s="58"/>
      <c r="BU90" s="58"/>
      <c r="BV90" s="58">
        <v>871.52290000000005</v>
      </c>
      <c r="BW90" s="58"/>
      <c r="BX90" s="58">
        <v>421.41759999999999</v>
      </c>
      <c r="BY90" s="58"/>
      <c r="BZ90" s="58"/>
      <c r="CA90" s="58">
        <v>244.67359999999999</v>
      </c>
      <c r="CB90" s="58"/>
      <c r="CC90" s="58"/>
      <c r="CD90" s="58"/>
      <c r="CE90" s="58">
        <v>3854.8429999999998</v>
      </c>
      <c r="CF90" s="58"/>
      <c r="CG90" s="58"/>
      <c r="CH90" s="58"/>
      <c r="CI90" s="58"/>
      <c r="CJ90" s="58"/>
      <c r="CK90" s="58"/>
      <c r="CL90" s="58"/>
      <c r="CM90" s="58">
        <v>19263.93</v>
      </c>
      <c r="CN90" s="58"/>
      <c r="CO90" s="58"/>
      <c r="CP90" s="58"/>
      <c r="CQ90" s="58"/>
      <c r="CR90" s="58"/>
      <c r="CS90" s="58"/>
      <c r="CT90" s="58"/>
      <c r="CU90" s="58"/>
      <c r="CV90" s="58">
        <v>322.77449999999999</v>
      </c>
      <c r="CW90" s="58"/>
      <c r="CX90" s="58"/>
      <c r="CY90" s="58"/>
      <c r="CZ90" s="58"/>
      <c r="DA90" s="58">
        <v>379.62470000000002</v>
      </c>
      <c r="DB90" s="58"/>
      <c r="DC90" s="58">
        <v>1068.55</v>
      </c>
      <c r="DD90" s="58"/>
      <c r="DE90" s="58">
        <v>1133.3889999999999</v>
      </c>
      <c r="DF90" s="58">
        <v>805.32929999999999</v>
      </c>
      <c r="DG90" s="58">
        <v>829.25570000000005</v>
      </c>
      <c r="DH90" s="58">
        <v>175.99109999999999</v>
      </c>
      <c r="DI90" s="58"/>
      <c r="DJ90" s="58"/>
      <c r="DK90" s="58"/>
      <c r="DL90" s="58"/>
      <c r="DM90" s="58"/>
      <c r="DN90" s="58">
        <v>1048.079</v>
      </c>
      <c r="DO90" s="58"/>
      <c r="DP90" s="58"/>
      <c r="DQ90" s="58"/>
      <c r="DR90" s="58"/>
      <c r="DS90" s="58"/>
      <c r="DT90" s="58"/>
      <c r="DU90" s="58"/>
      <c r="DV90" s="58"/>
      <c r="DW90" s="58"/>
      <c r="DX90" s="58"/>
      <c r="DY90" s="58"/>
      <c r="DZ90" s="58"/>
      <c r="EA90" s="58">
        <v>213.62090000000001</v>
      </c>
      <c r="EB90" s="58"/>
      <c r="EC90" s="58">
        <v>966.62270000000001</v>
      </c>
      <c r="ED90" s="58"/>
      <c r="EE90" s="58">
        <v>278.45479999999998</v>
      </c>
      <c r="EF90" s="58"/>
      <c r="EG90" s="58">
        <v>94.606960000000001</v>
      </c>
      <c r="EH90" s="58">
        <v>818.03160000000003</v>
      </c>
      <c r="EI90" s="58"/>
      <c r="EJ90" s="58"/>
      <c r="EK90" s="58"/>
      <c r="EL90" s="58"/>
      <c r="EM90" s="58"/>
      <c r="EN90" s="58"/>
      <c r="EO90" s="58"/>
      <c r="EP90" s="58"/>
      <c r="EQ90" s="58"/>
      <c r="ER90" s="58"/>
      <c r="ES90" s="58"/>
      <c r="ET90" s="58"/>
      <c r="EU90" s="58"/>
      <c r="EV90" s="58">
        <v>749.42679999999996</v>
      </c>
      <c r="EW90" s="58">
        <v>252.05930000000001</v>
      </c>
      <c r="EX90" s="58"/>
      <c r="EY90" s="58"/>
      <c r="EZ90" s="58">
        <v>155.12479999999999</v>
      </c>
      <c r="FA90" s="58">
        <v>862.12929999999994</v>
      </c>
      <c r="FB90" s="58"/>
      <c r="FC90" s="58"/>
      <c r="FD90" s="58"/>
      <c r="FE90" s="58"/>
      <c r="FF90" s="58"/>
      <c r="FG90" s="58"/>
      <c r="FH90" s="58"/>
      <c r="FI90" s="58">
        <v>378.16669999999999</v>
      </c>
      <c r="FJ90" s="58"/>
      <c r="FK90" s="58"/>
      <c r="FL90" s="58">
        <v>649.44190000000003</v>
      </c>
      <c r="FM90" s="58"/>
      <c r="FN90" s="58">
        <v>400.99419999999998</v>
      </c>
      <c r="FO90" s="58">
        <v>339.76960000000003</v>
      </c>
      <c r="FP90" s="58"/>
      <c r="FQ90" s="58"/>
      <c r="FR90" s="58"/>
      <c r="FS90" s="58"/>
      <c r="FT90" s="58"/>
      <c r="FU90" s="58"/>
      <c r="FV90" s="58"/>
      <c r="FW90" s="58"/>
      <c r="FX90" s="58"/>
      <c r="FY90" s="58"/>
      <c r="FZ90" s="58"/>
      <c r="GA90" s="58"/>
      <c r="GB90" s="58"/>
      <c r="GC90" s="58"/>
      <c r="GD90" s="58"/>
      <c r="GE90" s="58"/>
      <c r="GF90" s="58"/>
      <c r="GG90" s="58"/>
      <c r="GH90" s="58"/>
      <c r="GI90" s="58"/>
      <c r="GJ90" s="58"/>
      <c r="GK90" s="58"/>
      <c r="GL90" s="58"/>
      <c r="GM90" s="58"/>
      <c r="GN90" s="58"/>
      <c r="GO90" s="58"/>
      <c r="GP90" s="58"/>
      <c r="GQ90" s="58"/>
      <c r="GR90" s="58">
        <v>574.10230000000001</v>
      </c>
      <c r="GS90" s="58"/>
      <c r="GT90" s="58"/>
      <c r="GU90" s="58"/>
      <c r="GV90" s="58"/>
      <c r="GW90" s="58"/>
      <c r="GX90" s="58"/>
      <c r="GY90" s="58">
        <v>256.16559999999998</v>
      </c>
      <c r="GZ90" s="58">
        <v>267.97089999999997</v>
      </c>
      <c r="HA90" s="58"/>
      <c r="HB90" s="58"/>
      <c r="HC90" s="58"/>
      <c r="HD90" s="58">
        <v>153.07769999999999</v>
      </c>
      <c r="HE90" s="58"/>
      <c r="HF90" s="58"/>
      <c r="HG90" s="58"/>
      <c r="HH90" s="58"/>
      <c r="HI90" s="58">
        <v>2798.2809999999999</v>
      </c>
      <c r="HJ90" s="58"/>
      <c r="HK90" s="58"/>
      <c r="HL90" s="58"/>
      <c r="HM90" s="58"/>
      <c r="HN90" s="58"/>
      <c r="HO90" s="58"/>
      <c r="HP90" s="58"/>
      <c r="HQ90" s="58"/>
      <c r="HR90" s="58"/>
      <c r="HS90" s="58"/>
      <c r="HT90" s="2"/>
    </row>
    <row r="91" spans="1:228" x14ac:dyDescent="0.75">
      <c r="A91" s="95">
        <f t="shared" si="10"/>
        <v>403</v>
      </c>
      <c r="B91" s="2" t="str">
        <f t="shared" si="10"/>
        <v>Onions, dry</v>
      </c>
      <c r="C91" s="60">
        <f t="shared" si="9"/>
        <v>392.85394333333335</v>
      </c>
      <c r="D91" s="40">
        <f t="shared" si="11"/>
        <v>845.90449999999998</v>
      </c>
      <c r="E91" s="40">
        <f t="shared" si="11"/>
        <v>55.396030000000003</v>
      </c>
      <c r="F91" s="40">
        <f t="shared" si="11"/>
        <v>277.26130000000001</v>
      </c>
      <c r="G91" s="40" t="str">
        <f t="shared" si="11"/>
        <v/>
      </c>
      <c r="H91" s="40" t="str">
        <f t="shared" si="11"/>
        <v/>
      </c>
      <c r="I91" s="40" t="str">
        <f t="shared" si="11"/>
        <v/>
      </c>
      <c r="J91" s="40" t="str">
        <f t="shared" si="11"/>
        <v/>
      </c>
      <c r="K91" s="40" t="str">
        <f t="shared" si="11"/>
        <v/>
      </c>
      <c r="L91" s="2"/>
      <c r="M91" s="70" t="s">
        <v>473</v>
      </c>
      <c r="N91" s="70" t="s">
        <v>524</v>
      </c>
      <c r="O91" s="2" t="s">
        <v>4</v>
      </c>
      <c r="P91" s="58">
        <v>403</v>
      </c>
      <c r="Q91" s="60" t="s">
        <v>865</v>
      </c>
      <c r="R91" s="60"/>
      <c r="S91" s="60"/>
      <c r="T91" s="60">
        <v>340.50659999999999</v>
      </c>
      <c r="U91" s="60"/>
      <c r="V91" s="60">
        <v>97.662319999999994</v>
      </c>
      <c r="W91" s="60">
        <v>302.62689999999998</v>
      </c>
      <c r="X91" s="60"/>
      <c r="Y91" s="60">
        <v>1345.673</v>
      </c>
      <c r="Z91" s="60">
        <v>605.85609999999997</v>
      </c>
      <c r="AA91" s="60">
        <v>241.80799999999999</v>
      </c>
      <c r="AB91" s="60">
        <v>336.95949999999999</v>
      </c>
      <c r="AC91" s="60"/>
      <c r="AD91" s="60">
        <v>202.9391</v>
      </c>
      <c r="AE91" s="60"/>
      <c r="AF91" s="60"/>
      <c r="AG91" s="60">
        <v>391.07799999999997</v>
      </c>
      <c r="AH91" s="60">
        <v>271.91730000000001</v>
      </c>
      <c r="AI91" s="60"/>
      <c r="AJ91" s="60"/>
      <c r="AK91" s="60">
        <v>322.09859999999998</v>
      </c>
      <c r="AL91" s="60">
        <v>259.13529999999997</v>
      </c>
      <c r="AM91" s="60"/>
      <c r="AN91" s="60"/>
      <c r="AO91" s="60">
        <v>165.44210000000001</v>
      </c>
      <c r="AP91" s="60">
        <v>407.71510000000001</v>
      </c>
      <c r="AQ91" s="60">
        <v>2111.2460000000001</v>
      </c>
      <c r="AR91" s="60"/>
      <c r="AS91" s="60">
        <v>848.88030000000003</v>
      </c>
      <c r="AT91" s="60"/>
      <c r="AU91" s="60"/>
      <c r="AV91" s="60">
        <v>308.44319999999999</v>
      </c>
      <c r="AW91" s="60">
        <v>844.69309999999996</v>
      </c>
      <c r="AX91" s="60">
        <v>478.71109999999999</v>
      </c>
      <c r="AY91" s="60">
        <v>1020.932</v>
      </c>
      <c r="AZ91" s="60"/>
      <c r="BA91" s="60">
        <v>280.43060000000003</v>
      </c>
      <c r="BB91" s="60"/>
      <c r="BC91" s="60">
        <v>1356.922</v>
      </c>
      <c r="BD91" s="60"/>
      <c r="BE91" s="60">
        <v>310.34550000000002</v>
      </c>
      <c r="BF91" s="60"/>
      <c r="BG91" s="60">
        <v>1255.3869999999999</v>
      </c>
      <c r="BH91" s="60">
        <v>845.90449999999998</v>
      </c>
      <c r="BI91" s="60"/>
      <c r="BJ91" s="60"/>
      <c r="BK91" s="60">
        <v>299.64350000000002</v>
      </c>
      <c r="BL91" s="60">
        <v>226.38419999999999</v>
      </c>
      <c r="BM91" s="60"/>
      <c r="BN91" s="60"/>
      <c r="BO91" s="60">
        <v>281.31920000000002</v>
      </c>
      <c r="BP91" s="60">
        <v>1012.248</v>
      </c>
      <c r="BQ91" s="60">
        <v>409.99779999999998</v>
      </c>
      <c r="BR91" s="60"/>
      <c r="BS91" s="58">
        <v>134.68600000000001</v>
      </c>
      <c r="BT91" s="58"/>
      <c r="BU91" s="58"/>
      <c r="BV91" s="58">
        <v>245.21510000000001</v>
      </c>
      <c r="BW91" s="58">
        <v>616.93230000000005</v>
      </c>
      <c r="BX91" s="58">
        <v>421.12700000000001</v>
      </c>
      <c r="BY91" s="58">
        <v>724.56050000000005</v>
      </c>
      <c r="BZ91" s="58"/>
      <c r="CA91" s="58">
        <v>1398.4960000000001</v>
      </c>
      <c r="CB91" s="58"/>
      <c r="CC91" s="58"/>
      <c r="CD91" s="58"/>
      <c r="CE91" s="58">
        <v>488.53519999999997</v>
      </c>
      <c r="CF91" s="58">
        <v>279.20499999999998</v>
      </c>
      <c r="CG91" s="58">
        <v>382.29480000000001</v>
      </c>
      <c r="CH91" s="58"/>
      <c r="CI91" s="58"/>
      <c r="CJ91" s="58"/>
      <c r="CK91" s="58"/>
      <c r="CL91" s="58"/>
      <c r="CM91" s="58">
        <v>802.05899999999997</v>
      </c>
      <c r="CN91" s="58"/>
      <c r="CO91" s="58"/>
      <c r="CP91" s="58"/>
      <c r="CQ91" s="58"/>
      <c r="CR91" s="58"/>
      <c r="CS91" s="58">
        <v>457.2124</v>
      </c>
      <c r="CT91" s="58">
        <v>249.20310000000001</v>
      </c>
      <c r="CU91" s="58"/>
      <c r="CV91" s="58">
        <v>231.55459999999999</v>
      </c>
      <c r="CW91" s="58">
        <v>1134.066</v>
      </c>
      <c r="CX91" s="58">
        <v>199.10929999999999</v>
      </c>
      <c r="CY91" s="58">
        <v>1098.4659999999999</v>
      </c>
      <c r="CZ91" s="58">
        <v>225.3092</v>
      </c>
      <c r="DA91" s="58">
        <v>403.65530000000001</v>
      </c>
      <c r="DB91" s="58"/>
      <c r="DC91" s="58">
        <v>530.12300000000005</v>
      </c>
      <c r="DD91" s="58">
        <v>627.97519999999997</v>
      </c>
      <c r="DE91" s="58">
        <v>1356.367</v>
      </c>
      <c r="DF91" s="58">
        <v>367.9812</v>
      </c>
      <c r="DG91" s="58">
        <v>725.29250000000002</v>
      </c>
      <c r="DH91" s="58">
        <v>175.88210000000001</v>
      </c>
      <c r="DI91" s="58">
        <v>458.81189999999998</v>
      </c>
      <c r="DJ91" s="58">
        <v>268.6977</v>
      </c>
      <c r="DK91" s="58"/>
      <c r="DL91" s="58"/>
      <c r="DM91" s="58">
        <v>1247.2639999999999</v>
      </c>
      <c r="DN91" s="58">
        <v>194.49889999999999</v>
      </c>
      <c r="DO91" s="58">
        <v>724.24059999999997</v>
      </c>
      <c r="DP91" s="58"/>
      <c r="DQ91" s="58">
        <v>346.2817</v>
      </c>
      <c r="DR91" s="58"/>
      <c r="DS91" s="58"/>
      <c r="DT91" s="58"/>
      <c r="DU91" s="58"/>
      <c r="DV91" s="58">
        <v>608.77279999999996</v>
      </c>
      <c r="DW91" s="58"/>
      <c r="DX91" s="58">
        <v>220.8655</v>
      </c>
      <c r="DY91" s="58">
        <v>487.92540000000002</v>
      </c>
      <c r="DZ91" s="58">
        <v>232.99940000000001</v>
      </c>
      <c r="EA91" s="58">
        <v>350.37759999999997</v>
      </c>
      <c r="EB91" s="58">
        <v>168.31989999999999</v>
      </c>
      <c r="EC91" s="58">
        <v>405.83179999999999</v>
      </c>
      <c r="ED91" s="58">
        <v>2120.9989999999998</v>
      </c>
      <c r="EE91" s="58">
        <v>277.26130000000001</v>
      </c>
      <c r="EF91" s="58"/>
      <c r="EG91" s="58">
        <v>207.76140000000001</v>
      </c>
      <c r="EH91" s="58">
        <v>3688.7280000000001</v>
      </c>
      <c r="EI91" s="58">
        <v>670.00419999999997</v>
      </c>
      <c r="EJ91" s="58"/>
      <c r="EK91" s="58"/>
      <c r="EL91" s="58">
        <v>961.50570000000005</v>
      </c>
      <c r="EM91" s="58">
        <v>938.58119999999997</v>
      </c>
      <c r="EN91" s="58"/>
      <c r="EO91" s="58"/>
      <c r="EP91" s="58"/>
      <c r="EQ91" s="58">
        <v>640.11019999999996</v>
      </c>
      <c r="ER91" s="58">
        <v>233.74369999999999</v>
      </c>
      <c r="ES91" s="58"/>
      <c r="ET91" s="58"/>
      <c r="EU91" s="58"/>
      <c r="EV91" s="58">
        <v>195.35849999999999</v>
      </c>
      <c r="EW91" s="58">
        <v>404.56630000000001</v>
      </c>
      <c r="EX91" s="58">
        <v>55.396030000000003</v>
      </c>
      <c r="EY91" s="58"/>
      <c r="EZ91" s="58">
        <v>157.34469999999999</v>
      </c>
      <c r="FA91" s="58"/>
      <c r="FB91" s="58"/>
      <c r="FC91" s="58"/>
      <c r="FD91" s="58"/>
      <c r="FE91" s="58">
        <v>471.10379999999998</v>
      </c>
      <c r="FF91" s="58">
        <v>261.87860000000001</v>
      </c>
      <c r="FG91" s="58">
        <v>991.32960000000003</v>
      </c>
      <c r="FH91" s="58">
        <v>295.57209999999998</v>
      </c>
      <c r="FI91" s="58">
        <v>872.05579999999998</v>
      </c>
      <c r="FJ91" s="58"/>
      <c r="FK91" s="58">
        <v>239.66059999999999</v>
      </c>
      <c r="FL91" s="58"/>
      <c r="FM91" s="58"/>
      <c r="FN91" s="58">
        <v>381.0591</v>
      </c>
      <c r="FO91" s="58">
        <v>340.29950000000002</v>
      </c>
      <c r="FP91" s="58"/>
      <c r="FQ91" s="58">
        <v>676.23170000000005</v>
      </c>
      <c r="FR91" s="58"/>
      <c r="FS91" s="58">
        <v>564.34100000000001</v>
      </c>
      <c r="FT91" s="58">
        <v>216.75309999999999</v>
      </c>
      <c r="FU91" s="58">
        <v>718.42830000000004</v>
      </c>
      <c r="FV91" s="58">
        <v>1142.8440000000001</v>
      </c>
      <c r="FW91" s="58"/>
      <c r="FX91" s="58"/>
      <c r="FY91" s="58"/>
      <c r="FZ91" s="58"/>
      <c r="GA91" s="58"/>
      <c r="GB91" s="58"/>
      <c r="GC91" s="58"/>
      <c r="GD91" s="58"/>
      <c r="GE91" s="58"/>
      <c r="GF91" s="58"/>
      <c r="GG91" s="58"/>
      <c r="GH91" s="58"/>
      <c r="GI91" s="58"/>
      <c r="GJ91" s="58">
        <v>333.30529999999999</v>
      </c>
      <c r="GK91" s="58">
        <v>433.53480000000002</v>
      </c>
      <c r="GL91" s="58">
        <v>264.9332</v>
      </c>
      <c r="GM91" s="58"/>
      <c r="GN91" s="58"/>
      <c r="GO91" s="58"/>
      <c r="GP91" s="58">
        <v>1433.1130000000001</v>
      </c>
      <c r="GQ91" s="58"/>
      <c r="GR91" s="58">
        <v>310.70890000000003</v>
      </c>
      <c r="GS91" s="58">
        <v>237.52969999999999</v>
      </c>
      <c r="GT91" s="58"/>
      <c r="GU91" s="58">
        <v>375.64139999999998</v>
      </c>
      <c r="GV91" s="58"/>
      <c r="GW91" s="58"/>
      <c r="GX91" s="58"/>
      <c r="GY91" s="58">
        <v>57.718530000000001</v>
      </c>
      <c r="GZ91" s="58">
        <v>244.7704</v>
      </c>
      <c r="HA91" s="58"/>
      <c r="HB91" s="58">
        <v>602.11689999999999</v>
      </c>
      <c r="HC91" s="58"/>
      <c r="HD91" s="58">
        <v>153.07769999999999</v>
      </c>
      <c r="HE91" s="58">
        <v>683.48159999999996</v>
      </c>
      <c r="HF91" s="58">
        <v>285.36599999999999</v>
      </c>
      <c r="HG91" s="58"/>
      <c r="HH91" s="58"/>
      <c r="HI91" s="58">
        <v>4085.37</v>
      </c>
      <c r="HJ91" s="58"/>
      <c r="HK91" s="58"/>
      <c r="HL91" s="58">
        <v>504.49700000000001</v>
      </c>
      <c r="HM91" s="58"/>
      <c r="HN91" s="58"/>
      <c r="HO91" s="58"/>
      <c r="HP91" s="58">
        <v>865.62739999999997</v>
      </c>
      <c r="HQ91" s="58">
        <v>236.6131</v>
      </c>
      <c r="HR91" s="58">
        <v>1047.3150000000001</v>
      </c>
      <c r="HS91" s="58"/>
      <c r="HT91" s="2"/>
    </row>
    <row r="92" spans="1:228" x14ac:dyDescent="0.75">
      <c r="A92" s="95">
        <f t="shared" si="10"/>
        <v>406</v>
      </c>
      <c r="B92" s="2" t="str">
        <f t="shared" si="10"/>
        <v>Garlic</v>
      </c>
      <c r="C92" s="60">
        <f t="shared" si="9"/>
        <v>862.93849999999998</v>
      </c>
      <c r="D92" s="40" t="str">
        <f t="shared" si="11"/>
        <v/>
      </c>
      <c r="E92" s="40" t="str">
        <f t="shared" si="11"/>
        <v/>
      </c>
      <c r="F92" s="40">
        <f t="shared" si="11"/>
        <v>862.93849999999998</v>
      </c>
      <c r="G92" s="40" t="str">
        <f t="shared" si="11"/>
        <v/>
      </c>
      <c r="H92" s="40" t="str">
        <f t="shared" si="11"/>
        <v/>
      </c>
      <c r="I92" s="40" t="str">
        <f t="shared" si="11"/>
        <v/>
      </c>
      <c r="J92" s="40" t="str">
        <f t="shared" si="11"/>
        <v/>
      </c>
      <c r="K92" s="40" t="str">
        <f t="shared" si="11"/>
        <v/>
      </c>
      <c r="L92" s="2"/>
      <c r="M92" s="70" t="s">
        <v>475</v>
      </c>
      <c r="N92" s="70" t="s">
        <v>526</v>
      </c>
      <c r="O92" s="2" t="s">
        <v>4</v>
      </c>
      <c r="P92" s="58">
        <v>406</v>
      </c>
      <c r="Q92" s="60" t="s">
        <v>866</v>
      </c>
      <c r="R92" s="60"/>
      <c r="S92" s="60"/>
      <c r="T92" s="60">
        <v>1511.597</v>
      </c>
      <c r="U92" s="60"/>
      <c r="V92" s="60">
        <v>2402.395</v>
      </c>
      <c r="W92" s="60">
        <v>2203.6590000000001</v>
      </c>
      <c r="X92" s="60"/>
      <c r="Y92" s="60"/>
      <c r="Z92" s="60"/>
      <c r="AA92" s="60">
        <v>4487.125</v>
      </c>
      <c r="AB92" s="60">
        <v>782.91849999999999</v>
      </c>
      <c r="AC92" s="60"/>
      <c r="AD92" s="60"/>
      <c r="AE92" s="60"/>
      <c r="AF92" s="60"/>
      <c r="AG92" s="60">
        <v>933.04</v>
      </c>
      <c r="AH92" s="60">
        <v>1538.896</v>
      </c>
      <c r="AI92" s="60"/>
      <c r="AJ92" s="60"/>
      <c r="AK92" s="60">
        <v>2533.8829999999998</v>
      </c>
      <c r="AL92" s="60">
        <v>443.2346</v>
      </c>
      <c r="AM92" s="60"/>
      <c r="AN92" s="60"/>
      <c r="AO92" s="60">
        <v>1211.778</v>
      </c>
      <c r="AP92" s="60">
        <v>1360.8589999999999</v>
      </c>
      <c r="AQ92" s="60"/>
      <c r="AR92" s="60"/>
      <c r="AS92" s="60">
        <v>1224.173</v>
      </c>
      <c r="AT92" s="60"/>
      <c r="AU92" s="60"/>
      <c r="AV92" s="60">
        <v>3334.3470000000002</v>
      </c>
      <c r="AW92" s="60"/>
      <c r="AX92" s="60">
        <v>2075.1819999999998</v>
      </c>
      <c r="AY92" s="60">
        <v>775.77800000000002</v>
      </c>
      <c r="AZ92" s="60"/>
      <c r="BA92" s="60"/>
      <c r="BB92" s="60"/>
      <c r="BC92" s="60"/>
      <c r="BD92" s="60"/>
      <c r="BE92" s="60">
        <v>908.15819999999997</v>
      </c>
      <c r="BF92" s="60"/>
      <c r="BG92" s="60">
        <v>3822.4870000000001</v>
      </c>
      <c r="BH92" s="60"/>
      <c r="BI92" s="60"/>
      <c r="BJ92" s="60"/>
      <c r="BK92" s="60">
        <v>866.16390000000001</v>
      </c>
      <c r="BL92" s="60"/>
      <c r="BM92" s="60"/>
      <c r="BN92" s="60"/>
      <c r="BO92" s="60"/>
      <c r="BP92" s="60">
        <v>2786.1529999999998</v>
      </c>
      <c r="BQ92" s="60">
        <v>2652.86</v>
      </c>
      <c r="BR92" s="60">
        <v>2709.1089999999999</v>
      </c>
      <c r="BS92" s="58">
        <v>256.58769999999998</v>
      </c>
      <c r="BT92" s="58"/>
      <c r="BU92" s="58"/>
      <c r="BV92" s="58">
        <v>1518.1310000000001</v>
      </c>
      <c r="BW92" s="58">
        <v>3213.7260000000001</v>
      </c>
      <c r="BX92" s="58">
        <v>1253.1379999999999</v>
      </c>
      <c r="BY92" s="58">
        <v>1262.135</v>
      </c>
      <c r="BZ92" s="58"/>
      <c r="CA92" s="58">
        <v>5332.5659999999998</v>
      </c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>
        <v>3892.491</v>
      </c>
      <c r="CN92" s="58"/>
      <c r="CO92" s="58"/>
      <c r="CP92" s="58"/>
      <c r="CQ92" s="58"/>
      <c r="CR92" s="58"/>
      <c r="CS92" s="58">
        <v>195.02379999999999</v>
      </c>
      <c r="CT92" s="58">
        <v>2874.636</v>
      </c>
      <c r="CU92" s="58"/>
      <c r="CV92" s="58">
        <v>1525.4970000000001</v>
      </c>
      <c r="CW92" s="58">
        <v>1268.894</v>
      </c>
      <c r="CX92" s="58">
        <v>1349.9690000000001</v>
      </c>
      <c r="CY92" s="58"/>
      <c r="CZ92" s="58">
        <v>604.93910000000005</v>
      </c>
      <c r="DA92" s="58">
        <v>754.86739999999998</v>
      </c>
      <c r="DB92" s="58"/>
      <c r="DC92" s="58">
        <v>2935.6590000000001</v>
      </c>
      <c r="DD92" s="58">
        <v>894.6422</v>
      </c>
      <c r="DE92" s="58"/>
      <c r="DF92" s="58">
        <v>843.19259999999997</v>
      </c>
      <c r="DG92" s="58">
        <v>13374.51</v>
      </c>
      <c r="DH92" s="58"/>
      <c r="DI92" s="58">
        <v>2260.0709999999999</v>
      </c>
      <c r="DJ92" s="58">
        <v>1733.597</v>
      </c>
      <c r="DK92" s="58"/>
      <c r="DL92" s="58"/>
      <c r="DM92" s="58"/>
      <c r="DN92" s="58">
        <v>2843.35</v>
      </c>
      <c r="DO92" s="58">
        <v>792.31470000000002</v>
      </c>
      <c r="DP92" s="58"/>
      <c r="DQ92" s="58">
        <v>1160.325</v>
      </c>
      <c r="DR92" s="58"/>
      <c r="DS92" s="58"/>
      <c r="DT92" s="58"/>
      <c r="DU92" s="58"/>
      <c r="DV92" s="58"/>
      <c r="DW92" s="58"/>
      <c r="DX92" s="58">
        <v>2712.3040000000001</v>
      </c>
      <c r="DY92" s="58"/>
      <c r="DZ92" s="58">
        <v>3868.9360000000001</v>
      </c>
      <c r="EA92" s="58">
        <v>964.34169999999995</v>
      </c>
      <c r="EB92" s="58">
        <v>1086.021</v>
      </c>
      <c r="EC92" s="58">
        <v>493.4427</v>
      </c>
      <c r="ED92" s="58"/>
      <c r="EE92" s="58">
        <v>862.93849999999998</v>
      </c>
      <c r="EF92" s="58"/>
      <c r="EG92" s="58">
        <v>2606.232</v>
      </c>
      <c r="EH92" s="58"/>
      <c r="EI92" s="58">
        <v>853.03800000000001</v>
      </c>
      <c r="EJ92" s="58"/>
      <c r="EK92" s="58"/>
      <c r="EL92" s="58"/>
      <c r="EM92" s="58"/>
      <c r="EN92" s="58"/>
      <c r="EO92" s="58"/>
      <c r="EP92" s="58"/>
      <c r="EQ92" s="58">
        <v>2550.9110000000001</v>
      </c>
      <c r="ER92" s="58"/>
      <c r="ES92" s="58"/>
      <c r="ET92" s="58"/>
      <c r="EU92" s="58"/>
      <c r="EV92" s="58">
        <v>2319.7579999999998</v>
      </c>
      <c r="EW92" s="58"/>
      <c r="EX92" s="58"/>
      <c r="EY92" s="58"/>
      <c r="EZ92" s="58"/>
      <c r="FA92" s="58"/>
      <c r="FB92" s="58">
        <v>724.5856</v>
      </c>
      <c r="FC92" s="58"/>
      <c r="FD92" s="58">
        <v>10633.9</v>
      </c>
      <c r="FE92" s="58">
        <v>2553.9589999999998</v>
      </c>
      <c r="FF92" s="58">
        <v>2286.6610000000001</v>
      </c>
      <c r="FG92" s="58"/>
      <c r="FH92" s="58">
        <v>990.72389999999996</v>
      </c>
      <c r="FI92" s="58">
        <v>2293.3220000000001</v>
      </c>
      <c r="FJ92" s="58"/>
      <c r="FK92" s="58"/>
      <c r="FL92" s="58"/>
      <c r="FM92" s="58"/>
      <c r="FN92" s="58">
        <v>2261.4749999999999</v>
      </c>
      <c r="FO92" s="58">
        <v>580.64390000000003</v>
      </c>
      <c r="FP92" s="58"/>
      <c r="FQ92" s="58"/>
      <c r="FR92" s="58"/>
      <c r="FS92" s="58">
        <v>2937.7570000000001</v>
      </c>
      <c r="FT92" s="58">
        <v>1452.4849999999999</v>
      </c>
      <c r="FU92" s="58"/>
      <c r="FV92" s="58"/>
      <c r="FW92" s="58"/>
      <c r="FX92" s="58"/>
      <c r="FY92" s="58"/>
      <c r="FZ92" s="58"/>
      <c r="GA92" s="58"/>
      <c r="GB92" s="58"/>
      <c r="GC92" s="58"/>
      <c r="GD92" s="58"/>
      <c r="GE92" s="58"/>
      <c r="GF92" s="58"/>
      <c r="GG92" s="58"/>
      <c r="GH92" s="58"/>
      <c r="GI92" s="58"/>
      <c r="GJ92" s="58">
        <v>1398.1079999999999</v>
      </c>
      <c r="GK92" s="58">
        <v>4414.9660000000003</v>
      </c>
      <c r="GL92" s="58"/>
      <c r="GM92" s="58"/>
      <c r="GN92" s="58"/>
      <c r="GO92" s="58"/>
      <c r="GP92" s="58"/>
      <c r="GQ92" s="58"/>
      <c r="GR92" s="58">
        <v>2149.4679999999998</v>
      </c>
      <c r="GS92" s="58">
        <v>981.50879999999995</v>
      </c>
      <c r="GT92" s="58"/>
      <c r="GU92" s="58">
        <v>1441.079</v>
      </c>
      <c r="GV92" s="58">
        <v>1769.1869999999999</v>
      </c>
      <c r="GW92" s="58"/>
      <c r="GX92" s="58"/>
      <c r="GY92" s="58">
        <v>514.36159999999995</v>
      </c>
      <c r="GZ92" s="58">
        <v>1843.67</v>
      </c>
      <c r="HA92" s="58"/>
      <c r="HB92" s="58"/>
      <c r="HC92" s="58"/>
      <c r="HD92" s="58">
        <v>1260.827</v>
      </c>
      <c r="HE92" s="58">
        <v>2361.498</v>
      </c>
      <c r="HF92" s="58">
        <v>1527.0139999999999</v>
      </c>
      <c r="HG92" s="58"/>
      <c r="HH92" s="58"/>
      <c r="HI92" s="58">
        <v>19432.169999999998</v>
      </c>
      <c r="HJ92" s="58"/>
      <c r="HK92" s="58"/>
      <c r="HL92" s="58"/>
      <c r="HM92" s="58"/>
      <c r="HN92" s="58"/>
      <c r="HO92" s="58"/>
      <c r="HP92" s="58">
        <v>1943.6669999999999</v>
      </c>
      <c r="HQ92" s="58"/>
      <c r="HR92" s="58"/>
      <c r="HS92" s="58"/>
      <c r="HT92" s="2"/>
    </row>
    <row r="93" spans="1:228" x14ac:dyDescent="0.75">
      <c r="A93" s="95">
        <f t="shared" si="10"/>
        <v>407</v>
      </c>
      <c r="B93" s="2" t="str">
        <f t="shared" si="10"/>
        <v>Leeks, other alliaceous vegetables</v>
      </c>
      <c r="C93" s="60">
        <f t="shared" si="9"/>
        <v>711.97260000000006</v>
      </c>
      <c r="D93" s="40" t="str">
        <f t="shared" si="11"/>
        <v/>
      </c>
      <c r="E93" s="40" t="str">
        <f t="shared" si="11"/>
        <v/>
      </c>
      <c r="F93" s="40">
        <f t="shared" si="11"/>
        <v>711.97260000000006</v>
      </c>
      <c r="G93" s="40" t="str">
        <f t="shared" si="11"/>
        <v/>
      </c>
      <c r="H93" s="40" t="str">
        <f t="shared" si="11"/>
        <v/>
      </c>
      <c r="I93" s="40" t="str">
        <f t="shared" si="11"/>
        <v/>
      </c>
      <c r="J93" s="40" t="str">
        <f t="shared" si="11"/>
        <v/>
      </c>
      <c r="K93" s="40" t="str">
        <f t="shared" si="11"/>
        <v/>
      </c>
      <c r="L93" s="2"/>
      <c r="M93" s="70" t="s">
        <v>1017</v>
      </c>
      <c r="N93" s="70" t="s">
        <v>1061</v>
      </c>
      <c r="O93" s="2" t="s">
        <v>4</v>
      </c>
      <c r="P93" s="58">
        <v>407</v>
      </c>
      <c r="Q93" s="60" t="s">
        <v>867</v>
      </c>
      <c r="R93" s="60"/>
      <c r="S93" s="60"/>
      <c r="T93" s="60">
        <v>270.67419999999998</v>
      </c>
      <c r="U93" s="60"/>
      <c r="V93" s="60"/>
      <c r="W93" s="60"/>
      <c r="X93" s="60"/>
      <c r="Y93" s="60"/>
      <c r="Z93" s="60"/>
      <c r="AA93" s="60">
        <v>1119.9069999999999</v>
      </c>
      <c r="AB93" s="60"/>
      <c r="AC93" s="60"/>
      <c r="AD93" s="60">
        <v>376.57830000000001</v>
      </c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>
        <v>1406.4680000000001</v>
      </c>
      <c r="AW93" s="60"/>
      <c r="AX93" s="60"/>
      <c r="AY93" s="60">
        <v>424.1268</v>
      </c>
      <c r="AZ93" s="60"/>
      <c r="BA93" s="60">
        <v>428.69009999999997</v>
      </c>
      <c r="BB93" s="60"/>
      <c r="BC93" s="60">
        <v>4235.634</v>
      </c>
      <c r="BD93" s="60"/>
      <c r="BE93" s="60"/>
      <c r="BF93" s="60"/>
      <c r="BG93" s="60"/>
      <c r="BH93" s="60"/>
      <c r="BI93" s="60"/>
      <c r="BJ93" s="60"/>
      <c r="BK93" s="60">
        <v>330.65690000000001</v>
      </c>
      <c r="BL93" s="60">
        <v>625.16200000000003</v>
      </c>
      <c r="BM93" s="60"/>
      <c r="BN93" s="60"/>
      <c r="BO93" s="60">
        <v>836.84799999999996</v>
      </c>
      <c r="BP93" s="60"/>
      <c r="BQ93" s="60"/>
      <c r="BR93" s="60"/>
      <c r="BS93" s="58"/>
      <c r="BT93" s="58"/>
      <c r="BU93" s="58"/>
      <c r="BV93" s="58">
        <v>586.9941</v>
      </c>
      <c r="BW93" s="58"/>
      <c r="BX93" s="58">
        <v>1531.5909999999999</v>
      </c>
      <c r="BY93" s="58">
        <v>1664.943</v>
      </c>
      <c r="BZ93" s="58"/>
      <c r="CA93" s="58">
        <v>4756.0990000000002</v>
      </c>
      <c r="CB93" s="58"/>
      <c r="CC93" s="58"/>
      <c r="CD93" s="58"/>
      <c r="CE93" s="58">
        <v>1360.2860000000001</v>
      </c>
      <c r="CF93" s="58"/>
      <c r="CG93" s="58"/>
      <c r="CH93" s="58"/>
      <c r="CI93" s="58"/>
      <c r="CJ93" s="58"/>
      <c r="CK93" s="58"/>
      <c r="CL93" s="58"/>
      <c r="CM93" s="58">
        <v>594.51369999999997</v>
      </c>
      <c r="CN93" s="58"/>
      <c r="CO93" s="58"/>
      <c r="CP93" s="58"/>
      <c r="CQ93" s="58"/>
      <c r="CR93" s="58"/>
      <c r="CS93" s="58"/>
      <c r="CT93" s="58">
        <v>685.92759999999998</v>
      </c>
      <c r="CU93" s="58"/>
      <c r="CV93" s="58">
        <v>1013.681</v>
      </c>
      <c r="CW93" s="58">
        <v>595.6884</v>
      </c>
      <c r="CX93" s="58"/>
      <c r="CY93" s="58">
        <v>2701.7620000000002</v>
      </c>
      <c r="CZ93" s="58">
        <v>228.65129999999999</v>
      </c>
      <c r="DA93" s="58"/>
      <c r="DB93" s="58"/>
      <c r="DC93" s="58"/>
      <c r="DD93" s="58">
        <v>1083.258</v>
      </c>
      <c r="DE93" s="58"/>
      <c r="DF93" s="58"/>
      <c r="DG93" s="58"/>
      <c r="DH93" s="58">
        <v>1769.6369999999999</v>
      </c>
      <c r="DI93" s="58">
        <v>331.37540000000001</v>
      </c>
      <c r="DJ93" s="58"/>
      <c r="DK93" s="58"/>
      <c r="DL93" s="58"/>
      <c r="DM93" s="58"/>
      <c r="DN93" s="58">
        <v>942.47990000000004</v>
      </c>
      <c r="DO93" s="58"/>
      <c r="DP93" s="58"/>
      <c r="DQ93" s="58"/>
      <c r="DR93" s="58"/>
      <c r="DS93" s="58"/>
      <c r="DT93" s="58"/>
      <c r="DU93" s="58"/>
      <c r="DV93" s="58">
        <v>483.42970000000003</v>
      </c>
      <c r="DW93" s="58"/>
      <c r="DX93" s="58">
        <v>818.12850000000003</v>
      </c>
      <c r="DY93" s="58">
        <v>1218.7619999999999</v>
      </c>
      <c r="DZ93" s="58">
        <v>528.08169999999996</v>
      </c>
      <c r="EA93" s="58">
        <v>569.00829999999996</v>
      </c>
      <c r="EB93" s="58">
        <v>551.2201</v>
      </c>
      <c r="EC93" s="58"/>
      <c r="ED93" s="58"/>
      <c r="EE93" s="58">
        <v>711.97260000000006</v>
      </c>
      <c r="EF93" s="58"/>
      <c r="EG93" s="58">
        <v>4542.1149999999998</v>
      </c>
      <c r="EH93" s="58"/>
      <c r="EI93" s="58"/>
      <c r="EJ93" s="58"/>
      <c r="EK93" s="58"/>
      <c r="EL93" s="58"/>
      <c r="EM93" s="58"/>
      <c r="EN93" s="58"/>
      <c r="EO93" s="58"/>
      <c r="EP93" s="58"/>
      <c r="EQ93" s="58">
        <v>2166.232</v>
      </c>
      <c r="ER93" s="58"/>
      <c r="ES93" s="58"/>
      <c r="ET93" s="58"/>
      <c r="EU93" s="58"/>
      <c r="EV93" s="58">
        <v>453.74849999999998</v>
      </c>
      <c r="EW93" s="58"/>
      <c r="EX93" s="58"/>
      <c r="EY93" s="58"/>
      <c r="EZ93" s="58">
        <v>510.8313</v>
      </c>
      <c r="FA93" s="58">
        <v>1910.88</v>
      </c>
      <c r="FB93" s="58"/>
      <c r="FC93" s="58"/>
      <c r="FD93" s="58">
        <v>1513.239</v>
      </c>
      <c r="FE93" s="58"/>
      <c r="FF93" s="58"/>
      <c r="FG93" s="58"/>
      <c r="FH93" s="58">
        <v>245.39840000000001</v>
      </c>
      <c r="FI93" s="58">
        <v>723.81029999999998</v>
      </c>
      <c r="FJ93" s="58"/>
      <c r="FK93" s="58">
        <v>1331.5719999999999</v>
      </c>
      <c r="FL93" s="58"/>
      <c r="FM93" s="58"/>
      <c r="FN93" s="58"/>
      <c r="FO93" s="58"/>
      <c r="FP93" s="58"/>
      <c r="FQ93" s="58"/>
      <c r="FR93" s="58"/>
      <c r="FS93" s="58">
        <v>1002.872</v>
      </c>
      <c r="FT93" s="58"/>
      <c r="FU93" s="58"/>
      <c r="FV93" s="58"/>
      <c r="FW93" s="58"/>
      <c r="FX93" s="58"/>
      <c r="FY93" s="58"/>
      <c r="FZ93" s="58"/>
      <c r="GA93" s="58"/>
      <c r="GB93" s="58"/>
      <c r="GC93" s="58"/>
      <c r="GD93" s="58"/>
      <c r="GE93" s="58"/>
      <c r="GF93" s="58"/>
      <c r="GG93" s="58"/>
      <c r="GH93" s="58"/>
      <c r="GI93" s="58"/>
      <c r="GJ93" s="58">
        <v>929.86099999999999</v>
      </c>
      <c r="GK93" s="58">
        <v>931.32370000000003</v>
      </c>
      <c r="GL93" s="58"/>
      <c r="GM93" s="58"/>
      <c r="GN93" s="58"/>
      <c r="GO93" s="58"/>
      <c r="GP93" s="58"/>
      <c r="GQ93" s="58"/>
      <c r="GR93" s="58"/>
      <c r="GS93" s="58"/>
      <c r="GT93" s="58"/>
      <c r="GU93" s="58"/>
      <c r="GV93" s="58"/>
      <c r="GW93" s="58"/>
      <c r="GX93" s="58"/>
      <c r="GY93" s="58"/>
      <c r="GZ93" s="58">
        <v>430.93799999999999</v>
      </c>
      <c r="HA93" s="58"/>
      <c r="HB93" s="58"/>
      <c r="HC93" s="58"/>
      <c r="HD93" s="58"/>
      <c r="HE93" s="58"/>
      <c r="HF93" s="58"/>
      <c r="HG93" s="58"/>
      <c r="HH93" s="58"/>
      <c r="HI93" s="58"/>
      <c r="HJ93" s="58"/>
      <c r="HK93" s="58"/>
      <c r="HL93" s="58"/>
      <c r="HM93" s="58"/>
      <c r="HN93" s="58"/>
      <c r="HO93" s="58"/>
      <c r="HP93" s="58">
        <v>934.98749999999995</v>
      </c>
      <c r="HQ93" s="58">
        <v>621.31060000000002</v>
      </c>
      <c r="HR93" s="58"/>
      <c r="HS93" s="58"/>
      <c r="HT93" s="2"/>
    </row>
    <row r="94" spans="1:228" x14ac:dyDescent="0.75">
      <c r="A94" s="95">
        <f t="shared" si="10"/>
        <v>414</v>
      </c>
      <c r="B94" s="2" t="str">
        <f t="shared" si="10"/>
        <v>Beans, green</v>
      </c>
      <c r="C94" s="60">
        <f t="shared" si="9"/>
        <v>383.35160000000002</v>
      </c>
      <c r="D94" s="40" t="str">
        <f t="shared" si="11"/>
        <v/>
      </c>
      <c r="E94" s="40" t="str">
        <f t="shared" si="11"/>
        <v/>
      </c>
      <c r="F94" s="40">
        <f t="shared" si="11"/>
        <v>383.35160000000002</v>
      </c>
      <c r="G94" s="40" t="str">
        <f t="shared" si="11"/>
        <v/>
      </c>
      <c r="H94" s="40" t="str">
        <f t="shared" si="11"/>
        <v/>
      </c>
      <c r="I94" s="40" t="str">
        <f t="shared" si="11"/>
        <v/>
      </c>
      <c r="J94" s="40" t="str">
        <f t="shared" si="11"/>
        <v/>
      </c>
      <c r="K94" s="40" t="str">
        <f t="shared" si="11"/>
        <v/>
      </c>
      <c r="L94" s="2"/>
      <c r="M94" s="70" t="s">
        <v>482</v>
      </c>
      <c r="N94" s="70" t="s">
        <v>534</v>
      </c>
      <c r="O94" s="2" t="s">
        <v>4</v>
      </c>
      <c r="P94" s="58">
        <v>414</v>
      </c>
      <c r="Q94" s="60" t="s">
        <v>868</v>
      </c>
      <c r="R94" s="60"/>
      <c r="S94" s="60"/>
      <c r="T94" s="60">
        <v>719.90549999999996</v>
      </c>
      <c r="U94" s="60"/>
      <c r="V94" s="60">
        <v>46.787239999999997</v>
      </c>
      <c r="W94" s="60"/>
      <c r="X94" s="60"/>
      <c r="Y94" s="60">
        <v>2256.4749999999999</v>
      </c>
      <c r="Z94" s="60">
        <v>3042.1439999999998</v>
      </c>
      <c r="AA94" s="60">
        <v>1368.0550000000001</v>
      </c>
      <c r="AB94" s="60"/>
      <c r="AC94" s="60"/>
      <c r="AD94" s="60">
        <v>2411.3760000000002</v>
      </c>
      <c r="AE94" s="60"/>
      <c r="AF94" s="60">
        <v>353.6601</v>
      </c>
      <c r="AG94" s="60">
        <v>317.61599999999999</v>
      </c>
      <c r="AH94" s="60">
        <v>299.79930000000002</v>
      </c>
      <c r="AI94" s="60"/>
      <c r="AJ94" s="60"/>
      <c r="AK94" s="60">
        <v>1336.7619999999999</v>
      </c>
      <c r="AL94" s="60"/>
      <c r="AM94" s="60"/>
      <c r="AN94" s="60"/>
      <c r="AO94" s="60">
        <v>562.09749999999997</v>
      </c>
      <c r="AP94" s="60"/>
      <c r="AQ94" s="60"/>
      <c r="AR94" s="60"/>
      <c r="AS94" s="60"/>
      <c r="AT94" s="60"/>
      <c r="AU94" s="60"/>
      <c r="AV94" s="60">
        <v>509.99250000000001</v>
      </c>
      <c r="AW94" s="60">
        <v>1115.4449999999999</v>
      </c>
      <c r="AX94" s="60">
        <v>1413.671</v>
      </c>
      <c r="AY94" s="60">
        <v>270.74720000000002</v>
      </c>
      <c r="AZ94" s="60">
        <v>379.0772</v>
      </c>
      <c r="BA94" s="60">
        <v>192.37889999999999</v>
      </c>
      <c r="BB94" s="60"/>
      <c r="BC94" s="60">
        <v>2069.4029999999998</v>
      </c>
      <c r="BD94" s="60"/>
      <c r="BE94" s="60"/>
      <c r="BF94" s="60"/>
      <c r="BG94" s="60">
        <v>4109.8739999999998</v>
      </c>
      <c r="BH94" s="60"/>
      <c r="BI94" s="60"/>
      <c r="BJ94" s="60"/>
      <c r="BK94" s="60">
        <v>1871.1420000000001</v>
      </c>
      <c r="BL94" s="60">
        <v>1420.11</v>
      </c>
      <c r="BM94" s="60"/>
      <c r="BN94" s="60"/>
      <c r="BO94" s="60"/>
      <c r="BP94" s="60"/>
      <c r="BQ94" s="60">
        <v>1394.384</v>
      </c>
      <c r="BR94" s="60">
        <v>609.83019999999999</v>
      </c>
      <c r="BS94" s="58">
        <v>342.28750000000002</v>
      </c>
      <c r="BT94" s="58"/>
      <c r="BU94" s="58"/>
      <c r="BV94" s="58">
        <v>1757.277</v>
      </c>
      <c r="BW94" s="58"/>
      <c r="BX94" s="58">
        <v>732.95309999999995</v>
      </c>
      <c r="BY94" s="58">
        <v>689.54139999999995</v>
      </c>
      <c r="BZ94" s="58"/>
      <c r="CA94" s="58">
        <v>168.64879999999999</v>
      </c>
      <c r="CB94" s="58"/>
      <c r="CC94" s="58"/>
      <c r="CD94" s="58"/>
      <c r="CE94" s="58">
        <v>3522.35</v>
      </c>
      <c r="CF94" s="58"/>
      <c r="CG94" s="58">
        <v>589.01790000000005</v>
      </c>
      <c r="CH94" s="58"/>
      <c r="CI94" s="58"/>
      <c r="CJ94" s="58"/>
      <c r="CK94" s="58"/>
      <c r="CL94" s="58"/>
      <c r="CM94" s="58">
        <v>1794.0419999999999</v>
      </c>
      <c r="CN94" s="58"/>
      <c r="CO94" s="58"/>
      <c r="CP94" s="58"/>
      <c r="CQ94" s="58"/>
      <c r="CR94" s="58"/>
      <c r="CS94" s="58"/>
      <c r="CT94" s="58">
        <v>1566.3520000000001</v>
      </c>
      <c r="CU94" s="58"/>
      <c r="CV94" s="58">
        <v>288.54500000000002</v>
      </c>
      <c r="CW94" s="58">
        <v>973.39869999999996</v>
      </c>
      <c r="CX94" s="58">
        <v>356.58800000000002</v>
      </c>
      <c r="CY94" s="58">
        <v>1274.3109999999999</v>
      </c>
      <c r="CZ94" s="58">
        <v>333.22179999999997</v>
      </c>
      <c r="DA94" s="58">
        <v>1136.229</v>
      </c>
      <c r="DB94" s="58"/>
      <c r="DC94" s="58">
        <v>2243.5070000000001</v>
      </c>
      <c r="DD94" s="58">
        <v>1576.8109999999999</v>
      </c>
      <c r="DE94" s="58"/>
      <c r="DF94" s="58">
        <v>868.02809999999999</v>
      </c>
      <c r="DG94" s="58"/>
      <c r="DH94" s="58">
        <v>289.06900000000002</v>
      </c>
      <c r="DI94" s="58">
        <v>449.28489999999999</v>
      </c>
      <c r="DJ94" s="58">
        <v>212.923</v>
      </c>
      <c r="DK94" s="58"/>
      <c r="DL94" s="58"/>
      <c r="DM94" s="58"/>
      <c r="DN94" s="58"/>
      <c r="DO94" s="58">
        <v>616.36929999999995</v>
      </c>
      <c r="DP94" s="58"/>
      <c r="DQ94" s="58">
        <v>1475.53</v>
      </c>
      <c r="DR94" s="58"/>
      <c r="DS94" s="58"/>
      <c r="DT94" s="58"/>
      <c r="DU94" s="58"/>
      <c r="DV94" s="58">
        <v>757.30939999999998</v>
      </c>
      <c r="DW94" s="58"/>
      <c r="DX94" s="58">
        <v>229.38489999999999</v>
      </c>
      <c r="DY94" s="58"/>
      <c r="DZ94" s="58"/>
      <c r="EA94" s="58">
        <v>410.40870000000001</v>
      </c>
      <c r="EB94" s="58">
        <v>94.496279999999999</v>
      </c>
      <c r="EC94" s="58">
        <v>402.28449999999998</v>
      </c>
      <c r="ED94" s="58"/>
      <c r="EE94" s="58">
        <v>383.35160000000002</v>
      </c>
      <c r="EF94" s="58"/>
      <c r="EG94" s="58">
        <v>610.52610000000004</v>
      </c>
      <c r="EH94" s="58">
        <v>2596.6970000000001</v>
      </c>
      <c r="EI94" s="58"/>
      <c r="EJ94" s="58"/>
      <c r="EK94" s="58"/>
      <c r="EL94" s="58"/>
      <c r="EM94" s="58"/>
      <c r="EN94" s="58"/>
      <c r="EO94" s="58"/>
      <c r="EP94" s="58"/>
      <c r="EQ94" s="58">
        <v>995.8451</v>
      </c>
      <c r="ER94" s="58"/>
      <c r="ES94" s="58"/>
      <c r="ET94" s="58"/>
      <c r="EU94" s="58"/>
      <c r="EV94" s="58">
        <v>319.98610000000002</v>
      </c>
      <c r="EW94" s="58"/>
      <c r="EX94" s="58"/>
      <c r="EY94" s="58"/>
      <c r="EZ94" s="58">
        <v>149.45160000000001</v>
      </c>
      <c r="FA94" s="58">
        <v>574.3424</v>
      </c>
      <c r="FB94" s="58"/>
      <c r="FC94" s="58"/>
      <c r="FD94" s="58">
        <v>240.60560000000001</v>
      </c>
      <c r="FE94" s="58"/>
      <c r="FF94" s="58">
        <v>242.30690000000001</v>
      </c>
      <c r="FG94" s="58"/>
      <c r="FH94" s="58">
        <v>414.173</v>
      </c>
      <c r="FI94" s="58">
        <v>529.05820000000006</v>
      </c>
      <c r="FJ94" s="58"/>
      <c r="FK94" s="58">
        <v>449.61</v>
      </c>
      <c r="FL94" s="58">
        <v>2334.4949999999999</v>
      </c>
      <c r="FM94" s="58"/>
      <c r="FN94" s="58">
        <v>1705.28</v>
      </c>
      <c r="FO94" s="58"/>
      <c r="FP94" s="58"/>
      <c r="FQ94" s="58">
        <v>518.82899999999995</v>
      </c>
      <c r="FR94" s="58"/>
      <c r="FS94" s="58">
        <v>1145.3630000000001</v>
      </c>
      <c r="FT94" s="58"/>
      <c r="FU94" s="58">
        <v>856.34130000000005</v>
      </c>
      <c r="FV94" s="58"/>
      <c r="FW94" s="58"/>
      <c r="FX94" s="58"/>
      <c r="FY94" s="58"/>
      <c r="FZ94" s="58"/>
      <c r="GA94" s="58"/>
      <c r="GB94" s="58"/>
      <c r="GC94" s="58"/>
      <c r="GD94" s="58"/>
      <c r="GE94" s="58"/>
      <c r="GF94" s="58">
        <v>2513.252</v>
      </c>
      <c r="GG94" s="58"/>
      <c r="GH94" s="58"/>
      <c r="GI94" s="58">
        <v>3170.6350000000002</v>
      </c>
      <c r="GJ94" s="58">
        <v>526.28890000000001</v>
      </c>
      <c r="GK94" s="58">
        <v>2392.54</v>
      </c>
      <c r="GL94" s="58"/>
      <c r="GM94" s="58"/>
      <c r="GN94" s="58"/>
      <c r="GO94" s="58"/>
      <c r="GP94" s="58"/>
      <c r="GQ94" s="58"/>
      <c r="GR94" s="58">
        <v>662.69349999999997</v>
      </c>
      <c r="GS94" s="58">
        <v>455.96800000000002</v>
      </c>
      <c r="GT94" s="58"/>
      <c r="GU94" s="58"/>
      <c r="GV94" s="58">
        <v>1236.2660000000001</v>
      </c>
      <c r="GW94" s="58"/>
      <c r="GX94" s="58"/>
      <c r="GY94" s="58">
        <v>756.98389999999995</v>
      </c>
      <c r="GZ94" s="58">
        <v>983.83140000000003</v>
      </c>
      <c r="HA94" s="58"/>
      <c r="HB94" s="58">
        <v>666.38250000000005</v>
      </c>
      <c r="HC94" s="58"/>
      <c r="HD94" s="58">
        <v>445.34059999999999</v>
      </c>
      <c r="HE94" s="58">
        <v>2904.866</v>
      </c>
      <c r="HF94" s="58">
        <v>637.13559999999995</v>
      </c>
      <c r="HG94" s="58"/>
      <c r="HH94" s="58"/>
      <c r="HI94" s="58"/>
      <c r="HJ94" s="58"/>
      <c r="HK94" s="58"/>
      <c r="HL94" s="58"/>
      <c r="HM94" s="58"/>
      <c r="HN94" s="58"/>
      <c r="HO94" s="58"/>
      <c r="HP94" s="58">
        <v>1891.1659999999999</v>
      </c>
      <c r="HQ94" s="58">
        <v>494.71879999999999</v>
      </c>
      <c r="HR94" s="58"/>
      <c r="HS94" s="58"/>
      <c r="HT94" s="2"/>
    </row>
    <row r="95" spans="1:228" x14ac:dyDescent="0.75">
      <c r="A95" s="95">
        <f t="shared" si="10"/>
        <v>417</v>
      </c>
      <c r="B95" s="2" t="str">
        <f t="shared" si="10"/>
        <v>Peas, green</v>
      </c>
      <c r="C95" s="60">
        <f t="shared" si="9"/>
        <v>438.18</v>
      </c>
      <c r="D95" s="40" t="str">
        <f t="shared" si="11"/>
        <v/>
      </c>
      <c r="E95" s="40" t="str">
        <f t="shared" si="11"/>
        <v/>
      </c>
      <c r="F95" s="40">
        <f t="shared" si="11"/>
        <v>438.18</v>
      </c>
      <c r="G95" s="40" t="str">
        <f t="shared" si="11"/>
        <v/>
      </c>
      <c r="H95" s="40" t="str">
        <f t="shared" si="11"/>
        <v/>
      </c>
      <c r="I95" s="40" t="str">
        <f t="shared" si="11"/>
        <v/>
      </c>
      <c r="J95" s="40" t="str">
        <f t="shared" si="11"/>
        <v/>
      </c>
      <c r="K95" s="40" t="str">
        <f t="shared" si="11"/>
        <v/>
      </c>
      <c r="L95" s="2"/>
      <c r="M95" s="70" t="s">
        <v>476</v>
      </c>
      <c r="N95" s="70" t="s">
        <v>528</v>
      </c>
      <c r="O95" s="2" t="s">
        <v>4</v>
      </c>
      <c r="P95" s="58">
        <v>417</v>
      </c>
      <c r="Q95" s="60" t="s">
        <v>869</v>
      </c>
      <c r="R95" s="60"/>
      <c r="S95" s="60"/>
      <c r="T95" s="60">
        <v>666.18520000000001</v>
      </c>
      <c r="U95" s="60"/>
      <c r="V95" s="60">
        <v>169.61529999999999</v>
      </c>
      <c r="W95" s="60">
        <v>999.4067</v>
      </c>
      <c r="X95" s="60"/>
      <c r="Y95" s="60"/>
      <c r="Z95" s="60">
        <v>373.54849999999999</v>
      </c>
      <c r="AA95" s="60">
        <v>343.12470000000002</v>
      </c>
      <c r="AB95" s="60">
        <v>742.56899999999996</v>
      </c>
      <c r="AC95" s="60"/>
      <c r="AD95" s="60">
        <v>3815.3220000000001</v>
      </c>
      <c r="AE95" s="60"/>
      <c r="AF95" s="60"/>
      <c r="AG95" s="60"/>
      <c r="AH95" s="60">
        <v>363.60629999999998</v>
      </c>
      <c r="AI95" s="60"/>
      <c r="AJ95" s="60"/>
      <c r="AK95" s="60"/>
      <c r="AL95" s="60">
        <v>320.22160000000002</v>
      </c>
      <c r="AM95" s="60"/>
      <c r="AN95" s="60"/>
      <c r="AO95" s="60">
        <v>538.95609999999999</v>
      </c>
      <c r="AP95" s="60"/>
      <c r="AQ95" s="60"/>
      <c r="AR95" s="60"/>
      <c r="AS95" s="60"/>
      <c r="AT95" s="60"/>
      <c r="AU95" s="60"/>
      <c r="AV95" s="60">
        <v>337.08510000000001</v>
      </c>
      <c r="AW95" s="60">
        <v>713.13340000000005</v>
      </c>
      <c r="AX95" s="60">
        <v>1147.9349999999999</v>
      </c>
      <c r="AY95" s="60">
        <v>810.73770000000002</v>
      </c>
      <c r="AZ95" s="60"/>
      <c r="BA95" s="60"/>
      <c r="BB95" s="60"/>
      <c r="BC95" s="60"/>
      <c r="BD95" s="60"/>
      <c r="BE95" s="60">
        <v>550.61469999999997</v>
      </c>
      <c r="BF95" s="60"/>
      <c r="BG95" s="60"/>
      <c r="BH95" s="60"/>
      <c r="BI95" s="60"/>
      <c r="BJ95" s="60"/>
      <c r="BK95" s="60">
        <v>1754.384</v>
      </c>
      <c r="BL95" s="60">
        <v>2318.701</v>
      </c>
      <c r="BM95" s="60"/>
      <c r="BN95" s="60"/>
      <c r="BO95" s="60">
        <v>180.96530000000001</v>
      </c>
      <c r="BP95" s="60"/>
      <c r="BQ95" s="60">
        <v>1089.1189999999999</v>
      </c>
      <c r="BR95" s="60">
        <v>614.73889999999994</v>
      </c>
      <c r="BS95" s="58">
        <v>364.72250000000003</v>
      </c>
      <c r="BT95" s="58"/>
      <c r="BU95" s="58"/>
      <c r="BV95" s="58">
        <v>1159.732</v>
      </c>
      <c r="BW95" s="58">
        <v>927.60469999999998</v>
      </c>
      <c r="BX95" s="58">
        <v>381.81420000000003</v>
      </c>
      <c r="BY95" s="58">
        <v>689.54229999999995</v>
      </c>
      <c r="BZ95" s="58"/>
      <c r="CA95" s="58">
        <v>348.6182</v>
      </c>
      <c r="CB95" s="58"/>
      <c r="CC95" s="58"/>
      <c r="CD95" s="58"/>
      <c r="CE95" s="58">
        <v>2472.5479999999998</v>
      </c>
      <c r="CF95" s="58"/>
      <c r="CG95" s="58"/>
      <c r="CH95" s="58"/>
      <c r="CI95" s="58"/>
      <c r="CJ95" s="58"/>
      <c r="CK95" s="58"/>
      <c r="CL95" s="58"/>
      <c r="CM95" s="58">
        <v>1037.2829999999999</v>
      </c>
      <c r="CN95" s="58"/>
      <c r="CO95" s="58"/>
      <c r="CP95" s="58"/>
      <c r="CQ95" s="58"/>
      <c r="CR95" s="58"/>
      <c r="CS95" s="58"/>
      <c r="CT95" s="58">
        <v>358.77870000000001</v>
      </c>
      <c r="CU95" s="58"/>
      <c r="CV95" s="58">
        <v>321.51299999999998</v>
      </c>
      <c r="CW95" s="58"/>
      <c r="CX95" s="58">
        <v>581.29700000000003</v>
      </c>
      <c r="CY95" s="58">
        <v>1025.0119999999999</v>
      </c>
      <c r="CZ95" s="58">
        <v>344.2534</v>
      </c>
      <c r="DA95" s="58"/>
      <c r="DB95" s="58"/>
      <c r="DC95" s="58">
        <v>2291.692</v>
      </c>
      <c r="DD95" s="58">
        <v>781.06129999999996</v>
      </c>
      <c r="DE95" s="58"/>
      <c r="DF95" s="58">
        <v>1313.2249999999999</v>
      </c>
      <c r="DG95" s="58">
        <v>11905.33</v>
      </c>
      <c r="DH95" s="58">
        <v>288.83179999999999</v>
      </c>
      <c r="DI95" s="58">
        <v>712.61620000000005</v>
      </c>
      <c r="DJ95" s="58"/>
      <c r="DK95" s="58"/>
      <c r="DL95" s="58"/>
      <c r="DM95" s="58"/>
      <c r="DN95" s="58"/>
      <c r="DO95" s="58"/>
      <c r="DP95" s="58"/>
      <c r="DQ95" s="58">
        <v>942.92610000000002</v>
      </c>
      <c r="DR95" s="58"/>
      <c r="DS95" s="58"/>
      <c r="DT95" s="58"/>
      <c r="DU95" s="58"/>
      <c r="DV95" s="58"/>
      <c r="DW95" s="58"/>
      <c r="DX95" s="58">
        <v>228.8186</v>
      </c>
      <c r="DY95" s="58">
        <v>539.67139999999995</v>
      </c>
      <c r="DZ95" s="58">
        <v>2534.2179999999998</v>
      </c>
      <c r="EA95" s="58">
        <v>802.66</v>
      </c>
      <c r="EB95" s="58">
        <v>96.842339999999993</v>
      </c>
      <c r="EC95" s="58">
        <v>399.58159999999998</v>
      </c>
      <c r="ED95" s="58"/>
      <c r="EE95" s="58">
        <v>438.18</v>
      </c>
      <c r="EF95" s="58"/>
      <c r="EG95" s="58">
        <v>646.2808</v>
      </c>
      <c r="EH95" s="58"/>
      <c r="EI95" s="58"/>
      <c r="EJ95" s="58"/>
      <c r="EK95" s="58"/>
      <c r="EL95" s="58"/>
      <c r="EM95" s="58"/>
      <c r="EN95" s="58"/>
      <c r="EO95" s="58"/>
      <c r="EP95" s="58"/>
      <c r="EQ95" s="58">
        <v>939.9</v>
      </c>
      <c r="ER95" s="58">
        <v>497.34160000000003</v>
      </c>
      <c r="ES95" s="58"/>
      <c r="ET95" s="58"/>
      <c r="EU95" s="58"/>
      <c r="EV95" s="58"/>
      <c r="EW95" s="58"/>
      <c r="EX95" s="58"/>
      <c r="EY95" s="58"/>
      <c r="EZ95" s="58">
        <v>282.95310000000001</v>
      </c>
      <c r="FA95" s="58">
        <v>390.88029999999998</v>
      </c>
      <c r="FB95" s="58"/>
      <c r="FC95" s="58"/>
      <c r="FD95" s="58">
        <v>350.14710000000002</v>
      </c>
      <c r="FE95" s="58"/>
      <c r="FF95" s="58">
        <v>269.16699999999997</v>
      </c>
      <c r="FG95" s="58"/>
      <c r="FH95" s="58">
        <v>503.94810000000001</v>
      </c>
      <c r="FI95" s="58">
        <v>2071.8240000000001</v>
      </c>
      <c r="FJ95" s="58"/>
      <c r="FK95" s="58">
        <v>634.41980000000001</v>
      </c>
      <c r="FL95" s="58"/>
      <c r="FM95" s="58"/>
      <c r="FN95" s="58">
        <v>2757.547</v>
      </c>
      <c r="FO95" s="58"/>
      <c r="FP95" s="58"/>
      <c r="FQ95" s="58"/>
      <c r="FR95" s="58"/>
      <c r="FS95" s="58">
        <v>1228.2449999999999</v>
      </c>
      <c r="FT95" s="58">
        <v>468.28800000000001</v>
      </c>
      <c r="FU95" s="58"/>
      <c r="FV95" s="58"/>
      <c r="FW95" s="58"/>
      <c r="FX95" s="58"/>
      <c r="FY95" s="58"/>
      <c r="FZ95" s="58"/>
      <c r="GA95" s="58"/>
      <c r="GB95" s="58"/>
      <c r="GC95" s="58"/>
      <c r="GD95" s="58"/>
      <c r="GE95" s="58"/>
      <c r="GF95" s="58"/>
      <c r="GG95" s="58"/>
      <c r="GH95" s="58"/>
      <c r="GI95" s="58"/>
      <c r="GJ95" s="58">
        <v>379.85860000000002</v>
      </c>
      <c r="GK95" s="58">
        <v>3000.723</v>
      </c>
      <c r="GL95" s="58">
        <v>223.24119999999999</v>
      </c>
      <c r="GM95" s="58"/>
      <c r="GN95" s="58"/>
      <c r="GO95" s="58"/>
      <c r="GP95" s="58"/>
      <c r="GQ95" s="58"/>
      <c r="GR95" s="58">
        <v>1392.1030000000001</v>
      </c>
      <c r="GS95" s="58"/>
      <c r="GT95" s="58"/>
      <c r="GU95" s="58"/>
      <c r="GV95" s="58"/>
      <c r="GW95" s="58"/>
      <c r="GX95" s="58"/>
      <c r="GY95" s="58">
        <v>603.10299999999995</v>
      </c>
      <c r="GZ95" s="58">
        <v>510.83030000000002</v>
      </c>
      <c r="HA95" s="58"/>
      <c r="HB95" s="58">
        <v>738.79949999999997</v>
      </c>
      <c r="HC95" s="58"/>
      <c r="HD95" s="58">
        <v>396.35410000000002</v>
      </c>
      <c r="HE95" s="58"/>
      <c r="HF95" s="58">
        <v>355.31020000000001</v>
      </c>
      <c r="HG95" s="58"/>
      <c r="HH95" s="58"/>
      <c r="HI95" s="58"/>
      <c r="HJ95" s="58"/>
      <c r="HK95" s="58"/>
      <c r="HL95" s="58"/>
      <c r="HM95" s="58"/>
      <c r="HN95" s="58"/>
      <c r="HO95" s="58"/>
      <c r="HP95" s="58"/>
      <c r="HQ95" s="58">
        <v>1167.9939999999999</v>
      </c>
      <c r="HR95" s="58"/>
      <c r="HS95" s="58"/>
      <c r="HT95" s="2"/>
    </row>
    <row r="96" spans="1:228" x14ac:dyDescent="0.75">
      <c r="A96" s="95">
        <f t="shared" si="10"/>
        <v>420</v>
      </c>
      <c r="B96" s="2" t="str">
        <f t="shared" si="10"/>
        <v>Vegetables, leguminous nes</v>
      </c>
      <c r="C96" s="60">
        <f t="shared" si="9"/>
        <v>312.72480000000002</v>
      </c>
      <c r="D96" s="40" t="str">
        <f t="shared" si="11"/>
        <v/>
      </c>
      <c r="E96" s="40" t="str">
        <f t="shared" si="11"/>
        <v/>
      </c>
      <c r="F96" s="40">
        <f t="shared" si="11"/>
        <v>312.72480000000002</v>
      </c>
      <c r="G96" s="40" t="str">
        <f t="shared" si="11"/>
        <v/>
      </c>
      <c r="H96" s="40" t="str">
        <f t="shared" si="11"/>
        <v/>
      </c>
      <c r="I96" s="40" t="str">
        <f t="shared" si="11"/>
        <v/>
      </c>
      <c r="J96" s="40" t="str">
        <f t="shared" si="11"/>
        <v/>
      </c>
      <c r="K96" s="40" t="str">
        <f t="shared" si="11"/>
        <v/>
      </c>
      <c r="L96" s="2"/>
      <c r="M96" s="70" t="s">
        <v>478</v>
      </c>
      <c r="N96" s="70" t="s">
        <v>530</v>
      </c>
      <c r="O96" s="2" t="s">
        <v>4</v>
      </c>
      <c r="P96" s="58">
        <v>420</v>
      </c>
      <c r="Q96" s="60" t="s">
        <v>870</v>
      </c>
      <c r="R96" s="60"/>
      <c r="S96" s="60"/>
      <c r="T96" s="60">
        <v>802.90200000000004</v>
      </c>
      <c r="U96" s="60"/>
      <c r="V96" s="60"/>
      <c r="W96" s="60"/>
      <c r="X96" s="60"/>
      <c r="Y96" s="60"/>
      <c r="Z96" s="60"/>
      <c r="AA96" s="60">
        <v>1321.327</v>
      </c>
      <c r="AB96" s="60"/>
      <c r="AC96" s="60"/>
      <c r="AD96" s="60"/>
      <c r="AE96" s="60"/>
      <c r="AF96" s="60"/>
      <c r="AG96" s="60"/>
      <c r="AH96" s="60">
        <v>142.52959999999999</v>
      </c>
      <c r="AI96" s="60"/>
      <c r="AJ96" s="60"/>
      <c r="AK96" s="60"/>
      <c r="AL96" s="60"/>
      <c r="AM96" s="60"/>
      <c r="AN96" s="60"/>
      <c r="AO96" s="60">
        <v>272.68759999999997</v>
      </c>
      <c r="AP96" s="60"/>
      <c r="AQ96" s="60"/>
      <c r="AR96" s="60">
        <v>2738.6329999999998</v>
      </c>
      <c r="AS96" s="60"/>
      <c r="AT96" s="60"/>
      <c r="AU96" s="60"/>
      <c r="AV96" s="60"/>
      <c r="AW96" s="60">
        <v>5221.4870000000001</v>
      </c>
      <c r="AX96" s="60">
        <v>563.78560000000004</v>
      </c>
      <c r="AY96" s="60">
        <v>550.31039999999996</v>
      </c>
      <c r="AZ96" s="60"/>
      <c r="BA96" s="60"/>
      <c r="BB96" s="60"/>
      <c r="BC96" s="60"/>
      <c r="BD96" s="60"/>
      <c r="BE96" s="60">
        <v>243.92869999999999</v>
      </c>
      <c r="BF96" s="60"/>
      <c r="BG96" s="60"/>
      <c r="BH96" s="60"/>
      <c r="BI96" s="60"/>
      <c r="BJ96" s="60"/>
      <c r="BK96" s="60">
        <v>1205.4090000000001</v>
      </c>
      <c r="BL96" s="60">
        <v>1432.0039999999999</v>
      </c>
      <c r="BM96" s="60"/>
      <c r="BN96" s="60"/>
      <c r="BO96" s="60"/>
      <c r="BP96" s="60"/>
      <c r="BQ96" s="60">
        <v>655.09519999999998</v>
      </c>
      <c r="BR96" s="60">
        <v>266.38290000000001</v>
      </c>
      <c r="BS96" s="58">
        <v>161.87360000000001</v>
      </c>
      <c r="BT96" s="58"/>
      <c r="BU96" s="58"/>
      <c r="BV96" s="58">
        <v>807.80129999999997</v>
      </c>
      <c r="BW96" s="58"/>
      <c r="BX96" s="58">
        <v>566.19259999999997</v>
      </c>
      <c r="BY96" s="58"/>
      <c r="BZ96" s="58"/>
      <c r="CA96" s="58">
        <v>823.76279999999997</v>
      </c>
      <c r="CB96" s="58"/>
      <c r="CC96" s="58"/>
      <c r="CD96" s="58"/>
      <c r="CE96" s="58">
        <v>1265.9469999999999</v>
      </c>
      <c r="CF96" s="58"/>
      <c r="CG96" s="58"/>
      <c r="CH96" s="58"/>
      <c r="CI96" s="58"/>
      <c r="CJ96" s="58"/>
      <c r="CK96" s="58"/>
      <c r="CL96" s="58"/>
      <c r="CM96" s="58">
        <v>1209.576</v>
      </c>
      <c r="CN96" s="58"/>
      <c r="CO96" s="58"/>
      <c r="CP96" s="58"/>
      <c r="CQ96" s="58"/>
      <c r="CR96" s="58"/>
      <c r="CS96" s="58"/>
      <c r="CT96" s="58"/>
      <c r="CU96" s="58"/>
      <c r="CV96" s="58"/>
      <c r="CW96" s="58"/>
      <c r="CX96" s="58"/>
      <c r="CY96" s="58"/>
      <c r="CZ96" s="58">
        <v>315.64170000000001</v>
      </c>
      <c r="DA96" s="58">
        <v>490.90320000000003</v>
      </c>
      <c r="DB96" s="58"/>
      <c r="DC96" s="58">
        <v>1981.1969999999999</v>
      </c>
      <c r="DD96" s="58">
        <v>183.19200000000001</v>
      </c>
      <c r="DE96" s="58"/>
      <c r="DF96" s="58">
        <v>1072.5160000000001</v>
      </c>
      <c r="DG96" s="58">
        <v>5677.9189999999999</v>
      </c>
      <c r="DH96" s="58">
        <v>291.81970000000001</v>
      </c>
      <c r="DI96" s="58">
        <v>360.79199999999997</v>
      </c>
      <c r="DJ96" s="58"/>
      <c r="DK96" s="58"/>
      <c r="DL96" s="58"/>
      <c r="DM96" s="58"/>
      <c r="DN96" s="58"/>
      <c r="DO96" s="58">
        <v>6029.6819999999998</v>
      </c>
      <c r="DP96" s="58"/>
      <c r="DQ96" s="58">
        <v>569.3854</v>
      </c>
      <c r="DR96" s="58"/>
      <c r="DS96" s="58"/>
      <c r="DT96" s="58"/>
      <c r="DU96" s="58"/>
      <c r="DV96" s="58"/>
      <c r="DW96" s="58"/>
      <c r="DX96" s="58">
        <v>257.45069999999998</v>
      </c>
      <c r="DY96" s="58"/>
      <c r="DZ96" s="58"/>
      <c r="EA96" s="58">
        <v>372.0163</v>
      </c>
      <c r="EB96" s="58"/>
      <c r="EC96" s="58"/>
      <c r="ED96" s="58"/>
      <c r="EE96" s="58">
        <v>312.72480000000002</v>
      </c>
      <c r="EF96" s="58"/>
      <c r="EG96" s="58"/>
      <c r="EH96" s="58"/>
      <c r="EI96" s="58">
        <v>975.93510000000003</v>
      </c>
      <c r="EJ96" s="58"/>
      <c r="EK96" s="58"/>
      <c r="EL96" s="58"/>
      <c r="EM96" s="58"/>
      <c r="EN96" s="58"/>
      <c r="EO96" s="58"/>
      <c r="EP96" s="58"/>
      <c r="EQ96" s="58"/>
      <c r="ER96" s="58">
        <v>44.454700000000003</v>
      </c>
      <c r="ES96" s="58"/>
      <c r="ET96" s="58"/>
      <c r="EU96" s="58"/>
      <c r="EV96" s="58">
        <v>241.666</v>
      </c>
      <c r="EW96" s="58"/>
      <c r="EX96" s="58"/>
      <c r="EY96" s="58"/>
      <c r="EZ96" s="58">
        <v>93.658469999999994</v>
      </c>
      <c r="FA96" s="58"/>
      <c r="FB96" s="58"/>
      <c r="FC96" s="58"/>
      <c r="FD96" s="58">
        <v>1209.9549999999999</v>
      </c>
      <c r="FE96" s="58"/>
      <c r="FF96" s="58"/>
      <c r="FG96" s="58"/>
      <c r="FH96" s="58">
        <v>306.46179999999998</v>
      </c>
      <c r="FI96" s="58"/>
      <c r="FJ96" s="58"/>
      <c r="FK96" s="58">
        <v>495.88409999999999</v>
      </c>
      <c r="FL96" s="58"/>
      <c r="FM96" s="58"/>
      <c r="FN96" s="58">
        <v>587.42190000000005</v>
      </c>
      <c r="FO96" s="58"/>
      <c r="FP96" s="58"/>
      <c r="FQ96" s="58"/>
      <c r="FR96" s="58"/>
      <c r="FS96" s="58"/>
      <c r="FT96" s="58">
        <v>317.41120000000001</v>
      </c>
      <c r="FU96" s="58"/>
      <c r="FV96" s="58"/>
      <c r="FW96" s="58"/>
      <c r="FX96" s="58"/>
      <c r="FY96" s="58"/>
      <c r="FZ96" s="58"/>
      <c r="GA96" s="58"/>
      <c r="GB96" s="58"/>
      <c r="GC96" s="58"/>
      <c r="GD96" s="58"/>
      <c r="GE96" s="58"/>
      <c r="GF96" s="58"/>
      <c r="GG96" s="58"/>
      <c r="GH96" s="58"/>
      <c r="GI96" s="58"/>
      <c r="GJ96" s="58">
        <v>347.98689999999999</v>
      </c>
      <c r="GK96" s="58"/>
      <c r="GL96" s="58"/>
      <c r="GM96" s="58"/>
      <c r="GN96" s="58"/>
      <c r="GO96" s="58"/>
      <c r="GP96" s="58"/>
      <c r="GQ96" s="58"/>
      <c r="GR96" s="58">
        <v>770.05259999999998</v>
      </c>
      <c r="GS96" s="58"/>
      <c r="GT96" s="58"/>
      <c r="GU96" s="58"/>
      <c r="GV96" s="58"/>
      <c r="GW96" s="58"/>
      <c r="GX96" s="58"/>
      <c r="GY96" s="58">
        <v>234.67689999999999</v>
      </c>
      <c r="GZ96" s="58">
        <v>678.72619999999995</v>
      </c>
      <c r="HA96" s="58"/>
      <c r="HB96" s="58"/>
      <c r="HC96" s="58"/>
      <c r="HD96" s="58">
        <v>483.21600000000001</v>
      </c>
      <c r="HE96" s="58"/>
      <c r="HF96" s="58">
        <v>1554.817</v>
      </c>
      <c r="HG96" s="58"/>
      <c r="HH96" s="58"/>
      <c r="HI96" s="58"/>
      <c r="HJ96" s="58"/>
      <c r="HK96" s="58"/>
      <c r="HL96" s="58"/>
      <c r="HM96" s="58"/>
      <c r="HN96" s="58"/>
      <c r="HO96" s="58"/>
      <c r="HP96" s="58"/>
      <c r="HQ96" s="58"/>
      <c r="HR96" s="58"/>
      <c r="HS96" s="58"/>
      <c r="HT96" s="2"/>
    </row>
    <row r="97" spans="1:228" x14ac:dyDescent="0.75">
      <c r="A97" s="95">
        <f t="shared" si="10"/>
        <v>423</v>
      </c>
      <c r="B97" s="2" t="str">
        <f t="shared" si="10"/>
        <v>String beans</v>
      </c>
      <c r="C97" s="60">
        <f t="shared" si="9"/>
        <v>383.58760000000001</v>
      </c>
      <c r="D97" s="40" t="str">
        <f t="shared" si="11"/>
        <v/>
      </c>
      <c r="E97" s="40" t="str">
        <f t="shared" si="11"/>
        <v/>
      </c>
      <c r="F97" s="40">
        <f t="shared" si="11"/>
        <v>383.58760000000001</v>
      </c>
      <c r="G97" s="40" t="str">
        <f t="shared" si="11"/>
        <v/>
      </c>
      <c r="H97" s="40" t="str">
        <f t="shared" si="11"/>
        <v/>
      </c>
      <c r="I97" s="40" t="str">
        <f t="shared" si="11"/>
        <v/>
      </c>
      <c r="J97" s="40" t="str">
        <f t="shared" si="11"/>
        <v/>
      </c>
      <c r="K97" s="40" t="str">
        <f t="shared" si="11"/>
        <v/>
      </c>
      <c r="L97" s="2"/>
      <c r="M97" s="70" t="s">
        <v>480</v>
      </c>
      <c r="N97" s="70" t="s">
        <v>532</v>
      </c>
      <c r="O97" s="2" t="s">
        <v>4</v>
      </c>
      <c r="P97" s="58">
        <v>423</v>
      </c>
      <c r="Q97" s="60" t="s">
        <v>871</v>
      </c>
      <c r="R97" s="60"/>
      <c r="S97" s="60"/>
      <c r="T97" s="60"/>
      <c r="U97" s="60"/>
      <c r="V97" s="60">
        <v>172.20689999999999</v>
      </c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>
        <v>4511.4970000000003</v>
      </c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58"/>
      <c r="BT97" s="58"/>
      <c r="BU97" s="58"/>
      <c r="BV97" s="58"/>
      <c r="BW97" s="58"/>
      <c r="BX97" s="58"/>
      <c r="BY97" s="58"/>
      <c r="BZ97" s="58"/>
      <c r="CA97" s="58">
        <v>2333.0940000000001</v>
      </c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58"/>
      <c r="CO97" s="58"/>
      <c r="CP97" s="58"/>
      <c r="CQ97" s="58"/>
      <c r="CR97" s="58"/>
      <c r="CS97" s="58"/>
      <c r="CT97" s="58"/>
      <c r="CU97" s="58"/>
      <c r="CV97" s="58"/>
      <c r="CW97" s="58"/>
      <c r="CX97" s="58"/>
      <c r="CY97" s="58"/>
      <c r="CZ97" s="58"/>
      <c r="DA97" s="58">
        <v>1006.423</v>
      </c>
      <c r="DB97" s="58"/>
      <c r="DC97" s="58"/>
      <c r="DD97" s="58"/>
      <c r="DE97" s="58">
        <v>1201.81</v>
      </c>
      <c r="DF97" s="58"/>
      <c r="DG97" s="58">
        <v>6941.9679999999998</v>
      </c>
      <c r="DH97" s="58"/>
      <c r="DI97" s="58"/>
      <c r="DJ97" s="58"/>
      <c r="DK97" s="58"/>
      <c r="DL97" s="58"/>
      <c r="DM97" s="58"/>
      <c r="DN97" s="58"/>
      <c r="DO97" s="58"/>
      <c r="DP97" s="58"/>
      <c r="DQ97" s="58"/>
      <c r="DR97" s="58"/>
      <c r="DS97" s="58"/>
      <c r="DT97" s="58"/>
      <c r="DU97" s="58"/>
      <c r="DV97" s="58"/>
      <c r="DW97" s="58"/>
      <c r="DX97" s="58"/>
      <c r="DY97" s="58"/>
      <c r="DZ97" s="58"/>
      <c r="EA97" s="58">
        <v>745.89020000000005</v>
      </c>
      <c r="EB97" s="58"/>
      <c r="EC97" s="58"/>
      <c r="ED97" s="58"/>
      <c r="EE97" s="58">
        <v>383.58760000000001</v>
      </c>
      <c r="EF97" s="58"/>
      <c r="EG97" s="58"/>
      <c r="EH97" s="58"/>
      <c r="EI97" s="58"/>
      <c r="EJ97" s="58"/>
      <c r="EK97" s="58"/>
      <c r="EL97" s="58"/>
      <c r="EM97" s="58"/>
      <c r="EN97" s="58"/>
      <c r="EO97" s="58"/>
      <c r="EP97" s="58"/>
      <c r="EQ97" s="58"/>
      <c r="ER97" s="58"/>
      <c r="ES97" s="58"/>
      <c r="ET97" s="58"/>
      <c r="EU97" s="58"/>
      <c r="EV97" s="58"/>
      <c r="EW97" s="58"/>
      <c r="EX97" s="58"/>
      <c r="EY97" s="58"/>
      <c r="EZ97" s="58"/>
      <c r="FA97" s="58"/>
      <c r="FB97" s="58"/>
      <c r="FC97" s="58"/>
      <c r="FD97" s="58"/>
      <c r="FE97" s="58"/>
      <c r="FF97" s="58"/>
      <c r="FG97" s="58"/>
      <c r="FH97" s="58">
        <v>502.75799999999998</v>
      </c>
      <c r="FI97" s="58">
        <v>538.26599999999996</v>
      </c>
      <c r="FJ97" s="58"/>
      <c r="FK97" s="58">
        <v>1095.422</v>
      </c>
      <c r="FL97" s="58"/>
      <c r="FM97" s="58"/>
      <c r="FN97" s="58"/>
      <c r="FO97" s="58"/>
      <c r="FP97" s="58"/>
      <c r="FQ97" s="58"/>
      <c r="FR97" s="58"/>
      <c r="FS97" s="58"/>
      <c r="FT97" s="58"/>
      <c r="FU97" s="58"/>
      <c r="FV97" s="58"/>
      <c r="FW97" s="58"/>
      <c r="FX97" s="58"/>
      <c r="FY97" s="58"/>
      <c r="FZ97" s="58"/>
      <c r="GA97" s="58"/>
      <c r="GB97" s="58"/>
      <c r="GC97" s="58"/>
      <c r="GD97" s="58"/>
      <c r="GE97" s="58"/>
      <c r="GF97" s="58"/>
      <c r="GG97" s="58"/>
      <c r="GH97" s="58"/>
      <c r="GI97" s="58"/>
      <c r="GJ97" s="58"/>
      <c r="GK97" s="58"/>
      <c r="GL97" s="58"/>
      <c r="GM97" s="58"/>
      <c r="GN97" s="58"/>
      <c r="GO97" s="58"/>
      <c r="GP97" s="58"/>
      <c r="GQ97" s="58"/>
      <c r="GR97" s="58"/>
      <c r="GS97" s="58"/>
      <c r="GT97" s="58"/>
      <c r="GU97" s="58"/>
      <c r="GV97" s="58"/>
      <c r="GW97" s="58"/>
      <c r="GX97" s="58"/>
      <c r="GY97" s="58"/>
      <c r="GZ97" s="58">
        <v>1484.6130000000001</v>
      </c>
      <c r="HA97" s="58"/>
      <c r="HB97" s="58"/>
      <c r="HC97" s="58"/>
      <c r="HD97" s="58"/>
      <c r="HE97" s="58"/>
      <c r="HF97" s="58">
        <v>1321.751</v>
      </c>
      <c r="HG97" s="58"/>
      <c r="HH97" s="58"/>
      <c r="HI97" s="58">
        <v>2124.7759999999998</v>
      </c>
      <c r="HJ97" s="58"/>
      <c r="HK97" s="58"/>
      <c r="HL97" s="58"/>
      <c r="HM97" s="58"/>
      <c r="HN97" s="58"/>
      <c r="HO97" s="58"/>
      <c r="HP97" s="58"/>
      <c r="HQ97" s="58"/>
      <c r="HR97" s="58"/>
      <c r="HS97" s="58"/>
      <c r="HT97" s="2"/>
    </row>
    <row r="98" spans="1:228" x14ac:dyDescent="0.75">
      <c r="A98" s="95">
        <f t="shared" si="10"/>
        <v>426</v>
      </c>
      <c r="B98" s="2" t="str">
        <f t="shared" si="10"/>
        <v>Carrots and turnips</v>
      </c>
      <c r="C98" s="60">
        <f t="shared" si="9"/>
        <v>455.34733333333332</v>
      </c>
      <c r="D98" s="40">
        <f t="shared" si="11"/>
        <v>279.25569999999999</v>
      </c>
      <c r="E98" s="40" t="str">
        <f t="shared" si="11"/>
        <v/>
      </c>
      <c r="F98" s="40">
        <f t="shared" si="11"/>
        <v>164.96789999999999</v>
      </c>
      <c r="G98" s="40">
        <f t="shared" si="11"/>
        <v>921.8184</v>
      </c>
      <c r="H98" s="40" t="str">
        <f t="shared" si="11"/>
        <v/>
      </c>
      <c r="I98" s="40" t="str">
        <f t="shared" si="11"/>
        <v/>
      </c>
      <c r="J98" s="40" t="str">
        <f t="shared" si="11"/>
        <v/>
      </c>
      <c r="K98" s="40" t="str">
        <f t="shared" si="11"/>
        <v/>
      </c>
      <c r="L98" s="2"/>
      <c r="M98" s="70" t="s">
        <v>491</v>
      </c>
      <c r="N98" s="70" t="s">
        <v>1062</v>
      </c>
      <c r="O98" s="2" t="s">
        <v>4</v>
      </c>
      <c r="P98" s="58">
        <v>426</v>
      </c>
      <c r="Q98" s="60" t="s">
        <v>872</v>
      </c>
      <c r="R98" s="60"/>
      <c r="S98" s="60"/>
      <c r="T98" s="60">
        <v>406.94839999999999</v>
      </c>
      <c r="U98" s="60"/>
      <c r="V98" s="60">
        <v>443.8725</v>
      </c>
      <c r="W98" s="60">
        <v>404.77789999999999</v>
      </c>
      <c r="X98" s="60"/>
      <c r="Y98" s="60">
        <v>1582.5519999999999</v>
      </c>
      <c r="Z98" s="60">
        <v>465.87569999999999</v>
      </c>
      <c r="AA98" s="60">
        <v>489.73450000000003</v>
      </c>
      <c r="AB98" s="60">
        <v>591.35410000000002</v>
      </c>
      <c r="AC98" s="60"/>
      <c r="AD98" s="60">
        <v>691.20349999999996</v>
      </c>
      <c r="AE98" s="60"/>
      <c r="AF98" s="60"/>
      <c r="AG98" s="60"/>
      <c r="AH98" s="60">
        <v>246.28469999999999</v>
      </c>
      <c r="AI98" s="60"/>
      <c r="AJ98" s="60"/>
      <c r="AK98" s="60">
        <v>602.20360000000005</v>
      </c>
      <c r="AL98" s="60">
        <v>237.84970000000001</v>
      </c>
      <c r="AM98" s="60">
        <v>921.8184</v>
      </c>
      <c r="AN98" s="60"/>
      <c r="AO98" s="60">
        <v>162.55959999999999</v>
      </c>
      <c r="AP98" s="60"/>
      <c r="AQ98" s="60">
        <v>3032.4079999999999</v>
      </c>
      <c r="AR98" s="60"/>
      <c r="AS98" s="60">
        <v>425.82549999999998</v>
      </c>
      <c r="AT98" s="60"/>
      <c r="AU98" s="60"/>
      <c r="AV98" s="60">
        <v>246.1643</v>
      </c>
      <c r="AW98" s="60">
        <v>755.29470000000003</v>
      </c>
      <c r="AX98" s="60">
        <v>399.34739999999999</v>
      </c>
      <c r="AY98" s="60">
        <v>310.60359999999997</v>
      </c>
      <c r="AZ98" s="60"/>
      <c r="BA98" s="60"/>
      <c r="BB98" s="60"/>
      <c r="BC98" s="60">
        <v>3442.663</v>
      </c>
      <c r="BD98" s="60"/>
      <c r="BE98" s="60">
        <v>256.89120000000003</v>
      </c>
      <c r="BF98" s="60"/>
      <c r="BG98" s="60">
        <v>2413.1260000000002</v>
      </c>
      <c r="BH98" s="60">
        <v>279.25569999999999</v>
      </c>
      <c r="BI98" s="60"/>
      <c r="BJ98" s="60"/>
      <c r="BK98" s="60">
        <v>490.53120000000001</v>
      </c>
      <c r="BL98" s="60">
        <v>273.43700000000001</v>
      </c>
      <c r="BM98" s="60"/>
      <c r="BN98" s="60"/>
      <c r="BO98" s="60">
        <v>571.47130000000004</v>
      </c>
      <c r="BP98" s="60">
        <v>332.96839999999997</v>
      </c>
      <c r="BQ98" s="60">
        <v>417.58159999999998</v>
      </c>
      <c r="BR98" s="60">
        <v>179.79949999999999</v>
      </c>
      <c r="BS98" s="58">
        <v>81.399119999999996</v>
      </c>
      <c r="BT98" s="58"/>
      <c r="BU98" s="58"/>
      <c r="BV98" s="58">
        <v>364.07920000000001</v>
      </c>
      <c r="BW98" s="58">
        <v>251.75030000000001</v>
      </c>
      <c r="BX98" s="58">
        <v>195.8751</v>
      </c>
      <c r="BY98" s="58">
        <v>738.55520000000001</v>
      </c>
      <c r="BZ98" s="58"/>
      <c r="CA98" s="58">
        <v>239.83510000000001</v>
      </c>
      <c r="CB98" s="58"/>
      <c r="CC98" s="58"/>
      <c r="CD98" s="58"/>
      <c r="CE98" s="58">
        <v>511.60590000000002</v>
      </c>
      <c r="CF98" s="58">
        <v>286.48110000000003</v>
      </c>
      <c r="CG98" s="58"/>
      <c r="CH98" s="58"/>
      <c r="CI98" s="58"/>
      <c r="CJ98" s="58"/>
      <c r="CK98" s="58"/>
      <c r="CL98" s="58"/>
      <c r="CM98" s="58">
        <v>1449.518</v>
      </c>
      <c r="CN98" s="58">
        <v>1979.684</v>
      </c>
      <c r="CO98" s="58"/>
      <c r="CP98" s="58"/>
      <c r="CQ98" s="58"/>
      <c r="CR98" s="58"/>
      <c r="CS98" s="58">
        <v>481.1755</v>
      </c>
      <c r="CT98" s="58">
        <v>224.5145</v>
      </c>
      <c r="CU98" s="58"/>
      <c r="CV98" s="58">
        <v>182.58019999999999</v>
      </c>
      <c r="CW98" s="58">
        <v>603.46469999999999</v>
      </c>
      <c r="CX98" s="58">
        <v>147.62430000000001</v>
      </c>
      <c r="CY98" s="58">
        <v>490.7448</v>
      </c>
      <c r="CZ98" s="58">
        <v>150.66460000000001</v>
      </c>
      <c r="DA98" s="58">
        <v>397.65609999999998</v>
      </c>
      <c r="DB98" s="58">
        <v>3033.8339999999998</v>
      </c>
      <c r="DC98" s="58">
        <v>536.28459999999995</v>
      </c>
      <c r="DD98" s="58">
        <v>642.4366</v>
      </c>
      <c r="DE98" s="58">
        <v>1091.538</v>
      </c>
      <c r="DF98" s="58">
        <v>382.96890000000002</v>
      </c>
      <c r="DG98" s="58">
        <v>983.68209999999999</v>
      </c>
      <c r="DH98" s="58">
        <v>239.58959999999999</v>
      </c>
      <c r="DI98" s="58">
        <v>175.88059999999999</v>
      </c>
      <c r="DJ98" s="58">
        <v>264.89769999999999</v>
      </c>
      <c r="DK98" s="58"/>
      <c r="DL98" s="58"/>
      <c r="DM98" s="58">
        <v>1893.47</v>
      </c>
      <c r="DN98" s="58">
        <v>740.36260000000004</v>
      </c>
      <c r="DO98" s="58">
        <v>702.45280000000002</v>
      </c>
      <c r="DP98" s="58"/>
      <c r="DQ98" s="58">
        <v>522.05139999999994</v>
      </c>
      <c r="DR98" s="58"/>
      <c r="DS98" s="58"/>
      <c r="DT98" s="58">
        <v>2370.5349999999999</v>
      </c>
      <c r="DU98" s="58"/>
      <c r="DV98" s="58">
        <v>618.90819999999997</v>
      </c>
      <c r="DW98" s="58"/>
      <c r="DX98" s="58">
        <v>249.35659999999999</v>
      </c>
      <c r="DY98" s="58">
        <v>1974.3150000000001</v>
      </c>
      <c r="DZ98" s="58">
        <v>190.54169999999999</v>
      </c>
      <c r="EA98" s="58">
        <v>269.99689999999998</v>
      </c>
      <c r="EB98" s="58">
        <v>154.29419999999999</v>
      </c>
      <c r="EC98" s="58">
        <v>184.61510000000001</v>
      </c>
      <c r="ED98" s="58"/>
      <c r="EE98" s="58">
        <v>164.96789999999999</v>
      </c>
      <c r="EF98" s="58"/>
      <c r="EG98" s="58">
        <v>291.50150000000002</v>
      </c>
      <c r="EH98" s="58"/>
      <c r="EI98" s="58"/>
      <c r="EJ98" s="58"/>
      <c r="EK98" s="58"/>
      <c r="EL98" s="58">
        <v>688.44299999999998</v>
      </c>
      <c r="EM98" s="58"/>
      <c r="EN98" s="58"/>
      <c r="EO98" s="58"/>
      <c r="EP98" s="58"/>
      <c r="EQ98" s="58">
        <v>558.40300000000002</v>
      </c>
      <c r="ER98" s="58"/>
      <c r="ES98" s="58"/>
      <c r="ET98" s="58"/>
      <c r="EU98" s="58"/>
      <c r="EV98" s="58">
        <v>1171.596</v>
      </c>
      <c r="EW98" s="58">
        <v>323.52539999999999</v>
      </c>
      <c r="EX98" s="58"/>
      <c r="EY98" s="58"/>
      <c r="EZ98" s="58">
        <v>176.4331</v>
      </c>
      <c r="FA98" s="58">
        <v>1025.57</v>
      </c>
      <c r="FB98" s="58"/>
      <c r="FC98" s="58"/>
      <c r="FD98" s="58">
        <v>502.03269999999998</v>
      </c>
      <c r="FE98" s="58">
        <v>353.29860000000002</v>
      </c>
      <c r="FF98" s="58">
        <v>138.92230000000001</v>
      </c>
      <c r="FG98" s="58">
        <v>1087.7159999999999</v>
      </c>
      <c r="FH98" s="58">
        <v>223.09350000000001</v>
      </c>
      <c r="FI98" s="58">
        <v>556.62030000000004</v>
      </c>
      <c r="FJ98" s="58"/>
      <c r="FK98" s="58">
        <v>119.40170000000001</v>
      </c>
      <c r="FL98" s="58"/>
      <c r="FM98" s="58"/>
      <c r="FN98" s="58">
        <v>273.44510000000002</v>
      </c>
      <c r="FO98" s="58">
        <v>265.82819999999998</v>
      </c>
      <c r="FP98" s="58"/>
      <c r="FQ98" s="58">
        <v>465.9316</v>
      </c>
      <c r="FR98" s="58"/>
      <c r="FS98" s="58">
        <v>623.55359999999996</v>
      </c>
      <c r="FT98" s="58">
        <v>240.22989999999999</v>
      </c>
      <c r="FU98" s="58">
        <v>442.99540000000002</v>
      </c>
      <c r="FV98" s="58">
        <v>1831.81</v>
      </c>
      <c r="FW98" s="58"/>
      <c r="FX98" s="58"/>
      <c r="FY98" s="58"/>
      <c r="FZ98" s="58"/>
      <c r="GA98" s="58"/>
      <c r="GB98" s="58"/>
      <c r="GC98" s="58"/>
      <c r="GD98" s="58"/>
      <c r="GE98" s="58"/>
      <c r="GF98" s="58"/>
      <c r="GG98" s="58"/>
      <c r="GH98" s="58"/>
      <c r="GI98" s="58"/>
      <c r="GJ98" s="58">
        <v>326.09350000000001</v>
      </c>
      <c r="GK98" s="58">
        <v>322.34980000000002</v>
      </c>
      <c r="GL98" s="58">
        <v>419.36579999999998</v>
      </c>
      <c r="GM98" s="58"/>
      <c r="GN98" s="58"/>
      <c r="GO98" s="58"/>
      <c r="GP98" s="58"/>
      <c r="GQ98" s="58"/>
      <c r="GR98" s="58"/>
      <c r="GS98" s="58">
        <v>210.3279</v>
      </c>
      <c r="GT98" s="58"/>
      <c r="GU98" s="58">
        <v>380.8415</v>
      </c>
      <c r="GV98" s="58"/>
      <c r="GW98" s="58"/>
      <c r="GX98" s="58"/>
      <c r="GY98" s="58">
        <v>174.7919</v>
      </c>
      <c r="GZ98" s="58">
        <v>292.46069999999997</v>
      </c>
      <c r="HA98" s="58"/>
      <c r="HB98" s="58"/>
      <c r="HC98" s="58"/>
      <c r="HD98" s="58">
        <v>159.74850000000001</v>
      </c>
      <c r="HE98" s="58">
        <v>524.24929999999995</v>
      </c>
      <c r="HF98" s="58">
        <v>626.25620000000004</v>
      </c>
      <c r="HG98" s="58"/>
      <c r="HH98" s="58">
        <v>2259.0740000000001</v>
      </c>
      <c r="HI98" s="58">
        <v>2522.6469999999999</v>
      </c>
      <c r="HJ98" s="58"/>
      <c r="HK98" s="58"/>
      <c r="HL98" s="58"/>
      <c r="HM98" s="58"/>
      <c r="HN98" s="58"/>
      <c r="HO98" s="58"/>
      <c r="HP98" s="58">
        <v>1131.2840000000001</v>
      </c>
      <c r="HQ98" s="58">
        <v>231.12540000000001</v>
      </c>
      <c r="HR98" s="58"/>
      <c r="HS98" s="58"/>
      <c r="HT98" s="2"/>
    </row>
    <row r="99" spans="1:228" x14ac:dyDescent="0.75">
      <c r="A99" s="95">
        <f t="shared" si="10"/>
        <v>430</v>
      </c>
      <c r="B99" s="2" t="str">
        <f t="shared" si="10"/>
        <v>Okra</v>
      </c>
      <c r="C99" s="60">
        <f t="shared" si="9"/>
        <v>573.78930000000003</v>
      </c>
      <c r="D99" s="40" t="str">
        <f t="shared" si="11"/>
        <v/>
      </c>
      <c r="E99" s="40" t="str">
        <f t="shared" si="11"/>
        <v/>
      </c>
      <c r="F99" s="40">
        <f t="shared" si="11"/>
        <v>379.74529999999999</v>
      </c>
      <c r="G99" s="40">
        <f t="shared" si="11"/>
        <v>767.83330000000001</v>
      </c>
      <c r="H99" s="40" t="str">
        <f t="shared" si="11"/>
        <v/>
      </c>
      <c r="I99" s="40" t="str">
        <f t="shared" si="11"/>
        <v/>
      </c>
      <c r="J99" s="40" t="str">
        <f t="shared" si="11"/>
        <v/>
      </c>
      <c r="K99" s="40" t="str">
        <f t="shared" si="11"/>
        <v/>
      </c>
      <c r="L99" s="2"/>
      <c r="M99" s="70" t="s">
        <v>483</v>
      </c>
      <c r="N99" s="70" t="s">
        <v>536</v>
      </c>
      <c r="O99" s="2" t="s">
        <v>4</v>
      </c>
      <c r="P99" s="58">
        <v>430</v>
      </c>
      <c r="Q99" s="60" t="s">
        <v>873</v>
      </c>
      <c r="R99" s="60"/>
      <c r="S99" s="60"/>
      <c r="T99" s="60">
        <v>459.77659999999997</v>
      </c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>
        <v>562.80330000000004</v>
      </c>
      <c r="AF99" s="60">
        <v>234.06890000000001</v>
      </c>
      <c r="AG99" s="60"/>
      <c r="AH99" s="60"/>
      <c r="AI99" s="60"/>
      <c r="AJ99" s="60"/>
      <c r="AK99" s="60"/>
      <c r="AL99" s="60"/>
      <c r="AM99" s="60">
        <v>767.83330000000001</v>
      </c>
      <c r="AN99" s="60"/>
      <c r="AO99" s="60"/>
      <c r="AP99" s="60"/>
      <c r="AQ99" s="60">
        <v>2162.549</v>
      </c>
      <c r="AR99" s="60"/>
      <c r="AS99" s="60"/>
      <c r="AT99" s="60"/>
      <c r="AU99" s="60"/>
      <c r="AV99" s="60"/>
      <c r="AW99" s="60"/>
      <c r="AX99" s="60"/>
      <c r="AY99" s="60"/>
      <c r="AZ99" s="60">
        <v>264.28059999999999</v>
      </c>
      <c r="BA99" s="60"/>
      <c r="BB99" s="60"/>
      <c r="BC99" s="60">
        <v>2961.067</v>
      </c>
      <c r="BD99" s="60"/>
      <c r="BE99" s="60"/>
      <c r="BF99" s="60"/>
      <c r="BG99" s="60"/>
      <c r="BH99" s="60"/>
      <c r="BI99" s="60"/>
      <c r="BJ99" s="60"/>
      <c r="BK99" s="60">
        <v>1829.088</v>
      </c>
      <c r="BL99" s="60"/>
      <c r="BM99" s="60"/>
      <c r="BN99" s="60"/>
      <c r="BO99" s="60"/>
      <c r="BP99" s="60"/>
      <c r="BQ99" s="60"/>
      <c r="BR99" s="60"/>
      <c r="BS99" s="58">
        <v>473.37779999999998</v>
      </c>
      <c r="BT99" s="58"/>
      <c r="BU99" s="58"/>
      <c r="BV99" s="58"/>
      <c r="BW99" s="58"/>
      <c r="BX99" s="58"/>
      <c r="BY99" s="58"/>
      <c r="BZ99" s="58">
        <v>2496.4160000000002</v>
      </c>
      <c r="CA99" s="58"/>
      <c r="CB99" s="58"/>
      <c r="CC99" s="58"/>
      <c r="CD99" s="58"/>
      <c r="CE99" s="58"/>
      <c r="CF99" s="58"/>
      <c r="CG99" s="58">
        <v>153.36760000000001</v>
      </c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>
        <v>631.94460000000004</v>
      </c>
      <c r="CS99" s="58"/>
      <c r="CT99" s="58"/>
      <c r="CU99" s="58"/>
      <c r="CV99" s="58"/>
      <c r="CW99" s="58"/>
      <c r="CX99" s="58">
        <v>933.63850000000002</v>
      </c>
      <c r="CY99" s="58"/>
      <c r="CZ99" s="58"/>
      <c r="DA99" s="58">
        <v>1869.433</v>
      </c>
      <c r="DB99" s="58"/>
      <c r="DC99" s="58"/>
      <c r="DD99" s="58"/>
      <c r="DE99" s="58">
        <v>1465.607</v>
      </c>
      <c r="DF99" s="58">
        <v>2036.62</v>
      </c>
      <c r="DG99" s="58"/>
      <c r="DH99" s="58"/>
      <c r="DI99" s="58">
        <v>347.73160000000001</v>
      </c>
      <c r="DJ99" s="58"/>
      <c r="DK99" s="58"/>
      <c r="DL99" s="58"/>
      <c r="DM99" s="58"/>
      <c r="DN99" s="58"/>
      <c r="DO99" s="58">
        <v>905.98410000000001</v>
      </c>
      <c r="DP99" s="58"/>
      <c r="DQ99" s="58">
        <v>2078.105</v>
      </c>
      <c r="DR99" s="58"/>
      <c r="DS99" s="58"/>
      <c r="DT99" s="58"/>
      <c r="DU99" s="58"/>
      <c r="DV99" s="58"/>
      <c r="DW99" s="58"/>
      <c r="DX99" s="58"/>
      <c r="DY99" s="58"/>
      <c r="DZ99" s="58"/>
      <c r="EA99" s="58"/>
      <c r="EB99" s="58"/>
      <c r="EC99" s="58"/>
      <c r="ED99" s="58"/>
      <c r="EE99" s="58">
        <v>379.74529999999999</v>
      </c>
      <c r="EF99" s="58"/>
      <c r="EG99" s="58"/>
      <c r="EH99" s="58">
        <v>901.93629999999996</v>
      </c>
      <c r="EI99" s="58"/>
      <c r="EJ99" s="58"/>
      <c r="EK99" s="58"/>
      <c r="EL99" s="58"/>
      <c r="EM99" s="58"/>
      <c r="EN99" s="58"/>
      <c r="EO99" s="58"/>
      <c r="EP99" s="58"/>
      <c r="EQ99" s="58">
        <v>1340.6759999999999</v>
      </c>
      <c r="ER99" s="58"/>
      <c r="ES99" s="58">
        <v>899.00340000000006</v>
      </c>
      <c r="ET99" s="58"/>
      <c r="EU99" s="58"/>
      <c r="EV99" s="58"/>
      <c r="EW99" s="58">
        <v>825.34670000000006</v>
      </c>
      <c r="EX99" s="58"/>
      <c r="EY99" s="58"/>
      <c r="EZ99" s="58"/>
      <c r="FA99" s="58"/>
      <c r="FB99" s="58"/>
      <c r="FC99" s="58"/>
      <c r="FD99" s="58"/>
      <c r="FE99" s="58">
        <v>800.13250000000005</v>
      </c>
      <c r="FF99" s="58">
        <v>391.97590000000002</v>
      </c>
      <c r="FG99" s="58"/>
      <c r="FH99" s="58"/>
      <c r="FI99" s="58">
        <v>418.05079999999998</v>
      </c>
      <c r="FJ99" s="58"/>
      <c r="FK99" s="58"/>
      <c r="FL99" s="58">
        <v>1897.0609999999999</v>
      </c>
      <c r="FM99" s="58"/>
      <c r="FN99" s="58"/>
      <c r="FO99" s="58"/>
      <c r="FP99" s="58"/>
      <c r="FQ99" s="58">
        <v>1691.826</v>
      </c>
      <c r="FR99" s="58"/>
      <c r="FS99" s="58"/>
      <c r="FT99" s="58"/>
      <c r="FU99" s="58"/>
      <c r="FV99" s="58">
        <v>4898.6580000000004</v>
      </c>
      <c r="FW99" s="58"/>
      <c r="FX99" s="58"/>
      <c r="FY99" s="58"/>
      <c r="FZ99" s="58"/>
      <c r="GA99" s="58"/>
      <c r="GB99" s="58"/>
      <c r="GC99" s="58"/>
      <c r="GD99" s="58"/>
      <c r="GE99" s="58"/>
      <c r="GF99" s="58"/>
      <c r="GG99" s="58"/>
      <c r="GH99" s="58"/>
      <c r="GI99" s="58"/>
      <c r="GJ99" s="58"/>
      <c r="GK99" s="58"/>
      <c r="GL99" s="58"/>
      <c r="GM99" s="58"/>
      <c r="GN99" s="58"/>
      <c r="GO99" s="58"/>
      <c r="GP99" s="58"/>
      <c r="GQ99" s="58"/>
      <c r="GR99" s="58"/>
      <c r="GS99" s="58"/>
      <c r="GT99" s="58"/>
      <c r="GU99" s="58"/>
      <c r="GV99" s="58"/>
      <c r="GW99" s="58"/>
      <c r="GX99" s="58">
        <v>3142.125</v>
      </c>
      <c r="GY99" s="58"/>
      <c r="GZ99" s="58">
        <v>2015.787</v>
      </c>
      <c r="HA99" s="58"/>
      <c r="HB99" s="58"/>
      <c r="HC99" s="58"/>
      <c r="HD99" s="58"/>
      <c r="HE99" s="58"/>
      <c r="HF99" s="58">
        <v>1903.4</v>
      </c>
      <c r="HG99" s="58"/>
      <c r="HH99" s="58"/>
      <c r="HI99" s="58"/>
      <c r="HJ99" s="58"/>
      <c r="HK99" s="58"/>
      <c r="HL99" s="58"/>
      <c r="HM99" s="58"/>
      <c r="HN99" s="58"/>
      <c r="HO99" s="58"/>
      <c r="HP99" s="58">
        <v>2009.192</v>
      </c>
      <c r="HQ99" s="58"/>
      <c r="HR99" s="58"/>
      <c r="HS99" s="58"/>
      <c r="HT99" s="2"/>
    </row>
    <row r="100" spans="1:228" x14ac:dyDescent="0.75">
      <c r="A100" s="95">
        <f t="shared" si="10"/>
        <v>446</v>
      </c>
      <c r="B100" s="2" t="str">
        <f t="shared" si="10"/>
        <v>Maize, green</v>
      </c>
      <c r="C100" s="60">
        <f t="shared" si="9"/>
        <v>144.2937</v>
      </c>
      <c r="D100" s="40" t="str">
        <f t="shared" si="11"/>
        <v/>
      </c>
      <c r="E100" s="40" t="str">
        <f t="shared" si="11"/>
        <v/>
      </c>
      <c r="F100" s="40">
        <f t="shared" si="11"/>
        <v>144.2937</v>
      </c>
      <c r="G100" s="40" t="str">
        <f t="shared" si="11"/>
        <v/>
      </c>
      <c r="H100" s="40" t="str">
        <f t="shared" si="11"/>
        <v/>
      </c>
      <c r="I100" s="40" t="str">
        <f t="shared" si="11"/>
        <v/>
      </c>
      <c r="J100" s="40" t="str">
        <f t="shared" si="11"/>
        <v/>
      </c>
      <c r="K100" s="40" t="str">
        <f t="shared" si="11"/>
        <v/>
      </c>
      <c r="L100" s="2"/>
      <c r="M100" s="70" t="s">
        <v>398</v>
      </c>
      <c r="N100" s="70" t="s">
        <v>405</v>
      </c>
      <c r="O100" s="2" t="s">
        <v>4</v>
      </c>
      <c r="P100" s="58">
        <v>446</v>
      </c>
      <c r="Q100" s="60" t="s">
        <v>874</v>
      </c>
      <c r="R100" s="60"/>
      <c r="S100" s="60"/>
      <c r="T100" s="60"/>
      <c r="U100" s="60"/>
      <c r="V100" s="60"/>
      <c r="W100" s="60"/>
      <c r="X100" s="60"/>
      <c r="Y100" s="60"/>
      <c r="Z100" s="60">
        <v>736.46079999999995</v>
      </c>
      <c r="AA100" s="60">
        <v>874.12149999999997</v>
      </c>
      <c r="AB100" s="60"/>
      <c r="AC100" s="60"/>
      <c r="AD100" s="60"/>
      <c r="AE100" s="60"/>
      <c r="AF100" s="60"/>
      <c r="AG100" s="60"/>
      <c r="AH100" s="60"/>
      <c r="AI100" s="60"/>
      <c r="AJ100" s="60"/>
      <c r="AK100" s="60">
        <v>407.3141</v>
      </c>
      <c r="AL100" s="60"/>
      <c r="AM100" s="60"/>
      <c r="AN100" s="60"/>
      <c r="AO100" s="60">
        <v>299.8449</v>
      </c>
      <c r="AP100" s="60"/>
      <c r="AQ100" s="60">
        <v>969.84529999999995</v>
      </c>
      <c r="AR100" s="60">
        <v>3843.03</v>
      </c>
      <c r="AS100" s="60"/>
      <c r="AT100" s="60"/>
      <c r="AU100" s="60"/>
      <c r="AV100" s="60">
        <v>294.58550000000002</v>
      </c>
      <c r="AW100" s="60">
        <v>2445.9690000000001</v>
      </c>
      <c r="AX100" s="60">
        <v>255.5394</v>
      </c>
      <c r="AY100" s="60">
        <v>461.78840000000002</v>
      </c>
      <c r="AZ100" s="60">
        <v>141.39340000000001</v>
      </c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58"/>
      <c r="BT100" s="58"/>
      <c r="BU100" s="58"/>
      <c r="BV100" s="58"/>
      <c r="BW100" s="58"/>
      <c r="BX100" s="58"/>
      <c r="BY100" s="58"/>
      <c r="BZ100" s="58"/>
      <c r="CA100" s="58">
        <v>839.92460000000005</v>
      </c>
      <c r="CB100" s="58"/>
      <c r="CC100" s="58"/>
      <c r="CD100" s="58"/>
      <c r="CE100" s="58"/>
      <c r="CF100" s="58"/>
      <c r="CG100" s="58"/>
      <c r="CH100" s="58">
        <v>25.98312</v>
      </c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58"/>
      <c r="CT100" s="58"/>
      <c r="CU100" s="58"/>
      <c r="CV100" s="58">
        <v>150.76840000000001</v>
      </c>
      <c r="CW100" s="58">
        <v>276.25790000000001</v>
      </c>
      <c r="CX100" s="58"/>
      <c r="CY100" s="58"/>
      <c r="CZ100" s="58"/>
      <c r="DA100" s="58"/>
      <c r="DB100" s="58"/>
      <c r="DC100" s="58">
        <v>515.86649999999997</v>
      </c>
      <c r="DD100" s="58"/>
      <c r="DE100" s="58">
        <v>2938.9090000000001</v>
      </c>
      <c r="DF100" s="58"/>
      <c r="DG100" s="58">
        <v>1964.912</v>
      </c>
      <c r="DH100" s="58">
        <v>204.53729999999999</v>
      </c>
      <c r="DI100" s="58"/>
      <c r="DJ100" s="58"/>
      <c r="DK100" s="58"/>
      <c r="DL100" s="58"/>
      <c r="DM100" s="58"/>
      <c r="DN100" s="58"/>
      <c r="DO100" s="58"/>
      <c r="DP100" s="58"/>
      <c r="DQ100" s="58"/>
      <c r="DR100" s="58"/>
      <c r="DS100" s="58"/>
      <c r="DT100" s="58"/>
      <c r="DU100" s="58"/>
      <c r="DV100" s="58"/>
      <c r="DW100" s="58"/>
      <c r="DX100" s="58"/>
      <c r="DY100" s="58"/>
      <c r="DZ100" s="58"/>
      <c r="EA100" s="58"/>
      <c r="EB100" s="58">
        <v>243.66030000000001</v>
      </c>
      <c r="EC100" s="58"/>
      <c r="ED100" s="58"/>
      <c r="EE100" s="58">
        <v>144.2937</v>
      </c>
      <c r="EF100" s="58"/>
      <c r="EG100" s="58">
        <v>655.41800000000001</v>
      </c>
      <c r="EH100" s="58"/>
      <c r="EI100" s="58"/>
      <c r="EJ100" s="58"/>
      <c r="EK100" s="58"/>
      <c r="EL100" s="58"/>
      <c r="EM100" s="58"/>
      <c r="EN100" s="58"/>
      <c r="EO100" s="58"/>
      <c r="EP100" s="58"/>
      <c r="EQ100" s="58">
        <v>317.71629999999999</v>
      </c>
      <c r="ER100" s="58"/>
      <c r="ES100" s="58"/>
      <c r="ET100" s="58"/>
      <c r="EU100" s="58"/>
      <c r="EV100" s="58"/>
      <c r="EW100" s="58">
        <v>656.22910000000002</v>
      </c>
      <c r="EX100" s="58"/>
      <c r="EY100" s="58"/>
      <c r="EZ100" s="58"/>
      <c r="FA100" s="58"/>
      <c r="FB100" s="58"/>
      <c r="FC100" s="58"/>
      <c r="FD100" s="58">
        <v>162.1317</v>
      </c>
      <c r="FE100" s="58"/>
      <c r="FF100" s="58"/>
      <c r="FG100" s="58"/>
      <c r="FH100" s="58">
        <v>330.30220000000003</v>
      </c>
      <c r="FI100" s="58"/>
      <c r="FJ100" s="58"/>
      <c r="FK100" s="58">
        <v>356.59379999999999</v>
      </c>
      <c r="FL100" s="58">
        <v>2556.4760000000001</v>
      </c>
      <c r="FM100" s="58"/>
      <c r="FN100" s="58"/>
      <c r="FO100" s="58"/>
      <c r="FP100" s="58"/>
      <c r="FQ100" s="58">
        <v>744.43820000000005</v>
      </c>
      <c r="FR100" s="58"/>
      <c r="FS100" s="58"/>
      <c r="FT100" s="58"/>
      <c r="FU100" s="58"/>
      <c r="FV100" s="58"/>
      <c r="FW100" s="58"/>
      <c r="FX100" s="58"/>
      <c r="FY100" s="58"/>
      <c r="FZ100" s="58"/>
      <c r="GA100" s="58"/>
      <c r="GB100" s="58"/>
      <c r="GC100" s="58"/>
      <c r="GD100" s="58"/>
      <c r="GE100" s="58"/>
      <c r="GF100" s="58"/>
      <c r="GG100" s="58"/>
      <c r="GH100" s="58"/>
      <c r="GI100" s="58"/>
      <c r="GJ100" s="58">
        <v>477.70119999999997</v>
      </c>
      <c r="GK100" s="58"/>
      <c r="GL100" s="58"/>
      <c r="GM100" s="58"/>
      <c r="GN100" s="58"/>
      <c r="GO100" s="58"/>
      <c r="GP100" s="58"/>
      <c r="GQ100" s="58"/>
      <c r="GR100" s="58">
        <v>439.8546</v>
      </c>
      <c r="GS100" s="58"/>
      <c r="GT100" s="58"/>
      <c r="GU100" s="58"/>
      <c r="GV100" s="58"/>
      <c r="GW100" s="58"/>
      <c r="GX100" s="58"/>
      <c r="GY100" s="58"/>
      <c r="GZ100" s="58"/>
      <c r="HA100" s="58"/>
      <c r="HB100" s="58"/>
      <c r="HC100" s="58"/>
      <c r="HD100" s="58"/>
      <c r="HE100" s="58">
        <v>2068.7570000000001</v>
      </c>
      <c r="HF100" s="58">
        <v>600.59109999999998</v>
      </c>
      <c r="HG100" s="58"/>
      <c r="HH100" s="58"/>
      <c r="HI100" s="58"/>
      <c r="HJ100" s="58"/>
      <c r="HK100" s="58"/>
      <c r="HL100" s="58"/>
      <c r="HM100" s="58"/>
      <c r="HN100" s="58"/>
      <c r="HO100" s="58"/>
      <c r="HP100" s="58"/>
      <c r="HQ100" s="58">
        <v>898.62379999999996</v>
      </c>
      <c r="HR100" s="58"/>
      <c r="HS100" s="58"/>
      <c r="HT100" s="2"/>
    </row>
    <row r="101" spans="1:228" x14ac:dyDescent="0.75">
      <c r="A101" s="95">
        <f t="shared" si="10"/>
        <v>449</v>
      </c>
      <c r="B101" s="2" t="str">
        <f t="shared" si="10"/>
        <v>Mushrooms and truffles</v>
      </c>
      <c r="C101" s="60">
        <f t="shared" si="9"/>
        <v>0</v>
      </c>
      <c r="D101" s="40" t="str">
        <f t="shared" si="11"/>
        <v/>
      </c>
      <c r="E101" s="40" t="str">
        <f t="shared" si="11"/>
        <v/>
      </c>
      <c r="F101" s="40" t="str">
        <f t="shared" si="11"/>
        <v/>
      </c>
      <c r="G101" s="40" t="str">
        <f t="shared" si="11"/>
        <v/>
      </c>
      <c r="H101" s="40" t="str">
        <f t="shared" si="11"/>
        <v/>
      </c>
      <c r="I101" s="40" t="str">
        <f t="shared" si="11"/>
        <v/>
      </c>
      <c r="J101" s="40" t="str">
        <f t="shared" si="11"/>
        <v/>
      </c>
      <c r="K101" s="40" t="str">
        <f t="shared" si="11"/>
        <v/>
      </c>
      <c r="L101" s="2"/>
      <c r="M101" s="70" t="s">
        <v>1039</v>
      </c>
      <c r="N101" s="70" t="s">
        <v>1063</v>
      </c>
      <c r="O101" s="2" t="s">
        <v>4</v>
      </c>
      <c r="P101" s="58">
        <v>449</v>
      </c>
      <c r="Q101" s="60" t="s">
        <v>875</v>
      </c>
      <c r="R101" s="60"/>
      <c r="S101" s="60"/>
      <c r="T101" s="60">
        <v>3712.5</v>
      </c>
      <c r="U101" s="60"/>
      <c r="V101" s="60"/>
      <c r="W101" s="60">
        <v>1477.2719999999999</v>
      </c>
      <c r="X101" s="60"/>
      <c r="Y101" s="60"/>
      <c r="Z101" s="60">
        <v>4782.3729999999996</v>
      </c>
      <c r="AA101" s="60">
        <v>2951.627</v>
      </c>
      <c r="AB101" s="60">
        <v>980.20450000000005</v>
      </c>
      <c r="AC101" s="60"/>
      <c r="AD101" s="60">
        <v>1800.0419999999999</v>
      </c>
      <c r="AE101" s="60"/>
      <c r="AF101" s="60"/>
      <c r="AG101" s="60"/>
      <c r="AH101" s="60">
        <v>1677.6679999999999</v>
      </c>
      <c r="AI101" s="60"/>
      <c r="AJ101" s="60"/>
      <c r="AK101" s="60">
        <v>3571.7559999999999</v>
      </c>
      <c r="AL101" s="60">
        <v>293.30880000000002</v>
      </c>
      <c r="AM101" s="60"/>
      <c r="AN101" s="60"/>
      <c r="AO101" s="60"/>
      <c r="AP101" s="60"/>
      <c r="AQ101" s="60"/>
      <c r="AR101" s="60">
        <v>13046.67</v>
      </c>
      <c r="AS101" s="60"/>
      <c r="AT101" s="60"/>
      <c r="AU101" s="60"/>
      <c r="AV101" s="60">
        <v>3182.96</v>
      </c>
      <c r="AW101" s="60">
        <v>4412.0519999999997</v>
      </c>
      <c r="AX101" s="60"/>
      <c r="AY101" s="60">
        <v>1036.2380000000001</v>
      </c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>
        <v>3146.2950000000001</v>
      </c>
      <c r="BL101" s="60">
        <v>2325.6799999999998</v>
      </c>
      <c r="BM101" s="60"/>
      <c r="BN101" s="60"/>
      <c r="BO101" s="60">
        <v>3607.779</v>
      </c>
      <c r="BP101" s="60"/>
      <c r="BQ101" s="60">
        <v>3801.3330000000001</v>
      </c>
      <c r="BR101" s="60"/>
      <c r="BS101" s="58"/>
      <c r="BT101" s="58"/>
      <c r="BU101" s="58"/>
      <c r="BV101" s="58">
        <v>1464.068</v>
      </c>
      <c r="BW101" s="58"/>
      <c r="BX101" s="58"/>
      <c r="BY101" s="58">
        <v>4196.6059999999998</v>
      </c>
      <c r="BZ101" s="58"/>
      <c r="CA101" s="58">
        <v>1161.412</v>
      </c>
      <c r="CB101" s="58"/>
      <c r="CC101" s="58"/>
      <c r="CD101" s="58"/>
      <c r="CE101" s="58">
        <v>2791.9189999999999</v>
      </c>
      <c r="CF101" s="58"/>
      <c r="CG101" s="58"/>
      <c r="CH101" s="58"/>
      <c r="CI101" s="58"/>
      <c r="CJ101" s="58"/>
      <c r="CK101" s="58"/>
      <c r="CL101" s="58"/>
      <c r="CM101" s="58">
        <v>2628.9560000000001</v>
      </c>
      <c r="CN101" s="58"/>
      <c r="CO101" s="58"/>
      <c r="CP101" s="58"/>
      <c r="CQ101" s="58"/>
      <c r="CR101" s="58"/>
      <c r="CS101" s="58"/>
      <c r="CT101" s="58"/>
      <c r="CU101" s="58"/>
      <c r="CV101" s="58">
        <v>1414.098</v>
      </c>
      <c r="CW101" s="58">
        <v>372.02640000000002</v>
      </c>
      <c r="CX101" s="58">
        <v>972.68150000000003</v>
      </c>
      <c r="CY101" s="58">
        <v>2139.1750000000002</v>
      </c>
      <c r="CZ101" s="58">
        <v>2468.431</v>
      </c>
      <c r="DA101" s="58"/>
      <c r="DB101" s="58">
        <v>5251.14</v>
      </c>
      <c r="DC101" s="58">
        <v>5630.1670000000004</v>
      </c>
      <c r="DD101" s="58">
        <v>24083.93</v>
      </c>
      <c r="DE101" s="58"/>
      <c r="DF101" s="58">
        <v>4758.1030000000001</v>
      </c>
      <c r="DG101" s="58">
        <v>4426.1059999999998</v>
      </c>
      <c r="DH101" s="58">
        <v>2255.779</v>
      </c>
      <c r="DI101" s="58"/>
      <c r="DJ101" s="58">
        <v>890.17579999999998</v>
      </c>
      <c r="DK101" s="58"/>
      <c r="DL101" s="58"/>
      <c r="DM101" s="58"/>
      <c r="DN101" s="58">
        <v>3574.3159999999998</v>
      </c>
      <c r="DO101" s="58"/>
      <c r="DP101" s="58"/>
      <c r="DQ101" s="58"/>
      <c r="DR101" s="58"/>
      <c r="DS101" s="58"/>
      <c r="DT101" s="58"/>
      <c r="DU101" s="58"/>
      <c r="DV101" s="58"/>
      <c r="DW101" s="58"/>
      <c r="DX101" s="58">
        <v>1716.62</v>
      </c>
      <c r="DY101" s="58">
        <v>3789.067</v>
      </c>
      <c r="DZ101" s="58">
        <v>1204.5889999999999</v>
      </c>
      <c r="EA101" s="58">
        <v>1581.528</v>
      </c>
      <c r="EB101" s="58">
        <v>1258.575</v>
      </c>
      <c r="EC101" s="58">
        <v>2896.4430000000002</v>
      </c>
      <c r="ED101" s="58"/>
      <c r="EE101" s="58"/>
      <c r="EF101" s="58"/>
      <c r="EG101" s="58">
        <v>1172.3140000000001</v>
      </c>
      <c r="EH101" s="58"/>
      <c r="EI101" s="58"/>
      <c r="EJ101" s="58"/>
      <c r="EK101" s="58"/>
      <c r="EL101" s="58">
        <v>1730.232</v>
      </c>
      <c r="EM101" s="58"/>
      <c r="EN101" s="58"/>
      <c r="EO101" s="58"/>
      <c r="EP101" s="58"/>
      <c r="EQ101" s="58"/>
      <c r="ER101" s="58"/>
      <c r="ES101" s="58"/>
      <c r="ET101" s="58"/>
      <c r="EU101" s="58"/>
      <c r="EV101" s="58"/>
      <c r="EW101" s="58"/>
      <c r="EX101" s="58"/>
      <c r="EY101" s="58"/>
      <c r="EZ101" s="58">
        <v>1609.67</v>
      </c>
      <c r="FA101" s="58"/>
      <c r="FB101" s="58"/>
      <c r="FC101" s="58"/>
      <c r="FD101" s="58">
        <v>5150.9430000000002</v>
      </c>
      <c r="FE101" s="58"/>
      <c r="FF101" s="58"/>
      <c r="FG101" s="58"/>
      <c r="FH101" s="58"/>
      <c r="FI101" s="58">
        <v>2699.1930000000002</v>
      </c>
      <c r="FJ101" s="58"/>
      <c r="FK101" s="58">
        <v>1116.0609999999999</v>
      </c>
      <c r="FL101" s="58"/>
      <c r="FM101" s="58"/>
      <c r="FN101" s="58">
        <v>3231.297</v>
      </c>
      <c r="FO101" s="58"/>
      <c r="FP101" s="58"/>
      <c r="FQ101" s="58"/>
      <c r="FR101" s="58"/>
      <c r="FS101" s="58">
        <v>2299.241</v>
      </c>
      <c r="FT101" s="58">
        <v>1678.9169999999999</v>
      </c>
      <c r="FU101" s="58"/>
      <c r="FV101" s="58"/>
      <c r="FW101" s="58"/>
      <c r="FX101" s="58"/>
      <c r="FY101" s="58">
        <v>8527.2139999999999</v>
      </c>
      <c r="FZ101" s="58"/>
      <c r="GA101" s="58"/>
      <c r="GB101" s="58"/>
      <c r="GC101" s="58"/>
      <c r="GD101" s="58"/>
      <c r="GE101" s="58"/>
      <c r="GF101" s="58"/>
      <c r="GG101" s="58"/>
      <c r="GH101" s="58"/>
      <c r="GI101" s="58"/>
      <c r="GJ101" s="58">
        <v>3719.0010000000002</v>
      </c>
      <c r="GK101" s="58">
        <v>3017.2759999999998</v>
      </c>
      <c r="GL101" s="58"/>
      <c r="GM101" s="58"/>
      <c r="GN101" s="58"/>
      <c r="GO101" s="58"/>
      <c r="GP101" s="58"/>
      <c r="GQ101" s="58"/>
      <c r="GR101" s="58">
        <v>2277.7849999999999</v>
      </c>
      <c r="GS101" s="58"/>
      <c r="GT101" s="58"/>
      <c r="GU101" s="58"/>
      <c r="GV101" s="58"/>
      <c r="GW101" s="58"/>
      <c r="GX101" s="58"/>
      <c r="GY101" s="58">
        <v>2975.654</v>
      </c>
      <c r="GZ101" s="58">
        <v>1333.4960000000001</v>
      </c>
      <c r="HA101" s="58"/>
      <c r="HB101" s="58"/>
      <c r="HC101" s="58"/>
      <c r="HD101" s="58">
        <v>1176.8979999999999</v>
      </c>
      <c r="HE101" s="58"/>
      <c r="HF101" s="58">
        <v>2779.5160000000001</v>
      </c>
      <c r="HG101" s="58"/>
      <c r="HH101" s="58"/>
      <c r="HI101" s="58"/>
      <c r="HJ101" s="58"/>
      <c r="HK101" s="58"/>
      <c r="HL101" s="58">
        <v>1772.33</v>
      </c>
      <c r="HM101" s="58"/>
      <c r="HN101" s="58"/>
      <c r="HO101" s="58"/>
      <c r="HP101" s="58"/>
      <c r="HQ101" s="58">
        <v>1379.5709999999999</v>
      </c>
      <c r="HR101" s="58"/>
      <c r="HS101" s="58"/>
      <c r="HT101" s="2"/>
    </row>
    <row r="102" spans="1:228" x14ac:dyDescent="0.75">
      <c r="A102" s="95">
        <f t="shared" si="10"/>
        <v>459</v>
      </c>
      <c r="B102" s="2" t="str">
        <f t="shared" si="10"/>
        <v>Chicory roots</v>
      </c>
      <c r="C102" s="60">
        <f t="shared" si="9"/>
        <v>0</v>
      </c>
      <c r="D102" s="40" t="str">
        <f t="shared" si="11"/>
        <v/>
      </c>
      <c r="E102" s="40" t="str">
        <f t="shared" si="11"/>
        <v/>
      </c>
      <c r="F102" s="40" t="str">
        <f t="shared" si="11"/>
        <v/>
      </c>
      <c r="G102" s="40" t="str">
        <f t="shared" si="11"/>
        <v/>
      </c>
      <c r="H102" s="40" t="str">
        <f t="shared" si="11"/>
        <v/>
      </c>
      <c r="I102" s="40" t="str">
        <f t="shared" si="11"/>
        <v/>
      </c>
      <c r="J102" s="40" t="str">
        <f t="shared" si="11"/>
        <v/>
      </c>
      <c r="K102" s="40" t="str">
        <f t="shared" si="11"/>
        <v/>
      </c>
      <c r="L102" s="2"/>
      <c r="M102" s="70" t="s">
        <v>486</v>
      </c>
      <c r="N102" s="70" t="s">
        <v>1064</v>
      </c>
      <c r="O102" s="2" t="s">
        <v>4</v>
      </c>
      <c r="P102" s="58">
        <v>459</v>
      </c>
      <c r="Q102" s="60" t="s">
        <v>876</v>
      </c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>
        <v>589.09839999999997</v>
      </c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58"/>
      <c r="BT102" s="58"/>
      <c r="BU102" s="58"/>
      <c r="BV102" s="58">
        <v>771.26210000000003</v>
      </c>
      <c r="BW102" s="58"/>
      <c r="BX102" s="58"/>
      <c r="BY102" s="58"/>
      <c r="BZ102" s="58"/>
      <c r="CA102" s="58">
        <v>1111.0930000000001</v>
      </c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58"/>
      <c r="CO102" s="58"/>
      <c r="CP102" s="58"/>
      <c r="CQ102" s="58"/>
      <c r="CR102" s="58"/>
      <c r="CS102" s="58"/>
      <c r="CT102" s="58">
        <v>861.12929999999994</v>
      </c>
      <c r="CU102" s="58"/>
      <c r="CV102" s="58"/>
      <c r="CW102" s="58"/>
      <c r="CX102" s="58"/>
      <c r="CY102" s="58"/>
      <c r="CZ102" s="58"/>
      <c r="DA102" s="58"/>
      <c r="DB102" s="58"/>
      <c r="DC102" s="58"/>
      <c r="DD102" s="58"/>
      <c r="DE102" s="58"/>
      <c r="DF102" s="58"/>
      <c r="DG102" s="58"/>
      <c r="DH102" s="58">
        <v>203.05269999999999</v>
      </c>
      <c r="DI102" s="58"/>
      <c r="DJ102" s="58"/>
      <c r="DK102" s="58"/>
      <c r="DL102" s="58"/>
      <c r="DM102" s="58"/>
      <c r="DN102" s="58"/>
      <c r="DO102" s="58"/>
      <c r="DP102" s="58"/>
      <c r="DQ102" s="58"/>
      <c r="DR102" s="58"/>
      <c r="DS102" s="58"/>
      <c r="DT102" s="58"/>
      <c r="DU102" s="58"/>
      <c r="DV102" s="58"/>
      <c r="DW102" s="58"/>
      <c r="DX102" s="58"/>
      <c r="DY102" s="58"/>
      <c r="DZ102" s="58"/>
      <c r="EA102" s="58"/>
      <c r="EB102" s="58"/>
      <c r="EC102" s="58"/>
      <c r="ED102" s="58"/>
      <c r="EE102" s="58"/>
      <c r="EF102" s="58"/>
      <c r="EG102" s="58"/>
      <c r="EH102" s="58"/>
      <c r="EI102" s="58"/>
      <c r="EJ102" s="58"/>
      <c r="EK102" s="58"/>
      <c r="EL102" s="58"/>
      <c r="EM102" s="58"/>
      <c r="EN102" s="58"/>
      <c r="EO102" s="58"/>
      <c r="EP102" s="58"/>
      <c r="EQ102" s="58"/>
      <c r="ER102" s="58"/>
      <c r="ES102" s="58"/>
      <c r="ET102" s="58"/>
      <c r="EU102" s="58"/>
      <c r="EV102" s="58"/>
      <c r="EW102" s="58"/>
      <c r="EX102" s="58"/>
      <c r="EY102" s="58"/>
      <c r="EZ102" s="58">
        <v>980.66359999999997</v>
      </c>
      <c r="FA102" s="58"/>
      <c r="FB102" s="58"/>
      <c r="FC102" s="58"/>
      <c r="FD102" s="58"/>
      <c r="FE102" s="58"/>
      <c r="FF102" s="58"/>
      <c r="FG102" s="58"/>
      <c r="FH102" s="58"/>
      <c r="FI102" s="58"/>
      <c r="FJ102" s="58"/>
      <c r="FK102" s="58">
        <v>69.234920000000002</v>
      </c>
      <c r="FL102" s="58">
        <v>931.17439999999999</v>
      </c>
      <c r="FM102" s="58"/>
      <c r="FN102" s="58"/>
      <c r="FO102" s="58"/>
      <c r="FP102" s="58"/>
      <c r="FQ102" s="58">
        <v>872.29139999999995</v>
      </c>
      <c r="FR102" s="58"/>
      <c r="FS102" s="58"/>
      <c r="FT102" s="58"/>
      <c r="FU102" s="58"/>
      <c r="FV102" s="58"/>
      <c r="FW102" s="58"/>
      <c r="FX102" s="58"/>
      <c r="FY102" s="58"/>
      <c r="FZ102" s="58"/>
      <c r="GA102" s="58"/>
      <c r="GB102" s="58"/>
      <c r="GC102" s="58"/>
      <c r="GD102" s="58"/>
      <c r="GE102" s="58"/>
      <c r="GF102" s="58"/>
      <c r="GG102" s="58"/>
      <c r="GH102" s="58"/>
      <c r="GI102" s="58"/>
      <c r="GJ102" s="58"/>
      <c r="GK102" s="58"/>
      <c r="GL102" s="58"/>
      <c r="GM102" s="58"/>
      <c r="GN102" s="58"/>
      <c r="GO102" s="58"/>
      <c r="GP102" s="58"/>
      <c r="GQ102" s="58"/>
      <c r="GR102" s="58"/>
      <c r="GS102" s="58"/>
      <c r="GT102" s="58"/>
      <c r="GU102" s="58"/>
      <c r="GV102" s="58"/>
      <c r="GW102" s="58"/>
      <c r="GX102" s="58"/>
      <c r="GY102" s="58"/>
      <c r="GZ102" s="58"/>
      <c r="HA102" s="58"/>
      <c r="HB102" s="58"/>
      <c r="HC102" s="58"/>
      <c r="HD102" s="58">
        <v>523.57100000000003</v>
      </c>
      <c r="HE102" s="58"/>
      <c r="HF102" s="58"/>
      <c r="HG102" s="58"/>
      <c r="HH102" s="58"/>
      <c r="HI102" s="58"/>
      <c r="HJ102" s="58"/>
      <c r="HK102" s="58"/>
      <c r="HL102" s="58"/>
      <c r="HM102" s="58"/>
      <c r="HN102" s="58"/>
      <c r="HO102" s="58"/>
      <c r="HP102" s="58"/>
      <c r="HQ102" s="58">
        <v>109.9676</v>
      </c>
      <c r="HR102" s="58"/>
      <c r="HS102" s="58"/>
      <c r="HT102" s="2"/>
    </row>
    <row r="103" spans="1:228" x14ac:dyDescent="0.75">
      <c r="A103" s="95">
        <f t="shared" si="10"/>
        <v>461</v>
      </c>
      <c r="B103" s="2" t="str">
        <f t="shared" si="10"/>
        <v>Carobs</v>
      </c>
      <c r="C103" s="60">
        <f t="shared" si="9"/>
        <v>0</v>
      </c>
      <c r="D103" s="40" t="str">
        <f t="shared" si="11"/>
        <v/>
      </c>
      <c r="E103" s="40" t="str">
        <f t="shared" si="11"/>
        <v/>
      </c>
      <c r="F103" s="40" t="str">
        <f t="shared" si="11"/>
        <v/>
      </c>
      <c r="G103" s="40" t="str">
        <f t="shared" si="11"/>
        <v/>
      </c>
      <c r="H103" s="40" t="str">
        <f t="shared" si="11"/>
        <v/>
      </c>
      <c r="I103" s="40" t="str">
        <f t="shared" si="11"/>
        <v/>
      </c>
      <c r="J103" s="40" t="str">
        <f t="shared" si="11"/>
        <v/>
      </c>
      <c r="K103" s="40" t="str">
        <f t="shared" si="11"/>
        <v/>
      </c>
      <c r="L103" s="2"/>
      <c r="M103" s="70" t="s">
        <v>489</v>
      </c>
      <c r="N103" s="70" t="s">
        <v>543</v>
      </c>
      <c r="O103" s="2" t="s">
        <v>4</v>
      </c>
      <c r="P103" s="58">
        <v>461</v>
      </c>
      <c r="Q103" s="60" t="s">
        <v>877</v>
      </c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>
        <v>424.8091</v>
      </c>
      <c r="BL103" s="60"/>
      <c r="BM103" s="60"/>
      <c r="BN103" s="60"/>
      <c r="BO103" s="60"/>
      <c r="BP103" s="60"/>
      <c r="BQ103" s="60">
        <v>79.981870000000001</v>
      </c>
      <c r="BR103" s="60"/>
      <c r="BS103" s="58"/>
      <c r="BT103" s="58"/>
      <c r="BU103" s="58"/>
      <c r="BV103" s="58">
        <v>7852.951</v>
      </c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>
        <v>248.726</v>
      </c>
      <c r="CN103" s="58"/>
      <c r="CO103" s="58"/>
      <c r="CP103" s="58"/>
      <c r="CQ103" s="58"/>
      <c r="CR103" s="58"/>
      <c r="CS103" s="58"/>
      <c r="CT103" s="58">
        <v>647.43799999999999</v>
      </c>
      <c r="CU103" s="58"/>
      <c r="CV103" s="58"/>
      <c r="CW103" s="58"/>
      <c r="CX103" s="58"/>
      <c r="CY103" s="58"/>
      <c r="CZ103" s="58"/>
      <c r="DA103" s="58"/>
      <c r="DB103" s="58"/>
      <c r="DC103" s="58">
        <v>146.40989999999999</v>
      </c>
      <c r="DD103" s="58">
        <v>146.81319999999999</v>
      </c>
      <c r="DE103" s="58"/>
      <c r="DF103" s="58"/>
      <c r="DG103" s="58"/>
      <c r="DH103" s="58"/>
      <c r="DI103" s="58"/>
      <c r="DJ103" s="58"/>
      <c r="DK103" s="58"/>
      <c r="DL103" s="58"/>
      <c r="DM103" s="58"/>
      <c r="DN103" s="58"/>
      <c r="DO103" s="58"/>
      <c r="DP103" s="58"/>
      <c r="DQ103" s="58">
        <v>653.41579999999999</v>
      </c>
      <c r="DR103" s="58"/>
      <c r="DS103" s="58"/>
      <c r="DT103" s="58"/>
      <c r="DU103" s="58"/>
      <c r="DV103" s="58"/>
      <c r="DW103" s="58"/>
      <c r="DX103" s="58"/>
      <c r="DY103" s="58"/>
      <c r="DZ103" s="58"/>
      <c r="EA103" s="58">
        <v>290.98500000000001</v>
      </c>
      <c r="EB103" s="58"/>
      <c r="EC103" s="58"/>
      <c r="ED103" s="58"/>
      <c r="EE103" s="58"/>
      <c r="EF103" s="58"/>
      <c r="EG103" s="58"/>
      <c r="EH103" s="58"/>
      <c r="EI103" s="58"/>
      <c r="EJ103" s="58"/>
      <c r="EK103" s="58"/>
      <c r="EL103" s="58"/>
      <c r="EM103" s="58"/>
      <c r="EN103" s="58"/>
      <c r="EO103" s="58"/>
      <c r="EP103" s="58"/>
      <c r="EQ103" s="58"/>
      <c r="ER103" s="58"/>
      <c r="ES103" s="58"/>
      <c r="ET103" s="58"/>
      <c r="EU103" s="58"/>
      <c r="EV103" s="58"/>
      <c r="EW103" s="58"/>
      <c r="EX103" s="58"/>
      <c r="EY103" s="58"/>
      <c r="EZ103" s="58"/>
      <c r="FA103" s="58"/>
      <c r="FB103" s="58"/>
      <c r="FC103" s="58"/>
      <c r="FD103" s="58"/>
      <c r="FE103" s="58"/>
      <c r="FF103" s="58"/>
      <c r="FG103" s="58"/>
      <c r="FH103" s="58"/>
      <c r="FI103" s="58"/>
      <c r="FJ103" s="58"/>
      <c r="FK103" s="58"/>
      <c r="FL103" s="58"/>
      <c r="FM103" s="58"/>
      <c r="FN103" s="58">
        <v>396.53149999999999</v>
      </c>
      <c r="FO103" s="58"/>
      <c r="FP103" s="58"/>
      <c r="FQ103" s="58"/>
      <c r="FR103" s="58"/>
      <c r="FS103" s="58"/>
      <c r="FT103" s="58"/>
      <c r="FU103" s="58"/>
      <c r="FV103" s="58"/>
      <c r="FW103" s="58"/>
      <c r="FX103" s="58"/>
      <c r="FY103" s="58"/>
      <c r="FZ103" s="58"/>
      <c r="GA103" s="58"/>
      <c r="GB103" s="58"/>
      <c r="GC103" s="58"/>
      <c r="GD103" s="58"/>
      <c r="GE103" s="58"/>
      <c r="GF103" s="58"/>
      <c r="GG103" s="58"/>
      <c r="GH103" s="58"/>
      <c r="GI103" s="58"/>
      <c r="GJ103" s="58"/>
      <c r="GK103" s="58"/>
      <c r="GL103" s="58"/>
      <c r="GM103" s="58"/>
      <c r="GN103" s="58"/>
      <c r="GO103" s="58"/>
      <c r="GP103" s="58"/>
      <c r="GQ103" s="58"/>
      <c r="GR103" s="58"/>
      <c r="GS103" s="58"/>
      <c r="GT103" s="58"/>
      <c r="GU103" s="58"/>
      <c r="GV103" s="58"/>
      <c r="GW103" s="58"/>
      <c r="GX103" s="58"/>
      <c r="GY103" s="58">
        <v>239.53100000000001</v>
      </c>
      <c r="GZ103" s="58">
        <v>666.50779999999997</v>
      </c>
      <c r="HA103" s="58"/>
      <c r="HB103" s="58"/>
      <c r="HC103" s="58"/>
      <c r="HD103" s="58">
        <v>203.3306</v>
      </c>
      <c r="HE103" s="58"/>
      <c r="HF103" s="58"/>
      <c r="HG103" s="58"/>
      <c r="HH103" s="58"/>
      <c r="HI103" s="58"/>
      <c r="HJ103" s="58"/>
      <c r="HK103" s="58"/>
      <c r="HL103" s="58"/>
      <c r="HM103" s="58"/>
      <c r="HN103" s="58"/>
      <c r="HO103" s="58"/>
      <c r="HP103" s="58"/>
      <c r="HQ103" s="58"/>
      <c r="HR103" s="58"/>
      <c r="HS103" s="58"/>
      <c r="HT103" s="2"/>
    </row>
    <row r="104" spans="1:228" x14ac:dyDescent="0.75">
      <c r="A104" s="95">
        <f t="shared" si="10"/>
        <v>463</v>
      </c>
      <c r="B104" s="2" t="str">
        <f t="shared" si="10"/>
        <v>Vegetables, fresh nes</v>
      </c>
      <c r="C104" s="60">
        <f t="shared" si="9"/>
        <v>818.73135750000006</v>
      </c>
      <c r="D104" s="40">
        <f t="shared" si="11"/>
        <v>1025.472</v>
      </c>
      <c r="E104" s="40">
        <f t="shared" si="11"/>
        <v>61.446930000000002</v>
      </c>
      <c r="F104" s="40">
        <f t="shared" si="11"/>
        <v>282.98450000000003</v>
      </c>
      <c r="G104" s="40">
        <f t="shared" si="11"/>
        <v>1905.0219999999999</v>
      </c>
      <c r="H104" s="40" t="str">
        <f t="shared" si="11"/>
        <v/>
      </c>
      <c r="I104" s="40" t="str">
        <f t="shared" si="11"/>
        <v/>
      </c>
      <c r="J104" s="40" t="str">
        <f t="shared" si="11"/>
        <v/>
      </c>
      <c r="K104" s="40" t="str">
        <f t="shared" si="11"/>
        <v/>
      </c>
      <c r="L104" s="2"/>
      <c r="M104" s="70" t="s">
        <v>495</v>
      </c>
      <c r="N104" s="70" t="s">
        <v>550</v>
      </c>
      <c r="O104" s="2" t="s">
        <v>4</v>
      </c>
      <c r="P104" s="58">
        <v>463</v>
      </c>
      <c r="Q104" s="60" t="s">
        <v>878</v>
      </c>
      <c r="R104" s="60"/>
      <c r="S104" s="60">
        <v>164.59979999999999</v>
      </c>
      <c r="T104" s="60">
        <v>584.90779999999995</v>
      </c>
      <c r="U104" s="60"/>
      <c r="V104" s="60">
        <v>75.450710000000001</v>
      </c>
      <c r="W104" s="60">
        <v>242.9289</v>
      </c>
      <c r="X104" s="60"/>
      <c r="Y104" s="60">
        <v>1808.434</v>
      </c>
      <c r="Z104" s="60">
        <v>751.63220000000001</v>
      </c>
      <c r="AA104" s="60">
        <v>849.81129999999996</v>
      </c>
      <c r="AB104" s="60">
        <v>459.26920000000001</v>
      </c>
      <c r="AC104" s="60">
        <v>389.99400000000003</v>
      </c>
      <c r="AD104" s="60">
        <v>1326.9739999999999</v>
      </c>
      <c r="AE104" s="60">
        <v>369.34410000000003</v>
      </c>
      <c r="AF104" s="60">
        <v>377.03680000000003</v>
      </c>
      <c r="AG104" s="60">
        <v>102.3565</v>
      </c>
      <c r="AH104" s="60"/>
      <c r="AI104" s="60"/>
      <c r="AJ104" s="60"/>
      <c r="AK104" s="60">
        <v>466.7165</v>
      </c>
      <c r="AL104" s="60">
        <v>228.5779</v>
      </c>
      <c r="AM104" s="60">
        <v>1905.0219999999999</v>
      </c>
      <c r="AN104" s="60"/>
      <c r="AO104" s="60">
        <v>274.29140000000001</v>
      </c>
      <c r="AP104" s="60">
        <v>106.2547</v>
      </c>
      <c r="AQ104" s="60">
        <v>2886.165</v>
      </c>
      <c r="AR104" s="60">
        <v>1060.0519999999999</v>
      </c>
      <c r="AS104" s="60">
        <v>847.06029999999998</v>
      </c>
      <c r="AT104" s="60"/>
      <c r="AU104" s="60"/>
      <c r="AV104" s="60">
        <v>1256.258</v>
      </c>
      <c r="AW104" s="60">
        <v>1922.008</v>
      </c>
      <c r="AX104" s="60">
        <v>588.4117</v>
      </c>
      <c r="AY104" s="60">
        <v>323.12939999999998</v>
      </c>
      <c r="AZ104" s="60">
        <v>254.81809999999999</v>
      </c>
      <c r="BA104" s="60">
        <v>360.6155</v>
      </c>
      <c r="BB104" s="60"/>
      <c r="BC104" s="60">
        <v>1303.4169999999999</v>
      </c>
      <c r="BD104" s="60"/>
      <c r="BE104" s="60">
        <v>718.30619999999999</v>
      </c>
      <c r="BF104" s="60"/>
      <c r="BG104" s="60">
        <v>2173.0540000000001</v>
      </c>
      <c r="BH104" s="60">
        <v>1025.472</v>
      </c>
      <c r="BI104" s="60"/>
      <c r="BJ104" s="60"/>
      <c r="BK104" s="60">
        <v>586.13789999999995</v>
      </c>
      <c r="BL104" s="60">
        <v>461.10840000000002</v>
      </c>
      <c r="BM104" s="60"/>
      <c r="BN104" s="60"/>
      <c r="BO104" s="60">
        <v>607.77350000000001</v>
      </c>
      <c r="BP104" s="60">
        <v>302.76</v>
      </c>
      <c r="BQ104" s="60">
        <v>367.69740000000002</v>
      </c>
      <c r="BR104" s="60">
        <v>410.35489999999999</v>
      </c>
      <c r="BS104" s="58">
        <v>92.565770000000001</v>
      </c>
      <c r="BT104" s="58">
        <v>1190.9549999999999</v>
      </c>
      <c r="BU104" s="58"/>
      <c r="BV104" s="58">
        <v>493.18090000000001</v>
      </c>
      <c r="BW104" s="58">
        <v>284.75099999999998</v>
      </c>
      <c r="BX104" s="58">
        <v>329.10289999999998</v>
      </c>
      <c r="BY104" s="58">
        <v>1218.5260000000001</v>
      </c>
      <c r="BZ104" s="58">
        <v>1875.837</v>
      </c>
      <c r="CA104" s="58">
        <v>1247.6890000000001</v>
      </c>
      <c r="CB104" s="58"/>
      <c r="CC104" s="58"/>
      <c r="CD104" s="58"/>
      <c r="CE104" s="58">
        <v>3218.7919999999999</v>
      </c>
      <c r="CF104" s="58">
        <v>634.48030000000006</v>
      </c>
      <c r="CG104" s="58">
        <v>155.54910000000001</v>
      </c>
      <c r="CH104" s="58"/>
      <c r="CI104" s="58"/>
      <c r="CJ104" s="58">
        <v>97.292500000000004</v>
      </c>
      <c r="CK104" s="58"/>
      <c r="CL104" s="58"/>
      <c r="CM104" s="58">
        <v>1275.19</v>
      </c>
      <c r="CN104" s="58">
        <v>2386.8960000000002</v>
      </c>
      <c r="CO104" s="58"/>
      <c r="CP104" s="58"/>
      <c r="CQ104" s="58"/>
      <c r="CR104" s="58"/>
      <c r="CS104" s="58">
        <v>207.30850000000001</v>
      </c>
      <c r="CT104" s="58">
        <v>818.31129999999996</v>
      </c>
      <c r="CU104" s="58"/>
      <c r="CV104" s="58">
        <v>389.89080000000001</v>
      </c>
      <c r="CW104" s="58">
        <v>440.74329999999998</v>
      </c>
      <c r="CX104" s="58">
        <v>357.64409999999998</v>
      </c>
      <c r="CY104" s="58">
        <v>652.80920000000003</v>
      </c>
      <c r="CZ104" s="58">
        <v>164.73910000000001</v>
      </c>
      <c r="DA104" s="58"/>
      <c r="DB104" s="58"/>
      <c r="DC104" s="58">
        <v>678.029</v>
      </c>
      <c r="DD104" s="58">
        <v>349.49160000000001</v>
      </c>
      <c r="DE104" s="58">
        <v>851.34249999999997</v>
      </c>
      <c r="DF104" s="58">
        <v>447.40550000000002</v>
      </c>
      <c r="DG104" s="58">
        <v>584.44269999999995</v>
      </c>
      <c r="DH104" s="58">
        <v>204.34030000000001</v>
      </c>
      <c r="DI104" s="58">
        <v>121.6942</v>
      </c>
      <c r="DJ104" s="58"/>
      <c r="DK104" s="58">
        <v>661.28959999999995</v>
      </c>
      <c r="DL104" s="58"/>
      <c r="DM104" s="58"/>
      <c r="DN104" s="58">
        <v>647.27470000000005</v>
      </c>
      <c r="DO104" s="58"/>
      <c r="DP104" s="58">
        <v>751.37660000000005</v>
      </c>
      <c r="DQ104" s="58">
        <v>532.48360000000002</v>
      </c>
      <c r="DR104" s="58"/>
      <c r="DS104" s="58"/>
      <c r="DT104" s="58">
        <v>2870.33</v>
      </c>
      <c r="DU104" s="58"/>
      <c r="DV104" s="58">
        <v>336.80259999999998</v>
      </c>
      <c r="DW104" s="58"/>
      <c r="DX104" s="58">
        <v>119.68389999999999</v>
      </c>
      <c r="DY104" s="58"/>
      <c r="DZ104" s="58">
        <v>393.7373</v>
      </c>
      <c r="EA104" s="58">
        <v>317.04050000000001</v>
      </c>
      <c r="EB104" s="58">
        <v>249.304</v>
      </c>
      <c r="EC104" s="58">
        <v>327.68360000000001</v>
      </c>
      <c r="ED104" s="58"/>
      <c r="EE104" s="58">
        <v>282.98450000000003</v>
      </c>
      <c r="EF104" s="58"/>
      <c r="EG104" s="58">
        <v>560.57320000000004</v>
      </c>
      <c r="EH104" s="58">
        <v>1372.4059999999999</v>
      </c>
      <c r="EI104" s="58">
        <v>618.40610000000004</v>
      </c>
      <c r="EJ104" s="58"/>
      <c r="EK104" s="58"/>
      <c r="EL104" s="58"/>
      <c r="EM104" s="58">
        <v>111.08580000000001</v>
      </c>
      <c r="EN104" s="58"/>
      <c r="EO104" s="58"/>
      <c r="EP104" s="58"/>
      <c r="EQ104" s="58">
        <v>653.50649999999996</v>
      </c>
      <c r="ER104" s="58">
        <v>36.601950000000002</v>
      </c>
      <c r="ES104" s="58">
        <v>683.30430000000001</v>
      </c>
      <c r="ET104" s="58">
        <v>584.84699999999998</v>
      </c>
      <c r="EU104" s="58">
        <v>2012.058</v>
      </c>
      <c r="EV104" s="58"/>
      <c r="EW104" s="58">
        <v>818.87049999999999</v>
      </c>
      <c r="EX104" s="58">
        <v>61.446930000000002</v>
      </c>
      <c r="EY104" s="58"/>
      <c r="EZ104" s="58">
        <v>773.65350000000001</v>
      </c>
      <c r="FA104" s="58">
        <v>766.17100000000005</v>
      </c>
      <c r="FB104" s="58">
        <v>363.20620000000002</v>
      </c>
      <c r="FC104" s="58"/>
      <c r="FD104" s="58">
        <v>2309.3009999999999</v>
      </c>
      <c r="FE104" s="58"/>
      <c r="FF104" s="58">
        <v>393.19850000000002</v>
      </c>
      <c r="FG104" s="58">
        <v>413.50819999999999</v>
      </c>
      <c r="FH104" s="58">
        <v>339.92290000000003</v>
      </c>
      <c r="FI104" s="58">
        <v>343.59690000000001</v>
      </c>
      <c r="FJ104" s="58"/>
      <c r="FK104" s="58">
        <v>264.10140000000001</v>
      </c>
      <c r="FL104" s="58"/>
      <c r="FM104" s="58"/>
      <c r="FN104" s="58">
        <v>351.28300000000002</v>
      </c>
      <c r="FO104" s="58">
        <v>765.34069999999997</v>
      </c>
      <c r="FP104" s="58"/>
      <c r="FQ104" s="58">
        <v>568.75390000000004</v>
      </c>
      <c r="FR104" s="58"/>
      <c r="FS104" s="58">
        <v>1171.0250000000001</v>
      </c>
      <c r="FT104" s="58">
        <v>216.12899999999999</v>
      </c>
      <c r="FU104" s="58">
        <v>82.005350000000007</v>
      </c>
      <c r="FV104" s="58"/>
      <c r="FW104" s="58"/>
      <c r="FX104" s="58">
        <v>468.38940000000002</v>
      </c>
      <c r="FY104" s="58">
        <v>981.11540000000002</v>
      </c>
      <c r="FZ104" s="58"/>
      <c r="GA104" s="58"/>
      <c r="GB104" s="58">
        <v>1570.7529999999999</v>
      </c>
      <c r="GC104" s="58"/>
      <c r="GD104" s="58"/>
      <c r="GE104" s="58"/>
      <c r="GF104" s="58"/>
      <c r="GG104" s="58"/>
      <c r="GH104" s="58"/>
      <c r="GI104" s="58">
        <v>1133.81</v>
      </c>
      <c r="GJ104" s="58">
        <v>792.34220000000005</v>
      </c>
      <c r="GK104" s="58"/>
      <c r="GL104" s="58">
        <v>563.07320000000004</v>
      </c>
      <c r="GM104" s="58"/>
      <c r="GN104" s="58"/>
      <c r="GO104" s="58"/>
      <c r="GP104" s="58">
        <v>1422.8820000000001</v>
      </c>
      <c r="GQ104" s="58">
        <v>1559.104</v>
      </c>
      <c r="GR104" s="58">
        <v>567.40139999999997</v>
      </c>
      <c r="GS104" s="58">
        <v>260.42970000000003</v>
      </c>
      <c r="GT104" s="58"/>
      <c r="GU104" s="58">
        <v>187.28370000000001</v>
      </c>
      <c r="GV104" s="58"/>
      <c r="GW104" s="58"/>
      <c r="GX104" s="58">
        <v>1350.5830000000001</v>
      </c>
      <c r="GY104" s="58">
        <v>144.0822</v>
      </c>
      <c r="GZ104" s="58">
        <v>309.8843</v>
      </c>
      <c r="HA104" s="58"/>
      <c r="HB104" s="58"/>
      <c r="HC104" s="58"/>
      <c r="HD104" s="58">
        <v>289.9119</v>
      </c>
      <c r="HE104" s="58">
        <v>1750.6510000000001</v>
      </c>
      <c r="HF104" s="58">
        <v>441</v>
      </c>
      <c r="HG104" s="58"/>
      <c r="HH104" s="58"/>
      <c r="HI104" s="58">
        <v>3767.7919999999999</v>
      </c>
      <c r="HJ104" s="58"/>
      <c r="HK104" s="58"/>
      <c r="HL104" s="58"/>
      <c r="HM104" s="58">
        <v>1468.6579999999999</v>
      </c>
      <c r="HN104" s="58"/>
      <c r="HO104" s="58"/>
      <c r="HP104" s="58">
        <v>406.20580000000001</v>
      </c>
      <c r="HQ104" s="58">
        <v>408.91379999999998</v>
      </c>
      <c r="HR104" s="58"/>
      <c r="HS104" s="58"/>
      <c r="HT104" s="2"/>
    </row>
    <row r="105" spans="1:228" x14ac:dyDescent="0.75">
      <c r="A105" s="95">
        <f t="shared" si="10"/>
        <v>486</v>
      </c>
      <c r="B105" s="2" t="str">
        <f t="shared" si="10"/>
        <v>Bananas</v>
      </c>
      <c r="C105" s="60">
        <f t="shared" si="9"/>
        <v>346.432725</v>
      </c>
      <c r="D105" s="40">
        <f t="shared" si="11"/>
        <v>423.40100000000001</v>
      </c>
      <c r="E105" s="40">
        <f t="shared" si="11"/>
        <v>269.26760000000002</v>
      </c>
      <c r="F105" s="40">
        <f t="shared" si="11"/>
        <v>191.38460000000001</v>
      </c>
      <c r="G105" s="40">
        <f t="shared" si="11"/>
        <v>501.67770000000002</v>
      </c>
      <c r="H105" s="40" t="str">
        <f t="shared" si="11"/>
        <v/>
      </c>
      <c r="I105" s="40" t="str">
        <f t="shared" si="11"/>
        <v/>
      </c>
      <c r="J105" s="40" t="str">
        <f t="shared" si="11"/>
        <v/>
      </c>
      <c r="K105" s="40" t="str">
        <f t="shared" si="11"/>
        <v/>
      </c>
      <c r="L105" s="2"/>
      <c r="M105" s="70" t="s">
        <v>493</v>
      </c>
      <c r="N105" s="70" t="s">
        <v>1065</v>
      </c>
      <c r="O105" s="2" t="s">
        <v>4</v>
      </c>
      <c r="P105" s="58">
        <v>486</v>
      </c>
      <c r="Q105" s="60" t="s">
        <v>879</v>
      </c>
      <c r="R105" s="60"/>
      <c r="S105" s="60">
        <v>215.55330000000001</v>
      </c>
      <c r="T105" s="60"/>
      <c r="U105" s="60"/>
      <c r="V105" s="60">
        <v>264.541</v>
      </c>
      <c r="W105" s="60"/>
      <c r="X105" s="60"/>
      <c r="Y105" s="60">
        <v>2021.114</v>
      </c>
      <c r="Z105" s="60">
        <v>1141.144</v>
      </c>
      <c r="AA105" s="60"/>
      <c r="AB105" s="60"/>
      <c r="AC105" s="60">
        <v>263.01940000000002</v>
      </c>
      <c r="AD105" s="60"/>
      <c r="AE105" s="60"/>
      <c r="AF105" s="60"/>
      <c r="AG105" s="60">
        <v>334.6857</v>
      </c>
      <c r="AH105" s="60"/>
      <c r="AI105" s="60"/>
      <c r="AJ105" s="60"/>
      <c r="AK105" s="60"/>
      <c r="AL105" s="60"/>
      <c r="AM105" s="60">
        <v>501.67770000000002</v>
      </c>
      <c r="AN105" s="60"/>
      <c r="AO105" s="60">
        <v>206.89580000000001</v>
      </c>
      <c r="AP105" s="60">
        <v>572.77560000000005</v>
      </c>
      <c r="AQ105" s="60">
        <v>1477.951</v>
      </c>
      <c r="AR105" s="60">
        <v>933.94050000000004</v>
      </c>
      <c r="AS105" s="60">
        <v>364.41500000000002</v>
      </c>
      <c r="AT105" s="60"/>
      <c r="AU105" s="60"/>
      <c r="AV105" s="60"/>
      <c r="AW105" s="60"/>
      <c r="AX105" s="60"/>
      <c r="AY105" s="60">
        <v>627.61540000000002</v>
      </c>
      <c r="AZ105" s="60">
        <v>502.42660000000001</v>
      </c>
      <c r="BA105" s="60">
        <v>125.3053</v>
      </c>
      <c r="BB105" s="60"/>
      <c r="BC105" s="60">
        <v>896.37959999999998</v>
      </c>
      <c r="BD105" s="60">
        <v>2776.42</v>
      </c>
      <c r="BE105" s="60">
        <v>262.61329999999998</v>
      </c>
      <c r="BF105" s="60"/>
      <c r="BG105" s="60">
        <v>1272.4449999999999</v>
      </c>
      <c r="BH105" s="60">
        <v>423.40100000000001</v>
      </c>
      <c r="BI105" s="60"/>
      <c r="BJ105" s="60"/>
      <c r="BK105" s="60">
        <v>388.63170000000002</v>
      </c>
      <c r="BL105" s="60"/>
      <c r="BM105" s="60"/>
      <c r="BN105" s="60"/>
      <c r="BO105" s="60"/>
      <c r="BP105" s="60">
        <v>126.247</v>
      </c>
      <c r="BQ105" s="60"/>
      <c r="BR105" s="60">
        <v>238.0033</v>
      </c>
      <c r="BS105" s="58">
        <v>448.93279999999999</v>
      </c>
      <c r="BT105" s="58"/>
      <c r="BU105" s="58"/>
      <c r="BV105" s="58">
        <v>507.80410000000001</v>
      </c>
      <c r="BW105" s="58"/>
      <c r="BX105" s="58">
        <v>220.3278</v>
      </c>
      <c r="BY105" s="58"/>
      <c r="BZ105" s="58">
        <v>820.68870000000004</v>
      </c>
      <c r="CA105" s="58"/>
      <c r="CB105" s="58"/>
      <c r="CC105" s="58"/>
      <c r="CD105" s="58"/>
      <c r="CE105" s="58"/>
      <c r="CF105" s="58"/>
      <c r="CG105" s="58">
        <v>121.3802</v>
      </c>
      <c r="CH105" s="58">
        <v>82.706720000000004</v>
      </c>
      <c r="CI105" s="58"/>
      <c r="CJ105" s="58"/>
      <c r="CK105" s="58">
        <v>1555.125</v>
      </c>
      <c r="CL105" s="58">
        <v>463.4862</v>
      </c>
      <c r="CM105" s="58">
        <v>700.49159999999995</v>
      </c>
      <c r="CN105" s="58">
        <v>929.49220000000003</v>
      </c>
      <c r="CO105" s="58"/>
      <c r="CP105" s="58"/>
      <c r="CQ105" s="58"/>
      <c r="CR105" s="58">
        <v>546.05380000000002</v>
      </c>
      <c r="CS105" s="58">
        <v>264.22030000000001</v>
      </c>
      <c r="CT105" s="58"/>
      <c r="CU105" s="58"/>
      <c r="CV105" s="58"/>
      <c r="CW105" s="58">
        <v>505.09820000000002</v>
      </c>
      <c r="CX105" s="58">
        <v>278.68020000000001</v>
      </c>
      <c r="CY105" s="58"/>
      <c r="CZ105" s="58">
        <v>605.17089999999996</v>
      </c>
      <c r="DA105" s="58"/>
      <c r="DB105" s="58"/>
      <c r="DC105" s="58">
        <v>1149.79</v>
      </c>
      <c r="DD105" s="58">
        <v>466.02359999999999</v>
      </c>
      <c r="DE105" s="58">
        <v>602.9239</v>
      </c>
      <c r="DF105" s="58">
        <v>745.91549999999995</v>
      </c>
      <c r="DG105" s="58">
        <v>1331.761</v>
      </c>
      <c r="DH105" s="58"/>
      <c r="DI105" s="58">
        <v>417.8947</v>
      </c>
      <c r="DJ105" s="58"/>
      <c r="DK105" s="58">
        <v>440.9873</v>
      </c>
      <c r="DL105" s="58"/>
      <c r="DM105" s="58"/>
      <c r="DN105" s="58"/>
      <c r="DO105" s="58"/>
      <c r="DP105" s="58">
        <v>418.90989999999999</v>
      </c>
      <c r="DQ105" s="58">
        <v>853.58349999999996</v>
      </c>
      <c r="DR105" s="58"/>
      <c r="DS105" s="58"/>
      <c r="DT105" s="58">
        <v>944.94920000000002</v>
      </c>
      <c r="DU105" s="58"/>
      <c r="DV105" s="58"/>
      <c r="DW105" s="58"/>
      <c r="DX105" s="58"/>
      <c r="DY105" s="58"/>
      <c r="DZ105" s="58"/>
      <c r="EA105" s="58">
        <v>723.63900000000001</v>
      </c>
      <c r="EB105" s="58"/>
      <c r="EC105" s="58">
        <v>203.1328</v>
      </c>
      <c r="ED105" s="58">
        <v>2836.6770000000001</v>
      </c>
      <c r="EE105" s="58">
        <v>191.38460000000001</v>
      </c>
      <c r="EF105" s="58"/>
      <c r="EG105" s="58"/>
      <c r="EH105" s="58">
        <v>809.58529999999996</v>
      </c>
      <c r="EI105" s="58"/>
      <c r="EJ105" s="58"/>
      <c r="EK105" s="58"/>
      <c r="EL105" s="58"/>
      <c r="EM105" s="58">
        <v>302.14870000000002</v>
      </c>
      <c r="EN105" s="58"/>
      <c r="EO105" s="58"/>
      <c r="EP105" s="58"/>
      <c r="EQ105" s="58">
        <v>247.95959999999999</v>
      </c>
      <c r="ER105" s="58">
        <v>489.16300000000001</v>
      </c>
      <c r="ES105" s="58">
        <v>491.77780000000001</v>
      </c>
      <c r="ET105" s="58"/>
      <c r="EU105" s="58"/>
      <c r="EV105" s="58"/>
      <c r="EW105" s="58"/>
      <c r="EX105" s="58">
        <v>269.26760000000002</v>
      </c>
      <c r="EY105" s="58"/>
      <c r="EZ105" s="58"/>
      <c r="FA105" s="58"/>
      <c r="FB105" s="58">
        <v>267.79039999999998</v>
      </c>
      <c r="FC105" s="58"/>
      <c r="FD105" s="58"/>
      <c r="FE105" s="58">
        <v>604.44740000000002</v>
      </c>
      <c r="FF105" s="58">
        <v>257.43619999999999</v>
      </c>
      <c r="FG105" s="58">
        <v>116.71420000000001</v>
      </c>
      <c r="FH105" s="58"/>
      <c r="FI105" s="58">
        <v>276.48610000000002</v>
      </c>
      <c r="FJ105" s="58"/>
      <c r="FK105" s="58"/>
      <c r="FL105" s="58">
        <v>373.50150000000002</v>
      </c>
      <c r="FM105" s="58"/>
      <c r="FN105" s="58">
        <v>428.14800000000002</v>
      </c>
      <c r="FO105" s="58">
        <v>196.2662</v>
      </c>
      <c r="FP105" s="58"/>
      <c r="FQ105" s="58"/>
      <c r="FR105" s="58"/>
      <c r="FS105" s="58"/>
      <c r="FT105" s="58"/>
      <c r="FU105" s="58">
        <v>688.11210000000005</v>
      </c>
      <c r="FV105" s="58"/>
      <c r="FW105" s="58"/>
      <c r="FX105" s="58">
        <v>600.17139999999995</v>
      </c>
      <c r="FY105" s="58"/>
      <c r="FZ105" s="58"/>
      <c r="GA105" s="58"/>
      <c r="GB105" s="58"/>
      <c r="GC105" s="58"/>
      <c r="GD105" s="58"/>
      <c r="GE105" s="58"/>
      <c r="GF105" s="58"/>
      <c r="GG105" s="58"/>
      <c r="GH105" s="58"/>
      <c r="GI105" s="58">
        <v>357.42419999999998</v>
      </c>
      <c r="GJ105" s="58"/>
      <c r="GK105" s="58"/>
      <c r="GL105" s="58"/>
      <c r="GM105" s="58"/>
      <c r="GN105" s="58">
        <v>1373.231</v>
      </c>
      <c r="GO105" s="58"/>
      <c r="GP105" s="58"/>
      <c r="GQ105" s="58">
        <v>472.26100000000002</v>
      </c>
      <c r="GR105" s="58">
        <v>316.57729999999998</v>
      </c>
      <c r="GS105" s="58"/>
      <c r="GT105" s="58"/>
      <c r="GU105" s="58"/>
      <c r="GV105" s="58">
        <v>239.36070000000001</v>
      </c>
      <c r="GW105" s="58"/>
      <c r="GX105" s="58">
        <v>567.64099999999996</v>
      </c>
      <c r="GY105" s="58"/>
      <c r="GZ105" s="58">
        <v>761.06359999999995</v>
      </c>
      <c r="HA105" s="58"/>
      <c r="HB105" s="58">
        <v>356.84280000000001</v>
      </c>
      <c r="HC105" s="58"/>
      <c r="HD105" s="58"/>
      <c r="HE105" s="58"/>
      <c r="HF105" s="58">
        <v>2187.6019999999999</v>
      </c>
      <c r="HG105" s="58"/>
      <c r="HH105" s="58">
        <v>674.5788</v>
      </c>
      <c r="HI105" s="58">
        <v>1219.979</v>
      </c>
      <c r="HJ105" s="58"/>
      <c r="HK105" s="58"/>
      <c r="HL105" s="58">
        <v>319.43549999999999</v>
      </c>
      <c r="HM105" s="58">
        <v>672.07780000000002</v>
      </c>
      <c r="HN105" s="58"/>
      <c r="HO105" s="58">
        <v>989.09739999999999</v>
      </c>
      <c r="HP105" s="58">
        <v>734.79570000000001</v>
      </c>
      <c r="HQ105" s="58">
        <v>410.44170000000003</v>
      </c>
      <c r="HR105" s="58">
        <v>720.59739999999999</v>
      </c>
      <c r="HS105" s="58"/>
      <c r="HT105" s="2"/>
    </row>
    <row r="106" spans="1:228" x14ac:dyDescent="0.75">
      <c r="A106" s="95">
        <f t="shared" si="10"/>
        <v>489</v>
      </c>
      <c r="B106" s="2" t="str">
        <f t="shared" si="10"/>
        <v>Plantains</v>
      </c>
      <c r="C106" s="60">
        <f t="shared" si="9"/>
        <v>309.36733333333336</v>
      </c>
      <c r="D106" s="40">
        <f t="shared" si="11"/>
        <v>123.4778</v>
      </c>
      <c r="E106" s="40">
        <f t="shared" si="11"/>
        <v>302.94880000000001</v>
      </c>
      <c r="F106" s="40" t="str">
        <f t="shared" si="11"/>
        <v/>
      </c>
      <c r="G106" s="40">
        <f t="shared" si="11"/>
        <v>501.67540000000002</v>
      </c>
      <c r="H106" s="40" t="str">
        <f t="shared" si="11"/>
        <v/>
      </c>
      <c r="I106" s="40" t="str">
        <f t="shared" si="11"/>
        <v/>
      </c>
      <c r="J106" s="40" t="str">
        <f t="shared" si="11"/>
        <v/>
      </c>
      <c r="K106" s="40" t="str">
        <f t="shared" si="11"/>
        <v/>
      </c>
      <c r="L106" s="2"/>
      <c r="M106" s="70" t="s">
        <v>497</v>
      </c>
      <c r="N106" s="70" t="s">
        <v>553</v>
      </c>
      <c r="O106" s="2" t="s">
        <v>4</v>
      </c>
      <c r="P106" s="58">
        <v>489</v>
      </c>
      <c r="Q106" s="60" t="s">
        <v>880</v>
      </c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>
        <v>501.67540000000002</v>
      </c>
      <c r="AN106" s="60"/>
      <c r="AO106" s="60">
        <v>179.785</v>
      </c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>
        <v>209.47540000000001</v>
      </c>
      <c r="BA106" s="60">
        <v>274.66649999999998</v>
      </c>
      <c r="BB106" s="60"/>
      <c r="BC106" s="60">
        <v>1010.081</v>
      </c>
      <c r="BD106" s="60"/>
      <c r="BE106" s="60">
        <v>461.80599999999998</v>
      </c>
      <c r="BF106" s="60"/>
      <c r="BG106" s="60"/>
      <c r="BH106" s="60">
        <v>123.4778</v>
      </c>
      <c r="BI106" s="60"/>
      <c r="BJ106" s="60"/>
      <c r="BK106" s="60"/>
      <c r="BL106" s="60"/>
      <c r="BM106" s="60"/>
      <c r="BN106" s="60"/>
      <c r="BO106" s="60"/>
      <c r="BP106" s="60">
        <v>318.50310000000002</v>
      </c>
      <c r="BQ106" s="60"/>
      <c r="BR106" s="60">
        <v>149.61000000000001</v>
      </c>
      <c r="BS106" s="58"/>
      <c r="BT106" s="58"/>
      <c r="BU106" s="58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>
        <v>126.77509999999999</v>
      </c>
      <c r="CH106" s="58">
        <v>38.086680000000001</v>
      </c>
      <c r="CI106" s="58"/>
      <c r="CJ106" s="58"/>
      <c r="CK106" s="58"/>
      <c r="CL106" s="58">
        <v>358.20859999999999</v>
      </c>
      <c r="CM106" s="58"/>
      <c r="CN106" s="58">
        <v>1305.357</v>
      </c>
      <c r="CO106" s="58"/>
      <c r="CP106" s="58"/>
      <c r="CQ106" s="58"/>
      <c r="CR106" s="58">
        <v>447.85599999999999</v>
      </c>
      <c r="CS106" s="58">
        <v>213.98439999999999</v>
      </c>
      <c r="CT106" s="58"/>
      <c r="CU106" s="58"/>
      <c r="CV106" s="58"/>
      <c r="CW106" s="58"/>
      <c r="CX106" s="58"/>
      <c r="CY106" s="58"/>
      <c r="CZ106" s="58"/>
      <c r="DA106" s="58"/>
      <c r="DB106" s="58"/>
      <c r="DC106" s="58"/>
      <c r="DD106" s="58"/>
      <c r="DE106" s="58">
        <v>807.76199999999994</v>
      </c>
      <c r="DF106" s="58"/>
      <c r="DG106" s="58"/>
      <c r="DH106" s="58"/>
      <c r="DI106" s="58">
        <v>225.113</v>
      </c>
      <c r="DJ106" s="58"/>
      <c r="DK106" s="58"/>
      <c r="DL106" s="58"/>
      <c r="DM106" s="58"/>
      <c r="DN106" s="58"/>
      <c r="DO106" s="58"/>
      <c r="DP106" s="58"/>
      <c r="DQ106" s="58"/>
      <c r="DR106" s="58"/>
      <c r="DS106" s="58"/>
      <c r="DT106" s="58">
        <v>806.75210000000004</v>
      </c>
      <c r="DU106" s="58"/>
      <c r="DV106" s="58">
        <v>269.85750000000002</v>
      </c>
      <c r="DW106" s="58"/>
      <c r="DX106" s="58"/>
      <c r="DY106" s="58"/>
      <c r="DZ106" s="58"/>
      <c r="EA106" s="58"/>
      <c r="EB106" s="58"/>
      <c r="EC106" s="58"/>
      <c r="ED106" s="58"/>
      <c r="EE106" s="58"/>
      <c r="EF106" s="58"/>
      <c r="EG106" s="58"/>
      <c r="EH106" s="58"/>
      <c r="EI106" s="58"/>
      <c r="EJ106" s="58"/>
      <c r="EK106" s="58"/>
      <c r="EL106" s="58"/>
      <c r="EM106" s="58"/>
      <c r="EN106" s="58"/>
      <c r="EO106" s="58"/>
      <c r="EP106" s="58"/>
      <c r="EQ106" s="58"/>
      <c r="ER106" s="58">
        <v>198.9555</v>
      </c>
      <c r="ES106" s="58"/>
      <c r="ET106" s="58"/>
      <c r="EU106" s="58"/>
      <c r="EV106" s="58"/>
      <c r="EW106" s="58">
        <v>896.63720000000001</v>
      </c>
      <c r="EX106" s="58">
        <v>302.94880000000001</v>
      </c>
      <c r="EY106" s="58"/>
      <c r="EZ106" s="58"/>
      <c r="FA106" s="58"/>
      <c r="FB106" s="58"/>
      <c r="FC106" s="58"/>
      <c r="FD106" s="58"/>
      <c r="FE106" s="58"/>
      <c r="FF106" s="58"/>
      <c r="FG106" s="58">
        <v>447.28789999999998</v>
      </c>
      <c r="FH106" s="58">
        <v>168.50049999999999</v>
      </c>
      <c r="FI106" s="58"/>
      <c r="FJ106" s="58"/>
      <c r="FK106" s="58"/>
      <c r="FL106" s="58">
        <v>993.77269999999999</v>
      </c>
      <c r="FM106" s="58"/>
      <c r="FN106" s="58"/>
      <c r="FO106" s="58"/>
      <c r="FP106" s="58"/>
      <c r="FQ106" s="58"/>
      <c r="FR106" s="58"/>
      <c r="FS106" s="58"/>
      <c r="FT106" s="58"/>
      <c r="FU106" s="58"/>
      <c r="FV106" s="58"/>
      <c r="FW106" s="58"/>
      <c r="FX106" s="58"/>
      <c r="FY106" s="58"/>
      <c r="FZ106" s="58"/>
      <c r="GA106" s="58"/>
      <c r="GB106" s="58">
        <v>1090.9849999999999</v>
      </c>
      <c r="GC106" s="58"/>
      <c r="GD106" s="58"/>
      <c r="GE106" s="58"/>
      <c r="GF106" s="58"/>
      <c r="GG106" s="58"/>
      <c r="GH106" s="58"/>
      <c r="GI106" s="58">
        <v>652.96709999999996</v>
      </c>
      <c r="GJ106" s="58"/>
      <c r="GK106" s="58"/>
      <c r="GL106" s="58"/>
      <c r="GM106" s="58"/>
      <c r="GN106" s="58"/>
      <c r="GO106" s="58"/>
      <c r="GP106" s="58"/>
      <c r="GQ106" s="58"/>
      <c r="GR106" s="58"/>
      <c r="GS106" s="58"/>
      <c r="GT106" s="58"/>
      <c r="GU106" s="58"/>
      <c r="GV106" s="58"/>
      <c r="GW106" s="58"/>
      <c r="GX106" s="58">
        <v>1621.432</v>
      </c>
      <c r="GY106" s="58"/>
      <c r="GZ106" s="58"/>
      <c r="HA106" s="58"/>
      <c r="HB106" s="58">
        <v>213.34790000000001</v>
      </c>
      <c r="HC106" s="58"/>
      <c r="HD106" s="58"/>
      <c r="HE106" s="58"/>
      <c r="HF106" s="58"/>
      <c r="HG106" s="58"/>
      <c r="HH106" s="58">
        <v>566.54319999999996</v>
      </c>
      <c r="HI106" s="58">
        <v>2787.4949999999999</v>
      </c>
      <c r="HJ106" s="58"/>
      <c r="HK106" s="58"/>
      <c r="HL106" s="58"/>
      <c r="HM106" s="58"/>
      <c r="HN106" s="58"/>
      <c r="HO106" s="58"/>
      <c r="HP106" s="58"/>
      <c r="HQ106" s="58"/>
      <c r="HR106" s="58"/>
      <c r="HS106" s="58"/>
      <c r="HT106" s="2"/>
    </row>
    <row r="107" spans="1:228" x14ac:dyDescent="0.75">
      <c r="A107" s="95">
        <f t="shared" si="10"/>
        <v>490</v>
      </c>
      <c r="B107" s="2" t="str">
        <f t="shared" si="10"/>
        <v>Oranges</v>
      </c>
      <c r="C107" s="60">
        <f t="shared" si="9"/>
        <v>66.336434999999994</v>
      </c>
      <c r="D107" s="40">
        <f t="shared" si="11"/>
        <v>47.495399999999997</v>
      </c>
      <c r="E107" s="40">
        <f t="shared" si="11"/>
        <v>17.12961</v>
      </c>
      <c r="F107" s="40">
        <f t="shared" si="11"/>
        <v>99.689030000000002</v>
      </c>
      <c r="G107" s="40">
        <f t="shared" si="11"/>
        <v>101.0317</v>
      </c>
      <c r="H107" s="40" t="str">
        <f t="shared" si="11"/>
        <v/>
      </c>
      <c r="I107" s="40" t="str">
        <f t="shared" si="11"/>
        <v/>
      </c>
      <c r="J107" s="40" t="str">
        <f t="shared" si="11"/>
        <v/>
      </c>
      <c r="K107" s="40" t="str">
        <f t="shared" si="11"/>
        <v/>
      </c>
      <c r="L107" s="2"/>
      <c r="M107" s="70" t="s">
        <v>499</v>
      </c>
      <c r="N107" s="70" t="s">
        <v>555</v>
      </c>
      <c r="O107" s="2" t="s">
        <v>4</v>
      </c>
      <c r="P107" s="58">
        <v>490</v>
      </c>
      <c r="Q107" s="60" t="s">
        <v>881</v>
      </c>
      <c r="R107" s="60"/>
      <c r="S107" s="60"/>
      <c r="T107" s="60">
        <v>418.55680000000001</v>
      </c>
      <c r="U107" s="60"/>
      <c r="V107" s="60">
        <v>89.428939999999997</v>
      </c>
      <c r="W107" s="60"/>
      <c r="X107" s="60"/>
      <c r="Y107" s="60"/>
      <c r="Z107" s="60">
        <v>729.76130000000001</v>
      </c>
      <c r="AA107" s="60"/>
      <c r="AB107" s="60">
        <v>1136.06</v>
      </c>
      <c r="AC107" s="60"/>
      <c r="AD107" s="60"/>
      <c r="AE107" s="60"/>
      <c r="AF107" s="60">
        <v>54.616300000000003</v>
      </c>
      <c r="AG107" s="60">
        <v>158.48429999999999</v>
      </c>
      <c r="AH107" s="60"/>
      <c r="AI107" s="60"/>
      <c r="AJ107" s="60"/>
      <c r="AK107" s="60">
        <v>347.69389999999999</v>
      </c>
      <c r="AL107" s="60"/>
      <c r="AM107" s="60">
        <v>101.0317</v>
      </c>
      <c r="AN107" s="60"/>
      <c r="AO107" s="60">
        <v>147.9804</v>
      </c>
      <c r="AP107" s="60">
        <v>103.77970000000001</v>
      </c>
      <c r="AQ107" s="60"/>
      <c r="AR107" s="60">
        <v>2233.962</v>
      </c>
      <c r="AS107" s="60">
        <v>1892.0809999999999</v>
      </c>
      <c r="AT107" s="60"/>
      <c r="AU107" s="60">
        <v>634.90570000000002</v>
      </c>
      <c r="AV107" s="60"/>
      <c r="AW107" s="60"/>
      <c r="AX107" s="60">
        <v>587.48969999999997</v>
      </c>
      <c r="AY107" s="60">
        <v>422.17329999999998</v>
      </c>
      <c r="AZ107" s="60">
        <v>61.3249</v>
      </c>
      <c r="BA107" s="60"/>
      <c r="BB107" s="60"/>
      <c r="BC107" s="60">
        <v>1778.904</v>
      </c>
      <c r="BD107" s="60">
        <v>2049.3330000000001</v>
      </c>
      <c r="BE107" s="60">
        <v>277.18610000000001</v>
      </c>
      <c r="BF107" s="60"/>
      <c r="BG107" s="60"/>
      <c r="BH107" s="60">
        <v>47.495399999999997</v>
      </c>
      <c r="BI107" s="60"/>
      <c r="BJ107" s="60"/>
      <c r="BK107" s="60">
        <v>320.45839999999998</v>
      </c>
      <c r="BL107" s="60"/>
      <c r="BM107" s="60"/>
      <c r="BN107" s="60"/>
      <c r="BO107" s="60"/>
      <c r="BP107" s="60">
        <v>212.9821</v>
      </c>
      <c r="BQ107" s="60">
        <v>1109.2550000000001</v>
      </c>
      <c r="BR107" s="60">
        <v>270.88310000000001</v>
      </c>
      <c r="BS107" s="58">
        <v>180.488</v>
      </c>
      <c r="BT107" s="58"/>
      <c r="BU107" s="58"/>
      <c r="BV107" s="58">
        <v>225.5985</v>
      </c>
      <c r="BW107" s="58"/>
      <c r="BX107" s="58">
        <v>273.63650000000001</v>
      </c>
      <c r="BY107" s="58"/>
      <c r="BZ107" s="58">
        <v>3653.547</v>
      </c>
      <c r="CA107" s="58">
        <v>752.74959999999999</v>
      </c>
      <c r="CB107" s="58"/>
      <c r="CC107" s="58"/>
      <c r="CD107" s="58"/>
      <c r="CE107" s="58"/>
      <c r="CF107" s="58">
        <v>362.1044</v>
      </c>
      <c r="CG107" s="58">
        <v>97.989990000000006</v>
      </c>
      <c r="CH107" s="58"/>
      <c r="CI107" s="58"/>
      <c r="CJ107" s="58"/>
      <c r="CK107" s="58">
        <v>458.49419999999998</v>
      </c>
      <c r="CL107" s="58"/>
      <c r="CM107" s="58">
        <v>361.25389999999999</v>
      </c>
      <c r="CN107" s="58">
        <v>782.89120000000003</v>
      </c>
      <c r="CO107" s="58"/>
      <c r="CP107" s="58"/>
      <c r="CQ107" s="58"/>
      <c r="CR107" s="58">
        <v>1259.1089999999999</v>
      </c>
      <c r="CS107" s="58">
        <v>104.8811</v>
      </c>
      <c r="CT107" s="58">
        <v>381.56700000000001</v>
      </c>
      <c r="CU107" s="58"/>
      <c r="CV107" s="58"/>
      <c r="CW107" s="58">
        <v>564.9751</v>
      </c>
      <c r="CX107" s="58">
        <v>744.72990000000004</v>
      </c>
      <c r="CY107" s="58"/>
      <c r="CZ107" s="58">
        <v>488.26260000000002</v>
      </c>
      <c r="DA107" s="58">
        <v>631.13729999999998</v>
      </c>
      <c r="DB107" s="58"/>
      <c r="DC107" s="58">
        <v>772.75189999999998</v>
      </c>
      <c r="DD107" s="58">
        <v>565.13559999999995</v>
      </c>
      <c r="DE107" s="58">
        <v>2435.0450000000001</v>
      </c>
      <c r="DF107" s="58">
        <v>521.83100000000002</v>
      </c>
      <c r="DG107" s="58">
        <v>1032.405</v>
      </c>
      <c r="DH107" s="58"/>
      <c r="DI107" s="58">
        <v>250.3484</v>
      </c>
      <c r="DJ107" s="58"/>
      <c r="DK107" s="58">
        <v>2205.5479999999998</v>
      </c>
      <c r="DL107" s="58"/>
      <c r="DM107" s="58"/>
      <c r="DN107" s="58"/>
      <c r="DO107" s="58">
        <v>1403.527</v>
      </c>
      <c r="DP107" s="58">
        <v>1762.268</v>
      </c>
      <c r="DQ107" s="58">
        <v>642.48050000000001</v>
      </c>
      <c r="DR107" s="58"/>
      <c r="DS107" s="58"/>
      <c r="DT107" s="58">
        <v>891.4085</v>
      </c>
      <c r="DU107" s="58"/>
      <c r="DV107" s="58">
        <v>614.68460000000005</v>
      </c>
      <c r="DW107" s="58"/>
      <c r="DX107" s="58"/>
      <c r="DY107" s="58"/>
      <c r="DZ107" s="58"/>
      <c r="EA107" s="58">
        <v>342.68060000000003</v>
      </c>
      <c r="EB107" s="58"/>
      <c r="EC107" s="58">
        <v>398.76049999999998</v>
      </c>
      <c r="ED107" s="58"/>
      <c r="EE107" s="58">
        <v>99.689030000000002</v>
      </c>
      <c r="EF107" s="58"/>
      <c r="EG107" s="58"/>
      <c r="EH107" s="58">
        <v>870.92319999999995</v>
      </c>
      <c r="EI107" s="58">
        <v>681.66399999999999</v>
      </c>
      <c r="EJ107" s="58"/>
      <c r="EK107" s="58"/>
      <c r="EL107" s="58"/>
      <c r="EM107" s="58">
        <v>521.31820000000005</v>
      </c>
      <c r="EN107" s="58"/>
      <c r="EO107" s="58"/>
      <c r="EP107" s="58"/>
      <c r="EQ107" s="58"/>
      <c r="ER107" s="58"/>
      <c r="ES107" s="58">
        <v>156.18350000000001</v>
      </c>
      <c r="ET107" s="58"/>
      <c r="EU107" s="58">
        <v>1436.0150000000001</v>
      </c>
      <c r="EV107" s="58"/>
      <c r="EW107" s="58"/>
      <c r="EX107" s="58">
        <v>17.12961</v>
      </c>
      <c r="EY107" s="58"/>
      <c r="EZ107" s="58"/>
      <c r="FA107" s="58"/>
      <c r="FB107" s="58">
        <v>480.4862</v>
      </c>
      <c r="FC107" s="58"/>
      <c r="FD107" s="58">
        <v>362.09350000000001</v>
      </c>
      <c r="FE107" s="58"/>
      <c r="FF107" s="58">
        <v>291.87880000000001</v>
      </c>
      <c r="FG107" s="58">
        <v>350.76060000000001</v>
      </c>
      <c r="FH107" s="58">
        <v>190.39949999999999</v>
      </c>
      <c r="FI107" s="58">
        <v>843.82259999999997</v>
      </c>
      <c r="FJ107" s="58"/>
      <c r="FK107" s="58"/>
      <c r="FL107" s="58">
        <v>514.34960000000001</v>
      </c>
      <c r="FM107" s="58"/>
      <c r="FN107" s="58">
        <v>467.53089999999997</v>
      </c>
      <c r="FO107" s="58">
        <v>286.68790000000001</v>
      </c>
      <c r="FP107" s="58"/>
      <c r="FQ107" s="58"/>
      <c r="FR107" s="58"/>
      <c r="FS107" s="58"/>
      <c r="FT107" s="58"/>
      <c r="FU107" s="58">
        <v>2098.107</v>
      </c>
      <c r="FV107" s="58"/>
      <c r="FW107" s="58"/>
      <c r="FX107" s="58">
        <v>562.30050000000006</v>
      </c>
      <c r="FY107" s="58"/>
      <c r="FZ107" s="58"/>
      <c r="GA107" s="58"/>
      <c r="GB107" s="58"/>
      <c r="GC107" s="58"/>
      <c r="GD107" s="58"/>
      <c r="GE107" s="58"/>
      <c r="GF107" s="58"/>
      <c r="GG107" s="58"/>
      <c r="GH107" s="58"/>
      <c r="GI107" s="58">
        <v>1004.011</v>
      </c>
      <c r="GJ107" s="58"/>
      <c r="GK107" s="58"/>
      <c r="GL107" s="58"/>
      <c r="GM107" s="58"/>
      <c r="GN107" s="58">
        <v>2342.2330000000002</v>
      </c>
      <c r="GO107" s="58"/>
      <c r="GP107" s="58"/>
      <c r="GQ107" s="58">
        <v>366.9649</v>
      </c>
      <c r="GR107" s="58">
        <v>935.13030000000003</v>
      </c>
      <c r="GS107" s="58">
        <v>633.21259999999995</v>
      </c>
      <c r="GT107" s="58"/>
      <c r="GU107" s="58"/>
      <c r="GV107" s="58">
        <v>2774.5250000000001</v>
      </c>
      <c r="GW107" s="58"/>
      <c r="GX107" s="58">
        <v>312.30869999999999</v>
      </c>
      <c r="GY107" s="58">
        <v>347.77289999999999</v>
      </c>
      <c r="GZ107" s="58">
        <v>231.58609999999999</v>
      </c>
      <c r="HA107" s="58"/>
      <c r="HB107" s="58">
        <v>78.152860000000004</v>
      </c>
      <c r="HC107" s="58"/>
      <c r="HD107" s="58"/>
      <c r="HE107" s="58">
        <v>439.69260000000003</v>
      </c>
      <c r="HF107" s="58">
        <v>278.02550000000002</v>
      </c>
      <c r="HG107" s="58"/>
      <c r="HH107" s="58">
        <v>1743.704</v>
      </c>
      <c r="HI107" s="58">
        <v>3233.3020000000001</v>
      </c>
      <c r="HJ107" s="58"/>
      <c r="HK107" s="58"/>
      <c r="HL107" s="58">
        <v>926.59580000000005</v>
      </c>
      <c r="HM107" s="58"/>
      <c r="HN107" s="58"/>
      <c r="HO107" s="58"/>
      <c r="HP107" s="58">
        <v>2173.8150000000001</v>
      </c>
      <c r="HQ107" s="58">
        <v>272.51010000000002</v>
      </c>
      <c r="HR107" s="58">
        <v>1048.0809999999999</v>
      </c>
      <c r="HS107" s="58"/>
      <c r="HT107" s="2"/>
    </row>
    <row r="108" spans="1:228" x14ac:dyDescent="0.75">
      <c r="A108" s="95">
        <f t="shared" si="10"/>
        <v>495</v>
      </c>
      <c r="B108" s="2" t="str">
        <f t="shared" si="10"/>
        <v>Tangerines, mandarins, clementines, satsumas</v>
      </c>
      <c r="C108" s="60">
        <f t="shared" si="9"/>
        <v>112.239</v>
      </c>
      <c r="D108" s="40" t="str">
        <f t="shared" si="11"/>
        <v/>
      </c>
      <c r="E108" s="40" t="str">
        <f t="shared" si="11"/>
        <v/>
      </c>
      <c r="F108" s="40">
        <f t="shared" si="11"/>
        <v>112.239</v>
      </c>
      <c r="G108" s="40" t="str">
        <f t="shared" si="11"/>
        <v/>
      </c>
      <c r="H108" s="40" t="str">
        <f t="shared" si="11"/>
        <v/>
      </c>
      <c r="I108" s="40" t="str">
        <f t="shared" si="11"/>
        <v/>
      </c>
      <c r="J108" s="40" t="str">
        <f t="shared" si="11"/>
        <v/>
      </c>
      <c r="K108" s="40" t="str">
        <f t="shared" si="11"/>
        <v/>
      </c>
      <c r="L108" s="2"/>
      <c r="M108" s="70" t="s">
        <v>500</v>
      </c>
      <c r="N108" s="70" t="s">
        <v>557</v>
      </c>
      <c r="O108" s="2" t="s">
        <v>4</v>
      </c>
      <c r="P108" s="58">
        <v>495</v>
      </c>
      <c r="Q108" s="60" t="s">
        <v>882</v>
      </c>
      <c r="R108" s="60"/>
      <c r="S108" s="60"/>
      <c r="T108" s="60">
        <v>508.06470000000002</v>
      </c>
      <c r="U108" s="60"/>
      <c r="V108" s="60">
        <v>116.5415</v>
      </c>
      <c r="W108" s="60"/>
      <c r="X108" s="60"/>
      <c r="Y108" s="60"/>
      <c r="Z108" s="60">
        <v>1238.81</v>
      </c>
      <c r="AA108" s="60"/>
      <c r="AB108" s="60">
        <v>819.42600000000004</v>
      </c>
      <c r="AC108" s="60"/>
      <c r="AD108" s="60"/>
      <c r="AE108" s="60"/>
      <c r="AF108" s="60">
        <v>1887.684</v>
      </c>
      <c r="AG108" s="60">
        <v>744.90139999999997</v>
      </c>
      <c r="AH108" s="60"/>
      <c r="AI108" s="60"/>
      <c r="AJ108" s="60"/>
      <c r="AK108" s="60">
        <v>487.71030000000002</v>
      </c>
      <c r="AL108" s="60"/>
      <c r="AM108" s="60"/>
      <c r="AN108" s="60"/>
      <c r="AO108" s="60">
        <v>246.392</v>
      </c>
      <c r="AP108" s="60">
        <v>154.7878</v>
      </c>
      <c r="AQ108" s="60"/>
      <c r="AR108" s="60"/>
      <c r="AS108" s="60"/>
      <c r="AT108" s="60"/>
      <c r="AU108" s="60"/>
      <c r="AV108" s="60"/>
      <c r="AW108" s="60"/>
      <c r="AX108" s="60">
        <v>818.52139999999997</v>
      </c>
      <c r="AY108" s="60">
        <v>712.96220000000005</v>
      </c>
      <c r="AZ108" s="60"/>
      <c r="BA108" s="60"/>
      <c r="BB108" s="60"/>
      <c r="BC108" s="60">
        <v>1900.7460000000001</v>
      </c>
      <c r="BD108" s="60"/>
      <c r="BE108" s="60">
        <v>633.5317</v>
      </c>
      <c r="BF108" s="60"/>
      <c r="BG108" s="60"/>
      <c r="BH108" s="60"/>
      <c r="BI108" s="60"/>
      <c r="BJ108" s="60"/>
      <c r="BK108" s="60">
        <v>442.5378</v>
      </c>
      <c r="BL108" s="60"/>
      <c r="BM108" s="60"/>
      <c r="BN108" s="60"/>
      <c r="BO108" s="60"/>
      <c r="BP108" s="60"/>
      <c r="BQ108" s="60">
        <v>1192.7539999999999</v>
      </c>
      <c r="BR108" s="60">
        <v>362.28500000000003</v>
      </c>
      <c r="BS108" s="58">
        <v>349.13240000000002</v>
      </c>
      <c r="BT108" s="58"/>
      <c r="BU108" s="58"/>
      <c r="BV108" s="58">
        <v>313.46839999999997</v>
      </c>
      <c r="BW108" s="58"/>
      <c r="BX108" s="58">
        <v>177.94749999999999</v>
      </c>
      <c r="BY108" s="58"/>
      <c r="BZ108" s="58"/>
      <c r="CA108" s="58">
        <v>1098.385</v>
      </c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>
        <v>397.90410000000003</v>
      </c>
      <c r="CN108" s="58"/>
      <c r="CO108" s="58"/>
      <c r="CP108" s="58"/>
      <c r="CQ108" s="58"/>
      <c r="CR108" s="58"/>
      <c r="CS108" s="58"/>
      <c r="CT108" s="58">
        <v>321.935</v>
      </c>
      <c r="CU108" s="58"/>
      <c r="CV108" s="58"/>
      <c r="CW108" s="58"/>
      <c r="CX108" s="58"/>
      <c r="CY108" s="58"/>
      <c r="CZ108" s="58">
        <v>409.29480000000001</v>
      </c>
      <c r="DA108" s="58">
        <v>710.77520000000004</v>
      </c>
      <c r="DB108" s="58"/>
      <c r="DC108" s="58">
        <v>845.79259999999999</v>
      </c>
      <c r="DD108" s="58">
        <v>497.29270000000002</v>
      </c>
      <c r="DE108" s="58">
        <v>1218.076</v>
      </c>
      <c r="DF108" s="58">
        <v>384.78870000000001</v>
      </c>
      <c r="DG108" s="58">
        <v>1957.3579999999999</v>
      </c>
      <c r="DH108" s="58"/>
      <c r="DI108" s="58">
        <v>314.28300000000002</v>
      </c>
      <c r="DJ108" s="58"/>
      <c r="DK108" s="58"/>
      <c r="DL108" s="58"/>
      <c r="DM108" s="58"/>
      <c r="DN108" s="58">
        <v>689.37710000000004</v>
      </c>
      <c r="DO108" s="58"/>
      <c r="DP108" s="58">
        <v>1856.2729999999999</v>
      </c>
      <c r="DQ108" s="58">
        <v>898.81590000000006</v>
      </c>
      <c r="DR108" s="58"/>
      <c r="DS108" s="58"/>
      <c r="DT108" s="58"/>
      <c r="DU108" s="58"/>
      <c r="DV108" s="58"/>
      <c r="DW108" s="58"/>
      <c r="DX108" s="58"/>
      <c r="DY108" s="58"/>
      <c r="DZ108" s="58"/>
      <c r="EA108" s="58">
        <v>329.33260000000001</v>
      </c>
      <c r="EB108" s="58"/>
      <c r="EC108" s="58"/>
      <c r="ED108" s="58"/>
      <c r="EE108" s="58">
        <v>112.239</v>
      </c>
      <c r="EF108" s="58"/>
      <c r="EG108" s="58"/>
      <c r="EH108" s="58">
        <v>894.41430000000003</v>
      </c>
      <c r="EI108" s="58">
        <v>1235.6579999999999</v>
      </c>
      <c r="EJ108" s="58"/>
      <c r="EK108" s="58"/>
      <c r="EL108" s="58"/>
      <c r="EM108" s="58">
        <v>392.72089999999997</v>
      </c>
      <c r="EN108" s="58"/>
      <c r="EO108" s="58"/>
      <c r="EP108" s="58"/>
      <c r="EQ108" s="58"/>
      <c r="ER108" s="58"/>
      <c r="ES108" s="58"/>
      <c r="ET108" s="58"/>
      <c r="EU108" s="58"/>
      <c r="EV108" s="58"/>
      <c r="EW108" s="58"/>
      <c r="EX108" s="58"/>
      <c r="EY108" s="58"/>
      <c r="EZ108" s="58"/>
      <c r="FA108" s="58"/>
      <c r="FB108" s="58"/>
      <c r="FC108" s="58"/>
      <c r="FD108" s="58">
        <v>857.21109999999999</v>
      </c>
      <c r="FE108" s="58"/>
      <c r="FF108" s="58">
        <v>172.1491</v>
      </c>
      <c r="FG108" s="58"/>
      <c r="FH108" s="58">
        <v>360.83699999999999</v>
      </c>
      <c r="FI108" s="58">
        <v>281.69920000000002</v>
      </c>
      <c r="FJ108" s="58"/>
      <c r="FK108" s="58"/>
      <c r="FL108" s="58"/>
      <c r="FM108" s="58"/>
      <c r="FN108" s="58">
        <v>798.24680000000001</v>
      </c>
      <c r="FO108" s="58">
        <v>207.8552</v>
      </c>
      <c r="FP108" s="58"/>
      <c r="FQ108" s="58"/>
      <c r="FR108" s="58"/>
      <c r="FS108" s="58"/>
      <c r="FT108" s="58"/>
      <c r="FU108" s="58"/>
      <c r="FV108" s="58"/>
      <c r="FW108" s="58"/>
      <c r="FX108" s="58"/>
      <c r="FY108" s="58"/>
      <c r="FZ108" s="58"/>
      <c r="GA108" s="58"/>
      <c r="GB108" s="58"/>
      <c r="GC108" s="58"/>
      <c r="GD108" s="58"/>
      <c r="GE108" s="58"/>
      <c r="GF108" s="58"/>
      <c r="GG108" s="58"/>
      <c r="GH108" s="58"/>
      <c r="GI108" s="58"/>
      <c r="GJ108" s="58"/>
      <c r="GK108" s="58"/>
      <c r="GL108" s="58"/>
      <c r="GM108" s="58"/>
      <c r="GN108" s="58"/>
      <c r="GO108" s="58"/>
      <c r="GP108" s="58"/>
      <c r="GQ108" s="58"/>
      <c r="GR108" s="58">
        <v>1178.4010000000001</v>
      </c>
      <c r="GS108" s="58"/>
      <c r="GT108" s="58"/>
      <c r="GU108" s="58"/>
      <c r="GV108" s="58"/>
      <c r="GW108" s="58"/>
      <c r="GX108" s="58"/>
      <c r="GY108" s="58">
        <v>460.63240000000002</v>
      </c>
      <c r="GZ108" s="58">
        <v>245.0128</v>
      </c>
      <c r="HA108" s="58"/>
      <c r="HB108" s="58"/>
      <c r="HC108" s="58"/>
      <c r="HD108" s="58"/>
      <c r="HE108" s="58">
        <v>539.11609999999996</v>
      </c>
      <c r="HF108" s="58">
        <v>541.54549999999995</v>
      </c>
      <c r="HG108" s="58"/>
      <c r="HH108" s="58"/>
      <c r="HI108" s="58">
        <v>1689.7539999999999</v>
      </c>
      <c r="HJ108" s="58"/>
      <c r="HK108" s="58"/>
      <c r="HL108" s="58"/>
      <c r="HM108" s="58"/>
      <c r="HN108" s="58"/>
      <c r="HO108" s="58"/>
      <c r="HP108" s="58">
        <v>1418.308</v>
      </c>
      <c r="HQ108" s="58">
        <v>586.54679999999996</v>
      </c>
      <c r="HR108" s="58"/>
      <c r="HS108" s="58"/>
      <c r="HT108" s="2"/>
    </row>
    <row r="109" spans="1:228" x14ac:dyDescent="0.75">
      <c r="A109" s="95">
        <f t="shared" si="10"/>
        <v>497</v>
      </c>
      <c r="B109" s="2" t="str">
        <f t="shared" si="10"/>
        <v>Lemons and limes</v>
      </c>
      <c r="C109" s="60">
        <f t="shared" si="9"/>
        <v>159.09013999999999</v>
      </c>
      <c r="D109" s="40">
        <f t="shared" si="11"/>
        <v>58.090780000000002</v>
      </c>
      <c r="E109" s="40" t="str">
        <f t="shared" si="11"/>
        <v/>
      </c>
      <c r="F109" s="40">
        <f t="shared" si="11"/>
        <v>260.08949999999999</v>
      </c>
      <c r="G109" s="40" t="str">
        <f t="shared" si="11"/>
        <v/>
      </c>
      <c r="H109" s="40" t="str">
        <f t="shared" si="11"/>
        <v/>
      </c>
      <c r="I109" s="40" t="str">
        <f t="shared" si="11"/>
        <v/>
      </c>
      <c r="J109" s="40" t="str">
        <f t="shared" si="11"/>
        <v/>
      </c>
      <c r="K109" s="40" t="str">
        <f t="shared" si="11"/>
        <v/>
      </c>
      <c r="L109" s="2"/>
      <c r="M109" s="70" t="s">
        <v>501</v>
      </c>
      <c r="N109" s="70" t="s">
        <v>559</v>
      </c>
      <c r="O109" s="2" t="s">
        <v>4</v>
      </c>
      <c r="P109" s="58">
        <v>497</v>
      </c>
      <c r="Q109" s="60" t="s">
        <v>883</v>
      </c>
      <c r="R109" s="60"/>
      <c r="S109" s="60"/>
      <c r="T109" s="60">
        <v>666.62980000000005</v>
      </c>
      <c r="U109" s="60"/>
      <c r="V109" s="60">
        <v>143.75200000000001</v>
      </c>
      <c r="W109" s="60"/>
      <c r="X109" s="60"/>
      <c r="Y109" s="60">
        <v>2074.8629999999998</v>
      </c>
      <c r="Z109" s="60">
        <v>1817.4559999999999</v>
      </c>
      <c r="AA109" s="60"/>
      <c r="AB109" s="60">
        <v>1713.1</v>
      </c>
      <c r="AC109" s="60"/>
      <c r="AD109" s="60"/>
      <c r="AE109" s="60"/>
      <c r="AF109" s="60">
        <v>49.30247</v>
      </c>
      <c r="AG109" s="60">
        <v>618.16099999999994</v>
      </c>
      <c r="AH109" s="60"/>
      <c r="AI109" s="60"/>
      <c r="AJ109" s="60"/>
      <c r="AK109" s="60">
        <v>1426.5540000000001</v>
      </c>
      <c r="AL109" s="60"/>
      <c r="AM109" s="60"/>
      <c r="AN109" s="60"/>
      <c r="AO109" s="60">
        <v>331.32929999999999</v>
      </c>
      <c r="AP109" s="60">
        <v>136.1541</v>
      </c>
      <c r="AQ109" s="60"/>
      <c r="AR109" s="60">
        <v>2237.7539999999999</v>
      </c>
      <c r="AS109" s="60"/>
      <c r="AT109" s="60"/>
      <c r="AU109" s="60"/>
      <c r="AV109" s="60"/>
      <c r="AW109" s="60"/>
      <c r="AX109" s="60">
        <v>771.99329999999998</v>
      </c>
      <c r="AY109" s="60">
        <v>1684.8869999999999</v>
      </c>
      <c r="AZ109" s="60"/>
      <c r="BA109" s="60"/>
      <c r="BB109" s="60"/>
      <c r="BC109" s="60">
        <v>1552.038</v>
      </c>
      <c r="BD109" s="60">
        <v>6397.3329999999996</v>
      </c>
      <c r="BE109" s="60">
        <v>288.23970000000003</v>
      </c>
      <c r="BF109" s="60"/>
      <c r="BG109" s="60"/>
      <c r="BH109" s="60">
        <v>58.090780000000002</v>
      </c>
      <c r="BI109" s="60"/>
      <c r="BJ109" s="60"/>
      <c r="BK109" s="60">
        <v>329.03410000000002</v>
      </c>
      <c r="BL109" s="60"/>
      <c r="BM109" s="60"/>
      <c r="BN109" s="60"/>
      <c r="BO109" s="60"/>
      <c r="BP109" s="60">
        <v>104.2657</v>
      </c>
      <c r="BQ109" s="60">
        <v>1207.0940000000001</v>
      </c>
      <c r="BR109" s="60">
        <v>593.70989999999995</v>
      </c>
      <c r="BS109" s="58">
        <v>364.30970000000002</v>
      </c>
      <c r="BT109" s="58"/>
      <c r="BU109" s="58"/>
      <c r="BV109" s="58">
        <v>576.4085</v>
      </c>
      <c r="BW109" s="58"/>
      <c r="BX109" s="58">
        <v>288.51330000000002</v>
      </c>
      <c r="BY109" s="58"/>
      <c r="BZ109" s="58"/>
      <c r="CA109" s="58">
        <v>1259.884</v>
      </c>
      <c r="CB109" s="58"/>
      <c r="CC109" s="58"/>
      <c r="CD109" s="58"/>
      <c r="CE109" s="58"/>
      <c r="CF109" s="58"/>
      <c r="CG109" s="58">
        <v>22.343489999999999</v>
      </c>
      <c r="CH109" s="58"/>
      <c r="CI109" s="58"/>
      <c r="CJ109" s="58"/>
      <c r="CK109" s="58">
        <v>915.94090000000006</v>
      </c>
      <c r="CL109" s="58"/>
      <c r="CM109" s="58">
        <v>497.80880000000002</v>
      </c>
      <c r="CN109" s="58">
        <v>433.52699999999999</v>
      </c>
      <c r="CO109" s="58"/>
      <c r="CP109" s="58"/>
      <c r="CQ109" s="58"/>
      <c r="CR109" s="58">
        <v>611.51700000000005</v>
      </c>
      <c r="CS109" s="58">
        <v>247.08150000000001</v>
      </c>
      <c r="CT109" s="58">
        <v>1075.585</v>
      </c>
      <c r="CU109" s="58"/>
      <c r="CV109" s="58"/>
      <c r="CW109" s="58"/>
      <c r="CX109" s="58">
        <v>583.62779999999998</v>
      </c>
      <c r="CY109" s="58"/>
      <c r="CZ109" s="58">
        <v>1554.769</v>
      </c>
      <c r="DA109" s="58">
        <v>1215.4749999999999</v>
      </c>
      <c r="DB109" s="58"/>
      <c r="DC109" s="58">
        <v>952.17349999999999</v>
      </c>
      <c r="DD109" s="58">
        <v>581.33299999999997</v>
      </c>
      <c r="DE109" s="58">
        <v>913.23509999999999</v>
      </c>
      <c r="DF109" s="58">
        <v>632.25350000000003</v>
      </c>
      <c r="DG109" s="58"/>
      <c r="DH109" s="58"/>
      <c r="DI109" s="58">
        <v>220.65100000000001</v>
      </c>
      <c r="DJ109" s="58"/>
      <c r="DK109" s="58">
        <v>381.64339999999999</v>
      </c>
      <c r="DL109" s="58"/>
      <c r="DM109" s="58"/>
      <c r="DN109" s="58"/>
      <c r="DO109" s="58">
        <v>1246.0060000000001</v>
      </c>
      <c r="DP109" s="58">
        <v>1241.7670000000001</v>
      </c>
      <c r="DQ109" s="58">
        <v>489.29129999999998</v>
      </c>
      <c r="DR109" s="58"/>
      <c r="DS109" s="58"/>
      <c r="DT109" s="58">
        <v>1755.7809999999999</v>
      </c>
      <c r="DU109" s="58"/>
      <c r="DV109" s="58">
        <v>1000.0890000000001</v>
      </c>
      <c r="DW109" s="58"/>
      <c r="DX109" s="58"/>
      <c r="DY109" s="58"/>
      <c r="DZ109" s="58"/>
      <c r="EA109" s="58">
        <v>578.90350000000001</v>
      </c>
      <c r="EB109" s="58"/>
      <c r="EC109" s="58">
        <v>397.5763</v>
      </c>
      <c r="ED109" s="58"/>
      <c r="EE109" s="58">
        <v>260.08949999999999</v>
      </c>
      <c r="EF109" s="58"/>
      <c r="EG109" s="58"/>
      <c r="EH109" s="58">
        <v>707.97149999999999</v>
      </c>
      <c r="EI109" s="58">
        <v>774.84739999999999</v>
      </c>
      <c r="EJ109" s="58"/>
      <c r="EK109" s="58"/>
      <c r="EL109" s="58"/>
      <c r="EM109" s="58">
        <v>393.78570000000002</v>
      </c>
      <c r="EN109" s="58"/>
      <c r="EO109" s="58"/>
      <c r="EP109" s="58"/>
      <c r="EQ109" s="58"/>
      <c r="ER109" s="58"/>
      <c r="ES109" s="58">
        <v>862.63959999999997</v>
      </c>
      <c r="ET109" s="58"/>
      <c r="EU109" s="58">
        <v>766.6979</v>
      </c>
      <c r="EV109" s="58"/>
      <c r="EW109" s="58"/>
      <c r="EX109" s="58"/>
      <c r="EY109" s="58"/>
      <c r="EZ109" s="58"/>
      <c r="FA109" s="58"/>
      <c r="FB109" s="58">
        <v>282.1712</v>
      </c>
      <c r="FC109" s="58"/>
      <c r="FD109" s="58">
        <v>981.23630000000003</v>
      </c>
      <c r="FE109" s="58">
        <v>1281.0229999999999</v>
      </c>
      <c r="FF109" s="58">
        <v>362.75170000000003</v>
      </c>
      <c r="FG109" s="58"/>
      <c r="FH109" s="58">
        <v>286.34649999999999</v>
      </c>
      <c r="FI109" s="58">
        <v>591.25930000000005</v>
      </c>
      <c r="FJ109" s="58"/>
      <c r="FK109" s="58"/>
      <c r="FL109" s="58">
        <v>2403.8209999999999</v>
      </c>
      <c r="FM109" s="58"/>
      <c r="FN109" s="58">
        <v>739.04669999999999</v>
      </c>
      <c r="FO109" s="58">
        <v>222.298</v>
      </c>
      <c r="FP109" s="58"/>
      <c r="FQ109" s="58"/>
      <c r="FR109" s="58"/>
      <c r="FS109" s="58"/>
      <c r="FT109" s="58"/>
      <c r="FU109" s="58">
        <v>2031.6849999999999</v>
      </c>
      <c r="FV109" s="58"/>
      <c r="FW109" s="58"/>
      <c r="FX109" s="58"/>
      <c r="FY109" s="58"/>
      <c r="FZ109" s="58"/>
      <c r="GA109" s="58"/>
      <c r="GB109" s="58"/>
      <c r="GC109" s="58"/>
      <c r="GD109" s="58"/>
      <c r="GE109" s="58"/>
      <c r="GF109" s="58"/>
      <c r="GG109" s="58"/>
      <c r="GH109" s="58"/>
      <c r="GI109" s="58">
        <v>5807.1390000000001</v>
      </c>
      <c r="GJ109" s="58"/>
      <c r="GK109" s="58"/>
      <c r="GL109" s="58"/>
      <c r="GM109" s="58"/>
      <c r="GN109" s="58">
        <v>4187.6289999999999</v>
      </c>
      <c r="GO109" s="58"/>
      <c r="GP109" s="58"/>
      <c r="GQ109" s="58"/>
      <c r="GR109" s="58">
        <v>1691.7149999999999</v>
      </c>
      <c r="GS109" s="58">
        <v>796.56820000000005</v>
      </c>
      <c r="GT109" s="58"/>
      <c r="GU109" s="58"/>
      <c r="GV109" s="58"/>
      <c r="GW109" s="58"/>
      <c r="GX109" s="58">
        <v>236.65450000000001</v>
      </c>
      <c r="GY109" s="58">
        <v>358.49310000000003</v>
      </c>
      <c r="GZ109" s="58">
        <v>406.52010000000001</v>
      </c>
      <c r="HA109" s="58"/>
      <c r="HB109" s="58"/>
      <c r="HC109" s="58"/>
      <c r="HD109" s="58"/>
      <c r="HE109" s="58">
        <v>674.15030000000002</v>
      </c>
      <c r="HF109" s="58">
        <v>753.20609999999999</v>
      </c>
      <c r="HG109" s="58"/>
      <c r="HH109" s="58">
        <v>1422.84</v>
      </c>
      <c r="HI109" s="58">
        <v>1815.587</v>
      </c>
      <c r="HJ109" s="58"/>
      <c r="HK109" s="58"/>
      <c r="HL109" s="58"/>
      <c r="HM109" s="58"/>
      <c r="HN109" s="58"/>
      <c r="HO109" s="58"/>
      <c r="HP109" s="58">
        <v>2331.2840000000001</v>
      </c>
      <c r="HQ109" s="58">
        <v>598.08839999999998</v>
      </c>
      <c r="HR109" s="58"/>
      <c r="HS109" s="58"/>
      <c r="HT109" s="2"/>
    </row>
    <row r="110" spans="1:228" x14ac:dyDescent="0.75">
      <c r="A110" s="95">
        <f t="shared" si="10"/>
        <v>507</v>
      </c>
      <c r="B110" s="2" t="str">
        <f t="shared" si="10"/>
        <v>Grapefruit (inc. pomelos)</v>
      </c>
      <c r="C110" s="60">
        <f t="shared" si="9"/>
        <v>79.432963333333348</v>
      </c>
      <c r="D110" s="40">
        <f t="shared" si="11"/>
        <v>36.42456</v>
      </c>
      <c r="E110" s="40" t="str">
        <f t="shared" si="11"/>
        <v/>
      </c>
      <c r="F110" s="40">
        <f t="shared" si="11"/>
        <v>114.071</v>
      </c>
      <c r="G110" s="40">
        <f t="shared" si="11"/>
        <v>87.803330000000003</v>
      </c>
      <c r="H110" s="40" t="str">
        <f t="shared" si="11"/>
        <v/>
      </c>
      <c r="I110" s="40" t="str">
        <f t="shared" si="11"/>
        <v/>
      </c>
      <c r="J110" s="40" t="str">
        <f t="shared" si="11"/>
        <v/>
      </c>
      <c r="K110" s="40" t="str">
        <f t="shared" si="11"/>
        <v/>
      </c>
      <c r="L110" s="2"/>
      <c r="M110" s="70" t="s">
        <v>1032</v>
      </c>
      <c r="N110" s="70" t="s">
        <v>561</v>
      </c>
      <c r="O110" s="2" t="s">
        <v>4</v>
      </c>
      <c r="P110" s="58">
        <v>507</v>
      </c>
      <c r="Q110" s="60" t="s">
        <v>884</v>
      </c>
      <c r="R110" s="60"/>
      <c r="S110" s="60"/>
      <c r="T110" s="60"/>
      <c r="U110" s="60"/>
      <c r="V110" s="60">
        <v>173.48230000000001</v>
      </c>
      <c r="W110" s="60"/>
      <c r="X110" s="60"/>
      <c r="Y110" s="60"/>
      <c r="Z110" s="60">
        <v>956.06399999999996</v>
      </c>
      <c r="AA110" s="60"/>
      <c r="AB110" s="60"/>
      <c r="AC110" s="60"/>
      <c r="AD110" s="60"/>
      <c r="AE110" s="60"/>
      <c r="AF110" s="60">
        <v>45.128520000000002</v>
      </c>
      <c r="AG110" s="60">
        <v>553.35550000000001</v>
      </c>
      <c r="AH110" s="60"/>
      <c r="AI110" s="60"/>
      <c r="AJ110" s="60"/>
      <c r="AK110" s="60"/>
      <c r="AL110" s="60"/>
      <c r="AM110" s="60">
        <v>87.803330000000003</v>
      </c>
      <c r="AN110" s="60"/>
      <c r="AO110" s="60">
        <v>151.40219999999999</v>
      </c>
      <c r="AP110" s="60">
        <v>95.640050000000002</v>
      </c>
      <c r="AQ110" s="60"/>
      <c r="AR110" s="60"/>
      <c r="AS110" s="60"/>
      <c r="AT110" s="60"/>
      <c r="AU110" s="60"/>
      <c r="AV110" s="60"/>
      <c r="AW110" s="60"/>
      <c r="AX110" s="60">
        <v>720.98800000000006</v>
      </c>
      <c r="AY110" s="60">
        <v>641.15269999999998</v>
      </c>
      <c r="AZ110" s="60">
        <v>250.3605</v>
      </c>
      <c r="BA110" s="60"/>
      <c r="BB110" s="60"/>
      <c r="BC110" s="60">
        <v>164.7474</v>
      </c>
      <c r="BD110" s="60">
        <v>2700.81</v>
      </c>
      <c r="BE110" s="60"/>
      <c r="BF110" s="60"/>
      <c r="BG110" s="60"/>
      <c r="BH110" s="60">
        <v>36.42456</v>
      </c>
      <c r="BI110" s="60"/>
      <c r="BJ110" s="60"/>
      <c r="BK110" s="60">
        <v>264.96780000000001</v>
      </c>
      <c r="BL110" s="60"/>
      <c r="BM110" s="60"/>
      <c r="BN110" s="60"/>
      <c r="BO110" s="60"/>
      <c r="BP110" s="60">
        <v>1050.6969999999999</v>
      </c>
      <c r="BQ110" s="60">
        <v>398.78609999999998</v>
      </c>
      <c r="BR110" s="60">
        <v>223.86799999999999</v>
      </c>
      <c r="BS110" s="58">
        <v>113.3417</v>
      </c>
      <c r="BT110" s="58"/>
      <c r="BU110" s="58"/>
      <c r="BV110" s="58">
        <v>230.7499</v>
      </c>
      <c r="BW110" s="58"/>
      <c r="BX110" s="58"/>
      <c r="BY110" s="58"/>
      <c r="BZ110" s="58"/>
      <c r="CA110" s="58">
        <v>807.60170000000005</v>
      </c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>
        <v>326.2013</v>
      </c>
      <c r="CN110" s="58">
        <v>639.54449999999997</v>
      </c>
      <c r="CO110" s="58"/>
      <c r="CP110" s="58"/>
      <c r="CQ110" s="58"/>
      <c r="CR110" s="58"/>
      <c r="CS110" s="58">
        <v>167.4622</v>
      </c>
      <c r="CT110" s="58"/>
      <c r="CU110" s="58"/>
      <c r="CV110" s="58"/>
      <c r="CW110" s="58"/>
      <c r="CX110" s="58">
        <v>402.1431</v>
      </c>
      <c r="CY110" s="58"/>
      <c r="CZ110" s="58">
        <v>383.25799999999998</v>
      </c>
      <c r="DA110" s="58"/>
      <c r="DB110" s="58"/>
      <c r="DC110" s="58">
        <v>764.75980000000004</v>
      </c>
      <c r="DD110" s="58">
        <v>570.13819999999998</v>
      </c>
      <c r="DE110" s="58">
        <v>913.24519999999995</v>
      </c>
      <c r="DF110" s="58">
        <v>333.04629999999997</v>
      </c>
      <c r="DG110" s="58"/>
      <c r="DH110" s="58"/>
      <c r="DI110" s="58">
        <v>114.1713</v>
      </c>
      <c r="DJ110" s="58"/>
      <c r="DK110" s="58">
        <v>386.97930000000002</v>
      </c>
      <c r="DL110" s="58"/>
      <c r="DM110" s="58"/>
      <c r="DN110" s="58"/>
      <c r="DO110" s="58"/>
      <c r="DP110" s="58">
        <v>1217.5899999999999</v>
      </c>
      <c r="DQ110" s="58">
        <v>473.90600000000001</v>
      </c>
      <c r="DR110" s="58"/>
      <c r="DS110" s="58"/>
      <c r="DT110" s="58">
        <v>679.93489999999997</v>
      </c>
      <c r="DU110" s="58"/>
      <c r="DV110" s="58"/>
      <c r="DW110" s="58"/>
      <c r="DX110" s="58"/>
      <c r="DY110" s="58"/>
      <c r="DZ110" s="58"/>
      <c r="EA110" s="58">
        <v>330.38470000000001</v>
      </c>
      <c r="EB110" s="58"/>
      <c r="EC110" s="58">
        <v>398.7192</v>
      </c>
      <c r="ED110" s="58"/>
      <c r="EE110" s="58">
        <v>114.071</v>
      </c>
      <c r="EF110" s="58"/>
      <c r="EG110" s="58"/>
      <c r="EH110" s="58">
        <v>715.53139999999996</v>
      </c>
      <c r="EI110" s="58">
        <v>979.4153</v>
      </c>
      <c r="EJ110" s="58"/>
      <c r="EK110" s="58"/>
      <c r="EL110" s="58"/>
      <c r="EM110" s="58">
        <v>453.0532</v>
      </c>
      <c r="EN110" s="58"/>
      <c r="EO110" s="58"/>
      <c r="EP110" s="58"/>
      <c r="EQ110" s="58"/>
      <c r="ER110" s="58"/>
      <c r="ES110" s="58">
        <v>568.71249999999998</v>
      </c>
      <c r="ET110" s="58"/>
      <c r="EU110" s="58"/>
      <c r="EV110" s="58"/>
      <c r="EW110" s="58"/>
      <c r="EX110" s="58"/>
      <c r="EY110" s="58"/>
      <c r="EZ110" s="58"/>
      <c r="FA110" s="58"/>
      <c r="FB110" s="58"/>
      <c r="FC110" s="58"/>
      <c r="FD110" s="58">
        <v>328.0292</v>
      </c>
      <c r="FE110" s="58"/>
      <c r="FF110" s="58"/>
      <c r="FG110" s="58"/>
      <c r="FH110" s="58">
        <v>182.5163</v>
      </c>
      <c r="FI110" s="58">
        <v>580.81050000000005</v>
      </c>
      <c r="FJ110" s="58"/>
      <c r="FK110" s="58"/>
      <c r="FL110" s="58">
        <v>144.2894</v>
      </c>
      <c r="FM110" s="58"/>
      <c r="FN110" s="58">
        <v>718.7133</v>
      </c>
      <c r="FO110" s="58">
        <v>103.86790000000001</v>
      </c>
      <c r="FP110" s="58"/>
      <c r="FQ110" s="58"/>
      <c r="FR110" s="58"/>
      <c r="FS110" s="58"/>
      <c r="FT110" s="58"/>
      <c r="FU110" s="58"/>
      <c r="FV110" s="58"/>
      <c r="FW110" s="58"/>
      <c r="FX110" s="58"/>
      <c r="FY110" s="58"/>
      <c r="FZ110" s="58"/>
      <c r="GA110" s="58"/>
      <c r="GB110" s="58"/>
      <c r="GC110" s="58"/>
      <c r="GD110" s="58"/>
      <c r="GE110" s="58"/>
      <c r="GF110" s="58"/>
      <c r="GG110" s="58"/>
      <c r="GH110" s="58"/>
      <c r="GI110" s="58">
        <v>822.71249999999998</v>
      </c>
      <c r="GJ110" s="58"/>
      <c r="GK110" s="58"/>
      <c r="GL110" s="58"/>
      <c r="GM110" s="58"/>
      <c r="GN110" s="58"/>
      <c r="GO110" s="58"/>
      <c r="GP110" s="58"/>
      <c r="GQ110" s="58"/>
      <c r="GR110" s="58">
        <v>992.04679999999996</v>
      </c>
      <c r="GS110" s="58"/>
      <c r="GT110" s="58"/>
      <c r="GU110" s="58"/>
      <c r="GV110" s="58"/>
      <c r="GW110" s="58"/>
      <c r="GX110" s="58">
        <v>217.31290000000001</v>
      </c>
      <c r="GY110" s="58">
        <v>206.5873</v>
      </c>
      <c r="GZ110" s="58">
        <v>186.2859</v>
      </c>
      <c r="HA110" s="58"/>
      <c r="HB110" s="58"/>
      <c r="HC110" s="58"/>
      <c r="HD110" s="58"/>
      <c r="HE110" s="58">
        <v>613.94719999999995</v>
      </c>
      <c r="HF110" s="58">
        <v>229.59989999999999</v>
      </c>
      <c r="HG110" s="58"/>
      <c r="HH110" s="58">
        <v>469.19749999999999</v>
      </c>
      <c r="HI110" s="58">
        <v>823.69470000000001</v>
      </c>
      <c r="HJ110" s="58"/>
      <c r="HK110" s="58"/>
      <c r="HL110" s="58">
        <v>715.59839999999997</v>
      </c>
      <c r="HM110" s="58"/>
      <c r="HN110" s="58"/>
      <c r="HO110" s="58"/>
      <c r="HP110" s="58"/>
      <c r="HQ110" s="58">
        <v>328.24959999999999</v>
      </c>
      <c r="HR110" s="58"/>
      <c r="HS110" s="58"/>
      <c r="HT110" s="2"/>
    </row>
    <row r="111" spans="1:228" x14ac:dyDescent="0.75">
      <c r="A111" s="95">
        <f t="shared" si="10"/>
        <v>512</v>
      </c>
      <c r="B111" s="2" t="str">
        <f t="shared" si="10"/>
        <v>Fruit, citrus nes</v>
      </c>
      <c r="C111" s="60">
        <f t="shared" si="9"/>
        <v>155.95490000000001</v>
      </c>
      <c r="D111" s="40" t="str">
        <f t="shared" si="11"/>
        <v/>
      </c>
      <c r="E111" s="40" t="str">
        <f t="shared" si="11"/>
        <v/>
      </c>
      <c r="F111" s="40">
        <f t="shared" si="11"/>
        <v>155.95490000000001</v>
      </c>
      <c r="G111" s="40" t="str">
        <f t="shared" si="11"/>
        <v/>
      </c>
      <c r="H111" s="40" t="str">
        <f t="shared" si="11"/>
        <v/>
      </c>
      <c r="I111" s="40" t="str">
        <f t="shared" si="11"/>
        <v/>
      </c>
      <c r="J111" s="40" t="str">
        <f t="shared" si="11"/>
        <v/>
      </c>
      <c r="K111" s="40" t="str">
        <f t="shared" si="11"/>
        <v/>
      </c>
      <c r="L111" s="2"/>
      <c r="M111" s="70" t="s">
        <v>503</v>
      </c>
      <c r="N111" s="70" t="s">
        <v>563</v>
      </c>
      <c r="O111" s="2" t="s">
        <v>4</v>
      </c>
      <c r="P111" s="58">
        <v>512</v>
      </c>
      <c r="Q111" s="60" t="s">
        <v>885</v>
      </c>
      <c r="R111" s="60"/>
      <c r="S111" s="60"/>
      <c r="T111" s="60"/>
      <c r="U111" s="60"/>
      <c r="V111" s="60"/>
      <c r="W111" s="60"/>
      <c r="X111" s="60"/>
      <c r="Y111" s="60"/>
      <c r="Z111" s="60">
        <v>856.68700000000001</v>
      </c>
      <c r="AA111" s="60"/>
      <c r="AB111" s="60">
        <v>1252.6980000000001</v>
      </c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>
        <v>303.44319999999999</v>
      </c>
      <c r="AT111" s="60"/>
      <c r="AU111" s="60"/>
      <c r="AV111" s="60"/>
      <c r="AW111" s="60"/>
      <c r="AX111" s="60"/>
      <c r="AY111" s="60">
        <v>657.00199999999995</v>
      </c>
      <c r="AZ111" s="60">
        <v>787.12440000000004</v>
      </c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>
        <v>377.4171</v>
      </c>
      <c r="BL111" s="60"/>
      <c r="BM111" s="60"/>
      <c r="BN111" s="60"/>
      <c r="BO111" s="60"/>
      <c r="BP111" s="60"/>
      <c r="BQ111" s="60">
        <v>1222.921</v>
      </c>
      <c r="BR111" s="60">
        <v>995.01149999999996</v>
      </c>
      <c r="BS111" s="58">
        <v>602.09609999999998</v>
      </c>
      <c r="BT111" s="58"/>
      <c r="BU111" s="58"/>
      <c r="BV111" s="58">
        <v>1182.9549999999999</v>
      </c>
      <c r="BW111" s="58"/>
      <c r="BX111" s="58">
        <v>97.248310000000004</v>
      </c>
      <c r="BY111" s="58"/>
      <c r="BZ111" s="58"/>
      <c r="CA111" s="58"/>
      <c r="CB111" s="58"/>
      <c r="CC111" s="58"/>
      <c r="CD111" s="58"/>
      <c r="CE111" s="58"/>
      <c r="CF111" s="58"/>
      <c r="CG111" s="58"/>
      <c r="CH111" s="58">
        <v>25.024519999999999</v>
      </c>
      <c r="CI111" s="58"/>
      <c r="CJ111" s="58"/>
      <c r="CK111" s="58"/>
      <c r="CL111" s="58"/>
      <c r="CM111" s="58">
        <v>781.45830000000001</v>
      </c>
      <c r="CN111" s="58">
        <v>600.55100000000004</v>
      </c>
      <c r="CO111" s="58"/>
      <c r="CP111" s="58"/>
      <c r="CQ111" s="58"/>
      <c r="CR111" s="58"/>
      <c r="CS111" s="58">
        <v>156.48249999999999</v>
      </c>
      <c r="CT111" s="58"/>
      <c r="CU111" s="58"/>
      <c r="CV111" s="58"/>
      <c r="CW111" s="58"/>
      <c r="CX111" s="58">
        <v>489.197</v>
      </c>
      <c r="CY111" s="58"/>
      <c r="CZ111" s="58">
        <v>597.7355</v>
      </c>
      <c r="DA111" s="58"/>
      <c r="DB111" s="58"/>
      <c r="DC111" s="58">
        <v>1062.0319999999999</v>
      </c>
      <c r="DD111" s="58">
        <v>642.71900000000005</v>
      </c>
      <c r="DE111" s="58"/>
      <c r="DF111" s="58">
        <v>777.19500000000005</v>
      </c>
      <c r="DG111" s="58">
        <v>1271.5840000000001</v>
      </c>
      <c r="DH111" s="58">
        <v>352.5154</v>
      </c>
      <c r="DI111" s="58">
        <v>530.65830000000005</v>
      </c>
      <c r="DJ111" s="58">
        <v>324.89780000000002</v>
      </c>
      <c r="DK111" s="58"/>
      <c r="DL111" s="58"/>
      <c r="DM111" s="58"/>
      <c r="DN111" s="58">
        <v>780.45090000000005</v>
      </c>
      <c r="DO111" s="58"/>
      <c r="DP111" s="58"/>
      <c r="DQ111" s="58"/>
      <c r="DR111" s="58"/>
      <c r="DS111" s="58"/>
      <c r="DT111" s="58"/>
      <c r="DU111" s="58"/>
      <c r="DV111" s="58"/>
      <c r="DW111" s="58"/>
      <c r="DX111" s="58"/>
      <c r="DY111" s="58"/>
      <c r="DZ111" s="58"/>
      <c r="EA111" s="58">
        <v>330.279</v>
      </c>
      <c r="EB111" s="58"/>
      <c r="EC111" s="58"/>
      <c r="ED111" s="58"/>
      <c r="EE111" s="58">
        <v>155.95490000000001</v>
      </c>
      <c r="EF111" s="58"/>
      <c r="EG111" s="58"/>
      <c r="EH111" s="58"/>
      <c r="EI111" s="58">
        <v>769.23770000000002</v>
      </c>
      <c r="EJ111" s="58"/>
      <c r="EK111" s="58"/>
      <c r="EL111" s="58"/>
      <c r="EM111" s="58"/>
      <c r="EN111" s="58"/>
      <c r="EO111" s="58"/>
      <c r="EP111" s="58"/>
      <c r="EQ111" s="58">
        <v>1013.951</v>
      </c>
      <c r="ER111" s="58">
        <v>32.795000000000002</v>
      </c>
      <c r="ES111" s="58">
        <v>1206.3889999999999</v>
      </c>
      <c r="ET111" s="58"/>
      <c r="EU111" s="58"/>
      <c r="EV111" s="58"/>
      <c r="EW111" s="58">
        <v>353.5369</v>
      </c>
      <c r="EX111" s="58"/>
      <c r="EY111" s="58"/>
      <c r="EZ111" s="58"/>
      <c r="FA111" s="58"/>
      <c r="FB111" s="58">
        <v>301.99639999999999</v>
      </c>
      <c r="FC111" s="58"/>
      <c r="FD111" s="58">
        <v>1016.221</v>
      </c>
      <c r="FE111" s="58"/>
      <c r="FF111" s="58"/>
      <c r="FG111" s="58"/>
      <c r="FH111" s="58">
        <v>361.59739999999999</v>
      </c>
      <c r="FI111" s="58">
        <v>436.25150000000002</v>
      </c>
      <c r="FJ111" s="58"/>
      <c r="FK111" s="58"/>
      <c r="FL111" s="58"/>
      <c r="FM111" s="58"/>
      <c r="FN111" s="58"/>
      <c r="FO111" s="58"/>
      <c r="FP111" s="58"/>
      <c r="FQ111" s="58">
        <v>971.76099999999997</v>
      </c>
      <c r="FR111" s="58"/>
      <c r="FS111" s="58"/>
      <c r="FT111" s="58"/>
      <c r="FU111" s="58"/>
      <c r="FV111" s="58">
        <v>1638.902</v>
      </c>
      <c r="FW111" s="58"/>
      <c r="FX111" s="58"/>
      <c r="FY111" s="58"/>
      <c r="FZ111" s="58"/>
      <c r="GA111" s="58"/>
      <c r="GB111" s="58">
        <v>574.05150000000003</v>
      </c>
      <c r="GC111" s="58"/>
      <c r="GD111" s="58"/>
      <c r="GE111" s="58"/>
      <c r="GF111" s="58"/>
      <c r="GG111" s="58"/>
      <c r="GH111" s="58"/>
      <c r="GI111" s="58">
        <v>2141.723</v>
      </c>
      <c r="GJ111" s="58"/>
      <c r="GK111" s="58"/>
      <c r="GL111" s="58"/>
      <c r="GM111" s="58"/>
      <c r="GN111" s="58"/>
      <c r="GO111" s="58"/>
      <c r="GP111" s="58"/>
      <c r="GQ111" s="58"/>
      <c r="GR111" s="58">
        <v>2899.672</v>
      </c>
      <c r="GS111" s="58"/>
      <c r="GT111" s="58"/>
      <c r="GU111" s="58"/>
      <c r="GV111" s="58"/>
      <c r="GW111" s="58"/>
      <c r="GX111" s="58">
        <v>272.38959999999997</v>
      </c>
      <c r="GY111" s="58">
        <v>343.0163</v>
      </c>
      <c r="GZ111" s="58">
        <v>507.83049999999997</v>
      </c>
      <c r="HA111" s="58"/>
      <c r="HB111" s="58"/>
      <c r="HC111" s="58"/>
      <c r="HD111" s="58"/>
      <c r="HE111" s="58"/>
      <c r="HF111" s="58">
        <v>269.91579999999999</v>
      </c>
      <c r="HG111" s="58"/>
      <c r="HH111" s="58"/>
      <c r="HI111" s="58"/>
      <c r="HJ111" s="58"/>
      <c r="HK111" s="58"/>
      <c r="HL111" s="58"/>
      <c r="HM111" s="58"/>
      <c r="HN111" s="58"/>
      <c r="HO111" s="58">
        <v>915.00940000000003</v>
      </c>
      <c r="HP111" s="58"/>
      <c r="HQ111" s="58">
        <v>378.00170000000003</v>
      </c>
      <c r="HR111" s="58"/>
      <c r="HS111" s="58"/>
      <c r="HT111" s="2"/>
    </row>
    <row r="112" spans="1:228" x14ac:dyDescent="0.75">
      <c r="A112" s="95">
        <f t="shared" si="10"/>
        <v>515</v>
      </c>
      <c r="B112" s="2" t="str">
        <f t="shared" si="10"/>
        <v>Apples</v>
      </c>
      <c r="C112" s="60">
        <f t="shared" si="9"/>
        <v>384.34699999999998</v>
      </c>
      <c r="D112" s="40" t="str">
        <f t="shared" si="11"/>
        <v/>
      </c>
      <c r="E112" s="40" t="str">
        <f t="shared" si="11"/>
        <v/>
      </c>
      <c r="F112" s="40">
        <f t="shared" si="11"/>
        <v>384.34699999999998</v>
      </c>
      <c r="G112" s="40" t="str">
        <f t="shared" si="11"/>
        <v/>
      </c>
      <c r="H112" s="40" t="str">
        <f t="shared" si="11"/>
        <v/>
      </c>
      <c r="I112" s="40" t="str">
        <f t="shared" si="11"/>
        <v/>
      </c>
      <c r="J112" s="40" t="str">
        <f t="shared" si="11"/>
        <v/>
      </c>
      <c r="K112" s="40" t="str">
        <f t="shared" si="11"/>
        <v/>
      </c>
      <c r="L112" s="2"/>
      <c r="M112" s="70" t="s">
        <v>1033</v>
      </c>
      <c r="N112" s="70" t="s">
        <v>583</v>
      </c>
      <c r="O112" s="2" t="s">
        <v>4</v>
      </c>
      <c r="P112" s="58">
        <v>515</v>
      </c>
      <c r="Q112" s="60" t="s">
        <v>886</v>
      </c>
      <c r="R112" s="60"/>
      <c r="S112" s="60"/>
      <c r="T112" s="60">
        <v>415.04489999999998</v>
      </c>
      <c r="U112" s="60"/>
      <c r="V112" s="60">
        <v>127.1923</v>
      </c>
      <c r="W112" s="60">
        <v>469.5917</v>
      </c>
      <c r="X112" s="60"/>
      <c r="Y112" s="60"/>
      <c r="Z112" s="60">
        <v>1394.491</v>
      </c>
      <c r="AA112" s="60">
        <v>448.87380000000002</v>
      </c>
      <c r="AB112" s="60">
        <v>455.86099999999999</v>
      </c>
      <c r="AC112" s="60"/>
      <c r="AD112" s="60">
        <v>485.10140000000001</v>
      </c>
      <c r="AE112" s="60"/>
      <c r="AF112" s="60"/>
      <c r="AG112" s="60"/>
      <c r="AH112" s="60">
        <v>272.19630000000001</v>
      </c>
      <c r="AI112" s="60"/>
      <c r="AJ112" s="60"/>
      <c r="AK112" s="60">
        <v>415.7398</v>
      </c>
      <c r="AL112" s="60">
        <v>376.98180000000002</v>
      </c>
      <c r="AM112" s="60"/>
      <c r="AN112" s="60"/>
      <c r="AO112" s="60">
        <v>534.07460000000003</v>
      </c>
      <c r="AP112" s="60">
        <v>318.16800000000001</v>
      </c>
      <c r="AQ112" s="60"/>
      <c r="AR112" s="60"/>
      <c r="AS112" s="60">
        <v>610.5258</v>
      </c>
      <c r="AT112" s="60"/>
      <c r="AU112" s="60"/>
      <c r="AV112" s="60">
        <v>431.68110000000001</v>
      </c>
      <c r="AW112" s="60">
        <v>1040.932</v>
      </c>
      <c r="AX112" s="60">
        <v>591.34119999999996</v>
      </c>
      <c r="AY112" s="60">
        <v>596.97619999999995</v>
      </c>
      <c r="AZ112" s="60"/>
      <c r="BA112" s="60"/>
      <c r="BB112" s="60"/>
      <c r="BC112" s="60"/>
      <c r="BD112" s="60"/>
      <c r="BE112" s="60">
        <v>1449.7349999999999</v>
      </c>
      <c r="BF112" s="60"/>
      <c r="BG112" s="60"/>
      <c r="BH112" s="60"/>
      <c r="BI112" s="60"/>
      <c r="BJ112" s="60"/>
      <c r="BK112" s="60">
        <v>795.3904</v>
      </c>
      <c r="BL112" s="60">
        <v>513.99189999999999</v>
      </c>
      <c r="BM112" s="60"/>
      <c r="BN112" s="60"/>
      <c r="BO112" s="60">
        <v>585.65639999999996</v>
      </c>
      <c r="BP112" s="60"/>
      <c r="BQ112" s="60">
        <v>1559.7170000000001</v>
      </c>
      <c r="BR112" s="60">
        <v>738.81970000000001</v>
      </c>
      <c r="BS112" s="58">
        <v>395.33530000000002</v>
      </c>
      <c r="BT112" s="58"/>
      <c r="BU112" s="58"/>
      <c r="BV112" s="58">
        <v>445.73590000000002</v>
      </c>
      <c r="BW112" s="58">
        <v>380.66770000000002</v>
      </c>
      <c r="BX112" s="58"/>
      <c r="BY112" s="58">
        <v>1854.5650000000001</v>
      </c>
      <c r="BZ112" s="58"/>
      <c r="CA112" s="58">
        <v>661.40089999999998</v>
      </c>
      <c r="CB112" s="58"/>
      <c r="CC112" s="58"/>
      <c r="CD112" s="58"/>
      <c r="CE112" s="58">
        <v>1036.5340000000001</v>
      </c>
      <c r="CF112" s="58">
        <v>278.80709999999999</v>
      </c>
      <c r="CG112" s="58"/>
      <c r="CH112" s="58"/>
      <c r="CI112" s="58"/>
      <c r="CJ112" s="58"/>
      <c r="CK112" s="58"/>
      <c r="CL112" s="58"/>
      <c r="CM112" s="58">
        <v>691.5068</v>
      </c>
      <c r="CN112" s="58"/>
      <c r="CO112" s="58"/>
      <c r="CP112" s="58"/>
      <c r="CQ112" s="58"/>
      <c r="CR112" s="58"/>
      <c r="CS112" s="58">
        <v>799.17989999999998</v>
      </c>
      <c r="CT112" s="58">
        <v>271.19439999999997</v>
      </c>
      <c r="CU112" s="58"/>
      <c r="CV112" s="58">
        <v>105.4592</v>
      </c>
      <c r="CW112" s="58"/>
      <c r="CX112" s="58">
        <v>1040.107</v>
      </c>
      <c r="CY112" s="58">
        <v>789.70809999999994</v>
      </c>
      <c r="CZ112" s="58">
        <v>534.30349999999999</v>
      </c>
      <c r="DA112" s="58">
        <v>711.93470000000002</v>
      </c>
      <c r="DB112" s="58"/>
      <c r="DC112" s="58">
        <v>1393.6949999999999</v>
      </c>
      <c r="DD112" s="58">
        <v>556.26430000000005</v>
      </c>
      <c r="DE112" s="58"/>
      <c r="DF112" s="58">
        <v>753.56809999999996</v>
      </c>
      <c r="DG112" s="58">
        <v>2280.194</v>
      </c>
      <c r="DH112" s="58">
        <v>545.84770000000003</v>
      </c>
      <c r="DI112" s="58">
        <v>413.23070000000001</v>
      </c>
      <c r="DJ112" s="58">
        <v>166.69990000000001</v>
      </c>
      <c r="DK112" s="58"/>
      <c r="DL112" s="58"/>
      <c r="DM112" s="58"/>
      <c r="DN112" s="58">
        <v>1995.9269999999999</v>
      </c>
      <c r="DO112" s="58"/>
      <c r="DP112" s="58"/>
      <c r="DQ112" s="58">
        <v>1051.837</v>
      </c>
      <c r="DR112" s="58"/>
      <c r="DS112" s="58"/>
      <c r="DT112" s="58"/>
      <c r="DU112" s="58"/>
      <c r="DV112" s="58"/>
      <c r="DW112" s="58"/>
      <c r="DX112" s="58">
        <v>474.23419999999999</v>
      </c>
      <c r="DY112" s="58">
        <v>1898.3789999999999</v>
      </c>
      <c r="DZ112" s="58">
        <v>399.20650000000001</v>
      </c>
      <c r="EA112" s="58">
        <v>812.0444</v>
      </c>
      <c r="EB112" s="58">
        <v>121.1622</v>
      </c>
      <c r="EC112" s="58">
        <v>228.8646</v>
      </c>
      <c r="ED112" s="58"/>
      <c r="EE112" s="58">
        <v>384.34699999999998</v>
      </c>
      <c r="EF112" s="58"/>
      <c r="EG112" s="58">
        <v>268.92309999999998</v>
      </c>
      <c r="EH112" s="58"/>
      <c r="EI112" s="58">
        <v>515.6567</v>
      </c>
      <c r="EJ112" s="58"/>
      <c r="EK112" s="58"/>
      <c r="EL112" s="58"/>
      <c r="EM112" s="58"/>
      <c r="EN112" s="58"/>
      <c r="EO112" s="58"/>
      <c r="EP112" s="58"/>
      <c r="EQ112" s="58"/>
      <c r="ER112" s="58"/>
      <c r="ES112" s="58"/>
      <c r="ET112" s="58"/>
      <c r="EU112" s="58"/>
      <c r="EV112" s="58"/>
      <c r="EW112" s="58"/>
      <c r="EX112" s="58"/>
      <c r="EY112" s="58"/>
      <c r="EZ112" s="58">
        <v>600.37789999999995</v>
      </c>
      <c r="FA112" s="58">
        <v>1357.607</v>
      </c>
      <c r="FB112" s="58">
        <v>669.37480000000005</v>
      </c>
      <c r="FC112" s="58"/>
      <c r="FD112" s="58">
        <v>527.02380000000005</v>
      </c>
      <c r="FE112" s="58"/>
      <c r="FF112" s="58">
        <v>661.57090000000005</v>
      </c>
      <c r="FG112" s="58"/>
      <c r="FH112" s="58">
        <v>250.08410000000001</v>
      </c>
      <c r="FI112" s="58"/>
      <c r="FJ112" s="58"/>
      <c r="FK112" s="58">
        <v>174.238</v>
      </c>
      <c r="FL112" s="58"/>
      <c r="FM112" s="58"/>
      <c r="FN112" s="58">
        <v>709.73360000000002</v>
      </c>
      <c r="FO112" s="58">
        <v>342.0609</v>
      </c>
      <c r="FP112" s="58"/>
      <c r="FQ112" s="58"/>
      <c r="FR112" s="58"/>
      <c r="FS112" s="58">
        <v>714.08640000000003</v>
      </c>
      <c r="FT112" s="58">
        <v>548.60469999999998</v>
      </c>
      <c r="FU112" s="58"/>
      <c r="FV112" s="58"/>
      <c r="FW112" s="58"/>
      <c r="FX112" s="58"/>
      <c r="FY112" s="58"/>
      <c r="FZ112" s="58"/>
      <c r="GA112" s="58"/>
      <c r="GB112" s="58"/>
      <c r="GC112" s="58"/>
      <c r="GD112" s="58"/>
      <c r="GE112" s="58"/>
      <c r="GF112" s="58"/>
      <c r="GG112" s="58"/>
      <c r="GH112" s="58"/>
      <c r="GI112" s="58"/>
      <c r="GJ112" s="58">
        <v>406.08859999999999</v>
      </c>
      <c r="GK112" s="58">
        <v>534.21780000000001</v>
      </c>
      <c r="GL112" s="58">
        <v>775.05730000000005</v>
      </c>
      <c r="GM112" s="58"/>
      <c r="GN112" s="58"/>
      <c r="GO112" s="58"/>
      <c r="GP112" s="58"/>
      <c r="GQ112" s="58"/>
      <c r="GR112" s="58"/>
      <c r="GS112" s="58">
        <v>782.90830000000005</v>
      </c>
      <c r="GT112" s="58"/>
      <c r="GU112" s="58">
        <v>426.80009999999999</v>
      </c>
      <c r="GV112" s="58"/>
      <c r="GW112" s="58"/>
      <c r="GX112" s="58"/>
      <c r="GY112" s="58">
        <v>528.05799999999999</v>
      </c>
      <c r="GZ112" s="58">
        <v>456.42759999999998</v>
      </c>
      <c r="HA112" s="58"/>
      <c r="HB112" s="58"/>
      <c r="HC112" s="58"/>
      <c r="HD112" s="58">
        <v>196.1525</v>
      </c>
      <c r="HE112" s="58">
        <v>1045.325</v>
      </c>
      <c r="HF112" s="58">
        <v>646.67650000000003</v>
      </c>
      <c r="HG112" s="58"/>
      <c r="HH112" s="58"/>
      <c r="HI112" s="58"/>
      <c r="HJ112" s="58"/>
      <c r="HK112" s="58"/>
      <c r="HL112" s="58"/>
      <c r="HM112" s="58"/>
      <c r="HN112" s="58"/>
      <c r="HO112" s="58"/>
      <c r="HP112" s="58">
        <v>3307.4589999999998</v>
      </c>
      <c r="HQ112" s="58">
        <v>493.51670000000001</v>
      </c>
      <c r="HR112" s="58"/>
      <c r="HS112" s="58"/>
      <c r="HT112" s="2"/>
    </row>
    <row r="113" spans="1:228" x14ac:dyDescent="0.75">
      <c r="A113" s="95">
        <f t="shared" si="10"/>
        <v>521</v>
      </c>
      <c r="B113" s="2" t="str">
        <f t="shared" si="10"/>
        <v>Pears</v>
      </c>
      <c r="C113" s="60">
        <f t="shared" si="9"/>
        <v>256.4271</v>
      </c>
      <c r="D113" s="40" t="str">
        <f t="shared" si="11"/>
        <v/>
      </c>
      <c r="E113" s="40" t="str">
        <f t="shared" si="11"/>
        <v/>
      </c>
      <c r="F113" s="40">
        <f t="shared" si="11"/>
        <v>256.4271</v>
      </c>
      <c r="G113" s="40" t="str">
        <f t="shared" si="11"/>
        <v/>
      </c>
      <c r="H113" s="40" t="str">
        <f t="shared" si="11"/>
        <v/>
      </c>
      <c r="I113" s="40" t="str">
        <f t="shared" si="11"/>
        <v/>
      </c>
      <c r="J113" s="40" t="str">
        <f t="shared" si="11"/>
        <v/>
      </c>
      <c r="K113" s="40" t="str">
        <f t="shared" si="11"/>
        <v/>
      </c>
      <c r="L113" s="2"/>
      <c r="M113" s="70" t="s">
        <v>506</v>
      </c>
      <c r="N113" s="70" t="s">
        <v>571</v>
      </c>
      <c r="O113" s="2" t="s">
        <v>4</v>
      </c>
      <c r="P113" s="58">
        <v>521</v>
      </c>
      <c r="Q113" s="60" t="s">
        <v>887</v>
      </c>
      <c r="R113" s="60"/>
      <c r="S113" s="60"/>
      <c r="T113" s="60">
        <v>750.30110000000002</v>
      </c>
      <c r="U113" s="60"/>
      <c r="V113" s="60">
        <v>116.6897</v>
      </c>
      <c r="W113" s="60">
        <v>677.08330000000001</v>
      </c>
      <c r="X113" s="60"/>
      <c r="Y113" s="60"/>
      <c r="Z113" s="60">
        <v>840.05179999999996</v>
      </c>
      <c r="AA113" s="60">
        <v>964.19510000000002</v>
      </c>
      <c r="AB113" s="60">
        <v>753.92650000000003</v>
      </c>
      <c r="AC113" s="60"/>
      <c r="AD113" s="60">
        <v>617.08910000000003</v>
      </c>
      <c r="AE113" s="60"/>
      <c r="AF113" s="60"/>
      <c r="AG113" s="60"/>
      <c r="AH113" s="60">
        <v>576.18079999999998</v>
      </c>
      <c r="AI113" s="60"/>
      <c r="AJ113" s="60"/>
      <c r="AK113" s="60">
        <v>628.75429999999994</v>
      </c>
      <c r="AL113" s="60">
        <v>725.01869999999997</v>
      </c>
      <c r="AM113" s="60"/>
      <c r="AN113" s="60"/>
      <c r="AO113" s="60">
        <v>543.77260000000001</v>
      </c>
      <c r="AP113" s="60">
        <v>446.97879999999998</v>
      </c>
      <c r="AQ113" s="60"/>
      <c r="AR113" s="60"/>
      <c r="AS113" s="60">
        <v>616.02790000000005</v>
      </c>
      <c r="AT113" s="60"/>
      <c r="AU113" s="60"/>
      <c r="AV113" s="60">
        <v>790.87599999999998</v>
      </c>
      <c r="AW113" s="60">
        <v>1500.796</v>
      </c>
      <c r="AX113" s="60">
        <v>623.20010000000002</v>
      </c>
      <c r="AY113" s="60">
        <v>547.06320000000005</v>
      </c>
      <c r="AZ113" s="60"/>
      <c r="BA113" s="60"/>
      <c r="BB113" s="60"/>
      <c r="BC113" s="60"/>
      <c r="BD113" s="60"/>
      <c r="BE113" s="60">
        <v>1396.2739999999999</v>
      </c>
      <c r="BF113" s="60"/>
      <c r="BG113" s="60"/>
      <c r="BH113" s="60"/>
      <c r="BI113" s="60"/>
      <c r="BJ113" s="60"/>
      <c r="BK113" s="60">
        <v>1215.088</v>
      </c>
      <c r="BL113" s="60">
        <v>600.91210000000001</v>
      </c>
      <c r="BM113" s="60"/>
      <c r="BN113" s="60"/>
      <c r="BO113" s="60">
        <v>886.11929999999995</v>
      </c>
      <c r="BP113" s="60"/>
      <c r="BQ113" s="60">
        <v>1294.6010000000001</v>
      </c>
      <c r="BR113" s="60">
        <v>501.76100000000002</v>
      </c>
      <c r="BS113" s="58">
        <v>383.94400000000002</v>
      </c>
      <c r="BT113" s="58"/>
      <c r="BU113" s="58"/>
      <c r="BV113" s="58">
        <v>628.74369999999999</v>
      </c>
      <c r="BW113" s="58"/>
      <c r="BX113" s="58"/>
      <c r="BY113" s="58"/>
      <c r="BZ113" s="58"/>
      <c r="CA113" s="58">
        <v>787.04169999999999</v>
      </c>
      <c r="CB113" s="58"/>
      <c r="CC113" s="58"/>
      <c r="CD113" s="58"/>
      <c r="CE113" s="58">
        <v>916.70230000000004</v>
      </c>
      <c r="CF113" s="58">
        <v>510.65910000000002</v>
      </c>
      <c r="CG113" s="58"/>
      <c r="CH113" s="58"/>
      <c r="CI113" s="58"/>
      <c r="CJ113" s="58"/>
      <c r="CK113" s="58"/>
      <c r="CL113" s="58"/>
      <c r="CM113" s="58">
        <v>1662.31</v>
      </c>
      <c r="CN113" s="58"/>
      <c r="CO113" s="58"/>
      <c r="CP113" s="58"/>
      <c r="CQ113" s="58"/>
      <c r="CR113" s="58"/>
      <c r="CS113" s="58"/>
      <c r="CT113" s="58">
        <v>519.36969999999997</v>
      </c>
      <c r="CU113" s="58"/>
      <c r="CV113" s="58">
        <v>433.6576</v>
      </c>
      <c r="CW113" s="58"/>
      <c r="CX113" s="58">
        <v>445.79469999999998</v>
      </c>
      <c r="CY113" s="58"/>
      <c r="CZ113" s="58">
        <v>1652.7639999999999</v>
      </c>
      <c r="DA113" s="58">
        <v>616.8492</v>
      </c>
      <c r="DB113" s="58"/>
      <c r="DC113" s="58">
        <v>1735.4159999999999</v>
      </c>
      <c r="DD113" s="58">
        <v>707.6961</v>
      </c>
      <c r="DE113" s="58"/>
      <c r="DF113" s="58">
        <v>891.30340000000001</v>
      </c>
      <c r="DG113" s="58">
        <v>2866.328</v>
      </c>
      <c r="DH113" s="58">
        <v>583.66589999999997</v>
      </c>
      <c r="DI113" s="58">
        <v>235.46440000000001</v>
      </c>
      <c r="DJ113" s="58">
        <v>166.47659999999999</v>
      </c>
      <c r="DK113" s="58"/>
      <c r="DL113" s="58"/>
      <c r="DM113" s="58"/>
      <c r="DN113" s="58">
        <v>1464.508</v>
      </c>
      <c r="DO113" s="58"/>
      <c r="DP113" s="58"/>
      <c r="DQ113" s="58">
        <v>1006.005</v>
      </c>
      <c r="DR113" s="58"/>
      <c r="DS113" s="58"/>
      <c r="DT113" s="58"/>
      <c r="DU113" s="58"/>
      <c r="DV113" s="58"/>
      <c r="DW113" s="58"/>
      <c r="DX113" s="58">
        <v>677.02859999999998</v>
      </c>
      <c r="DY113" s="58">
        <v>1319.3219999999999</v>
      </c>
      <c r="DZ113" s="58">
        <v>799.47090000000003</v>
      </c>
      <c r="EA113" s="58">
        <v>1501.13</v>
      </c>
      <c r="EB113" s="58">
        <v>248.2276</v>
      </c>
      <c r="EC113" s="58">
        <v>351.19299999999998</v>
      </c>
      <c r="ED113" s="58"/>
      <c r="EE113" s="58">
        <v>256.4271</v>
      </c>
      <c r="EF113" s="58"/>
      <c r="EG113" s="58">
        <v>551.1028</v>
      </c>
      <c r="EH113" s="58"/>
      <c r="EI113" s="58">
        <v>937.12350000000004</v>
      </c>
      <c r="EJ113" s="58"/>
      <c r="EK113" s="58"/>
      <c r="EL113" s="58"/>
      <c r="EM113" s="58"/>
      <c r="EN113" s="58"/>
      <c r="EO113" s="58"/>
      <c r="EP113" s="58"/>
      <c r="EQ113" s="58"/>
      <c r="ER113" s="58"/>
      <c r="ES113" s="58"/>
      <c r="ET113" s="58"/>
      <c r="EU113" s="58"/>
      <c r="EV113" s="58"/>
      <c r="EW113" s="58"/>
      <c r="EX113" s="58"/>
      <c r="EY113" s="58"/>
      <c r="EZ113" s="58">
        <v>606.53830000000005</v>
      </c>
      <c r="FA113" s="58">
        <v>2049.13</v>
      </c>
      <c r="FB113" s="58">
        <v>235.7567</v>
      </c>
      <c r="FC113" s="58"/>
      <c r="FD113" s="58">
        <v>689.48379999999997</v>
      </c>
      <c r="FE113" s="58"/>
      <c r="FF113" s="58">
        <v>294.27929999999998</v>
      </c>
      <c r="FG113" s="58"/>
      <c r="FH113" s="58">
        <v>582.53909999999996</v>
      </c>
      <c r="FI113" s="58"/>
      <c r="FJ113" s="58"/>
      <c r="FK113" s="58">
        <v>531.05190000000005</v>
      </c>
      <c r="FL113" s="58"/>
      <c r="FM113" s="58"/>
      <c r="FN113" s="58">
        <v>857.96969999999999</v>
      </c>
      <c r="FO113" s="58">
        <v>319.94560000000001</v>
      </c>
      <c r="FP113" s="58"/>
      <c r="FQ113" s="58"/>
      <c r="FR113" s="58"/>
      <c r="FS113" s="58">
        <v>1258.095</v>
      </c>
      <c r="FT113" s="58">
        <v>548.60469999999998</v>
      </c>
      <c r="FU113" s="58"/>
      <c r="FV113" s="58"/>
      <c r="FW113" s="58"/>
      <c r="FX113" s="58"/>
      <c r="FY113" s="58"/>
      <c r="FZ113" s="58"/>
      <c r="GA113" s="58"/>
      <c r="GB113" s="58"/>
      <c r="GC113" s="58"/>
      <c r="GD113" s="58"/>
      <c r="GE113" s="58"/>
      <c r="GF113" s="58">
        <v>716.4144</v>
      </c>
      <c r="GG113" s="58"/>
      <c r="GH113" s="58"/>
      <c r="GI113" s="58"/>
      <c r="GJ113" s="58">
        <v>595.84429999999998</v>
      </c>
      <c r="GK113" s="58">
        <v>857.88589999999999</v>
      </c>
      <c r="GL113" s="58">
        <v>738.84640000000002</v>
      </c>
      <c r="GM113" s="58"/>
      <c r="GN113" s="58"/>
      <c r="GO113" s="58"/>
      <c r="GP113" s="58"/>
      <c r="GQ113" s="58"/>
      <c r="GR113" s="58"/>
      <c r="GS113" s="58"/>
      <c r="GT113" s="58"/>
      <c r="GU113" s="58"/>
      <c r="GV113" s="58"/>
      <c r="GW113" s="58"/>
      <c r="GX113" s="58"/>
      <c r="GY113" s="58">
        <v>612.73580000000004</v>
      </c>
      <c r="GZ113" s="58">
        <v>720.90279999999996</v>
      </c>
      <c r="HA113" s="58"/>
      <c r="HB113" s="58"/>
      <c r="HC113" s="58"/>
      <c r="HD113" s="58">
        <v>252.39230000000001</v>
      </c>
      <c r="HE113" s="58">
        <v>1216.3150000000001</v>
      </c>
      <c r="HF113" s="58">
        <v>689.73270000000002</v>
      </c>
      <c r="HG113" s="58"/>
      <c r="HH113" s="58"/>
      <c r="HI113" s="58"/>
      <c r="HJ113" s="58"/>
      <c r="HK113" s="58"/>
      <c r="HL113" s="58"/>
      <c r="HM113" s="58"/>
      <c r="HN113" s="58"/>
      <c r="HO113" s="58"/>
      <c r="HP113" s="58"/>
      <c r="HQ113" s="58">
        <v>495.33659999999998</v>
      </c>
      <c r="HR113" s="58"/>
      <c r="HS113" s="58"/>
      <c r="HT113" s="2"/>
    </row>
    <row r="114" spans="1:228" x14ac:dyDescent="0.75">
      <c r="A114" s="95">
        <f t="shared" si="10"/>
        <v>523</v>
      </c>
      <c r="B114" s="2" t="str">
        <f t="shared" si="10"/>
        <v>Quinces</v>
      </c>
      <c r="C114" s="60">
        <f t="shared" si="9"/>
        <v>492.11430000000001</v>
      </c>
      <c r="D114" s="40" t="str">
        <f t="shared" si="11"/>
        <v/>
      </c>
      <c r="E114" s="40" t="str">
        <f t="shared" si="11"/>
        <v/>
      </c>
      <c r="F114" s="40">
        <f t="shared" si="11"/>
        <v>492.11430000000001</v>
      </c>
      <c r="G114" s="40" t="str">
        <f t="shared" si="11"/>
        <v/>
      </c>
      <c r="H114" s="40" t="str">
        <f t="shared" si="11"/>
        <v/>
      </c>
      <c r="I114" s="40" t="str">
        <f t="shared" si="11"/>
        <v/>
      </c>
      <c r="J114" s="40" t="str">
        <f t="shared" si="11"/>
        <v/>
      </c>
      <c r="K114" s="40" t="str">
        <f t="shared" ref="E114:K129" si="12">IF(SUMIF($R$4:$HS$4,K$4,$R114:$HS114)=0,"",SUMIF($R$4:$HS$4,K$4,$R114:$HS114))</f>
        <v/>
      </c>
      <c r="L114" s="2"/>
      <c r="M114" s="70" t="s">
        <v>507</v>
      </c>
      <c r="N114" s="70" t="s">
        <v>573</v>
      </c>
      <c r="O114" s="2" t="s">
        <v>4</v>
      </c>
      <c r="P114" s="58">
        <v>523</v>
      </c>
      <c r="Q114" s="60" t="s">
        <v>888</v>
      </c>
      <c r="R114" s="60"/>
      <c r="S114" s="60"/>
      <c r="T114" s="60">
        <v>682.83180000000004</v>
      </c>
      <c r="U114" s="60"/>
      <c r="V114" s="60">
        <v>176.42</v>
      </c>
      <c r="W114" s="60">
        <v>645.35130000000004</v>
      </c>
      <c r="X114" s="60"/>
      <c r="Y114" s="60"/>
      <c r="Z114" s="60"/>
      <c r="AA114" s="60"/>
      <c r="AB114" s="60">
        <v>755.66589999999997</v>
      </c>
      <c r="AC114" s="60"/>
      <c r="AD114" s="60">
        <v>617.89610000000005</v>
      </c>
      <c r="AE114" s="60"/>
      <c r="AF114" s="60"/>
      <c r="AG114" s="60"/>
      <c r="AH114" s="60">
        <v>268.83710000000002</v>
      </c>
      <c r="AI114" s="60"/>
      <c r="AJ114" s="60"/>
      <c r="AK114" s="60">
        <v>299.65679999999998</v>
      </c>
      <c r="AL114" s="60"/>
      <c r="AM114" s="60"/>
      <c r="AN114" s="60"/>
      <c r="AO114" s="60">
        <v>236.5231</v>
      </c>
      <c r="AP114" s="60">
        <v>234.048</v>
      </c>
      <c r="AQ114" s="60"/>
      <c r="AR114" s="60"/>
      <c r="AS114" s="60"/>
      <c r="AT114" s="60"/>
      <c r="AU114" s="60"/>
      <c r="AV114" s="60"/>
      <c r="AW114" s="60">
        <v>1883.8969999999999</v>
      </c>
      <c r="AX114" s="60">
        <v>742.32429999999999</v>
      </c>
      <c r="AY114" s="60">
        <v>772.92740000000003</v>
      </c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>
        <v>1121.58</v>
      </c>
      <c r="BL114" s="60"/>
      <c r="BM114" s="60"/>
      <c r="BN114" s="60"/>
      <c r="BO114" s="60"/>
      <c r="BP114" s="60"/>
      <c r="BQ114" s="60">
        <v>309.15460000000002</v>
      </c>
      <c r="BR114" s="60"/>
      <c r="BS114" s="58">
        <v>296.54270000000002</v>
      </c>
      <c r="BT114" s="58"/>
      <c r="BU114" s="58"/>
      <c r="BV114" s="58">
        <v>364.82409999999999</v>
      </c>
      <c r="BW114" s="58"/>
      <c r="BX114" s="58"/>
      <c r="BY114" s="58"/>
      <c r="BZ114" s="58"/>
      <c r="CA114" s="58"/>
      <c r="CB114" s="58"/>
      <c r="CC114" s="58"/>
      <c r="CD114" s="58"/>
      <c r="CE114" s="58"/>
      <c r="CF114" s="58">
        <v>454.12610000000001</v>
      </c>
      <c r="CG114" s="58"/>
      <c r="CH114" s="58"/>
      <c r="CI114" s="58"/>
      <c r="CJ114" s="58"/>
      <c r="CK114" s="58"/>
      <c r="CL114" s="58"/>
      <c r="CM114" s="58">
        <v>532.24159999999995</v>
      </c>
      <c r="CN114" s="58"/>
      <c r="CO114" s="58"/>
      <c r="CP114" s="58"/>
      <c r="CQ114" s="58"/>
      <c r="CR114" s="58"/>
      <c r="CS114" s="58"/>
      <c r="CT114" s="58">
        <v>1821.441</v>
      </c>
      <c r="CU114" s="58"/>
      <c r="CV114" s="58">
        <v>480.17469999999997</v>
      </c>
      <c r="CW114" s="58"/>
      <c r="CX114" s="58"/>
      <c r="CY114" s="58"/>
      <c r="CZ114" s="58">
        <v>939.76120000000003</v>
      </c>
      <c r="DA114" s="58"/>
      <c r="DB114" s="58"/>
      <c r="DC114" s="58">
        <v>2501.7489999999998</v>
      </c>
      <c r="DD114" s="58">
        <v>173.76150000000001</v>
      </c>
      <c r="DE114" s="58"/>
      <c r="DF114" s="58"/>
      <c r="DG114" s="58">
        <v>4151.7030000000004</v>
      </c>
      <c r="DH114" s="58">
        <v>579.6902</v>
      </c>
      <c r="DI114" s="58"/>
      <c r="DJ114" s="58">
        <v>167.02180000000001</v>
      </c>
      <c r="DK114" s="58"/>
      <c r="DL114" s="58"/>
      <c r="DM114" s="58"/>
      <c r="DN114" s="58"/>
      <c r="DO114" s="58"/>
      <c r="DP114" s="58"/>
      <c r="DQ114" s="58"/>
      <c r="DR114" s="58"/>
      <c r="DS114" s="58"/>
      <c r="DT114" s="58"/>
      <c r="DU114" s="58"/>
      <c r="DV114" s="58"/>
      <c r="DW114" s="58"/>
      <c r="DX114" s="58">
        <v>182.29990000000001</v>
      </c>
      <c r="DY114" s="58"/>
      <c r="DZ114" s="58">
        <v>712.73929999999996</v>
      </c>
      <c r="EA114" s="58">
        <v>501.19150000000002</v>
      </c>
      <c r="EB114" s="58">
        <v>309.61649999999997</v>
      </c>
      <c r="EC114" s="58"/>
      <c r="ED114" s="58"/>
      <c r="EE114" s="58">
        <v>492.11430000000001</v>
      </c>
      <c r="EF114" s="58"/>
      <c r="EG114" s="58">
        <v>283.8879</v>
      </c>
      <c r="EH114" s="58"/>
      <c r="EI114" s="58"/>
      <c r="EJ114" s="58"/>
      <c r="EK114" s="58"/>
      <c r="EL114" s="58"/>
      <c r="EM114" s="58"/>
      <c r="EN114" s="58"/>
      <c r="EO114" s="58"/>
      <c r="EP114" s="58"/>
      <c r="EQ114" s="58"/>
      <c r="ER114" s="58"/>
      <c r="ES114" s="58"/>
      <c r="ET114" s="58"/>
      <c r="EU114" s="58"/>
      <c r="EV114" s="58"/>
      <c r="EW114" s="58"/>
      <c r="EX114" s="58"/>
      <c r="EY114" s="58"/>
      <c r="EZ114" s="58"/>
      <c r="FA114" s="58"/>
      <c r="FB114" s="58"/>
      <c r="FC114" s="58"/>
      <c r="FD114" s="58">
        <v>663.78769999999997</v>
      </c>
      <c r="FE114" s="58"/>
      <c r="FF114" s="58"/>
      <c r="FG114" s="58"/>
      <c r="FH114" s="58">
        <v>489.04520000000002</v>
      </c>
      <c r="FI114" s="58"/>
      <c r="FJ114" s="58"/>
      <c r="FK114" s="58"/>
      <c r="FL114" s="58"/>
      <c r="FM114" s="58"/>
      <c r="FN114" s="58">
        <v>911.91930000000002</v>
      </c>
      <c r="FO114" s="58"/>
      <c r="FP114" s="58"/>
      <c r="FQ114" s="58"/>
      <c r="FR114" s="58"/>
      <c r="FS114" s="58">
        <v>725.64499999999998</v>
      </c>
      <c r="FT114" s="58">
        <v>548.60479999999995</v>
      </c>
      <c r="FU114" s="58"/>
      <c r="FV114" s="58"/>
      <c r="FW114" s="58"/>
      <c r="FX114" s="58"/>
      <c r="FY114" s="58"/>
      <c r="FZ114" s="58"/>
      <c r="GA114" s="58"/>
      <c r="GB114" s="58"/>
      <c r="GC114" s="58"/>
      <c r="GD114" s="58"/>
      <c r="GE114" s="58"/>
      <c r="GF114" s="58"/>
      <c r="GG114" s="58"/>
      <c r="GH114" s="58"/>
      <c r="GI114" s="58"/>
      <c r="GJ114" s="58"/>
      <c r="GK114" s="58"/>
      <c r="GL114" s="58"/>
      <c r="GM114" s="58"/>
      <c r="GN114" s="58"/>
      <c r="GO114" s="58"/>
      <c r="GP114" s="58"/>
      <c r="GQ114" s="58"/>
      <c r="GR114" s="58"/>
      <c r="GS114" s="58"/>
      <c r="GT114" s="58"/>
      <c r="GU114" s="58"/>
      <c r="GV114" s="58"/>
      <c r="GW114" s="58"/>
      <c r="GX114" s="58"/>
      <c r="GY114" s="58">
        <v>327.28800000000001</v>
      </c>
      <c r="GZ114" s="58">
        <v>591.28629999999998</v>
      </c>
      <c r="HA114" s="58"/>
      <c r="HB114" s="58"/>
      <c r="HC114" s="58"/>
      <c r="HD114" s="58">
        <v>205.4357</v>
      </c>
      <c r="HE114" s="58">
        <v>880.84280000000001</v>
      </c>
      <c r="HF114" s="58"/>
      <c r="HG114" s="58"/>
      <c r="HH114" s="58"/>
      <c r="HI114" s="58"/>
      <c r="HJ114" s="58"/>
      <c r="HK114" s="58"/>
      <c r="HL114" s="58"/>
      <c r="HM114" s="58"/>
      <c r="HN114" s="58"/>
      <c r="HO114" s="58"/>
      <c r="HP114" s="58">
        <v>2344.0630000000001</v>
      </c>
      <c r="HQ114" s="58">
        <v>605.8229</v>
      </c>
      <c r="HR114" s="58"/>
      <c r="HS114" s="58"/>
      <c r="HT114" s="2"/>
    </row>
    <row r="115" spans="1:228" x14ac:dyDescent="0.75">
      <c r="A115" s="95">
        <f t="shared" si="10"/>
        <v>526</v>
      </c>
      <c r="B115" s="2" t="str">
        <f t="shared" si="10"/>
        <v>Apricots</v>
      </c>
      <c r="C115" s="60">
        <f t="shared" si="9"/>
        <v>526.68079999999998</v>
      </c>
      <c r="D115" s="40" t="str">
        <f t="shared" ref="D115:K159" si="13">IF(SUMIF($R$4:$HS$4,D$4,$R115:$HS115)=0,"",SUMIF($R$4:$HS$4,D$4,$R115:$HS115))</f>
        <v/>
      </c>
      <c r="E115" s="40" t="str">
        <f t="shared" si="12"/>
        <v/>
      </c>
      <c r="F115" s="40">
        <f t="shared" si="12"/>
        <v>526.68079999999998</v>
      </c>
      <c r="G115" s="40" t="str">
        <f t="shared" si="12"/>
        <v/>
      </c>
      <c r="H115" s="40" t="str">
        <f t="shared" si="12"/>
        <v/>
      </c>
      <c r="I115" s="40" t="str">
        <f t="shared" si="12"/>
        <v/>
      </c>
      <c r="J115" s="40" t="str">
        <f t="shared" si="12"/>
        <v/>
      </c>
      <c r="K115" s="40" t="str">
        <f t="shared" si="12"/>
        <v/>
      </c>
      <c r="L115" s="2"/>
      <c r="M115" s="70" t="s">
        <v>509</v>
      </c>
      <c r="N115" s="70" t="s">
        <v>575</v>
      </c>
      <c r="O115" s="2" t="s">
        <v>4</v>
      </c>
      <c r="P115" s="58">
        <v>526</v>
      </c>
      <c r="Q115" s="60" t="s">
        <v>889</v>
      </c>
      <c r="R115" s="60"/>
      <c r="S115" s="60"/>
      <c r="T115" s="60">
        <v>745.60879999999997</v>
      </c>
      <c r="U115" s="60"/>
      <c r="V115" s="60">
        <v>147.6831</v>
      </c>
      <c r="W115" s="60">
        <v>596.38369999999998</v>
      </c>
      <c r="X115" s="60"/>
      <c r="Y115" s="60"/>
      <c r="Z115" s="60">
        <v>1635.6969999999999</v>
      </c>
      <c r="AA115" s="60">
        <v>4110.1450000000004</v>
      </c>
      <c r="AB115" s="60">
        <v>965.04830000000004</v>
      </c>
      <c r="AC115" s="60"/>
      <c r="AD115" s="60"/>
      <c r="AE115" s="60"/>
      <c r="AF115" s="60"/>
      <c r="AG115" s="60"/>
      <c r="AH115" s="60">
        <v>371.58069999999998</v>
      </c>
      <c r="AI115" s="60"/>
      <c r="AJ115" s="60"/>
      <c r="AK115" s="60">
        <v>553.62090000000001</v>
      </c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>
        <v>901.23500000000001</v>
      </c>
      <c r="AW115" s="60">
        <v>2685.0219999999999</v>
      </c>
      <c r="AX115" s="60">
        <v>1092.21</v>
      </c>
      <c r="AY115" s="60">
        <v>1963.5989999999999</v>
      </c>
      <c r="AZ115" s="60"/>
      <c r="BA115" s="60">
        <v>209.35730000000001</v>
      </c>
      <c r="BB115" s="60"/>
      <c r="BC115" s="60"/>
      <c r="BD115" s="60"/>
      <c r="BE115" s="60"/>
      <c r="BF115" s="60"/>
      <c r="BG115" s="60"/>
      <c r="BH115" s="60"/>
      <c r="BI115" s="60"/>
      <c r="BJ115" s="60"/>
      <c r="BK115" s="60">
        <v>1435.6780000000001</v>
      </c>
      <c r="BL115" s="60">
        <v>2165.3580000000002</v>
      </c>
      <c r="BM115" s="60"/>
      <c r="BN115" s="60"/>
      <c r="BO115" s="60"/>
      <c r="BP115" s="60"/>
      <c r="BQ115" s="60">
        <v>537.46699999999998</v>
      </c>
      <c r="BR115" s="60">
        <v>460.37880000000001</v>
      </c>
      <c r="BS115" s="58">
        <v>514.2346</v>
      </c>
      <c r="BT115" s="58"/>
      <c r="BU115" s="58"/>
      <c r="BV115" s="58">
        <v>892.73080000000004</v>
      </c>
      <c r="BW115" s="58"/>
      <c r="BX115" s="58"/>
      <c r="BY115" s="58"/>
      <c r="BZ115" s="58"/>
      <c r="CA115" s="58">
        <v>1484.6869999999999</v>
      </c>
      <c r="CB115" s="58"/>
      <c r="CC115" s="58"/>
      <c r="CD115" s="58"/>
      <c r="CE115" s="58"/>
      <c r="CF115" s="58">
        <v>1089.126</v>
      </c>
      <c r="CG115" s="58"/>
      <c r="CH115" s="58"/>
      <c r="CI115" s="58"/>
      <c r="CJ115" s="58"/>
      <c r="CK115" s="58"/>
      <c r="CL115" s="58"/>
      <c r="CM115" s="58">
        <v>919.97640000000001</v>
      </c>
      <c r="CN115" s="58"/>
      <c r="CO115" s="58"/>
      <c r="CP115" s="58"/>
      <c r="CQ115" s="58"/>
      <c r="CR115" s="58"/>
      <c r="CS115" s="58"/>
      <c r="CT115" s="58">
        <v>902.33699999999999</v>
      </c>
      <c r="CU115" s="58"/>
      <c r="CV115" s="58">
        <v>630.12570000000005</v>
      </c>
      <c r="CW115" s="58"/>
      <c r="CX115" s="58">
        <v>395.87830000000002</v>
      </c>
      <c r="CY115" s="58"/>
      <c r="CZ115" s="58">
        <v>1476.509</v>
      </c>
      <c r="DA115" s="58">
        <v>1031.2860000000001</v>
      </c>
      <c r="DB115" s="58"/>
      <c r="DC115" s="58">
        <v>3376.12</v>
      </c>
      <c r="DD115" s="58">
        <v>692.7894</v>
      </c>
      <c r="DE115" s="58"/>
      <c r="DF115" s="58">
        <v>933.42719999999997</v>
      </c>
      <c r="DG115" s="58">
        <v>2046.375</v>
      </c>
      <c r="DH115" s="58">
        <v>471.75049999999999</v>
      </c>
      <c r="DI115" s="58">
        <v>542.39070000000004</v>
      </c>
      <c r="DJ115" s="58">
        <v>145.12719999999999</v>
      </c>
      <c r="DK115" s="58"/>
      <c r="DL115" s="58"/>
      <c r="DM115" s="58"/>
      <c r="DN115" s="58"/>
      <c r="DO115" s="58"/>
      <c r="DP115" s="58"/>
      <c r="DQ115" s="58">
        <v>956.78639999999996</v>
      </c>
      <c r="DR115" s="58"/>
      <c r="DS115" s="58"/>
      <c r="DT115" s="58"/>
      <c r="DU115" s="58"/>
      <c r="DV115" s="58"/>
      <c r="DW115" s="58"/>
      <c r="DX115" s="58"/>
      <c r="DY115" s="58"/>
      <c r="DZ115" s="58"/>
      <c r="EA115" s="58">
        <v>820.5797</v>
      </c>
      <c r="EB115" s="58">
        <v>260.15249999999997</v>
      </c>
      <c r="EC115" s="58">
        <v>356.08690000000001</v>
      </c>
      <c r="ED115" s="58"/>
      <c r="EE115" s="58">
        <v>526.68079999999998</v>
      </c>
      <c r="EF115" s="58"/>
      <c r="EG115" s="58">
        <v>821.83370000000002</v>
      </c>
      <c r="EH115" s="58"/>
      <c r="EI115" s="58">
        <v>1508.6579999999999</v>
      </c>
      <c r="EJ115" s="58"/>
      <c r="EK115" s="58"/>
      <c r="EL115" s="58"/>
      <c r="EM115" s="58"/>
      <c r="EN115" s="58"/>
      <c r="EO115" s="58"/>
      <c r="EP115" s="58"/>
      <c r="EQ115" s="58"/>
      <c r="ER115" s="58"/>
      <c r="ES115" s="58"/>
      <c r="ET115" s="58"/>
      <c r="EU115" s="58"/>
      <c r="EV115" s="58"/>
      <c r="EW115" s="58"/>
      <c r="EX115" s="58"/>
      <c r="EY115" s="58"/>
      <c r="EZ115" s="58"/>
      <c r="FA115" s="58"/>
      <c r="FB115" s="58">
        <v>488.42320000000001</v>
      </c>
      <c r="FC115" s="58"/>
      <c r="FD115" s="58">
        <v>2643.404</v>
      </c>
      <c r="FE115" s="58"/>
      <c r="FF115" s="58">
        <v>442.7122</v>
      </c>
      <c r="FG115" s="58"/>
      <c r="FH115" s="58">
        <v>2216.4340000000002</v>
      </c>
      <c r="FI115" s="58"/>
      <c r="FJ115" s="58"/>
      <c r="FK115" s="58">
        <v>249.08590000000001</v>
      </c>
      <c r="FL115" s="58"/>
      <c r="FM115" s="58"/>
      <c r="FN115" s="58">
        <v>1725.66</v>
      </c>
      <c r="FO115" s="58"/>
      <c r="FP115" s="58"/>
      <c r="FQ115" s="58"/>
      <c r="FR115" s="58"/>
      <c r="FS115" s="58">
        <v>1208.028</v>
      </c>
      <c r="FT115" s="58">
        <v>876.34870000000001</v>
      </c>
      <c r="FU115" s="58"/>
      <c r="FV115" s="58"/>
      <c r="FW115" s="58"/>
      <c r="FX115" s="58"/>
      <c r="FY115" s="58"/>
      <c r="FZ115" s="58"/>
      <c r="GA115" s="58"/>
      <c r="GB115" s="58"/>
      <c r="GC115" s="58"/>
      <c r="GD115" s="58"/>
      <c r="GE115" s="58"/>
      <c r="GF115" s="58">
        <v>833.00390000000004</v>
      </c>
      <c r="GG115" s="58"/>
      <c r="GH115" s="58"/>
      <c r="GI115" s="58"/>
      <c r="GJ115" s="58">
        <v>1453.954</v>
      </c>
      <c r="GK115" s="58">
        <v>1989.597</v>
      </c>
      <c r="GL115" s="58"/>
      <c r="GM115" s="58"/>
      <c r="GN115" s="58"/>
      <c r="GO115" s="58"/>
      <c r="GP115" s="58"/>
      <c r="GQ115" s="58"/>
      <c r="GR115" s="58"/>
      <c r="GS115" s="58">
        <v>602.04520000000002</v>
      </c>
      <c r="GT115" s="58"/>
      <c r="GU115" s="58">
        <v>563.98720000000003</v>
      </c>
      <c r="GV115" s="58"/>
      <c r="GW115" s="58"/>
      <c r="GX115" s="58"/>
      <c r="GY115" s="58">
        <v>511.51620000000003</v>
      </c>
      <c r="GZ115" s="58">
        <v>911.56449999999995</v>
      </c>
      <c r="HA115" s="58"/>
      <c r="HB115" s="58"/>
      <c r="HC115" s="58"/>
      <c r="HD115" s="58">
        <v>492.53429999999997</v>
      </c>
      <c r="HE115" s="58"/>
      <c r="HF115" s="58">
        <v>1069.268</v>
      </c>
      <c r="HG115" s="58"/>
      <c r="HH115" s="58"/>
      <c r="HI115" s="58"/>
      <c r="HJ115" s="58"/>
      <c r="HK115" s="58"/>
      <c r="HL115" s="58"/>
      <c r="HM115" s="58"/>
      <c r="HN115" s="58"/>
      <c r="HO115" s="58"/>
      <c r="HP115" s="58">
        <v>1093.046</v>
      </c>
      <c r="HQ115" s="58">
        <v>772.57090000000005</v>
      </c>
      <c r="HR115" s="58"/>
      <c r="HS115" s="58"/>
      <c r="HT115" s="2"/>
    </row>
    <row r="116" spans="1:228" x14ac:dyDescent="0.75">
      <c r="A116" s="95">
        <f t="shared" si="10"/>
        <v>530</v>
      </c>
      <c r="B116" s="2" t="str">
        <f t="shared" si="10"/>
        <v>Cherries, sour</v>
      </c>
      <c r="C116" s="60">
        <f t="shared" si="9"/>
        <v>0</v>
      </c>
      <c r="D116" s="40" t="str">
        <f t="shared" si="13"/>
        <v/>
      </c>
      <c r="E116" s="40" t="str">
        <f t="shared" si="12"/>
        <v/>
      </c>
      <c r="F116" s="40" t="str">
        <f t="shared" si="12"/>
        <v/>
      </c>
      <c r="G116" s="40" t="str">
        <f t="shared" si="12"/>
        <v/>
      </c>
      <c r="H116" s="40" t="str">
        <f t="shared" si="12"/>
        <v/>
      </c>
      <c r="I116" s="40" t="str">
        <f t="shared" si="12"/>
        <v/>
      </c>
      <c r="J116" s="40" t="str">
        <f t="shared" si="12"/>
        <v/>
      </c>
      <c r="K116" s="40" t="str">
        <f t="shared" si="12"/>
        <v/>
      </c>
      <c r="L116" s="2"/>
      <c r="M116" s="70" t="s">
        <v>510</v>
      </c>
      <c r="N116" s="70" t="s">
        <v>577</v>
      </c>
      <c r="O116" s="2" t="s">
        <v>4</v>
      </c>
      <c r="P116" s="58">
        <v>530</v>
      </c>
      <c r="Q116" s="60" t="s">
        <v>890</v>
      </c>
      <c r="R116" s="60"/>
      <c r="S116" s="60"/>
      <c r="T116" s="60">
        <v>613.60109999999997</v>
      </c>
      <c r="U116" s="60"/>
      <c r="V116" s="60"/>
      <c r="W116" s="60"/>
      <c r="X116" s="60"/>
      <c r="Y116" s="60"/>
      <c r="Z116" s="60"/>
      <c r="AA116" s="60">
        <v>3910.7539999999999</v>
      </c>
      <c r="AB116" s="60">
        <v>946.10599999999999</v>
      </c>
      <c r="AC116" s="60"/>
      <c r="AD116" s="60"/>
      <c r="AE116" s="60"/>
      <c r="AF116" s="60"/>
      <c r="AG116" s="60"/>
      <c r="AH116" s="60">
        <v>381.17939999999999</v>
      </c>
      <c r="AI116" s="60"/>
      <c r="AJ116" s="60"/>
      <c r="AK116" s="60">
        <v>511.59519999999998</v>
      </c>
      <c r="AL116" s="60">
        <v>960.12159999999994</v>
      </c>
      <c r="AM116" s="60"/>
      <c r="AN116" s="60"/>
      <c r="AO116" s="60">
        <v>1688.8219999999999</v>
      </c>
      <c r="AP116" s="60"/>
      <c r="AQ116" s="60"/>
      <c r="AR116" s="60"/>
      <c r="AS116" s="60"/>
      <c r="AT116" s="60"/>
      <c r="AU116" s="60"/>
      <c r="AV116" s="60">
        <v>735.48140000000001</v>
      </c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>
        <v>2461.721</v>
      </c>
      <c r="BM116" s="60"/>
      <c r="BN116" s="60"/>
      <c r="BO116" s="60">
        <v>331.78440000000001</v>
      </c>
      <c r="BP116" s="60"/>
      <c r="BQ116" s="60"/>
      <c r="BR116" s="60"/>
      <c r="BS116" s="58"/>
      <c r="BT116" s="58"/>
      <c r="BU116" s="58"/>
      <c r="BV116" s="58">
        <v>6039.8379999999997</v>
      </c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>
        <v>2251.7800000000002</v>
      </c>
      <c r="CN116" s="58"/>
      <c r="CO116" s="58"/>
      <c r="CP116" s="58"/>
      <c r="CQ116" s="58"/>
      <c r="CR116" s="58"/>
      <c r="CS116" s="58"/>
      <c r="CT116" s="58">
        <v>419.37209999999999</v>
      </c>
      <c r="CU116" s="58"/>
      <c r="CV116" s="58">
        <v>401.15719999999999</v>
      </c>
      <c r="CW116" s="58"/>
      <c r="CX116" s="58"/>
      <c r="CY116" s="58"/>
      <c r="CZ116" s="58">
        <v>1136.5050000000001</v>
      </c>
      <c r="DA116" s="58"/>
      <c r="DB116" s="58"/>
      <c r="DC116" s="58"/>
      <c r="DD116" s="58">
        <v>1431.029</v>
      </c>
      <c r="DE116" s="58"/>
      <c r="DF116" s="58"/>
      <c r="DG116" s="58"/>
      <c r="DH116" s="58">
        <v>590.61940000000004</v>
      </c>
      <c r="DI116" s="58"/>
      <c r="DJ116" s="58"/>
      <c r="DK116" s="58"/>
      <c r="DL116" s="58"/>
      <c r="DM116" s="58"/>
      <c r="DN116" s="58"/>
      <c r="DO116" s="58"/>
      <c r="DP116" s="58"/>
      <c r="DQ116" s="58"/>
      <c r="DR116" s="58"/>
      <c r="DS116" s="58"/>
      <c r="DT116" s="58"/>
      <c r="DU116" s="58"/>
      <c r="DV116" s="58"/>
      <c r="DW116" s="58"/>
      <c r="DX116" s="58"/>
      <c r="DY116" s="58"/>
      <c r="DZ116" s="58"/>
      <c r="EA116" s="58"/>
      <c r="EB116" s="58">
        <v>337.8297</v>
      </c>
      <c r="EC116" s="58"/>
      <c r="ED116" s="58"/>
      <c r="EE116" s="58"/>
      <c r="EF116" s="58"/>
      <c r="EG116" s="58">
        <v>460.15589999999997</v>
      </c>
      <c r="EH116" s="58"/>
      <c r="EI116" s="58"/>
      <c r="EJ116" s="58"/>
      <c r="EK116" s="58"/>
      <c r="EL116" s="58"/>
      <c r="EM116" s="58"/>
      <c r="EN116" s="58"/>
      <c r="EO116" s="58"/>
      <c r="EP116" s="58"/>
      <c r="EQ116" s="58"/>
      <c r="ER116" s="58"/>
      <c r="ES116" s="58"/>
      <c r="ET116" s="58"/>
      <c r="EU116" s="58"/>
      <c r="EV116" s="58"/>
      <c r="EW116" s="58"/>
      <c r="EX116" s="58"/>
      <c r="EY116" s="58"/>
      <c r="EZ116" s="58"/>
      <c r="FA116" s="58"/>
      <c r="FB116" s="58"/>
      <c r="FC116" s="58"/>
      <c r="FD116" s="58"/>
      <c r="FE116" s="58"/>
      <c r="FF116" s="58"/>
      <c r="FG116" s="58"/>
      <c r="FH116" s="58">
        <v>502.45890000000003</v>
      </c>
      <c r="FI116" s="58"/>
      <c r="FJ116" s="58"/>
      <c r="FK116" s="58">
        <v>389.5453</v>
      </c>
      <c r="FL116" s="58"/>
      <c r="FM116" s="58"/>
      <c r="FN116" s="58">
        <v>2253.4189999999999</v>
      </c>
      <c r="FO116" s="58"/>
      <c r="FP116" s="58"/>
      <c r="FQ116" s="58"/>
      <c r="FR116" s="58"/>
      <c r="FS116" s="58"/>
      <c r="FT116" s="58">
        <v>876.34879999999998</v>
      </c>
      <c r="FU116" s="58"/>
      <c r="FV116" s="58"/>
      <c r="FW116" s="58"/>
      <c r="FX116" s="58"/>
      <c r="FY116" s="58"/>
      <c r="FZ116" s="58"/>
      <c r="GA116" s="58"/>
      <c r="GB116" s="58"/>
      <c r="GC116" s="58"/>
      <c r="GD116" s="58"/>
      <c r="GE116" s="58"/>
      <c r="GF116" s="58">
        <v>1141.7560000000001</v>
      </c>
      <c r="GG116" s="58"/>
      <c r="GH116" s="58"/>
      <c r="GI116" s="58"/>
      <c r="GJ116" s="58">
        <v>824.97810000000004</v>
      </c>
      <c r="GK116" s="58">
        <v>1337.2429999999999</v>
      </c>
      <c r="GL116" s="58"/>
      <c r="GM116" s="58"/>
      <c r="GN116" s="58"/>
      <c r="GO116" s="58"/>
      <c r="GP116" s="58"/>
      <c r="GQ116" s="58"/>
      <c r="GR116" s="58"/>
      <c r="GS116" s="58"/>
      <c r="GT116" s="58"/>
      <c r="GU116" s="58"/>
      <c r="GV116" s="58"/>
      <c r="GW116" s="58"/>
      <c r="GX116" s="58"/>
      <c r="GY116" s="58"/>
      <c r="GZ116" s="58">
        <v>791.62919999999997</v>
      </c>
      <c r="HA116" s="58"/>
      <c r="HB116" s="58"/>
      <c r="HC116" s="58"/>
      <c r="HD116" s="58">
        <v>523.42639999999994</v>
      </c>
      <c r="HE116" s="58"/>
      <c r="HF116" s="58">
        <v>711.40030000000002</v>
      </c>
      <c r="HG116" s="58"/>
      <c r="HH116" s="58"/>
      <c r="HI116" s="58"/>
      <c r="HJ116" s="58"/>
      <c r="HK116" s="58"/>
      <c r="HL116" s="58"/>
      <c r="HM116" s="58"/>
      <c r="HN116" s="58"/>
      <c r="HO116" s="58"/>
      <c r="HP116" s="58"/>
      <c r="HQ116" s="58"/>
      <c r="HR116" s="58"/>
      <c r="HS116" s="58"/>
      <c r="HT116" s="2"/>
    </row>
    <row r="117" spans="1:228" x14ac:dyDescent="0.75">
      <c r="A117" s="95">
        <f t="shared" si="10"/>
        <v>531</v>
      </c>
      <c r="B117" s="2" t="str">
        <f t="shared" si="10"/>
        <v>Cherries</v>
      </c>
      <c r="C117" s="60">
        <f t="shared" si="9"/>
        <v>4948.2209999999995</v>
      </c>
      <c r="D117" s="40" t="str">
        <f t="shared" si="13"/>
        <v/>
      </c>
      <c r="E117" s="40" t="str">
        <f t="shared" si="12"/>
        <v/>
      </c>
      <c r="F117" s="40">
        <f t="shared" si="12"/>
        <v>4948.2209999999995</v>
      </c>
      <c r="G117" s="40" t="str">
        <f t="shared" si="12"/>
        <v/>
      </c>
      <c r="H117" s="40" t="str">
        <f t="shared" si="12"/>
        <v/>
      </c>
      <c r="I117" s="40" t="str">
        <f t="shared" si="12"/>
        <v/>
      </c>
      <c r="J117" s="40" t="str">
        <f t="shared" si="12"/>
        <v/>
      </c>
      <c r="K117" s="40" t="str">
        <f t="shared" si="12"/>
        <v/>
      </c>
      <c r="L117" s="2"/>
      <c r="M117" s="70" t="s">
        <v>511</v>
      </c>
      <c r="N117" s="70" t="s">
        <v>579</v>
      </c>
      <c r="O117" s="2" t="s">
        <v>4</v>
      </c>
      <c r="P117" s="58">
        <v>531</v>
      </c>
      <c r="Q117" s="60" t="s">
        <v>891</v>
      </c>
      <c r="R117" s="60"/>
      <c r="S117" s="60"/>
      <c r="T117" s="60">
        <v>1091.615</v>
      </c>
      <c r="U117" s="60"/>
      <c r="V117" s="60">
        <v>948.83450000000005</v>
      </c>
      <c r="W117" s="60">
        <v>834.72220000000004</v>
      </c>
      <c r="X117" s="60"/>
      <c r="Y117" s="60"/>
      <c r="Z117" s="60">
        <v>8019.6719999999996</v>
      </c>
      <c r="AA117" s="60">
        <v>4551.4390000000003</v>
      </c>
      <c r="AB117" s="60">
        <v>936.85410000000002</v>
      </c>
      <c r="AC117" s="60"/>
      <c r="AD117" s="60">
        <v>2313.8429999999998</v>
      </c>
      <c r="AE117" s="60"/>
      <c r="AF117" s="60"/>
      <c r="AG117" s="60"/>
      <c r="AH117" s="60">
        <v>621.98739999999998</v>
      </c>
      <c r="AI117" s="60"/>
      <c r="AJ117" s="60"/>
      <c r="AK117" s="60">
        <v>1872.826</v>
      </c>
      <c r="AL117" s="60">
        <v>1700.5820000000001</v>
      </c>
      <c r="AM117" s="60"/>
      <c r="AN117" s="60"/>
      <c r="AO117" s="60">
        <v>1682.5889999999999</v>
      </c>
      <c r="AP117" s="60"/>
      <c r="AQ117" s="60"/>
      <c r="AR117" s="60"/>
      <c r="AS117" s="60"/>
      <c r="AT117" s="60"/>
      <c r="AU117" s="60"/>
      <c r="AV117" s="60">
        <v>2712.4960000000001</v>
      </c>
      <c r="AW117" s="60">
        <v>4360.1239999999998</v>
      </c>
      <c r="AX117" s="60">
        <v>2212.6179999999999</v>
      </c>
      <c r="AY117" s="60">
        <v>7305.4489999999996</v>
      </c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>
        <v>4787.0010000000002</v>
      </c>
      <c r="BL117" s="60">
        <v>3200.77</v>
      </c>
      <c r="BM117" s="60"/>
      <c r="BN117" s="60"/>
      <c r="BO117" s="60">
        <v>5263.6360000000004</v>
      </c>
      <c r="BP117" s="60"/>
      <c r="BQ117" s="60">
        <v>1355.1210000000001</v>
      </c>
      <c r="BR117" s="60"/>
      <c r="BS117" s="58"/>
      <c r="BT117" s="58"/>
      <c r="BU117" s="58"/>
      <c r="BV117" s="58">
        <v>1757.9390000000001</v>
      </c>
      <c r="BW117" s="58">
        <v>1515.046</v>
      </c>
      <c r="BX117" s="58"/>
      <c r="BY117" s="58"/>
      <c r="BZ117" s="58"/>
      <c r="CA117" s="58">
        <v>3121.96</v>
      </c>
      <c r="CB117" s="58"/>
      <c r="CC117" s="58"/>
      <c r="CD117" s="58"/>
      <c r="CE117" s="58">
        <v>5887.2259999999997</v>
      </c>
      <c r="CF117" s="58">
        <v>668.79920000000004</v>
      </c>
      <c r="CG117" s="58"/>
      <c r="CH117" s="58"/>
      <c r="CI117" s="58"/>
      <c r="CJ117" s="58"/>
      <c r="CK117" s="58"/>
      <c r="CL117" s="58"/>
      <c r="CM117" s="58">
        <v>2555.4029999999998</v>
      </c>
      <c r="CN117" s="58"/>
      <c r="CO117" s="58"/>
      <c r="CP117" s="58"/>
      <c r="CQ117" s="58"/>
      <c r="CR117" s="58">
        <v>1636.6510000000001</v>
      </c>
      <c r="CS117" s="58"/>
      <c r="CT117" s="58">
        <v>2145.3150000000001</v>
      </c>
      <c r="CU117" s="58"/>
      <c r="CV117" s="58">
        <v>968.13319999999999</v>
      </c>
      <c r="CW117" s="58"/>
      <c r="CX117" s="58">
        <v>1303.1759999999999</v>
      </c>
      <c r="CY117" s="58"/>
      <c r="CZ117" s="58">
        <v>1577.01</v>
      </c>
      <c r="DA117" s="58"/>
      <c r="DB117" s="58"/>
      <c r="DC117" s="58">
        <v>5976.8</v>
      </c>
      <c r="DD117" s="58">
        <v>1432.1949999999999</v>
      </c>
      <c r="DE117" s="58"/>
      <c r="DF117" s="58">
        <v>1401.441</v>
      </c>
      <c r="DG117" s="58">
        <v>17540.29</v>
      </c>
      <c r="DH117" s="58">
        <v>4813.1130000000003</v>
      </c>
      <c r="DI117" s="58"/>
      <c r="DJ117" s="58">
        <v>395.74599999999998</v>
      </c>
      <c r="DK117" s="58"/>
      <c r="DL117" s="58"/>
      <c r="DM117" s="58"/>
      <c r="DN117" s="58"/>
      <c r="DO117" s="58"/>
      <c r="DP117" s="58"/>
      <c r="DQ117" s="58">
        <v>1929.682</v>
      </c>
      <c r="DR117" s="58"/>
      <c r="DS117" s="58"/>
      <c r="DT117" s="58"/>
      <c r="DU117" s="58"/>
      <c r="DV117" s="58"/>
      <c r="DW117" s="58"/>
      <c r="DX117" s="58">
        <v>2970.1880000000001</v>
      </c>
      <c r="DY117" s="58">
        <v>6697.3329999999996</v>
      </c>
      <c r="DZ117" s="58">
        <v>2258.645</v>
      </c>
      <c r="EA117" s="58">
        <v>1741.72</v>
      </c>
      <c r="EB117" s="58">
        <v>401.73129999999998</v>
      </c>
      <c r="EC117" s="58"/>
      <c r="ED117" s="58"/>
      <c r="EE117" s="58">
        <v>4948.2209999999995</v>
      </c>
      <c r="EF117" s="58"/>
      <c r="EG117" s="58">
        <v>769.72910000000002</v>
      </c>
      <c r="EH117" s="58"/>
      <c r="EI117" s="58"/>
      <c r="EJ117" s="58"/>
      <c r="EK117" s="58"/>
      <c r="EL117" s="58"/>
      <c r="EM117" s="58"/>
      <c r="EN117" s="58"/>
      <c r="EO117" s="58"/>
      <c r="EP117" s="58"/>
      <c r="EQ117" s="58"/>
      <c r="ER117" s="58"/>
      <c r="ES117" s="58"/>
      <c r="ET117" s="58"/>
      <c r="EU117" s="58"/>
      <c r="EV117" s="58"/>
      <c r="EW117" s="58"/>
      <c r="EX117" s="58"/>
      <c r="EY117" s="58"/>
      <c r="EZ117" s="58">
        <v>756.41060000000004</v>
      </c>
      <c r="FA117" s="58">
        <v>8750.4599999999991</v>
      </c>
      <c r="FB117" s="58"/>
      <c r="FC117" s="58"/>
      <c r="FD117" s="58">
        <v>7345.5020000000004</v>
      </c>
      <c r="FE117" s="58"/>
      <c r="FF117" s="58">
        <v>730.44709999999998</v>
      </c>
      <c r="FG117" s="58"/>
      <c r="FH117" s="58">
        <v>10994.39</v>
      </c>
      <c r="FI117" s="58"/>
      <c r="FJ117" s="58"/>
      <c r="FK117" s="58">
        <v>1463.317</v>
      </c>
      <c r="FL117" s="58"/>
      <c r="FM117" s="58"/>
      <c r="FN117" s="58">
        <v>1958.404</v>
      </c>
      <c r="FO117" s="58"/>
      <c r="FP117" s="58"/>
      <c r="FQ117" s="58"/>
      <c r="FR117" s="58"/>
      <c r="FS117" s="58">
        <v>1816.902</v>
      </c>
      <c r="FT117" s="58">
        <v>876.34879999999998</v>
      </c>
      <c r="FU117" s="58"/>
      <c r="FV117" s="58"/>
      <c r="FW117" s="58"/>
      <c r="FX117" s="58"/>
      <c r="FY117" s="58"/>
      <c r="FZ117" s="58"/>
      <c r="GA117" s="58"/>
      <c r="GB117" s="58"/>
      <c r="GC117" s="58"/>
      <c r="GD117" s="58"/>
      <c r="GE117" s="58"/>
      <c r="GF117" s="58"/>
      <c r="GG117" s="58"/>
      <c r="GH117" s="58"/>
      <c r="GI117" s="58"/>
      <c r="GJ117" s="58">
        <v>1413.039</v>
      </c>
      <c r="GK117" s="58">
        <v>3350.0010000000002</v>
      </c>
      <c r="GL117" s="58">
        <v>699.6549</v>
      </c>
      <c r="GM117" s="58"/>
      <c r="GN117" s="58"/>
      <c r="GO117" s="58"/>
      <c r="GP117" s="58"/>
      <c r="GQ117" s="58"/>
      <c r="GR117" s="58"/>
      <c r="GS117" s="58"/>
      <c r="GT117" s="58"/>
      <c r="GU117" s="58"/>
      <c r="GV117" s="58"/>
      <c r="GW117" s="58"/>
      <c r="GX117" s="58"/>
      <c r="GY117" s="58">
        <v>2014.07</v>
      </c>
      <c r="GZ117" s="58">
        <v>1337.2829999999999</v>
      </c>
      <c r="HA117" s="58"/>
      <c r="HB117" s="58"/>
      <c r="HC117" s="58"/>
      <c r="HD117" s="58">
        <v>523.42629999999997</v>
      </c>
      <c r="HE117" s="58"/>
      <c r="HF117" s="58">
        <v>2368.98</v>
      </c>
      <c r="HG117" s="58"/>
      <c r="HH117" s="58"/>
      <c r="HI117" s="58"/>
      <c r="HJ117" s="58"/>
      <c r="HK117" s="58"/>
      <c r="HL117" s="58"/>
      <c r="HM117" s="58"/>
      <c r="HN117" s="58"/>
      <c r="HO117" s="58"/>
      <c r="HP117" s="58"/>
      <c r="HQ117" s="58">
        <v>3169.9630000000002</v>
      </c>
      <c r="HR117" s="58"/>
      <c r="HS117" s="58"/>
      <c r="HT117" s="2"/>
    </row>
    <row r="118" spans="1:228" x14ac:dyDescent="0.75">
      <c r="A118" s="95">
        <f t="shared" si="10"/>
        <v>534</v>
      </c>
      <c r="B118" s="2" t="str">
        <f t="shared" si="10"/>
        <v>Peaches and nectarines</v>
      </c>
      <c r="C118" s="60">
        <f t="shared" si="9"/>
        <v>497.88529999999997</v>
      </c>
      <c r="D118" s="40" t="str">
        <f t="shared" si="13"/>
        <v/>
      </c>
      <c r="E118" s="40" t="str">
        <f t="shared" si="12"/>
        <v/>
      </c>
      <c r="F118" s="40">
        <f t="shared" si="12"/>
        <v>497.88529999999997</v>
      </c>
      <c r="G118" s="40" t="str">
        <f t="shared" si="12"/>
        <v/>
      </c>
      <c r="H118" s="40" t="str">
        <f t="shared" si="12"/>
        <v/>
      </c>
      <c r="I118" s="40" t="str">
        <f t="shared" si="12"/>
        <v/>
      </c>
      <c r="J118" s="40" t="str">
        <f t="shared" si="12"/>
        <v/>
      </c>
      <c r="K118" s="40" t="str">
        <f t="shared" si="12"/>
        <v/>
      </c>
      <c r="L118" s="2"/>
      <c r="M118" s="70" t="s">
        <v>512</v>
      </c>
      <c r="N118" s="70" t="s">
        <v>581</v>
      </c>
      <c r="O118" s="2" t="s">
        <v>4</v>
      </c>
      <c r="P118" s="58">
        <v>534</v>
      </c>
      <c r="Q118" s="60" t="s">
        <v>892</v>
      </c>
      <c r="R118" s="60"/>
      <c r="S118" s="60"/>
      <c r="T118" s="60">
        <v>652.31560000000002</v>
      </c>
      <c r="U118" s="60"/>
      <c r="V118" s="60">
        <v>273.11110000000002</v>
      </c>
      <c r="W118" s="60">
        <v>441.1003</v>
      </c>
      <c r="X118" s="60"/>
      <c r="Y118" s="60"/>
      <c r="Z118" s="60">
        <v>1554.5619999999999</v>
      </c>
      <c r="AA118" s="60">
        <v>1283.857</v>
      </c>
      <c r="AB118" s="60">
        <v>642.80650000000003</v>
      </c>
      <c r="AC118" s="60"/>
      <c r="AD118" s="60"/>
      <c r="AE118" s="60"/>
      <c r="AF118" s="60"/>
      <c r="AG118" s="60"/>
      <c r="AH118" s="60">
        <v>341.88810000000001</v>
      </c>
      <c r="AI118" s="60"/>
      <c r="AJ118" s="60"/>
      <c r="AK118" s="60">
        <v>730.34529999999995</v>
      </c>
      <c r="AL118" s="60"/>
      <c r="AM118" s="60"/>
      <c r="AN118" s="60"/>
      <c r="AO118" s="60">
        <v>423.08420000000001</v>
      </c>
      <c r="AP118" s="60">
        <v>428.71499999999997</v>
      </c>
      <c r="AQ118" s="60"/>
      <c r="AR118" s="60"/>
      <c r="AS118" s="60">
        <v>552.66930000000002</v>
      </c>
      <c r="AT118" s="60"/>
      <c r="AU118" s="60"/>
      <c r="AV118" s="60">
        <v>1144.3620000000001</v>
      </c>
      <c r="AW118" s="60">
        <v>4546.4809999999998</v>
      </c>
      <c r="AX118" s="60">
        <v>1151.528</v>
      </c>
      <c r="AY118" s="60">
        <v>831.56420000000003</v>
      </c>
      <c r="AZ118" s="60"/>
      <c r="BA118" s="60">
        <v>231.04339999999999</v>
      </c>
      <c r="BB118" s="60"/>
      <c r="BC118" s="60"/>
      <c r="BD118" s="60"/>
      <c r="BE118" s="60">
        <v>1302.4580000000001</v>
      </c>
      <c r="BF118" s="60"/>
      <c r="BG118" s="60"/>
      <c r="BH118" s="60"/>
      <c r="BI118" s="60"/>
      <c r="BJ118" s="60"/>
      <c r="BK118" s="60">
        <v>1082.837</v>
      </c>
      <c r="BL118" s="60">
        <v>1301.933</v>
      </c>
      <c r="BM118" s="60"/>
      <c r="BN118" s="60"/>
      <c r="BO118" s="60"/>
      <c r="BP118" s="60"/>
      <c r="BQ118" s="60">
        <v>296.88749999999999</v>
      </c>
      <c r="BR118" s="60">
        <v>695.29430000000002</v>
      </c>
      <c r="BS118" s="58">
        <v>267.69630000000001</v>
      </c>
      <c r="BT118" s="58"/>
      <c r="BU118" s="58"/>
      <c r="BV118" s="58">
        <v>677.37130000000002</v>
      </c>
      <c r="BW118" s="58"/>
      <c r="BX118" s="58"/>
      <c r="BY118" s="58"/>
      <c r="BZ118" s="58"/>
      <c r="CA118" s="58">
        <v>1551.9480000000001</v>
      </c>
      <c r="CB118" s="58"/>
      <c r="CC118" s="58"/>
      <c r="CD118" s="58"/>
      <c r="CE118" s="58"/>
      <c r="CF118" s="58">
        <v>309.09589999999997</v>
      </c>
      <c r="CG118" s="58"/>
      <c r="CH118" s="58"/>
      <c r="CI118" s="58"/>
      <c r="CJ118" s="58"/>
      <c r="CK118" s="58"/>
      <c r="CL118" s="58"/>
      <c r="CM118" s="58">
        <v>541.70579999999995</v>
      </c>
      <c r="CN118" s="58"/>
      <c r="CO118" s="58"/>
      <c r="CP118" s="58"/>
      <c r="CQ118" s="58"/>
      <c r="CR118" s="58"/>
      <c r="CS118" s="58"/>
      <c r="CT118" s="58">
        <v>680.24069999999995</v>
      </c>
      <c r="CU118" s="58"/>
      <c r="CV118" s="58">
        <v>279.12360000000001</v>
      </c>
      <c r="CW118" s="58"/>
      <c r="CX118" s="58">
        <v>401.41309999999999</v>
      </c>
      <c r="CY118" s="58"/>
      <c r="CZ118" s="58">
        <v>981.59649999999999</v>
      </c>
      <c r="DA118" s="58">
        <v>897.58249999999998</v>
      </c>
      <c r="DB118" s="58"/>
      <c r="DC118" s="58">
        <v>1757.9559999999999</v>
      </c>
      <c r="DD118" s="58">
        <v>405.44869999999997</v>
      </c>
      <c r="DE118" s="58"/>
      <c r="DF118" s="58">
        <v>644.03750000000002</v>
      </c>
      <c r="DG118" s="58">
        <v>3619.0419999999999</v>
      </c>
      <c r="DH118" s="58">
        <v>790.05</v>
      </c>
      <c r="DI118" s="58">
        <v>312.58030000000002</v>
      </c>
      <c r="DJ118" s="58">
        <v>144.2165</v>
      </c>
      <c r="DK118" s="58"/>
      <c r="DL118" s="58"/>
      <c r="DM118" s="58"/>
      <c r="DN118" s="58">
        <v>2044.3610000000001</v>
      </c>
      <c r="DO118" s="58"/>
      <c r="DP118" s="58"/>
      <c r="DQ118" s="58">
        <v>931.01160000000004</v>
      </c>
      <c r="DR118" s="58"/>
      <c r="DS118" s="58"/>
      <c r="DT118" s="58"/>
      <c r="DU118" s="58"/>
      <c r="DV118" s="58"/>
      <c r="DW118" s="58"/>
      <c r="DX118" s="58"/>
      <c r="DY118" s="58"/>
      <c r="DZ118" s="58"/>
      <c r="EA118" s="58">
        <v>1018.991</v>
      </c>
      <c r="EB118" s="58">
        <v>197.7431</v>
      </c>
      <c r="EC118" s="58">
        <v>158.40700000000001</v>
      </c>
      <c r="ED118" s="58"/>
      <c r="EE118" s="58">
        <v>497.88529999999997</v>
      </c>
      <c r="EF118" s="58"/>
      <c r="EG118" s="58">
        <v>545.93430000000001</v>
      </c>
      <c r="EH118" s="58"/>
      <c r="EI118" s="58">
        <v>1007.573</v>
      </c>
      <c r="EJ118" s="58"/>
      <c r="EK118" s="58"/>
      <c r="EL118" s="58"/>
      <c r="EM118" s="58"/>
      <c r="EN118" s="58"/>
      <c r="EO118" s="58"/>
      <c r="EP118" s="58"/>
      <c r="EQ118" s="58"/>
      <c r="ER118" s="58"/>
      <c r="ES118" s="58"/>
      <c r="ET118" s="58"/>
      <c r="EU118" s="58"/>
      <c r="EV118" s="58"/>
      <c r="EW118" s="58"/>
      <c r="EX118" s="58"/>
      <c r="EY118" s="58"/>
      <c r="EZ118" s="58"/>
      <c r="FA118" s="58"/>
      <c r="FB118" s="58">
        <v>253.8981</v>
      </c>
      <c r="FC118" s="58"/>
      <c r="FD118" s="58">
        <v>1641.2909999999999</v>
      </c>
      <c r="FE118" s="58"/>
      <c r="FF118" s="58">
        <v>579.22810000000004</v>
      </c>
      <c r="FG118" s="58"/>
      <c r="FH118" s="58">
        <v>646.44659999999999</v>
      </c>
      <c r="FI118" s="58"/>
      <c r="FJ118" s="58"/>
      <c r="FK118" s="58">
        <v>582.61099999999999</v>
      </c>
      <c r="FL118" s="58"/>
      <c r="FM118" s="58"/>
      <c r="FN118" s="58">
        <v>1114.5530000000001</v>
      </c>
      <c r="FO118" s="58">
        <v>320.91840000000002</v>
      </c>
      <c r="FP118" s="58"/>
      <c r="FQ118" s="58"/>
      <c r="FR118" s="58"/>
      <c r="FS118" s="58">
        <v>958.67219999999998</v>
      </c>
      <c r="FT118" s="58">
        <v>876.34870000000001</v>
      </c>
      <c r="FU118" s="58"/>
      <c r="FV118" s="58"/>
      <c r="FW118" s="58"/>
      <c r="FX118" s="58"/>
      <c r="FY118" s="58"/>
      <c r="FZ118" s="58"/>
      <c r="GA118" s="58"/>
      <c r="GB118" s="58"/>
      <c r="GC118" s="58"/>
      <c r="GD118" s="58"/>
      <c r="GE118" s="58"/>
      <c r="GF118" s="58">
        <v>535.82749999999999</v>
      </c>
      <c r="GG118" s="58"/>
      <c r="GH118" s="58"/>
      <c r="GI118" s="58"/>
      <c r="GJ118" s="58">
        <v>632.32590000000005</v>
      </c>
      <c r="GK118" s="58">
        <v>902.67960000000005</v>
      </c>
      <c r="GL118" s="58"/>
      <c r="GM118" s="58"/>
      <c r="GN118" s="58"/>
      <c r="GO118" s="58"/>
      <c r="GP118" s="58"/>
      <c r="GQ118" s="58"/>
      <c r="GR118" s="58"/>
      <c r="GS118" s="58">
        <v>1396.6890000000001</v>
      </c>
      <c r="GT118" s="58"/>
      <c r="GU118" s="58">
        <v>586.45609999999999</v>
      </c>
      <c r="GV118" s="58"/>
      <c r="GW118" s="58"/>
      <c r="GX118" s="58"/>
      <c r="GY118" s="58">
        <v>493.96960000000001</v>
      </c>
      <c r="GZ118" s="58">
        <v>642.05669999999998</v>
      </c>
      <c r="HA118" s="58"/>
      <c r="HB118" s="58"/>
      <c r="HC118" s="58"/>
      <c r="HD118" s="58">
        <v>458.6157</v>
      </c>
      <c r="HE118" s="58">
        <v>1290.595</v>
      </c>
      <c r="HF118" s="58">
        <v>858.27239999999995</v>
      </c>
      <c r="HG118" s="58"/>
      <c r="HH118" s="58"/>
      <c r="HI118" s="58">
        <v>3990.6959999999999</v>
      </c>
      <c r="HJ118" s="58"/>
      <c r="HK118" s="58"/>
      <c r="HL118" s="58"/>
      <c r="HM118" s="58"/>
      <c r="HN118" s="58"/>
      <c r="HO118" s="58"/>
      <c r="HP118" s="58">
        <v>2341.4580000000001</v>
      </c>
      <c r="HQ118" s="58">
        <v>503.1884</v>
      </c>
      <c r="HR118" s="58"/>
      <c r="HS118" s="58"/>
      <c r="HT118" s="2"/>
    </row>
    <row r="119" spans="1:228" x14ac:dyDescent="0.75">
      <c r="A119" s="95">
        <f t="shared" si="10"/>
        <v>536</v>
      </c>
      <c r="B119" s="2" t="str">
        <f t="shared" si="10"/>
        <v>Plums and sloes</v>
      </c>
      <c r="C119" s="60">
        <f t="shared" si="9"/>
        <v>301.39659999999998</v>
      </c>
      <c r="D119" s="40" t="str">
        <f t="shared" si="13"/>
        <v/>
      </c>
      <c r="E119" s="40" t="str">
        <f t="shared" si="12"/>
        <v/>
      </c>
      <c r="F119" s="40">
        <f t="shared" si="12"/>
        <v>301.39659999999998</v>
      </c>
      <c r="G119" s="40" t="str">
        <f t="shared" si="12"/>
        <v/>
      </c>
      <c r="H119" s="40" t="str">
        <f t="shared" si="12"/>
        <v/>
      </c>
      <c r="I119" s="40" t="str">
        <f t="shared" si="12"/>
        <v/>
      </c>
      <c r="J119" s="40" t="str">
        <f t="shared" si="12"/>
        <v/>
      </c>
      <c r="K119" s="40" t="str">
        <f t="shared" si="12"/>
        <v/>
      </c>
      <c r="L119" s="2"/>
      <c r="M119" s="70" t="s">
        <v>1035</v>
      </c>
      <c r="N119" s="70" t="s">
        <v>1066</v>
      </c>
      <c r="O119" s="2" t="s">
        <v>4</v>
      </c>
      <c r="P119" s="58">
        <v>536</v>
      </c>
      <c r="Q119" s="60" t="s">
        <v>893</v>
      </c>
      <c r="R119" s="60"/>
      <c r="S119" s="60"/>
      <c r="T119" s="60">
        <v>381.0634</v>
      </c>
      <c r="U119" s="60"/>
      <c r="V119" s="60">
        <v>244.2336</v>
      </c>
      <c r="W119" s="60">
        <v>336.87150000000003</v>
      </c>
      <c r="X119" s="60"/>
      <c r="Y119" s="60"/>
      <c r="Z119" s="60">
        <v>2404.6640000000002</v>
      </c>
      <c r="AA119" s="60">
        <v>1698.6590000000001</v>
      </c>
      <c r="AB119" s="60">
        <v>396.3159</v>
      </c>
      <c r="AC119" s="60"/>
      <c r="AD119" s="60">
        <v>887.58109999999999</v>
      </c>
      <c r="AE119" s="60"/>
      <c r="AF119" s="60"/>
      <c r="AG119" s="60"/>
      <c r="AH119" s="60">
        <v>248.67490000000001</v>
      </c>
      <c r="AI119" s="60"/>
      <c r="AJ119" s="60"/>
      <c r="AK119" s="60">
        <v>570.47799999999995</v>
      </c>
      <c r="AL119" s="60">
        <v>568.67989999999998</v>
      </c>
      <c r="AM119" s="60"/>
      <c r="AN119" s="60"/>
      <c r="AO119" s="60">
        <v>789.56399999999996</v>
      </c>
      <c r="AP119" s="60"/>
      <c r="AQ119" s="60"/>
      <c r="AR119" s="60"/>
      <c r="AS119" s="60">
        <v>415.892</v>
      </c>
      <c r="AT119" s="60"/>
      <c r="AU119" s="60"/>
      <c r="AV119" s="60">
        <v>1230.9960000000001</v>
      </c>
      <c r="AW119" s="60">
        <v>2113.9760000000001</v>
      </c>
      <c r="AX119" s="60">
        <v>633.45060000000001</v>
      </c>
      <c r="AY119" s="60">
        <v>839.51840000000004</v>
      </c>
      <c r="AZ119" s="60"/>
      <c r="BA119" s="60">
        <v>172.61609999999999</v>
      </c>
      <c r="BB119" s="60"/>
      <c r="BC119" s="60"/>
      <c r="BD119" s="60"/>
      <c r="BE119" s="60">
        <v>597.17909999999995</v>
      </c>
      <c r="BF119" s="60"/>
      <c r="BG119" s="60"/>
      <c r="BH119" s="60"/>
      <c r="BI119" s="60"/>
      <c r="BJ119" s="60"/>
      <c r="BK119" s="60">
        <v>1043.4590000000001</v>
      </c>
      <c r="BL119" s="60">
        <v>766.24069999999995</v>
      </c>
      <c r="BM119" s="60"/>
      <c r="BN119" s="60"/>
      <c r="BO119" s="60">
        <v>1974.23</v>
      </c>
      <c r="BP119" s="60"/>
      <c r="BQ119" s="60">
        <v>319.7953</v>
      </c>
      <c r="BR119" s="60">
        <v>892.38369999999998</v>
      </c>
      <c r="BS119" s="58">
        <v>679.40380000000005</v>
      </c>
      <c r="BT119" s="58"/>
      <c r="BU119" s="58"/>
      <c r="BV119" s="58">
        <v>668.34280000000001</v>
      </c>
      <c r="BW119" s="58">
        <v>503.7054</v>
      </c>
      <c r="BX119" s="58"/>
      <c r="BY119" s="58"/>
      <c r="BZ119" s="58"/>
      <c r="CA119" s="58">
        <v>1578.1980000000001</v>
      </c>
      <c r="CB119" s="58"/>
      <c r="CC119" s="58"/>
      <c r="CD119" s="58"/>
      <c r="CE119" s="58">
        <v>1914.8150000000001</v>
      </c>
      <c r="CF119" s="58">
        <v>381.71210000000002</v>
      </c>
      <c r="CG119" s="58"/>
      <c r="CH119" s="58"/>
      <c r="CI119" s="58"/>
      <c r="CJ119" s="58"/>
      <c r="CK119" s="58"/>
      <c r="CL119" s="58"/>
      <c r="CM119" s="58">
        <v>563.12950000000001</v>
      </c>
      <c r="CN119" s="58">
        <v>571.25890000000004</v>
      </c>
      <c r="CO119" s="58"/>
      <c r="CP119" s="58"/>
      <c r="CQ119" s="58"/>
      <c r="CR119" s="58"/>
      <c r="CS119" s="58"/>
      <c r="CT119" s="58">
        <v>343.012</v>
      </c>
      <c r="CU119" s="58"/>
      <c r="CV119" s="58">
        <v>226.5719</v>
      </c>
      <c r="CW119" s="58"/>
      <c r="CX119" s="58">
        <v>401.87</v>
      </c>
      <c r="CY119" s="58"/>
      <c r="CZ119" s="58">
        <v>777.12300000000005</v>
      </c>
      <c r="DA119" s="58">
        <v>739.01980000000003</v>
      </c>
      <c r="DB119" s="58"/>
      <c r="DC119" s="58">
        <v>2268.2939999999999</v>
      </c>
      <c r="DD119" s="58">
        <v>406.31189999999998</v>
      </c>
      <c r="DE119" s="58"/>
      <c r="DF119" s="58">
        <v>807.02809999999999</v>
      </c>
      <c r="DG119" s="58">
        <v>3799.6970000000001</v>
      </c>
      <c r="DH119" s="58">
        <v>615.98800000000006</v>
      </c>
      <c r="DI119" s="58">
        <v>215.7664</v>
      </c>
      <c r="DJ119" s="58">
        <v>145.79089999999999</v>
      </c>
      <c r="DK119" s="58"/>
      <c r="DL119" s="58"/>
      <c r="DM119" s="58"/>
      <c r="DN119" s="58">
        <v>1690.7429999999999</v>
      </c>
      <c r="DO119" s="58"/>
      <c r="DP119" s="58"/>
      <c r="DQ119" s="58">
        <v>1220.307</v>
      </c>
      <c r="DR119" s="58"/>
      <c r="DS119" s="58"/>
      <c r="DT119" s="58"/>
      <c r="DU119" s="58"/>
      <c r="DV119" s="58"/>
      <c r="DW119" s="58"/>
      <c r="DX119" s="58">
        <v>1030.1320000000001</v>
      </c>
      <c r="DY119" s="58">
        <v>1493.335</v>
      </c>
      <c r="DZ119" s="58">
        <v>1381.2260000000001</v>
      </c>
      <c r="EA119" s="58">
        <v>922.69569999999999</v>
      </c>
      <c r="EB119" s="58">
        <v>124.0365</v>
      </c>
      <c r="EC119" s="58">
        <v>353.25760000000002</v>
      </c>
      <c r="ED119" s="58"/>
      <c r="EE119" s="58">
        <v>301.39659999999998</v>
      </c>
      <c r="EF119" s="58"/>
      <c r="EG119" s="58">
        <v>285.28620000000001</v>
      </c>
      <c r="EH119" s="58"/>
      <c r="EI119" s="58"/>
      <c r="EJ119" s="58"/>
      <c r="EK119" s="58"/>
      <c r="EL119" s="58"/>
      <c r="EM119" s="58"/>
      <c r="EN119" s="58"/>
      <c r="EO119" s="58"/>
      <c r="EP119" s="58"/>
      <c r="EQ119" s="58"/>
      <c r="ER119" s="58"/>
      <c r="ES119" s="58"/>
      <c r="ET119" s="58"/>
      <c r="EU119" s="58"/>
      <c r="EV119" s="58"/>
      <c r="EW119" s="58"/>
      <c r="EX119" s="58"/>
      <c r="EY119" s="58"/>
      <c r="EZ119" s="58">
        <v>546.66589999999997</v>
      </c>
      <c r="FA119" s="58">
        <v>4201.192</v>
      </c>
      <c r="FB119" s="58">
        <v>244.9845</v>
      </c>
      <c r="FC119" s="58"/>
      <c r="FD119" s="58">
        <v>2973.8850000000002</v>
      </c>
      <c r="FE119" s="58"/>
      <c r="FF119" s="58">
        <v>621.83190000000002</v>
      </c>
      <c r="FG119" s="58"/>
      <c r="FH119" s="58">
        <v>508.97590000000002</v>
      </c>
      <c r="FI119" s="58"/>
      <c r="FJ119" s="58"/>
      <c r="FK119" s="58">
        <v>314.14999999999998</v>
      </c>
      <c r="FL119" s="58"/>
      <c r="FM119" s="58"/>
      <c r="FN119" s="58">
        <v>935.18939999999998</v>
      </c>
      <c r="FO119" s="58">
        <v>196.1994</v>
      </c>
      <c r="FP119" s="58"/>
      <c r="FQ119" s="58"/>
      <c r="FR119" s="58"/>
      <c r="FS119" s="58">
        <v>621.74369999999999</v>
      </c>
      <c r="FT119" s="58">
        <v>876.34879999999998</v>
      </c>
      <c r="FU119" s="58"/>
      <c r="FV119" s="58"/>
      <c r="FW119" s="58"/>
      <c r="FX119" s="58"/>
      <c r="FY119" s="58"/>
      <c r="FZ119" s="58"/>
      <c r="GA119" s="58"/>
      <c r="GB119" s="58"/>
      <c r="GC119" s="58"/>
      <c r="GD119" s="58"/>
      <c r="GE119" s="58"/>
      <c r="GF119" s="58">
        <v>410.5804</v>
      </c>
      <c r="GG119" s="58"/>
      <c r="GH119" s="58"/>
      <c r="GI119" s="58"/>
      <c r="GJ119" s="58">
        <v>443.1352</v>
      </c>
      <c r="GK119" s="58">
        <v>999.56799999999998</v>
      </c>
      <c r="GL119" s="58">
        <v>898.11829999999998</v>
      </c>
      <c r="GM119" s="58"/>
      <c r="GN119" s="58"/>
      <c r="GO119" s="58"/>
      <c r="GP119" s="58"/>
      <c r="GQ119" s="58"/>
      <c r="GR119" s="58"/>
      <c r="GS119" s="58">
        <v>922.78499999999997</v>
      </c>
      <c r="GT119" s="58"/>
      <c r="GU119" s="58">
        <v>393.65519999999998</v>
      </c>
      <c r="GV119" s="58"/>
      <c r="GW119" s="58"/>
      <c r="GX119" s="58"/>
      <c r="GY119" s="58">
        <v>564.79470000000003</v>
      </c>
      <c r="GZ119" s="58">
        <v>774.95979999999997</v>
      </c>
      <c r="HA119" s="58"/>
      <c r="HB119" s="58"/>
      <c r="HC119" s="58"/>
      <c r="HD119" s="58">
        <v>422.72710000000001</v>
      </c>
      <c r="HE119" s="58">
        <v>1471.8679999999999</v>
      </c>
      <c r="HF119" s="58">
        <v>1104.8340000000001</v>
      </c>
      <c r="HG119" s="58"/>
      <c r="HH119" s="58"/>
      <c r="HI119" s="58"/>
      <c r="HJ119" s="58"/>
      <c r="HK119" s="58"/>
      <c r="HL119" s="58"/>
      <c r="HM119" s="58"/>
      <c r="HN119" s="58"/>
      <c r="HO119" s="58"/>
      <c r="HP119" s="58"/>
      <c r="HQ119" s="58">
        <v>721.42989999999998</v>
      </c>
      <c r="HR119" s="58"/>
      <c r="HS119" s="58"/>
      <c r="HT119" s="2"/>
    </row>
    <row r="120" spans="1:228" x14ac:dyDescent="0.75">
      <c r="A120" s="95">
        <f t="shared" si="10"/>
        <v>541</v>
      </c>
      <c r="B120" s="2" t="str">
        <f t="shared" si="10"/>
        <v>Fruit, stone nes</v>
      </c>
      <c r="C120" s="60">
        <f t="shared" si="9"/>
        <v>0</v>
      </c>
      <c r="D120" s="40" t="str">
        <f t="shared" si="13"/>
        <v/>
      </c>
      <c r="E120" s="40" t="str">
        <f t="shared" si="12"/>
        <v/>
      </c>
      <c r="F120" s="40" t="str">
        <f t="shared" si="12"/>
        <v/>
      </c>
      <c r="G120" s="40" t="str">
        <f t="shared" si="12"/>
        <v/>
      </c>
      <c r="H120" s="40" t="str">
        <f t="shared" si="12"/>
        <v/>
      </c>
      <c r="I120" s="40" t="str">
        <f t="shared" si="12"/>
        <v/>
      </c>
      <c r="J120" s="40" t="str">
        <f t="shared" si="12"/>
        <v/>
      </c>
      <c r="K120" s="40" t="str">
        <f t="shared" si="12"/>
        <v/>
      </c>
      <c r="L120" s="2"/>
      <c r="M120" s="70" t="s">
        <v>513</v>
      </c>
      <c r="N120" s="70" t="s">
        <v>585</v>
      </c>
      <c r="O120" s="2" t="s">
        <v>4</v>
      </c>
      <c r="P120" s="58">
        <v>541</v>
      </c>
      <c r="Q120" s="60" t="s">
        <v>894</v>
      </c>
      <c r="R120" s="60"/>
      <c r="S120" s="60"/>
      <c r="T120" s="60"/>
      <c r="U120" s="60"/>
      <c r="V120" s="60"/>
      <c r="W120" s="60">
        <v>5108.0119999999997</v>
      </c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>
        <v>24700.05</v>
      </c>
      <c r="AZ120" s="60"/>
      <c r="BA120" s="60"/>
      <c r="BB120" s="60"/>
      <c r="BC120" s="60"/>
      <c r="BD120" s="60"/>
      <c r="BE120" s="60"/>
      <c r="BF120" s="60"/>
      <c r="BG120" s="60"/>
      <c r="BH120" s="60"/>
      <c r="BI120" s="60"/>
      <c r="BJ120" s="60"/>
      <c r="BK120" s="60"/>
      <c r="BL120" s="60">
        <v>744.38289999999995</v>
      </c>
      <c r="BM120" s="60"/>
      <c r="BN120" s="60"/>
      <c r="BO120" s="60"/>
      <c r="BP120" s="60"/>
      <c r="BQ120" s="60">
        <v>388.07709999999997</v>
      </c>
      <c r="BR120" s="60"/>
      <c r="BS120" s="58">
        <v>148.47970000000001</v>
      </c>
      <c r="BT120" s="58"/>
      <c r="BU120" s="58"/>
      <c r="BV120" s="58"/>
      <c r="BW120" s="58"/>
      <c r="BX120" s="58"/>
      <c r="BY120" s="58">
        <v>2157.393</v>
      </c>
      <c r="BZ120" s="58"/>
      <c r="CA120" s="58"/>
      <c r="CB120" s="58"/>
      <c r="CC120" s="58"/>
      <c r="CD120" s="58"/>
      <c r="CE120" s="58"/>
      <c r="CF120" s="58">
        <v>761.46029999999996</v>
      </c>
      <c r="CG120" s="58"/>
      <c r="CH120" s="58"/>
      <c r="CI120" s="58"/>
      <c r="CJ120" s="58"/>
      <c r="CK120" s="58"/>
      <c r="CL120" s="58"/>
      <c r="CM120" s="58">
        <v>886.7038</v>
      </c>
      <c r="CN120" s="58"/>
      <c r="CO120" s="58"/>
      <c r="CP120" s="58"/>
      <c r="CQ120" s="58"/>
      <c r="CR120" s="58"/>
      <c r="CS120" s="58"/>
      <c r="CT120" s="58"/>
      <c r="CU120" s="58"/>
      <c r="CV120" s="58">
        <v>292.75110000000001</v>
      </c>
      <c r="CW120" s="58"/>
      <c r="CX120" s="58">
        <v>374.12549999999999</v>
      </c>
      <c r="CY120" s="58"/>
      <c r="CZ120" s="58">
        <v>909.97090000000003</v>
      </c>
      <c r="DA120" s="58"/>
      <c r="DB120" s="58"/>
      <c r="DC120" s="58"/>
      <c r="DD120" s="58">
        <v>677.61040000000003</v>
      </c>
      <c r="DE120" s="58"/>
      <c r="DF120" s="58"/>
      <c r="DG120" s="58">
        <v>8259.8529999999992</v>
      </c>
      <c r="DH120" s="58"/>
      <c r="DI120" s="58"/>
      <c r="DJ120" s="58"/>
      <c r="DK120" s="58"/>
      <c r="DL120" s="58"/>
      <c r="DM120" s="58"/>
      <c r="DN120" s="58"/>
      <c r="DO120" s="58"/>
      <c r="DP120" s="58">
        <v>1660.394</v>
      </c>
      <c r="DQ120" s="58"/>
      <c r="DR120" s="58"/>
      <c r="DS120" s="58"/>
      <c r="DT120" s="58"/>
      <c r="DU120" s="58"/>
      <c r="DV120" s="58"/>
      <c r="DW120" s="58"/>
      <c r="DX120" s="58">
        <v>434.34500000000003</v>
      </c>
      <c r="DY120" s="58"/>
      <c r="DZ120" s="58"/>
      <c r="EA120" s="58">
        <v>581.46609999999998</v>
      </c>
      <c r="EB120" s="58"/>
      <c r="EC120" s="58"/>
      <c r="ED120" s="58"/>
      <c r="EE120" s="58"/>
      <c r="EF120" s="58"/>
      <c r="EG120" s="58"/>
      <c r="EH120" s="58"/>
      <c r="EI120" s="58">
        <v>1333.6869999999999</v>
      </c>
      <c r="EJ120" s="58"/>
      <c r="EK120" s="58"/>
      <c r="EL120" s="58"/>
      <c r="EM120" s="58"/>
      <c r="EN120" s="58"/>
      <c r="EO120" s="58"/>
      <c r="EP120" s="58"/>
      <c r="EQ120" s="58"/>
      <c r="ER120" s="58"/>
      <c r="ES120" s="58"/>
      <c r="ET120" s="58"/>
      <c r="EU120" s="58"/>
      <c r="EV120" s="58"/>
      <c r="EW120" s="58"/>
      <c r="EX120" s="58"/>
      <c r="EY120" s="58"/>
      <c r="EZ120" s="58"/>
      <c r="FA120" s="58"/>
      <c r="FB120" s="58"/>
      <c r="FC120" s="58"/>
      <c r="FD120" s="58">
        <v>1162.921</v>
      </c>
      <c r="FE120" s="58"/>
      <c r="FF120" s="58"/>
      <c r="FG120" s="58"/>
      <c r="FH120" s="58"/>
      <c r="FI120" s="58"/>
      <c r="FJ120" s="58"/>
      <c r="FK120" s="58">
        <v>300.81479999999999</v>
      </c>
      <c r="FL120" s="58"/>
      <c r="FM120" s="58"/>
      <c r="FN120" s="58">
        <v>720.9058</v>
      </c>
      <c r="FO120" s="58"/>
      <c r="FP120" s="58"/>
      <c r="FQ120" s="58"/>
      <c r="FR120" s="58"/>
      <c r="FS120" s="58"/>
      <c r="FT120" s="58"/>
      <c r="FU120" s="58"/>
      <c r="FV120" s="58"/>
      <c r="FW120" s="58"/>
      <c r="FX120" s="58"/>
      <c r="FY120" s="58"/>
      <c r="FZ120" s="58"/>
      <c r="GA120" s="58"/>
      <c r="GB120" s="58"/>
      <c r="GC120" s="58"/>
      <c r="GD120" s="58"/>
      <c r="GE120" s="58"/>
      <c r="GF120" s="58"/>
      <c r="GG120" s="58"/>
      <c r="GH120" s="58"/>
      <c r="GI120" s="58"/>
      <c r="GJ120" s="58"/>
      <c r="GK120" s="58"/>
      <c r="GL120" s="58"/>
      <c r="GM120" s="58"/>
      <c r="GN120" s="58"/>
      <c r="GO120" s="58"/>
      <c r="GP120" s="58"/>
      <c r="GQ120" s="58"/>
      <c r="GR120" s="58"/>
      <c r="GS120" s="58"/>
      <c r="GT120" s="58"/>
      <c r="GU120" s="58"/>
      <c r="GV120" s="58"/>
      <c r="GW120" s="58"/>
      <c r="GX120" s="58"/>
      <c r="GY120" s="58">
        <v>396.88630000000001</v>
      </c>
      <c r="GZ120" s="58">
        <v>533.51729999999998</v>
      </c>
      <c r="HA120" s="58"/>
      <c r="HB120" s="58"/>
      <c r="HC120" s="58"/>
      <c r="HD120" s="58">
        <v>427.9323</v>
      </c>
      <c r="HE120" s="58"/>
      <c r="HF120" s="58"/>
      <c r="HG120" s="58"/>
      <c r="HH120" s="58"/>
      <c r="HI120" s="58"/>
      <c r="HJ120" s="58"/>
      <c r="HK120" s="58"/>
      <c r="HL120" s="58"/>
      <c r="HM120" s="58"/>
      <c r="HN120" s="58"/>
      <c r="HO120" s="58"/>
      <c r="HP120" s="58"/>
      <c r="HQ120" s="58"/>
      <c r="HR120" s="58"/>
      <c r="HS120" s="58"/>
      <c r="HT120" s="2"/>
    </row>
    <row r="121" spans="1:228" x14ac:dyDescent="0.75">
      <c r="A121" s="95">
        <f t="shared" si="10"/>
        <v>542</v>
      </c>
      <c r="B121" s="2" t="str">
        <f t="shared" si="10"/>
        <v>Fruit, pome nes</v>
      </c>
      <c r="C121" s="60">
        <f t="shared" si="9"/>
        <v>0</v>
      </c>
      <c r="D121" s="40" t="str">
        <f t="shared" si="13"/>
        <v/>
      </c>
      <c r="E121" s="40" t="str">
        <f t="shared" si="12"/>
        <v/>
      </c>
      <c r="F121" s="40" t="str">
        <f t="shared" si="12"/>
        <v/>
      </c>
      <c r="G121" s="40" t="str">
        <f t="shared" si="12"/>
        <v/>
      </c>
      <c r="H121" s="40" t="str">
        <f t="shared" si="12"/>
        <v/>
      </c>
      <c r="I121" s="40" t="str">
        <f t="shared" si="12"/>
        <v/>
      </c>
      <c r="J121" s="40" t="str">
        <f t="shared" si="12"/>
        <v/>
      </c>
      <c r="K121" s="40" t="str">
        <f t="shared" si="12"/>
        <v/>
      </c>
      <c r="L121" s="2"/>
      <c r="M121" s="70" t="s">
        <v>515</v>
      </c>
      <c r="N121" s="70" t="s">
        <v>587</v>
      </c>
      <c r="O121" s="2" t="s">
        <v>4</v>
      </c>
      <c r="P121" s="58">
        <v>542</v>
      </c>
      <c r="Q121" s="60" t="s">
        <v>895</v>
      </c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  <c r="BG121" s="60"/>
      <c r="BH121" s="60"/>
      <c r="BI121" s="60"/>
      <c r="BJ121" s="60"/>
      <c r="BK121" s="60"/>
      <c r="BL121" s="60"/>
      <c r="BM121" s="60"/>
      <c r="BN121" s="60"/>
      <c r="BO121" s="60"/>
      <c r="BP121" s="60"/>
      <c r="BQ121" s="60"/>
      <c r="BR121" s="60"/>
      <c r="BS121" s="58"/>
      <c r="BT121" s="58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58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  <c r="DK121" s="58"/>
      <c r="DL121" s="58"/>
      <c r="DM121" s="58"/>
      <c r="DN121" s="58"/>
      <c r="DO121" s="58"/>
      <c r="DP121" s="58"/>
      <c r="DQ121" s="58"/>
      <c r="DR121" s="58"/>
      <c r="DS121" s="58"/>
      <c r="DT121" s="58"/>
      <c r="DU121" s="58"/>
      <c r="DV121" s="58"/>
      <c r="DW121" s="58"/>
      <c r="DX121" s="58"/>
      <c r="DY121" s="58"/>
      <c r="DZ121" s="58"/>
      <c r="EA121" s="58"/>
      <c r="EB121" s="58"/>
      <c r="EC121" s="58"/>
      <c r="ED121" s="58"/>
      <c r="EE121" s="58"/>
      <c r="EF121" s="58"/>
      <c r="EG121" s="58"/>
      <c r="EH121" s="58"/>
      <c r="EI121" s="58"/>
      <c r="EJ121" s="58"/>
      <c r="EK121" s="58"/>
      <c r="EL121" s="58"/>
      <c r="EM121" s="58"/>
      <c r="EN121" s="58"/>
      <c r="EO121" s="58"/>
      <c r="EP121" s="58"/>
      <c r="EQ121" s="58"/>
      <c r="ER121" s="58"/>
      <c r="ES121" s="58"/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8"/>
      <c r="FE121" s="58"/>
      <c r="FF121" s="58"/>
      <c r="FG121" s="58"/>
      <c r="FH121" s="58"/>
      <c r="FI121" s="58"/>
      <c r="FJ121" s="58"/>
      <c r="FK121" s="58"/>
      <c r="FL121" s="58"/>
      <c r="FM121" s="58"/>
      <c r="FN121" s="58"/>
      <c r="FO121" s="58"/>
      <c r="FP121" s="58"/>
      <c r="FQ121" s="58"/>
      <c r="FR121" s="58"/>
      <c r="FS121" s="58"/>
      <c r="FT121" s="58"/>
      <c r="FU121" s="58"/>
      <c r="FV121" s="58"/>
      <c r="FW121" s="58"/>
      <c r="FX121" s="58"/>
      <c r="FY121" s="58"/>
      <c r="FZ121" s="58"/>
      <c r="GA121" s="58"/>
      <c r="GB121" s="58"/>
      <c r="GC121" s="58"/>
      <c r="GD121" s="58"/>
      <c r="GE121" s="58"/>
      <c r="GF121" s="58"/>
      <c r="GG121" s="58"/>
      <c r="GH121" s="58"/>
      <c r="GI121" s="58"/>
      <c r="GJ121" s="58"/>
      <c r="GK121" s="58"/>
      <c r="GL121" s="58"/>
      <c r="GM121" s="58"/>
      <c r="GN121" s="58"/>
      <c r="GO121" s="58"/>
      <c r="GP121" s="58"/>
      <c r="GQ121" s="58"/>
      <c r="GR121" s="58"/>
      <c r="GS121" s="58"/>
      <c r="GT121" s="58"/>
      <c r="GU121" s="58"/>
      <c r="GV121" s="58"/>
      <c r="GW121" s="58"/>
      <c r="GX121" s="58"/>
      <c r="GY121" s="58"/>
      <c r="GZ121" s="58"/>
      <c r="HA121" s="58"/>
      <c r="HB121" s="58"/>
      <c r="HC121" s="58"/>
      <c r="HD121" s="58">
        <v>205.4495</v>
      </c>
      <c r="HE121" s="58"/>
      <c r="HF121" s="58"/>
      <c r="HG121" s="58"/>
      <c r="HH121" s="58"/>
      <c r="HI121" s="58"/>
      <c r="HJ121" s="58"/>
      <c r="HK121" s="58"/>
      <c r="HL121" s="58"/>
      <c r="HM121" s="58"/>
      <c r="HN121" s="58"/>
      <c r="HO121" s="58"/>
      <c r="HP121" s="58"/>
      <c r="HQ121" s="58"/>
      <c r="HR121" s="58"/>
      <c r="HS121" s="58"/>
      <c r="HT121" s="2"/>
    </row>
    <row r="122" spans="1:228" x14ac:dyDescent="0.75">
      <c r="A122" s="95">
        <f t="shared" si="10"/>
        <v>544</v>
      </c>
      <c r="B122" s="2" t="str">
        <f t="shared" si="10"/>
        <v>Strawberries</v>
      </c>
      <c r="C122" s="60">
        <f t="shared" si="9"/>
        <v>973.10339999999997</v>
      </c>
      <c r="D122" s="40">
        <f t="shared" si="13"/>
        <v>1039.077</v>
      </c>
      <c r="E122" s="40" t="str">
        <f t="shared" si="12"/>
        <v/>
      </c>
      <c r="F122" s="40">
        <f t="shared" si="12"/>
        <v>907.12980000000005</v>
      </c>
      <c r="G122" s="40" t="str">
        <f t="shared" si="12"/>
        <v/>
      </c>
      <c r="H122" s="40" t="str">
        <f t="shared" si="12"/>
        <v/>
      </c>
      <c r="I122" s="40" t="str">
        <f t="shared" si="12"/>
        <v/>
      </c>
      <c r="J122" s="40" t="str">
        <f t="shared" si="12"/>
        <v/>
      </c>
      <c r="K122" s="40" t="str">
        <f t="shared" si="12"/>
        <v/>
      </c>
      <c r="L122" s="2"/>
      <c r="M122" s="70" t="s">
        <v>517</v>
      </c>
      <c r="N122" s="70" t="s">
        <v>589</v>
      </c>
      <c r="O122" s="2" t="s">
        <v>4</v>
      </c>
      <c r="P122" s="58">
        <v>544</v>
      </c>
      <c r="Q122" s="60" t="s">
        <v>896</v>
      </c>
      <c r="R122" s="60"/>
      <c r="S122" s="60"/>
      <c r="T122" s="60"/>
      <c r="U122" s="60"/>
      <c r="V122" s="60">
        <v>762.15639999999996</v>
      </c>
      <c r="W122" s="60"/>
      <c r="X122" s="60"/>
      <c r="Y122" s="60"/>
      <c r="Z122" s="60">
        <v>4978.799</v>
      </c>
      <c r="AA122" s="60">
        <v>3431.3240000000001</v>
      </c>
      <c r="AB122" s="60"/>
      <c r="AC122" s="60"/>
      <c r="AD122" s="60">
        <v>1834.104</v>
      </c>
      <c r="AE122" s="60"/>
      <c r="AF122" s="60"/>
      <c r="AG122" s="60"/>
      <c r="AH122" s="60">
        <v>1303.075</v>
      </c>
      <c r="AI122" s="60"/>
      <c r="AJ122" s="60"/>
      <c r="AK122" s="60">
        <v>1389.972</v>
      </c>
      <c r="AL122" s="60">
        <v>2559.502</v>
      </c>
      <c r="AM122" s="60"/>
      <c r="AN122" s="60"/>
      <c r="AO122" s="60">
        <v>3040.5230000000001</v>
      </c>
      <c r="AP122" s="60">
        <v>379.69720000000001</v>
      </c>
      <c r="AQ122" s="60"/>
      <c r="AR122" s="60"/>
      <c r="AS122" s="60"/>
      <c r="AT122" s="60"/>
      <c r="AU122" s="60"/>
      <c r="AV122" s="60">
        <v>2880.1840000000002</v>
      </c>
      <c r="AW122" s="60">
        <v>6421.5720000000001</v>
      </c>
      <c r="AX122" s="60">
        <v>1744.087</v>
      </c>
      <c r="AY122" s="60">
        <v>1909.114</v>
      </c>
      <c r="AZ122" s="60"/>
      <c r="BA122" s="60"/>
      <c r="BB122" s="60"/>
      <c r="BC122" s="60"/>
      <c r="BD122" s="60"/>
      <c r="BE122" s="60">
        <v>2085.1390000000001</v>
      </c>
      <c r="BF122" s="60"/>
      <c r="BG122" s="60"/>
      <c r="BH122" s="60">
        <v>1039.077</v>
      </c>
      <c r="BI122" s="60"/>
      <c r="BJ122" s="60"/>
      <c r="BK122" s="60">
        <v>2824.692</v>
      </c>
      <c r="BL122" s="60">
        <v>2395.7060000000001</v>
      </c>
      <c r="BM122" s="60"/>
      <c r="BN122" s="60"/>
      <c r="BO122" s="60">
        <v>3784.1669999999999</v>
      </c>
      <c r="BP122" s="60"/>
      <c r="BQ122" s="60"/>
      <c r="BR122" s="60">
        <v>1307.02</v>
      </c>
      <c r="BS122" s="58">
        <v>334.70159999999998</v>
      </c>
      <c r="BT122" s="58"/>
      <c r="BU122" s="58"/>
      <c r="BV122" s="58">
        <v>1200.6300000000001</v>
      </c>
      <c r="BW122" s="58">
        <v>3805.7820000000002</v>
      </c>
      <c r="BX122" s="58"/>
      <c r="BY122" s="58">
        <v>5377.0720000000001</v>
      </c>
      <c r="BZ122" s="58"/>
      <c r="CA122" s="58">
        <v>4544.6620000000003</v>
      </c>
      <c r="CB122" s="58"/>
      <c r="CC122" s="58"/>
      <c r="CD122" s="58"/>
      <c r="CE122" s="58">
        <v>3896.88</v>
      </c>
      <c r="CF122" s="58">
        <v>1674.9269999999999</v>
      </c>
      <c r="CG122" s="58"/>
      <c r="CH122" s="58"/>
      <c r="CI122" s="58"/>
      <c r="CJ122" s="58"/>
      <c r="CK122" s="58"/>
      <c r="CL122" s="58"/>
      <c r="CM122" s="58">
        <v>1566.46</v>
      </c>
      <c r="CN122" s="58"/>
      <c r="CO122" s="58"/>
      <c r="CP122" s="58"/>
      <c r="CQ122" s="58"/>
      <c r="CR122" s="58"/>
      <c r="CS122" s="58"/>
      <c r="CT122" s="58">
        <v>1755.6210000000001</v>
      </c>
      <c r="CU122" s="58"/>
      <c r="CV122" s="58">
        <v>2086.4499999999998</v>
      </c>
      <c r="CW122" s="58"/>
      <c r="CX122" s="58"/>
      <c r="CY122" s="58">
        <v>1503.136</v>
      </c>
      <c r="CZ122" s="58">
        <v>1779.7429999999999</v>
      </c>
      <c r="DA122" s="58"/>
      <c r="DB122" s="58"/>
      <c r="DC122" s="58">
        <v>3315.9409999999998</v>
      </c>
      <c r="DD122" s="58">
        <v>2594.752</v>
      </c>
      <c r="DE122" s="58"/>
      <c r="DF122" s="58">
        <v>1392.2070000000001</v>
      </c>
      <c r="DG122" s="58">
        <v>9617.1460000000006</v>
      </c>
      <c r="DH122" s="58">
        <v>1110.913</v>
      </c>
      <c r="DI122" s="58">
        <v>2385.9340000000002</v>
      </c>
      <c r="DJ122" s="58">
        <v>137.6112</v>
      </c>
      <c r="DK122" s="58"/>
      <c r="DL122" s="58"/>
      <c r="DM122" s="58"/>
      <c r="DN122" s="58">
        <v>4427.9669999999996</v>
      </c>
      <c r="DO122" s="58">
        <v>879.03210000000001</v>
      </c>
      <c r="DP122" s="58"/>
      <c r="DQ122" s="58">
        <v>2557.3739999999998</v>
      </c>
      <c r="DR122" s="58"/>
      <c r="DS122" s="58"/>
      <c r="DT122" s="58"/>
      <c r="DU122" s="58"/>
      <c r="DV122" s="58"/>
      <c r="DW122" s="58"/>
      <c r="DX122" s="58">
        <v>3609.547</v>
      </c>
      <c r="DY122" s="58">
        <v>4276.567</v>
      </c>
      <c r="DZ122" s="58">
        <v>2180.596</v>
      </c>
      <c r="EA122" s="58">
        <v>940.37210000000005</v>
      </c>
      <c r="EB122" s="58">
        <v>643.51440000000002</v>
      </c>
      <c r="EC122" s="58"/>
      <c r="ED122" s="58"/>
      <c r="EE122" s="58">
        <v>907.12980000000005</v>
      </c>
      <c r="EF122" s="58"/>
      <c r="EG122" s="58">
        <v>993.39430000000004</v>
      </c>
      <c r="EH122" s="58"/>
      <c r="EI122" s="58">
        <v>2880.31</v>
      </c>
      <c r="EJ122" s="58"/>
      <c r="EK122" s="58"/>
      <c r="EL122" s="58"/>
      <c r="EM122" s="58"/>
      <c r="EN122" s="58"/>
      <c r="EO122" s="58"/>
      <c r="EP122" s="58"/>
      <c r="EQ122" s="58"/>
      <c r="ER122" s="58"/>
      <c r="ES122" s="58"/>
      <c r="ET122" s="58"/>
      <c r="EU122" s="58"/>
      <c r="EV122" s="58"/>
      <c r="EW122" s="58"/>
      <c r="EX122" s="58"/>
      <c r="EY122" s="58"/>
      <c r="EZ122" s="58">
        <v>4194.29</v>
      </c>
      <c r="FA122" s="58">
        <v>5714.6570000000002</v>
      </c>
      <c r="FB122" s="58"/>
      <c r="FC122" s="58"/>
      <c r="FD122" s="58">
        <v>2243.9520000000002</v>
      </c>
      <c r="FE122" s="58"/>
      <c r="FF122" s="58"/>
      <c r="FG122" s="58"/>
      <c r="FH122" s="58">
        <v>546.44510000000002</v>
      </c>
      <c r="FI122" s="58"/>
      <c r="FJ122" s="58"/>
      <c r="FK122" s="58">
        <v>740.38850000000002</v>
      </c>
      <c r="FL122" s="58"/>
      <c r="FM122" s="58"/>
      <c r="FN122" s="58">
        <v>2268.83</v>
      </c>
      <c r="FO122" s="58">
        <v>3225.1</v>
      </c>
      <c r="FP122" s="58"/>
      <c r="FQ122" s="58"/>
      <c r="FR122" s="58"/>
      <c r="FS122" s="58">
        <v>1320.307</v>
      </c>
      <c r="FT122" s="58">
        <v>1907.787</v>
      </c>
      <c r="FU122" s="58"/>
      <c r="FV122" s="58"/>
      <c r="FW122" s="58"/>
      <c r="FX122" s="58"/>
      <c r="FY122" s="58"/>
      <c r="FZ122" s="58"/>
      <c r="GA122" s="58"/>
      <c r="GB122" s="58"/>
      <c r="GC122" s="58"/>
      <c r="GD122" s="58"/>
      <c r="GE122" s="58"/>
      <c r="GF122" s="58"/>
      <c r="GG122" s="58"/>
      <c r="GH122" s="58"/>
      <c r="GI122" s="58"/>
      <c r="GJ122" s="58">
        <v>1997.7090000000001</v>
      </c>
      <c r="GK122" s="58">
        <v>3334.4209999999998</v>
      </c>
      <c r="GL122" s="58">
        <v>3184.6149999999998</v>
      </c>
      <c r="GM122" s="58"/>
      <c r="GN122" s="58"/>
      <c r="GO122" s="58"/>
      <c r="GP122" s="58"/>
      <c r="GQ122" s="58"/>
      <c r="GR122" s="58"/>
      <c r="GS122" s="58"/>
      <c r="GT122" s="58"/>
      <c r="GU122" s="58"/>
      <c r="GV122" s="58"/>
      <c r="GW122" s="58"/>
      <c r="GX122" s="58"/>
      <c r="GY122" s="58">
        <v>705.06500000000005</v>
      </c>
      <c r="GZ122" s="58">
        <v>970.86320000000001</v>
      </c>
      <c r="HA122" s="58"/>
      <c r="HB122" s="58"/>
      <c r="HC122" s="58"/>
      <c r="HD122" s="58">
        <v>928.17660000000001</v>
      </c>
      <c r="HE122" s="58"/>
      <c r="HF122" s="58">
        <v>2031.693</v>
      </c>
      <c r="HG122" s="58"/>
      <c r="HH122" s="58"/>
      <c r="HI122" s="58">
        <v>5008.143</v>
      </c>
      <c r="HJ122" s="58"/>
      <c r="HK122" s="58"/>
      <c r="HL122" s="58"/>
      <c r="HM122" s="58"/>
      <c r="HN122" s="58"/>
      <c r="HO122" s="58"/>
      <c r="HP122" s="58"/>
      <c r="HQ122" s="58">
        <v>1855.3620000000001</v>
      </c>
      <c r="HR122" s="58"/>
      <c r="HS122" s="58"/>
      <c r="HT122" s="2"/>
    </row>
    <row r="123" spans="1:228" x14ac:dyDescent="0.75">
      <c r="A123" s="95">
        <f t="shared" si="10"/>
        <v>547</v>
      </c>
      <c r="B123" s="2" t="str">
        <f t="shared" si="10"/>
        <v>Raspberries</v>
      </c>
      <c r="C123" s="60">
        <f t="shared" si="9"/>
        <v>2399.373</v>
      </c>
      <c r="D123" s="40" t="str">
        <f t="shared" si="13"/>
        <v/>
      </c>
      <c r="E123" s="40" t="str">
        <f t="shared" si="12"/>
        <v/>
      </c>
      <c r="F123" s="40">
        <f t="shared" si="12"/>
        <v>2399.373</v>
      </c>
      <c r="G123" s="40" t="str">
        <f t="shared" si="12"/>
        <v/>
      </c>
      <c r="H123" s="40" t="str">
        <f t="shared" si="12"/>
        <v/>
      </c>
      <c r="I123" s="40" t="str">
        <f t="shared" si="12"/>
        <v/>
      </c>
      <c r="J123" s="40" t="str">
        <f t="shared" si="12"/>
        <v/>
      </c>
      <c r="K123" s="40" t="str">
        <f t="shared" si="12"/>
        <v/>
      </c>
      <c r="L123" s="2"/>
      <c r="M123" s="70" t="s">
        <v>520</v>
      </c>
      <c r="N123" s="70" t="s">
        <v>598</v>
      </c>
      <c r="O123" s="2" t="s">
        <v>4</v>
      </c>
      <c r="P123" s="58">
        <v>547</v>
      </c>
      <c r="Q123" s="60" t="s">
        <v>897</v>
      </c>
      <c r="R123" s="60"/>
      <c r="S123" s="60"/>
      <c r="T123" s="60"/>
      <c r="U123" s="60"/>
      <c r="V123" s="60"/>
      <c r="W123" s="60"/>
      <c r="X123" s="60"/>
      <c r="Y123" s="60"/>
      <c r="Z123" s="60">
        <v>22940.62</v>
      </c>
      <c r="AA123" s="60">
        <v>6811.9480000000003</v>
      </c>
      <c r="AB123" s="60">
        <v>1449.9069999999999</v>
      </c>
      <c r="AC123" s="60"/>
      <c r="AD123" s="60">
        <v>10723.3</v>
      </c>
      <c r="AE123" s="60"/>
      <c r="AF123" s="60"/>
      <c r="AG123" s="60"/>
      <c r="AH123" s="60">
        <v>2057.625</v>
      </c>
      <c r="AI123" s="60"/>
      <c r="AJ123" s="60"/>
      <c r="AK123" s="60">
        <v>1860.566</v>
      </c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>
        <v>2354.8780000000002</v>
      </c>
      <c r="AW123" s="60">
        <v>12007.73</v>
      </c>
      <c r="AX123" s="60">
        <v>4389.9340000000002</v>
      </c>
      <c r="AY123" s="60"/>
      <c r="AZ123" s="60"/>
      <c r="BA123" s="60"/>
      <c r="BB123" s="60"/>
      <c r="BC123" s="60"/>
      <c r="BD123" s="60"/>
      <c r="BE123" s="60"/>
      <c r="BF123" s="60"/>
      <c r="BG123" s="60"/>
      <c r="BH123" s="60"/>
      <c r="BI123" s="60"/>
      <c r="BJ123" s="60"/>
      <c r="BK123" s="60"/>
      <c r="BL123" s="60">
        <v>7048.6689999999999</v>
      </c>
      <c r="BM123" s="60"/>
      <c r="BN123" s="60"/>
      <c r="BO123" s="60">
        <v>10455.299999999999</v>
      </c>
      <c r="BP123" s="60"/>
      <c r="BQ123" s="60"/>
      <c r="BR123" s="60"/>
      <c r="BS123" s="58"/>
      <c r="BT123" s="58"/>
      <c r="BU123" s="58"/>
      <c r="BV123" s="58">
        <v>5249.8329999999996</v>
      </c>
      <c r="BW123" s="58">
        <v>1760.7639999999999</v>
      </c>
      <c r="BX123" s="58"/>
      <c r="BY123" s="58">
        <v>4593.8329999999996</v>
      </c>
      <c r="BZ123" s="58"/>
      <c r="CA123" s="58">
        <v>3411.5450000000001</v>
      </c>
      <c r="CB123" s="58"/>
      <c r="CC123" s="58"/>
      <c r="CD123" s="58"/>
      <c r="CE123" s="58">
        <v>6271.3869999999997</v>
      </c>
      <c r="CF123" s="58"/>
      <c r="CG123" s="58"/>
      <c r="CH123" s="58"/>
      <c r="CI123" s="58"/>
      <c r="CJ123" s="58"/>
      <c r="CK123" s="58"/>
      <c r="CL123" s="58"/>
      <c r="CM123" s="58">
        <v>3516.5889999999999</v>
      </c>
      <c r="CN123" s="58"/>
      <c r="CO123" s="58"/>
      <c r="CP123" s="58"/>
      <c r="CQ123" s="58"/>
      <c r="CR123" s="58"/>
      <c r="CS123" s="58"/>
      <c r="CT123" s="58">
        <v>479.4203</v>
      </c>
      <c r="CU123" s="58"/>
      <c r="CV123" s="58">
        <v>1723.172</v>
      </c>
      <c r="CW123" s="58"/>
      <c r="CX123" s="58"/>
      <c r="CY123" s="58"/>
      <c r="CZ123" s="58"/>
      <c r="DA123" s="58"/>
      <c r="DB123" s="58"/>
      <c r="DC123" s="58"/>
      <c r="DD123" s="58">
        <v>3628.0610000000001</v>
      </c>
      <c r="DE123" s="58"/>
      <c r="DF123" s="58"/>
      <c r="DG123" s="58"/>
      <c r="DH123" s="58"/>
      <c r="DI123" s="58"/>
      <c r="DJ123" s="58">
        <v>136.9537</v>
      </c>
      <c r="DK123" s="58"/>
      <c r="DL123" s="58"/>
      <c r="DM123" s="58"/>
      <c r="DN123" s="58"/>
      <c r="DO123" s="58"/>
      <c r="DP123" s="58"/>
      <c r="DQ123" s="58"/>
      <c r="DR123" s="58"/>
      <c r="DS123" s="58"/>
      <c r="DT123" s="58"/>
      <c r="DU123" s="58"/>
      <c r="DV123" s="58"/>
      <c r="DW123" s="58"/>
      <c r="DX123" s="58">
        <v>3507.5549999999998</v>
      </c>
      <c r="DY123" s="58"/>
      <c r="DZ123" s="58">
        <v>2804.9850000000001</v>
      </c>
      <c r="EA123" s="58"/>
      <c r="EB123" s="58">
        <v>643.5145</v>
      </c>
      <c r="EC123" s="58"/>
      <c r="ED123" s="58"/>
      <c r="EE123" s="58">
        <v>2399.373</v>
      </c>
      <c r="EF123" s="58"/>
      <c r="EG123" s="58"/>
      <c r="EH123" s="58"/>
      <c r="EI123" s="58"/>
      <c r="EJ123" s="58"/>
      <c r="EK123" s="58"/>
      <c r="EL123" s="58"/>
      <c r="EM123" s="58"/>
      <c r="EN123" s="58"/>
      <c r="EO123" s="58"/>
      <c r="EP123" s="58"/>
      <c r="EQ123" s="58"/>
      <c r="ER123" s="58"/>
      <c r="ES123" s="58"/>
      <c r="ET123" s="58"/>
      <c r="EU123" s="58"/>
      <c r="EV123" s="58"/>
      <c r="EW123" s="58"/>
      <c r="EX123" s="58"/>
      <c r="EY123" s="58"/>
      <c r="EZ123" s="58">
        <v>1241.171</v>
      </c>
      <c r="FA123" s="58">
        <v>7676.5739999999996</v>
      </c>
      <c r="FB123" s="58"/>
      <c r="FC123" s="58"/>
      <c r="FD123" s="58">
        <v>3752.424</v>
      </c>
      <c r="FE123" s="58"/>
      <c r="FF123" s="58"/>
      <c r="FG123" s="58"/>
      <c r="FH123" s="58"/>
      <c r="FI123" s="58"/>
      <c r="FJ123" s="58"/>
      <c r="FK123" s="58">
        <v>1655.934</v>
      </c>
      <c r="FL123" s="58"/>
      <c r="FM123" s="58"/>
      <c r="FN123" s="58">
        <v>9934.9979999999996</v>
      </c>
      <c r="FO123" s="58"/>
      <c r="FP123" s="58"/>
      <c r="FQ123" s="58"/>
      <c r="FR123" s="58"/>
      <c r="FS123" s="58">
        <v>3086.4589999999998</v>
      </c>
      <c r="FT123" s="58">
        <v>1907.787</v>
      </c>
      <c r="FU123" s="58"/>
      <c r="FV123" s="58"/>
      <c r="FW123" s="58"/>
      <c r="FX123" s="58"/>
      <c r="FY123" s="58"/>
      <c r="FZ123" s="58"/>
      <c r="GA123" s="58"/>
      <c r="GB123" s="58"/>
      <c r="GC123" s="58"/>
      <c r="GD123" s="58"/>
      <c r="GE123" s="58"/>
      <c r="GF123" s="58"/>
      <c r="GG123" s="58"/>
      <c r="GH123" s="58"/>
      <c r="GI123" s="58"/>
      <c r="GJ123" s="58">
        <v>1997.7080000000001</v>
      </c>
      <c r="GK123" s="58"/>
      <c r="GL123" s="58">
        <v>739.44500000000005</v>
      </c>
      <c r="GM123" s="58"/>
      <c r="GN123" s="58"/>
      <c r="GO123" s="58"/>
      <c r="GP123" s="58"/>
      <c r="GQ123" s="58"/>
      <c r="GR123" s="58"/>
      <c r="GS123" s="58"/>
      <c r="GT123" s="58"/>
      <c r="GU123" s="58"/>
      <c r="GV123" s="58"/>
      <c r="GW123" s="58"/>
      <c r="GX123" s="58"/>
      <c r="GY123" s="58"/>
      <c r="GZ123" s="58"/>
      <c r="HA123" s="58"/>
      <c r="HB123" s="58"/>
      <c r="HC123" s="58"/>
      <c r="HD123" s="58">
        <v>1057.4849999999999</v>
      </c>
      <c r="HE123" s="58"/>
      <c r="HF123" s="58">
        <v>4688.4390000000003</v>
      </c>
      <c r="HG123" s="58"/>
      <c r="HH123" s="58"/>
      <c r="HI123" s="58"/>
      <c r="HJ123" s="58"/>
      <c r="HK123" s="58"/>
      <c r="HL123" s="58"/>
      <c r="HM123" s="58"/>
      <c r="HN123" s="58"/>
      <c r="HO123" s="58"/>
      <c r="HP123" s="58"/>
      <c r="HQ123" s="58"/>
      <c r="HR123" s="58"/>
      <c r="HS123" s="58"/>
      <c r="HT123" s="2"/>
    </row>
    <row r="124" spans="1:228" x14ac:dyDescent="0.75">
      <c r="A124" s="95">
        <f t="shared" si="10"/>
        <v>549</v>
      </c>
      <c r="B124" s="2" t="str">
        <f t="shared" si="10"/>
        <v>Gooseberries</v>
      </c>
      <c r="C124" s="60">
        <f t="shared" si="9"/>
        <v>0</v>
      </c>
      <c r="D124" s="40" t="str">
        <f t="shared" si="13"/>
        <v/>
      </c>
      <c r="E124" s="40" t="str">
        <f t="shared" si="12"/>
        <v/>
      </c>
      <c r="F124" s="40" t="str">
        <f t="shared" si="12"/>
        <v/>
      </c>
      <c r="G124" s="40" t="str">
        <f t="shared" si="12"/>
        <v/>
      </c>
      <c r="H124" s="40" t="str">
        <f t="shared" si="12"/>
        <v/>
      </c>
      <c r="I124" s="40" t="str">
        <f t="shared" si="12"/>
        <v/>
      </c>
      <c r="J124" s="40" t="str">
        <f t="shared" si="12"/>
        <v/>
      </c>
      <c r="K124" s="40" t="str">
        <f t="shared" si="12"/>
        <v/>
      </c>
      <c r="L124" s="2"/>
      <c r="M124" s="70" t="s">
        <v>1034</v>
      </c>
      <c r="N124" s="70" t="s">
        <v>1067</v>
      </c>
      <c r="O124" s="2" t="s">
        <v>4</v>
      </c>
      <c r="P124" s="58">
        <v>549</v>
      </c>
      <c r="Q124" s="60" t="s">
        <v>898</v>
      </c>
      <c r="R124" s="60"/>
      <c r="S124" s="60"/>
      <c r="T124" s="60"/>
      <c r="U124" s="60"/>
      <c r="V124" s="60"/>
      <c r="W124" s="60"/>
      <c r="X124" s="60"/>
      <c r="Y124" s="60"/>
      <c r="Z124" s="60"/>
      <c r="AA124" s="60">
        <v>3020.203</v>
      </c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>
        <v>2248.4749999999999</v>
      </c>
      <c r="AX124" s="60"/>
      <c r="AY124" s="60"/>
      <c r="AZ124" s="60"/>
      <c r="BA124" s="60"/>
      <c r="BB124" s="60"/>
      <c r="BC124" s="60"/>
      <c r="BD124" s="60"/>
      <c r="BE124" s="60"/>
      <c r="BF124" s="60"/>
      <c r="BG124" s="60"/>
      <c r="BH124" s="60"/>
      <c r="BI124" s="60"/>
      <c r="BJ124" s="60"/>
      <c r="BK124" s="60"/>
      <c r="BL124" s="60">
        <v>3311.1689999999999</v>
      </c>
      <c r="BM124" s="60"/>
      <c r="BN124" s="60"/>
      <c r="BO124" s="60">
        <v>125.7025</v>
      </c>
      <c r="BP124" s="60"/>
      <c r="BQ124" s="60"/>
      <c r="BR124" s="60"/>
      <c r="BS124" s="58"/>
      <c r="BT124" s="58"/>
      <c r="BU124" s="58"/>
      <c r="BV124" s="58"/>
      <c r="BW124" s="58">
        <v>1566.01</v>
      </c>
      <c r="BX124" s="58"/>
      <c r="BY124" s="58">
        <v>5381.3860000000004</v>
      </c>
      <c r="BZ124" s="58"/>
      <c r="CA124" s="58"/>
      <c r="CB124" s="58"/>
      <c r="CC124" s="58"/>
      <c r="CD124" s="58"/>
      <c r="CE124" s="58">
        <v>2213.384</v>
      </c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58"/>
      <c r="CV124" s="58">
        <v>802.30050000000006</v>
      </c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>
        <v>136.63329999999999</v>
      </c>
      <c r="DK124" s="58"/>
      <c r="DL124" s="58"/>
      <c r="DM124" s="58"/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8">
        <v>2707.3130000000001</v>
      </c>
      <c r="DY124" s="58"/>
      <c r="DZ124" s="58">
        <v>1154.548</v>
      </c>
      <c r="EA124" s="58"/>
      <c r="EB124" s="58">
        <v>666.23329999999999</v>
      </c>
      <c r="EC124" s="58"/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8"/>
      <c r="EO124" s="58"/>
      <c r="EP124" s="58"/>
      <c r="EQ124" s="58"/>
      <c r="ER124" s="58"/>
      <c r="ES124" s="58"/>
      <c r="ET124" s="58"/>
      <c r="EU124" s="58"/>
      <c r="EV124" s="58"/>
      <c r="EW124" s="58"/>
      <c r="EX124" s="58"/>
      <c r="EY124" s="58"/>
      <c r="EZ124" s="58"/>
      <c r="FA124" s="58"/>
      <c r="FB124" s="58"/>
      <c r="FC124" s="58"/>
      <c r="FD124" s="58">
        <v>2171.4720000000002</v>
      </c>
      <c r="FE124" s="58"/>
      <c r="FF124" s="58"/>
      <c r="FG124" s="58"/>
      <c r="FH124" s="58"/>
      <c r="FI124" s="58"/>
      <c r="FJ124" s="58"/>
      <c r="FK124" s="58">
        <v>638.73019999999997</v>
      </c>
      <c r="FL124" s="58"/>
      <c r="FM124" s="58"/>
      <c r="FN124" s="58"/>
      <c r="FO124" s="58"/>
      <c r="FP124" s="58"/>
      <c r="FQ124" s="58"/>
      <c r="FR124" s="58"/>
      <c r="FS124" s="58"/>
      <c r="FT124" s="58">
        <v>1907.787</v>
      </c>
      <c r="FU124" s="58"/>
      <c r="FV124" s="58"/>
      <c r="FW124" s="58"/>
      <c r="FX124" s="58"/>
      <c r="FY124" s="58"/>
      <c r="FZ124" s="58"/>
      <c r="GA124" s="58"/>
      <c r="GB124" s="58"/>
      <c r="GC124" s="58"/>
      <c r="GD124" s="58"/>
      <c r="GE124" s="58"/>
      <c r="GF124" s="58"/>
      <c r="GG124" s="58"/>
      <c r="GH124" s="58"/>
      <c r="GI124" s="58"/>
      <c r="GJ124" s="58">
        <v>2422</v>
      </c>
      <c r="GK124" s="58"/>
      <c r="GL124" s="58"/>
      <c r="GM124" s="58"/>
      <c r="GN124" s="58"/>
      <c r="GO124" s="58"/>
      <c r="GP124" s="58"/>
      <c r="GQ124" s="58"/>
      <c r="GR124" s="58"/>
      <c r="GS124" s="58"/>
      <c r="GT124" s="58"/>
      <c r="GU124" s="58"/>
      <c r="GV124" s="58"/>
      <c r="GW124" s="58"/>
      <c r="GX124" s="58"/>
      <c r="GY124" s="58"/>
      <c r="GZ124" s="58"/>
      <c r="HA124" s="58"/>
      <c r="HB124" s="58"/>
      <c r="HC124" s="58"/>
      <c r="HD124" s="58">
        <v>960.80380000000002</v>
      </c>
      <c r="HE124" s="58"/>
      <c r="HF124" s="58"/>
      <c r="HG124" s="58"/>
      <c r="HH124" s="58"/>
      <c r="HI124" s="58"/>
      <c r="HJ124" s="58"/>
      <c r="HK124" s="58"/>
      <c r="HL124" s="58"/>
      <c r="HM124" s="58"/>
      <c r="HN124" s="58"/>
      <c r="HO124" s="58"/>
      <c r="HP124" s="58"/>
      <c r="HQ124" s="58"/>
      <c r="HR124" s="58"/>
      <c r="HS124" s="58"/>
      <c r="HT124" s="2"/>
    </row>
    <row r="125" spans="1:228" x14ac:dyDescent="0.75">
      <c r="A125" s="95">
        <f t="shared" si="10"/>
        <v>550</v>
      </c>
      <c r="B125" s="2" t="str">
        <f t="shared" si="10"/>
        <v>Currants</v>
      </c>
      <c r="C125" s="60">
        <f t="shared" si="9"/>
        <v>0</v>
      </c>
      <c r="D125" s="40" t="str">
        <f t="shared" si="13"/>
        <v/>
      </c>
      <c r="E125" s="40" t="str">
        <f t="shared" si="12"/>
        <v/>
      </c>
      <c r="F125" s="40" t="str">
        <f t="shared" si="12"/>
        <v/>
      </c>
      <c r="G125" s="40" t="str">
        <f t="shared" si="12"/>
        <v/>
      </c>
      <c r="H125" s="40" t="str">
        <f t="shared" si="12"/>
        <v/>
      </c>
      <c r="I125" s="40" t="str">
        <f t="shared" si="12"/>
        <v/>
      </c>
      <c r="J125" s="40" t="str">
        <f t="shared" si="12"/>
        <v/>
      </c>
      <c r="K125" s="40" t="str">
        <f t="shared" si="12"/>
        <v/>
      </c>
      <c r="L125" s="2"/>
      <c r="M125" s="70" t="s">
        <v>523</v>
      </c>
      <c r="N125" s="70" t="s">
        <v>602</v>
      </c>
      <c r="O125" s="2" t="s">
        <v>4</v>
      </c>
      <c r="P125" s="58">
        <v>550</v>
      </c>
      <c r="Q125" s="60" t="s">
        <v>899</v>
      </c>
      <c r="R125" s="60"/>
      <c r="S125" s="60"/>
      <c r="T125" s="60"/>
      <c r="U125" s="60"/>
      <c r="V125" s="60"/>
      <c r="W125" s="60"/>
      <c r="X125" s="60"/>
      <c r="Y125" s="60"/>
      <c r="Z125" s="60">
        <v>1642.616</v>
      </c>
      <c r="AA125" s="60">
        <v>2638.0949999999998</v>
      </c>
      <c r="AB125" s="60">
        <v>1427.962</v>
      </c>
      <c r="AC125" s="60"/>
      <c r="AD125" s="60">
        <v>1985.0129999999999</v>
      </c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>
        <v>23408.75</v>
      </c>
      <c r="AX125" s="60"/>
      <c r="AY125" s="60"/>
      <c r="AZ125" s="60"/>
      <c r="BA125" s="60"/>
      <c r="BB125" s="60"/>
      <c r="BC125" s="60"/>
      <c r="BD125" s="60"/>
      <c r="BE125" s="60"/>
      <c r="BF125" s="60"/>
      <c r="BG125" s="60"/>
      <c r="BH125" s="60"/>
      <c r="BI125" s="60"/>
      <c r="BJ125" s="60"/>
      <c r="BK125" s="60"/>
      <c r="BL125" s="60">
        <v>2596.7359999999999</v>
      </c>
      <c r="BM125" s="60"/>
      <c r="BN125" s="60"/>
      <c r="BO125" s="60">
        <v>118.74120000000001</v>
      </c>
      <c r="BP125" s="60"/>
      <c r="BQ125" s="60"/>
      <c r="BR125" s="60"/>
      <c r="BS125" s="58"/>
      <c r="BT125" s="58"/>
      <c r="BU125" s="58"/>
      <c r="BV125" s="58">
        <v>4112.3829999999998</v>
      </c>
      <c r="BW125" s="58">
        <v>1566.011</v>
      </c>
      <c r="BX125" s="58"/>
      <c r="BY125" s="58">
        <v>2892.7719999999999</v>
      </c>
      <c r="BZ125" s="58"/>
      <c r="CA125" s="58">
        <v>339.50170000000003</v>
      </c>
      <c r="CB125" s="58"/>
      <c r="CC125" s="58"/>
      <c r="CD125" s="58"/>
      <c r="CE125" s="58">
        <v>1538.836</v>
      </c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58"/>
      <c r="CU125" s="58"/>
      <c r="CV125" s="58">
        <v>384.01830000000001</v>
      </c>
      <c r="CW125" s="58"/>
      <c r="CX125" s="58"/>
      <c r="CY125" s="58">
        <v>1521.008</v>
      </c>
      <c r="CZ125" s="58"/>
      <c r="DA125" s="58"/>
      <c r="DB125" s="58"/>
      <c r="DC125" s="58"/>
      <c r="DD125" s="58">
        <v>4509.3739999999998</v>
      </c>
      <c r="DE125" s="58"/>
      <c r="DF125" s="58"/>
      <c r="DG125" s="58"/>
      <c r="DH125" s="58"/>
      <c r="DI125" s="58"/>
      <c r="DJ125" s="58">
        <v>135.3698</v>
      </c>
      <c r="DK125" s="58"/>
      <c r="DL125" s="58"/>
      <c r="DM125" s="58"/>
      <c r="DN125" s="58"/>
      <c r="DO125" s="58"/>
      <c r="DP125" s="58"/>
      <c r="DQ125" s="58"/>
      <c r="DR125" s="58"/>
      <c r="DS125" s="58"/>
      <c r="DT125" s="58"/>
      <c r="DU125" s="58"/>
      <c r="DV125" s="58"/>
      <c r="DW125" s="58"/>
      <c r="DX125" s="58"/>
      <c r="DY125" s="58"/>
      <c r="DZ125" s="58">
        <v>1001.433</v>
      </c>
      <c r="EA125" s="58"/>
      <c r="EB125" s="58">
        <v>643.51340000000005</v>
      </c>
      <c r="EC125" s="58"/>
      <c r="ED125" s="58"/>
      <c r="EE125" s="58"/>
      <c r="EF125" s="58"/>
      <c r="EG125" s="58"/>
      <c r="EH125" s="58"/>
      <c r="EI125" s="58"/>
      <c r="EJ125" s="58"/>
      <c r="EK125" s="58"/>
      <c r="EL125" s="58"/>
      <c r="EM125" s="58"/>
      <c r="EN125" s="58"/>
      <c r="EO125" s="58"/>
      <c r="EP125" s="58"/>
      <c r="EQ125" s="58"/>
      <c r="ER125" s="58"/>
      <c r="ES125" s="58"/>
      <c r="ET125" s="58"/>
      <c r="EU125" s="58"/>
      <c r="EV125" s="58"/>
      <c r="EW125" s="58"/>
      <c r="EX125" s="58"/>
      <c r="EY125" s="58"/>
      <c r="EZ125" s="58">
        <v>1998.5350000000001</v>
      </c>
      <c r="FA125" s="58">
        <v>1335.5719999999999</v>
      </c>
      <c r="FB125" s="58"/>
      <c r="FC125" s="58"/>
      <c r="FD125" s="58">
        <v>1214.9739999999999</v>
      </c>
      <c r="FE125" s="58"/>
      <c r="FF125" s="58"/>
      <c r="FG125" s="58"/>
      <c r="FH125" s="58"/>
      <c r="FI125" s="58"/>
      <c r="FJ125" s="58"/>
      <c r="FK125" s="58">
        <v>268.1379</v>
      </c>
      <c r="FL125" s="58"/>
      <c r="FM125" s="58"/>
      <c r="FN125" s="58"/>
      <c r="FO125" s="58"/>
      <c r="FP125" s="58"/>
      <c r="FQ125" s="58"/>
      <c r="FR125" s="58"/>
      <c r="FS125" s="58">
        <v>1170.8209999999999</v>
      </c>
      <c r="FT125" s="58">
        <v>1907.787</v>
      </c>
      <c r="FU125" s="58"/>
      <c r="FV125" s="58"/>
      <c r="FW125" s="58"/>
      <c r="FX125" s="58"/>
      <c r="FY125" s="58"/>
      <c r="FZ125" s="58"/>
      <c r="GA125" s="58"/>
      <c r="GB125" s="58"/>
      <c r="GC125" s="58"/>
      <c r="GD125" s="58"/>
      <c r="GE125" s="58"/>
      <c r="GF125" s="58"/>
      <c r="GG125" s="58"/>
      <c r="GH125" s="58"/>
      <c r="GI125" s="58"/>
      <c r="GJ125" s="58">
        <v>1095.577</v>
      </c>
      <c r="GK125" s="58">
        <v>175.2191</v>
      </c>
      <c r="GL125" s="58">
        <v>2889.2939999999999</v>
      </c>
      <c r="GM125" s="58"/>
      <c r="GN125" s="58"/>
      <c r="GO125" s="58"/>
      <c r="GP125" s="58"/>
      <c r="GQ125" s="58"/>
      <c r="GR125" s="58"/>
      <c r="GS125" s="58"/>
      <c r="GT125" s="58"/>
      <c r="GU125" s="58"/>
      <c r="GV125" s="58"/>
      <c r="GW125" s="58"/>
      <c r="GX125" s="58"/>
      <c r="GY125" s="58"/>
      <c r="GZ125" s="58"/>
      <c r="HA125" s="58"/>
      <c r="HB125" s="58"/>
      <c r="HC125" s="58"/>
      <c r="HD125" s="58">
        <v>826.18589999999995</v>
      </c>
      <c r="HE125" s="58"/>
      <c r="HF125" s="58"/>
      <c r="HG125" s="58"/>
      <c r="HH125" s="58"/>
      <c r="HI125" s="58"/>
      <c r="HJ125" s="58"/>
      <c r="HK125" s="58"/>
      <c r="HL125" s="58"/>
      <c r="HM125" s="58"/>
      <c r="HN125" s="58"/>
      <c r="HO125" s="58"/>
      <c r="HP125" s="58"/>
      <c r="HQ125" s="58"/>
      <c r="HR125" s="58"/>
      <c r="HS125" s="58"/>
      <c r="HT125" s="2"/>
    </row>
    <row r="126" spans="1:228" x14ac:dyDescent="0.75">
      <c r="A126" s="95">
        <f t="shared" si="10"/>
        <v>552</v>
      </c>
      <c r="B126" s="2" t="str">
        <f t="shared" si="10"/>
        <v>Blueberries</v>
      </c>
      <c r="C126" s="60">
        <f t="shared" si="9"/>
        <v>3500.2330000000002</v>
      </c>
      <c r="D126" s="40" t="str">
        <f t="shared" si="13"/>
        <v/>
      </c>
      <c r="E126" s="40" t="str">
        <f t="shared" si="12"/>
        <v/>
      </c>
      <c r="F126" s="40">
        <f t="shared" si="12"/>
        <v>3500.2330000000002</v>
      </c>
      <c r="G126" s="40" t="str">
        <f t="shared" si="12"/>
        <v/>
      </c>
      <c r="H126" s="40" t="str">
        <f t="shared" si="12"/>
        <v/>
      </c>
      <c r="I126" s="40" t="str">
        <f t="shared" si="12"/>
        <v/>
      </c>
      <c r="J126" s="40" t="str">
        <f t="shared" si="12"/>
        <v/>
      </c>
      <c r="K126" s="40" t="str">
        <f t="shared" si="12"/>
        <v/>
      </c>
      <c r="L126" s="2"/>
      <c r="M126" s="70" t="s">
        <v>525</v>
      </c>
      <c r="N126" s="70" t="s">
        <v>604</v>
      </c>
      <c r="O126" s="2" t="s">
        <v>4</v>
      </c>
      <c r="P126" s="58">
        <v>552</v>
      </c>
      <c r="Q126" s="60" t="s">
        <v>900</v>
      </c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>
        <v>1179.8889999999999</v>
      </c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  <c r="BG126" s="60"/>
      <c r="BH126" s="60"/>
      <c r="BI126" s="60"/>
      <c r="BJ126" s="60"/>
      <c r="BK126" s="60"/>
      <c r="BL126" s="60">
        <v>5959.15</v>
      </c>
      <c r="BM126" s="60"/>
      <c r="BN126" s="60"/>
      <c r="BO126" s="60"/>
      <c r="BP126" s="60"/>
      <c r="BQ126" s="60"/>
      <c r="BR126" s="60"/>
      <c r="BS126" s="58"/>
      <c r="BT126" s="58"/>
      <c r="BU126" s="58"/>
      <c r="BV126" s="58">
        <v>1234.2750000000001</v>
      </c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58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>
        <v>4501.18</v>
      </c>
      <c r="DE126" s="58"/>
      <c r="DF126" s="58"/>
      <c r="DG126" s="58"/>
      <c r="DH126" s="58"/>
      <c r="DI126" s="58"/>
      <c r="DJ126" s="58"/>
      <c r="DK126" s="58"/>
      <c r="DL126" s="58"/>
      <c r="DM126" s="58"/>
      <c r="DN126" s="58"/>
      <c r="DO126" s="58"/>
      <c r="DP126" s="58"/>
      <c r="DQ126" s="58"/>
      <c r="DR126" s="58"/>
      <c r="DS126" s="58"/>
      <c r="DT126" s="58"/>
      <c r="DU126" s="58"/>
      <c r="DV126" s="58"/>
      <c r="DW126" s="58"/>
      <c r="DX126" s="58"/>
      <c r="DY126" s="58"/>
      <c r="DZ126" s="58"/>
      <c r="EA126" s="58"/>
      <c r="EB126" s="58"/>
      <c r="EC126" s="58"/>
      <c r="ED126" s="58"/>
      <c r="EE126" s="58">
        <v>3500.2330000000002</v>
      </c>
      <c r="EF126" s="58"/>
      <c r="EG126" s="58"/>
      <c r="EH126" s="58"/>
      <c r="EI126" s="58"/>
      <c r="EJ126" s="58"/>
      <c r="EK126" s="58"/>
      <c r="EL126" s="58"/>
      <c r="EM126" s="58"/>
      <c r="EN126" s="58"/>
      <c r="EO126" s="58"/>
      <c r="EP126" s="58"/>
      <c r="EQ126" s="58"/>
      <c r="ER126" s="58"/>
      <c r="ES126" s="58"/>
      <c r="ET126" s="58"/>
      <c r="EU126" s="58"/>
      <c r="EV126" s="58"/>
      <c r="EW126" s="58"/>
      <c r="EX126" s="58"/>
      <c r="EY126" s="58"/>
      <c r="EZ126" s="58"/>
      <c r="FA126" s="58"/>
      <c r="FB126" s="58"/>
      <c r="FC126" s="58"/>
      <c r="FD126" s="58">
        <v>8926.5339999999997</v>
      </c>
      <c r="FE126" s="58"/>
      <c r="FF126" s="58"/>
      <c r="FG126" s="58"/>
      <c r="FH126" s="58"/>
      <c r="FI126" s="58"/>
      <c r="FJ126" s="58"/>
      <c r="FK126" s="58">
        <v>1047.317</v>
      </c>
      <c r="FL126" s="58"/>
      <c r="FM126" s="58"/>
      <c r="FN126" s="58">
        <v>5629.6049999999996</v>
      </c>
      <c r="FO126" s="58"/>
      <c r="FP126" s="58"/>
      <c r="FQ126" s="58"/>
      <c r="FR126" s="58"/>
      <c r="FS126" s="58"/>
      <c r="FT126" s="58"/>
      <c r="FU126" s="58"/>
      <c r="FV126" s="58"/>
      <c r="FW126" s="58"/>
      <c r="FX126" s="58"/>
      <c r="FY126" s="58"/>
      <c r="FZ126" s="58"/>
      <c r="GA126" s="58"/>
      <c r="GB126" s="58"/>
      <c r="GC126" s="58"/>
      <c r="GD126" s="58"/>
      <c r="GE126" s="58"/>
      <c r="GF126" s="58"/>
      <c r="GG126" s="58"/>
      <c r="GH126" s="58"/>
      <c r="GI126" s="58"/>
      <c r="GJ126" s="58"/>
      <c r="GK126" s="58"/>
      <c r="GL126" s="58">
        <v>262.12779999999998</v>
      </c>
      <c r="GM126" s="58"/>
      <c r="GN126" s="58"/>
      <c r="GO126" s="58"/>
      <c r="GP126" s="58"/>
      <c r="GQ126" s="58"/>
      <c r="GR126" s="58"/>
      <c r="GS126" s="58"/>
      <c r="GT126" s="58"/>
      <c r="GU126" s="58"/>
      <c r="GV126" s="58"/>
      <c r="GW126" s="58"/>
      <c r="GX126" s="58"/>
      <c r="GY126" s="58"/>
      <c r="GZ126" s="58"/>
      <c r="HA126" s="58"/>
      <c r="HB126" s="58"/>
      <c r="HC126" s="58"/>
      <c r="HD126" s="58">
        <v>2360.692</v>
      </c>
      <c r="HE126" s="58"/>
      <c r="HF126" s="58">
        <v>3050</v>
      </c>
      <c r="HG126" s="58"/>
      <c r="HH126" s="58"/>
      <c r="HI126" s="58"/>
      <c r="HJ126" s="58"/>
      <c r="HK126" s="58"/>
      <c r="HL126" s="58"/>
      <c r="HM126" s="58"/>
      <c r="HN126" s="58"/>
      <c r="HO126" s="58"/>
      <c r="HP126" s="58"/>
      <c r="HQ126" s="58"/>
      <c r="HR126" s="58"/>
      <c r="HS126" s="58"/>
      <c r="HT126" s="2"/>
    </row>
    <row r="127" spans="1:228" x14ac:dyDescent="0.75">
      <c r="A127" s="95">
        <f t="shared" si="10"/>
        <v>554</v>
      </c>
      <c r="B127" s="2" t="str">
        <f t="shared" si="10"/>
        <v>Cranberries</v>
      </c>
      <c r="C127" s="60">
        <f t="shared" si="9"/>
        <v>0</v>
      </c>
      <c r="D127" s="40" t="str">
        <f t="shared" si="13"/>
        <v/>
      </c>
      <c r="E127" s="40" t="str">
        <f t="shared" si="12"/>
        <v/>
      </c>
      <c r="F127" s="40" t="str">
        <f t="shared" si="12"/>
        <v/>
      </c>
      <c r="G127" s="40" t="str">
        <f t="shared" si="12"/>
        <v/>
      </c>
      <c r="H127" s="40" t="str">
        <f t="shared" si="12"/>
        <v/>
      </c>
      <c r="I127" s="40" t="str">
        <f t="shared" si="12"/>
        <v/>
      </c>
      <c r="J127" s="40" t="str">
        <f t="shared" si="12"/>
        <v/>
      </c>
      <c r="K127" s="40" t="str">
        <f t="shared" si="12"/>
        <v/>
      </c>
      <c r="L127" s="2"/>
      <c r="M127" s="70" t="s">
        <v>1023</v>
      </c>
      <c r="N127" s="70" t="s">
        <v>1068</v>
      </c>
      <c r="O127" s="2" t="s">
        <v>4</v>
      </c>
      <c r="P127" s="58">
        <v>554</v>
      </c>
      <c r="Q127" s="60" t="s">
        <v>901</v>
      </c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>
        <v>1604.434</v>
      </c>
      <c r="AM127" s="60"/>
      <c r="AN127" s="60"/>
      <c r="AO127" s="60"/>
      <c r="AP127" s="60"/>
      <c r="AQ127" s="60"/>
      <c r="AR127" s="60"/>
      <c r="AS127" s="60"/>
      <c r="AT127" s="60"/>
      <c r="AU127" s="60"/>
      <c r="AV127" s="60">
        <v>670.66049999999996</v>
      </c>
      <c r="AW127" s="60"/>
      <c r="AX127" s="60">
        <v>4589.442</v>
      </c>
      <c r="AY127" s="60"/>
      <c r="AZ127" s="60"/>
      <c r="BA127" s="60"/>
      <c r="BB127" s="60"/>
      <c r="BC127" s="60"/>
      <c r="BD127" s="60"/>
      <c r="BE127" s="60"/>
      <c r="BF127" s="60"/>
      <c r="BG127" s="60"/>
      <c r="BH127" s="60"/>
      <c r="BI127" s="60"/>
      <c r="BJ127" s="60"/>
      <c r="BK127" s="60"/>
      <c r="BL127" s="60"/>
      <c r="BM127" s="60"/>
      <c r="BN127" s="60"/>
      <c r="BO127" s="60"/>
      <c r="BP127" s="60"/>
      <c r="BQ127" s="60"/>
      <c r="BR127" s="60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58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  <c r="DK127" s="58"/>
      <c r="DL127" s="58"/>
      <c r="DM127" s="58"/>
      <c r="DN127" s="58"/>
      <c r="DO127" s="58"/>
      <c r="DP127" s="58"/>
      <c r="DQ127" s="58"/>
      <c r="DR127" s="58"/>
      <c r="DS127" s="58"/>
      <c r="DT127" s="58"/>
      <c r="DU127" s="58"/>
      <c r="DV127" s="58"/>
      <c r="DW127" s="58"/>
      <c r="DX127" s="58"/>
      <c r="DY127" s="58"/>
      <c r="DZ127" s="58"/>
      <c r="EA127" s="58"/>
      <c r="EB127" s="58"/>
      <c r="EC127" s="58"/>
      <c r="ED127" s="58"/>
      <c r="EE127" s="58"/>
      <c r="EF127" s="58"/>
      <c r="EG127" s="58"/>
      <c r="EH127" s="58"/>
      <c r="EI127" s="58"/>
      <c r="EJ127" s="58"/>
      <c r="EK127" s="58"/>
      <c r="EL127" s="58"/>
      <c r="EM127" s="58"/>
      <c r="EN127" s="58"/>
      <c r="EO127" s="58"/>
      <c r="EP127" s="58"/>
      <c r="EQ127" s="58"/>
      <c r="ER127" s="58"/>
      <c r="ES127" s="58"/>
      <c r="ET127" s="58"/>
      <c r="EU127" s="58"/>
      <c r="EV127" s="58"/>
      <c r="EW127" s="58"/>
      <c r="EX127" s="58"/>
      <c r="EY127" s="58"/>
      <c r="EZ127" s="58"/>
      <c r="FA127" s="58"/>
      <c r="FB127" s="58"/>
      <c r="FC127" s="58"/>
      <c r="FD127" s="58"/>
      <c r="FE127" s="58"/>
      <c r="FF127" s="58"/>
      <c r="FG127" s="58"/>
      <c r="FH127" s="58"/>
      <c r="FI127" s="58"/>
      <c r="FJ127" s="58"/>
      <c r="FK127" s="58"/>
      <c r="FL127" s="58"/>
      <c r="FM127" s="58"/>
      <c r="FN127" s="58"/>
      <c r="FO127" s="58"/>
      <c r="FP127" s="58"/>
      <c r="FQ127" s="58"/>
      <c r="FR127" s="58"/>
      <c r="FS127" s="58"/>
      <c r="FT127" s="58"/>
      <c r="FU127" s="58"/>
      <c r="FV127" s="58"/>
      <c r="FW127" s="58"/>
      <c r="FX127" s="58"/>
      <c r="FY127" s="58"/>
      <c r="FZ127" s="58"/>
      <c r="GA127" s="58"/>
      <c r="GB127" s="58"/>
      <c r="GC127" s="58"/>
      <c r="GD127" s="58"/>
      <c r="GE127" s="58"/>
      <c r="GF127" s="58"/>
      <c r="GG127" s="58"/>
      <c r="GH127" s="58"/>
      <c r="GI127" s="58"/>
      <c r="GJ127" s="58"/>
      <c r="GK127" s="58"/>
      <c r="GL127" s="58"/>
      <c r="GM127" s="58"/>
      <c r="GN127" s="58"/>
      <c r="GO127" s="58"/>
      <c r="GP127" s="58"/>
      <c r="GQ127" s="58"/>
      <c r="GR127" s="58"/>
      <c r="GS127" s="58"/>
      <c r="GT127" s="58"/>
      <c r="GU127" s="58"/>
      <c r="GV127" s="58"/>
      <c r="GW127" s="58"/>
      <c r="GX127" s="58"/>
      <c r="GY127" s="58">
        <v>283.5607</v>
      </c>
      <c r="GZ127" s="58"/>
      <c r="HA127" s="58"/>
      <c r="HB127" s="58"/>
      <c r="HC127" s="58"/>
      <c r="HD127" s="58">
        <v>943.6232</v>
      </c>
      <c r="HE127" s="58"/>
      <c r="HF127" s="58">
        <v>660.65200000000004</v>
      </c>
      <c r="HG127" s="58"/>
      <c r="HH127" s="58"/>
      <c r="HI127" s="58"/>
      <c r="HJ127" s="58"/>
      <c r="HK127" s="58"/>
      <c r="HL127" s="58"/>
      <c r="HM127" s="58"/>
      <c r="HN127" s="58"/>
      <c r="HO127" s="58"/>
      <c r="HP127" s="58"/>
      <c r="HQ127" s="58"/>
      <c r="HR127" s="58"/>
      <c r="HS127" s="58"/>
      <c r="HT127" s="2"/>
    </row>
    <row r="128" spans="1:228" x14ac:dyDescent="0.75">
      <c r="A128" s="95">
        <f t="shared" si="10"/>
        <v>558</v>
      </c>
      <c r="B128" s="2" t="str">
        <f t="shared" si="10"/>
        <v>Berries nes</v>
      </c>
      <c r="C128" s="60">
        <f t="shared" si="9"/>
        <v>1235.6569999999999</v>
      </c>
      <c r="D128" s="40" t="str">
        <f t="shared" si="13"/>
        <v/>
      </c>
      <c r="E128" s="40" t="str">
        <f t="shared" si="12"/>
        <v/>
      </c>
      <c r="F128" s="40">
        <f t="shared" si="12"/>
        <v>1235.6569999999999</v>
      </c>
      <c r="G128" s="40" t="str">
        <f t="shared" si="12"/>
        <v/>
      </c>
      <c r="H128" s="40" t="str">
        <f t="shared" si="12"/>
        <v/>
      </c>
      <c r="I128" s="40" t="str">
        <f t="shared" si="12"/>
        <v/>
      </c>
      <c r="J128" s="40" t="str">
        <f t="shared" si="12"/>
        <v/>
      </c>
      <c r="K128" s="40" t="str">
        <f t="shared" si="12"/>
        <v/>
      </c>
      <c r="L128" s="2"/>
      <c r="M128" s="70" t="s">
        <v>518</v>
      </c>
      <c r="N128" s="70" t="s">
        <v>1069</v>
      </c>
      <c r="O128" s="2" t="s">
        <v>4</v>
      </c>
      <c r="P128" s="58">
        <v>558</v>
      </c>
      <c r="Q128" s="60" t="s">
        <v>902</v>
      </c>
      <c r="R128" s="60"/>
      <c r="S128" s="60"/>
      <c r="T128" s="60"/>
      <c r="U128" s="60"/>
      <c r="V128" s="60"/>
      <c r="W128" s="60"/>
      <c r="X128" s="60"/>
      <c r="Y128" s="60"/>
      <c r="Z128" s="60">
        <v>5030.1260000000002</v>
      </c>
      <c r="AA128" s="60">
        <v>2638.1439999999998</v>
      </c>
      <c r="AB128" s="60">
        <v>1583.5</v>
      </c>
      <c r="AC128" s="60"/>
      <c r="AD128" s="60"/>
      <c r="AE128" s="60"/>
      <c r="AF128" s="60"/>
      <c r="AG128" s="60">
        <v>379.65429999999998</v>
      </c>
      <c r="AH128" s="60"/>
      <c r="AI128" s="60"/>
      <c r="AJ128" s="60"/>
      <c r="AK128" s="60">
        <v>479.24040000000002</v>
      </c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>
        <v>11658.53</v>
      </c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  <c r="BH128" s="60"/>
      <c r="BI128" s="60"/>
      <c r="BJ128" s="60"/>
      <c r="BK128" s="60"/>
      <c r="BL128" s="60">
        <v>6563.3919999999998</v>
      </c>
      <c r="BM128" s="60"/>
      <c r="BN128" s="60"/>
      <c r="BO128" s="60"/>
      <c r="BP128" s="60"/>
      <c r="BQ128" s="60"/>
      <c r="BR128" s="60">
        <v>1656.3979999999999</v>
      </c>
      <c r="BS128" s="58"/>
      <c r="BT128" s="58"/>
      <c r="BU128" s="58"/>
      <c r="BV128" s="58">
        <v>4604.0370000000003</v>
      </c>
      <c r="BW128" s="58"/>
      <c r="BX128" s="58"/>
      <c r="BY128" s="58"/>
      <c r="BZ128" s="58"/>
      <c r="CA128" s="58"/>
      <c r="CB128" s="58"/>
      <c r="CC128" s="58"/>
      <c r="CD128" s="58"/>
      <c r="CE128" s="58">
        <v>4816.4840000000004</v>
      </c>
      <c r="CF128" s="58">
        <v>4240.2889999999998</v>
      </c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58"/>
      <c r="CU128" s="58"/>
      <c r="CV128" s="58"/>
      <c r="CW128" s="58"/>
      <c r="CX128" s="58"/>
      <c r="CY128" s="58">
        <v>1700.202</v>
      </c>
      <c r="CZ128" s="58">
        <v>561.98410000000001</v>
      </c>
      <c r="DA128" s="58"/>
      <c r="DB128" s="58">
        <v>953.33860000000004</v>
      </c>
      <c r="DC128" s="58"/>
      <c r="DD128" s="58">
        <v>3201.66</v>
      </c>
      <c r="DE128" s="58"/>
      <c r="DF128" s="58"/>
      <c r="DG128" s="58"/>
      <c r="DH128" s="58">
        <v>1568.0820000000001</v>
      </c>
      <c r="DI128" s="58"/>
      <c r="DJ128" s="58">
        <v>136.48330000000001</v>
      </c>
      <c r="DK128" s="58"/>
      <c r="DL128" s="58"/>
      <c r="DM128" s="58"/>
      <c r="DN128" s="58"/>
      <c r="DO128" s="58"/>
      <c r="DP128" s="58"/>
      <c r="DQ128" s="58"/>
      <c r="DR128" s="58"/>
      <c r="DS128" s="58"/>
      <c r="DT128" s="58"/>
      <c r="DU128" s="58"/>
      <c r="DV128" s="58"/>
      <c r="DW128" s="58"/>
      <c r="DX128" s="58"/>
      <c r="DY128" s="58"/>
      <c r="DZ128" s="58"/>
      <c r="EA128" s="58">
        <v>598.70429999999999</v>
      </c>
      <c r="EB128" s="58"/>
      <c r="EC128" s="58"/>
      <c r="ED128" s="58"/>
      <c r="EE128" s="58">
        <v>1235.6569999999999</v>
      </c>
      <c r="EF128" s="58"/>
      <c r="EG128" s="58"/>
      <c r="EH128" s="58"/>
      <c r="EI128" s="58">
        <v>4980.3339999999998</v>
      </c>
      <c r="EJ128" s="58"/>
      <c r="EK128" s="58"/>
      <c r="EL128" s="58"/>
      <c r="EM128" s="58"/>
      <c r="EN128" s="58"/>
      <c r="EO128" s="58"/>
      <c r="EP128" s="58"/>
      <c r="EQ128" s="58"/>
      <c r="ER128" s="58"/>
      <c r="ES128" s="58"/>
      <c r="ET128" s="58"/>
      <c r="EU128" s="58"/>
      <c r="EV128" s="58"/>
      <c r="EW128" s="58"/>
      <c r="EX128" s="58"/>
      <c r="EY128" s="58"/>
      <c r="EZ128" s="58">
        <v>3022.645</v>
      </c>
      <c r="FA128" s="58"/>
      <c r="FB128" s="58"/>
      <c r="FC128" s="58"/>
      <c r="FD128" s="58">
        <v>8741.1749999999993</v>
      </c>
      <c r="FE128" s="58"/>
      <c r="FF128" s="58"/>
      <c r="FG128" s="58"/>
      <c r="FH128" s="58"/>
      <c r="FI128" s="58"/>
      <c r="FJ128" s="58"/>
      <c r="FK128" s="58"/>
      <c r="FL128" s="58"/>
      <c r="FM128" s="58"/>
      <c r="FN128" s="58"/>
      <c r="FO128" s="58"/>
      <c r="FP128" s="58"/>
      <c r="FQ128" s="58"/>
      <c r="FR128" s="58"/>
      <c r="FS128" s="58"/>
      <c r="FT128" s="58">
        <v>1907.787</v>
      </c>
      <c r="FU128" s="58"/>
      <c r="FV128" s="58"/>
      <c r="FW128" s="58"/>
      <c r="FX128" s="58"/>
      <c r="FY128" s="58"/>
      <c r="FZ128" s="58"/>
      <c r="GA128" s="58"/>
      <c r="GB128" s="58"/>
      <c r="GC128" s="58"/>
      <c r="GD128" s="58"/>
      <c r="GE128" s="58"/>
      <c r="GF128" s="58"/>
      <c r="GG128" s="58"/>
      <c r="GH128" s="58"/>
      <c r="GI128" s="58"/>
      <c r="GJ128" s="58"/>
      <c r="GK128" s="58"/>
      <c r="GL128" s="58">
        <v>262.125</v>
      </c>
      <c r="GM128" s="58"/>
      <c r="GN128" s="58"/>
      <c r="GO128" s="58"/>
      <c r="GP128" s="58"/>
      <c r="GQ128" s="58"/>
      <c r="GR128" s="58"/>
      <c r="GS128" s="58"/>
      <c r="GT128" s="58"/>
      <c r="GU128" s="58"/>
      <c r="GV128" s="58"/>
      <c r="GW128" s="58"/>
      <c r="GX128" s="58"/>
      <c r="GY128" s="58"/>
      <c r="GZ128" s="58">
        <v>1361.046</v>
      </c>
      <c r="HA128" s="58"/>
      <c r="HB128" s="58"/>
      <c r="HC128" s="58"/>
      <c r="HD128" s="58">
        <v>1236.2619999999999</v>
      </c>
      <c r="HE128" s="58"/>
      <c r="HF128" s="58">
        <v>1715.665</v>
      </c>
      <c r="HG128" s="58"/>
      <c r="HH128" s="58"/>
      <c r="HI128" s="58"/>
      <c r="HJ128" s="58"/>
      <c r="HK128" s="58"/>
      <c r="HL128" s="58">
        <v>1642.9570000000001</v>
      </c>
      <c r="HM128" s="58"/>
      <c r="HN128" s="58"/>
      <c r="HO128" s="58"/>
      <c r="HP128" s="58"/>
      <c r="HQ128" s="58">
        <v>2158.8009999999999</v>
      </c>
      <c r="HR128" s="58"/>
      <c r="HS128" s="58"/>
      <c r="HT128" s="2"/>
    </row>
    <row r="129" spans="1:228" x14ac:dyDescent="0.75">
      <c r="A129" s="95">
        <f t="shared" si="10"/>
        <v>560</v>
      </c>
      <c r="B129" s="2" t="str">
        <f t="shared" si="10"/>
        <v>Grapes</v>
      </c>
      <c r="C129" s="60">
        <f t="shared" si="9"/>
        <v>930.50310000000002</v>
      </c>
      <c r="D129" s="40" t="str">
        <f t="shared" si="13"/>
        <v/>
      </c>
      <c r="E129" s="40" t="str">
        <f t="shared" si="12"/>
        <v/>
      </c>
      <c r="F129" s="40">
        <f t="shared" si="12"/>
        <v>930.50310000000002</v>
      </c>
      <c r="G129" s="40" t="str">
        <f t="shared" si="12"/>
        <v/>
      </c>
      <c r="H129" s="40" t="str">
        <f t="shared" si="12"/>
        <v/>
      </c>
      <c r="I129" s="40" t="str">
        <f t="shared" si="12"/>
        <v/>
      </c>
      <c r="J129" s="40" t="str">
        <f t="shared" si="12"/>
        <v/>
      </c>
      <c r="K129" s="40" t="str">
        <f t="shared" si="12"/>
        <v/>
      </c>
      <c r="L129" s="2"/>
      <c r="M129" s="70" t="s">
        <v>529</v>
      </c>
      <c r="N129" s="70" t="s">
        <v>608</v>
      </c>
      <c r="O129" s="2" t="s">
        <v>4</v>
      </c>
      <c r="P129" s="58">
        <v>560</v>
      </c>
      <c r="Q129" s="60" t="s">
        <v>903</v>
      </c>
      <c r="R129" s="60"/>
      <c r="S129" s="60"/>
      <c r="T129" s="60">
        <v>657.32349999999997</v>
      </c>
      <c r="U129" s="60"/>
      <c r="V129" s="60">
        <v>301.98</v>
      </c>
      <c r="W129" s="60">
        <v>388.88249999999999</v>
      </c>
      <c r="X129" s="60"/>
      <c r="Y129" s="60"/>
      <c r="Z129" s="60">
        <v>540.36410000000001</v>
      </c>
      <c r="AA129" s="60">
        <v>760.95249999999999</v>
      </c>
      <c r="AB129" s="60">
        <v>701.67139999999995</v>
      </c>
      <c r="AC129" s="60"/>
      <c r="AD129" s="60">
        <v>578.27850000000001</v>
      </c>
      <c r="AE129" s="60"/>
      <c r="AF129" s="60"/>
      <c r="AG129" s="60"/>
      <c r="AH129" s="60">
        <v>401.8091</v>
      </c>
      <c r="AI129" s="60"/>
      <c r="AJ129" s="60"/>
      <c r="AK129" s="60">
        <v>820.47619999999995</v>
      </c>
      <c r="AL129" s="60"/>
      <c r="AM129" s="60"/>
      <c r="AN129" s="60"/>
      <c r="AO129" s="60">
        <v>503.1114</v>
      </c>
      <c r="AP129" s="60">
        <v>818.65719999999999</v>
      </c>
      <c r="AQ129" s="60"/>
      <c r="AR129" s="60"/>
      <c r="AS129" s="60"/>
      <c r="AT129" s="60"/>
      <c r="AU129" s="60"/>
      <c r="AV129" s="60">
        <v>1200.056</v>
      </c>
      <c r="AW129" s="60">
        <v>3463.1930000000002</v>
      </c>
      <c r="AX129" s="60">
        <v>1541.0160000000001</v>
      </c>
      <c r="AY129" s="60">
        <v>1077.364</v>
      </c>
      <c r="AZ129" s="60"/>
      <c r="BA129" s="60"/>
      <c r="BB129" s="60"/>
      <c r="BC129" s="60"/>
      <c r="BD129" s="60"/>
      <c r="BE129" s="60">
        <v>683.03719999999998</v>
      </c>
      <c r="BF129" s="60"/>
      <c r="BG129" s="60"/>
      <c r="BH129" s="60"/>
      <c r="BI129" s="60"/>
      <c r="BJ129" s="60"/>
      <c r="BK129" s="60">
        <v>474.89409999999998</v>
      </c>
      <c r="BL129" s="60">
        <v>1049.4639999999999</v>
      </c>
      <c r="BM129" s="60"/>
      <c r="BN129" s="60"/>
      <c r="BO129" s="60"/>
      <c r="BP129" s="60"/>
      <c r="BQ129" s="60">
        <v>1407.538</v>
      </c>
      <c r="BR129" s="60">
        <v>239.39189999999999</v>
      </c>
      <c r="BS129" s="58">
        <v>404.34530000000001</v>
      </c>
      <c r="BT129" s="58"/>
      <c r="BU129" s="58"/>
      <c r="BV129" s="58">
        <v>864.73289999999997</v>
      </c>
      <c r="BW129" s="58"/>
      <c r="BX129" s="58">
        <v>244.3614</v>
      </c>
      <c r="BY129" s="58"/>
      <c r="BZ129" s="58"/>
      <c r="CA129" s="58">
        <v>2213.165</v>
      </c>
      <c r="CB129" s="58"/>
      <c r="CC129" s="58"/>
      <c r="CD129" s="58"/>
      <c r="CE129" s="58">
        <v>2317.5630000000001</v>
      </c>
      <c r="CF129" s="58">
        <v>480.20249999999999</v>
      </c>
      <c r="CG129" s="58"/>
      <c r="CH129" s="58"/>
      <c r="CI129" s="58"/>
      <c r="CJ129" s="58"/>
      <c r="CK129" s="58"/>
      <c r="CL129" s="58"/>
      <c r="CM129" s="58">
        <v>672.70690000000002</v>
      </c>
      <c r="CN129" s="58"/>
      <c r="CO129" s="58"/>
      <c r="CP129" s="58"/>
      <c r="CQ129" s="58"/>
      <c r="CR129" s="58"/>
      <c r="CS129" s="58">
        <v>1049.537</v>
      </c>
      <c r="CT129" s="58">
        <v>752.08590000000004</v>
      </c>
      <c r="CU129" s="58"/>
      <c r="CV129" s="58">
        <v>813.97559999999999</v>
      </c>
      <c r="CW129" s="58"/>
      <c r="CX129" s="58">
        <v>707.84910000000002</v>
      </c>
      <c r="CY129" s="58"/>
      <c r="CZ129" s="58">
        <v>416.50709999999998</v>
      </c>
      <c r="DA129" s="58">
        <v>722.08860000000004</v>
      </c>
      <c r="DB129" s="58"/>
      <c r="DC129" s="58">
        <v>2611.2440000000001</v>
      </c>
      <c r="DD129" s="58">
        <v>424.34519999999998</v>
      </c>
      <c r="DE129" s="58"/>
      <c r="DF129" s="58">
        <v>929.24879999999996</v>
      </c>
      <c r="DG129" s="58">
        <v>5495</v>
      </c>
      <c r="DH129" s="58">
        <v>529.51760000000002</v>
      </c>
      <c r="DI129" s="58"/>
      <c r="DJ129" s="58">
        <v>969.02380000000005</v>
      </c>
      <c r="DK129" s="58"/>
      <c r="DL129" s="58"/>
      <c r="DM129" s="58"/>
      <c r="DN129" s="58">
        <v>2015.221</v>
      </c>
      <c r="DO129" s="58">
        <v>1930.374</v>
      </c>
      <c r="DP129" s="58"/>
      <c r="DQ129" s="58">
        <v>1054.4380000000001</v>
      </c>
      <c r="DR129" s="58"/>
      <c r="DS129" s="58"/>
      <c r="DT129" s="58"/>
      <c r="DU129" s="58"/>
      <c r="DV129" s="58"/>
      <c r="DW129" s="58"/>
      <c r="DX129" s="58"/>
      <c r="DY129" s="58">
        <v>1404.434</v>
      </c>
      <c r="DZ129" s="58"/>
      <c r="EA129" s="58">
        <v>440.00139999999999</v>
      </c>
      <c r="EB129" s="58">
        <v>197.1541</v>
      </c>
      <c r="EC129" s="58">
        <v>318.76909999999998</v>
      </c>
      <c r="ED129" s="58"/>
      <c r="EE129" s="58">
        <v>930.50310000000002</v>
      </c>
      <c r="EF129" s="58"/>
      <c r="EG129" s="58">
        <v>265.4203</v>
      </c>
      <c r="EH129" s="58"/>
      <c r="EI129" s="58">
        <v>1013.801</v>
      </c>
      <c r="EJ129" s="58"/>
      <c r="EK129" s="58"/>
      <c r="EL129" s="58"/>
      <c r="EM129" s="58"/>
      <c r="EN129" s="58"/>
      <c r="EO129" s="58"/>
      <c r="EP129" s="58"/>
      <c r="EQ129" s="58"/>
      <c r="ER129" s="58"/>
      <c r="ES129" s="58"/>
      <c r="ET129" s="58">
        <v>885.66639999999995</v>
      </c>
      <c r="EU129" s="58"/>
      <c r="EV129" s="58"/>
      <c r="EW129" s="58"/>
      <c r="EX129" s="58"/>
      <c r="EY129" s="58"/>
      <c r="EZ129" s="58">
        <v>1894.499</v>
      </c>
      <c r="FA129" s="58"/>
      <c r="FB129" s="58"/>
      <c r="FC129" s="58"/>
      <c r="FD129" s="58">
        <v>1499.7639999999999</v>
      </c>
      <c r="FE129" s="58"/>
      <c r="FF129" s="58">
        <v>683.70140000000004</v>
      </c>
      <c r="FG129" s="58"/>
      <c r="FH129" s="58">
        <v>747.63289999999995</v>
      </c>
      <c r="FI129" s="58">
        <v>440.12520000000001</v>
      </c>
      <c r="FJ129" s="58"/>
      <c r="FK129" s="58"/>
      <c r="FL129" s="58"/>
      <c r="FM129" s="58"/>
      <c r="FN129" s="58">
        <v>1681.8510000000001</v>
      </c>
      <c r="FO129" s="58">
        <v>206.96719999999999</v>
      </c>
      <c r="FP129" s="58"/>
      <c r="FQ129" s="58">
        <v>2786.0810000000001</v>
      </c>
      <c r="FR129" s="58"/>
      <c r="FS129" s="58">
        <v>771.01400000000001</v>
      </c>
      <c r="FT129" s="58">
        <v>389.15519999999998</v>
      </c>
      <c r="FU129" s="58"/>
      <c r="FV129" s="58">
        <v>3058.8110000000001</v>
      </c>
      <c r="FW129" s="58"/>
      <c r="FX129" s="58"/>
      <c r="FY129" s="58"/>
      <c r="FZ129" s="58"/>
      <c r="GA129" s="58"/>
      <c r="GB129" s="58"/>
      <c r="GC129" s="58"/>
      <c r="GD129" s="58"/>
      <c r="GE129" s="58"/>
      <c r="GF129" s="58"/>
      <c r="GG129" s="58"/>
      <c r="GH129" s="58"/>
      <c r="GI129" s="58"/>
      <c r="GJ129" s="58">
        <v>831.49450000000002</v>
      </c>
      <c r="GK129" s="58">
        <v>591.90689999999995</v>
      </c>
      <c r="GL129" s="58"/>
      <c r="GM129" s="58"/>
      <c r="GN129" s="58"/>
      <c r="GO129" s="58"/>
      <c r="GP129" s="58"/>
      <c r="GQ129" s="58"/>
      <c r="GR129" s="58">
        <v>1210.6569999999999</v>
      </c>
      <c r="GS129" s="58">
        <v>512.14009999999996</v>
      </c>
      <c r="GT129" s="58"/>
      <c r="GU129" s="58">
        <v>242.60239999999999</v>
      </c>
      <c r="GV129" s="58"/>
      <c r="GW129" s="58"/>
      <c r="GX129" s="58"/>
      <c r="GY129" s="58">
        <v>467.28309999999999</v>
      </c>
      <c r="GZ129" s="58">
        <v>530.85640000000001</v>
      </c>
      <c r="HA129" s="58"/>
      <c r="HB129" s="58"/>
      <c r="HC129" s="58"/>
      <c r="HD129" s="58">
        <v>273.35379999999998</v>
      </c>
      <c r="HE129" s="58">
        <v>1195.8679999999999</v>
      </c>
      <c r="HF129" s="58">
        <v>851.36180000000002</v>
      </c>
      <c r="HG129" s="58"/>
      <c r="HH129" s="58"/>
      <c r="HI129" s="58">
        <v>4955.4129999999996</v>
      </c>
      <c r="HJ129" s="58"/>
      <c r="HK129" s="58"/>
      <c r="HL129" s="58">
        <v>979.31190000000004</v>
      </c>
      <c r="HM129" s="58"/>
      <c r="HN129" s="58"/>
      <c r="HO129" s="58"/>
      <c r="HP129" s="58">
        <v>1607.751</v>
      </c>
      <c r="HQ129" s="58">
        <v>1127.386</v>
      </c>
      <c r="HR129" s="58"/>
      <c r="HS129" s="58"/>
      <c r="HT129" s="2"/>
    </row>
    <row r="130" spans="1:228" x14ac:dyDescent="0.75">
      <c r="A130" s="95">
        <f t="shared" si="10"/>
        <v>567</v>
      </c>
      <c r="B130" s="2" t="str">
        <f t="shared" si="10"/>
        <v>Watermelons</v>
      </c>
      <c r="C130" s="60">
        <f t="shared" si="9"/>
        <v>346.95443333333333</v>
      </c>
      <c r="D130" s="40">
        <f t="shared" si="13"/>
        <v>392.3673</v>
      </c>
      <c r="E130" s="40" t="str">
        <f t="shared" si="13"/>
        <v/>
      </c>
      <c r="F130" s="40">
        <f t="shared" si="13"/>
        <v>187.93610000000001</v>
      </c>
      <c r="G130" s="40">
        <f t="shared" si="13"/>
        <v>460.55990000000003</v>
      </c>
      <c r="H130" s="40" t="str">
        <f t="shared" si="13"/>
        <v/>
      </c>
      <c r="I130" s="40" t="str">
        <f t="shared" si="13"/>
        <v/>
      </c>
      <c r="J130" s="40" t="str">
        <f t="shared" si="13"/>
        <v/>
      </c>
      <c r="K130" s="40" t="str">
        <f t="shared" si="13"/>
        <v/>
      </c>
      <c r="L130" s="2"/>
      <c r="M130" s="70" t="s">
        <v>531</v>
      </c>
      <c r="N130" s="70" t="s">
        <v>610</v>
      </c>
      <c r="O130" s="2" t="s">
        <v>4</v>
      </c>
      <c r="P130" s="58">
        <v>567</v>
      </c>
      <c r="Q130" s="60" t="s">
        <v>904</v>
      </c>
      <c r="R130" s="60"/>
      <c r="S130" s="60"/>
      <c r="T130" s="60">
        <v>196.55</v>
      </c>
      <c r="U130" s="60"/>
      <c r="V130" s="60">
        <v>91.439059999999998</v>
      </c>
      <c r="W130" s="60">
        <v>176.62870000000001</v>
      </c>
      <c r="X130" s="60"/>
      <c r="Y130" s="60"/>
      <c r="Z130" s="60">
        <v>733.83969999999999</v>
      </c>
      <c r="AA130" s="60">
        <v>512.84990000000005</v>
      </c>
      <c r="AB130" s="60">
        <v>168.48089999999999</v>
      </c>
      <c r="AC130" s="60"/>
      <c r="AD130" s="60"/>
      <c r="AE130" s="60"/>
      <c r="AF130" s="60"/>
      <c r="AG130" s="60"/>
      <c r="AH130" s="60">
        <v>160.10470000000001</v>
      </c>
      <c r="AI130" s="60"/>
      <c r="AJ130" s="60"/>
      <c r="AK130" s="60">
        <v>184.4855</v>
      </c>
      <c r="AL130" s="60"/>
      <c r="AM130" s="60">
        <v>460.55990000000003</v>
      </c>
      <c r="AN130" s="60"/>
      <c r="AO130" s="60">
        <v>121.4575</v>
      </c>
      <c r="AP130" s="60">
        <v>125.49930000000001</v>
      </c>
      <c r="AQ130" s="60"/>
      <c r="AR130" s="60">
        <v>859.9615</v>
      </c>
      <c r="AS130" s="60"/>
      <c r="AT130" s="60"/>
      <c r="AU130" s="60"/>
      <c r="AV130" s="60">
        <v>359.7013</v>
      </c>
      <c r="AW130" s="60"/>
      <c r="AX130" s="60">
        <v>1150.7719999999999</v>
      </c>
      <c r="AY130" s="60">
        <v>355.2115</v>
      </c>
      <c r="AZ130" s="60"/>
      <c r="BA130" s="60">
        <v>66.505579999999995</v>
      </c>
      <c r="BB130" s="60"/>
      <c r="BC130" s="60"/>
      <c r="BD130" s="60">
        <v>2837.6469999999999</v>
      </c>
      <c r="BE130" s="60">
        <v>197.97970000000001</v>
      </c>
      <c r="BF130" s="60"/>
      <c r="BG130" s="60">
        <v>1772.165</v>
      </c>
      <c r="BH130" s="60">
        <v>392.3673</v>
      </c>
      <c r="BI130" s="60"/>
      <c r="BJ130" s="60"/>
      <c r="BK130" s="60">
        <v>290.93340000000001</v>
      </c>
      <c r="BL130" s="60"/>
      <c r="BM130" s="60"/>
      <c r="BN130" s="60"/>
      <c r="BO130" s="60"/>
      <c r="BP130" s="60"/>
      <c r="BQ130" s="60">
        <v>391.25349999999997</v>
      </c>
      <c r="BR130" s="60">
        <v>447.15839999999997</v>
      </c>
      <c r="BS130" s="58">
        <v>128.059</v>
      </c>
      <c r="BT130" s="58"/>
      <c r="BU130" s="58"/>
      <c r="BV130" s="58">
        <v>262.10169999999999</v>
      </c>
      <c r="BW130" s="58"/>
      <c r="BX130" s="58"/>
      <c r="BY130" s="58"/>
      <c r="BZ130" s="58">
        <v>828.94169999999997</v>
      </c>
      <c r="CA130" s="58">
        <v>442.16980000000001</v>
      </c>
      <c r="CB130" s="58"/>
      <c r="CC130" s="58"/>
      <c r="CD130" s="58"/>
      <c r="CE130" s="58"/>
      <c r="CF130" s="58">
        <v>139.59630000000001</v>
      </c>
      <c r="CG130" s="58"/>
      <c r="CH130" s="58"/>
      <c r="CI130" s="58"/>
      <c r="CJ130" s="58"/>
      <c r="CK130" s="58"/>
      <c r="CL130" s="58"/>
      <c r="CM130" s="58">
        <v>220.614</v>
      </c>
      <c r="CN130" s="58">
        <v>1401.664</v>
      </c>
      <c r="CO130" s="58"/>
      <c r="CP130" s="58"/>
      <c r="CQ130" s="58"/>
      <c r="CR130" s="58">
        <v>467.4622</v>
      </c>
      <c r="CS130" s="58">
        <v>196.9973</v>
      </c>
      <c r="CT130" s="58">
        <v>191.7817</v>
      </c>
      <c r="CU130" s="58"/>
      <c r="CV130" s="58">
        <v>129.9597</v>
      </c>
      <c r="CW130" s="58">
        <v>359.41289999999998</v>
      </c>
      <c r="CX130" s="58">
        <v>162.7945</v>
      </c>
      <c r="CY130" s="58"/>
      <c r="CZ130" s="58">
        <v>136.37200000000001</v>
      </c>
      <c r="DA130" s="58">
        <v>325.6814</v>
      </c>
      <c r="DB130" s="58"/>
      <c r="DC130" s="58">
        <v>507.71589999999998</v>
      </c>
      <c r="DD130" s="58">
        <v>218.2954</v>
      </c>
      <c r="DE130" s="58">
        <v>745.68039999999996</v>
      </c>
      <c r="DF130" s="58">
        <v>211.3588</v>
      </c>
      <c r="DG130" s="58">
        <v>1366.453</v>
      </c>
      <c r="DH130" s="58">
        <v>132.1609</v>
      </c>
      <c r="DI130" s="58">
        <v>203.4109</v>
      </c>
      <c r="DJ130" s="58">
        <v>166.64519999999999</v>
      </c>
      <c r="DK130" s="58"/>
      <c r="DL130" s="58"/>
      <c r="DM130" s="58">
        <v>1214.1369999999999</v>
      </c>
      <c r="DN130" s="58">
        <v>421.82029999999997</v>
      </c>
      <c r="DO130" s="58">
        <v>1352.9670000000001</v>
      </c>
      <c r="DP130" s="58">
        <v>574.26390000000004</v>
      </c>
      <c r="DQ130" s="58">
        <v>446.91899999999998</v>
      </c>
      <c r="DR130" s="58"/>
      <c r="DS130" s="58"/>
      <c r="DT130" s="58">
        <v>1810.5540000000001</v>
      </c>
      <c r="DU130" s="58"/>
      <c r="DV130" s="58"/>
      <c r="DW130" s="58"/>
      <c r="DX130" s="58"/>
      <c r="DY130" s="58"/>
      <c r="DZ130" s="58"/>
      <c r="EA130" s="58">
        <v>317.08499999999998</v>
      </c>
      <c r="EB130" s="58">
        <v>83.712230000000005</v>
      </c>
      <c r="EC130" s="58"/>
      <c r="ED130" s="58"/>
      <c r="EE130" s="58">
        <v>187.93610000000001</v>
      </c>
      <c r="EF130" s="58"/>
      <c r="EG130" s="58">
        <v>111.13200000000001</v>
      </c>
      <c r="EH130" s="58">
        <v>594.3066</v>
      </c>
      <c r="EI130" s="58"/>
      <c r="EJ130" s="58"/>
      <c r="EK130" s="58"/>
      <c r="EL130" s="58"/>
      <c r="EM130" s="58"/>
      <c r="EN130" s="58"/>
      <c r="EO130" s="58"/>
      <c r="EP130" s="58"/>
      <c r="EQ130" s="58"/>
      <c r="ER130" s="58"/>
      <c r="ES130" s="58">
        <v>283.8723</v>
      </c>
      <c r="ET130" s="58">
        <v>172.11340000000001</v>
      </c>
      <c r="EU130" s="58">
        <v>1067.308</v>
      </c>
      <c r="EV130" s="58"/>
      <c r="EW130" s="58"/>
      <c r="EX130" s="58"/>
      <c r="EY130" s="58"/>
      <c r="EZ130" s="58"/>
      <c r="FA130" s="58"/>
      <c r="FB130" s="58"/>
      <c r="FC130" s="58"/>
      <c r="FD130" s="58">
        <v>535.34699999999998</v>
      </c>
      <c r="FE130" s="58">
        <v>268.96519999999998</v>
      </c>
      <c r="FF130" s="58">
        <v>94.547579999999996</v>
      </c>
      <c r="FG130" s="58">
        <v>816.33259999999996</v>
      </c>
      <c r="FH130" s="58">
        <v>213.32579999999999</v>
      </c>
      <c r="FI130" s="58">
        <v>257.03969999999998</v>
      </c>
      <c r="FJ130" s="58"/>
      <c r="FK130" s="58"/>
      <c r="FL130" s="58">
        <v>477.47699999999998</v>
      </c>
      <c r="FM130" s="58"/>
      <c r="FN130" s="58">
        <v>307.08530000000002</v>
      </c>
      <c r="FO130" s="58">
        <v>148.0728</v>
      </c>
      <c r="FP130" s="58"/>
      <c r="FQ130" s="58">
        <v>507.55560000000003</v>
      </c>
      <c r="FR130" s="58"/>
      <c r="FS130" s="58">
        <v>265.52260000000001</v>
      </c>
      <c r="FT130" s="58">
        <v>131.77770000000001</v>
      </c>
      <c r="FU130" s="58"/>
      <c r="FV130" s="58">
        <v>697.30899999999997</v>
      </c>
      <c r="FW130" s="58"/>
      <c r="FX130" s="58">
        <v>440.53190000000001</v>
      </c>
      <c r="FY130" s="58"/>
      <c r="FZ130" s="58"/>
      <c r="GA130" s="58"/>
      <c r="GB130" s="58"/>
      <c r="GC130" s="58"/>
      <c r="GD130" s="58"/>
      <c r="GE130" s="58"/>
      <c r="GF130" s="58">
        <v>136.5581</v>
      </c>
      <c r="GG130" s="58"/>
      <c r="GH130" s="58"/>
      <c r="GI130" s="58">
        <v>1222.3430000000001</v>
      </c>
      <c r="GJ130" s="58">
        <v>284.05349999999999</v>
      </c>
      <c r="GK130" s="58"/>
      <c r="GL130" s="58"/>
      <c r="GM130" s="58"/>
      <c r="GN130" s="58"/>
      <c r="GO130" s="58"/>
      <c r="GP130" s="58"/>
      <c r="GQ130" s="58"/>
      <c r="GR130" s="58">
        <v>444.53129999999999</v>
      </c>
      <c r="GS130" s="58">
        <v>415.44889999999998</v>
      </c>
      <c r="GT130" s="58"/>
      <c r="GU130" s="58">
        <v>106.49720000000001</v>
      </c>
      <c r="GV130" s="58"/>
      <c r="GW130" s="58"/>
      <c r="GX130" s="58">
        <v>572.41129999999998</v>
      </c>
      <c r="GY130" s="58">
        <v>135.3742</v>
      </c>
      <c r="GZ130" s="58">
        <v>180.42429999999999</v>
      </c>
      <c r="HA130" s="58"/>
      <c r="HB130" s="58"/>
      <c r="HC130" s="58"/>
      <c r="HD130" s="58">
        <v>64.291790000000006</v>
      </c>
      <c r="HE130" s="58">
        <v>354.75659999999999</v>
      </c>
      <c r="HF130" s="58">
        <v>303.13639999999998</v>
      </c>
      <c r="HG130" s="58"/>
      <c r="HH130" s="58"/>
      <c r="HI130" s="58">
        <v>1255.931</v>
      </c>
      <c r="HJ130" s="58"/>
      <c r="HK130" s="58"/>
      <c r="HL130" s="58">
        <v>271.6422</v>
      </c>
      <c r="HM130" s="58"/>
      <c r="HN130" s="58"/>
      <c r="HO130" s="58"/>
      <c r="HP130" s="58">
        <v>971.5933</v>
      </c>
      <c r="HQ130" s="58">
        <v>166.27180000000001</v>
      </c>
      <c r="HR130" s="58"/>
      <c r="HS130" s="58"/>
      <c r="HT130" s="2"/>
    </row>
    <row r="131" spans="1:228" x14ac:dyDescent="0.75">
      <c r="A131" s="95">
        <f t="shared" si="10"/>
        <v>568</v>
      </c>
      <c r="B131" s="2" t="str">
        <f t="shared" si="10"/>
        <v>Melons, other (inc.cantaloupes)</v>
      </c>
      <c r="C131" s="60">
        <f t="shared" si="9"/>
        <v>316.0456933333333</v>
      </c>
      <c r="D131" s="40">
        <f t="shared" si="13"/>
        <v>36.740380000000002</v>
      </c>
      <c r="E131" s="40" t="str">
        <f t="shared" si="13"/>
        <v/>
      </c>
      <c r="F131" s="40">
        <f t="shared" si="13"/>
        <v>296.8415</v>
      </c>
      <c r="G131" s="40">
        <f t="shared" si="13"/>
        <v>614.55520000000001</v>
      </c>
      <c r="H131" s="40" t="str">
        <f t="shared" si="13"/>
        <v/>
      </c>
      <c r="I131" s="40" t="str">
        <f t="shared" si="13"/>
        <v/>
      </c>
      <c r="J131" s="40" t="str">
        <f t="shared" si="13"/>
        <v/>
      </c>
      <c r="K131" s="40" t="str">
        <f t="shared" si="13"/>
        <v/>
      </c>
      <c r="L131" s="2"/>
      <c r="M131" s="70" t="s">
        <v>533</v>
      </c>
      <c r="N131" s="70" t="s">
        <v>612</v>
      </c>
      <c r="O131" s="2" t="s">
        <v>4</v>
      </c>
      <c r="P131" s="58">
        <v>568</v>
      </c>
      <c r="Q131" s="60" t="s">
        <v>905</v>
      </c>
      <c r="R131" s="60"/>
      <c r="S131" s="60"/>
      <c r="T131" s="60">
        <v>396.94740000000002</v>
      </c>
      <c r="U131" s="60"/>
      <c r="V131" s="60">
        <v>237.60130000000001</v>
      </c>
      <c r="W131" s="60"/>
      <c r="X131" s="60"/>
      <c r="Y131" s="60">
        <v>1807.027</v>
      </c>
      <c r="Z131" s="60">
        <v>670.67719999999997</v>
      </c>
      <c r="AA131" s="60"/>
      <c r="AB131" s="60">
        <v>249.81370000000001</v>
      </c>
      <c r="AC131" s="60"/>
      <c r="AD131" s="60"/>
      <c r="AE131" s="60"/>
      <c r="AF131" s="60"/>
      <c r="AG131" s="60">
        <v>130.54939999999999</v>
      </c>
      <c r="AH131" s="60"/>
      <c r="AI131" s="60"/>
      <c r="AJ131" s="60"/>
      <c r="AK131" s="60"/>
      <c r="AL131" s="60"/>
      <c r="AM131" s="60">
        <v>614.55520000000001</v>
      </c>
      <c r="AN131" s="60"/>
      <c r="AO131" s="60"/>
      <c r="AP131" s="60">
        <v>235.40289999999999</v>
      </c>
      <c r="AQ131" s="60">
        <v>1734.7439999999999</v>
      </c>
      <c r="AR131" s="60"/>
      <c r="AS131" s="60"/>
      <c r="AT131" s="60"/>
      <c r="AU131" s="60"/>
      <c r="AV131" s="60">
        <v>363.12419999999997</v>
      </c>
      <c r="AW131" s="60">
        <v>3342.46</v>
      </c>
      <c r="AX131" s="60">
        <v>692.48979999999995</v>
      </c>
      <c r="AY131" s="60">
        <v>575.26030000000003</v>
      </c>
      <c r="AZ131" s="60"/>
      <c r="BA131" s="60">
        <v>107.8049</v>
      </c>
      <c r="BB131" s="60"/>
      <c r="BC131" s="60"/>
      <c r="BD131" s="60"/>
      <c r="BE131" s="60">
        <v>454.97579999999999</v>
      </c>
      <c r="BF131" s="60"/>
      <c r="BG131" s="60"/>
      <c r="BH131" s="60">
        <v>36.740380000000002</v>
      </c>
      <c r="BI131" s="60"/>
      <c r="BJ131" s="60"/>
      <c r="BK131" s="60">
        <v>474.50459999999998</v>
      </c>
      <c r="BL131" s="60"/>
      <c r="BM131" s="60"/>
      <c r="BN131" s="60"/>
      <c r="BO131" s="60"/>
      <c r="BP131" s="60">
        <v>372.33429999999998</v>
      </c>
      <c r="BQ131" s="60"/>
      <c r="BR131" s="60">
        <v>453.64569999999998</v>
      </c>
      <c r="BS131" s="58">
        <v>123.5284</v>
      </c>
      <c r="BT131" s="58"/>
      <c r="BU131" s="58"/>
      <c r="BV131" s="58">
        <v>400.80889999999999</v>
      </c>
      <c r="BW131" s="58"/>
      <c r="BX131" s="58"/>
      <c r="BY131" s="58"/>
      <c r="BZ131" s="58"/>
      <c r="CA131" s="58">
        <v>1190.0719999999999</v>
      </c>
      <c r="CB131" s="58"/>
      <c r="CC131" s="58"/>
      <c r="CD131" s="58"/>
      <c r="CE131" s="58"/>
      <c r="CF131" s="58"/>
      <c r="CG131" s="58"/>
      <c r="CH131" s="58">
        <v>79.081130000000002</v>
      </c>
      <c r="CI131" s="58"/>
      <c r="CJ131" s="58"/>
      <c r="CK131" s="58"/>
      <c r="CL131" s="58"/>
      <c r="CM131" s="58">
        <v>401.99059999999997</v>
      </c>
      <c r="CN131" s="58">
        <v>1473.106</v>
      </c>
      <c r="CO131" s="58"/>
      <c r="CP131" s="58"/>
      <c r="CQ131" s="58"/>
      <c r="CR131" s="58"/>
      <c r="CS131" s="58">
        <v>204.92619999999999</v>
      </c>
      <c r="CT131" s="58"/>
      <c r="CU131" s="58"/>
      <c r="CV131" s="58">
        <v>430.17419999999998</v>
      </c>
      <c r="CW131" s="58">
        <v>477.14389999999997</v>
      </c>
      <c r="CX131" s="58">
        <v>623.36770000000001</v>
      </c>
      <c r="CY131" s="58"/>
      <c r="CZ131" s="58">
        <v>261.36</v>
      </c>
      <c r="DA131" s="58">
        <v>413.04880000000003</v>
      </c>
      <c r="DB131" s="58"/>
      <c r="DC131" s="58">
        <v>834.54070000000002</v>
      </c>
      <c r="DD131" s="58">
        <v>359.43709999999999</v>
      </c>
      <c r="DE131" s="58">
        <v>1056.598</v>
      </c>
      <c r="DF131" s="58">
        <v>316.19720000000001</v>
      </c>
      <c r="DG131" s="58">
        <v>3409.1660000000002</v>
      </c>
      <c r="DH131" s="58">
        <v>230.47839999999999</v>
      </c>
      <c r="DI131" s="58"/>
      <c r="DJ131" s="58"/>
      <c r="DK131" s="58"/>
      <c r="DL131" s="58"/>
      <c r="DM131" s="58"/>
      <c r="DN131" s="58">
        <v>246.26939999999999</v>
      </c>
      <c r="DO131" s="58">
        <v>568.89589999999998</v>
      </c>
      <c r="DP131" s="58">
        <v>513.84439999999995</v>
      </c>
      <c r="DQ131" s="58">
        <v>530.14710000000002</v>
      </c>
      <c r="DR131" s="58"/>
      <c r="DS131" s="58"/>
      <c r="DT131" s="58"/>
      <c r="DU131" s="58"/>
      <c r="DV131" s="58"/>
      <c r="DW131" s="58"/>
      <c r="DX131" s="58"/>
      <c r="DY131" s="58"/>
      <c r="DZ131" s="58"/>
      <c r="EA131" s="58">
        <v>553.61270000000002</v>
      </c>
      <c r="EB131" s="58">
        <v>235.90360000000001</v>
      </c>
      <c r="EC131" s="58"/>
      <c r="ED131" s="58"/>
      <c r="EE131" s="58">
        <v>296.8415</v>
      </c>
      <c r="EF131" s="58"/>
      <c r="EG131" s="58"/>
      <c r="EH131" s="58"/>
      <c r="EI131" s="58">
        <v>462.5598</v>
      </c>
      <c r="EJ131" s="58"/>
      <c r="EK131" s="58"/>
      <c r="EL131" s="58"/>
      <c r="EM131" s="58"/>
      <c r="EN131" s="58"/>
      <c r="EO131" s="58"/>
      <c r="EP131" s="58"/>
      <c r="EQ131" s="58"/>
      <c r="ER131" s="58"/>
      <c r="ES131" s="58"/>
      <c r="ET131" s="58">
        <v>285.94869999999997</v>
      </c>
      <c r="EU131" s="58"/>
      <c r="EV131" s="58"/>
      <c r="EW131" s="58"/>
      <c r="EX131" s="58"/>
      <c r="EY131" s="58"/>
      <c r="EZ131" s="58">
        <v>1097.83</v>
      </c>
      <c r="FA131" s="58"/>
      <c r="FB131" s="58"/>
      <c r="FC131" s="58"/>
      <c r="FD131" s="58">
        <v>589.26419999999996</v>
      </c>
      <c r="FE131" s="58">
        <v>423.53120000000001</v>
      </c>
      <c r="FF131" s="58">
        <v>71.616669999999999</v>
      </c>
      <c r="FG131" s="58">
        <v>1549.3430000000001</v>
      </c>
      <c r="FH131" s="58">
        <v>232.8912</v>
      </c>
      <c r="FI131" s="58">
        <v>437.62880000000001</v>
      </c>
      <c r="FJ131" s="58"/>
      <c r="FK131" s="58"/>
      <c r="FL131" s="58">
        <v>876.85770000000002</v>
      </c>
      <c r="FM131" s="58"/>
      <c r="FN131" s="58">
        <v>587.86829999999998</v>
      </c>
      <c r="FO131" s="58">
        <v>289.49040000000002</v>
      </c>
      <c r="FP131" s="58"/>
      <c r="FQ131" s="58">
        <v>928.28089999999997</v>
      </c>
      <c r="FR131" s="58"/>
      <c r="FS131" s="58">
        <v>510.60169999999999</v>
      </c>
      <c r="FT131" s="58"/>
      <c r="FU131" s="58"/>
      <c r="FV131" s="58">
        <v>1679.327</v>
      </c>
      <c r="FW131" s="58"/>
      <c r="FX131" s="58"/>
      <c r="FY131" s="58"/>
      <c r="FZ131" s="58"/>
      <c r="GA131" s="58"/>
      <c r="GB131" s="58"/>
      <c r="GC131" s="58"/>
      <c r="GD131" s="58"/>
      <c r="GE131" s="58"/>
      <c r="GF131" s="58"/>
      <c r="GG131" s="58"/>
      <c r="GH131" s="58"/>
      <c r="GI131" s="58"/>
      <c r="GJ131" s="58">
        <v>214.44300000000001</v>
      </c>
      <c r="GK131" s="58"/>
      <c r="GL131" s="58"/>
      <c r="GM131" s="58"/>
      <c r="GN131" s="58"/>
      <c r="GO131" s="58"/>
      <c r="GP131" s="58"/>
      <c r="GQ131" s="58"/>
      <c r="GR131" s="58"/>
      <c r="GS131" s="58"/>
      <c r="GT131" s="58"/>
      <c r="GU131" s="58"/>
      <c r="GV131" s="58"/>
      <c r="GW131" s="58"/>
      <c r="GX131" s="58"/>
      <c r="GY131" s="58">
        <v>284.9375</v>
      </c>
      <c r="GZ131" s="58">
        <v>290.17180000000002</v>
      </c>
      <c r="HA131" s="58"/>
      <c r="HB131" s="58"/>
      <c r="HC131" s="58"/>
      <c r="HD131" s="58">
        <v>42.527290000000001</v>
      </c>
      <c r="HE131" s="58">
        <v>957.74009999999998</v>
      </c>
      <c r="HF131" s="58">
        <v>421.15690000000001</v>
      </c>
      <c r="HG131" s="58"/>
      <c r="HH131" s="58"/>
      <c r="HI131" s="58">
        <v>1770.047</v>
      </c>
      <c r="HJ131" s="58"/>
      <c r="HK131" s="58"/>
      <c r="HL131" s="58"/>
      <c r="HM131" s="58"/>
      <c r="HN131" s="58"/>
      <c r="HO131" s="58"/>
      <c r="HP131" s="58">
        <v>840.68050000000005</v>
      </c>
      <c r="HQ131" s="58">
        <v>575.31899999999996</v>
      </c>
      <c r="HR131" s="58"/>
      <c r="HS131" s="58"/>
      <c r="HT131" s="2"/>
    </row>
    <row r="132" spans="1:228" x14ac:dyDescent="0.75">
      <c r="A132" s="95">
        <f t="shared" si="10"/>
        <v>569</v>
      </c>
      <c r="B132" s="2" t="str">
        <f t="shared" si="10"/>
        <v>Figs</v>
      </c>
      <c r="C132" s="60">
        <f t="shared" si="9"/>
        <v>562.71299999999997</v>
      </c>
      <c r="D132" s="40" t="str">
        <f t="shared" si="13"/>
        <v/>
      </c>
      <c r="E132" s="40" t="str">
        <f t="shared" si="13"/>
        <v/>
      </c>
      <c r="F132" s="40">
        <f t="shared" si="13"/>
        <v>562.71299999999997</v>
      </c>
      <c r="G132" s="40" t="str">
        <f t="shared" si="13"/>
        <v/>
      </c>
      <c r="H132" s="40" t="str">
        <f t="shared" si="13"/>
        <v/>
      </c>
      <c r="I132" s="40" t="str">
        <f t="shared" si="13"/>
        <v/>
      </c>
      <c r="J132" s="40" t="str">
        <f t="shared" si="13"/>
        <v/>
      </c>
      <c r="K132" s="40" t="str">
        <f t="shared" si="13"/>
        <v/>
      </c>
      <c r="L132" s="2"/>
      <c r="M132" s="70" t="s">
        <v>535</v>
      </c>
      <c r="N132" s="70" t="s">
        <v>614</v>
      </c>
      <c r="O132" s="2" t="s">
        <v>4</v>
      </c>
      <c r="P132" s="58">
        <v>569</v>
      </c>
      <c r="Q132" s="60" t="s">
        <v>906</v>
      </c>
      <c r="R132" s="60"/>
      <c r="S132" s="60"/>
      <c r="T132" s="60">
        <v>699.80870000000004</v>
      </c>
      <c r="U132" s="60"/>
      <c r="V132" s="60">
        <v>320.82229999999998</v>
      </c>
      <c r="W132" s="60">
        <v>727.30100000000004</v>
      </c>
      <c r="X132" s="60"/>
      <c r="Y132" s="60"/>
      <c r="Z132" s="60">
        <v>572.9348</v>
      </c>
      <c r="AA132" s="60"/>
      <c r="AB132" s="60">
        <v>763.13080000000002</v>
      </c>
      <c r="AC132" s="60"/>
      <c r="AD132" s="60"/>
      <c r="AE132" s="60"/>
      <c r="AF132" s="60"/>
      <c r="AG132" s="60"/>
      <c r="AH132" s="60"/>
      <c r="AI132" s="60"/>
      <c r="AJ132" s="60"/>
      <c r="AK132" s="60">
        <v>2308.9389999999999</v>
      </c>
      <c r="AL132" s="60"/>
      <c r="AM132" s="60"/>
      <c r="AN132" s="60"/>
      <c r="AO132" s="60">
        <v>503.43329999999997</v>
      </c>
      <c r="AP132" s="60">
        <v>801.86519999999996</v>
      </c>
      <c r="AQ132" s="60"/>
      <c r="AR132" s="60"/>
      <c r="AS132" s="60"/>
      <c r="AT132" s="60"/>
      <c r="AU132" s="60"/>
      <c r="AV132" s="60"/>
      <c r="AW132" s="60"/>
      <c r="AX132" s="60">
        <v>1970.3620000000001</v>
      </c>
      <c r="AY132" s="60">
        <v>780.27660000000003</v>
      </c>
      <c r="AZ132" s="60"/>
      <c r="BA132" s="60">
        <v>283.70089999999999</v>
      </c>
      <c r="BB132" s="60"/>
      <c r="BC132" s="60"/>
      <c r="BD132" s="60"/>
      <c r="BE132" s="60"/>
      <c r="BF132" s="60"/>
      <c r="BG132" s="60"/>
      <c r="BH132" s="60"/>
      <c r="BI132" s="60"/>
      <c r="BJ132" s="60"/>
      <c r="BK132" s="60">
        <v>2639.721</v>
      </c>
      <c r="BL132" s="60"/>
      <c r="BM132" s="60"/>
      <c r="BN132" s="60"/>
      <c r="BO132" s="60"/>
      <c r="BP132" s="60"/>
      <c r="BQ132" s="60">
        <v>212.2604</v>
      </c>
      <c r="BR132" s="60">
        <v>772.55679999999995</v>
      </c>
      <c r="BS132" s="58">
        <v>371.56729999999999</v>
      </c>
      <c r="BT132" s="58"/>
      <c r="BU132" s="58"/>
      <c r="BV132" s="58">
        <v>1301.7470000000001</v>
      </c>
      <c r="BW132" s="58"/>
      <c r="BX132" s="58"/>
      <c r="BY132" s="58"/>
      <c r="BZ132" s="58"/>
      <c r="CA132" s="58">
        <v>2362.857</v>
      </c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>
        <v>1440.07</v>
      </c>
      <c r="CN132" s="58"/>
      <c r="CO132" s="58"/>
      <c r="CP132" s="58"/>
      <c r="CQ132" s="58"/>
      <c r="CR132" s="58"/>
      <c r="CS132" s="58"/>
      <c r="CT132" s="58">
        <v>1927.212</v>
      </c>
      <c r="CU132" s="58"/>
      <c r="CV132" s="58"/>
      <c r="CW132" s="58"/>
      <c r="CX132" s="58">
        <v>397.78429999999997</v>
      </c>
      <c r="CY132" s="58"/>
      <c r="CZ132" s="58">
        <v>785.23739999999998</v>
      </c>
      <c r="DA132" s="58">
        <v>1145.703</v>
      </c>
      <c r="DB132" s="58"/>
      <c r="DC132" s="58">
        <v>2831.1460000000002</v>
      </c>
      <c r="DD132" s="58">
        <v>945.08569999999997</v>
      </c>
      <c r="DE132" s="58"/>
      <c r="DF132" s="58">
        <v>1419.5119999999999</v>
      </c>
      <c r="DG132" s="58"/>
      <c r="DH132" s="58"/>
      <c r="DI132" s="58"/>
      <c r="DJ132" s="58"/>
      <c r="DK132" s="58"/>
      <c r="DL132" s="58"/>
      <c r="DM132" s="58"/>
      <c r="DN132" s="58"/>
      <c r="DO132" s="58"/>
      <c r="DP132" s="58"/>
      <c r="DQ132" s="58">
        <v>1480.729</v>
      </c>
      <c r="DR132" s="58"/>
      <c r="DS132" s="58"/>
      <c r="DT132" s="58"/>
      <c r="DU132" s="58"/>
      <c r="DV132" s="58"/>
      <c r="DW132" s="58"/>
      <c r="DX132" s="58"/>
      <c r="DY132" s="58"/>
      <c r="DZ132" s="58"/>
      <c r="EA132" s="58">
        <v>994.73599999999999</v>
      </c>
      <c r="EB132" s="58"/>
      <c r="EC132" s="58"/>
      <c r="ED132" s="58"/>
      <c r="EE132" s="58">
        <v>562.71299999999997</v>
      </c>
      <c r="EF132" s="58"/>
      <c r="EG132" s="58">
        <v>747.43119999999999</v>
      </c>
      <c r="EH132" s="58"/>
      <c r="EI132" s="58">
        <v>3129.23</v>
      </c>
      <c r="EJ132" s="58"/>
      <c r="EK132" s="58"/>
      <c r="EL132" s="58"/>
      <c r="EM132" s="58"/>
      <c r="EN132" s="58"/>
      <c r="EO132" s="58"/>
      <c r="EP132" s="58"/>
      <c r="EQ132" s="58"/>
      <c r="ER132" s="58"/>
      <c r="ES132" s="58"/>
      <c r="ET132" s="58"/>
      <c r="EU132" s="58"/>
      <c r="EV132" s="58"/>
      <c r="EW132" s="58"/>
      <c r="EX132" s="58"/>
      <c r="EY132" s="58"/>
      <c r="EZ132" s="58"/>
      <c r="FA132" s="58"/>
      <c r="FB132" s="58"/>
      <c r="FC132" s="58"/>
      <c r="FD132" s="58"/>
      <c r="FE132" s="58"/>
      <c r="FF132" s="58">
        <v>398.0224</v>
      </c>
      <c r="FG132" s="58"/>
      <c r="FH132" s="58">
        <v>594.66089999999997</v>
      </c>
      <c r="FI132" s="58"/>
      <c r="FJ132" s="58"/>
      <c r="FK132" s="58"/>
      <c r="FL132" s="58"/>
      <c r="FM132" s="58"/>
      <c r="FN132" s="58">
        <v>1990.4770000000001</v>
      </c>
      <c r="FO132" s="58"/>
      <c r="FP132" s="58"/>
      <c r="FQ132" s="58">
        <v>2222.422</v>
      </c>
      <c r="FR132" s="58"/>
      <c r="FS132" s="58"/>
      <c r="FT132" s="58"/>
      <c r="FU132" s="58"/>
      <c r="FV132" s="58"/>
      <c r="FW132" s="58"/>
      <c r="FX132" s="58"/>
      <c r="FY132" s="58"/>
      <c r="FZ132" s="58"/>
      <c r="GA132" s="58"/>
      <c r="GB132" s="58"/>
      <c r="GC132" s="58"/>
      <c r="GD132" s="58"/>
      <c r="GE132" s="58"/>
      <c r="GF132" s="58"/>
      <c r="GG132" s="58"/>
      <c r="GH132" s="58"/>
      <c r="GI132" s="58"/>
      <c r="GJ132" s="58"/>
      <c r="GK132" s="58">
        <v>588.83690000000001</v>
      </c>
      <c r="GL132" s="58"/>
      <c r="GM132" s="58"/>
      <c r="GN132" s="58"/>
      <c r="GO132" s="58"/>
      <c r="GP132" s="58"/>
      <c r="GQ132" s="58"/>
      <c r="GR132" s="58"/>
      <c r="GS132" s="58">
        <v>482.4941</v>
      </c>
      <c r="GT132" s="58"/>
      <c r="GU132" s="58"/>
      <c r="GV132" s="58"/>
      <c r="GW132" s="58"/>
      <c r="GX132" s="58"/>
      <c r="GY132" s="58">
        <v>730.31730000000005</v>
      </c>
      <c r="GZ132" s="58">
        <v>1071.683</v>
      </c>
      <c r="HA132" s="58"/>
      <c r="HB132" s="58"/>
      <c r="HC132" s="58"/>
      <c r="HD132" s="58"/>
      <c r="HE132" s="58"/>
      <c r="HF132" s="58">
        <v>906.32119999999998</v>
      </c>
      <c r="HG132" s="58"/>
      <c r="HH132" s="58"/>
      <c r="HI132" s="58"/>
      <c r="HJ132" s="58"/>
      <c r="HK132" s="58"/>
      <c r="HL132" s="58"/>
      <c r="HM132" s="58"/>
      <c r="HN132" s="58"/>
      <c r="HO132" s="58"/>
      <c r="HP132" s="58">
        <v>2198.181</v>
      </c>
      <c r="HQ132" s="58">
        <v>1529.069</v>
      </c>
      <c r="HR132" s="58"/>
      <c r="HS132" s="58"/>
      <c r="HT132" s="2"/>
    </row>
    <row r="133" spans="1:228" x14ac:dyDescent="0.75">
      <c r="A133" s="95">
        <f t="shared" si="10"/>
        <v>571</v>
      </c>
      <c r="B133" s="2" t="str">
        <f t="shared" si="10"/>
        <v>Mangoes, mangosteens, guavas</v>
      </c>
      <c r="C133" s="60">
        <f t="shared" ref="C133:C196" si="14">IF(ISERR(AVERAGE(D133:K133)),0,AVERAGE(D133:K133))</f>
        <v>568.9717333333333</v>
      </c>
      <c r="D133" s="40">
        <f t="shared" si="13"/>
        <v>733.98839999999996</v>
      </c>
      <c r="E133" s="40" t="str">
        <f t="shared" si="13"/>
        <v/>
      </c>
      <c r="F133" s="40">
        <f t="shared" si="13"/>
        <v>205.0898</v>
      </c>
      <c r="G133" s="40">
        <f t="shared" si="13"/>
        <v>767.83699999999999</v>
      </c>
      <c r="H133" s="40" t="str">
        <f t="shared" si="13"/>
        <v/>
      </c>
      <c r="I133" s="40" t="str">
        <f t="shared" si="13"/>
        <v/>
      </c>
      <c r="J133" s="40" t="str">
        <f t="shared" si="13"/>
        <v/>
      </c>
      <c r="K133" s="40" t="str">
        <f t="shared" si="13"/>
        <v/>
      </c>
      <c r="L133" s="2"/>
      <c r="M133" s="70" t="s">
        <v>1036</v>
      </c>
      <c r="N133" s="70" t="s">
        <v>616</v>
      </c>
      <c r="O133" s="2" t="s">
        <v>4</v>
      </c>
      <c r="P133" s="58">
        <v>571</v>
      </c>
      <c r="Q133" s="60" t="s">
        <v>907</v>
      </c>
      <c r="R133" s="60"/>
      <c r="S133" s="60"/>
      <c r="T133" s="60"/>
      <c r="U133" s="60"/>
      <c r="V133" s="60">
        <v>78.888869999999997</v>
      </c>
      <c r="W133" s="60"/>
      <c r="X133" s="60"/>
      <c r="Y133" s="60"/>
      <c r="Z133" s="60">
        <v>1903.2460000000001</v>
      </c>
      <c r="AA133" s="60"/>
      <c r="AB133" s="60"/>
      <c r="AC133" s="60"/>
      <c r="AD133" s="60"/>
      <c r="AE133" s="60"/>
      <c r="AF133" s="60">
        <v>68.120450000000005</v>
      </c>
      <c r="AG133" s="60">
        <v>346.34429999999998</v>
      </c>
      <c r="AH133" s="60"/>
      <c r="AI133" s="60"/>
      <c r="AJ133" s="60"/>
      <c r="AK133" s="60"/>
      <c r="AL133" s="60"/>
      <c r="AM133" s="60">
        <v>767.83699999999999</v>
      </c>
      <c r="AN133" s="60"/>
      <c r="AO133" s="60">
        <v>293.89870000000002</v>
      </c>
      <c r="AP133" s="60">
        <v>183.15379999999999</v>
      </c>
      <c r="AQ133" s="60"/>
      <c r="AR133" s="60"/>
      <c r="AS133" s="60">
        <v>557.01490000000001</v>
      </c>
      <c r="AT133" s="60"/>
      <c r="AU133" s="60"/>
      <c r="AV133" s="60"/>
      <c r="AW133" s="60"/>
      <c r="AX133" s="60"/>
      <c r="AY133" s="60">
        <v>1328.0730000000001</v>
      </c>
      <c r="AZ133" s="60">
        <v>243.8905</v>
      </c>
      <c r="BA133" s="60">
        <v>247.4571</v>
      </c>
      <c r="BB133" s="60"/>
      <c r="BC133" s="60">
        <v>491.41059999999999</v>
      </c>
      <c r="BD133" s="60">
        <v>2574.308</v>
      </c>
      <c r="BE133" s="60">
        <v>386.63130000000001</v>
      </c>
      <c r="BF133" s="60"/>
      <c r="BG133" s="60">
        <v>2171.2750000000001</v>
      </c>
      <c r="BH133" s="60">
        <v>733.98839999999996</v>
      </c>
      <c r="BI133" s="60"/>
      <c r="BJ133" s="60"/>
      <c r="BK133" s="60"/>
      <c r="BL133" s="60"/>
      <c r="BM133" s="60"/>
      <c r="BN133" s="60"/>
      <c r="BO133" s="60"/>
      <c r="BP133" s="60">
        <v>308.61349999999999</v>
      </c>
      <c r="BQ133" s="60"/>
      <c r="BR133" s="60">
        <v>203.4631</v>
      </c>
      <c r="BS133" s="58">
        <v>473.51369999999997</v>
      </c>
      <c r="BT133" s="58"/>
      <c r="BU133" s="58"/>
      <c r="BV133" s="58"/>
      <c r="BW133" s="58"/>
      <c r="BX133" s="58">
        <v>253.9939</v>
      </c>
      <c r="BY133" s="58"/>
      <c r="BZ133" s="58">
        <v>1790.2080000000001</v>
      </c>
      <c r="CA133" s="58"/>
      <c r="CB133" s="58"/>
      <c r="CC133" s="58"/>
      <c r="CD133" s="58"/>
      <c r="CE133" s="58"/>
      <c r="CF133" s="58"/>
      <c r="CG133" s="58">
        <v>68.662540000000007</v>
      </c>
      <c r="CH133" s="58">
        <v>95.234830000000002</v>
      </c>
      <c r="CI133" s="58"/>
      <c r="CJ133" s="58">
        <v>88.498589999999993</v>
      </c>
      <c r="CK133" s="58">
        <v>457.8297</v>
      </c>
      <c r="CL133" s="58"/>
      <c r="CM133" s="58"/>
      <c r="CN133" s="58">
        <v>560.21249999999998</v>
      </c>
      <c r="CO133" s="58"/>
      <c r="CP133" s="58"/>
      <c r="CQ133" s="58"/>
      <c r="CR133" s="58">
        <v>1161.046</v>
      </c>
      <c r="CS133" s="58">
        <v>272.20089999999999</v>
      </c>
      <c r="CT133" s="58"/>
      <c r="CU133" s="58"/>
      <c r="CV133" s="58"/>
      <c r="CW133" s="58">
        <v>560.65830000000005</v>
      </c>
      <c r="CX133" s="58">
        <v>748.60919999999999</v>
      </c>
      <c r="CY133" s="58"/>
      <c r="CZ133" s="58">
        <v>1118.067</v>
      </c>
      <c r="DA133" s="58"/>
      <c r="DB133" s="58"/>
      <c r="DC133" s="58">
        <v>2180.875</v>
      </c>
      <c r="DD133" s="58"/>
      <c r="DE133" s="58">
        <v>484.87689999999998</v>
      </c>
      <c r="DF133" s="58"/>
      <c r="DG133" s="58">
        <v>23412.45</v>
      </c>
      <c r="DH133" s="58"/>
      <c r="DI133" s="58">
        <v>130.6319</v>
      </c>
      <c r="DJ133" s="58"/>
      <c r="DK133" s="58">
        <v>395.92680000000001</v>
      </c>
      <c r="DL133" s="58"/>
      <c r="DM133" s="58"/>
      <c r="DN133" s="58"/>
      <c r="DO133" s="58"/>
      <c r="DP133" s="58">
        <v>475.86200000000002</v>
      </c>
      <c r="DQ133" s="58"/>
      <c r="DR133" s="58"/>
      <c r="DS133" s="58"/>
      <c r="DT133" s="58">
        <v>1050.02</v>
      </c>
      <c r="DU133" s="58"/>
      <c r="DV133" s="58">
        <v>415.90780000000001</v>
      </c>
      <c r="DW133" s="58"/>
      <c r="DX133" s="58"/>
      <c r="DY133" s="58"/>
      <c r="DZ133" s="58"/>
      <c r="EA133" s="58">
        <v>1314.7650000000001</v>
      </c>
      <c r="EB133" s="58"/>
      <c r="EC133" s="58">
        <v>216.6414</v>
      </c>
      <c r="ED133" s="58">
        <v>4746.51</v>
      </c>
      <c r="EE133" s="58">
        <v>205.0898</v>
      </c>
      <c r="EF133" s="58"/>
      <c r="EG133" s="58"/>
      <c r="EH133" s="58">
        <v>12.15564</v>
      </c>
      <c r="EI133" s="58"/>
      <c r="EJ133" s="58"/>
      <c r="EK133" s="58"/>
      <c r="EL133" s="58"/>
      <c r="EM133" s="58">
        <v>676.56119999999999</v>
      </c>
      <c r="EN133" s="58"/>
      <c r="EO133" s="58"/>
      <c r="EP133" s="58"/>
      <c r="EQ133" s="58"/>
      <c r="ER133" s="58">
        <v>25.882999999999999</v>
      </c>
      <c r="ES133" s="58">
        <v>1015.332</v>
      </c>
      <c r="ET133" s="58"/>
      <c r="EU133" s="58">
        <v>392.24900000000002</v>
      </c>
      <c r="EV133" s="58">
        <v>651.61239999999998</v>
      </c>
      <c r="EW133" s="58">
        <v>144.6028</v>
      </c>
      <c r="EX133" s="58"/>
      <c r="EY133" s="58"/>
      <c r="EZ133" s="58"/>
      <c r="FA133" s="58"/>
      <c r="FB133" s="58">
        <v>305.18200000000002</v>
      </c>
      <c r="FC133" s="58"/>
      <c r="FD133" s="58"/>
      <c r="FE133" s="58">
        <v>1345.6610000000001</v>
      </c>
      <c r="FF133" s="58">
        <v>521.1155</v>
      </c>
      <c r="FG133" s="58">
        <v>661.93629999999996</v>
      </c>
      <c r="FH133" s="58">
        <v>194.1695</v>
      </c>
      <c r="FI133" s="58">
        <v>460.65159999999997</v>
      </c>
      <c r="FJ133" s="58"/>
      <c r="FK133" s="58"/>
      <c r="FL133" s="58">
        <v>1256.366</v>
      </c>
      <c r="FM133" s="58"/>
      <c r="FN133" s="58"/>
      <c r="FO133" s="58">
        <v>149.1977</v>
      </c>
      <c r="FP133" s="58"/>
      <c r="FQ133" s="58"/>
      <c r="FR133" s="58"/>
      <c r="FS133" s="58"/>
      <c r="FT133" s="58"/>
      <c r="FU133" s="58">
        <v>756.49990000000003</v>
      </c>
      <c r="FV133" s="58"/>
      <c r="FW133" s="58"/>
      <c r="FX133" s="58">
        <v>388.70890000000003</v>
      </c>
      <c r="FY133" s="58"/>
      <c r="FZ133" s="58"/>
      <c r="GA133" s="58"/>
      <c r="GB133" s="58">
        <v>1348.5039999999999</v>
      </c>
      <c r="GC133" s="58"/>
      <c r="GD133" s="58"/>
      <c r="GE133" s="58"/>
      <c r="GF133" s="58"/>
      <c r="GG133" s="58"/>
      <c r="GH133" s="58"/>
      <c r="GI133" s="58">
        <v>517.85080000000005</v>
      </c>
      <c r="GJ133" s="58"/>
      <c r="GK133" s="58"/>
      <c r="GL133" s="58"/>
      <c r="GM133" s="58"/>
      <c r="GN133" s="58">
        <v>1618.4390000000001</v>
      </c>
      <c r="GO133" s="58"/>
      <c r="GP133" s="58">
        <v>1208.27</v>
      </c>
      <c r="GQ133" s="58"/>
      <c r="GR133" s="58">
        <v>699.35019999999997</v>
      </c>
      <c r="GS133" s="58"/>
      <c r="GT133" s="58"/>
      <c r="GU133" s="58"/>
      <c r="GV133" s="58">
        <v>555.77719999999999</v>
      </c>
      <c r="GW133" s="58"/>
      <c r="GX133" s="58">
        <v>605.34879999999998</v>
      </c>
      <c r="GY133" s="58"/>
      <c r="GZ133" s="58"/>
      <c r="HA133" s="58"/>
      <c r="HB133" s="58"/>
      <c r="HC133" s="58"/>
      <c r="HD133" s="58"/>
      <c r="HE133" s="58"/>
      <c r="HF133" s="58">
        <v>435.49979999999999</v>
      </c>
      <c r="HG133" s="58"/>
      <c r="HH133" s="58">
        <v>1142.0989999999999</v>
      </c>
      <c r="HI133" s="58">
        <v>1474.0409999999999</v>
      </c>
      <c r="HJ133" s="58"/>
      <c r="HK133" s="58"/>
      <c r="HL133" s="58">
        <v>643.60019999999997</v>
      </c>
      <c r="HM133" s="58"/>
      <c r="HN133" s="58"/>
      <c r="HO133" s="58">
        <v>1985.104</v>
      </c>
      <c r="HP133" s="58">
        <v>675.43589999999995</v>
      </c>
      <c r="HQ133" s="58">
        <v>772.37080000000003</v>
      </c>
      <c r="HR133" s="58"/>
      <c r="HS133" s="58"/>
      <c r="HT133" s="2"/>
    </row>
    <row r="134" spans="1:228" x14ac:dyDescent="0.75">
      <c r="A134" s="95">
        <f t="shared" ref="A134:B197" si="15">P134</f>
        <v>572</v>
      </c>
      <c r="B134" s="2" t="str">
        <f t="shared" si="15"/>
        <v>Avocados</v>
      </c>
      <c r="C134" s="60">
        <f t="shared" si="14"/>
        <v>1150.35385</v>
      </c>
      <c r="D134" s="40">
        <f t="shared" si="13"/>
        <v>1384.556</v>
      </c>
      <c r="E134" s="40" t="str">
        <f t="shared" si="13"/>
        <v/>
      </c>
      <c r="F134" s="40">
        <f t="shared" si="13"/>
        <v>916.15170000000001</v>
      </c>
      <c r="G134" s="40" t="str">
        <f t="shared" si="13"/>
        <v/>
      </c>
      <c r="H134" s="40" t="str">
        <f t="shared" si="13"/>
        <v/>
      </c>
      <c r="I134" s="40" t="str">
        <f t="shared" si="13"/>
        <v/>
      </c>
      <c r="J134" s="40" t="str">
        <f t="shared" si="13"/>
        <v/>
      </c>
      <c r="K134" s="40" t="str">
        <f t="shared" si="13"/>
        <v/>
      </c>
      <c r="L134" s="2"/>
      <c r="M134" s="70" t="s">
        <v>542</v>
      </c>
      <c r="N134" s="70" t="s">
        <v>1070</v>
      </c>
      <c r="O134" s="2" t="s">
        <v>4</v>
      </c>
      <c r="P134" s="58">
        <v>572</v>
      </c>
      <c r="Q134" s="60" t="s">
        <v>908</v>
      </c>
      <c r="R134" s="60"/>
      <c r="S134" s="60"/>
      <c r="T134" s="60"/>
      <c r="U134" s="60"/>
      <c r="V134" s="60">
        <v>79.040279999999996</v>
      </c>
      <c r="W134" s="60"/>
      <c r="X134" s="60"/>
      <c r="Y134" s="60"/>
      <c r="Z134" s="60">
        <v>3804.8150000000001</v>
      </c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>
        <v>436.10939999999999</v>
      </c>
      <c r="AP134" s="60">
        <v>457.3854</v>
      </c>
      <c r="AQ134" s="60">
        <v>1447.3610000000001</v>
      </c>
      <c r="AR134" s="60"/>
      <c r="AS134" s="60"/>
      <c r="AT134" s="60"/>
      <c r="AU134" s="60"/>
      <c r="AV134" s="60"/>
      <c r="AW134" s="60"/>
      <c r="AX134" s="60">
        <v>2290.4859999999999</v>
      </c>
      <c r="AY134" s="60">
        <v>1946.771</v>
      </c>
      <c r="AZ134" s="60">
        <v>203.1961</v>
      </c>
      <c r="BA134" s="60">
        <v>113.9187</v>
      </c>
      <c r="BB134" s="60"/>
      <c r="BC134" s="60">
        <v>1511.3979999999999</v>
      </c>
      <c r="BD134" s="60">
        <v>2758.7919999999999</v>
      </c>
      <c r="BE134" s="60">
        <v>606.08050000000003</v>
      </c>
      <c r="BF134" s="60"/>
      <c r="BG134" s="60"/>
      <c r="BH134" s="60">
        <v>1384.556</v>
      </c>
      <c r="BI134" s="60"/>
      <c r="BJ134" s="60"/>
      <c r="BK134" s="60">
        <v>1651.248</v>
      </c>
      <c r="BL134" s="60"/>
      <c r="BM134" s="60"/>
      <c r="BN134" s="60"/>
      <c r="BO134" s="60"/>
      <c r="BP134" s="60">
        <v>357.4753</v>
      </c>
      <c r="BQ134" s="60"/>
      <c r="BR134" s="60">
        <v>943.45609999999999</v>
      </c>
      <c r="BS134" s="58"/>
      <c r="BT134" s="58"/>
      <c r="BU134" s="58"/>
      <c r="BV134" s="58">
        <v>1984.201</v>
      </c>
      <c r="BW134" s="58"/>
      <c r="BX134" s="58">
        <v>230.03829999999999</v>
      </c>
      <c r="BY134" s="58"/>
      <c r="BZ134" s="58"/>
      <c r="CA134" s="58">
        <v>852.94380000000001</v>
      </c>
      <c r="CB134" s="58"/>
      <c r="CC134" s="58"/>
      <c r="CD134" s="58"/>
      <c r="CE134" s="58"/>
      <c r="CF134" s="58"/>
      <c r="CG134" s="58">
        <v>68.66422</v>
      </c>
      <c r="CH134" s="58"/>
      <c r="CI134" s="58"/>
      <c r="CJ134" s="58"/>
      <c r="CK134" s="58"/>
      <c r="CL134" s="58"/>
      <c r="CM134" s="58">
        <v>2925.1260000000002</v>
      </c>
      <c r="CN134" s="58">
        <v>1480.105</v>
      </c>
      <c r="CO134" s="58"/>
      <c r="CP134" s="58"/>
      <c r="CQ134" s="58"/>
      <c r="CR134" s="58">
        <v>1889.867</v>
      </c>
      <c r="CS134" s="58">
        <v>718.10329999999999</v>
      </c>
      <c r="CT134" s="58"/>
      <c r="CU134" s="58"/>
      <c r="CV134" s="58"/>
      <c r="CW134" s="58">
        <v>567.14210000000003</v>
      </c>
      <c r="CX134" s="58"/>
      <c r="CY134" s="58"/>
      <c r="CZ134" s="58"/>
      <c r="DA134" s="58"/>
      <c r="DB134" s="58"/>
      <c r="DC134" s="58">
        <v>2038.4</v>
      </c>
      <c r="DD134" s="58"/>
      <c r="DE134" s="58">
        <v>485.48329999999999</v>
      </c>
      <c r="DF134" s="58"/>
      <c r="DG134" s="58"/>
      <c r="DH134" s="58"/>
      <c r="DI134" s="58">
        <v>198.6721</v>
      </c>
      <c r="DJ134" s="58"/>
      <c r="DK134" s="58"/>
      <c r="DL134" s="58"/>
      <c r="DM134" s="58"/>
      <c r="DN134" s="58"/>
      <c r="DO134" s="58"/>
      <c r="DP134" s="58"/>
      <c r="DQ134" s="58">
        <v>1782.5029999999999</v>
      </c>
      <c r="DR134" s="58"/>
      <c r="DS134" s="58"/>
      <c r="DT134" s="58">
        <v>1027.7809999999999</v>
      </c>
      <c r="DU134" s="58"/>
      <c r="DV134" s="58"/>
      <c r="DW134" s="58"/>
      <c r="DX134" s="58"/>
      <c r="DY134" s="58"/>
      <c r="DZ134" s="58"/>
      <c r="EA134" s="58">
        <v>2320.6030000000001</v>
      </c>
      <c r="EB134" s="58"/>
      <c r="EC134" s="58">
        <v>427.62520000000001</v>
      </c>
      <c r="ED134" s="58"/>
      <c r="EE134" s="58">
        <v>916.15170000000001</v>
      </c>
      <c r="EF134" s="58"/>
      <c r="EG134" s="58"/>
      <c r="EH134" s="58"/>
      <c r="EI134" s="58"/>
      <c r="EJ134" s="58"/>
      <c r="EK134" s="58"/>
      <c r="EL134" s="58"/>
      <c r="EM134" s="58"/>
      <c r="EN134" s="58"/>
      <c r="EO134" s="58"/>
      <c r="EP134" s="58"/>
      <c r="EQ134" s="58"/>
      <c r="ER134" s="58"/>
      <c r="ES134" s="58"/>
      <c r="ET134" s="58"/>
      <c r="EU134" s="58"/>
      <c r="EV134" s="58"/>
      <c r="EW134" s="58"/>
      <c r="EX134" s="58"/>
      <c r="EY134" s="58"/>
      <c r="EZ134" s="58"/>
      <c r="FA134" s="58"/>
      <c r="FB134" s="58"/>
      <c r="FC134" s="58"/>
      <c r="FD134" s="58">
        <v>2189.7330000000002</v>
      </c>
      <c r="FE134" s="58"/>
      <c r="FF134" s="58"/>
      <c r="FG134" s="58">
        <v>1696.8430000000001</v>
      </c>
      <c r="FH134" s="58">
        <v>729.22500000000002</v>
      </c>
      <c r="FI134" s="58">
        <v>406.07900000000001</v>
      </c>
      <c r="FJ134" s="58"/>
      <c r="FK134" s="58"/>
      <c r="FL134" s="58">
        <v>4057.835</v>
      </c>
      <c r="FM134" s="58"/>
      <c r="FN134" s="58"/>
      <c r="FO134" s="58">
        <v>142.98750000000001</v>
      </c>
      <c r="FP134" s="58"/>
      <c r="FQ134" s="58"/>
      <c r="FR134" s="58"/>
      <c r="FS134" s="58"/>
      <c r="FT134" s="58"/>
      <c r="FU134" s="58">
        <v>4559.2349999999997</v>
      </c>
      <c r="FV134" s="58"/>
      <c r="FW134" s="58"/>
      <c r="FX134" s="58"/>
      <c r="FY134" s="58"/>
      <c r="FZ134" s="58"/>
      <c r="GA134" s="58"/>
      <c r="GB134" s="58"/>
      <c r="GC134" s="58"/>
      <c r="GD134" s="58"/>
      <c r="GE134" s="58"/>
      <c r="GF134" s="58"/>
      <c r="GG134" s="58"/>
      <c r="GH134" s="58"/>
      <c r="GI134" s="58"/>
      <c r="GJ134" s="58"/>
      <c r="GK134" s="58"/>
      <c r="GL134" s="58"/>
      <c r="GM134" s="58"/>
      <c r="GN134" s="58">
        <v>1444.1110000000001</v>
      </c>
      <c r="GO134" s="58"/>
      <c r="GP134" s="58"/>
      <c r="GQ134" s="58"/>
      <c r="GR134" s="58"/>
      <c r="GS134" s="58"/>
      <c r="GT134" s="58"/>
      <c r="GU134" s="58"/>
      <c r="GV134" s="58"/>
      <c r="GW134" s="58"/>
      <c r="GX134" s="58">
        <v>2446.3009999999999</v>
      </c>
      <c r="GY134" s="58">
        <v>203.3886</v>
      </c>
      <c r="GZ134" s="58">
        <v>1382.634</v>
      </c>
      <c r="HA134" s="58"/>
      <c r="HB134" s="58"/>
      <c r="HC134" s="58"/>
      <c r="HD134" s="58"/>
      <c r="HE134" s="58"/>
      <c r="HF134" s="58">
        <v>2304.453</v>
      </c>
      <c r="HG134" s="58"/>
      <c r="HH134" s="58"/>
      <c r="HI134" s="58">
        <v>3075.1129999999998</v>
      </c>
      <c r="HJ134" s="58"/>
      <c r="HK134" s="58"/>
      <c r="HL134" s="58"/>
      <c r="HM134" s="58"/>
      <c r="HN134" s="58"/>
      <c r="HO134" s="58">
        <v>2618.2579999999998</v>
      </c>
      <c r="HP134" s="58"/>
      <c r="HQ134" s="58">
        <v>769.27599999999995</v>
      </c>
      <c r="HR134" s="58"/>
      <c r="HS134" s="58"/>
      <c r="HT134" s="2"/>
    </row>
    <row r="135" spans="1:228" x14ac:dyDescent="0.75">
      <c r="A135" s="95">
        <f t="shared" si="15"/>
        <v>574</v>
      </c>
      <c r="B135" s="2" t="str">
        <f t="shared" si="15"/>
        <v>Pineapples</v>
      </c>
      <c r="C135" s="60">
        <f t="shared" si="14"/>
        <v>414.19662499999998</v>
      </c>
      <c r="D135" s="40">
        <f t="shared" si="13"/>
        <v>726.54300000000001</v>
      </c>
      <c r="E135" s="40">
        <f t="shared" si="13"/>
        <v>168.21799999999999</v>
      </c>
      <c r="F135" s="40">
        <f t="shared" si="13"/>
        <v>224.12710000000001</v>
      </c>
      <c r="G135" s="40">
        <f t="shared" si="13"/>
        <v>537.89840000000004</v>
      </c>
      <c r="H135" s="40" t="str">
        <f t="shared" si="13"/>
        <v/>
      </c>
      <c r="I135" s="40" t="str">
        <f t="shared" si="13"/>
        <v/>
      </c>
      <c r="J135" s="40" t="str">
        <f t="shared" si="13"/>
        <v/>
      </c>
      <c r="K135" s="40" t="str">
        <f t="shared" si="13"/>
        <v/>
      </c>
      <c r="L135" s="2"/>
      <c r="M135" s="70" t="s">
        <v>634</v>
      </c>
      <c r="N135" s="70" t="s">
        <v>686</v>
      </c>
      <c r="O135" s="2" t="s">
        <v>4</v>
      </c>
      <c r="P135" s="58">
        <v>574</v>
      </c>
      <c r="Q135" s="60" t="s">
        <v>909</v>
      </c>
      <c r="R135" s="60"/>
      <c r="S135" s="60">
        <v>485.27730000000003</v>
      </c>
      <c r="T135" s="60"/>
      <c r="U135" s="60"/>
      <c r="V135" s="60">
        <v>75.593519999999998</v>
      </c>
      <c r="W135" s="60"/>
      <c r="X135" s="60"/>
      <c r="Y135" s="60">
        <v>2354.1889999999999</v>
      </c>
      <c r="Z135" s="60">
        <v>526.96770000000004</v>
      </c>
      <c r="AA135" s="60"/>
      <c r="AB135" s="60"/>
      <c r="AC135" s="60"/>
      <c r="AD135" s="60"/>
      <c r="AE135" s="60"/>
      <c r="AF135" s="60"/>
      <c r="AG135" s="60">
        <v>173.51910000000001</v>
      </c>
      <c r="AH135" s="60"/>
      <c r="AI135" s="60"/>
      <c r="AJ135" s="60"/>
      <c r="AK135" s="60"/>
      <c r="AL135" s="60"/>
      <c r="AM135" s="60">
        <v>537.89840000000004</v>
      </c>
      <c r="AN135" s="60"/>
      <c r="AO135" s="60">
        <v>329.48349999999999</v>
      </c>
      <c r="AP135" s="60">
        <v>329.13940000000002</v>
      </c>
      <c r="AQ135" s="60"/>
      <c r="AR135" s="60">
        <v>1415.0340000000001</v>
      </c>
      <c r="AS135" s="60"/>
      <c r="AT135" s="60"/>
      <c r="AU135" s="60"/>
      <c r="AV135" s="60"/>
      <c r="AW135" s="60"/>
      <c r="AX135" s="60"/>
      <c r="AY135" s="60">
        <v>400.63040000000001</v>
      </c>
      <c r="AZ135" s="60">
        <v>334.50920000000002</v>
      </c>
      <c r="BA135" s="60">
        <v>182.72239999999999</v>
      </c>
      <c r="BB135" s="60"/>
      <c r="BC135" s="60">
        <v>1610.173</v>
      </c>
      <c r="BD135" s="60">
        <v>3731.21</v>
      </c>
      <c r="BE135" s="60">
        <v>517.33780000000002</v>
      </c>
      <c r="BF135" s="60"/>
      <c r="BG135" s="60"/>
      <c r="BH135" s="60">
        <v>726.54300000000001</v>
      </c>
      <c r="BI135" s="60"/>
      <c r="BJ135" s="60"/>
      <c r="BK135" s="60"/>
      <c r="BL135" s="60"/>
      <c r="BM135" s="60"/>
      <c r="BN135" s="60"/>
      <c r="BO135" s="60"/>
      <c r="BP135" s="60">
        <v>276.35480000000001</v>
      </c>
      <c r="BQ135" s="60"/>
      <c r="BR135" s="60">
        <v>343.95609999999999</v>
      </c>
      <c r="BS135" s="58"/>
      <c r="BT135" s="58"/>
      <c r="BU135" s="58"/>
      <c r="BV135" s="58"/>
      <c r="BW135" s="58"/>
      <c r="BX135" s="58">
        <v>92.264309999999995</v>
      </c>
      <c r="BY135" s="58"/>
      <c r="BZ135" s="58">
        <v>877.01080000000002</v>
      </c>
      <c r="CA135" s="58"/>
      <c r="CB135" s="58"/>
      <c r="CC135" s="58"/>
      <c r="CD135" s="58"/>
      <c r="CE135" s="58"/>
      <c r="CF135" s="58"/>
      <c r="CG135" s="58">
        <v>97.803830000000005</v>
      </c>
      <c r="CH135" s="58">
        <v>194.89699999999999</v>
      </c>
      <c r="CI135" s="58"/>
      <c r="CJ135" s="58"/>
      <c r="CK135" s="58">
        <v>2745.3009999999999</v>
      </c>
      <c r="CL135" s="58"/>
      <c r="CM135" s="58"/>
      <c r="CN135" s="58">
        <v>2119.6309999999999</v>
      </c>
      <c r="CO135" s="58"/>
      <c r="CP135" s="58"/>
      <c r="CQ135" s="58"/>
      <c r="CR135" s="58">
        <v>516.48490000000004</v>
      </c>
      <c r="CS135" s="58">
        <v>307.67090000000002</v>
      </c>
      <c r="CT135" s="58"/>
      <c r="CU135" s="58"/>
      <c r="CV135" s="58"/>
      <c r="CW135" s="58">
        <v>329.3349</v>
      </c>
      <c r="CX135" s="58">
        <v>413.61630000000002</v>
      </c>
      <c r="CY135" s="58"/>
      <c r="CZ135" s="58"/>
      <c r="DA135" s="58"/>
      <c r="DB135" s="58"/>
      <c r="DC135" s="58">
        <v>5354.52</v>
      </c>
      <c r="DD135" s="58"/>
      <c r="DE135" s="58">
        <v>1011.758</v>
      </c>
      <c r="DF135" s="58"/>
      <c r="DG135" s="58">
        <v>1190.6279999999999</v>
      </c>
      <c r="DH135" s="58"/>
      <c r="DI135" s="58">
        <v>143.87960000000001</v>
      </c>
      <c r="DJ135" s="58"/>
      <c r="DK135" s="58">
        <v>412.41489999999999</v>
      </c>
      <c r="DL135" s="58"/>
      <c r="DM135" s="58">
        <v>4122.924</v>
      </c>
      <c r="DN135" s="58">
        <v>1127.098</v>
      </c>
      <c r="DO135" s="58"/>
      <c r="DP135" s="58">
        <v>475.1925</v>
      </c>
      <c r="DQ135" s="58"/>
      <c r="DR135" s="58"/>
      <c r="DS135" s="58"/>
      <c r="DT135" s="58">
        <v>3274.7049999999999</v>
      </c>
      <c r="DU135" s="58"/>
      <c r="DV135" s="58">
        <v>496.93680000000001</v>
      </c>
      <c r="DW135" s="58"/>
      <c r="DX135" s="58"/>
      <c r="DY135" s="58"/>
      <c r="DZ135" s="58"/>
      <c r="EA135" s="58"/>
      <c r="EB135" s="58"/>
      <c r="EC135" s="58">
        <v>199.18790000000001</v>
      </c>
      <c r="ED135" s="58"/>
      <c r="EE135" s="58">
        <v>224.12710000000001</v>
      </c>
      <c r="EF135" s="58"/>
      <c r="EG135" s="58"/>
      <c r="EH135" s="58"/>
      <c r="EI135" s="58"/>
      <c r="EJ135" s="58"/>
      <c r="EK135" s="58"/>
      <c r="EL135" s="58"/>
      <c r="EM135" s="58">
        <v>2120.3200000000002</v>
      </c>
      <c r="EN135" s="58"/>
      <c r="EO135" s="58"/>
      <c r="EP135" s="58"/>
      <c r="EQ135" s="58">
        <v>621.52440000000001</v>
      </c>
      <c r="ER135" s="58"/>
      <c r="ES135" s="58">
        <v>326.55119999999999</v>
      </c>
      <c r="ET135" s="58"/>
      <c r="EU135" s="58"/>
      <c r="EV135" s="58"/>
      <c r="EW135" s="58">
        <v>764.10490000000004</v>
      </c>
      <c r="EX135" s="58">
        <v>168.21799999999999</v>
      </c>
      <c r="EY135" s="58"/>
      <c r="EZ135" s="58"/>
      <c r="FA135" s="58"/>
      <c r="FB135" s="58">
        <v>448.79899999999998</v>
      </c>
      <c r="FC135" s="58"/>
      <c r="FD135" s="58"/>
      <c r="FE135" s="58"/>
      <c r="FF135" s="58"/>
      <c r="FG135" s="58">
        <v>580.42600000000004</v>
      </c>
      <c r="FH135" s="58">
        <v>214.6258</v>
      </c>
      <c r="FI135" s="58">
        <v>185.74199999999999</v>
      </c>
      <c r="FJ135" s="58"/>
      <c r="FK135" s="58"/>
      <c r="FL135" s="58">
        <v>1048.2</v>
      </c>
      <c r="FM135" s="58"/>
      <c r="FN135" s="58">
        <v>1820.855</v>
      </c>
      <c r="FO135" s="58">
        <v>834.51969999999994</v>
      </c>
      <c r="FP135" s="58"/>
      <c r="FQ135" s="58"/>
      <c r="FR135" s="58"/>
      <c r="FS135" s="58"/>
      <c r="FT135" s="58"/>
      <c r="FU135" s="58">
        <v>644.78639999999996</v>
      </c>
      <c r="FV135" s="58"/>
      <c r="FW135" s="58"/>
      <c r="FX135" s="58"/>
      <c r="FY135" s="58"/>
      <c r="FZ135" s="58"/>
      <c r="GA135" s="58"/>
      <c r="GB135" s="58"/>
      <c r="GC135" s="58"/>
      <c r="GD135" s="58"/>
      <c r="GE135" s="58"/>
      <c r="GF135" s="58"/>
      <c r="GG135" s="58"/>
      <c r="GH135" s="58"/>
      <c r="GI135" s="58">
        <v>1309.82</v>
      </c>
      <c r="GJ135" s="58"/>
      <c r="GK135" s="58"/>
      <c r="GL135" s="58"/>
      <c r="GM135" s="58"/>
      <c r="GN135" s="58">
        <v>5637.5119999999997</v>
      </c>
      <c r="GO135" s="58"/>
      <c r="GP135" s="58"/>
      <c r="GQ135" s="58">
        <v>323.4624</v>
      </c>
      <c r="GR135" s="58">
        <v>271.46190000000001</v>
      </c>
      <c r="GS135" s="58"/>
      <c r="GT135" s="58"/>
      <c r="GU135" s="58"/>
      <c r="GV135" s="58">
        <v>787.20500000000004</v>
      </c>
      <c r="GW135" s="58"/>
      <c r="GX135" s="58">
        <v>1152.5719999999999</v>
      </c>
      <c r="GY135" s="58"/>
      <c r="GZ135" s="58"/>
      <c r="HA135" s="58"/>
      <c r="HB135" s="58"/>
      <c r="HC135" s="58"/>
      <c r="HD135" s="58"/>
      <c r="HE135" s="58"/>
      <c r="HF135" s="58">
        <v>662.74199999999996</v>
      </c>
      <c r="HG135" s="58"/>
      <c r="HH135" s="58"/>
      <c r="HI135" s="58">
        <v>2974.4459999999999</v>
      </c>
      <c r="HJ135" s="58"/>
      <c r="HK135" s="58"/>
      <c r="HL135" s="58">
        <v>364.41239999999999</v>
      </c>
      <c r="HM135" s="58"/>
      <c r="HN135" s="58"/>
      <c r="HO135" s="58">
        <v>2599.8159999999998</v>
      </c>
      <c r="HP135" s="58"/>
      <c r="HQ135" s="58">
        <v>409.9418</v>
      </c>
      <c r="HR135" s="58"/>
      <c r="HS135" s="58"/>
      <c r="HT135" s="2"/>
    </row>
    <row r="136" spans="1:228" x14ac:dyDescent="0.75">
      <c r="A136" s="95">
        <f t="shared" si="15"/>
        <v>577</v>
      </c>
      <c r="B136" s="2" t="str">
        <f t="shared" si="15"/>
        <v>Dates</v>
      </c>
      <c r="C136" s="60">
        <f t="shared" si="14"/>
        <v>2636.46</v>
      </c>
      <c r="D136" s="40" t="str">
        <f t="shared" si="13"/>
        <v/>
      </c>
      <c r="E136" s="40" t="str">
        <f t="shared" si="13"/>
        <v/>
      </c>
      <c r="F136" s="40">
        <f t="shared" si="13"/>
        <v>2636.46</v>
      </c>
      <c r="G136" s="40" t="str">
        <f t="shared" si="13"/>
        <v/>
      </c>
      <c r="H136" s="40" t="str">
        <f t="shared" si="13"/>
        <v/>
      </c>
      <c r="I136" s="40" t="str">
        <f t="shared" si="13"/>
        <v/>
      </c>
      <c r="J136" s="40" t="str">
        <f t="shared" si="13"/>
        <v/>
      </c>
      <c r="K136" s="40" t="str">
        <f t="shared" si="13"/>
        <v/>
      </c>
      <c r="L136" s="2"/>
      <c r="M136" s="70" t="s">
        <v>537</v>
      </c>
      <c r="N136" s="70" t="s">
        <v>618</v>
      </c>
      <c r="O136" s="2" t="s">
        <v>4</v>
      </c>
      <c r="P136" s="58">
        <v>577</v>
      </c>
      <c r="Q136" s="60" t="s">
        <v>910</v>
      </c>
      <c r="R136" s="60"/>
      <c r="S136" s="60"/>
      <c r="T136" s="60">
        <v>332.89769999999999</v>
      </c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>
        <v>2600.34</v>
      </c>
      <c r="AZ136" s="60"/>
      <c r="BA136" s="60">
        <v>207.40780000000001</v>
      </c>
      <c r="BB136" s="60"/>
      <c r="BC136" s="60"/>
      <c r="BD136" s="60"/>
      <c r="BE136" s="60"/>
      <c r="BF136" s="60"/>
      <c r="BG136" s="60"/>
      <c r="BH136" s="60"/>
      <c r="BI136" s="60"/>
      <c r="BJ136" s="60"/>
      <c r="BK136" s="60"/>
      <c r="BL136" s="60"/>
      <c r="BM136" s="60"/>
      <c r="BN136" s="60"/>
      <c r="BO136" s="60"/>
      <c r="BP136" s="60"/>
      <c r="BQ136" s="60">
        <v>3882.866</v>
      </c>
      <c r="BR136" s="60"/>
      <c r="BS136" s="58">
        <v>296.09699999999998</v>
      </c>
      <c r="BT136" s="58"/>
      <c r="BU136" s="58"/>
      <c r="BV136" s="58">
        <v>3202.5639999999999</v>
      </c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8"/>
      <c r="CH136" s="58"/>
      <c r="CI136" s="58"/>
      <c r="CJ136" s="58"/>
      <c r="CK136" s="58"/>
      <c r="CL136" s="58"/>
      <c r="CM136" s="58"/>
      <c r="CN136" s="58"/>
      <c r="CO136" s="58"/>
      <c r="CP136" s="58"/>
      <c r="CQ136" s="58"/>
      <c r="CR136" s="58"/>
      <c r="CS136" s="58"/>
      <c r="CT136" s="58"/>
      <c r="CU136" s="58"/>
      <c r="CV136" s="58"/>
      <c r="CW136" s="58"/>
      <c r="CX136" s="58"/>
      <c r="CY136" s="58"/>
      <c r="CZ136" s="58">
        <v>656.62180000000001</v>
      </c>
      <c r="DA136" s="58">
        <v>2751.0390000000002</v>
      </c>
      <c r="DB136" s="58"/>
      <c r="DC136" s="58">
        <v>3614.3980000000001</v>
      </c>
      <c r="DD136" s="58"/>
      <c r="DE136" s="58"/>
      <c r="DF136" s="58">
        <v>753.80290000000002</v>
      </c>
      <c r="DG136" s="58"/>
      <c r="DH136" s="58"/>
      <c r="DI136" s="58">
        <v>529.00019999999995</v>
      </c>
      <c r="DJ136" s="58"/>
      <c r="DK136" s="58"/>
      <c r="DL136" s="58"/>
      <c r="DM136" s="58"/>
      <c r="DN136" s="58"/>
      <c r="DO136" s="58">
        <v>1153.921</v>
      </c>
      <c r="DP136" s="58"/>
      <c r="DQ136" s="58"/>
      <c r="DR136" s="58"/>
      <c r="DS136" s="58"/>
      <c r="DT136" s="58"/>
      <c r="DU136" s="58"/>
      <c r="DV136" s="58"/>
      <c r="DW136" s="58"/>
      <c r="DX136" s="58"/>
      <c r="DY136" s="58"/>
      <c r="DZ136" s="58"/>
      <c r="EA136" s="58">
        <v>819.02869999999996</v>
      </c>
      <c r="EB136" s="58"/>
      <c r="EC136" s="58"/>
      <c r="ED136" s="58"/>
      <c r="EE136" s="58">
        <v>2636.46</v>
      </c>
      <c r="EF136" s="58"/>
      <c r="EG136" s="58"/>
      <c r="EH136" s="58">
        <v>1613.663</v>
      </c>
      <c r="EI136" s="58"/>
      <c r="EJ136" s="58"/>
      <c r="EK136" s="58"/>
      <c r="EL136" s="58"/>
      <c r="EM136" s="58"/>
      <c r="EN136" s="58"/>
      <c r="EO136" s="58"/>
      <c r="EP136" s="58"/>
      <c r="EQ136" s="58"/>
      <c r="ER136" s="58"/>
      <c r="ES136" s="58"/>
      <c r="ET136" s="58">
        <v>518.94960000000003</v>
      </c>
      <c r="EU136" s="58"/>
      <c r="EV136" s="58">
        <v>1126.9459999999999</v>
      </c>
      <c r="EW136" s="58"/>
      <c r="EX136" s="58"/>
      <c r="EY136" s="58"/>
      <c r="EZ136" s="58"/>
      <c r="FA136" s="58"/>
      <c r="FB136" s="58"/>
      <c r="FC136" s="58"/>
      <c r="FD136" s="58"/>
      <c r="FE136" s="58"/>
      <c r="FF136" s="58">
        <v>775.35469999999998</v>
      </c>
      <c r="FG136" s="58"/>
      <c r="FH136" s="58">
        <v>406.9282</v>
      </c>
      <c r="FI136" s="58"/>
      <c r="FJ136" s="58"/>
      <c r="FK136" s="58"/>
      <c r="FL136" s="58"/>
      <c r="FM136" s="58"/>
      <c r="FN136" s="58"/>
      <c r="FO136" s="58"/>
      <c r="FP136" s="58"/>
      <c r="FQ136" s="58">
        <v>362.95769999999999</v>
      </c>
      <c r="FR136" s="58"/>
      <c r="FS136" s="58"/>
      <c r="FT136" s="58"/>
      <c r="FU136" s="58"/>
      <c r="FV136" s="58">
        <v>3738.241</v>
      </c>
      <c r="FW136" s="58"/>
      <c r="FX136" s="58"/>
      <c r="FY136" s="58"/>
      <c r="FZ136" s="58"/>
      <c r="GA136" s="58"/>
      <c r="GB136" s="58"/>
      <c r="GC136" s="58"/>
      <c r="GD136" s="58"/>
      <c r="GE136" s="58"/>
      <c r="GF136" s="58"/>
      <c r="GG136" s="58"/>
      <c r="GH136" s="58"/>
      <c r="GI136" s="58"/>
      <c r="GJ136" s="58"/>
      <c r="GK136" s="58"/>
      <c r="GL136" s="58"/>
      <c r="GM136" s="58"/>
      <c r="GN136" s="58"/>
      <c r="GO136" s="58"/>
      <c r="GP136" s="58">
        <v>2226.8629999999998</v>
      </c>
      <c r="GQ136" s="58"/>
      <c r="GR136" s="58"/>
      <c r="GS136" s="58"/>
      <c r="GT136" s="58"/>
      <c r="GU136" s="58"/>
      <c r="GV136" s="58"/>
      <c r="GW136" s="58"/>
      <c r="GX136" s="58"/>
      <c r="GY136" s="58">
        <v>1745.1959999999999</v>
      </c>
      <c r="GZ136" s="58">
        <v>533.27149999999995</v>
      </c>
      <c r="HA136" s="58"/>
      <c r="HB136" s="58"/>
      <c r="HC136" s="58"/>
      <c r="HD136" s="58"/>
      <c r="HE136" s="58"/>
      <c r="HF136" s="58">
        <v>1930.143</v>
      </c>
      <c r="HG136" s="58"/>
      <c r="HH136" s="58"/>
      <c r="HI136" s="58"/>
      <c r="HJ136" s="58"/>
      <c r="HK136" s="58"/>
      <c r="HL136" s="58"/>
      <c r="HM136" s="58"/>
      <c r="HN136" s="58"/>
      <c r="HO136" s="58"/>
      <c r="HP136" s="58">
        <v>1104.241</v>
      </c>
      <c r="HQ136" s="58"/>
      <c r="HR136" s="58"/>
      <c r="HS136" s="58"/>
      <c r="HT136" s="2"/>
    </row>
    <row r="137" spans="1:228" x14ac:dyDescent="0.75">
      <c r="A137" s="95">
        <f t="shared" si="15"/>
        <v>587</v>
      </c>
      <c r="B137" s="2" t="str">
        <f t="shared" si="15"/>
        <v>Persimmons</v>
      </c>
      <c r="C137" s="60">
        <f t="shared" si="14"/>
        <v>927.04259999999999</v>
      </c>
      <c r="D137" s="40" t="str">
        <f t="shared" si="13"/>
        <v/>
      </c>
      <c r="E137" s="40" t="str">
        <f t="shared" si="13"/>
        <v/>
      </c>
      <c r="F137" s="40">
        <f t="shared" si="13"/>
        <v>927.04259999999999</v>
      </c>
      <c r="G137" s="40" t="str">
        <f t="shared" si="13"/>
        <v/>
      </c>
      <c r="H137" s="40" t="str">
        <f t="shared" si="13"/>
        <v/>
      </c>
      <c r="I137" s="40" t="str">
        <f t="shared" si="13"/>
        <v/>
      </c>
      <c r="J137" s="40" t="str">
        <f t="shared" si="13"/>
        <v/>
      </c>
      <c r="K137" s="40" t="str">
        <f t="shared" si="13"/>
        <v/>
      </c>
      <c r="L137" s="2"/>
      <c r="M137" s="70" t="s">
        <v>539</v>
      </c>
      <c r="N137" s="70" t="s">
        <v>620</v>
      </c>
      <c r="O137" s="2" t="s">
        <v>4</v>
      </c>
      <c r="P137" s="58">
        <v>587</v>
      </c>
      <c r="Q137" s="60" t="s">
        <v>911</v>
      </c>
      <c r="R137" s="60"/>
      <c r="S137" s="60"/>
      <c r="T137" s="60"/>
      <c r="U137" s="60"/>
      <c r="V137" s="60"/>
      <c r="W137" s="60"/>
      <c r="X137" s="60"/>
      <c r="Y137" s="60"/>
      <c r="Z137" s="60">
        <v>2037.5039999999999</v>
      </c>
      <c r="AA137" s="60"/>
      <c r="AB137" s="60">
        <v>445.70490000000001</v>
      </c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>
        <v>346.65129999999999</v>
      </c>
      <c r="AQ137" s="60"/>
      <c r="AR137" s="60"/>
      <c r="AS137" s="60"/>
      <c r="AT137" s="60"/>
      <c r="AU137" s="60"/>
      <c r="AV137" s="60"/>
      <c r="AW137" s="60"/>
      <c r="AX137" s="60">
        <v>1103.3869999999999</v>
      </c>
      <c r="AY137" s="60">
        <v>417.66890000000001</v>
      </c>
      <c r="AZ137" s="60"/>
      <c r="BA137" s="60"/>
      <c r="BB137" s="60"/>
      <c r="BC137" s="60"/>
      <c r="BD137" s="60"/>
      <c r="BE137" s="60"/>
      <c r="BF137" s="60"/>
      <c r="BG137" s="60"/>
      <c r="BH137" s="60"/>
      <c r="BI137" s="60"/>
      <c r="BJ137" s="60"/>
      <c r="BK137" s="60"/>
      <c r="BL137" s="60"/>
      <c r="BM137" s="60"/>
      <c r="BN137" s="60"/>
      <c r="BO137" s="60"/>
      <c r="BP137" s="60"/>
      <c r="BQ137" s="60"/>
      <c r="BR137" s="60"/>
      <c r="BS137" s="58"/>
      <c r="BT137" s="58"/>
      <c r="BU137" s="58"/>
      <c r="BV137" s="58">
        <v>634.60879999999997</v>
      </c>
      <c r="BW137" s="58"/>
      <c r="BX137" s="58"/>
      <c r="BY137" s="58"/>
      <c r="BZ137" s="58"/>
      <c r="CA137" s="58"/>
      <c r="CB137" s="58"/>
      <c r="CC137" s="58"/>
      <c r="CD137" s="58"/>
      <c r="CE137" s="58"/>
      <c r="CF137" s="58"/>
      <c r="CG137" s="58"/>
      <c r="CH137" s="58"/>
      <c r="CI137" s="58"/>
      <c r="CJ137" s="58"/>
      <c r="CK137" s="58"/>
      <c r="CL137" s="58"/>
      <c r="CM137" s="58"/>
      <c r="CN137" s="58"/>
      <c r="CO137" s="58"/>
      <c r="CP137" s="58"/>
      <c r="CQ137" s="58"/>
      <c r="CR137" s="58"/>
      <c r="CS137" s="58"/>
      <c r="CT137" s="58"/>
      <c r="CU137" s="58"/>
      <c r="CV137" s="58"/>
      <c r="CW137" s="58"/>
      <c r="CX137" s="58"/>
      <c r="CY137" s="58"/>
      <c r="CZ137" s="58">
        <v>643.88829999999996</v>
      </c>
      <c r="DA137" s="58"/>
      <c r="DB137" s="58"/>
      <c r="DC137" s="58">
        <v>1708.566</v>
      </c>
      <c r="DD137" s="58">
        <v>563.38379999999995</v>
      </c>
      <c r="DE137" s="58"/>
      <c r="DF137" s="58"/>
      <c r="DG137" s="58">
        <v>1874.5150000000001</v>
      </c>
      <c r="DH137" s="58"/>
      <c r="DI137" s="58"/>
      <c r="DJ137" s="58"/>
      <c r="DK137" s="58"/>
      <c r="DL137" s="58"/>
      <c r="DM137" s="58"/>
      <c r="DN137" s="58">
        <v>724.10400000000004</v>
      </c>
      <c r="DO137" s="58"/>
      <c r="DP137" s="58"/>
      <c r="DQ137" s="58"/>
      <c r="DR137" s="58"/>
      <c r="DS137" s="58"/>
      <c r="DT137" s="58"/>
      <c r="DU137" s="58"/>
      <c r="DV137" s="58"/>
      <c r="DW137" s="58"/>
      <c r="DX137" s="58"/>
      <c r="DY137" s="58"/>
      <c r="DZ137" s="58"/>
      <c r="EA137" s="58"/>
      <c r="EB137" s="58"/>
      <c r="EC137" s="58"/>
      <c r="ED137" s="58"/>
      <c r="EE137" s="58">
        <v>927.04259999999999</v>
      </c>
      <c r="EF137" s="58"/>
      <c r="EG137" s="58"/>
      <c r="EH137" s="58"/>
      <c r="EI137" s="58"/>
      <c r="EJ137" s="58"/>
      <c r="EK137" s="58"/>
      <c r="EL137" s="58"/>
      <c r="EM137" s="58"/>
      <c r="EN137" s="58"/>
      <c r="EO137" s="58"/>
      <c r="EP137" s="58"/>
      <c r="EQ137" s="58"/>
      <c r="ER137" s="58"/>
      <c r="ES137" s="58"/>
      <c r="ET137" s="58"/>
      <c r="EU137" s="58"/>
      <c r="EV137" s="58"/>
      <c r="EW137" s="58"/>
      <c r="EX137" s="58"/>
      <c r="EY137" s="58"/>
      <c r="EZ137" s="58"/>
      <c r="FA137" s="58"/>
      <c r="FB137" s="58">
        <v>256.70209999999997</v>
      </c>
      <c r="FC137" s="58"/>
      <c r="FD137" s="58">
        <v>1898.558</v>
      </c>
      <c r="FE137" s="58"/>
      <c r="FF137" s="58"/>
      <c r="FG137" s="58"/>
      <c r="FH137" s="58"/>
      <c r="FI137" s="58"/>
      <c r="FJ137" s="58"/>
      <c r="FK137" s="58"/>
      <c r="FL137" s="58"/>
      <c r="FM137" s="58"/>
      <c r="FN137" s="58"/>
      <c r="FO137" s="58"/>
      <c r="FP137" s="58"/>
      <c r="FQ137" s="58"/>
      <c r="FR137" s="58"/>
      <c r="FS137" s="58"/>
      <c r="FT137" s="58"/>
      <c r="FU137" s="58"/>
      <c r="FV137" s="58"/>
      <c r="FW137" s="58"/>
      <c r="FX137" s="58"/>
      <c r="FY137" s="58"/>
      <c r="FZ137" s="58"/>
      <c r="GA137" s="58"/>
      <c r="GB137" s="58"/>
      <c r="GC137" s="58"/>
      <c r="GD137" s="58"/>
      <c r="GE137" s="58"/>
      <c r="GF137" s="58"/>
      <c r="GG137" s="58"/>
      <c r="GH137" s="58"/>
      <c r="GI137" s="58"/>
      <c r="GJ137" s="58"/>
      <c r="GK137" s="58">
        <v>1345.0820000000001</v>
      </c>
      <c r="GL137" s="58"/>
      <c r="GM137" s="58"/>
      <c r="GN137" s="58"/>
      <c r="GO137" s="58"/>
      <c r="GP137" s="58"/>
      <c r="GQ137" s="58"/>
      <c r="GR137" s="58"/>
      <c r="GS137" s="58"/>
      <c r="GT137" s="58"/>
      <c r="GU137" s="58"/>
      <c r="GV137" s="58"/>
      <c r="GW137" s="58"/>
      <c r="GX137" s="58"/>
      <c r="GY137" s="58"/>
      <c r="GZ137" s="58"/>
      <c r="HA137" s="58"/>
      <c r="HB137" s="58"/>
      <c r="HC137" s="58"/>
      <c r="HD137" s="58"/>
      <c r="HE137" s="58"/>
      <c r="HF137" s="58"/>
      <c r="HG137" s="58"/>
      <c r="HH137" s="58"/>
      <c r="HI137" s="58"/>
      <c r="HJ137" s="58"/>
      <c r="HK137" s="58"/>
      <c r="HL137" s="58"/>
      <c r="HM137" s="58"/>
      <c r="HN137" s="58"/>
      <c r="HO137" s="58"/>
      <c r="HP137" s="58"/>
      <c r="HQ137" s="58"/>
      <c r="HR137" s="58"/>
      <c r="HS137" s="58"/>
      <c r="HT137" s="2"/>
    </row>
    <row r="138" spans="1:228" x14ac:dyDescent="0.75">
      <c r="A138" s="95">
        <f t="shared" si="15"/>
        <v>591</v>
      </c>
      <c r="B138" s="2" t="str">
        <f t="shared" si="15"/>
        <v>Cashewapple</v>
      </c>
      <c r="C138" s="60">
        <f t="shared" si="14"/>
        <v>0</v>
      </c>
      <c r="D138" s="40" t="str">
        <f t="shared" si="13"/>
        <v/>
      </c>
      <c r="E138" s="40" t="str">
        <f t="shared" si="13"/>
        <v/>
      </c>
      <c r="F138" s="40" t="str">
        <f t="shared" si="13"/>
        <v/>
      </c>
      <c r="G138" s="40" t="str">
        <f t="shared" si="13"/>
        <v/>
      </c>
      <c r="H138" s="40" t="str">
        <f t="shared" si="13"/>
        <v/>
      </c>
      <c r="I138" s="40" t="str">
        <f t="shared" si="13"/>
        <v/>
      </c>
      <c r="J138" s="40" t="str">
        <f t="shared" si="13"/>
        <v/>
      </c>
      <c r="K138" s="40" t="str">
        <f t="shared" si="13"/>
        <v/>
      </c>
      <c r="L138" s="2"/>
      <c r="M138" s="70" t="s">
        <v>540</v>
      </c>
      <c r="N138" s="70" t="s">
        <v>622</v>
      </c>
      <c r="O138" s="2" t="s">
        <v>4</v>
      </c>
      <c r="P138" s="58">
        <v>591</v>
      </c>
      <c r="Q138" s="60" t="s">
        <v>912</v>
      </c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>
        <v>222.3629</v>
      </c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  <c r="BG138" s="60"/>
      <c r="BH138" s="60"/>
      <c r="BI138" s="60"/>
      <c r="BJ138" s="60"/>
      <c r="BK138" s="60"/>
      <c r="BL138" s="60"/>
      <c r="BM138" s="60"/>
      <c r="BN138" s="60"/>
      <c r="BO138" s="60"/>
      <c r="BP138" s="60"/>
      <c r="BQ138" s="60"/>
      <c r="BR138" s="60"/>
      <c r="BS138" s="58"/>
      <c r="BT138" s="58"/>
      <c r="BU138" s="58"/>
      <c r="BV138" s="58"/>
      <c r="BW138" s="58"/>
      <c r="BX138" s="58"/>
      <c r="BY138" s="58"/>
      <c r="BZ138" s="58"/>
      <c r="CA138" s="58"/>
      <c r="CB138" s="58"/>
      <c r="CC138" s="58"/>
      <c r="CD138" s="58"/>
      <c r="CE138" s="58"/>
      <c r="CF138" s="58"/>
      <c r="CG138" s="58"/>
      <c r="CH138" s="58"/>
      <c r="CI138" s="58"/>
      <c r="CJ138" s="58"/>
      <c r="CK138" s="58"/>
      <c r="CL138" s="58"/>
      <c r="CM138" s="58"/>
      <c r="CN138" s="58"/>
      <c r="CO138" s="58"/>
      <c r="CP138" s="58"/>
      <c r="CQ138" s="58"/>
      <c r="CR138" s="58"/>
      <c r="CS138" s="58"/>
      <c r="CT138" s="58"/>
      <c r="CU138" s="58"/>
      <c r="CV138" s="58"/>
      <c r="CW138" s="58"/>
      <c r="CX138" s="58"/>
      <c r="CY138" s="58"/>
      <c r="CZ138" s="58"/>
      <c r="DA138" s="58"/>
      <c r="DB138" s="58"/>
      <c r="DC138" s="58"/>
      <c r="DD138" s="58"/>
      <c r="DE138" s="58"/>
      <c r="DF138" s="58"/>
      <c r="DG138" s="58"/>
      <c r="DH138" s="58"/>
      <c r="DI138" s="58"/>
      <c r="DJ138" s="58"/>
      <c r="DK138" s="58"/>
      <c r="DL138" s="58"/>
      <c r="DM138" s="58"/>
      <c r="DN138" s="58"/>
      <c r="DO138" s="58"/>
      <c r="DP138" s="58"/>
      <c r="DQ138" s="58"/>
      <c r="DR138" s="58"/>
      <c r="DS138" s="58"/>
      <c r="DT138" s="58"/>
      <c r="DU138" s="58"/>
      <c r="DV138" s="58"/>
      <c r="DW138" s="58"/>
      <c r="DX138" s="58"/>
      <c r="DY138" s="58"/>
      <c r="DZ138" s="58"/>
      <c r="EA138" s="58"/>
      <c r="EB138" s="58"/>
      <c r="EC138" s="58">
        <v>296.21120000000002</v>
      </c>
      <c r="ED138" s="58"/>
      <c r="EE138" s="58"/>
      <c r="EF138" s="58"/>
      <c r="EG138" s="58"/>
      <c r="EH138" s="58">
        <v>297.31729999999999</v>
      </c>
      <c r="EI138" s="58"/>
      <c r="EJ138" s="58"/>
      <c r="EK138" s="58"/>
      <c r="EL138" s="58"/>
      <c r="EM138" s="58"/>
      <c r="EN138" s="58"/>
      <c r="EO138" s="58"/>
      <c r="EP138" s="58"/>
      <c r="EQ138" s="58"/>
      <c r="ER138" s="58"/>
      <c r="ES138" s="58"/>
      <c r="ET138" s="58"/>
      <c r="EU138" s="58"/>
      <c r="EV138" s="58"/>
      <c r="EW138" s="58"/>
      <c r="EX138" s="58"/>
      <c r="EY138" s="58"/>
      <c r="EZ138" s="58"/>
      <c r="FA138" s="58"/>
      <c r="FB138" s="58"/>
      <c r="FC138" s="58"/>
      <c r="FD138" s="58"/>
      <c r="FE138" s="58"/>
      <c r="FF138" s="58"/>
      <c r="FG138" s="58"/>
      <c r="FH138" s="58"/>
      <c r="FI138" s="58"/>
      <c r="FJ138" s="58"/>
      <c r="FK138" s="58"/>
      <c r="FL138" s="58"/>
      <c r="FM138" s="58"/>
      <c r="FN138" s="58"/>
      <c r="FO138" s="58"/>
      <c r="FP138" s="58"/>
      <c r="FQ138" s="58"/>
      <c r="FR138" s="58"/>
      <c r="FS138" s="58"/>
      <c r="FT138" s="58"/>
      <c r="FU138" s="58"/>
      <c r="FV138" s="58"/>
      <c r="FW138" s="58"/>
      <c r="FX138" s="58"/>
      <c r="FY138" s="58"/>
      <c r="FZ138" s="58"/>
      <c r="GA138" s="58"/>
      <c r="GB138" s="58"/>
      <c r="GC138" s="58"/>
      <c r="GD138" s="58"/>
      <c r="GE138" s="58"/>
      <c r="GF138" s="58"/>
      <c r="GG138" s="58"/>
      <c r="GH138" s="58"/>
      <c r="GI138" s="58"/>
      <c r="GJ138" s="58"/>
      <c r="GK138" s="58"/>
      <c r="GL138" s="58"/>
      <c r="GM138" s="58"/>
      <c r="GN138" s="58"/>
      <c r="GO138" s="58"/>
      <c r="GP138" s="58"/>
      <c r="GQ138" s="58"/>
      <c r="GR138" s="58"/>
      <c r="GS138" s="58"/>
      <c r="GT138" s="58"/>
      <c r="GU138" s="58"/>
      <c r="GV138" s="58"/>
      <c r="GW138" s="58"/>
      <c r="GX138" s="58"/>
      <c r="GY138" s="58"/>
      <c r="GZ138" s="58"/>
      <c r="HA138" s="58"/>
      <c r="HB138" s="58"/>
      <c r="HC138" s="58"/>
      <c r="HD138" s="58"/>
      <c r="HE138" s="58"/>
      <c r="HF138" s="58"/>
      <c r="HG138" s="58"/>
      <c r="HH138" s="58"/>
      <c r="HI138" s="58"/>
      <c r="HJ138" s="58"/>
      <c r="HK138" s="58"/>
      <c r="HL138" s="58"/>
      <c r="HM138" s="58"/>
      <c r="HN138" s="58"/>
      <c r="HO138" s="58"/>
      <c r="HP138" s="58"/>
      <c r="HQ138" s="58"/>
      <c r="HR138" s="58"/>
      <c r="HS138" s="58"/>
      <c r="HT138" s="2"/>
    </row>
    <row r="139" spans="1:228" x14ac:dyDescent="0.75">
      <c r="A139" s="95">
        <f t="shared" si="15"/>
        <v>592</v>
      </c>
      <c r="B139" s="2" t="str">
        <f t="shared" si="15"/>
        <v>Kiwi fruit</v>
      </c>
      <c r="C139" s="60">
        <f t="shared" si="14"/>
        <v>0</v>
      </c>
      <c r="D139" s="40" t="str">
        <f t="shared" si="13"/>
        <v/>
      </c>
      <c r="E139" s="40" t="str">
        <f t="shared" si="13"/>
        <v/>
      </c>
      <c r="F139" s="40" t="str">
        <f t="shared" si="13"/>
        <v/>
      </c>
      <c r="G139" s="40" t="str">
        <f t="shared" si="13"/>
        <v/>
      </c>
      <c r="H139" s="40" t="str">
        <f t="shared" si="13"/>
        <v/>
      </c>
      <c r="I139" s="40" t="str">
        <f t="shared" si="13"/>
        <v/>
      </c>
      <c r="J139" s="40" t="str">
        <f t="shared" si="13"/>
        <v/>
      </c>
      <c r="K139" s="40" t="str">
        <f t="shared" si="13"/>
        <v/>
      </c>
      <c r="L139" s="2"/>
      <c r="M139" s="70" t="s">
        <v>541</v>
      </c>
      <c r="N139" s="70" t="s">
        <v>624</v>
      </c>
      <c r="O139" s="2" t="s">
        <v>4</v>
      </c>
      <c r="P139" s="58">
        <v>592</v>
      </c>
      <c r="Q139" s="60" t="s">
        <v>913</v>
      </c>
      <c r="R139" s="60"/>
      <c r="S139" s="60"/>
      <c r="T139" s="60"/>
      <c r="U139" s="60"/>
      <c r="V139" s="60"/>
      <c r="W139" s="60"/>
      <c r="X139" s="60"/>
      <c r="Y139" s="60"/>
      <c r="Z139" s="60">
        <v>2035.0119999999999</v>
      </c>
      <c r="AA139" s="60"/>
      <c r="AB139" s="60"/>
      <c r="AC139" s="60"/>
      <c r="AD139" s="60"/>
      <c r="AE139" s="60"/>
      <c r="AF139" s="60"/>
      <c r="AG139" s="60"/>
      <c r="AH139" s="60">
        <v>231.37729999999999</v>
      </c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>
        <v>2642.0990000000002</v>
      </c>
      <c r="AW139" s="60">
        <v>1998.423</v>
      </c>
      <c r="AX139" s="60">
        <v>801.06510000000003</v>
      </c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60"/>
      <c r="BJ139" s="60"/>
      <c r="BK139" s="60">
        <v>892.91780000000006</v>
      </c>
      <c r="BL139" s="60"/>
      <c r="BM139" s="60"/>
      <c r="BN139" s="60"/>
      <c r="BO139" s="60"/>
      <c r="BP139" s="60"/>
      <c r="BQ139" s="60"/>
      <c r="BR139" s="60"/>
      <c r="BS139" s="58"/>
      <c r="BT139" s="58"/>
      <c r="BU139" s="58"/>
      <c r="BV139" s="58">
        <v>979.55190000000005</v>
      </c>
      <c r="BW139" s="58"/>
      <c r="BX139" s="58"/>
      <c r="BY139" s="58"/>
      <c r="BZ139" s="58"/>
      <c r="CA139" s="58">
        <v>836.89179999999999</v>
      </c>
      <c r="CB139" s="58"/>
      <c r="CC139" s="58"/>
      <c r="CD139" s="58"/>
      <c r="CE139" s="58"/>
      <c r="CF139" s="58"/>
      <c r="CG139" s="58"/>
      <c r="CH139" s="58"/>
      <c r="CI139" s="58"/>
      <c r="CJ139" s="58"/>
      <c r="CK139" s="58"/>
      <c r="CL139" s="58"/>
      <c r="CM139" s="58">
        <v>324.0095</v>
      </c>
      <c r="CN139" s="58"/>
      <c r="CO139" s="58"/>
      <c r="CP139" s="58"/>
      <c r="CQ139" s="58"/>
      <c r="CR139" s="58"/>
      <c r="CS139" s="58"/>
      <c r="CT139" s="58"/>
      <c r="CU139" s="58"/>
      <c r="CV139" s="58"/>
      <c r="CW139" s="58"/>
      <c r="CX139" s="58"/>
      <c r="CY139" s="58"/>
      <c r="CZ139" s="58">
        <v>489.10500000000002</v>
      </c>
      <c r="DA139" s="58"/>
      <c r="DB139" s="58"/>
      <c r="DC139" s="58">
        <v>2597.9490000000001</v>
      </c>
      <c r="DD139" s="58">
        <v>1291.4459999999999</v>
      </c>
      <c r="DE139" s="58"/>
      <c r="DF139" s="58"/>
      <c r="DG139" s="58">
        <v>3547.67</v>
      </c>
      <c r="DH139" s="58"/>
      <c r="DI139" s="58"/>
      <c r="DJ139" s="58">
        <v>166.98330000000001</v>
      </c>
      <c r="DK139" s="58"/>
      <c r="DL139" s="58"/>
      <c r="DM139" s="58"/>
      <c r="DN139" s="58">
        <v>1552.6220000000001</v>
      </c>
      <c r="DO139" s="58"/>
      <c r="DP139" s="58"/>
      <c r="DQ139" s="58"/>
      <c r="DR139" s="58"/>
      <c r="DS139" s="58"/>
      <c r="DT139" s="58"/>
      <c r="DU139" s="58"/>
      <c r="DV139" s="58"/>
      <c r="DW139" s="58"/>
      <c r="DX139" s="58"/>
      <c r="DY139" s="58"/>
      <c r="DZ139" s="58"/>
      <c r="EA139" s="58"/>
      <c r="EB139" s="58"/>
      <c r="EC139" s="58"/>
      <c r="ED139" s="58"/>
      <c r="EE139" s="58"/>
      <c r="EF139" s="58"/>
      <c r="EG139" s="58"/>
      <c r="EH139" s="58"/>
      <c r="EI139" s="58"/>
      <c r="EJ139" s="58"/>
      <c r="EK139" s="58"/>
      <c r="EL139" s="58"/>
      <c r="EM139" s="58"/>
      <c r="EN139" s="58"/>
      <c r="EO139" s="58"/>
      <c r="EP139" s="58"/>
      <c r="EQ139" s="58"/>
      <c r="ER139" s="58"/>
      <c r="ES139" s="58"/>
      <c r="ET139" s="58"/>
      <c r="EU139" s="58"/>
      <c r="EV139" s="58"/>
      <c r="EW139" s="58"/>
      <c r="EX139" s="58"/>
      <c r="EY139" s="58"/>
      <c r="EZ139" s="58"/>
      <c r="FA139" s="58"/>
      <c r="FB139" s="58"/>
      <c r="FC139" s="58"/>
      <c r="FD139" s="58">
        <v>1333.674</v>
      </c>
      <c r="FE139" s="58"/>
      <c r="FF139" s="58"/>
      <c r="FG139" s="58"/>
      <c r="FH139" s="58"/>
      <c r="FI139" s="58"/>
      <c r="FJ139" s="58"/>
      <c r="FK139" s="58"/>
      <c r="FL139" s="58"/>
      <c r="FM139" s="58"/>
      <c r="FN139" s="58">
        <v>1384.5740000000001</v>
      </c>
      <c r="FO139" s="58"/>
      <c r="FP139" s="58"/>
      <c r="FQ139" s="58"/>
      <c r="FR139" s="58"/>
      <c r="FS139" s="58"/>
      <c r="FT139" s="58"/>
      <c r="FU139" s="58"/>
      <c r="FV139" s="58"/>
      <c r="FW139" s="58"/>
      <c r="FX139" s="58"/>
      <c r="FY139" s="58"/>
      <c r="FZ139" s="58"/>
      <c r="GA139" s="58"/>
      <c r="GB139" s="58"/>
      <c r="GC139" s="58"/>
      <c r="GD139" s="58"/>
      <c r="GE139" s="58"/>
      <c r="GF139" s="58"/>
      <c r="GG139" s="58"/>
      <c r="GH139" s="58"/>
      <c r="GI139" s="58"/>
      <c r="GJ139" s="58"/>
      <c r="GK139" s="58">
        <v>869.59770000000003</v>
      </c>
      <c r="GL139" s="58"/>
      <c r="GM139" s="58"/>
      <c r="GN139" s="58"/>
      <c r="GO139" s="58"/>
      <c r="GP139" s="58"/>
      <c r="GQ139" s="58"/>
      <c r="GR139" s="58"/>
      <c r="GS139" s="58"/>
      <c r="GT139" s="58"/>
      <c r="GU139" s="58"/>
      <c r="GV139" s="58"/>
      <c r="GW139" s="58"/>
      <c r="GX139" s="58"/>
      <c r="GY139" s="58">
        <v>361.88159999999999</v>
      </c>
      <c r="GZ139" s="58">
        <v>966.35730000000001</v>
      </c>
      <c r="HA139" s="58"/>
      <c r="HB139" s="58"/>
      <c r="HC139" s="58"/>
      <c r="HD139" s="58"/>
      <c r="HE139" s="58"/>
      <c r="HF139" s="58">
        <v>1685.7909999999999</v>
      </c>
      <c r="HG139" s="58"/>
      <c r="HH139" s="58"/>
      <c r="HI139" s="58"/>
      <c r="HJ139" s="58"/>
      <c r="HK139" s="58"/>
      <c r="HL139" s="58"/>
      <c r="HM139" s="58"/>
      <c r="HN139" s="58"/>
      <c r="HO139" s="58"/>
      <c r="HP139" s="58"/>
      <c r="HQ139" s="58"/>
      <c r="HR139" s="58"/>
      <c r="HS139" s="58"/>
      <c r="HT139" s="2"/>
    </row>
    <row r="140" spans="1:228" x14ac:dyDescent="0.75">
      <c r="A140" s="95">
        <f t="shared" si="15"/>
        <v>600</v>
      </c>
      <c r="B140" s="2" t="str">
        <f t="shared" si="15"/>
        <v>Papayas</v>
      </c>
      <c r="C140" s="60">
        <f t="shared" si="14"/>
        <v>903.81956666666656</v>
      </c>
      <c r="D140" s="40">
        <f t="shared" si="13"/>
        <v>291.64589999999998</v>
      </c>
      <c r="E140" s="40" t="str">
        <f t="shared" si="13"/>
        <v/>
      </c>
      <c r="F140" s="40">
        <f t="shared" si="13"/>
        <v>291.36279999999999</v>
      </c>
      <c r="G140" s="40">
        <f t="shared" si="13"/>
        <v>2128.4499999999998</v>
      </c>
      <c r="H140" s="40" t="str">
        <f t="shared" si="13"/>
        <v/>
      </c>
      <c r="I140" s="40" t="str">
        <f t="shared" si="13"/>
        <v/>
      </c>
      <c r="J140" s="40" t="str">
        <f t="shared" si="13"/>
        <v/>
      </c>
      <c r="K140" s="40" t="str">
        <f t="shared" si="13"/>
        <v/>
      </c>
      <c r="L140" s="2"/>
      <c r="M140" s="70" t="s">
        <v>1037</v>
      </c>
      <c r="N140" s="70" t="s">
        <v>1071</v>
      </c>
      <c r="O140" s="2" t="s">
        <v>4</v>
      </c>
      <c r="P140" s="58">
        <v>600</v>
      </c>
      <c r="Q140" s="60" t="s">
        <v>914</v>
      </c>
      <c r="R140" s="60"/>
      <c r="S140" s="60"/>
      <c r="T140" s="60"/>
      <c r="U140" s="60"/>
      <c r="V140" s="60">
        <v>61.754440000000002</v>
      </c>
      <c r="W140" s="60"/>
      <c r="X140" s="60"/>
      <c r="Y140" s="60"/>
      <c r="Z140" s="60">
        <v>2406.89</v>
      </c>
      <c r="AA140" s="60"/>
      <c r="AB140" s="60"/>
      <c r="AC140" s="60"/>
      <c r="AD140" s="60"/>
      <c r="AE140" s="60"/>
      <c r="AF140" s="60"/>
      <c r="AG140" s="60">
        <v>420.28289999999998</v>
      </c>
      <c r="AH140" s="60"/>
      <c r="AI140" s="60"/>
      <c r="AJ140" s="60"/>
      <c r="AK140" s="60"/>
      <c r="AL140" s="60"/>
      <c r="AM140" s="60">
        <v>2128.4499999999998</v>
      </c>
      <c r="AN140" s="60"/>
      <c r="AO140" s="60">
        <v>350.9547</v>
      </c>
      <c r="AP140" s="60">
        <v>293.86919999999998</v>
      </c>
      <c r="AQ140" s="60"/>
      <c r="AR140" s="60"/>
      <c r="AS140" s="60"/>
      <c r="AT140" s="60"/>
      <c r="AU140" s="60"/>
      <c r="AV140" s="60"/>
      <c r="AW140" s="60"/>
      <c r="AX140" s="60">
        <v>1496.4870000000001</v>
      </c>
      <c r="AY140" s="60">
        <v>256.49680000000001</v>
      </c>
      <c r="AZ140" s="60">
        <v>286.46100000000001</v>
      </c>
      <c r="BA140" s="60">
        <v>99.758589999999998</v>
      </c>
      <c r="BB140" s="60"/>
      <c r="BC140" s="60">
        <v>893.5308</v>
      </c>
      <c r="BD140" s="60">
        <v>1224.546</v>
      </c>
      <c r="BE140" s="60">
        <v>282.9058</v>
      </c>
      <c r="BF140" s="60"/>
      <c r="BG140" s="60"/>
      <c r="BH140" s="60">
        <v>291.64589999999998</v>
      </c>
      <c r="BI140" s="60"/>
      <c r="BJ140" s="60"/>
      <c r="BK140" s="60"/>
      <c r="BL140" s="60"/>
      <c r="BM140" s="60"/>
      <c r="BN140" s="60"/>
      <c r="BO140" s="60"/>
      <c r="BP140" s="60">
        <v>194.4983</v>
      </c>
      <c r="BQ140" s="60"/>
      <c r="BR140" s="60">
        <v>253.95160000000001</v>
      </c>
      <c r="BS140" s="58"/>
      <c r="BT140" s="58"/>
      <c r="BU140" s="58"/>
      <c r="BV140" s="58"/>
      <c r="BW140" s="58"/>
      <c r="BX140" s="58">
        <v>242.6979</v>
      </c>
      <c r="BY140" s="58"/>
      <c r="BZ140" s="58">
        <v>1074.297</v>
      </c>
      <c r="CA140" s="58"/>
      <c r="CB140" s="58"/>
      <c r="CC140" s="58"/>
      <c r="CD140" s="58"/>
      <c r="CE140" s="58"/>
      <c r="CF140" s="58"/>
      <c r="CG140" s="58">
        <v>88.542469999999994</v>
      </c>
      <c r="CH140" s="58"/>
      <c r="CI140" s="58"/>
      <c r="CJ140" s="58"/>
      <c r="CK140" s="58">
        <v>1053.0830000000001</v>
      </c>
      <c r="CL140" s="58"/>
      <c r="CM140" s="58"/>
      <c r="CN140" s="58"/>
      <c r="CO140" s="58"/>
      <c r="CP140" s="58"/>
      <c r="CQ140" s="58"/>
      <c r="CR140" s="58">
        <v>381.14769999999999</v>
      </c>
      <c r="CS140" s="58">
        <v>402.0924</v>
      </c>
      <c r="CT140" s="58"/>
      <c r="CU140" s="58"/>
      <c r="CV140" s="58"/>
      <c r="CW140" s="58">
        <v>283.87360000000001</v>
      </c>
      <c r="CX140" s="58">
        <v>377.80040000000002</v>
      </c>
      <c r="CY140" s="58"/>
      <c r="CZ140" s="58">
        <v>420.92110000000002</v>
      </c>
      <c r="DA140" s="58"/>
      <c r="DB140" s="58"/>
      <c r="DC140" s="58">
        <v>2534.5320000000002</v>
      </c>
      <c r="DD140" s="58"/>
      <c r="DE140" s="58">
        <v>1046.7280000000001</v>
      </c>
      <c r="DF140" s="58"/>
      <c r="DG140" s="58"/>
      <c r="DH140" s="58"/>
      <c r="DI140" s="58">
        <v>330.87380000000002</v>
      </c>
      <c r="DJ140" s="58"/>
      <c r="DK140" s="58"/>
      <c r="DL140" s="58"/>
      <c r="DM140" s="58"/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8"/>
      <c r="DY140" s="58"/>
      <c r="DZ140" s="58"/>
      <c r="EA140" s="58">
        <v>544.40890000000002</v>
      </c>
      <c r="EB140" s="58"/>
      <c r="EC140" s="58"/>
      <c r="ED140" s="58">
        <v>1081.492</v>
      </c>
      <c r="EE140" s="58">
        <v>291.36279999999999</v>
      </c>
      <c r="EF140" s="58"/>
      <c r="EG140" s="58"/>
      <c r="EH140" s="58">
        <v>777.6893</v>
      </c>
      <c r="EI140" s="58"/>
      <c r="EJ140" s="58"/>
      <c r="EK140" s="58"/>
      <c r="EL140" s="58"/>
      <c r="EM140" s="58">
        <v>381.4563</v>
      </c>
      <c r="EN140" s="58"/>
      <c r="EO140" s="58"/>
      <c r="EP140" s="58"/>
      <c r="EQ140" s="58"/>
      <c r="ER140" s="58"/>
      <c r="ES140" s="58">
        <v>355.02769999999998</v>
      </c>
      <c r="ET140" s="58"/>
      <c r="EU140" s="58"/>
      <c r="EV140" s="58"/>
      <c r="EW140" s="58">
        <v>287.64370000000002</v>
      </c>
      <c r="EX140" s="58"/>
      <c r="EY140" s="58"/>
      <c r="EZ140" s="58"/>
      <c r="FA140" s="58"/>
      <c r="FB140" s="58">
        <v>308.45679999999999</v>
      </c>
      <c r="FC140" s="58"/>
      <c r="FD140" s="58"/>
      <c r="FE140" s="58">
        <v>811.61680000000001</v>
      </c>
      <c r="FF140" s="58">
        <v>232.065</v>
      </c>
      <c r="FG140" s="58">
        <v>564.24260000000004</v>
      </c>
      <c r="FH140" s="58">
        <v>221.81</v>
      </c>
      <c r="FI140" s="58">
        <v>161.56229999999999</v>
      </c>
      <c r="FJ140" s="58"/>
      <c r="FK140" s="58"/>
      <c r="FL140" s="58">
        <v>800.6961</v>
      </c>
      <c r="FM140" s="58"/>
      <c r="FN140" s="58"/>
      <c r="FO140" s="58">
        <v>140.36490000000001</v>
      </c>
      <c r="FP140" s="58"/>
      <c r="FQ140" s="58"/>
      <c r="FR140" s="58"/>
      <c r="FS140" s="58"/>
      <c r="FT140" s="58"/>
      <c r="FU140" s="58">
        <v>658.02980000000002</v>
      </c>
      <c r="FV140" s="58"/>
      <c r="FW140" s="58"/>
      <c r="FX140" s="58"/>
      <c r="FY140" s="58"/>
      <c r="FZ140" s="58"/>
      <c r="GA140" s="58"/>
      <c r="GB140" s="58"/>
      <c r="GC140" s="58"/>
      <c r="GD140" s="58"/>
      <c r="GE140" s="58"/>
      <c r="GF140" s="58"/>
      <c r="GG140" s="58"/>
      <c r="GH140" s="58"/>
      <c r="GI140" s="58">
        <v>1165.192</v>
      </c>
      <c r="GJ140" s="58"/>
      <c r="GK140" s="58"/>
      <c r="GL140" s="58"/>
      <c r="GM140" s="58"/>
      <c r="GN140" s="58"/>
      <c r="GO140" s="58"/>
      <c r="GP140" s="58"/>
      <c r="GQ140" s="58"/>
      <c r="GR140" s="58">
        <v>155.5478</v>
      </c>
      <c r="GS140" s="58"/>
      <c r="GT140" s="58"/>
      <c r="GU140" s="58"/>
      <c r="GV140" s="58">
        <v>168.65520000000001</v>
      </c>
      <c r="GW140" s="58"/>
      <c r="GX140" s="58">
        <v>776.75139999999999</v>
      </c>
      <c r="GY140" s="58">
        <v>102.8591</v>
      </c>
      <c r="GZ140" s="58"/>
      <c r="HA140" s="58"/>
      <c r="HB140" s="58"/>
      <c r="HC140" s="58"/>
      <c r="HD140" s="58"/>
      <c r="HE140" s="58"/>
      <c r="HF140" s="58">
        <v>992.62959999999998</v>
      </c>
      <c r="HG140" s="58"/>
      <c r="HH140" s="58"/>
      <c r="HI140" s="58">
        <v>1529.1669999999999</v>
      </c>
      <c r="HJ140" s="58"/>
      <c r="HK140" s="58"/>
      <c r="HL140" s="58"/>
      <c r="HM140" s="58"/>
      <c r="HN140" s="58"/>
      <c r="HO140" s="58">
        <v>1076.9680000000001</v>
      </c>
      <c r="HP140" s="58">
        <v>421.6438</v>
      </c>
      <c r="HQ140" s="58">
        <v>435.3322</v>
      </c>
      <c r="HR140" s="58"/>
      <c r="HS140" s="58"/>
      <c r="HT140" s="2"/>
    </row>
    <row r="141" spans="1:228" x14ac:dyDescent="0.75">
      <c r="A141" s="95">
        <f t="shared" si="15"/>
        <v>603</v>
      </c>
      <c r="B141" s="2" t="str">
        <f t="shared" si="15"/>
        <v>Fruit, tropical fresh nes</v>
      </c>
      <c r="C141" s="60">
        <f t="shared" si="14"/>
        <v>646.34079999999994</v>
      </c>
      <c r="D141" s="40" t="str">
        <f t="shared" si="13"/>
        <v/>
      </c>
      <c r="E141" s="40" t="str">
        <f t="shared" si="13"/>
        <v/>
      </c>
      <c r="F141" s="40">
        <f t="shared" si="13"/>
        <v>646.34079999999994</v>
      </c>
      <c r="G141" s="40" t="str">
        <f t="shared" si="13"/>
        <v/>
      </c>
      <c r="H141" s="40" t="str">
        <f t="shared" si="13"/>
        <v/>
      </c>
      <c r="I141" s="40" t="str">
        <f t="shared" si="13"/>
        <v/>
      </c>
      <c r="J141" s="40" t="str">
        <f t="shared" si="13"/>
        <v/>
      </c>
      <c r="K141" s="40" t="str">
        <f t="shared" si="13"/>
        <v/>
      </c>
      <c r="L141" s="2"/>
      <c r="M141" s="70" t="s">
        <v>544</v>
      </c>
      <c r="N141" s="70" t="s">
        <v>628</v>
      </c>
      <c r="O141" s="2" t="s">
        <v>4</v>
      </c>
      <c r="P141" s="58">
        <v>603</v>
      </c>
      <c r="Q141" s="60" t="s">
        <v>915</v>
      </c>
      <c r="R141" s="60"/>
      <c r="S141" s="60"/>
      <c r="T141" s="60"/>
      <c r="U141" s="60"/>
      <c r="V141" s="60"/>
      <c r="W141" s="60"/>
      <c r="X141" s="60"/>
      <c r="Y141" s="60"/>
      <c r="Z141" s="60">
        <v>1259.963</v>
      </c>
      <c r="AA141" s="60"/>
      <c r="AB141" s="60"/>
      <c r="AC141" s="60"/>
      <c r="AD141" s="60"/>
      <c r="AE141" s="60"/>
      <c r="AF141" s="60">
        <v>169.38509999999999</v>
      </c>
      <c r="AG141" s="60">
        <v>121.202</v>
      </c>
      <c r="AH141" s="60"/>
      <c r="AI141" s="60"/>
      <c r="AJ141" s="60"/>
      <c r="AK141" s="60"/>
      <c r="AL141" s="60"/>
      <c r="AM141" s="60"/>
      <c r="AN141" s="60"/>
      <c r="AO141" s="60"/>
      <c r="AP141" s="60">
        <v>204.8074</v>
      </c>
      <c r="AQ141" s="60">
        <v>1545.1590000000001</v>
      </c>
      <c r="AR141" s="60"/>
      <c r="AS141" s="60"/>
      <c r="AT141" s="60"/>
      <c r="AU141" s="60"/>
      <c r="AV141" s="60"/>
      <c r="AW141" s="60"/>
      <c r="AX141" s="60"/>
      <c r="AY141" s="60">
        <v>1253.097</v>
      </c>
      <c r="AZ141" s="60">
        <v>640.2672</v>
      </c>
      <c r="BA141" s="60"/>
      <c r="BB141" s="60"/>
      <c r="BC141" s="60"/>
      <c r="BD141" s="60"/>
      <c r="BE141" s="60"/>
      <c r="BF141" s="60"/>
      <c r="BG141" s="60"/>
      <c r="BH141" s="60"/>
      <c r="BI141" s="60"/>
      <c r="BJ141" s="60"/>
      <c r="BK141" s="60"/>
      <c r="BL141" s="60"/>
      <c r="BM141" s="60"/>
      <c r="BN141" s="60"/>
      <c r="BO141" s="60"/>
      <c r="BP141" s="60"/>
      <c r="BQ141" s="60"/>
      <c r="BR141" s="60">
        <v>196.41229999999999</v>
      </c>
      <c r="BS141" s="58"/>
      <c r="BT141" s="58"/>
      <c r="BU141" s="58"/>
      <c r="BV141" s="58">
        <v>1727.8989999999999</v>
      </c>
      <c r="BW141" s="58"/>
      <c r="BX141" s="58"/>
      <c r="BY141" s="58"/>
      <c r="BZ141" s="58"/>
      <c r="CA141" s="58"/>
      <c r="CB141" s="58"/>
      <c r="CC141" s="58"/>
      <c r="CD141" s="58"/>
      <c r="CE141" s="58"/>
      <c r="CF141" s="58"/>
      <c r="CG141" s="58"/>
      <c r="CH141" s="58"/>
      <c r="CI141" s="58"/>
      <c r="CJ141" s="58"/>
      <c r="CK141" s="58"/>
      <c r="CL141" s="58"/>
      <c r="CM141" s="58"/>
      <c r="CN141" s="58">
        <v>1089.2619999999999</v>
      </c>
      <c r="CO141" s="58"/>
      <c r="CP141" s="58"/>
      <c r="CQ141" s="58"/>
      <c r="CR141" s="58"/>
      <c r="CS141" s="58"/>
      <c r="CT141" s="58"/>
      <c r="CU141" s="58"/>
      <c r="CV141" s="58"/>
      <c r="CW141" s="58">
        <v>538.40089999999998</v>
      </c>
      <c r="CX141" s="58">
        <v>661.524</v>
      </c>
      <c r="CY141" s="58"/>
      <c r="CZ141" s="58"/>
      <c r="DA141" s="58"/>
      <c r="DB141" s="58"/>
      <c r="DC141" s="58"/>
      <c r="DD141" s="58"/>
      <c r="DE141" s="58">
        <v>387.3759</v>
      </c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8">
        <v>1358.1389999999999</v>
      </c>
      <c r="DU141" s="58"/>
      <c r="DV141" s="58"/>
      <c r="DW141" s="58"/>
      <c r="DX141" s="58"/>
      <c r="DY141" s="58"/>
      <c r="DZ141" s="58"/>
      <c r="EA141" s="58">
        <v>1814.6769999999999</v>
      </c>
      <c r="EB141" s="58"/>
      <c r="EC141" s="58">
        <v>291.97879999999998</v>
      </c>
      <c r="ED141" s="58"/>
      <c r="EE141" s="58">
        <v>646.34079999999994</v>
      </c>
      <c r="EF141" s="58"/>
      <c r="EG141" s="58"/>
      <c r="EH141" s="58"/>
      <c r="EI141" s="58"/>
      <c r="EJ141" s="58"/>
      <c r="EK141" s="58"/>
      <c r="EL141" s="58"/>
      <c r="EM141" s="58">
        <v>85.095179999999999</v>
      </c>
      <c r="EN141" s="58"/>
      <c r="EO141" s="58"/>
      <c r="EP141" s="58"/>
      <c r="EQ141" s="58"/>
      <c r="ER141" s="58"/>
      <c r="ES141" s="58"/>
      <c r="ET141" s="58"/>
      <c r="EU141" s="58"/>
      <c r="EV141" s="58"/>
      <c r="EW141" s="58"/>
      <c r="EX141" s="58"/>
      <c r="EY141" s="58"/>
      <c r="EZ141" s="58"/>
      <c r="FA141" s="58"/>
      <c r="FB141" s="58"/>
      <c r="FC141" s="58"/>
      <c r="FD141" s="58">
        <v>1875.5930000000001</v>
      </c>
      <c r="FE141" s="58"/>
      <c r="FF141" s="58">
        <v>363.44080000000002</v>
      </c>
      <c r="FG141" s="58"/>
      <c r="FH141" s="58"/>
      <c r="FI141" s="58">
        <v>564.73569999999995</v>
      </c>
      <c r="FJ141" s="58"/>
      <c r="FK141" s="58"/>
      <c r="FL141" s="58"/>
      <c r="FM141" s="58"/>
      <c r="FN141" s="58"/>
      <c r="FO141" s="58">
        <v>137.9708</v>
      </c>
      <c r="FP141" s="58"/>
      <c r="FQ141" s="58"/>
      <c r="FR141" s="58"/>
      <c r="FS141" s="58"/>
      <c r="FT141" s="58"/>
      <c r="FU141" s="58"/>
      <c r="FV141" s="58"/>
      <c r="FW141" s="58"/>
      <c r="FX141" s="58">
        <v>447.46420000000001</v>
      </c>
      <c r="FY141" s="58"/>
      <c r="FZ141" s="58"/>
      <c r="GA141" s="58"/>
      <c r="GB141" s="58"/>
      <c r="GC141" s="58"/>
      <c r="GD141" s="58"/>
      <c r="GE141" s="58"/>
      <c r="GF141" s="58"/>
      <c r="GG141" s="58"/>
      <c r="GH141" s="58"/>
      <c r="GI141" s="58"/>
      <c r="GJ141" s="58"/>
      <c r="GK141" s="58"/>
      <c r="GL141" s="58"/>
      <c r="GM141" s="58"/>
      <c r="GN141" s="58"/>
      <c r="GO141" s="58"/>
      <c r="GP141" s="58"/>
      <c r="GQ141" s="58"/>
      <c r="GR141" s="58">
        <v>200.2252</v>
      </c>
      <c r="GS141" s="58"/>
      <c r="GT141" s="58"/>
      <c r="GU141" s="58"/>
      <c r="GV141" s="58"/>
      <c r="GW141" s="58"/>
      <c r="GX141" s="58"/>
      <c r="GY141" s="58">
        <v>601.49220000000003</v>
      </c>
      <c r="GZ141" s="58"/>
      <c r="HA141" s="58"/>
      <c r="HB141" s="58"/>
      <c r="HC141" s="58"/>
      <c r="HD141" s="58"/>
      <c r="HE141" s="58"/>
      <c r="HF141" s="58"/>
      <c r="HG141" s="58"/>
      <c r="HH141" s="58"/>
      <c r="HI141" s="58">
        <v>740.76869999999997</v>
      </c>
      <c r="HJ141" s="58"/>
      <c r="HK141" s="58"/>
      <c r="HL141" s="58"/>
      <c r="HM141" s="58">
        <v>1103.249</v>
      </c>
      <c r="HN141" s="58"/>
      <c r="HO141" s="58"/>
      <c r="HP141" s="58"/>
      <c r="HQ141" s="58"/>
      <c r="HR141" s="58"/>
      <c r="HS141" s="58"/>
      <c r="HT141" s="2"/>
    </row>
    <row r="142" spans="1:228" x14ac:dyDescent="0.75">
      <c r="A142" s="95">
        <f t="shared" si="15"/>
        <v>619</v>
      </c>
      <c r="B142" s="2" t="str">
        <f t="shared" si="15"/>
        <v>Fruit, fresh nes</v>
      </c>
      <c r="C142" s="60">
        <f t="shared" si="14"/>
        <v>264.2563025</v>
      </c>
      <c r="D142" s="40">
        <f t="shared" si="13"/>
        <v>487.34649999999999</v>
      </c>
      <c r="E142" s="40">
        <f t="shared" si="13"/>
        <v>169.40479999999999</v>
      </c>
      <c r="F142" s="40">
        <f t="shared" si="13"/>
        <v>321.30829999999997</v>
      </c>
      <c r="G142" s="40">
        <f t="shared" si="13"/>
        <v>78.965609999999998</v>
      </c>
      <c r="H142" s="40" t="str">
        <f t="shared" si="13"/>
        <v/>
      </c>
      <c r="I142" s="40" t="str">
        <f t="shared" si="13"/>
        <v/>
      </c>
      <c r="J142" s="40" t="str">
        <f t="shared" si="13"/>
        <v/>
      </c>
      <c r="K142" s="40" t="str">
        <f t="shared" si="13"/>
        <v/>
      </c>
      <c r="L142" s="2"/>
      <c r="M142" s="70" t="s">
        <v>546</v>
      </c>
      <c r="N142" s="70" t="s">
        <v>636</v>
      </c>
      <c r="O142" s="2" t="s">
        <v>4</v>
      </c>
      <c r="P142" s="58">
        <v>619</v>
      </c>
      <c r="Q142" s="60" t="s">
        <v>916</v>
      </c>
      <c r="R142" s="60"/>
      <c r="S142" s="60"/>
      <c r="T142" s="60">
        <v>820.43340000000001</v>
      </c>
      <c r="U142" s="60"/>
      <c r="V142" s="60"/>
      <c r="W142" s="60">
        <v>919.53679999999997</v>
      </c>
      <c r="X142" s="60"/>
      <c r="Y142" s="60"/>
      <c r="Z142" s="60"/>
      <c r="AA142" s="60"/>
      <c r="AB142" s="60">
        <v>510.38</v>
      </c>
      <c r="AC142" s="60">
        <v>985.93010000000004</v>
      </c>
      <c r="AD142" s="60"/>
      <c r="AE142" s="60"/>
      <c r="AF142" s="60">
        <v>169.50399999999999</v>
      </c>
      <c r="AG142" s="60">
        <v>169.3905</v>
      </c>
      <c r="AH142" s="60">
        <v>308.87049999999999</v>
      </c>
      <c r="AI142" s="60"/>
      <c r="AJ142" s="60"/>
      <c r="AK142" s="60">
        <v>370.28989999999999</v>
      </c>
      <c r="AL142" s="60"/>
      <c r="AM142" s="60">
        <v>78.965609999999998</v>
      </c>
      <c r="AN142" s="60"/>
      <c r="AO142" s="60">
        <v>361.94200000000001</v>
      </c>
      <c r="AP142" s="60"/>
      <c r="AQ142" s="60">
        <v>1563.307</v>
      </c>
      <c r="AR142" s="60">
        <v>1695.3209999999999</v>
      </c>
      <c r="AS142" s="60">
        <v>236.33</v>
      </c>
      <c r="AT142" s="60"/>
      <c r="AU142" s="60"/>
      <c r="AV142" s="60"/>
      <c r="AW142" s="60">
        <v>2570.7559999999999</v>
      </c>
      <c r="AX142" s="60">
        <v>187.52959999999999</v>
      </c>
      <c r="AY142" s="60">
        <v>1305.3320000000001</v>
      </c>
      <c r="AZ142" s="60">
        <v>600.45180000000005</v>
      </c>
      <c r="BA142" s="60">
        <v>156.691</v>
      </c>
      <c r="BB142" s="60"/>
      <c r="BC142" s="60">
        <v>483.30070000000001</v>
      </c>
      <c r="BD142" s="60"/>
      <c r="BE142" s="60">
        <v>346.83539999999999</v>
      </c>
      <c r="BF142" s="60"/>
      <c r="BG142" s="60">
        <v>1268.681</v>
      </c>
      <c r="BH142" s="60">
        <v>487.34649999999999</v>
      </c>
      <c r="BI142" s="60"/>
      <c r="BJ142" s="60"/>
      <c r="BK142" s="60">
        <v>1114.193</v>
      </c>
      <c r="BL142" s="60"/>
      <c r="BM142" s="60"/>
      <c r="BN142" s="60"/>
      <c r="BO142" s="60"/>
      <c r="BP142" s="60">
        <v>461.94630000000001</v>
      </c>
      <c r="BQ142" s="60">
        <v>387.62310000000002</v>
      </c>
      <c r="BR142" s="60">
        <v>229.80930000000001</v>
      </c>
      <c r="BS142" s="58">
        <v>147.79339999999999</v>
      </c>
      <c r="BT142" s="58">
        <v>944.01099999999997</v>
      </c>
      <c r="BU142" s="58"/>
      <c r="BV142" s="58">
        <v>916.75480000000005</v>
      </c>
      <c r="BW142" s="58"/>
      <c r="BX142" s="58">
        <v>259.4615</v>
      </c>
      <c r="BY142" s="58"/>
      <c r="BZ142" s="58"/>
      <c r="CA142" s="58"/>
      <c r="CB142" s="58"/>
      <c r="CC142" s="58"/>
      <c r="CD142" s="58"/>
      <c r="CE142" s="58"/>
      <c r="CF142" s="58">
        <v>771.89499999999998</v>
      </c>
      <c r="CG142" s="58">
        <v>32.59348</v>
      </c>
      <c r="CH142" s="58"/>
      <c r="CI142" s="58"/>
      <c r="CJ142" s="58">
        <v>47.135980000000004</v>
      </c>
      <c r="CK142" s="58"/>
      <c r="CL142" s="58"/>
      <c r="CM142" s="58">
        <v>487.6447</v>
      </c>
      <c r="CN142" s="58"/>
      <c r="CO142" s="58"/>
      <c r="CP142" s="58"/>
      <c r="CQ142" s="58"/>
      <c r="CR142" s="58"/>
      <c r="CS142" s="58">
        <v>271.92360000000002</v>
      </c>
      <c r="CT142" s="58"/>
      <c r="CU142" s="58"/>
      <c r="CV142" s="58"/>
      <c r="CW142" s="58">
        <v>578.32650000000001</v>
      </c>
      <c r="CX142" s="58">
        <v>346.62860000000001</v>
      </c>
      <c r="CY142" s="58">
        <v>638.59280000000001</v>
      </c>
      <c r="CZ142" s="58">
        <v>958.27949999999998</v>
      </c>
      <c r="DA142" s="58"/>
      <c r="DB142" s="58"/>
      <c r="DC142" s="58">
        <v>1517.8679999999999</v>
      </c>
      <c r="DD142" s="58">
        <v>467.8365</v>
      </c>
      <c r="DE142" s="58"/>
      <c r="DF142" s="58">
        <v>751.59439999999995</v>
      </c>
      <c r="DG142" s="58"/>
      <c r="DH142" s="58">
        <v>489.80919999999998</v>
      </c>
      <c r="DI142" s="58">
        <v>89.852000000000004</v>
      </c>
      <c r="DJ142" s="58">
        <v>568.13260000000002</v>
      </c>
      <c r="DK142" s="58">
        <v>648.90089999999998</v>
      </c>
      <c r="DL142" s="58"/>
      <c r="DM142" s="58"/>
      <c r="DN142" s="58">
        <v>455.50659999999999</v>
      </c>
      <c r="DO142" s="58"/>
      <c r="DP142" s="58">
        <v>537.50850000000003</v>
      </c>
      <c r="DQ142" s="58">
        <v>584.68150000000003</v>
      </c>
      <c r="DR142" s="58"/>
      <c r="DS142" s="58"/>
      <c r="DT142" s="58">
        <v>1377.414</v>
      </c>
      <c r="DU142" s="58"/>
      <c r="DV142" s="58">
        <v>189.72290000000001</v>
      </c>
      <c r="DW142" s="58"/>
      <c r="DX142" s="58">
        <v>708.2</v>
      </c>
      <c r="DY142" s="58"/>
      <c r="DZ142" s="58">
        <v>4820.6559999999999</v>
      </c>
      <c r="EA142" s="58">
        <v>488.7244</v>
      </c>
      <c r="EB142" s="58"/>
      <c r="EC142" s="58">
        <v>356.38069999999999</v>
      </c>
      <c r="ED142" s="58"/>
      <c r="EE142" s="58">
        <v>321.30829999999997</v>
      </c>
      <c r="EF142" s="58"/>
      <c r="EG142" s="58"/>
      <c r="EH142" s="58">
        <v>405.84219999999999</v>
      </c>
      <c r="EI142" s="58">
        <v>1411.61</v>
      </c>
      <c r="EJ142" s="58"/>
      <c r="EK142" s="58"/>
      <c r="EL142" s="58"/>
      <c r="EM142" s="58">
        <v>89.037660000000002</v>
      </c>
      <c r="EN142" s="58"/>
      <c r="EO142" s="58"/>
      <c r="EP142" s="58"/>
      <c r="EQ142" s="58">
        <v>600.83640000000003</v>
      </c>
      <c r="ER142" s="58">
        <v>32.9435</v>
      </c>
      <c r="ES142" s="58"/>
      <c r="ET142" s="58">
        <v>419.90039999999999</v>
      </c>
      <c r="EU142" s="58">
        <v>948.83920000000001</v>
      </c>
      <c r="EV142" s="58"/>
      <c r="EW142" s="58">
        <v>157.22139999999999</v>
      </c>
      <c r="EX142" s="58">
        <v>169.40479999999999</v>
      </c>
      <c r="EY142" s="58"/>
      <c r="EZ142" s="58"/>
      <c r="FA142" s="58"/>
      <c r="FB142" s="58">
        <v>293.87580000000003</v>
      </c>
      <c r="FC142" s="58"/>
      <c r="FD142" s="58">
        <v>537.72249999999997</v>
      </c>
      <c r="FE142" s="58"/>
      <c r="FF142" s="58">
        <v>312.5052</v>
      </c>
      <c r="FG142" s="58"/>
      <c r="FH142" s="58">
        <v>399.31490000000002</v>
      </c>
      <c r="FI142" s="58">
        <v>370.32830000000001</v>
      </c>
      <c r="FJ142" s="58"/>
      <c r="FK142" s="58">
        <v>479.0872</v>
      </c>
      <c r="FL142" s="58">
        <v>655.02610000000004</v>
      </c>
      <c r="FM142" s="58"/>
      <c r="FN142" s="58">
        <v>433.62430000000001</v>
      </c>
      <c r="FO142" s="58">
        <v>141.17240000000001</v>
      </c>
      <c r="FP142" s="58"/>
      <c r="FQ142" s="58">
        <v>782.78890000000001</v>
      </c>
      <c r="FR142" s="58"/>
      <c r="FS142" s="58">
        <v>1372.807</v>
      </c>
      <c r="FT142" s="58">
        <v>456.04199999999997</v>
      </c>
      <c r="FU142" s="58">
        <v>308.31310000000002</v>
      </c>
      <c r="FV142" s="58"/>
      <c r="FW142" s="58"/>
      <c r="FX142" s="58"/>
      <c r="FY142" s="58"/>
      <c r="FZ142" s="58"/>
      <c r="GA142" s="58"/>
      <c r="GB142" s="58"/>
      <c r="GC142" s="58"/>
      <c r="GD142" s="58"/>
      <c r="GE142" s="58"/>
      <c r="GF142" s="58"/>
      <c r="GG142" s="58"/>
      <c r="GH142" s="58"/>
      <c r="GI142" s="58"/>
      <c r="GJ142" s="58">
        <v>852.08249999999998</v>
      </c>
      <c r="GK142" s="58"/>
      <c r="GL142" s="58"/>
      <c r="GM142" s="58"/>
      <c r="GN142" s="58"/>
      <c r="GO142" s="58"/>
      <c r="GP142" s="58">
        <v>785.17970000000003</v>
      </c>
      <c r="GQ142" s="58">
        <v>393.87200000000001</v>
      </c>
      <c r="GR142" s="58">
        <v>854.65409999999997</v>
      </c>
      <c r="GS142" s="58">
        <v>573.55200000000002</v>
      </c>
      <c r="GT142" s="58"/>
      <c r="GU142" s="58"/>
      <c r="GV142" s="58"/>
      <c r="GW142" s="58"/>
      <c r="GX142" s="58">
        <v>927.73689999999999</v>
      </c>
      <c r="GY142" s="58">
        <v>277.58049999999997</v>
      </c>
      <c r="GZ142" s="58"/>
      <c r="HA142" s="58"/>
      <c r="HB142" s="58"/>
      <c r="HC142" s="58"/>
      <c r="HD142" s="58">
        <v>201.20400000000001</v>
      </c>
      <c r="HE142" s="58">
        <v>641.15800000000002</v>
      </c>
      <c r="HF142" s="58">
        <v>1069.3309999999999</v>
      </c>
      <c r="HG142" s="58"/>
      <c r="HH142" s="58"/>
      <c r="HI142" s="58">
        <v>1127.0170000000001</v>
      </c>
      <c r="HJ142" s="58"/>
      <c r="HK142" s="58"/>
      <c r="HL142" s="58"/>
      <c r="HM142" s="58">
        <v>1100.3409999999999</v>
      </c>
      <c r="HN142" s="58"/>
      <c r="HO142" s="58"/>
      <c r="HP142" s="58">
        <v>5142.59</v>
      </c>
      <c r="HQ142" s="58">
        <v>561.2636</v>
      </c>
      <c r="HR142" s="58"/>
      <c r="HS142" s="58"/>
      <c r="HT142" s="2"/>
    </row>
    <row r="143" spans="1:228" x14ac:dyDescent="0.75">
      <c r="A143" s="95">
        <f t="shared" si="15"/>
        <v>656</v>
      </c>
      <c r="B143" s="2" t="str">
        <f t="shared" si="15"/>
        <v>Coffee, green</v>
      </c>
      <c r="C143" s="60">
        <f t="shared" si="14"/>
        <v>1694.4809749999999</v>
      </c>
      <c r="D143" s="40">
        <f t="shared" si="13"/>
        <v>1485.6379999999999</v>
      </c>
      <c r="E143" s="40">
        <f t="shared" si="13"/>
        <v>3062.5239999999999</v>
      </c>
      <c r="F143" s="40">
        <f t="shared" si="13"/>
        <v>327.80290000000002</v>
      </c>
      <c r="G143" s="40">
        <f t="shared" si="13"/>
        <v>1901.9590000000001</v>
      </c>
      <c r="H143" s="40" t="str">
        <f t="shared" si="13"/>
        <v/>
      </c>
      <c r="I143" s="40" t="str">
        <f t="shared" si="13"/>
        <v/>
      </c>
      <c r="J143" s="40" t="str">
        <f t="shared" si="13"/>
        <v/>
      </c>
      <c r="K143" s="40" t="str">
        <f t="shared" si="13"/>
        <v/>
      </c>
      <c r="L143" s="2"/>
      <c r="M143" s="70" t="s">
        <v>547</v>
      </c>
      <c r="N143" s="70" t="s">
        <v>639</v>
      </c>
      <c r="O143" s="2" t="s">
        <v>4</v>
      </c>
      <c r="P143" s="58">
        <v>656</v>
      </c>
      <c r="Q143" s="60" t="s">
        <v>917</v>
      </c>
      <c r="R143" s="60"/>
      <c r="S143" s="60">
        <v>581.36590000000001</v>
      </c>
      <c r="T143" s="60"/>
      <c r="U143" s="60"/>
      <c r="V143" s="60"/>
      <c r="W143" s="60"/>
      <c r="X143" s="60"/>
      <c r="Y143" s="60"/>
      <c r="Z143" s="60"/>
      <c r="AA143" s="60"/>
      <c r="AB143" s="60"/>
      <c r="AC143" s="60">
        <v>299.1644</v>
      </c>
      <c r="AD143" s="60"/>
      <c r="AE143" s="60"/>
      <c r="AF143" s="60"/>
      <c r="AG143" s="60"/>
      <c r="AH143" s="60"/>
      <c r="AI143" s="60"/>
      <c r="AJ143" s="60"/>
      <c r="AK143" s="60"/>
      <c r="AL143" s="60"/>
      <c r="AM143" s="60">
        <v>1901.9590000000001</v>
      </c>
      <c r="AN143" s="60"/>
      <c r="AO143" s="60">
        <v>1266.867</v>
      </c>
      <c r="AP143" s="60">
        <v>2377.3519999999999</v>
      </c>
      <c r="AQ143" s="60"/>
      <c r="AR143" s="60"/>
      <c r="AS143" s="60"/>
      <c r="AT143" s="60"/>
      <c r="AU143" s="60"/>
      <c r="AV143" s="60"/>
      <c r="AW143" s="60"/>
      <c r="AX143" s="60"/>
      <c r="AY143" s="60">
        <v>2700.4760000000001</v>
      </c>
      <c r="AZ143" s="60">
        <v>625.26869999999997</v>
      </c>
      <c r="BA143" s="60">
        <v>835.99710000000005</v>
      </c>
      <c r="BB143" s="60"/>
      <c r="BC143" s="60">
        <v>400.19549999999998</v>
      </c>
      <c r="BD143" s="60"/>
      <c r="BE143" s="60">
        <v>2236.3519999999999</v>
      </c>
      <c r="BF143" s="60"/>
      <c r="BG143" s="60"/>
      <c r="BH143" s="60">
        <v>1485.6379999999999</v>
      </c>
      <c r="BI143" s="60"/>
      <c r="BJ143" s="60"/>
      <c r="BK143" s="60"/>
      <c r="BL143" s="60"/>
      <c r="BM143" s="60"/>
      <c r="BN143" s="60"/>
      <c r="BO143" s="60"/>
      <c r="BP143" s="60">
        <v>2967.09</v>
      </c>
      <c r="BQ143" s="60"/>
      <c r="BR143" s="60">
        <v>1390.0260000000001</v>
      </c>
      <c r="BS143" s="58"/>
      <c r="BT143" s="58"/>
      <c r="BU143" s="58"/>
      <c r="BV143" s="58"/>
      <c r="BW143" s="58"/>
      <c r="BX143" s="58">
        <v>1317.16</v>
      </c>
      <c r="BY143" s="58"/>
      <c r="BZ143" s="58"/>
      <c r="CA143" s="58"/>
      <c r="CB143" s="58"/>
      <c r="CC143" s="58"/>
      <c r="CD143" s="58"/>
      <c r="CE143" s="58"/>
      <c r="CF143" s="58"/>
      <c r="CG143" s="58">
        <v>409.923</v>
      </c>
      <c r="CH143" s="58">
        <v>206.6549</v>
      </c>
      <c r="CI143" s="58"/>
      <c r="CJ143" s="58"/>
      <c r="CK143" s="58"/>
      <c r="CL143" s="58">
        <v>1586.345</v>
      </c>
      <c r="CM143" s="58"/>
      <c r="CN143" s="58"/>
      <c r="CO143" s="58"/>
      <c r="CP143" s="58"/>
      <c r="CQ143" s="58"/>
      <c r="CR143" s="58"/>
      <c r="CS143" s="58">
        <v>2413.6439999999998</v>
      </c>
      <c r="CT143" s="58"/>
      <c r="CU143" s="58"/>
      <c r="CV143" s="58"/>
      <c r="CW143" s="58">
        <v>1464.549</v>
      </c>
      <c r="CX143" s="58">
        <v>2198.1210000000001</v>
      </c>
      <c r="CY143" s="58"/>
      <c r="CZ143" s="58"/>
      <c r="DA143" s="58"/>
      <c r="DB143" s="58"/>
      <c r="DC143" s="58"/>
      <c r="DD143" s="58"/>
      <c r="DE143" s="58">
        <v>2134.848</v>
      </c>
      <c r="DF143" s="58"/>
      <c r="DG143" s="58"/>
      <c r="DH143" s="58"/>
      <c r="DI143" s="58">
        <v>4098.3770000000004</v>
      </c>
      <c r="DJ143" s="58"/>
      <c r="DK143" s="58">
        <v>6880.6090000000004</v>
      </c>
      <c r="DL143" s="58"/>
      <c r="DM143" s="58"/>
      <c r="DN143" s="58"/>
      <c r="DO143" s="58"/>
      <c r="DP143" s="58">
        <v>539.01909999999998</v>
      </c>
      <c r="DQ143" s="58"/>
      <c r="DR143" s="58"/>
      <c r="DS143" s="58"/>
      <c r="DT143" s="58"/>
      <c r="DU143" s="58"/>
      <c r="DV143" s="58">
        <v>2117.6410000000001</v>
      </c>
      <c r="DW143" s="58"/>
      <c r="DX143" s="58"/>
      <c r="DY143" s="58"/>
      <c r="DZ143" s="58"/>
      <c r="EA143" s="58"/>
      <c r="EB143" s="58"/>
      <c r="EC143" s="58">
        <v>1118.73</v>
      </c>
      <c r="ED143" s="58"/>
      <c r="EE143" s="58">
        <v>327.80290000000002</v>
      </c>
      <c r="EF143" s="58"/>
      <c r="EG143" s="58"/>
      <c r="EH143" s="58"/>
      <c r="EI143" s="58"/>
      <c r="EJ143" s="58"/>
      <c r="EK143" s="58"/>
      <c r="EL143" s="58"/>
      <c r="EM143" s="58">
        <v>226.87190000000001</v>
      </c>
      <c r="EN143" s="58"/>
      <c r="EO143" s="58"/>
      <c r="EP143" s="58"/>
      <c r="EQ143" s="58"/>
      <c r="ER143" s="58">
        <v>370.46370000000002</v>
      </c>
      <c r="ES143" s="58">
        <v>1912.145</v>
      </c>
      <c r="ET143" s="58"/>
      <c r="EU143" s="58">
        <v>15832.38</v>
      </c>
      <c r="EV143" s="58"/>
      <c r="EW143" s="58">
        <v>331.31490000000002</v>
      </c>
      <c r="EX143" s="58">
        <v>3062.5239999999999</v>
      </c>
      <c r="EY143" s="58"/>
      <c r="EZ143" s="58"/>
      <c r="FA143" s="58"/>
      <c r="FB143" s="58">
        <v>1427.4069999999999</v>
      </c>
      <c r="FC143" s="58"/>
      <c r="FD143" s="58"/>
      <c r="FE143" s="58"/>
      <c r="FF143" s="58"/>
      <c r="FG143" s="58">
        <v>3456.221</v>
      </c>
      <c r="FH143" s="58">
        <v>2069.049</v>
      </c>
      <c r="FI143" s="58">
        <v>1743.11</v>
      </c>
      <c r="FJ143" s="58"/>
      <c r="FK143" s="58"/>
      <c r="FL143" s="58">
        <v>5654.1080000000002</v>
      </c>
      <c r="FM143" s="58"/>
      <c r="FN143" s="58"/>
      <c r="FO143" s="58">
        <v>466.95339999999999</v>
      </c>
      <c r="FP143" s="58"/>
      <c r="FQ143" s="58"/>
      <c r="FR143" s="58"/>
      <c r="FS143" s="58"/>
      <c r="FT143" s="58"/>
      <c r="FU143" s="58">
        <v>652.52</v>
      </c>
      <c r="FV143" s="58"/>
      <c r="FW143" s="58"/>
      <c r="FX143" s="58"/>
      <c r="FY143" s="58"/>
      <c r="FZ143" s="58"/>
      <c r="GA143" s="58"/>
      <c r="GB143" s="58"/>
      <c r="GC143" s="58"/>
      <c r="GD143" s="58"/>
      <c r="GE143" s="58"/>
      <c r="GF143" s="58"/>
      <c r="GG143" s="58"/>
      <c r="GH143" s="58"/>
      <c r="GI143" s="58">
        <v>1276.5</v>
      </c>
      <c r="GJ143" s="58"/>
      <c r="GK143" s="58"/>
      <c r="GL143" s="58"/>
      <c r="GM143" s="58"/>
      <c r="GN143" s="58"/>
      <c r="GO143" s="58"/>
      <c r="GP143" s="58"/>
      <c r="GQ143" s="58">
        <v>557.08720000000005</v>
      </c>
      <c r="GR143" s="58">
        <v>1929.6310000000001</v>
      </c>
      <c r="GS143" s="58"/>
      <c r="GT143" s="58"/>
      <c r="GU143" s="58"/>
      <c r="GV143" s="58">
        <v>1618.9079999999999</v>
      </c>
      <c r="GW143" s="58"/>
      <c r="GX143" s="58">
        <v>2211.7939999999999</v>
      </c>
      <c r="GY143" s="58"/>
      <c r="GZ143" s="58"/>
      <c r="HA143" s="58"/>
      <c r="HB143" s="58"/>
      <c r="HC143" s="58"/>
      <c r="HD143" s="58"/>
      <c r="HE143" s="58"/>
      <c r="HF143" s="58">
        <v>49534.080000000002</v>
      </c>
      <c r="HG143" s="58"/>
      <c r="HH143" s="58"/>
      <c r="HI143" s="58">
        <v>5610.942</v>
      </c>
      <c r="HJ143" s="58"/>
      <c r="HK143" s="58"/>
      <c r="HL143" s="58">
        <v>1596.079</v>
      </c>
      <c r="HM143" s="58">
        <v>2848.2730000000001</v>
      </c>
      <c r="HN143" s="58"/>
      <c r="HO143" s="58"/>
      <c r="HP143" s="58">
        <v>9058.2980000000007</v>
      </c>
      <c r="HQ143" s="58"/>
      <c r="HR143" s="58"/>
      <c r="HS143" s="58"/>
      <c r="HT143" s="2"/>
    </row>
    <row r="144" spans="1:228" x14ac:dyDescent="0.75">
      <c r="A144" s="95">
        <f t="shared" si="15"/>
        <v>661</v>
      </c>
      <c r="B144" s="2" t="str">
        <f t="shared" si="15"/>
        <v>Cocoa, beans</v>
      </c>
      <c r="C144" s="60">
        <f t="shared" si="14"/>
        <v>1884.3980499999998</v>
      </c>
      <c r="D144" s="40">
        <f t="shared" si="13"/>
        <v>534.75919999999996</v>
      </c>
      <c r="E144" s="40">
        <f t="shared" si="13"/>
        <v>1566.586</v>
      </c>
      <c r="F144" s="40">
        <f t="shared" si="13"/>
        <v>2366.4899999999998</v>
      </c>
      <c r="G144" s="40">
        <f t="shared" si="13"/>
        <v>3069.7570000000001</v>
      </c>
      <c r="H144" s="40" t="str">
        <f t="shared" si="13"/>
        <v/>
      </c>
      <c r="I144" s="40" t="str">
        <f t="shared" si="13"/>
        <v/>
      </c>
      <c r="J144" s="40" t="str">
        <f t="shared" si="13"/>
        <v/>
      </c>
      <c r="K144" s="40" t="str">
        <f t="shared" si="13"/>
        <v/>
      </c>
      <c r="L144" s="2"/>
      <c r="M144" s="70" t="s">
        <v>548</v>
      </c>
      <c r="N144" s="70" t="s">
        <v>641</v>
      </c>
      <c r="O144" s="2" t="s">
        <v>4</v>
      </c>
      <c r="P144" s="58">
        <v>661</v>
      </c>
      <c r="Q144" s="60" t="s">
        <v>918</v>
      </c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>
        <v>3069.7570000000001</v>
      </c>
      <c r="AN144" s="60"/>
      <c r="AO144" s="60">
        <v>1839.3019999999999</v>
      </c>
      <c r="AP144" s="60">
        <v>1487.7529999999999</v>
      </c>
      <c r="AQ144" s="60"/>
      <c r="AR144" s="60"/>
      <c r="AS144" s="60"/>
      <c r="AT144" s="60"/>
      <c r="AU144" s="60"/>
      <c r="AV144" s="60"/>
      <c r="AW144" s="60"/>
      <c r="AX144" s="60"/>
      <c r="AY144" s="60"/>
      <c r="AZ144" s="60">
        <v>1081.42</v>
      </c>
      <c r="BA144" s="60">
        <v>2132.009</v>
      </c>
      <c r="BB144" s="60"/>
      <c r="BC144" s="60">
        <v>283.59910000000002</v>
      </c>
      <c r="BD144" s="60"/>
      <c r="BE144" s="60">
        <v>2559.038</v>
      </c>
      <c r="BF144" s="60"/>
      <c r="BG144" s="60"/>
      <c r="BH144" s="60">
        <v>534.75919999999996</v>
      </c>
      <c r="BI144" s="60"/>
      <c r="BJ144" s="60"/>
      <c r="BK144" s="60"/>
      <c r="BL144" s="60"/>
      <c r="BM144" s="60"/>
      <c r="BN144" s="60"/>
      <c r="BO144" s="60"/>
      <c r="BP144" s="60">
        <v>2635.1610000000001</v>
      </c>
      <c r="BQ144" s="60"/>
      <c r="BR144" s="60">
        <v>2364.4360000000001</v>
      </c>
      <c r="BS144" s="58"/>
      <c r="BT144" s="58"/>
      <c r="BU144" s="58"/>
      <c r="BV144" s="58"/>
      <c r="BW144" s="58"/>
      <c r="BX144" s="58"/>
      <c r="BY144" s="58"/>
      <c r="BZ144" s="58">
        <v>1632.6079999999999</v>
      </c>
      <c r="CA144" s="58"/>
      <c r="CB144" s="58"/>
      <c r="CC144" s="58"/>
      <c r="CD144" s="58"/>
      <c r="CE144" s="58"/>
      <c r="CF144" s="58"/>
      <c r="CG144" s="58">
        <v>526.04200000000003</v>
      </c>
      <c r="CH144" s="58">
        <v>676.73299999999995</v>
      </c>
      <c r="CI144" s="58"/>
      <c r="CJ144" s="58"/>
      <c r="CK144" s="58"/>
      <c r="CL144" s="58">
        <v>3324.0279999999998</v>
      </c>
      <c r="CM144" s="58"/>
      <c r="CN144" s="58">
        <v>2686.877</v>
      </c>
      <c r="CO144" s="58"/>
      <c r="CP144" s="58"/>
      <c r="CQ144" s="58"/>
      <c r="CR144" s="58"/>
      <c r="CS144" s="58">
        <v>1303.3130000000001</v>
      </c>
      <c r="CT144" s="58"/>
      <c r="CU144" s="58"/>
      <c r="CV144" s="58"/>
      <c r="CW144" s="58">
        <v>1859.4590000000001</v>
      </c>
      <c r="CX144" s="58">
        <v>917.61080000000004</v>
      </c>
      <c r="CY144" s="58"/>
      <c r="CZ144" s="58"/>
      <c r="DA144" s="58"/>
      <c r="DB144" s="58"/>
      <c r="DC144" s="58"/>
      <c r="DD144" s="58"/>
      <c r="DE144" s="58">
        <v>1865.337</v>
      </c>
      <c r="DF144" s="58"/>
      <c r="DG144" s="58"/>
      <c r="DH144" s="58"/>
      <c r="DI144" s="58"/>
      <c r="DJ144" s="58"/>
      <c r="DK144" s="58"/>
      <c r="DL144" s="58"/>
      <c r="DM144" s="58"/>
      <c r="DN144" s="58"/>
      <c r="DO144" s="58"/>
      <c r="DP144" s="58"/>
      <c r="DQ144" s="58"/>
      <c r="DR144" s="58"/>
      <c r="DS144" s="58"/>
      <c r="DT144" s="58">
        <v>3109.4059999999999</v>
      </c>
      <c r="DU144" s="58"/>
      <c r="DV144" s="58">
        <v>2428.48</v>
      </c>
      <c r="DW144" s="58"/>
      <c r="DX144" s="58"/>
      <c r="DY144" s="58"/>
      <c r="DZ144" s="58"/>
      <c r="EA144" s="58"/>
      <c r="EB144" s="58"/>
      <c r="EC144" s="58">
        <v>5442.1880000000001</v>
      </c>
      <c r="ED144" s="58"/>
      <c r="EE144" s="58">
        <v>2366.4899999999998</v>
      </c>
      <c r="EF144" s="58"/>
      <c r="EG144" s="58"/>
      <c r="EH144" s="58"/>
      <c r="EI144" s="58"/>
      <c r="EJ144" s="58"/>
      <c r="EK144" s="58"/>
      <c r="EL144" s="58"/>
      <c r="EM144" s="58"/>
      <c r="EN144" s="58"/>
      <c r="EO144" s="58"/>
      <c r="EP144" s="58"/>
      <c r="EQ144" s="58"/>
      <c r="ER144" s="58"/>
      <c r="ES144" s="58">
        <v>2227.1080000000002</v>
      </c>
      <c r="ET144" s="58"/>
      <c r="EU144" s="58"/>
      <c r="EV144" s="58"/>
      <c r="EW144" s="58">
        <v>227.7433</v>
      </c>
      <c r="EX144" s="58">
        <v>1566.586</v>
      </c>
      <c r="EY144" s="58"/>
      <c r="EZ144" s="58"/>
      <c r="FA144" s="58"/>
      <c r="FB144" s="58"/>
      <c r="FC144" s="58"/>
      <c r="FD144" s="58"/>
      <c r="FE144" s="58"/>
      <c r="FF144" s="58"/>
      <c r="FG144" s="58">
        <v>4411.1189999999997</v>
      </c>
      <c r="FH144" s="58">
        <v>2306.819</v>
      </c>
      <c r="FI144" s="58">
        <v>2039.3620000000001</v>
      </c>
      <c r="FJ144" s="58"/>
      <c r="FK144" s="58"/>
      <c r="FL144" s="58"/>
      <c r="FM144" s="58"/>
      <c r="FN144" s="58"/>
      <c r="FO144" s="58"/>
      <c r="FP144" s="58"/>
      <c r="FQ144" s="58"/>
      <c r="FR144" s="58"/>
      <c r="FS144" s="58"/>
      <c r="FT144" s="58"/>
      <c r="FU144" s="58"/>
      <c r="FV144" s="58"/>
      <c r="FW144" s="58"/>
      <c r="FX144" s="58"/>
      <c r="FY144" s="58"/>
      <c r="FZ144" s="58"/>
      <c r="GA144" s="58"/>
      <c r="GB144" s="58"/>
      <c r="GC144" s="58"/>
      <c r="GD144" s="58"/>
      <c r="GE144" s="58"/>
      <c r="GF144" s="58"/>
      <c r="GG144" s="58"/>
      <c r="GH144" s="58"/>
      <c r="GI144" s="58">
        <v>2130.3330000000001</v>
      </c>
      <c r="GJ144" s="58"/>
      <c r="GK144" s="58"/>
      <c r="GL144" s="58"/>
      <c r="GM144" s="58"/>
      <c r="GN144" s="58"/>
      <c r="GO144" s="58"/>
      <c r="GP144" s="58"/>
      <c r="GQ144" s="58">
        <v>4060.1120000000001</v>
      </c>
      <c r="GR144" s="58">
        <v>1467.643</v>
      </c>
      <c r="GS144" s="58"/>
      <c r="GT144" s="58"/>
      <c r="GU144" s="58"/>
      <c r="GV144" s="58"/>
      <c r="GW144" s="58"/>
      <c r="GX144" s="58">
        <v>4055.7910000000002</v>
      </c>
      <c r="GY144" s="58"/>
      <c r="GZ144" s="58"/>
      <c r="HA144" s="58"/>
      <c r="HB144" s="58"/>
      <c r="HC144" s="58"/>
      <c r="HD144" s="58"/>
      <c r="HE144" s="58"/>
      <c r="HF144" s="58"/>
      <c r="HG144" s="58"/>
      <c r="HH144" s="58">
        <v>1694.9949999999999</v>
      </c>
      <c r="HI144" s="58">
        <v>12512.57</v>
      </c>
      <c r="HJ144" s="58"/>
      <c r="HK144" s="58"/>
      <c r="HL144" s="58"/>
      <c r="HM144" s="58">
        <v>2981.4270000000001</v>
      </c>
      <c r="HN144" s="58"/>
      <c r="HO144" s="58"/>
      <c r="HP144" s="58"/>
      <c r="HQ144" s="58"/>
      <c r="HR144" s="58"/>
      <c r="HS144" s="58"/>
      <c r="HT144" s="2"/>
    </row>
    <row r="145" spans="1:228" x14ac:dyDescent="0.75">
      <c r="A145" s="95">
        <f t="shared" si="15"/>
        <v>667</v>
      </c>
      <c r="B145" s="2" t="str">
        <f t="shared" si="15"/>
        <v>Tea</v>
      </c>
      <c r="C145" s="60">
        <f t="shared" si="14"/>
        <v>0</v>
      </c>
      <c r="D145" s="40" t="str">
        <f t="shared" si="13"/>
        <v/>
      </c>
      <c r="E145" s="40" t="str">
        <f t="shared" si="13"/>
        <v/>
      </c>
      <c r="F145" s="40" t="str">
        <f t="shared" si="13"/>
        <v/>
      </c>
      <c r="G145" s="40" t="str">
        <f t="shared" si="13"/>
        <v/>
      </c>
      <c r="H145" s="40" t="str">
        <f t="shared" si="13"/>
        <v/>
      </c>
      <c r="I145" s="40" t="str">
        <f t="shared" si="13"/>
        <v/>
      </c>
      <c r="J145" s="40" t="str">
        <f t="shared" si="13"/>
        <v/>
      </c>
      <c r="K145" s="40" t="str">
        <f t="shared" si="13"/>
        <v/>
      </c>
      <c r="L145" s="2"/>
      <c r="M145" s="70" t="s">
        <v>549</v>
      </c>
      <c r="N145" s="70" t="s">
        <v>643</v>
      </c>
      <c r="O145" s="2" t="s">
        <v>4</v>
      </c>
      <c r="P145" s="58">
        <v>667</v>
      </c>
      <c r="Q145" s="60" t="s">
        <v>919</v>
      </c>
      <c r="R145" s="60"/>
      <c r="S145" s="60"/>
      <c r="T145" s="60"/>
      <c r="U145" s="60"/>
      <c r="V145" s="60">
        <v>98.78546</v>
      </c>
      <c r="W145" s="60"/>
      <c r="X145" s="60"/>
      <c r="Y145" s="60"/>
      <c r="Z145" s="60"/>
      <c r="AA145" s="60"/>
      <c r="AB145" s="60">
        <v>881.85109999999997</v>
      </c>
      <c r="AC145" s="60">
        <v>185.91069999999999</v>
      </c>
      <c r="AD145" s="60"/>
      <c r="AE145" s="60"/>
      <c r="AF145" s="60"/>
      <c r="AG145" s="60">
        <v>1492.1010000000001</v>
      </c>
      <c r="AH145" s="60"/>
      <c r="AI145" s="60"/>
      <c r="AJ145" s="60"/>
      <c r="AK145" s="60"/>
      <c r="AL145" s="60"/>
      <c r="AM145" s="60"/>
      <c r="AN145" s="60"/>
      <c r="AO145" s="60">
        <v>269.1671</v>
      </c>
      <c r="AP145" s="60">
        <v>464.23219999999998</v>
      </c>
      <c r="AQ145" s="60"/>
      <c r="AR145" s="60"/>
      <c r="AS145" s="60"/>
      <c r="AT145" s="60"/>
      <c r="AU145" s="60"/>
      <c r="AV145" s="60"/>
      <c r="AW145" s="60"/>
      <c r="AX145" s="60"/>
      <c r="AY145" s="60">
        <v>4833.866</v>
      </c>
      <c r="AZ145" s="60"/>
      <c r="BA145" s="60">
        <v>3545.7469999999998</v>
      </c>
      <c r="BB145" s="60"/>
      <c r="BC145" s="60"/>
      <c r="BD145" s="60"/>
      <c r="BE145" s="60"/>
      <c r="BF145" s="60"/>
      <c r="BG145" s="60"/>
      <c r="BH145" s="60"/>
      <c r="BI145" s="60"/>
      <c r="BJ145" s="60"/>
      <c r="BK145" s="60"/>
      <c r="BL145" s="60"/>
      <c r="BM145" s="60"/>
      <c r="BN145" s="60"/>
      <c r="BO145" s="60"/>
      <c r="BP145" s="60"/>
      <c r="BQ145" s="60"/>
      <c r="BR145" s="60">
        <v>4731.2470000000003</v>
      </c>
      <c r="BS145" s="58"/>
      <c r="BT145" s="58"/>
      <c r="BU145" s="58"/>
      <c r="BV145" s="58"/>
      <c r="BW145" s="58"/>
      <c r="BX145" s="58">
        <v>1370.354</v>
      </c>
      <c r="BY145" s="58"/>
      <c r="BZ145" s="58"/>
      <c r="CA145" s="58"/>
      <c r="CB145" s="58"/>
      <c r="CC145" s="58"/>
      <c r="CD145" s="58"/>
      <c r="CE145" s="58"/>
      <c r="CF145" s="58">
        <v>133.7413</v>
      </c>
      <c r="CG145" s="58"/>
      <c r="CH145" s="58"/>
      <c r="CI145" s="58"/>
      <c r="CJ145" s="58"/>
      <c r="CK145" s="58"/>
      <c r="CL145" s="58"/>
      <c r="CM145" s="58"/>
      <c r="CN145" s="58"/>
      <c r="CO145" s="58"/>
      <c r="CP145" s="58"/>
      <c r="CQ145" s="58"/>
      <c r="CR145" s="58"/>
      <c r="CS145" s="58"/>
      <c r="CT145" s="58"/>
      <c r="CU145" s="58"/>
      <c r="CV145" s="58"/>
      <c r="CW145" s="58">
        <v>434.21940000000001</v>
      </c>
      <c r="CX145" s="58">
        <v>480.70760000000001</v>
      </c>
      <c r="CY145" s="58"/>
      <c r="CZ145" s="58">
        <v>350.52510000000001</v>
      </c>
      <c r="DA145" s="58"/>
      <c r="DB145" s="58"/>
      <c r="DC145" s="58"/>
      <c r="DD145" s="58"/>
      <c r="DE145" s="58"/>
      <c r="DF145" s="58"/>
      <c r="DG145" s="58">
        <v>13410.74</v>
      </c>
      <c r="DH145" s="58"/>
      <c r="DI145" s="58">
        <v>2541.7640000000001</v>
      </c>
      <c r="DJ145" s="58"/>
      <c r="DK145" s="58"/>
      <c r="DL145" s="58"/>
      <c r="DM145" s="58"/>
      <c r="DN145" s="58">
        <v>4633.8490000000002</v>
      </c>
      <c r="DO145" s="58"/>
      <c r="DP145" s="58">
        <v>2589.3629999999998</v>
      </c>
      <c r="DQ145" s="58"/>
      <c r="DR145" s="58"/>
      <c r="DS145" s="58"/>
      <c r="DT145" s="58"/>
      <c r="DU145" s="58"/>
      <c r="DV145" s="58">
        <v>474.84660000000002</v>
      </c>
      <c r="DW145" s="58"/>
      <c r="DX145" s="58"/>
      <c r="DY145" s="58"/>
      <c r="DZ145" s="58"/>
      <c r="EA145" s="58"/>
      <c r="EB145" s="58"/>
      <c r="EC145" s="58">
        <v>59.450090000000003</v>
      </c>
      <c r="ED145" s="58"/>
      <c r="EE145" s="58"/>
      <c r="EF145" s="58"/>
      <c r="EG145" s="58"/>
      <c r="EH145" s="58">
        <v>568.92359999999996</v>
      </c>
      <c r="EI145" s="58"/>
      <c r="EJ145" s="58"/>
      <c r="EK145" s="58"/>
      <c r="EL145" s="58"/>
      <c r="EM145" s="58">
        <v>502.7296</v>
      </c>
      <c r="EN145" s="58"/>
      <c r="EO145" s="58"/>
      <c r="EP145" s="58"/>
      <c r="EQ145" s="58">
        <v>412.6456</v>
      </c>
      <c r="ER145" s="58">
        <v>193.87960000000001</v>
      </c>
      <c r="ES145" s="58">
        <v>1832.5920000000001</v>
      </c>
      <c r="ET145" s="58"/>
      <c r="EU145" s="58"/>
      <c r="EV145" s="58"/>
      <c r="EW145" s="58"/>
      <c r="EX145" s="58"/>
      <c r="EY145" s="58"/>
      <c r="EZ145" s="58"/>
      <c r="FA145" s="58"/>
      <c r="FB145" s="58">
        <v>432.35930000000002</v>
      </c>
      <c r="FC145" s="58"/>
      <c r="FD145" s="58"/>
      <c r="FE145" s="58"/>
      <c r="FF145" s="58"/>
      <c r="FG145" s="58"/>
      <c r="FH145" s="58">
        <v>245.90520000000001</v>
      </c>
      <c r="FI145" s="58"/>
      <c r="FJ145" s="58"/>
      <c r="FK145" s="58"/>
      <c r="FL145" s="58"/>
      <c r="FM145" s="58"/>
      <c r="FN145" s="58">
        <v>313.10169999999999</v>
      </c>
      <c r="FO145" s="58"/>
      <c r="FP145" s="58"/>
      <c r="FQ145" s="58"/>
      <c r="FR145" s="58"/>
      <c r="FS145" s="58"/>
      <c r="FT145" s="58">
        <v>548.91470000000004</v>
      </c>
      <c r="FU145" s="58">
        <v>169.2242</v>
      </c>
      <c r="FV145" s="58"/>
      <c r="FW145" s="58"/>
      <c r="FX145" s="58"/>
      <c r="FY145" s="58"/>
      <c r="FZ145" s="58"/>
      <c r="GA145" s="58"/>
      <c r="GB145" s="58"/>
      <c r="GC145" s="58"/>
      <c r="GD145" s="58"/>
      <c r="GE145" s="58"/>
      <c r="GF145" s="58"/>
      <c r="GG145" s="58"/>
      <c r="GH145" s="58"/>
      <c r="GI145" s="58"/>
      <c r="GJ145" s="58"/>
      <c r="GK145" s="58"/>
      <c r="GL145" s="58"/>
      <c r="GM145" s="58"/>
      <c r="GN145" s="58">
        <v>11684.46</v>
      </c>
      <c r="GO145" s="58"/>
      <c r="GP145" s="58"/>
      <c r="GQ145" s="58"/>
      <c r="GR145" s="58">
        <v>6752.2809999999999</v>
      </c>
      <c r="GS145" s="58"/>
      <c r="GT145" s="58"/>
      <c r="GU145" s="58"/>
      <c r="GV145" s="58"/>
      <c r="GW145" s="58"/>
      <c r="GX145" s="58"/>
      <c r="GY145" s="58"/>
      <c r="GZ145" s="58">
        <v>589.64859999999999</v>
      </c>
      <c r="HA145" s="58"/>
      <c r="HB145" s="58"/>
      <c r="HC145" s="58"/>
      <c r="HD145" s="58"/>
      <c r="HE145" s="58"/>
      <c r="HF145" s="58"/>
      <c r="HG145" s="58"/>
      <c r="HH145" s="58"/>
      <c r="HI145" s="58"/>
      <c r="HJ145" s="58"/>
      <c r="HK145" s="58"/>
      <c r="HL145" s="58">
        <v>342.03370000000001</v>
      </c>
      <c r="HM145" s="58"/>
      <c r="HN145" s="58"/>
      <c r="HO145" s="58"/>
      <c r="HP145" s="58"/>
      <c r="HQ145" s="58">
        <v>710.20060000000001</v>
      </c>
      <c r="HR145" s="58"/>
      <c r="HS145" s="58"/>
      <c r="HT145" s="2"/>
    </row>
    <row r="146" spans="1:228" x14ac:dyDescent="0.75">
      <c r="A146" s="95">
        <f t="shared" si="15"/>
        <v>671</v>
      </c>
      <c r="B146" s="2" t="str">
        <f t="shared" si="15"/>
        <v>MatÃ©</v>
      </c>
      <c r="C146" s="60">
        <f t="shared" si="14"/>
        <v>0</v>
      </c>
      <c r="D146" s="40" t="str">
        <f t="shared" si="13"/>
        <v/>
      </c>
      <c r="E146" s="40" t="str">
        <f t="shared" si="13"/>
        <v/>
      </c>
      <c r="F146" s="40" t="str">
        <f t="shared" si="13"/>
        <v/>
      </c>
      <c r="G146" s="40" t="str">
        <f t="shared" si="13"/>
        <v/>
      </c>
      <c r="H146" s="40" t="str">
        <f t="shared" si="13"/>
        <v/>
      </c>
      <c r="I146" s="40" t="str">
        <f t="shared" si="13"/>
        <v/>
      </c>
      <c r="J146" s="40" t="str">
        <f t="shared" si="13"/>
        <v/>
      </c>
      <c r="K146" s="40" t="str">
        <f t="shared" si="13"/>
        <v/>
      </c>
      <c r="L146" s="2"/>
      <c r="M146" s="70" t="s">
        <v>551</v>
      </c>
      <c r="N146" s="70" t="s">
        <v>644</v>
      </c>
      <c r="O146" s="2" t="s">
        <v>4</v>
      </c>
      <c r="P146" s="58">
        <v>671</v>
      </c>
      <c r="Q146" s="60" t="s">
        <v>920</v>
      </c>
      <c r="R146" s="60"/>
      <c r="S146" s="60"/>
      <c r="T146" s="60"/>
      <c r="U146" s="60"/>
      <c r="V146" s="60">
        <v>391.46199999999999</v>
      </c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>
        <v>135.0455</v>
      </c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  <c r="BG146" s="60"/>
      <c r="BH146" s="60"/>
      <c r="BI146" s="60"/>
      <c r="BJ146" s="60"/>
      <c r="BK146" s="60"/>
      <c r="BL146" s="60"/>
      <c r="BM146" s="60"/>
      <c r="BN146" s="60"/>
      <c r="BO146" s="60"/>
      <c r="BP146" s="60"/>
      <c r="BQ146" s="60"/>
      <c r="BR146" s="60"/>
      <c r="BS146" s="58"/>
      <c r="BT146" s="58"/>
      <c r="BU146" s="58"/>
      <c r="BV146" s="58"/>
      <c r="BW146" s="58"/>
      <c r="BX146" s="58"/>
      <c r="BY146" s="58"/>
      <c r="BZ146" s="58"/>
      <c r="CA146" s="58"/>
      <c r="CB146" s="58"/>
      <c r="CC146" s="58"/>
      <c r="CD146" s="58"/>
      <c r="CE146" s="58"/>
      <c r="CF146" s="58"/>
      <c r="CG146" s="58"/>
      <c r="CH146" s="58"/>
      <c r="CI146" s="58"/>
      <c r="CJ146" s="58"/>
      <c r="CK146" s="58"/>
      <c r="CL146" s="58"/>
      <c r="CM146" s="58"/>
      <c r="CN146" s="58"/>
      <c r="CO146" s="58"/>
      <c r="CP146" s="58"/>
      <c r="CQ146" s="58"/>
      <c r="CR146" s="58"/>
      <c r="CS146" s="58"/>
      <c r="CT146" s="58"/>
      <c r="CU146" s="58"/>
      <c r="CV146" s="58"/>
      <c r="CW146" s="58"/>
      <c r="CX146" s="58"/>
      <c r="CY146" s="58"/>
      <c r="CZ146" s="58"/>
      <c r="DA146" s="58"/>
      <c r="DB146" s="58"/>
      <c r="DC146" s="58"/>
      <c r="DD146" s="58"/>
      <c r="DE146" s="58"/>
      <c r="DF146" s="58"/>
      <c r="DG146" s="58"/>
      <c r="DH146" s="58"/>
      <c r="DI146" s="58"/>
      <c r="DJ146" s="58"/>
      <c r="DK146" s="58"/>
      <c r="DL146" s="58"/>
      <c r="DM146" s="58"/>
      <c r="DN146" s="58"/>
      <c r="DO146" s="58"/>
      <c r="DP146" s="58"/>
      <c r="DQ146" s="58"/>
      <c r="DR146" s="58"/>
      <c r="DS146" s="58"/>
      <c r="DT146" s="58"/>
      <c r="DU146" s="58"/>
      <c r="DV146" s="58"/>
      <c r="DW146" s="58"/>
      <c r="DX146" s="58"/>
      <c r="DY146" s="58"/>
      <c r="DZ146" s="58"/>
      <c r="EA146" s="58"/>
      <c r="EB146" s="58"/>
      <c r="EC146" s="58"/>
      <c r="ED146" s="58"/>
      <c r="EE146" s="58"/>
      <c r="EF146" s="58"/>
      <c r="EG146" s="58"/>
      <c r="EH146" s="58"/>
      <c r="EI146" s="58"/>
      <c r="EJ146" s="58"/>
      <c r="EK146" s="58"/>
      <c r="EL146" s="58"/>
      <c r="EM146" s="58"/>
      <c r="EN146" s="58"/>
      <c r="EO146" s="58"/>
      <c r="EP146" s="58"/>
      <c r="EQ146" s="58"/>
      <c r="ER146" s="58"/>
      <c r="ES146" s="58"/>
      <c r="ET146" s="58"/>
      <c r="EU146" s="58"/>
      <c r="EV146" s="58"/>
      <c r="EW146" s="58"/>
      <c r="EX146" s="58"/>
      <c r="EY146" s="58"/>
      <c r="EZ146" s="58"/>
      <c r="FA146" s="58"/>
      <c r="FB146" s="58"/>
      <c r="FC146" s="58"/>
      <c r="FD146" s="58"/>
      <c r="FE146" s="58"/>
      <c r="FF146" s="58"/>
      <c r="FG146" s="58"/>
      <c r="FH146" s="58"/>
      <c r="FI146" s="58"/>
      <c r="FJ146" s="58"/>
      <c r="FK146" s="58"/>
      <c r="FL146" s="58"/>
      <c r="FM146" s="58"/>
      <c r="FN146" s="58"/>
      <c r="FO146" s="58">
        <v>363.5498</v>
      </c>
      <c r="FP146" s="58"/>
      <c r="FQ146" s="58"/>
      <c r="FR146" s="58"/>
      <c r="FS146" s="58"/>
      <c r="FT146" s="58"/>
      <c r="FU146" s="58"/>
      <c r="FV146" s="58"/>
      <c r="FW146" s="58"/>
      <c r="FX146" s="58"/>
      <c r="FY146" s="58"/>
      <c r="FZ146" s="58"/>
      <c r="GA146" s="58"/>
      <c r="GB146" s="58"/>
      <c r="GC146" s="58"/>
      <c r="GD146" s="58"/>
      <c r="GE146" s="58"/>
      <c r="GF146" s="58"/>
      <c r="GG146" s="58"/>
      <c r="GH146" s="58"/>
      <c r="GI146" s="58"/>
      <c r="GJ146" s="58"/>
      <c r="GK146" s="58"/>
      <c r="GL146" s="58"/>
      <c r="GM146" s="58"/>
      <c r="GN146" s="58"/>
      <c r="GO146" s="58"/>
      <c r="GP146" s="58"/>
      <c r="GQ146" s="58"/>
      <c r="GR146" s="58"/>
      <c r="GS146" s="58"/>
      <c r="GT146" s="58"/>
      <c r="GU146" s="58"/>
      <c r="GV146" s="58"/>
      <c r="GW146" s="58"/>
      <c r="GX146" s="58"/>
      <c r="GY146" s="58"/>
      <c r="GZ146" s="58"/>
      <c r="HA146" s="58"/>
      <c r="HB146" s="58"/>
      <c r="HC146" s="58"/>
      <c r="HD146" s="58"/>
      <c r="HE146" s="58"/>
      <c r="HF146" s="58"/>
      <c r="HG146" s="58"/>
      <c r="HH146" s="58"/>
      <c r="HI146" s="58"/>
      <c r="HJ146" s="58"/>
      <c r="HK146" s="58"/>
      <c r="HL146" s="58"/>
      <c r="HM146" s="58"/>
      <c r="HN146" s="58"/>
      <c r="HO146" s="58"/>
      <c r="HP146" s="58"/>
      <c r="HQ146" s="58"/>
      <c r="HR146" s="58"/>
      <c r="HS146" s="58"/>
      <c r="HT146" s="2"/>
    </row>
    <row r="147" spans="1:228" x14ac:dyDescent="0.75">
      <c r="A147" s="95">
        <f t="shared" si="15"/>
        <v>674</v>
      </c>
      <c r="B147" s="2" t="str">
        <f t="shared" si="15"/>
        <v>Tea nes</v>
      </c>
      <c r="C147" s="60">
        <f t="shared" si="14"/>
        <v>0</v>
      </c>
      <c r="D147" s="40" t="str">
        <f t="shared" si="13"/>
        <v/>
      </c>
      <c r="E147" s="40" t="str">
        <f t="shared" si="13"/>
        <v/>
      </c>
      <c r="F147" s="40" t="str">
        <f t="shared" si="13"/>
        <v/>
      </c>
      <c r="G147" s="40" t="str">
        <f t="shared" si="13"/>
        <v/>
      </c>
      <c r="H147" s="40" t="str">
        <f t="shared" si="13"/>
        <v/>
      </c>
      <c r="I147" s="40" t="str">
        <f t="shared" si="13"/>
        <v/>
      </c>
      <c r="J147" s="40" t="str">
        <f t="shared" si="13"/>
        <v/>
      </c>
      <c r="K147" s="40" t="str">
        <f t="shared" si="13"/>
        <v/>
      </c>
      <c r="L147" s="2"/>
      <c r="M147" s="70" t="s">
        <v>552</v>
      </c>
      <c r="N147" s="70" t="s">
        <v>645</v>
      </c>
      <c r="O147" s="2" t="s">
        <v>4</v>
      </c>
      <c r="P147" s="58">
        <v>674</v>
      </c>
      <c r="Q147" s="60" t="s">
        <v>921</v>
      </c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60"/>
      <c r="BH147" s="60"/>
      <c r="BI147" s="60"/>
      <c r="BJ147" s="60"/>
      <c r="BK147" s="60"/>
      <c r="BL147" s="60"/>
      <c r="BM147" s="60"/>
      <c r="BN147" s="60"/>
      <c r="BO147" s="60"/>
      <c r="BP147" s="60"/>
      <c r="BQ147" s="60"/>
      <c r="BR147" s="60"/>
      <c r="BS147" s="58"/>
      <c r="BT147" s="58"/>
      <c r="BU147" s="58"/>
      <c r="BV147" s="58"/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8"/>
      <c r="CH147" s="58"/>
      <c r="CI147" s="58"/>
      <c r="CJ147" s="58"/>
      <c r="CK147" s="58"/>
      <c r="CL147" s="58"/>
      <c r="CM147" s="58"/>
      <c r="CN147" s="58"/>
      <c r="CO147" s="58"/>
      <c r="CP147" s="58"/>
      <c r="CQ147" s="58"/>
      <c r="CR147" s="58"/>
      <c r="CS147" s="58"/>
      <c r="CT147" s="58"/>
      <c r="CU147" s="58"/>
      <c r="CV147" s="58"/>
      <c r="CW147" s="58"/>
      <c r="CX147" s="58"/>
      <c r="CY147" s="58"/>
      <c r="CZ147" s="58"/>
      <c r="DA147" s="58"/>
      <c r="DB147" s="58"/>
      <c r="DC147" s="58"/>
      <c r="DD147" s="58"/>
      <c r="DE147" s="58"/>
      <c r="DF147" s="58"/>
      <c r="DG147" s="58"/>
      <c r="DH147" s="58"/>
      <c r="DI147" s="58"/>
      <c r="DJ147" s="58"/>
      <c r="DK147" s="58"/>
      <c r="DL147" s="58"/>
      <c r="DM147" s="58"/>
      <c r="DN147" s="58"/>
      <c r="DO147" s="58"/>
      <c r="DP147" s="58"/>
      <c r="DQ147" s="58"/>
      <c r="DR147" s="58"/>
      <c r="DS147" s="58"/>
      <c r="DT147" s="58"/>
      <c r="DU147" s="58"/>
      <c r="DV147" s="58"/>
      <c r="DW147" s="58"/>
      <c r="DX147" s="58"/>
      <c r="DY147" s="58"/>
      <c r="DZ147" s="58"/>
      <c r="EA147" s="58"/>
      <c r="EB147" s="58"/>
      <c r="EC147" s="58"/>
      <c r="ED147" s="58"/>
      <c r="EE147" s="58"/>
      <c r="EF147" s="58"/>
      <c r="EG147" s="58"/>
      <c r="EH147" s="58"/>
      <c r="EI147" s="58"/>
      <c r="EJ147" s="58"/>
      <c r="EK147" s="58"/>
      <c r="EL147" s="58"/>
      <c r="EM147" s="58"/>
      <c r="EN147" s="58"/>
      <c r="EO147" s="58"/>
      <c r="EP147" s="58"/>
      <c r="EQ147" s="58"/>
      <c r="ER147" s="58"/>
      <c r="ES147" s="58"/>
      <c r="ET147" s="58"/>
      <c r="EU147" s="58"/>
      <c r="EV147" s="58"/>
      <c r="EW147" s="58"/>
      <c r="EX147" s="58"/>
      <c r="EY147" s="58"/>
      <c r="EZ147" s="58"/>
      <c r="FA147" s="58"/>
      <c r="FB147" s="58"/>
      <c r="FC147" s="58"/>
      <c r="FD147" s="58"/>
      <c r="FE147" s="58"/>
      <c r="FF147" s="58"/>
      <c r="FG147" s="58"/>
      <c r="FH147" s="58"/>
      <c r="FI147" s="58"/>
      <c r="FJ147" s="58"/>
      <c r="FK147" s="58"/>
      <c r="FL147" s="58"/>
      <c r="FM147" s="58"/>
      <c r="FN147" s="58"/>
      <c r="FO147" s="58"/>
      <c r="FP147" s="58"/>
      <c r="FQ147" s="58"/>
      <c r="FR147" s="58"/>
      <c r="FS147" s="58"/>
      <c r="FT147" s="58"/>
      <c r="FU147" s="58"/>
      <c r="FV147" s="58"/>
      <c r="FW147" s="58"/>
      <c r="FX147" s="58"/>
      <c r="FY147" s="58"/>
      <c r="FZ147" s="58"/>
      <c r="GA147" s="58"/>
      <c r="GB147" s="58"/>
      <c r="GC147" s="58"/>
      <c r="GD147" s="58"/>
      <c r="GE147" s="58"/>
      <c r="GF147" s="58"/>
      <c r="GG147" s="58"/>
      <c r="GH147" s="58"/>
      <c r="GI147" s="58"/>
      <c r="GJ147" s="58"/>
      <c r="GK147" s="58"/>
      <c r="GL147" s="58"/>
      <c r="GM147" s="58"/>
      <c r="GN147" s="58"/>
      <c r="GO147" s="58"/>
      <c r="GP147" s="58"/>
      <c r="GQ147" s="58"/>
      <c r="GR147" s="58"/>
      <c r="GS147" s="58"/>
      <c r="GT147" s="58"/>
      <c r="GU147" s="58"/>
      <c r="GV147" s="58"/>
      <c r="GW147" s="58"/>
      <c r="GX147" s="58"/>
      <c r="GY147" s="58"/>
      <c r="GZ147" s="58"/>
      <c r="HA147" s="58"/>
      <c r="HB147" s="58"/>
      <c r="HC147" s="58"/>
      <c r="HD147" s="58"/>
      <c r="HE147" s="58"/>
      <c r="HF147" s="58"/>
      <c r="HG147" s="58"/>
      <c r="HH147" s="58"/>
      <c r="HI147" s="58"/>
      <c r="HJ147" s="58"/>
      <c r="HK147" s="58"/>
      <c r="HL147" s="58"/>
      <c r="HM147" s="58"/>
      <c r="HN147" s="58"/>
      <c r="HO147" s="58"/>
      <c r="HP147" s="58"/>
      <c r="HQ147" s="58"/>
      <c r="HR147" s="58"/>
      <c r="HS147" s="58"/>
      <c r="HT147" s="2"/>
    </row>
    <row r="148" spans="1:228" x14ac:dyDescent="0.75">
      <c r="A148" s="95">
        <f t="shared" si="15"/>
        <v>677</v>
      </c>
      <c r="B148" s="2" t="str">
        <f t="shared" si="15"/>
        <v>Hops</v>
      </c>
      <c r="C148" s="60">
        <f t="shared" si="14"/>
        <v>0</v>
      </c>
      <c r="D148" s="40" t="str">
        <f t="shared" si="13"/>
        <v/>
      </c>
      <c r="E148" s="40" t="str">
        <f t="shared" si="13"/>
        <v/>
      </c>
      <c r="F148" s="40" t="str">
        <f t="shared" si="13"/>
        <v/>
      </c>
      <c r="G148" s="40" t="str">
        <f t="shared" si="13"/>
        <v/>
      </c>
      <c r="H148" s="40" t="str">
        <f t="shared" si="13"/>
        <v/>
      </c>
      <c r="I148" s="40" t="str">
        <f t="shared" si="13"/>
        <v/>
      </c>
      <c r="J148" s="40" t="str">
        <f t="shared" si="13"/>
        <v/>
      </c>
      <c r="K148" s="40" t="str">
        <f t="shared" si="13"/>
        <v/>
      </c>
      <c r="L148" s="2"/>
      <c r="M148" s="70" t="s">
        <v>554</v>
      </c>
      <c r="N148" s="70" t="s">
        <v>646</v>
      </c>
      <c r="O148" s="2" t="s">
        <v>4</v>
      </c>
      <c r="P148" s="58">
        <v>677</v>
      </c>
      <c r="Q148" s="60" t="s">
        <v>922</v>
      </c>
      <c r="R148" s="60"/>
      <c r="S148" s="60"/>
      <c r="T148" s="60">
        <v>9205.1489999999994</v>
      </c>
      <c r="U148" s="60"/>
      <c r="V148" s="60">
        <v>517.78750000000002</v>
      </c>
      <c r="W148" s="60"/>
      <c r="X148" s="60"/>
      <c r="Y148" s="60"/>
      <c r="Z148" s="60">
        <v>8817.6579999999994</v>
      </c>
      <c r="AA148" s="60">
        <v>8080.5240000000003</v>
      </c>
      <c r="AB148" s="60"/>
      <c r="AC148" s="60"/>
      <c r="AD148" s="60">
        <v>5437.8410000000003</v>
      </c>
      <c r="AE148" s="60"/>
      <c r="AF148" s="60"/>
      <c r="AG148" s="60"/>
      <c r="AH148" s="60">
        <v>7017.5519999999997</v>
      </c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>
        <v>8797.1830000000009</v>
      </c>
      <c r="AX148" s="60"/>
      <c r="AY148" s="60">
        <v>2654.5250000000001</v>
      </c>
      <c r="AZ148" s="60"/>
      <c r="BA148" s="60"/>
      <c r="BB148" s="60"/>
      <c r="BC148" s="60"/>
      <c r="BD148" s="60"/>
      <c r="BE148" s="60"/>
      <c r="BF148" s="60"/>
      <c r="BG148" s="60"/>
      <c r="BH148" s="60"/>
      <c r="BI148" s="60"/>
      <c r="BJ148" s="60"/>
      <c r="BK148" s="60"/>
      <c r="BL148" s="60">
        <v>3784.4409999999998</v>
      </c>
      <c r="BM148" s="60"/>
      <c r="BN148" s="60"/>
      <c r="BO148" s="60"/>
      <c r="BP148" s="60"/>
      <c r="BQ148" s="60"/>
      <c r="BR148" s="60"/>
      <c r="BS148" s="58"/>
      <c r="BT148" s="58"/>
      <c r="BU148" s="58"/>
      <c r="BV148" s="58">
        <v>4436.576</v>
      </c>
      <c r="BW148" s="58"/>
      <c r="BX148" s="58">
        <v>873.92960000000005</v>
      </c>
      <c r="BY148" s="58"/>
      <c r="BZ148" s="58"/>
      <c r="CA148" s="58">
        <v>4499.8760000000002</v>
      </c>
      <c r="CB148" s="58"/>
      <c r="CC148" s="58"/>
      <c r="CD148" s="58"/>
      <c r="CE148" s="58">
        <v>3891.3159999999998</v>
      </c>
      <c r="CF148" s="58"/>
      <c r="CG148" s="58"/>
      <c r="CH148" s="58"/>
      <c r="CI148" s="58"/>
      <c r="CJ148" s="58"/>
      <c r="CK148" s="58"/>
      <c r="CL148" s="58"/>
      <c r="CM148" s="58"/>
      <c r="CN148" s="58"/>
      <c r="CO148" s="58"/>
      <c r="CP148" s="58"/>
      <c r="CQ148" s="58"/>
      <c r="CR148" s="58"/>
      <c r="CS148" s="58"/>
      <c r="CT148" s="58"/>
      <c r="CU148" s="58"/>
      <c r="CV148" s="58"/>
      <c r="CW148" s="58"/>
      <c r="CX148" s="58"/>
      <c r="CY148" s="58">
        <v>6228.2889999999998</v>
      </c>
      <c r="CZ148" s="58"/>
      <c r="DA148" s="58"/>
      <c r="DB148" s="58"/>
      <c r="DC148" s="58"/>
      <c r="DD148" s="58"/>
      <c r="DE148" s="58"/>
      <c r="DF148" s="58"/>
      <c r="DG148" s="58">
        <v>26507.13</v>
      </c>
      <c r="DH148" s="58"/>
      <c r="DI148" s="58"/>
      <c r="DJ148" s="58"/>
      <c r="DK148" s="58"/>
      <c r="DL148" s="58"/>
      <c r="DM148" s="58"/>
      <c r="DN148" s="58"/>
      <c r="DO148" s="58"/>
      <c r="DP148" s="58"/>
      <c r="DQ148" s="58"/>
      <c r="DR148" s="58"/>
      <c r="DS148" s="58"/>
      <c r="DT148" s="58"/>
      <c r="DU148" s="58"/>
      <c r="DV148" s="58"/>
      <c r="DW148" s="58"/>
      <c r="DX148" s="58"/>
      <c r="DY148" s="58"/>
      <c r="DZ148" s="58"/>
      <c r="EA148" s="58"/>
      <c r="EB148" s="58"/>
      <c r="EC148" s="58"/>
      <c r="ED148" s="58"/>
      <c r="EE148" s="58"/>
      <c r="EF148" s="58"/>
      <c r="EG148" s="58"/>
      <c r="EH148" s="58"/>
      <c r="EI148" s="58"/>
      <c r="EJ148" s="58"/>
      <c r="EK148" s="58"/>
      <c r="EL148" s="58"/>
      <c r="EM148" s="58"/>
      <c r="EN148" s="58"/>
      <c r="EO148" s="58"/>
      <c r="EP148" s="58"/>
      <c r="EQ148" s="58"/>
      <c r="ER148" s="58"/>
      <c r="ES148" s="58"/>
      <c r="ET148" s="58"/>
      <c r="EU148" s="58"/>
      <c r="EV148" s="58"/>
      <c r="EW148" s="58"/>
      <c r="EX148" s="58"/>
      <c r="EY148" s="58"/>
      <c r="EZ148" s="58"/>
      <c r="FA148" s="58"/>
      <c r="FB148" s="58"/>
      <c r="FC148" s="58"/>
      <c r="FD148" s="58">
        <v>10160.870000000001</v>
      </c>
      <c r="FE148" s="58"/>
      <c r="FF148" s="58"/>
      <c r="FG148" s="58"/>
      <c r="FH148" s="58"/>
      <c r="FI148" s="58"/>
      <c r="FJ148" s="58"/>
      <c r="FK148" s="58">
        <v>4216.0330000000004</v>
      </c>
      <c r="FL148" s="58"/>
      <c r="FM148" s="58"/>
      <c r="FN148" s="58">
        <v>5140.7439999999997</v>
      </c>
      <c r="FO148" s="58"/>
      <c r="FP148" s="58"/>
      <c r="FQ148" s="58"/>
      <c r="FR148" s="58"/>
      <c r="FS148" s="58">
        <v>9821.2260000000006</v>
      </c>
      <c r="FT148" s="58">
        <v>32789.68</v>
      </c>
      <c r="FU148" s="58"/>
      <c r="FV148" s="58"/>
      <c r="FW148" s="58"/>
      <c r="FX148" s="58"/>
      <c r="FY148" s="58"/>
      <c r="FZ148" s="58"/>
      <c r="GA148" s="58"/>
      <c r="GB148" s="58"/>
      <c r="GC148" s="58"/>
      <c r="GD148" s="58"/>
      <c r="GE148" s="58"/>
      <c r="GF148" s="58">
        <v>11981.04</v>
      </c>
      <c r="GG148" s="58"/>
      <c r="GH148" s="58"/>
      <c r="GI148" s="58"/>
      <c r="GJ148" s="58">
        <v>5224.3459999999995</v>
      </c>
      <c r="GK148" s="58">
        <v>6559.8739999999998</v>
      </c>
      <c r="GL148" s="58"/>
      <c r="GM148" s="58"/>
      <c r="GN148" s="58"/>
      <c r="GO148" s="58"/>
      <c r="GP148" s="58"/>
      <c r="GQ148" s="58"/>
      <c r="GR148" s="58"/>
      <c r="GS148" s="58"/>
      <c r="GT148" s="58"/>
      <c r="GU148" s="58"/>
      <c r="GV148" s="58"/>
      <c r="GW148" s="58"/>
      <c r="GX148" s="58"/>
      <c r="GY148" s="58"/>
      <c r="GZ148" s="58"/>
      <c r="HA148" s="58"/>
      <c r="HB148" s="58"/>
      <c r="HC148" s="58"/>
      <c r="HD148" s="58">
        <v>4022.741</v>
      </c>
      <c r="HE148" s="58"/>
      <c r="HF148" s="58">
        <v>10119.33</v>
      </c>
      <c r="HG148" s="58"/>
      <c r="HH148" s="58"/>
      <c r="HI148" s="58"/>
      <c r="HJ148" s="58"/>
      <c r="HK148" s="58"/>
      <c r="HL148" s="58"/>
      <c r="HM148" s="58"/>
      <c r="HN148" s="58"/>
      <c r="HO148" s="58"/>
      <c r="HP148" s="58"/>
      <c r="HQ148" s="58">
        <v>1363.556</v>
      </c>
      <c r="HR148" s="58"/>
      <c r="HS148" s="58"/>
      <c r="HT148" s="2"/>
    </row>
    <row r="149" spans="1:228" x14ac:dyDescent="0.75">
      <c r="A149" s="95">
        <f t="shared" si="15"/>
        <v>687</v>
      </c>
      <c r="B149" s="2" t="str">
        <f t="shared" si="15"/>
        <v>Pepper (piper spp.)</v>
      </c>
      <c r="C149" s="60">
        <f t="shared" si="14"/>
        <v>2885.5934999999999</v>
      </c>
      <c r="D149" s="40">
        <f t="shared" si="13"/>
        <v>4668.7529999999997</v>
      </c>
      <c r="E149" s="40" t="str">
        <f t="shared" si="13"/>
        <v/>
      </c>
      <c r="F149" s="40">
        <f t="shared" si="13"/>
        <v>1102.434</v>
      </c>
      <c r="G149" s="40" t="str">
        <f t="shared" si="13"/>
        <v/>
      </c>
      <c r="H149" s="40" t="str">
        <f t="shared" si="13"/>
        <v/>
      </c>
      <c r="I149" s="40" t="str">
        <f t="shared" si="13"/>
        <v/>
      </c>
      <c r="J149" s="40" t="str">
        <f t="shared" si="13"/>
        <v/>
      </c>
      <c r="K149" s="40" t="str">
        <f t="shared" si="13"/>
        <v/>
      </c>
      <c r="L149" s="2"/>
      <c r="M149" s="70" t="s">
        <v>556</v>
      </c>
      <c r="N149" s="70" t="s">
        <v>647</v>
      </c>
      <c r="O149" s="2" t="s">
        <v>4</v>
      </c>
      <c r="P149" s="58">
        <v>687</v>
      </c>
      <c r="Q149" s="60" t="s">
        <v>923</v>
      </c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>
        <v>1452.0809999999999</v>
      </c>
      <c r="AP149" s="60">
        <v>1980.922</v>
      </c>
      <c r="AQ149" s="60"/>
      <c r="AR149" s="60">
        <v>27468.7</v>
      </c>
      <c r="AS149" s="60"/>
      <c r="AT149" s="60"/>
      <c r="AU149" s="60"/>
      <c r="AV149" s="60"/>
      <c r="AW149" s="60"/>
      <c r="AX149" s="60"/>
      <c r="AY149" s="60">
        <v>12701.26</v>
      </c>
      <c r="AZ149" s="60">
        <v>14895.5</v>
      </c>
      <c r="BA149" s="60">
        <v>2829.328</v>
      </c>
      <c r="BB149" s="60"/>
      <c r="BC149" s="60"/>
      <c r="BD149" s="60"/>
      <c r="BE149" s="60"/>
      <c r="BF149" s="60"/>
      <c r="BG149" s="60"/>
      <c r="BH149" s="60">
        <v>4668.7529999999997</v>
      </c>
      <c r="BI149" s="60"/>
      <c r="BJ149" s="60"/>
      <c r="BK149" s="60"/>
      <c r="BL149" s="60"/>
      <c r="BM149" s="60"/>
      <c r="BN149" s="60"/>
      <c r="BO149" s="60"/>
      <c r="BP149" s="60"/>
      <c r="BQ149" s="60"/>
      <c r="BR149" s="60">
        <v>2978.85</v>
      </c>
      <c r="BS149" s="58"/>
      <c r="BT149" s="58"/>
      <c r="BU149" s="58"/>
      <c r="BV149" s="58"/>
      <c r="BW149" s="58"/>
      <c r="BX149" s="58">
        <v>1558.481</v>
      </c>
      <c r="BY149" s="58"/>
      <c r="BZ149" s="58"/>
      <c r="CA149" s="58"/>
      <c r="CB149" s="58"/>
      <c r="CC149" s="58"/>
      <c r="CD149" s="58"/>
      <c r="CE149" s="58"/>
      <c r="CF149" s="58"/>
      <c r="CG149" s="58">
        <v>1973.6769999999999</v>
      </c>
      <c r="CH149" s="58"/>
      <c r="CI149" s="58"/>
      <c r="CJ149" s="58"/>
      <c r="CK149" s="58"/>
      <c r="CL149" s="58"/>
      <c r="CM149" s="58"/>
      <c r="CN149" s="58"/>
      <c r="CO149" s="58"/>
      <c r="CP149" s="58"/>
      <c r="CQ149" s="58"/>
      <c r="CR149" s="58"/>
      <c r="CS149" s="58">
        <v>8210.2150000000001</v>
      </c>
      <c r="CT149" s="58"/>
      <c r="CU149" s="58"/>
      <c r="CV149" s="58"/>
      <c r="CW149" s="58">
        <v>6217.0439999999999</v>
      </c>
      <c r="CX149" s="58">
        <v>2722.2579999999998</v>
      </c>
      <c r="CY149" s="58"/>
      <c r="CZ149" s="58"/>
      <c r="DA149" s="58"/>
      <c r="DB149" s="58"/>
      <c r="DC149" s="58"/>
      <c r="DD149" s="58"/>
      <c r="DE149" s="58"/>
      <c r="DF149" s="58"/>
      <c r="DG149" s="58"/>
      <c r="DH149" s="58"/>
      <c r="DI149" s="58">
        <v>13159.48</v>
      </c>
      <c r="DJ149" s="58">
        <v>2817.5740000000001</v>
      </c>
      <c r="DK149" s="58">
        <v>3593.04</v>
      </c>
      <c r="DL149" s="58"/>
      <c r="DM149" s="58"/>
      <c r="DN149" s="58"/>
      <c r="DO149" s="58"/>
      <c r="DP149" s="58"/>
      <c r="DQ149" s="58"/>
      <c r="DR149" s="58"/>
      <c r="DS149" s="58"/>
      <c r="DT149" s="58">
        <v>8772.116</v>
      </c>
      <c r="DU149" s="58"/>
      <c r="DV149" s="58">
        <v>8347.0609999999997</v>
      </c>
      <c r="DW149" s="58"/>
      <c r="DX149" s="58"/>
      <c r="DY149" s="58"/>
      <c r="DZ149" s="58"/>
      <c r="EA149" s="58"/>
      <c r="EB149" s="58"/>
      <c r="EC149" s="58">
        <v>3493.2660000000001</v>
      </c>
      <c r="ED149" s="58"/>
      <c r="EE149" s="58">
        <v>1102.434</v>
      </c>
      <c r="EF149" s="58"/>
      <c r="EG149" s="58"/>
      <c r="EH149" s="58"/>
      <c r="EI149" s="58"/>
      <c r="EJ149" s="58"/>
      <c r="EK149" s="58"/>
      <c r="EL149" s="58"/>
      <c r="EM149" s="58"/>
      <c r="EN149" s="58"/>
      <c r="EO149" s="58"/>
      <c r="EP149" s="58"/>
      <c r="EQ149" s="58"/>
      <c r="ER149" s="58">
        <v>558.09410000000003</v>
      </c>
      <c r="ES149" s="58">
        <v>6806.9930000000004</v>
      </c>
      <c r="ET149" s="58"/>
      <c r="EU149" s="58"/>
      <c r="EV149" s="58">
        <v>750.01509999999996</v>
      </c>
      <c r="EW149" s="58"/>
      <c r="EX149" s="58"/>
      <c r="EY149" s="58"/>
      <c r="EZ149" s="58"/>
      <c r="FA149" s="58"/>
      <c r="FB149" s="58"/>
      <c r="FC149" s="58"/>
      <c r="FD149" s="58"/>
      <c r="FE149" s="58"/>
      <c r="FF149" s="58"/>
      <c r="FG149" s="58"/>
      <c r="FH149" s="58">
        <v>5440.9780000000001</v>
      </c>
      <c r="FI149" s="58">
        <v>8966.5630000000001</v>
      </c>
      <c r="FJ149" s="58"/>
      <c r="FK149" s="58"/>
      <c r="FL149" s="58"/>
      <c r="FM149" s="58"/>
      <c r="FN149" s="58"/>
      <c r="FO149" s="58"/>
      <c r="FP149" s="58"/>
      <c r="FQ149" s="58"/>
      <c r="FR149" s="58"/>
      <c r="FS149" s="58"/>
      <c r="FT149" s="58"/>
      <c r="FU149" s="58"/>
      <c r="FV149" s="58"/>
      <c r="FW149" s="58"/>
      <c r="FX149" s="58"/>
      <c r="FY149" s="58"/>
      <c r="FZ149" s="58"/>
      <c r="GA149" s="58"/>
      <c r="GB149" s="58"/>
      <c r="GC149" s="58"/>
      <c r="GD149" s="58"/>
      <c r="GE149" s="58"/>
      <c r="GF149" s="58"/>
      <c r="GG149" s="58"/>
      <c r="GH149" s="58"/>
      <c r="GI149" s="58"/>
      <c r="GJ149" s="58"/>
      <c r="GK149" s="58"/>
      <c r="GL149" s="58"/>
      <c r="GM149" s="58"/>
      <c r="GN149" s="58"/>
      <c r="GO149" s="58"/>
      <c r="GP149" s="58"/>
      <c r="GQ149" s="58"/>
      <c r="GR149" s="58">
        <v>9114.9979999999996</v>
      </c>
      <c r="GS149" s="58">
        <v>3377.3980000000001</v>
      </c>
      <c r="GT149" s="58"/>
      <c r="GU149" s="58"/>
      <c r="GV149" s="58"/>
      <c r="GW149" s="58"/>
      <c r="GX149" s="58"/>
      <c r="GY149" s="58"/>
      <c r="GZ149" s="58"/>
      <c r="HA149" s="58"/>
      <c r="HB149" s="58"/>
      <c r="HC149" s="58"/>
      <c r="HD149" s="58"/>
      <c r="HE149" s="58"/>
      <c r="HF149" s="58"/>
      <c r="HG149" s="58"/>
      <c r="HH149" s="58"/>
      <c r="HI149" s="58"/>
      <c r="HJ149" s="58"/>
      <c r="HK149" s="58"/>
      <c r="HL149" s="58">
        <v>7889.64</v>
      </c>
      <c r="HM149" s="58"/>
      <c r="HN149" s="58"/>
      <c r="HO149" s="58"/>
      <c r="HP149" s="58"/>
      <c r="HQ149" s="58"/>
      <c r="HR149" s="58"/>
      <c r="HS149" s="58"/>
      <c r="HT149" s="2"/>
    </row>
    <row r="150" spans="1:228" x14ac:dyDescent="0.75">
      <c r="A150" s="95">
        <f t="shared" si="15"/>
        <v>689</v>
      </c>
      <c r="B150" s="2" t="str">
        <f t="shared" si="15"/>
        <v>Chillies and peppers, dry</v>
      </c>
      <c r="C150" s="60">
        <f t="shared" si="14"/>
        <v>1100.5540000000001</v>
      </c>
      <c r="D150" s="40" t="str">
        <f t="shared" si="13"/>
        <v/>
      </c>
      <c r="E150" s="40" t="str">
        <f t="shared" si="13"/>
        <v/>
      </c>
      <c r="F150" s="40">
        <f t="shared" si="13"/>
        <v>1100.5540000000001</v>
      </c>
      <c r="G150" s="40" t="str">
        <f t="shared" si="13"/>
        <v/>
      </c>
      <c r="H150" s="40" t="str">
        <f t="shared" si="13"/>
        <v/>
      </c>
      <c r="I150" s="40" t="str">
        <f t="shared" si="13"/>
        <v/>
      </c>
      <c r="J150" s="40" t="str">
        <f t="shared" si="13"/>
        <v/>
      </c>
      <c r="K150" s="40" t="str">
        <f t="shared" si="13"/>
        <v/>
      </c>
      <c r="L150" s="2"/>
      <c r="M150" s="70" t="s">
        <v>461</v>
      </c>
      <c r="N150" s="70" t="s">
        <v>494</v>
      </c>
      <c r="O150" s="2" t="s">
        <v>4</v>
      </c>
      <c r="P150" s="58">
        <v>689</v>
      </c>
      <c r="Q150" s="60" t="s">
        <v>924</v>
      </c>
      <c r="R150" s="60"/>
      <c r="S150" s="60"/>
      <c r="T150" s="60"/>
      <c r="U150" s="60"/>
      <c r="V150" s="60">
        <v>252.42670000000001</v>
      </c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>
        <v>2730.75</v>
      </c>
      <c r="AH150" s="60">
        <v>1429.941</v>
      </c>
      <c r="AI150" s="60"/>
      <c r="AJ150" s="60"/>
      <c r="AK150" s="60">
        <v>1866.6669999999999</v>
      </c>
      <c r="AL150" s="60"/>
      <c r="AM150" s="60"/>
      <c r="AN150" s="60"/>
      <c r="AO150" s="60"/>
      <c r="AP150" s="60"/>
      <c r="AQ150" s="60"/>
      <c r="AR150" s="60"/>
      <c r="AS150" s="60">
        <v>1528.952</v>
      </c>
      <c r="AT150" s="60"/>
      <c r="AU150" s="60"/>
      <c r="AV150" s="60"/>
      <c r="AW150" s="60"/>
      <c r="AX150" s="60"/>
      <c r="AY150" s="60">
        <v>691.39829999999995</v>
      </c>
      <c r="AZ150" s="60">
        <v>2405.002</v>
      </c>
      <c r="BA150" s="60">
        <v>4098.8389999999999</v>
      </c>
      <c r="BB150" s="60"/>
      <c r="BC150" s="60"/>
      <c r="BD150" s="60"/>
      <c r="BE150" s="60"/>
      <c r="BF150" s="60"/>
      <c r="BG150" s="60">
        <v>1726.451</v>
      </c>
      <c r="BH150" s="60"/>
      <c r="BI150" s="60"/>
      <c r="BJ150" s="60"/>
      <c r="BK150" s="60"/>
      <c r="BL150" s="60"/>
      <c r="BM150" s="60"/>
      <c r="BN150" s="60"/>
      <c r="BO150" s="60"/>
      <c r="BP150" s="60"/>
      <c r="BQ150" s="60">
        <v>852.85580000000004</v>
      </c>
      <c r="BR150" s="60"/>
      <c r="BS150" s="58">
        <v>394.31569999999999</v>
      </c>
      <c r="BT150" s="58"/>
      <c r="BU150" s="58"/>
      <c r="BV150" s="58">
        <v>2862.5839999999998</v>
      </c>
      <c r="BW150" s="58"/>
      <c r="BX150" s="58">
        <v>623.50729999999999</v>
      </c>
      <c r="BY150" s="58"/>
      <c r="BZ150" s="58"/>
      <c r="CA150" s="58"/>
      <c r="CB150" s="58"/>
      <c r="CC150" s="58"/>
      <c r="CD150" s="58"/>
      <c r="CE150" s="58"/>
      <c r="CF150" s="58"/>
      <c r="CG150" s="58">
        <v>346.96179999999998</v>
      </c>
      <c r="CH150" s="58"/>
      <c r="CI150" s="58"/>
      <c r="CJ150" s="58"/>
      <c r="CK150" s="58"/>
      <c r="CL150" s="58"/>
      <c r="CM150" s="58">
        <v>2217.3510000000001</v>
      </c>
      <c r="CN150" s="58"/>
      <c r="CO150" s="58"/>
      <c r="CP150" s="58"/>
      <c r="CQ150" s="58"/>
      <c r="CR150" s="58"/>
      <c r="CS150" s="58"/>
      <c r="CT150" s="58"/>
      <c r="CU150" s="58"/>
      <c r="CV150" s="58">
        <v>407.00450000000001</v>
      </c>
      <c r="CW150" s="58"/>
      <c r="CX150" s="58">
        <v>1432.0150000000001</v>
      </c>
      <c r="CY150" s="58"/>
      <c r="CZ150" s="58">
        <v>292.29910000000001</v>
      </c>
      <c r="DA150" s="58"/>
      <c r="DB150" s="58"/>
      <c r="DC150" s="58"/>
      <c r="DD150" s="58"/>
      <c r="DE150" s="58">
        <v>3631.4740000000002</v>
      </c>
      <c r="DF150" s="58"/>
      <c r="DG150" s="58"/>
      <c r="DH150" s="58">
        <v>2678.895</v>
      </c>
      <c r="DI150" s="58">
        <v>422.45339999999999</v>
      </c>
      <c r="DJ150" s="58">
        <v>1127.376</v>
      </c>
      <c r="DK150" s="58">
        <v>822.41390000000001</v>
      </c>
      <c r="DL150" s="58"/>
      <c r="DM150" s="58"/>
      <c r="DN150" s="58"/>
      <c r="DO150" s="58"/>
      <c r="DP150" s="58">
        <v>3310.47</v>
      </c>
      <c r="DQ150" s="58"/>
      <c r="DR150" s="58"/>
      <c r="DS150" s="58"/>
      <c r="DT150" s="58"/>
      <c r="DU150" s="58"/>
      <c r="DV150" s="58"/>
      <c r="DW150" s="58"/>
      <c r="DX150" s="58"/>
      <c r="DY150" s="58"/>
      <c r="DZ150" s="58"/>
      <c r="EA150" s="58">
        <v>885.13710000000003</v>
      </c>
      <c r="EB150" s="58"/>
      <c r="EC150" s="58">
        <v>1195.2539999999999</v>
      </c>
      <c r="ED150" s="58"/>
      <c r="EE150" s="58">
        <v>1100.5540000000001</v>
      </c>
      <c r="EF150" s="58"/>
      <c r="EG150" s="58">
        <v>4309.5929999999998</v>
      </c>
      <c r="EH150" s="58">
        <v>1044.8579999999999</v>
      </c>
      <c r="EI150" s="58"/>
      <c r="EJ150" s="58"/>
      <c r="EK150" s="58"/>
      <c r="EL150" s="58"/>
      <c r="EM150" s="58"/>
      <c r="EN150" s="58"/>
      <c r="EO150" s="58"/>
      <c r="EP150" s="58"/>
      <c r="EQ150" s="58"/>
      <c r="ER150" s="58">
        <v>603.62509999999997</v>
      </c>
      <c r="ES150" s="58">
        <v>2443.8879999999999</v>
      </c>
      <c r="ET150" s="58"/>
      <c r="EU150" s="58"/>
      <c r="EV150" s="58">
        <v>1720.6959999999999</v>
      </c>
      <c r="EW150" s="58">
        <v>365.85070000000002</v>
      </c>
      <c r="EX150" s="58"/>
      <c r="EY150" s="58"/>
      <c r="EZ150" s="58"/>
      <c r="FA150" s="58"/>
      <c r="FB150" s="58">
        <v>405.85419999999999</v>
      </c>
      <c r="FC150" s="58"/>
      <c r="FD150" s="58"/>
      <c r="FE150" s="58"/>
      <c r="FF150" s="58">
        <v>760.56380000000001</v>
      </c>
      <c r="FG150" s="58"/>
      <c r="FH150" s="58">
        <v>3082.8719999999998</v>
      </c>
      <c r="FI150" s="58"/>
      <c r="FJ150" s="58"/>
      <c r="FK150" s="58"/>
      <c r="FL150" s="58"/>
      <c r="FM150" s="58"/>
      <c r="FN150" s="58"/>
      <c r="FO150" s="58"/>
      <c r="FP150" s="58"/>
      <c r="FQ150" s="58"/>
      <c r="FR150" s="58"/>
      <c r="FS150" s="58">
        <v>1574.0329999999999</v>
      </c>
      <c r="FT150" s="58"/>
      <c r="FU150" s="58"/>
      <c r="FV150" s="58"/>
      <c r="FW150" s="58"/>
      <c r="FX150" s="58"/>
      <c r="FY150" s="58"/>
      <c r="FZ150" s="58"/>
      <c r="GA150" s="58"/>
      <c r="GB150" s="58"/>
      <c r="GC150" s="58"/>
      <c r="GD150" s="58"/>
      <c r="GE150" s="58"/>
      <c r="GF150" s="58"/>
      <c r="GG150" s="58"/>
      <c r="GH150" s="58"/>
      <c r="GI150" s="58"/>
      <c r="GJ150" s="58"/>
      <c r="GK150" s="58">
        <v>459.56700000000001</v>
      </c>
      <c r="GL150" s="58"/>
      <c r="GM150" s="58"/>
      <c r="GN150" s="58"/>
      <c r="GO150" s="58"/>
      <c r="GP150" s="58"/>
      <c r="GQ150" s="58">
        <v>3422.4009999999998</v>
      </c>
      <c r="GR150" s="58">
        <v>2279.4119999999998</v>
      </c>
      <c r="GS150" s="58"/>
      <c r="GT150" s="58"/>
      <c r="GU150" s="58"/>
      <c r="GV150" s="58"/>
      <c r="GW150" s="58"/>
      <c r="GX150" s="58"/>
      <c r="GY150" s="58">
        <v>674.78179999999998</v>
      </c>
      <c r="GZ150" s="58">
        <v>2214.431</v>
      </c>
      <c r="HA150" s="58"/>
      <c r="HB150" s="58"/>
      <c r="HC150" s="58"/>
      <c r="HD150" s="58"/>
      <c r="HE150" s="58"/>
      <c r="HF150" s="58"/>
      <c r="HG150" s="58"/>
      <c r="HH150" s="58"/>
      <c r="HI150" s="58"/>
      <c r="HJ150" s="58"/>
      <c r="HK150" s="58"/>
      <c r="HL150" s="58">
        <v>891.65539999999999</v>
      </c>
      <c r="HM150" s="58"/>
      <c r="HN150" s="58"/>
      <c r="HO150" s="58"/>
      <c r="HP150" s="58"/>
      <c r="HQ150" s="58">
        <v>788.08550000000002</v>
      </c>
      <c r="HR150" s="58"/>
      <c r="HS150" s="58"/>
      <c r="HT150" s="2"/>
    </row>
    <row r="151" spans="1:228" x14ac:dyDescent="0.75">
      <c r="A151" s="95">
        <f t="shared" si="15"/>
        <v>692</v>
      </c>
      <c r="B151" s="2" t="str">
        <f t="shared" si="15"/>
        <v>Vanilla</v>
      </c>
      <c r="C151" s="60">
        <f t="shared" si="14"/>
        <v>5790.9859999999999</v>
      </c>
      <c r="D151" s="40" t="str">
        <f t="shared" si="13"/>
        <v/>
      </c>
      <c r="E151" s="40" t="str">
        <f t="shared" si="13"/>
        <v/>
      </c>
      <c r="F151" s="40">
        <f t="shared" si="13"/>
        <v>5790.9859999999999</v>
      </c>
      <c r="G151" s="40" t="str">
        <f t="shared" si="13"/>
        <v/>
      </c>
      <c r="H151" s="40" t="str">
        <f t="shared" si="13"/>
        <v/>
      </c>
      <c r="I151" s="40" t="str">
        <f t="shared" si="13"/>
        <v/>
      </c>
      <c r="J151" s="40" t="str">
        <f t="shared" si="13"/>
        <v/>
      </c>
      <c r="K151" s="40" t="str">
        <f t="shared" si="13"/>
        <v/>
      </c>
      <c r="L151" s="2"/>
      <c r="M151" s="70" t="s">
        <v>609</v>
      </c>
      <c r="N151" s="70" t="s">
        <v>673</v>
      </c>
      <c r="O151" s="2" t="s">
        <v>4</v>
      </c>
      <c r="P151" s="58">
        <v>692</v>
      </c>
      <c r="Q151" s="60" t="s">
        <v>925</v>
      </c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>
        <v>9402.9079999999994</v>
      </c>
      <c r="AZ151" s="60"/>
      <c r="BA151" s="60"/>
      <c r="BB151" s="60"/>
      <c r="BC151" s="60"/>
      <c r="BD151" s="60"/>
      <c r="BE151" s="60"/>
      <c r="BF151" s="60"/>
      <c r="BG151" s="60"/>
      <c r="BH151" s="60"/>
      <c r="BI151" s="60"/>
      <c r="BJ151" s="60"/>
      <c r="BK151" s="60"/>
      <c r="BL151" s="60"/>
      <c r="BM151" s="60"/>
      <c r="BN151" s="60"/>
      <c r="BO151" s="60"/>
      <c r="BP151" s="60"/>
      <c r="BQ151" s="60"/>
      <c r="BR151" s="60"/>
      <c r="BS151" s="58"/>
      <c r="BT151" s="58"/>
      <c r="BU151" s="58"/>
      <c r="BV151" s="58"/>
      <c r="BW151" s="58"/>
      <c r="BX151" s="58"/>
      <c r="BY151" s="58"/>
      <c r="BZ151" s="58"/>
      <c r="CA151" s="58"/>
      <c r="CB151" s="58"/>
      <c r="CC151" s="58"/>
      <c r="CD151" s="58"/>
      <c r="CE151" s="58"/>
      <c r="CF151" s="58"/>
      <c r="CG151" s="58"/>
      <c r="CH151" s="58"/>
      <c r="CI151" s="58"/>
      <c r="CJ151" s="58"/>
      <c r="CK151" s="58"/>
      <c r="CL151" s="58"/>
      <c r="CM151" s="58"/>
      <c r="CN151" s="58"/>
      <c r="CO151" s="58"/>
      <c r="CP151" s="58"/>
      <c r="CQ151" s="58"/>
      <c r="CR151" s="58"/>
      <c r="CS151" s="58"/>
      <c r="CT151" s="58"/>
      <c r="CU151" s="58"/>
      <c r="CV151" s="58"/>
      <c r="CW151" s="58">
        <v>541.86059999999998</v>
      </c>
      <c r="CX151" s="58"/>
      <c r="CY151" s="58"/>
      <c r="CZ151" s="58"/>
      <c r="DA151" s="58"/>
      <c r="DB151" s="58"/>
      <c r="DC151" s="58"/>
      <c r="DD151" s="58"/>
      <c r="DE151" s="58"/>
      <c r="DF151" s="58"/>
      <c r="DG151" s="58"/>
      <c r="DH151" s="58"/>
      <c r="DI151" s="58">
        <v>954.8587</v>
      </c>
      <c r="DJ151" s="58"/>
      <c r="DK151" s="58"/>
      <c r="DL151" s="58"/>
      <c r="DM151" s="58"/>
      <c r="DN151" s="58"/>
      <c r="DO151" s="58"/>
      <c r="DP151" s="58"/>
      <c r="DQ151" s="58"/>
      <c r="DR151" s="58"/>
      <c r="DS151" s="58"/>
      <c r="DT151" s="58"/>
      <c r="DU151" s="58"/>
      <c r="DV151" s="58"/>
      <c r="DW151" s="58"/>
      <c r="DX151" s="58"/>
      <c r="DY151" s="58"/>
      <c r="DZ151" s="58"/>
      <c r="EA151" s="58"/>
      <c r="EB151" s="58"/>
      <c r="EC151" s="58">
        <v>1106.953</v>
      </c>
      <c r="ED151" s="58"/>
      <c r="EE151" s="58">
        <v>5790.9859999999999</v>
      </c>
      <c r="EF151" s="58"/>
      <c r="EG151" s="58"/>
      <c r="EH151" s="58"/>
      <c r="EI151" s="58"/>
      <c r="EJ151" s="58"/>
      <c r="EK151" s="58"/>
      <c r="EL151" s="58"/>
      <c r="EM151" s="58"/>
      <c r="EN151" s="58"/>
      <c r="EO151" s="58"/>
      <c r="EP151" s="58"/>
      <c r="EQ151" s="58"/>
      <c r="ER151" s="58">
        <v>979.42859999999996</v>
      </c>
      <c r="ES151" s="58"/>
      <c r="ET151" s="58"/>
      <c r="EU151" s="58"/>
      <c r="EV151" s="58"/>
      <c r="EW151" s="58"/>
      <c r="EX151" s="58"/>
      <c r="EY151" s="58"/>
      <c r="EZ151" s="58"/>
      <c r="FA151" s="58"/>
      <c r="FB151" s="58"/>
      <c r="FC151" s="58"/>
      <c r="FD151" s="58"/>
      <c r="FE151" s="58"/>
      <c r="FF151" s="58"/>
      <c r="FG151" s="58"/>
      <c r="FH151" s="58"/>
      <c r="FI151" s="58"/>
      <c r="FJ151" s="58"/>
      <c r="FK151" s="58"/>
      <c r="FL151" s="58"/>
      <c r="FM151" s="58"/>
      <c r="FN151" s="58"/>
      <c r="FO151" s="58"/>
      <c r="FP151" s="58"/>
      <c r="FQ151" s="58"/>
      <c r="FR151" s="58"/>
      <c r="FS151" s="58"/>
      <c r="FT151" s="58"/>
      <c r="FU151" s="58"/>
      <c r="FV151" s="58"/>
      <c r="FW151" s="58"/>
      <c r="FX151" s="58"/>
      <c r="FY151" s="58"/>
      <c r="FZ151" s="58"/>
      <c r="GA151" s="58"/>
      <c r="GB151" s="58"/>
      <c r="GC151" s="58"/>
      <c r="GD151" s="58"/>
      <c r="GE151" s="58"/>
      <c r="GF151" s="58"/>
      <c r="GG151" s="58"/>
      <c r="GH151" s="58"/>
      <c r="GI151" s="58"/>
      <c r="GJ151" s="58"/>
      <c r="GK151" s="58"/>
      <c r="GL151" s="58"/>
      <c r="GM151" s="58"/>
      <c r="GN151" s="58"/>
      <c r="GO151" s="58"/>
      <c r="GP151" s="58"/>
      <c r="GQ151" s="58"/>
      <c r="GR151" s="58"/>
      <c r="GS151" s="58"/>
      <c r="GT151" s="58"/>
      <c r="GU151" s="58"/>
      <c r="GV151" s="58"/>
      <c r="GW151" s="58"/>
      <c r="GX151" s="58"/>
      <c r="GY151" s="58"/>
      <c r="GZ151" s="58">
        <v>12850.05</v>
      </c>
      <c r="HA151" s="58"/>
      <c r="HB151" s="58"/>
      <c r="HC151" s="58"/>
      <c r="HD151" s="58"/>
      <c r="HE151" s="58"/>
      <c r="HF151" s="58"/>
      <c r="HG151" s="58"/>
      <c r="HH151" s="58"/>
      <c r="HI151" s="58"/>
      <c r="HJ151" s="58"/>
      <c r="HK151" s="58"/>
      <c r="HL151" s="58"/>
      <c r="HM151" s="58"/>
      <c r="HN151" s="58"/>
      <c r="HO151" s="58"/>
      <c r="HP151" s="58"/>
      <c r="HQ151" s="58"/>
      <c r="HR151" s="58"/>
      <c r="HS151" s="58"/>
      <c r="HT151" s="2"/>
    </row>
    <row r="152" spans="1:228" x14ac:dyDescent="0.75">
      <c r="A152" s="95">
        <f t="shared" si="15"/>
        <v>693</v>
      </c>
      <c r="B152" s="2" t="str">
        <f t="shared" si="15"/>
        <v>Cinnamon (canella)</v>
      </c>
      <c r="C152" s="60">
        <f t="shared" si="14"/>
        <v>0</v>
      </c>
      <c r="D152" s="40" t="str">
        <f t="shared" si="13"/>
        <v/>
      </c>
      <c r="E152" s="40" t="str">
        <f t="shared" si="13"/>
        <v/>
      </c>
      <c r="F152" s="40" t="str">
        <f t="shared" si="13"/>
        <v/>
      </c>
      <c r="G152" s="40" t="str">
        <f t="shared" si="13"/>
        <v/>
      </c>
      <c r="H152" s="40" t="str">
        <f t="shared" si="13"/>
        <v/>
      </c>
      <c r="I152" s="40" t="str">
        <f t="shared" si="13"/>
        <v/>
      </c>
      <c r="J152" s="40" t="str">
        <f t="shared" si="13"/>
        <v/>
      </c>
      <c r="K152" s="40" t="str">
        <f t="shared" si="13"/>
        <v/>
      </c>
      <c r="L152" s="2"/>
      <c r="M152" s="70" t="s">
        <v>1038</v>
      </c>
      <c r="N152" s="70" t="s">
        <v>1072</v>
      </c>
      <c r="O152" s="2" t="s">
        <v>4</v>
      </c>
      <c r="P152" s="58">
        <v>693</v>
      </c>
      <c r="Q152" s="60" t="s">
        <v>926</v>
      </c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>
        <v>3485.2249999999999</v>
      </c>
      <c r="AZ152" s="60"/>
      <c r="BA152" s="60"/>
      <c r="BB152" s="60"/>
      <c r="BC152" s="60"/>
      <c r="BD152" s="60"/>
      <c r="BE152" s="60"/>
      <c r="BF152" s="60"/>
      <c r="BG152" s="60"/>
      <c r="BH152" s="60"/>
      <c r="BI152" s="60"/>
      <c r="BJ152" s="60"/>
      <c r="BK152" s="60"/>
      <c r="BL152" s="60"/>
      <c r="BM152" s="60"/>
      <c r="BN152" s="60"/>
      <c r="BO152" s="60"/>
      <c r="BP152" s="60"/>
      <c r="BQ152" s="60"/>
      <c r="BR152" s="60"/>
      <c r="BS152" s="58"/>
      <c r="BT152" s="58"/>
      <c r="BU152" s="58"/>
      <c r="BV152" s="58"/>
      <c r="BW152" s="58"/>
      <c r="BX152" s="58"/>
      <c r="BY152" s="58"/>
      <c r="BZ152" s="58"/>
      <c r="CA152" s="58"/>
      <c r="CB152" s="58"/>
      <c r="CC152" s="58"/>
      <c r="CD152" s="58"/>
      <c r="CE152" s="58"/>
      <c r="CF152" s="58"/>
      <c r="CG152" s="58"/>
      <c r="CH152" s="58"/>
      <c r="CI152" s="58"/>
      <c r="CJ152" s="58"/>
      <c r="CK152" s="58"/>
      <c r="CL152" s="58"/>
      <c r="CM152" s="58"/>
      <c r="CN152" s="58"/>
      <c r="CO152" s="58"/>
      <c r="CP152" s="58"/>
      <c r="CQ152" s="58"/>
      <c r="CR152" s="58"/>
      <c r="CS152" s="58"/>
      <c r="CT152" s="58"/>
      <c r="CU152" s="58"/>
      <c r="CV152" s="58"/>
      <c r="CW152" s="58">
        <v>2653.721</v>
      </c>
      <c r="CX152" s="58"/>
      <c r="CY152" s="58"/>
      <c r="CZ152" s="58"/>
      <c r="DA152" s="58"/>
      <c r="DB152" s="58"/>
      <c r="DC152" s="58"/>
      <c r="DD152" s="58"/>
      <c r="DE152" s="58"/>
      <c r="DF152" s="58"/>
      <c r="DG152" s="58"/>
      <c r="DH152" s="58"/>
      <c r="DI152" s="58"/>
      <c r="DJ152" s="58"/>
      <c r="DK152" s="58"/>
      <c r="DL152" s="58"/>
      <c r="DM152" s="58"/>
      <c r="DN152" s="58"/>
      <c r="DO152" s="58"/>
      <c r="DP152" s="58"/>
      <c r="DQ152" s="58"/>
      <c r="DR152" s="58"/>
      <c r="DS152" s="58"/>
      <c r="DT152" s="58"/>
      <c r="DU152" s="58"/>
      <c r="DV152" s="58">
        <v>8325.7009999999991</v>
      </c>
      <c r="DW152" s="58"/>
      <c r="DX152" s="58"/>
      <c r="DY152" s="58"/>
      <c r="DZ152" s="58"/>
      <c r="EA152" s="58"/>
      <c r="EB152" s="58"/>
      <c r="EC152" s="58">
        <v>15338.14</v>
      </c>
      <c r="ED152" s="58"/>
      <c r="EE152" s="58"/>
      <c r="EF152" s="58"/>
      <c r="EG152" s="58"/>
      <c r="EH152" s="58"/>
      <c r="EI152" s="58"/>
      <c r="EJ152" s="58"/>
      <c r="EK152" s="58"/>
      <c r="EL152" s="58"/>
      <c r="EM152" s="58"/>
      <c r="EN152" s="58"/>
      <c r="EO152" s="58"/>
      <c r="EP152" s="58"/>
      <c r="EQ152" s="58"/>
      <c r="ER152" s="58"/>
      <c r="ES152" s="58"/>
      <c r="ET152" s="58"/>
      <c r="EU152" s="58"/>
      <c r="EV152" s="58"/>
      <c r="EW152" s="58"/>
      <c r="EX152" s="58"/>
      <c r="EY152" s="58"/>
      <c r="EZ152" s="58"/>
      <c r="FA152" s="58"/>
      <c r="FB152" s="58"/>
      <c r="FC152" s="58"/>
      <c r="FD152" s="58"/>
      <c r="FE152" s="58"/>
      <c r="FF152" s="58"/>
      <c r="FG152" s="58"/>
      <c r="FH152" s="58"/>
      <c r="FI152" s="58"/>
      <c r="FJ152" s="58"/>
      <c r="FK152" s="58"/>
      <c r="FL152" s="58"/>
      <c r="FM152" s="58"/>
      <c r="FN152" s="58"/>
      <c r="FO152" s="58"/>
      <c r="FP152" s="58"/>
      <c r="FQ152" s="58"/>
      <c r="FR152" s="58"/>
      <c r="FS152" s="58"/>
      <c r="FT152" s="58"/>
      <c r="FU152" s="58"/>
      <c r="FV152" s="58"/>
      <c r="FW152" s="58"/>
      <c r="FX152" s="58"/>
      <c r="FY152" s="58"/>
      <c r="FZ152" s="58"/>
      <c r="GA152" s="58"/>
      <c r="GB152" s="58"/>
      <c r="GC152" s="58"/>
      <c r="GD152" s="58"/>
      <c r="GE152" s="58"/>
      <c r="GF152" s="58"/>
      <c r="GG152" s="58"/>
      <c r="GH152" s="58"/>
      <c r="GI152" s="58"/>
      <c r="GJ152" s="58"/>
      <c r="GK152" s="58"/>
      <c r="GL152" s="58"/>
      <c r="GM152" s="58"/>
      <c r="GN152" s="58">
        <v>133.61940000000001</v>
      </c>
      <c r="GO152" s="58"/>
      <c r="GP152" s="58"/>
      <c r="GQ152" s="58"/>
      <c r="GR152" s="58"/>
      <c r="GS152" s="58"/>
      <c r="GT152" s="58"/>
      <c r="GU152" s="58"/>
      <c r="GV152" s="58"/>
      <c r="GW152" s="58"/>
      <c r="GX152" s="58"/>
      <c r="GY152" s="58"/>
      <c r="GZ152" s="58"/>
      <c r="HA152" s="58"/>
      <c r="HB152" s="58"/>
      <c r="HC152" s="58"/>
      <c r="HD152" s="58"/>
      <c r="HE152" s="58"/>
      <c r="HF152" s="58"/>
      <c r="HG152" s="58"/>
      <c r="HH152" s="58"/>
      <c r="HI152" s="58"/>
      <c r="HJ152" s="58"/>
      <c r="HK152" s="58"/>
      <c r="HL152" s="58">
        <v>1018.997</v>
      </c>
      <c r="HM152" s="58"/>
      <c r="HN152" s="58"/>
      <c r="HO152" s="58"/>
      <c r="HP152" s="58"/>
      <c r="HQ152" s="58"/>
      <c r="HR152" s="58"/>
      <c r="HS152" s="58"/>
      <c r="HT152" s="2"/>
    </row>
    <row r="153" spans="1:228" x14ac:dyDescent="0.75">
      <c r="A153" s="95">
        <f t="shared" si="15"/>
        <v>698</v>
      </c>
      <c r="B153" s="2" t="str">
        <f t="shared" si="15"/>
        <v>Cloves</v>
      </c>
      <c r="C153" s="60">
        <f t="shared" si="14"/>
        <v>0</v>
      </c>
      <c r="D153" s="40" t="str">
        <f t="shared" si="13"/>
        <v/>
      </c>
      <c r="E153" s="40" t="str">
        <f t="shared" si="13"/>
        <v/>
      </c>
      <c r="F153" s="40" t="str">
        <f t="shared" si="13"/>
        <v/>
      </c>
      <c r="G153" s="40" t="str">
        <f t="shared" si="13"/>
        <v/>
      </c>
      <c r="H153" s="40" t="str">
        <f t="shared" si="13"/>
        <v/>
      </c>
      <c r="I153" s="40" t="str">
        <f t="shared" si="13"/>
        <v/>
      </c>
      <c r="J153" s="40" t="str">
        <f t="shared" si="13"/>
        <v/>
      </c>
      <c r="K153" s="40" t="str">
        <f t="shared" si="13"/>
        <v/>
      </c>
      <c r="L153" s="2"/>
      <c r="M153" s="70" t="s">
        <v>438</v>
      </c>
      <c r="N153" s="70" t="s">
        <v>455</v>
      </c>
      <c r="O153" s="2" t="s">
        <v>4</v>
      </c>
      <c r="P153" s="58">
        <v>698</v>
      </c>
      <c r="Q153" s="60" t="s">
        <v>927</v>
      </c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>
        <v>2631.0790000000002</v>
      </c>
      <c r="AZ153" s="60"/>
      <c r="BA153" s="60"/>
      <c r="BB153" s="60"/>
      <c r="BC153" s="60"/>
      <c r="BD153" s="60"/>
      <c r="BE153" s="60"/>
      <c r="BF153" s="60"/>
      <c r="BG153" s="60"/>
      <c r="BH153" s="60"/>
      <c r="BI153" s="60"/>
      <c r="BJ153" s="60"/>
      <c r="BK153" s="60"/>
      <c r="BL153" s="60"/>
      <c r="BM153" s="60"/>
      <c r="BN153" s="60"/>
      <c r="BO153" s="60"/>
      <c r="BP153" s="60"/>
      <c r="BQ153" s="60"/>
      <c r="BR153" s="60"/>
      <c r="BS153" s="58"/>
      <c r="BT153" s="58"/>
      <c r="BU153" s="58"/>
      <c r="BV153" s="58"/>
      <c r="BW153" s="58"/>
      <c r="BX153" s="58"/>
      <c r="BY153" s="58"/>
      <c r="BZ153" s="58"/>
      <c r="CA153" s="58"/>
      <c r="CB153" s="58"/>
      <c r="CC153" s="58"/>
      <c r="CD153" s="58"/>
      <c r="CE153" s="58"/>
      <c r="CF153" s="58"/>
      <c r="CG153" s="58"/>
      <c r="CH153" s="58"/>
      <c r="CI153" s="58"/>
      <c r="CJ153" s="58"/>
      <c r="CK153" s="58"/>
      <c r="CL153" s="58"/>
      <c r="CM153" s="58"/>
      <c r="CN153" s="58"/>
      <c r="CO153" s="58"/>
      <c r="CP153" s="58"/>
      <c r="CQ153" s="58"/>
      <c r="CR153" s="58"/>
      <c r="CS153" s="58"/>
      <c r="CT153" s="58"/>
      <c r="CU153" s="58"/>
      <c r="CV153" s="58"/>
      <c r="CW153" s="58">
        <v>472.1728</v>
      </c>
      <c r="CX153" s="58"/>
      <c r="CY153" s="58"/>
      <c r="CZ153" s="58"/>
      <c r="DA153" s="58"/>
      <c r="DB153" s="58"/>
      <c r="DC153" s="58"/>
      <c r="DD153" s="58"/>
      <c r="DE153" s="58"/>
      <c r="DF153" s="58"/>
      <c r="DG153" s="58"/>
      <c r="DH153" s="58"/>
      <c r="DI153" s="58">
        <v>2213.61</v>
      </c>
      <c r="DJ153" s="58"/>
      <c r="DK153" s="58"/>
      <c r="DL153" s="58"/>
      <c r="DM153" s="58"/>
      <c r="DN153" s="58"/>
      <c r="DO153" s="58"/>
      <c r="DP153" s="58"/>
      <c r="DQ153" s="58"/>
      <c r="DR153" s="58"/>
      <c r="DS153" s="58"/>
      <c r="DT153" s="58"/>
      <c r="DU153" s="58"/>
      <c r="DV153" s="58">
        <v>7708.585</v>
      </c>
      <c r="DW153" s="58"/>
      <c r="DX153" s="58"/>
      <c r="DY153" s="58"/>
      <c r="DZ153" s="58"/>
      <c r="EA153" s="58"/>
      <c r="EB153" s="58"/>
      <c r="EC153" s="58">
        <v>3395.5859999999998</v>
      </c>
      <c r="ED153" s="58"/>
      <c r="EE153" s="58"/>
      <c r="EF153" s="58"/>
      <c r="EG153" s="58"/>
      <c r="EH153" s="58"/>
      <c r="EI153" s="58"/>
      <c r="EJ153" s="58"/>
      <c r="EK153" s="58"/>
      <c r="EL153" s="58"/>
      <c r="EM153" s="58"/>
      <c r="EN153" s="58"/>
      <c r="EO153" s="58"/>
      <c r="EP153" s="58"/>
      <c r="EQ153" s="58"/>
      <c r="ER153" s="58"/>
      <c r="ES153" s="58">
        <v>2797.9969999999998</v>
      </c>
      <c r="ET153" s="58"/>
      <c r="EU153" s="58"/>
      <c r="EV153" s="58"/>
      <c r="EW153" s="58"/>
      <c r="EX153" s="58"/>
      <c r="EY153" s="58"/>
      <c r="EZ153" s="58"/>
      <c r="FA153" s="58"/>
      <c r="FB153" s="58"/>
      <c r="FC153" s="58"/>
      <c r="FD153" s="58"/>
      <c r="FE153" s="58"/>
      <c r="FF153" s="58"/>
      <c r="FG153" s="58"/>
      <c r="FH153" s="58"/>
      <c r="FI153" s="58"/>
      <c r="FJ153" s="58"/>
      <c r="FK153" s="58"/>
      <c r="FL153" s="58"/>
      <c r="FM153" s="58"/>
      <c r="FN153" s="58"/>
      <c r="FO153" s="58"/>
      <c r="FP153" s="58"/>
      <c r="FQ153" s="58"/>
      <c r="FR153" s="58"/>
      <c r="FS153" s="58"/>
      <c r="FT153" s="58"/>
      <c r="FU153" s="58"/>
      <c r="FV153" s="58"/>
      <c r="FW153" s="58"/>
      <c r="FX153" s="58"/>
      <c r="FY153" s="58"/>
      <c r="FZ153" s="58"/>
      <c r="GA153" s="58"/>
      <c r="GB153" s="58"/>
      <c r="GC153" s="58"/>
      <c r="GD153" s="58"/>
      <c r="GE153" s="58"/>
      <c r="GF153" s="58"/>
      <c r="GG153" s="58"/>
      <c r="GH153" s="58"/>
      <c r="GI153" s="58"/>
      <c r="GJ153" s="58"/>
      <c r="GK153" s="58"/>
      <c r="GL153" s="58"/>
      <c r="GM153" s="58"/>
      <c r="GN153" s="58"/>
      <c r="GO153" s="58"/>
      <c r="GP153" s="58"/>
      <c r="GQ153" s="58"/>
      <c r="GR153" s="58"/>
      <c r="GS153" s="58"/>
      <c r="GT153" s="58"/>
      <c r="GU153" s="58"/>
      <c r="GV153" s="58"/>
      <c r="GW153" s="58"/>
      <c r="GX153" s="58"/>
      <c r="GY153" s="58"/>
      <c r="GZ153" s="58"/>
      <c r="HA153" s="58"/>
      <c r="HB153" s="58"/>
      <c r="HC153" s="58"/>
      <c r="HD153" s="58"/>
      <c r="HE153" s="58"/>
      <c r="HF153" s="58"/>
      <c r="HG153" s="58"/>
      <c r="HH153" s="58"/>
      <c r="HI153" s="58"/>
      <c r="HJ153" s="58"/>
      <c r="HK153" s="58"/>
      <c r="HL153" s="58"/>
      <c r="HM153" s="58"/>
      <c r="HN153" s="58"/>
      <c r="HO153" s="58"/>
      <c r="HP153" s="58"/>
      <c r="HQ153" s="58"/>
      <c r="HR153" s="58"/>
      <c r="HS153" s="58"/>
      <c r="HT153" s="2"/>
    </row>
    <row r="154" spans="1:228" x14ac:dyDescent="0.75">
      <c r="A154" s="95">
        <f t="shared" si="15"/>
        <v>702</v>
      </c>
      <c r="B154" s="2" t="str">
        <f t="shared" si="15"/>
        <v>Nutmeg, mace and cardamoms</v>
      </c>
      <c r="C154" s="60">
        <f t="shared" si="14"/>
        <v>0</v>
      </c>
      <c r="D154" s="40" t="str">
        <f t="shared" si="13"/>
        <v/>
      </c>
      <c r="E154" s="40" t="str">
        <f t="shared" si="13"/>
        <v/>
      </c>
      <c r="F154" s="40" t="str">
        <f t="shared" si="13"/>
        <v/>
      </c>
      <c r="G154" s="40" t="str">
        <f t="shared" si="13"/>
        <v/>
      </c>
      <c r="H154" s="40" t="str">
        <f t="shared" si="13"/>
        <v/>
      </c>
      <c r="I154" s="40" t="str">
        <f t="shared" si="13"/>
        <v/>
      </c>
      <c r="J154" s="40" t="str">
        <f t="shared" si="13"/>
        <v/>
      </c>
      <c r="K154" s="40" t="str">
        <f t="shared" si="13"/>
        <v/>
      </c>
      <c r="L154" s="2"/>
      <c r="M154" s="70" t="s">
        <v>558</v>
      </c>
      <c r="N154" s="70" t="s">
        <v>648</v>
      </c>
      <c r="O154" s="2" t="s">
        <v>4</v>
      </c>
      <c r="P154" s="58">
        <v>702</v>
      </c>
      <c r="Q154" s="60" t="s">
        <v>928</v>
      </c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>
        <v>11091.11</v>
      </c>
      <c r="AT154" s="60"/>
      <c r="AU154" s="60"/>
      <c r="AV154" s="60"/>
      <c r="AW154" s="60"/>
      <c r="AX154" s="60"/>
      <c r="AY154" s="60"/>
      <c r="AZ154" s="60"/>
      <c r="BA154" s="60"/>
      <c r="BB154" s="60"/>
      <c r="BC154" s="60"/>
      <c r="BD154" s="60"/>
      <c r="BE154" s="60"/>
      <c r="BF154" s="60"/>
      <c r="BG154" s="60"/>
      <c r="BH154" s="60"/>
      <c r="BI154" s="60"/>
      <c r="BJ154" s="60"/>
      <c r="BK154" s="60"/>
      <c r="BL154" s="60"/>
      <c r="BM154" s="60"/>
      <c r="BN154" s="60"/>
      <c r="BO154" s="60"/>
      <c r="BP154" s="60"/>
      <c r="BQ154" s="60"/>
      <c r="BR154" s="60"/>
      <c r="BS154" s="58"/>
      <c r="BT154" s="58"/>
      <c r="BU154" s="58"/>
      <c r="BV154" s="58"/>
      <c r="BW154" s="58"/>
      <c r="BX154" s="58">
        <v>621.20169999999996</v>
      </c>
      <c r="BY154" s="58"/>
      <c r="BZ154" s="58"/>
      <c r="CA154" s="58"/>
      <c r="CB154" s="58"/>
      <c r="CC154" s="58"/>
      <c r="CD154" s="58"/>
      <c r="CE154" s="58"/>
      <c r="CF154" s="58"/>
      <c r="CG154" s="58"/>
      <c r="CH154" s="58"/>
      <c r="CI154" s="58"/>
      <c r="CJ154" s="58"/>
      <c r="CK154" s="58"/>
      <c r="CL154" s="58"/>
      <c r="CM154" s="58"/>
      <c r="CN154" s="58">
        <v>2992.0889999999999</v>
      </c>
      <c r="CO154" s="58"/>
      <c r="CP154" s="58"/>
      <c r="CQ154" s="58"/>
      <c r="CR154" s="58"/>
      <c r="CS154" s="58">
        <v>4319.2030000000004</v>
      </c>
      <c r="CT154" s="58"/>
      <c r="CU154" s="58"/>
      <c r="CV154" s="58"/>
      <c r="CW154" s="58">
        <v>4086.0189999999998</v>
      </c>
      <c r="CX154" s="58">
        <v>4305.1019999999999</v>
      </c>
      <c r="CY154" s="58"/>
      <c r="CZ154" s="58"/>
      <c r="DA154" s="58"/>
      <c r="DB154" s="58"/>
      <c r="DC154" s="58"/>
      <c r="DD154" s="58"/>
      <c r="DE154" s="58"/>
      <c r="DF154" s="58"/>
      <c r="DG154" s="58"/>
      <c r="DH154" s="58"/>
      <c r="DI154" s="58">
        <v>2556.7359999999999</v>
      </c>
      <c r="DJ154" s="58"/>
      <c r="DK154" s="58"/>
      <c r="DL154" s="58"/>
      <c r="DM154" s="58"/>
      <c r="DN154" s="58"/>
      <c r="DO154" s="58"/>
      <c r="DP154" s="58">
        <v>2995.8249999999998</v>
      </c>
      <c r="DQ154" s="58"/>
      <c r="DR154" s="58"/>
      <c r="DS154" s="58"/>
      <c r="DT154" s="58">
        <v>8295.4140000000007</v>
      </c>
      <c r="DU154" s="58"/>
      <c r="DV154" s="58">
        <v>10386.48</v>
      </c>
      <c r="DW154" s="58"/>
      <c r="DX154" s="58"/>
      <c r="DY154" s="58"/>
      <c r="DZ154" s="58"/>
      <c r="EA154" s="58"/>
      <c r="EB154" s="58"/>
      <c r="EC154" s="58">
        <v>18661.189999999999</v>
      </c>
      <c r="ED154" s="58"/>
      <c r="EE154" s="58"/>
      <c r="EF154" s="58"/>
      <c r="EG154" s="58"/>
      <c r="EH154" s="58"/>
      <c r="EI154" s="58"/>
      <c r="EJ154" s="58"/>
      <c r="EK154" s="58"/>
      <c r="EL154" s="58"/>
      <c r="EM154" s="58"/>
      <c r="EN154" s="58"/>
      <c r="EO154" s="58"/>
      <c r="EP154" s="58"/>
      <c r="EQ154" s="58"/>
      <c r="ER154" s="58">
        <v>1396.7070000000001</v>
      </c>
      <c r="ES154" s="58">
        <v>3848.1109999999999</v>
      </c>
      <c r="ET154" s="58"/>
      <c r="EU154" s="58"/>
      <c r="EV154" s="58"/>
      <c r="EW154" s="58"/>
      <c r="EX154" s="58"/>
      <c r="EY154" s="58"/>
      <c r="EZ154" s="58"/>
      <c r="FA154" s="58"/>
      <c r="FB154" s="58">
        <v>6129.8239999999996</v>
      </c>
      <c r="FC154" s="58"/>
      <c r="FD154" s="58"/>
      <c r="FE154" s="58"/>
      <c r="FF154" s="58"/>
      <c r="FG154" s="58"/>
      <c r="FH154" s="58"/>
      <c r="FI154" s="58"/>
      <c r="FJ154" s="58"/>
      <c r="FK154" s="58"/>
      <c r="FL154" s="58"/>
      <c r="FM154" s="58"/>
      <c r="FN154" s="58"/>
      <c r="FO154" s="58"/>
      <c r="FP154" s="58"/>
      <c r="FQ154" s="58"/>
      <c r="FR154" s="58"/>
      <c r="FS154" s="58"/>
      <c r="FT154" s="58"/>
      <c r="FU154" s="58"/>
      <c r="FV154" s="58"/>
      <c r="FW154" s="58"/>
      <c r="FX154" s="58"/>
      <c r="FY154" s="58"/>
      <c r="FZ154" s="58"/>
      <c r="GA154" s="58"/>
      <c r="GB154" s="58"/>
      <c r="GC154" s="58"/>
      <c r="GD154" s="58"/>
      <c r="GE154" s="58"/>
      <c r="GF154" s="58"/>
      <c r="GG154" s="58"/>
      <c r="GH154" s="58"/>
      <c r="GI154" s="58"/>
      <c r="GJ154" s="58"/>
      <c r="GK154" s="58"/>
      <c r="GL154" s="58"/>
      <c r="GM154" s="58"/>
      <c r="GN154" s="58"/>
      <c r="GO154" s="58"/>
      <c r="GP154" s="58"/>
      <c r="GQ154" s="58">
        <v>822.70429999999999</v>
      </c>
      <c r="GR154" s="58"/>
      <c r="GS154" s="58"/>
      <c r="GT154" s="58"/>
      <c r="GU154" s="58"/>
      <c r="GV154" s="58"/>
      <c r="GW154" s="58"/>
      <c r="GX154" s="58">
        <v>6065.6809999999996</v>
      </c>
      <c r="GY154" s="58"/>
      <c r="GZ154" s="58"/>
      <c r="HA154" s="58"/>
      <c r="HB154" s="58"/>
      <c r="HC154" s="58"/>
      <c r="HD154" s="58"/>
      <c r="HE154" s="58"/>
      <c r="HF154" s="58"/>
      <c r="HG154" s="58"/>
      <c r="HH154" s="58">
        <v>4510.0619999999999</v>
      </c>
      <c r="HI154" s="58"/>
      <c r="HJ154" s="58"/>
      <c r="HK154" s="58"/>
      <c r="HL154" s="58"/>
      <c r="HM154" s="58"/>
      <c r="HN154" s="58"/>
      <c r="HO154" s="58"/>
      <c r="HP154" s="58"/>
      <c r="HQ154" s="58"/>
      <c r="HR154" s="58"/>
      <c r="HS154" s="58"/>
      <c r="HT154" s="2"/>
    </row>
    <row r="155" spans="1:228" x14ac:dyDescent="0.75">
      <c r="A155" s="95">
        <f t="shared" si="15"/>
        <v>711</v>
      </c>
      <c r="B155" s="2" t="str">
        <f t="shared" si="15"/>
        <v>Anise, badian, fennel, coriander</v>
      </c>
      <c r="C155" s="60">
        <f t="shared" si="14"/>
        <v>1456.0329999999999</v>
      </c>
      <c r="D155" s="40" t="str">
        <f t="shared" si="13"/>
        <v/>
      </c>
      <c r="E155" s="40" t="str">
        <f t="shared" si="13"/>
        <v/>
      </c>
      <c r="F155" s="40">
        <f t="shared" si="13"/>
        <v>1456.0329999999999</v>
      </c>
      <c r="G155" s="40" t="str">
        <f t="shared" si="13"/>
        <v/>
      </c>
      <c r="H155" s="40" t="str">
        <f t="shared" si="13"/>
        <v/>
      </c>
      <c r="I155" s="40" t="str">
        <f t="shared" si="13"/>
        <v/>
      </c>
      <c r="J155" s="40" t="str">
        <f t="shared" si="13"/>
        <v/>
      </c>
      <c r="K155" s="40" t="str">
        <f t="shared" si="13"/>
        <v/>
      </c>
      <c r="L155" s="2"/>
      <c r="M155" s="70" t="s">
        <v>642</v>
      </c>
      <c r="N155" s="70" t="s">
        <v>688</v>
      </c>
      <c r="O155" s="2" t="s">
        <v>4</v>
      </c>
      <c r="P155" s="58">
        <v>711</v>
      </c>
      <c r="Q155" s="60" t="s">
        <v>929</v>
      </c>
      <c r="R155" s="60"/>
      <c r="S155" s="60"/>
      <c r="T155" s="60"/>
      <c r="U155" s="60"/>
      <c r="V155" s="60">
        <v>290.24279999999999</v>
      </c>
      <c r="W155" s="60"/>
      <c r="X155" s="60"/>
      <c r="Y155" s="60"/>
      <c r="Z155" s="60">
        <v>1996.146</v>
      </c>
      <c r="AA155" s="60"/>
      <c r="AB155" s="60"/>
      <c r="AC155" s="60"/>
      <c r="AD155" s="60"/>
      <c r="AE155" s="60"/>
      <c r="AF155" s="60"/>
      <c r="AG155" s="60"/>
      <c r="AH155" s="60">
        <v>945.49149999999997</v>
      </c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>
        <v>586.00940000000003</v>
      </c>
      <c r="AW155" s="60"/>
      <c r="AX155" s="60"/>
      <c r="AY155" s="60">
        <v>1827.326</v>
      </c>
      <c r="AZ155" s="60"/>
      <c r="BA155" s="60"/>
      <c r="BB155" s="60"/>
      <c r="BC155" s="60"/>
      <c r="BD155" s="60"/>
      <c r="BE155" s="60"/>
      <c r="BF155" s="60"/>
      <c r="BG155" s="60"/>
      <c r="BH155" s="60"/>
      <c r="BI155" s="60"/>
      <c r="BJ155" s="60"/>
      <c r="BK155" s="60"/>
      <c r="BL155" s="60"/>
      <c r="BM155" s="60"/>
      <c r="BN155" s="60"/>
      <c r="BO155" s="60">
        <v>588.21119999999996</v>
      </c>
      <c r="BP155" s="60"/>
      <c r="BQ155" s="60"/>
      <c r="BR155" s="60">
        <v>2967.4050000000002</v>
      </c>
      <c r="BS155" s="58">
        <v>493.69330000000002</v>
      </c>
      <c r="BT155" s="58"/>
      <c r="BU155" s="58"/>
      <c r="BV155" s="58">
        <v>1485.8019999999999</v>
      </c>
      <c r="BW155" s="58"/>
      <c r="BX155" s="58">
        <v>622.74959999999999</v>
      </c>
      <c r="BY155" s="58"/>
      <c r="BZ155" s="58"/>
      <c r="CA155" s="58"/>
      <c r="CB155" s="58"/>
      <c r="CC155" s="58"/>
      <c r="CD155" s="58"/>
      <c r="CE155" s="58"/>
      <c r="CF155" s="58">
        <v>685.57500000000005</v>
      </c>
      <c r="CG155" s="58"/>
      <c r="CH155" s="58"/>
      <c r="CI155" s="58"/>
      <c r="CJ155" s="58"/>
      <c r="CK155" s="58"/>
      <c r="CL155" s="58"/>
      <c r="CM155" s="58">
        <v>2099.0059999999999</v>
      </c>
      <c r="CN155" s="58"/>
      <c r="CO155" s="58"/>
      <c r="CP155" s="58"/>
      <c r="CQ155" s="58"/>
      <c r="CR155" s="58"/>
      <c r="CS155" s="58"/>
      <c r="CT155" s="58"/>
      <c r="CU155" s="58"/>
      <c r="CV155" s="58">
        <v>307.74340000000001</v>
      </c>
      <c r="CW155" s="58"/>
      <c r="CX155" s="58">
        <v>1181.3800000000001</v>
      </c>
      <c r="CY155" s="58"/>
      <c r="CZ155" s="58">
        <v>21027.89</v>
      </c>
      <c r="DA155" s="58"/>
      <c r="DB155" s="58"/>
      <c r="DC155" s="58"/>
      <c r="DD155" s="58"/>
      <c r="DE155" s="58"/>
      <c r="DF155" s="58"/>
      <c r="DG155" s="58"/>
      <c r="DH155" s="58"/>
      <c r="DI155" s="58">
        <v>1085.069</v>
      </c>
      <c r="DJ155" s="58"/>
      <c r="DK155" s="58"/>
      <c r="DL155" s="58"/>
      <c r="DM155" s="58"/>
      <c r="DN155" s="58"/>
      <c r="DO155" s="58"/>
      <c r="DP155" s="58"/>
      <c r="DQ155" s="58">
        <v>2110.3739999999998</v>
      </c>
      <c r="DR155" s="58"/>
      <c r="DS155" s="58"/>
      <c r="DT155" s="58"/>
      <c r="DU155" s="58"/>
      <c r="DV155" s="58"/>
      <c r="DW155" s="58"/>
      <c r="DX155" s="58"/>
      <c r="DY155" s="58"/>
      <c r="DZ155" s="58"/>
      <c r="EA155" s="58">
        <v>872.2183</v>
      </c>
      <c r="EB155" s="58"/>
      <c r="EC155" s="58">
        <v>2228.9279999999999</v>
      </c>
      <c r="ED155" s="58"/>
      <c r="EE155" s="58">
        <v>1456.0329999999999</v>
      </c>
      <c r="EF155" s="58"/>
      <c r="EG155" s="58"/>
      <c r="EH155" s="58"/>
      <c r="EI155" s="58"/>
      <c r="EJ155" s="58"/>
      <c r="EK155" s="58"/>
      <c r="EL155" s="58"/>
      <c r="EM155" s="58"/>
      <c r="EN155" s="58"/>
      <c r="EO155" s="58"/>
      <c r="EP155" s="58"/>
      <c r="EQ155" s="58"/>
      <c r="ER155" s="58">
        <v>171.922</v>
      </c>
      <c r="ES155" s="58"/>
      <c r="ET155" s="58"/>
      <c r="EU155" s="58"/>
      <c r="EV155" s="58"/>
      <c r="EW155" s="58"/>
      <c r="EX155" s="58"/>
      <c r="EY155" s="58"/>
      <c r="EZ155" s="58">
        <v>891.8383</v>
      </c>
      <c r="FA155" s="58"/>
      <c r="FB155" s="58"/>
      <c r="FC155" s="58"/>
      <c r="FD155" s="58"/>
      <c r="FE155" s="58"/>
      <c r="FF155" s="58"/>
      <c r="FG155" s="58"/>
      <c r="FH155" s="58">
        <v>3170.9160000000002</v>
      </c>
      <c r="FI155" s="58"/>
      <c r="FJ155" s="58"/>
      <c r="FK155" s="58"/>
      <c r="FL155" s="58"/>
      <c r="FM155" s="58"/>
      <c r="FN155" s="58"/>
      <c r="FO155" s="58"/>
      <c r="FP155" s="58"/>
      <c r="FQ155" s="58"/>
      <c r="FR155" s="58"/>
      <c r="FS155" s="58">
        <v>924.40599999999995</v>
      </c>
      <c r="FT155" s="58">
        <v>1700.9179999999999</v>
      </c>
      <c r="FU155" s="58"/>
      <c r="FV155" s="58"/>
      <c r="FW155" s="58"/>
      <c r="FX155" s="58"/>
      <c r="FY155" s="58"/>
      <c r="FZ155" s="58"/>
      <c r="GA155" s="58"/>
      <c r="GB155" s="58"/>
      <c r="GC155" s="58"/>
      <c r="GD155" s="58"/>
      <c r="GE155" s="58"/>
      <c r="GF155" s="58"/>
      <c r="GG155" s="58"/>
      <c r="GH155" s="58"/>
      <c r="GI155" s="58"/>
      <c r="GJ155" s="58"/>
      <c r="GK155" s="58"/>
      <c r="GL155" s="58"/>
      <c r="GM155" s="58"/>
      <c r="GN155" s="58"/>
      <c r="GO155" s="58"/>
      <c r="GP155" s="58"/>
      <c r="GQ155" s="58"/>
      <c r="GR155" s="58"/>
      <c r="GS155" s="58"/>
      <c r="GT155" s="58"/>
      <c r="GU155" s="58"/>
      <c r="GV155" s="58"/>
      <c r="GW155" s="58"/>
      <c r="GX155" s="58"/>
      <c r="GY155" s="58">
        <v>523.57320000000004</v>
      </c>
      <c r="GZ155" s="58">
        <v>2090.33</v>
      </c>
      <c r="HA155" s="58"/>
      <c r="HB155" s="58"/>
      <c r="HC155" s="58"/>
      <c r="HD155" s="58">
        <v>991.5231</v>
      </c>
      <c r="HE155" s="58"/>
      <c r="HF155" s="58"/>
      <c r="HG155" s="58"/>
      <c r="HH155" s="58"/>
      <c r="HI155" s="58"/>
      <c r="HJ155" s="58"/>
      <c r="HK155" s="58"/>
      <c r="HL155" s="58"/>
      <c r="HM155" s="58"/>
      <c r="HN155" s="58"/>
      <c r="HO155" s="58"/>
      <c r="HP155" s="58"/>
      <c r="HQ155" s="58"/>
      <c r="HR155" s="58"/>
      <c r="HS155" s="58"/>
      <c r="HT155" s="2"/>
    </row>
    <row r="156" spans="1:228" x14ac:dyDescent="0.75">
      <c r="A156" s="95">
        <f t="shared" si="15"/>
        <v>720</v>
      </c>
      <c r="B156" s="2" t="str">
        <f t="shared" si="15"/>
        <v>Ginger</v>
      </c>
      <c r="C156" s="60">
        <f t="shared" si="14"/>
        <v>916.57929999999999</v>
      </c>
      <c r="D156" s="40">
        <f t="shared" si="13"/>
        <v>956.68610000000001</v>
      </c>
      <c r="E156" s="40" t="str">
        <f t="shared" si="13"/>
        <v/>
      </c>
      <c r="F156" s="40">
        <f t="shared" si="13"/>
        <v>876.47249999999997</v>
      </c>
      <c r="G156" s="40" t="str">
        <f t="shared" si="13"/>
        <v/>
      </c>
      <c r="H156" s="40" t="str">
        <f t="shared" si="13"/>
        <v/>
      </c>
      <c r="I156" s="40" t="str">
        <f t="shared" si="13"/>
        <v/>
      </c>
      <c r="J156" s="40" t="str">
        <f t="shared" si="13"/>
        <v/>
      </c>
      <c r="K156" s="40" t="str">
        <f t="shared" si="13"/>
        <v/>
      </c>
      <c r="L156" s="2"/>
      <c r="M156" s="70" t="s">
        <v>1041</v>
      </c>
      <c r="N156" s="70" t="s">
        <v>1073</v>
      </c>
      <c r="O156" s="2" t="s">
        <v>4</v>
      </c>
      <c r="P156" s="58">
        <v>720</v>
      </c>
      <c r="Q156" s="60" t="s">
        <v>930</v>
      </c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>
        <v>924.82860000000005</v>
      </c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>
        <v>735.33939999999996</v>
      </c>
      <c r="AT156" s="60"/>
      <c r="AU156" s="60"/>
      <c r="AV156" s="60"/>
      <c r="AW156" s="60"/>
      <c r="AX156" s="60"/>
      <c r="AY156" s="60">
        <v>1808.972</v>
      </c>
      <c r="AZ156" s="60">
        <v>244.4298</v>
      </c>
      <c r="BA156" s="60">
        <v>806.80939999999998</v>
      </c>
      <c r="BB156" s="60"/>
      <c r="BC156" s="60"/>
      <c r="BD156" s="60"/>
      <c r="BE156" s="60"/>
      <c r="BF156" s="60"/>
      <c r="BG156" s="60"/>
      <c r="BH156" s="60">
        <v>956.68610000000001</v>
      </c>
      <c r="BI156" s="60"/>
      <c r="BJ156" s="60"/>
      <c r="BK156" s="60"/>
      <c r="BL156" s="60"/>
      <c r="BM156" s="60"/>
      <c r="BN156" s="60"/>
      <c r="BO156" s="60"/>
      <c r="BP156" s="60">
        <v>1550.68</v>
      </c>
      <c r="BQ156" s="60"/>
      <c r="BR156" s="60"/>
      <c r="BS156" s="58"/>
      <c r="BT156" s="58"/>
      <c r="BU156" s="58"/>
      <c r="BV156" s="58"/>
      <c r="BW156" s="58"/>
      <c r="BX156" s="58">
        <v>465.99459999999999</v>
      </c>
      <c r="BY156" s="58"/>
      <c r="BZ156" s="58">
        <v>873.34690000000001</v>
      </c>
      <c r="CA156" s="58"/>
      <c r="CB156" s="58"/>
      <c r="CC156" s="58"/>
      <c r="CD156" s="58"/>
      <c r="CE156" s="58"/>
      <c r="CF156" s="58"/>
      <c r="CG156" s="58">
        <v>293.92529999999999</v>
      </c>
      <c r="CH156" s="58"/>
      <c r="CI156" s="58"/>
      <c r="CJ156" s="58"/>
      <c r="CK156" s="58"/>
      <c r="CL156" s="58"/>
      <c r="CM156" s="58"/>
      <c r="CN156" s="58">
        <v>2454.8989999999999</v>
      </c>
      <c r="CO156" s="58"/>
      <c r="CP156" s="58"/>
      <c r="CQ156" s="58"/>
      <c r="CR156" s="58">
        <v>2184.3670000000002</v>
      </c>
      <c r="CS156" s="58"/>
      <c r="CT156" s="58"/>
      <c r="CU156" s="58"/>
      <c r="CV156" s="58"/>
      <c r="CW156" s="58">
        <v>541.35270000000003</v>
      </c>
      <c r="CX156" s="58">
        <v>831.44629999999995</v>
      </c>
      <c r="CY156" s="58"/>
      <c r="CZ156" s="58"/>
      <c r="DA156" s="58"/>
      <c r="DB156" s="58"/>
      <c r="DC156" s="58"/>
      <c r="DD156" s="58"/>
      <c r="DE156" s="58">
        <v>1715.3689999999999</v>
      </c>
      <c r="DF156" s="58"/>
      <c r="DG156" s="58">
        <v>6107.1819999999998</v>
      </c>
      <c r="DH156" s="58"/>
      <c r="DI156" s="58">
        <v>840.84339999999997</v>
      </c>
      <c r="DJ156" s="58"/>
      <c r="DK156" s="58"/>
      <c r="DL156" s="58"/>
      <c r="DM156" s="58"/>
      <c r="DN156" s="58">
        <v>4675.3789999999999</v>
      </c>
      <c r="DO156" s="58"/>
      <c r="DP156" s="58"/>
      <c r="DQ156" s="58"/>
      <c r="DR156" s="58"/>
      <c r="DS156" s="58"/>
      <c r="DT156" s="58">
        <v>2568.857</v>
      </c>
      <c r="DU156" s="58"/>
      <c r="DV156" s="58">
        <v>1601.8209999999999</v>
      </c>
      <c r="DW156" s="58"/>
      <c r="DX156" s="58"/>
      <c r="DY156" s="58"/>
      <c r="DZ156" s="58"/>
      <c r="EA156" s="58"/>
      <c r="EB156" s="58"/>
      <c r="EC156" s="58">
        <v>120.0745</v>
      </c>
      <c r="ED156" s="58"/>
      <c r="EE156" s="58">
        <v>876.47249999999997</v>
      </c>
      <c r="EF156" s="58"/>
      <c r="EG156" s="58"/>
      <c r="EH156" s="58"/>
      <c r="EI156" s="58"/>
      <c r="EJ156" s="58"/>
      <c r="EK156" s="58"/>
      <c r="EL156" s="58"/>
      <c r="EM156" s="58"/>
      <c r="EN156" s="58"/>
      <c r="EO156" s="58"/>
      <c r="EP156" s="58"/>
      <c r="EQ156" s="58">
        <v>1491.556</v>
      </c>
      <c r="ER156" s="58"/>
      <c r="ES156" s="58">
        <v>1766.08</v>
      </c>
      <c r="ET156" s="58"/>
      <c r="EU156" s="58"/>
      <c r="EV156" s="58"/>
      <c r="EW156" s="58">
        <v>1449.778</v>
      </c>
      <c r="EX156" s="58"/>
      <c r="EY156" s="58"/>
      <c r="EZ156" s="58"/>
      <c r="FA156" s="58"/>
      <c r="FB156" s="58">
        <v>429.25839999999999</v>
      </c>
      <c r="FC156" s="58"/>
      <c r="FD156" s="58"/>
      <c r="FE156" s="58"/>
      <c r="FF156" s="58">
        <v>2079.2559999999999</v>
      </c>
      <c r="FG156" s="58"/>
      <c r="FH156" s="58"/>
      <c r="FI156" s="58">
        <v>1252.7449999999999</v>
      </c>
      <c r="FJ156" s="58"/>
      <c r="FK156" s="58"/>
      <c r="FL156" s="58">
        <v>1230.6199999999999</v>
      </c>
      <c r="FM156" s="58"/>
      <c r="FN156" s="58"/>
      <c r="FO156" s="58"/>
      <c r="FP156" s="58"/>
      <c r="FQ156" s="58"/>
      <c r="FR156" s="58"/>
      <c r="FS156" s="58"/>
      <c r="FT156" s="58"/>
      <c r="FU156" s="58"/>
      <c r="FV156" s="58"/>
      <c r="FW156" s="58"/>
      <c r="FX156" s="58"/>
      <c r="FY156" s="58"/>
      <c r="FZ156" s="58"/>
      <c r="GA156" s="58"/>
      <c r="GB156" s="58"/>
      <c r="GC156" s="58"/>
      <c r="GD156" s="58"/>
      <c r="GE156" s="58"/>
      <c r="GF156" s="58"/>
      <c r="GG156" s="58"/>
      <c r="GH156" s="58"/>
      <c r="GI156" s="58"/>
      <c r="GJ156" s="58"/>
      <c r="GK156" s="58"/>
      <c r="GL156" s="58"/>
      <c r="GM156" s="58"/>
      <c r="GN156" s="58"/>
      <c r="GO156" s="58"/>
      <c r="GP156" s="58"/>
      <c r="GQ156" s="58"/>
      <c r="GR156" s="58">
        <v>1074.184</v>
      </c>
      <c r="GS156" s="58"/>
      <c r="GT156" s="58"/>
      <c r="GU156" s="58"/>
      <c r="GV156" s="58"/>
      <c r="GW156" s="58"/>
      <c r="GX156" s="58">
        <v>6184.08</v>
      </c>
      <c r="GY156" s="58"/>
      <c r="GZ156" s="58"/>
      <c r="HA156" s="58"/>
      <c r="HB156" s="58"/>
      <c r="HC156" s="58"/>
      <c r="HD156" s="58"/>
      <c r="HE156" s="58"/>
      <c r="HF156" s="58">
        <v>2631.9279999999999</v>
      </c>
      <c r="HG156" s="58"/>
      <c r="HH156" s="58"/>
      <c r="HI156" s="58"/>
      <c r="HJ156" s="58"/>
      <c r="HK156" s="58"/>
      <c r="HL156" s="58"/>
      <c r="HM156" s="58"/>
      <c r="HN156" s="58"/>
      <c r="HO156" s="58"/>
      <c r="HP156" s="58"/>
      <c r="HQ156" s="58"/>
      <c r="HR156" s="58"/>
      <c r="HS156" s="58"/>
      <c r="HT156" s="2"/>
    </row>
    <row r="157" spans="1:228" x14ac:dyDescent="0.75">
      <c r="A157" s="95">
        <f t="shared" si="15"/>
        <v>723</v>
      </c>
      <c r="B157" s="2" t="str">
        <f t="shared" si="15"/>
        <v>Spices, nes</v>
      </c>
      <c r="C157" s="60">
        <f t="shared" si="14"/>
        <v>1325.268</v>
      </c>
      <c r="D157" s="40" t="str">
        <f t="shared" si="13"/>
        <v/>
      </c>
      <c r="E157" s="40" t="str">
        <f t="shared" si="13"/>
        <v/>
      </c>
      <c r="F157" s="40">
        <f t="shared" si="13"/>
        <v>1325.268</v>
      </c>
      <c r="G157" s="40" t="str">
        <f t="shared" si="13"/>
        <v/>
      </c>
      <c r="H157" s="40" t="str">
        <f t="shared" si="13"/>
        <v/>
      </c>
      <c r="I157" s="40" t="str">
        <f t="shared" si="13"/>
        <v/>
      </c>
      <c r="J157" s="40" t="str">
        <f t="shared" si="13"/>
        <v/>
      </c>
      <c r="K157" s="40" t="str">
        <f t="shared" si="13"/>
        <v/>
      </c>
      <c r="L157" s="2"/>
      <c r="M157" s="70" t="s">
        <v>560</v>
      </c>
      <c r="N157" s="70" t="s">
        <v>649</v>
      </c>
      <c r="O157" s="2" t="s">
        <v>4</v>
      </c>
      <c r="P157" s="58">
        <v>723</v>
      </c>
      <c r="Q157" s="60" t="s">
        <v>931</v>
      </c>
      <c r="R157" s="60"/>
      <c r="S157" s="60"/>
      <c r="T157" s="60">
        <v>1528.268</v>
      </c>
      <c r="U157" s="60"/>
      <c r="V157" s="60">
        <v>58.419879999999999</v>
      </c>
      <c r="W157" s="60"/>
      <c r="X157" s="60"/>
      <c r="Y157" s="60"/>
      <c r="Z157" s="60"/>
      <c r="AA157" s="60"/>
      <c r="AB157" s="60">
        <v>4483.8419999999996</v>
      </c>
      <c r="AC157" s="60"/>
      <c r="AD157" s="60"/>
      <c r="AE157" s="60"/>
      <c r="AF157" s="60">
        <v>2683.1660000000002</v>
      </c>
      <c r="AG157" s="60">
        <v>625.91489999999999</v>
      </c>
      <c r="AH157" s="60">
        <v>847.75289999999995</v>
      </c>
      <c r="AI157" s="60"/>
      <c r="AJ157" s="60"/>
      <c r="AK157" s="60"/>
      <c r="AL157" s="60"/>
      <c r="AM157" s="60"/>
      <c r="AN157" s="60"/>
      <c r="AO157" s="60">
        <v>2630.5830000000001</v>
      </c>
      <c r="AP157" s="60"/>
      <c r="AQ157" s="60"/>
      <c r="AR157" s="60"/>
      <c r="AS157" s="60">
        <v>1546.7750000000001</v>
      </c>
      <c r="AT157" s="60"/>
      <c r="AU157" s="60"/>
      <c r="AV157" s="60"/>
      <c r="AW157" s="60"/>
      <c r="AX157" s="60"/>
      <c r="AY157" s="60">
        <v>1824.5619999999999</v>
      </c>
      <c r="AZ157" s="60">
        <v>669.30709999999999</v>
      </c>
      <c r="BA157" s="60"/>
      <c r="BB157" s="60"/>
      <c r="BC157" s="60"/>
      <c r="BD157" s="60"/>
      <c r="BE157" s="60">
        <v>492.96019999999999</v>
      </c>
      <c r="BF157" s="60"/>
      <c r="BG157" s="60"/>
      <c r="BH157" s="60"/>
      <c r="BI157" s="60"/>
      <c r="BJ157" s="60"/>
      <c r="BK157" s="60"/>
      <c r="BL157" s="60"/>
      <c r="BM157" s="60"/>
      <c r="BN157" s="60"/>
      <c r="BO157" s="60"/>
      <c r="BP157" s="60">
        <v>619.97659999999996</v>
      </c>
      <c r="BQ157" s="60"/>
      <c r="BR157" s="60">
        <v>3902.6959999999999</v>
      </c>
      <c r="BS157" s="58"/>
      <c r="BT157" s="58">
        <v>5309.6030000000001</v>
      </c>
      <c r="BU157" s="58"/>
      <c r="BV157" s="58">
        <v>1170.232</v>
      </c>
      <c r="BW157" s="58"/>
      <c r="BX157" s="58">
        <v>840.99279999999999</v>
      </c>
      <c r="BY157" s="58"/>
      <c r="BZ157" s="58"/>
      <c r="CA157" s="58"/>
      <c r="CB157" s="58"/>
      <c r="CC157" s="58"/>
      <c r="CD157" s="58"/>
      <c r="CE157" s="58"/>
      <c r="CF157" s="58">
        <v>517.80460000000005</v>
      </c>
      <c r="CG157" s="58"/>
      <c r="CH157" s="58"/>
      <c r="CI157" s="58"/>
      <c r="CJ157" s="58"/>
      <c r="CK157" s="58"/>
      <c r="CL157" s="58"/>
      <c r="CM157" s="58"/>
      <c r="CN157" s="58">
        <v>1551.5740000000001</v>
      </c>
      <c r="CO157" s="58"/>
      <c r="CP157" s="58"/>
      <c r="CQ157" s="58"/>
      <c r="CR157" s="58"/>
      <c r="CS157" s="58"/>
      <c r="CT157" s="58"/>
      <c r="CU157" s="58"/>
      <c r="CV157" s="58">
        <v>282.82150000000001</v>
      </c>
      <c r="CW157" s="58">
        <v>1188.3219999999999</v>
      </c>
      <c r="CX157" s="58">
        <v>701.47239999999999</v>
      </c>
      <c r="CY157" s="58"/>
      <c r="CZ157" s="58"/>
      <c r="DA157" s="58"/>
      <c r="DB157" s="58"/>
      <c r="DC157" s="58"/>
      <c r="DD157" s="58"/>
      <c r="DE157" s="58">
        <v>2702.8</v>
      </c>
      <c r="DF157" s="58"/>
      <c r="DG157" s="58"/>
      <c r="DH157" s="58"/>
      <c r="DI157" s="58">
        <v>568.98839999999996</v>
      </c>
      <c r="DJ157" s="58">
        <v>567.66750000000002</v>
      </c>
      <c r="DK157" s="58"/>
      <c r="DL157" s="58"/>
      <c r="DM157" s="58"/>
      <c r="DN157" s="58"/>
      <c r="DO157" s="58"/>
      <c r="DP157" s="58"/>
      <c r="DQ157" s="58">
        <v>2146.3209999999999</v>
      </c>
      <c r="DR157" s="58"/>
      <c r="DS157" s="58"/>
      <c r="DT157" s="58">
        <v>798.06870000000004</v>
      </c>
      <c r="DU157" s="58"/>
      <c r="DV157" s="58">
        <v>722.69309999999996</v>
      </c>
      <c r="DW157" s="58"/>
      <c r="DX157" s="58"/>
      <c r="DY157" s="58"/>
      <c r="DZ157" s="58"/>
      <c r="EA157" s="58">
        <v>2313.7689999999998</v>
      </c>
      <c r="EB157" s="58"/>
      <c r="EC157" s="58">
        <v>161.1259</v>
      </c>
      <c r="ED157" s="58"/>
      <c r="EE157" s="58">
        <v>1325.268</v>
      </c>
      <c r="EF157" s="58"/>
      <c r="EG157" s="58">
        <v>2278.8510000000001</v>
      </c>
      <c r="EH157" s="58"/>
      <c r="EI157" s="58"/>
      <c r="EJ157" s="58"/>
      <c r="EK157" s="58"/>
      <c r="EL157" s="58"/>
      <c r="EM157" s="58"/>
      <c r="EN157" s="58"/>
      <c r="EO157" s="58"/>
      <c r="EP157" s="58"/>
      <c r="EQ157" s="58">
        <v>2349.645</v>
      </c>
      <c r="ER157" s="58">
        <v>92.013549999999995</v>
      </c>
      <c r="ES157" s="58"/>
      <c r="ET157" s="58"/>
      <c r="EU157" s="58"/>
      <c r="EV157" s="58">
        <v>115.2041</v>
      </c>
      <c r="EW157" s="58">
        <v>2810.6790000000001</v>
      </c>
      <c r="EX157" s="58"/>
      <c r="EY157" s="58"/>
      <c r="EZ157" s="58"/>
      <c r="FA157" s="58"/>
      <c r="FB157" s="58">
        <v>333.91129999999998</v>
      </c>
      <c r="FC157" s="58"/>
      <c r="FD157" s="58"/>
      <c r="FE157" s="58"/>
      <c r="FF157" s="58">
        <v>625.90909999999997</v>
      </c>
      <c r="FG157" s="58"/>
      <c r="FH157" s="58">
        <v>1806.421</v>
      </c>
      <c r="FI157" s="58"/>
      <c r="FJ157" s="58"/>
      <c r="FK157" s="58"/>
      <c r="FL157" s="58"/>
      <c r="FM157" s="58"/>
      <c r="FN157" s="58"/>
      <c r="FO157" s="58"/>
      <c r="FP157" s="58"/>
      <c r="FQ157" s="58"/>
      <c r="FR157" s="58"/>
      <c r="FS157" s="58"/>
      <c r="FT157" s="58"/>
      <c r="FU157" s="58">
        <v>186.67529999999999</v>
      </c>
      <c r="FV157" s="58"/>
      <c r="FW157" s="58"/>
      <c r="FX157" s="58"/>
      <c r="FY157" s="58"/>
      <c r="FZ157" s="58"/>
      <c r="GA157" s="58"/>
      <c r="GB157" s="58"/>
      <c r="GC157" s="58"/>
      <c r="GD157" s="58"/>
      <c r="GE157" s="58"/>
      <c r="GF157" s="58"/>
      <c r="GG157" s="58"/>
      <c r="GH157" s="58"/>
      <c r="GI157" s="58"/>
      <c r="GJ157" s="58"/>
      <c r="GK157" s="58"/>
      <c r="GL157" s="58"/>
      <c r="GM157" s="58"/>
      <c r="GN157" s="58"/>
      <c r="GO157" s="58"/>
      <c r="GP157" s="58"/>
      <c r="GQ157" s="58">
        <v>2426.9560000000001</v>
      </c>
      <c r="GR157" s="58">
        <v>19544.72</v>
      </c>
      <c r="GS157" s="58"/>
      <c r="GT157" s="58"/>
      <c r="GU157" s="58"/>
      <c r="GV157" s="58"/>
      <c r="GW157" s="58"/>
      <c r="GX157" s="58"/>
      <c r="GY157" s="58">
        <v>196.76429999999999</v>
      </c>
      <c r="GZ157" s="58">
        <v>2278.2190000000001</v>
      </c>
      <c r="HA157" s="58"/>
      <c r="HB157" s="58"/>
      <c r="HC157" s="58"/>
      <c r="HD157" s="58"/>
      <c r="HE157" s="58"/>
      <c r="HF157" s="58"/>
      <c r="HG157" s="58"/>
      <c r="HH157" s="58">
        <v>11314.04</v>
      </c>
      <c r="HI157" s="58"/>
      <c r="HJ157" s="58"/>
      <c r="HK157" s="58"/>
      <c r="HL157" s="58"/>
      <c r="HM157" s="58">
        <v>34811.42</v>
      </c>
      <c r="HN157" s="58"/>
      <c r="HO157" s="58"/>
      <c r="HP157" s="58"/>
      <c r="HQ157" s="58"/>
      <c r="HR157" s="58"/>
      <c r="HS157" s="58"/>
      <c r="HT157" s="2"/>
    </row>
    <row r="158" spans="1:228" x14ac:dyDescent="0.75">
      <c r="A158" s="95">
        <f t="shared" si="15"/>
        <v>748</v>
      </c>
      <c r="B158" s="2" t="str">
        <f t="shared" si="15"/>
        <v>Peppermint</v>
      </c>
      <c r="C158" s="60">
        <f t="shared" si="14"/>
        <v>0</v>
      </c>
      <c r="D158" s="40" t="str">
        <f t="shared" si="13"/>
        <v/>
      </c>
      <c r="E158" s="40" t="str">
        <f t="shared" si="13"/>
        <v/>
      </c>
      <c r="F158" s="40" t="str">
        <f t="shared" si="13"/>
        <v/>
      </c>
      <c r="G158" s="40" t="str">
        <f t="shared" si="13"/>
        <v/>
      </c>
      <c r="H158" s="40" t="str">
        <f t="shared" si="13"/>
        <v/>
      </c>
      <c r="I158" s="40" t="str">
        <f t="shared" si="13"/>
        <v/>
      </c>
      <c r="J158" s="40" t="str">
        <f t="shared" si="13"/>
        <v/>
      </c>
      <c r="K158" s="40" t="str">
        <f t="shared" si="13"/>
        <v/>
      </c>
      <c r="L158" s="2"/>
      <c r="M158" s="70" t="s">
        <v>564</v>
      </c>
      <c r="N158" s="70" t="s">
        <v>207</v>
      </c>
      <c r="O158" s="2" t="s">
        <v>4</v>
      </c>
      <c r="P158" s="58">
        <v>748</v>
      </c>
      <c r="Q158" s="60" t="s">
        <v>932</v>
      </c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>
        <v>2359.2460000000001</v>
      </c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0"/>
      <c r="BC158" s="60"/>
      <c r="BD158" s="60"/>
      <c r="BE158" s="60"/>
      <c r="BF158" s="60"/>
      <c r="BG158" s="60"/>
      <c r="BH158" s="60"/>
      <c r="BI158" s="60"/>
      <c r="BJ158" s="60"/>
      <c r="BK158" s="60"/>
      <c r="BL158" s="60"/>
      <c r="BM158" s="60"/>
      <c r="BN158" s="60"/>
      <c r="BO158" s="60"/>
      <c r="BP158" s="60"/>
      <c r="BQ158" s="60"/>
      <c r="BR158" s="60"/>
      <c r="BS158" s="58"/>
      <c r="BT158" s="58"/>
      <c r="BU158" s="58"/>
      <c r="BV158" s="58">
        <v>872.12599999999998</v>
      </c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/>
      <c r="CP158" s="58"/>
      <c r="CQ158" s="58"/>
      <c r="CR158" s="58"/>
      <c r="CS158" s="58"/>
      <c r="CT158" s="58"/>
      <c r="CU158" s="58"/>
      <c r="CV158" s="58"/>
      <c r="CW158" s="58"/>
      <c r="CX158" s="58"/>
      <c r="CY158" s="58"/>
      <c r="CZ158" s="58"/>
      <c r="DA158" s="58"/>
      <c r="DB158" s="58"/>
      <c r="DC158" s="58"/>
      <c r="DD158" s="58"/>
      <c r="DE158" s="58"/>
      <c r="DF158" s="58"/>
      <c r="DG158" s="58"/>
      <c r="DH158" s="58"/>
      <c r="DI158" s="58"/>
      <c r="DJ158" s="58"/>
      <c r="DK158" s="58"/>
      <c r="DL158" s="58"/>
      <c r="DM158" s="58"/>
      <c r="DN158" s="58"/>
      <c r="DO158" s="58"/>
      <c r="DP158" s="58"/>
      <c r="DQ158" s="58"/>
      <c r="DR158" s="58"/>
      <c r="DS158" s="58"/>
      <c r="DT158" s="58"/>
      <c r="DU158" s="58"/>
      <c r="DV158" s="58"/>
      <c r="DW158" s="58"/>
      <c r="DX158" s="58"/>
      <c r="DY158" s="58"/>
      <c r="DZ158" s="58"/>
      <c r="EA158" s="58"/>
      <c r="EB158" s="58"/>
      <c r="EC158" s="58"/>
      <c r="ED158" s="58"/>
      <c r="EE158" s="58"/>
      <c r="EF158" s="58"/>
      <c r="EG158" s="58"/>
      <c r="EH158" s="58"/>
      <c r="EI158" s="58"/>
      <c r="EJ158" s="58"/>
      <c r="EK158" s="58"/>
      <c r="EL158" s="58"/>
      <c r="EM158" s="58"/>
      <c r="EN158" s="58"/>
      <c r="EO158" s="58"/>
      <c r="EP158" s="58"/>
      <c r="EQ158" s="58"/>
      <c r="ER158" s="58"/>
      <c r="ES158" s="58"/>
      <c r="ET158" s="58"/>
      <c r="EU158" s="58"/>
      <c r="EV158" s="58"/>
      <c r="EW158" s="58"/>
      <c r="EX158" s="58"/>
      <c r="EY158" s="58"/>
      <c r="EZ158" s="58"/>
      <c r="FA158" s="58"/>
      <c r="FB158" s="58"/>
      <c r="FC158" s="58"/>
      <c r="FD158" s="58"/>
      <c r="FE158" s="58"/>
      <c r="FF158" s="58"/>
      <c r="FG158" s="58"/>
      <c r="FH158" s="58"/>
      <c r="FI158" s="58"/>
      <c r="FJ158" s="58"/>
      <c r="FK158" s="58"/>
      <c r="FL158" s="58"/>
      <c r="FM158" s="58"/>
      <c r="FN158" s="58"/>
      <c r="FO158" s="58"/>
      <c r="FP158" s="58"/>
      <c r="FQ158" s="58"/>
      <c r="FR158" s="58"/>
      <c r="FS158" s="58"/>
      <c r="FT158" s="58"/>
      <c r="FU158" s="58"/>
      <c r="FV158" s="58"/>
      <c r="FW158" s="58"/>
      <c r="FX158" s="58"/>
      <c r="FY158" s="58"/>
      <c r="FZ158" s="58"/>
      <c r="GA158" s="58"/>
      <c r="GB158" s="58"/>
      <c r="GC158" s="58"/>
      <c r="GD158" s="58"/>
      <c r="GE158" s="58"/>
      <c r="GF158" s="58"/>
      <c r="GG158" s="58"/>
      <c r="GH158" s="58"/>
      <c r="GI158" s="58"/>
      <c r="GJ158" s="58"/>
      <c r="GK158" s="58"/>
      <c r="GL158" s="58"/>
      <c r="GM158" s="58"/>
      <c r="GN158" s="58"/>
      <c r="GO158" s="58"/>
      <c r="GP158" s="58"/>
      <c r="GQ158" s="58"/>
      <c r="GR158" s="58"/>
      <c r="GS158" s="58"/>
      <c r="GT158" s="58"/>
      <c r="GU158" s="58"/>
      <c r="GV158" s="58"/>
      <c r="GW158" s="58"/>
      <c r="GX158" s="58"/>
      <c r="GY158" s="58"/>
      <c r="GZ158" s="58"/>
      <c r="HA158" s="58"/>
      <c r="HB158" s="58"/>
      <c r="HC158" s="58"/>
      <c r="HD158" s="58"/>
      <c r="HE158" s="58"/>
      <c r="HF158" s="58"/>
      <c r="HG158" s="58"/>
      <c r="HH158" s="58"/>
      <c r="HI158" s="58"/>
      <c r="HJ158" s="58"/>
      <c r="HK158" s="58"/>
      <c r="HL158" s="58"/>
      <c r="HM158" s="58"/>
      <c r="HN158" s="58"/>
      <c r="HO158" s="58"/>
      <c r="HP158" s="58"/>
      <c r="HQ158" s="58"/>
      <c r="HR158" s="58"/>
      <c r="HS158" s="58"/>
      <c r="HT158" s="2"/>
    </row>
    <row r="159" spans="1:228" x14ac:dyDescent="0.75">
      <c r="A159" s="95">
        <f t="shared" si="15"/>
        <v>754</v>
      </c>
      <c r="B159" s="2" t="str">
        <f t="shared" si="15"/>
        <v>Pyrethrum, dried</v>
      </c>
      <c r="C159" s="60">
        <f t="shared" si="14"/>
        <v>0</v>
      </c>
      <c r="D159" s="40" t="str">
        <f t="shared" si="13"/>
        <v/>
      </c>
      <c r="E159" s="40" t="str">
        <f t="shared" si="13"/>
        <v/>
      </c>
      <c r="F159" s="40" t="str">
        <f t="shared" si="13"/>
        <v/>
      </c>
      <c r="G159" s="40" t="str">
        <f t="shared" si="13"/>
        <v/>
      </c>
      <c r="H159" s="40" t="str">
        <f t="shared" si="13"/>
        <v/>
      </c>
      <c r="I159" s="40" t="str">
        <f t="shared" si="13"/>
        <v/>
      </c>
      <c r="J159" s="40" t="str">
        <f t="shared" si="13"/>
        <v/>
      </c>
      <c r="K159" s="40" t="str">
        <f t="shared" si="13"/>
        <v/>
      </c>
      <c r="L159" s="2"/>
      <c r="M159" s="70" t="s">
        <v>562</v>
      </c>
      <c r="N159" s="70" t="s">
        <v>650</v>
      </c>
      <c r="O159" s="2" t="s">
        <v>4</v>
      </c>
      <c r="P159" s="58">
        <v>754</v>
      </c>
      <c r="Q159" s="60" t="s">
        <v>933</v>
      </c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60"/>
      <c r="BJ159" s="60"/>
      <c r="BK159" s="60"/>
      <c r="BL159" s="60"/>
      <c r="BM159" s="60"/>
      <c r="BN159" s="60"/>
      <c r="BO159" s="60"/>
      <c r="BP159" s="60"/>
      <c r="BQ159" s="60"/>
      <c r="BR159" s="60">
        <v>2628.098</v>
      </c>
      <c r="BS159" s="58"/>
      <c r="BT159" s="58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58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>
        <v>1853.306</v>
      </c>
      <c r="DJ159" s="58"/>
      <c r="DK159" s="58"/>
      <c r="DL159" s="58"/>
      <c r="DM159" s="58"/>
      <c r="DN159" s="58"/>
      <c r="DO159" s="58"/>
      <c r="DP159" s="58"/>
      <c r="DQ159" s="58"/>
      <c r="DR159" s="58"/>
      <c r="DS159" s="58"/>
      <c r="DT159" s="58"/>
      <c r="DU159" s="58"/>
      <c r="DV159" s="58"/>
      <c r="DW159" s="58"/>
      <c r="DX159" s="58"/>
      <c r="DY159" s="58"/>
      <c r="DZ159" s="58"/>
      <c r="EA159" s="58">
        <v>910.63070000000005</v>
      </c>
      <c r="EB159" s="58"/>
      <c r="EC159" s="58"/>
      <c r="ED159" s="58"/>
      <c r="EE159" s="58"/>
      <c r="EF159" s="58"/>
      <c r="EG159" s="58"/>
      <c r="EH159" s="58"/>
      <c r="EI159" s="58"/>
      <c r="EJ159" s="58"/>
      <c r="EK159" s="58"/>
      <c r="EL159" s="58"/>
      <c r="EM159" s="58"/>
      <c r="EN159" s="58"/>
      <c r="EO159" s="58"/>
      <c r="EP159" s="58"/>
      <c r="EQ159" s="58"/>
      <c r="ER159" s="58"/>
      <c r="ES159" s="58"/>
      <c r="ET159" s="58"/>
      <c r="EU159" s="58"/>
      <c r="EV159" s="58"/>
      <c r="EW159" s="58"/>
      <c r="EX159" s="58"/>
      <c r="EY159" s="58"/>
      <c r="EZ159" s="58"/>
      <c r="FA159" s="58"/>
      <c r="FB159" s="58"/>
      <c r="FC159" s="58"/>
      <c r="FD159" s="58"/>
      <c r="FE159" s="58"/>
      <c r="FF159" s="58"/>
      <c r="FG159" s="58"/>
      <c r="FH159" s="58"/>
      <c r="FI159" s="58"/>
      <c r="FJ159" s="58"/>
      <c r="FK159" s="58"/>
      <c r="FL159" s="58"/>
      <c r="FM159" s="58"/>
      <c r="FN159" s="58"/>
      <c r="FO159" s="58"/>
      <c r="FP159" s="58"/>
      <c r="FQ159" s="58"/>
      <c r="FR159" s="58"/>
      <c r="FS159" s="58"/>
      <c r="FT159" s="58"/>
      <c r="FU159" s="58">
        <v>154.12430000000001</v>
      </c>
      <c r="FV159" s="58"/>
      <c r="FW159" s="58"/>
      <c r="FX159" s="58"/>
      <c r="FY159" s="58"/>
      <c r="FZ159" s="58"/>
      <c r="GA159" s="58"/>
      <c r="GB159" s="58"/>
      <c r="GC159" s="58"/>
      <c r="GD159" s="58"/>
      <c r="GE159" s="58"/>
      <c r="GF159" s="58"/>
      <c r="GG159" s="58"/>
      <c r="GH159" s="58"/>
      <c r="GI159" s="58"/>
      <c r="GJ159" s="58"/>
      <c r="GK159" s="58"/>
      <c r="GL159" s="58"/>
      <c r="GM159" s="58"/>
      <c r="GN159" s="58"/>
      <c r="GO159" s="58"/>
      <c r="GP159" s="58"/>
      <c r="GQ159" s="58"/>
      <c r="GR159" s="58"/>
      <c r="GS159" s="58"/>
      <c r="GT159" s="58"/>
      <c r="GU159" s="58"/>
      <c r="GV159" s="58"/>
      <c r="GW159" s="58"/>
      <c r="GX159" s="58"/>
      <c r="GY159" s="58"/>
      <c r="GZ159" s="58"/>
      <c r="HA159" s="58"/>
      <c r="HB159" s="58"/>
      <c r="HC159" s="58"/>
      <c r="HD159" s="58"/>
      <c r="HE159" s="58"/>
      <c r="HF159" s="58"/>
      <c r="HG159" s="58"/>
      <c r="HH159" s="58"/>
      <c r="HI159" s="58"/>
      <c r="HJ159" s="58"/>
      <c r="HK159" s="58"/>
      <c r="HL159" s="58"/>
      <c r="HM159" s="58"/>
      <c r="HN159" s="58"/>
      <c r="HO159" s="58"/>
      <c r="HP159" s="58"/>
      <c r="HQ159" s="58"/>
      <c r="HR159" s="58"/>
      <c r="HS159" s="58"/>
      <c r="HT159" s="2"/>
    </row>
    <row r="160" spans="1:228" x14ac:dyDescent="0.75">
      <c r="A160" s="95">
        <f t="shared" si="15"/>
        <v>773</v>
      </c>
      <c r="B160" s="2" t="str">
        <f t="shared" si="15"/>
        <v>Flax fibre and tow</v>
      </c>
      <c r="C160" s="60">
        <f t="shared" si="14"/>
        <v>0</v>
      </c>
      <c r="D160" s="40" t="str">
        <f t="shared" ref="D160:K191" si="16">IF(SUMIF($R$4:$HS$4,D$4,$R160:$HS160)=0,"",SUMIF($R$4:$HS$4,D$4,$R160:$HS160))</f>
        <v/>
      </c>
      <c r="E160" s="40" t="str">
        <f t="shared" si="16"/>
        <v/>
      </c>
      <c r="F160" s="40" t="str">
        <f t="shared" si="16"/>
        <v/>
      </c>
      <c r="G160" s="40" t="str">
        <f t="shared" si="16"/>
        <v/>
      </c>
      <c r="H160" s="40" t="str">
        <f t="shared" si="16"/>
        <v/>
      </c>
      <c r="I160" s="40" t="str">
        <f t="shared" si="16"/>
        <v/>
      </c>
      <c r="J160" s="40" t="str">
        <f t="shared" si="16"/>
        <v/>
      </c>
      <c r="K160" s="40" t="str">
        <f t="shared" si="16"/>
        <v/>
      </c>
      <c r="L160" s="2"/>
      <c r="M160" s="70" t="s">
        <v>570</v>
      </c>
      <c r="N160" s="70" t="s">
        <v>1074</v>
      </c>
      <c r="O160" s="2" t="s">
        <v>4</v>
      </c>
      <c r="P160" s="58">
        <v>773</v>
      </c>
      <c r="Q160" s="60" t="s">
        <v>934</v>
      </c>
      <c r="R160" s="60"/>
      <c r="S160" s="60"/>
      <c r="T160" s="60"/>
      <c r="U160" s="60"/>
      <c r="V160" s="60">
        <v>75.41404</v>
      </c>
      <c r="W160" s="60"/>
      <c r="X160" s="60"/>
      <c r="Y160" s="60"/>
      <c r="Z160" s="60"/>
      <c r="AA160" s="60"/>
      <c r="AB160" s="60"/>
      <c r="AC160" s="60"/>
      <c r="AD160" s="60">
        <v>356.40750000000003</v>
      </c>
      <c r="AE160" s="60"/>
      <c r="AF160" s="60"/>
      <c r="AG160" s="60"/>
      <c r="AH160" s="60">
        <v>198.35169999999999</v>
      </c>
      <c r="AI160" s="60"/>
      <c r="AJ160" s="60"/>
      <c r="AK160" s="60"/>
      <c r="AL160" s="60">
        <v>494.3734</v>
      </c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0"/>
      <c r="AX160" s="60">
        <v>512.61490000000003</v>
      </c>
      <c r="AY160" s="60">
        <v>940.45389999999998</v>
      </c>
      <c r="AZ160" s="60"/>
      <c r="BA160" s="60"/>
      <c r="BB160" s="60"/>
      <c r="BC160" s="60"/>
      <c r="BD160" s="60"/>
      <c r="BE160" s="60"/>
      <c r="BF160" s="60"/>
      <c r="BG160" s="60"/>
      <c r="BH160" s="60"/>
      <c r="BI160" s="60"/>
      <c r="BJ160" s="60"/>
      <c r="BK160" s="60"/>
      <c r="BL160" s="60"/>
      <c r="BM160" s="60"/>
      <c r="BN160" s="60"/>
      <c r="BO160" s="60"/>
      <c r="BP160" s="60"/>
      <c r="BQ160" s="60"/>
      <c r="BR160" s="60"/>
      <c r="BS160" s="58">
        <v>107.3759</v>
      </c>
      <c r="BT160" s="58"/>
      <c r="BU160" s="58"/>
      <c r="BV160" s="58">
        <v>1154.1089999999999</v>
      </c>
      <c r="BW160" s="58"/>
      <c r="BX160" s="58"/>
      <c r="BY160" s="58"/>
      <c r="BZ160" s="58"/>
      <c r="CA160" s="58">
        <v>2505.2719999999999</v>
      </c>
      <c r="CB160" s="58"/>
      <c r="CC160" s="58"/>
      <c r="CD160" s="58"/>
      <c r="CE160" s="58">
        <v>239.8623</v>
      </c>
      <c r="CF160" s="58"/>
      <c r="CG160" s="58"/>
      <c r="CH160" s="58"/>
      <c r="CI160" s="58"/>
      <c r="CJ160" s="58"/>
      <c r="CK160" s="58"/>
      <c r="CL160" s="58"/>
      <c r="CM160" s="58"/>
      <c r="CN160" s="58"/>
      <c r="CO160" s="58"/>
      <c r="CP160" s="58"/>
      <c r="CQ160" s="58"/>
      <c r="CR160" s="58"/>
      <c r="CS160" s="58"/>
      <c r="CT160" s="58"/>
      <c r="CU160" s="58"/>
      <c r="CV160" s="58"/>
      <c r="CW160" s="58"/>
      <c r="CX160" s="58"/>
      <c r="CY160" s="58"/>
      <c r="CZ160" s="58"/>
      <c r="DA160" s="58"/>
      <c r="DB160" s="58"/>
      <c r="DC160" s="58"/>
      <c r="DD160" s="58">
        <v>1446.4359999999999</v>
      </c>
      <c r="DE160" s="58"/>
      <c r="DF160" s="58"/>
      <c r="DG160" s="58"/>
      <c r="DH160" s="58"/>
      <c r="DI160" s="58"/>
      <c r="DJ160" s="58"/>
      <c r="DK160" s="58"/>
      <c r="DL160" s="58"/>
      <c r="DM160" s="58"/>
      <c r="DN160" s="58"/>
      <c r="DO160" s="58"/>
      <c r="DP160" s="58"/>
      <c r="DQ160" s="58"/>
      <c r="DR160" s="58"/>
      <c r="DS160" s="58"/>
      <c r="DT160" s="58"/>
      <c r="DU160" s="58"/>
      <c r="DV160" s="58"/>
      <c r="DW160" s="58"/>
      <c r="DX160" s="58">
        <v>368.25</v>
      </c>
      <c r="DY160" s="58"/>
      <c r="DZ160" s="58">
        <v>210.36779999999999</v>
      </c>
      <c r="EA160" s="58"/>
      <c r="EB160" s="58"/>
      <c r="EC160" s="58"/>
      <c r="ED160" s="58"/>
      <c r="EE160" s="58"/>
      <c r="EF160" s="58"/>
      <c r="EG160" s="58"/>
      <c r="EH160" s="58"/>
      <c r="EI160" s="58"/>
      <c r="EJ160" s="58"/>
      <c r="EK160" s="58"/>
      <c r="EL160" s="58"/>
      <c r="EM160" s="58"/>
      <c r="EN160" s="58"/>
      <c r="EO160" s="58"/>
      <c r="EP160" s="58"/>
      <c r="EQ160" s="58"/>
      <c r="ER160" s="58"/>
      <c r="ES160" s="58"/>
      <c r="ET160" s="58"/>
      <c r="EU160" s="58"/>
      <c r="EV160" s="58"/>
      <c r="EW160" s="58"/>
      <c r="EX160" s="58"/>
      <c r="EY160" s="58"/>
      <c r="EZ160" s="58">
        <v>812.64340000000004</v>
      </c>
      <c r="FA160" s="58"/>
      <c r="FB160" s="58"/>
      <c r="FC160" s="58"/>
      <c r="FD160" s="58"/>
      <c r="FE160" s="58"/>
      <c r="FF160" s="58"/>
      <c r="FG160" s="58"/>
      <c r="FH160" s="58"/>
      <c r="FI160" s="58"/>
      <c r="FJ160" s="58"/>
      <c r="FK160" s="58">
        <v>1769.383</v>
      </c>
      <c r="FL160" s="58"/>
      <c r="FM160" s="58"/>
      <c r="FN160" s="58"/>
      <c r="FO160" s="58"/>
      <c r="FP160" s="58"/>
      <c r="FQ160" s="58"/>
      <c r="FR160" s="58"/>
      <c r="FS160" s="58">
        <v>154.31780000000001</v>
      </c>
      <c r="FT160" s="58">
        <v>464.68239999999997</v>
      </c>
      <c r="FU160" s="58"/>
      <c r="FV160" s="58"/>
      <c r="FW160" s="58"/>
      <c r="FX160" s="58"/>
      <c r="FY160" s="58"/>
      <c r="FZ160" s="58"/>
      <c r="GA160" s="58"/>
      <c r="GB160" s="58"/>
      <c r="GC160" s="58"/>
      <c r="GD160" s="58"/>
      <c r="GE160" s="58"/>
      <c r="GF160" s="58"/>
      <c r="GG160" s="58"/>
      <c r="GH160" s="58"/>
      <c r="GI160" s="58"/>
      <c r="GJ160" s="58">
        <v>213.04939999999999</v>
      </c>
      <c r="GK160" s="58"/>
      <c r="GL160" s="58"/>
      <c r="GM160" s="58"/>
      <c r="GN160" s="58"/>
      <c r="GO160" s="58"/>
      <c r="GP160" s="58"/>
      <c r="GQ160" s="58"/>
      <c r="GR160" s="58"/>
      <c r="GS160" s="58"/>
      <c r="GT160" s="58"/>
      <c r="GU160" s="58"/>
      <c r="GV160" s="58"/>
      <c r="GW160" s="58"/>
      <c r="GX160" s="58"/>
      <c r="GY160" s="58"/>
      <c r="GZ160" s="58">
        <v>1034.3610000000001</v>
      </c>
      <c r="HA160" s="58"/>
      <c r="HB160" s="58"/>
      <c r="HC160" s="58"/>
      <c r="HD160" s="58">
        <v>398.0761</v>
      </c>
      <c r="HE160" s="58"/>
      <c r="HF160" s="58"/>
      <c r="HG160" s="58"/>
      <c r="HH160" s="58"/>
      <c r="HI160" s="58"/>
      <c r="HJ160" s="58"/>
      <c r="HK160" s="58"/>
      <c r="HL160" s="58"/>
      <c r="HM160" s="58"/>
      <c r="HN160" s="58"/>
      <c r="HO160" s="58"/>
      <c r="HP160" s="58"/>
      <c r="HQ160" s="58"/>
      <c r="HR160" s="58"/>
      <c r="HS160" s="58"/>
      <c r="HT160" s="2"/>
    </row>
    <row r="161" spans="1:228" x14ac:dyDescent="0.75">
      <c r="A161" s="95">
        <f t="shared" si="15"/>
        <v>777</v>
      </c>
      <c r="B161" s="2" t="str">
        <f t="shared" si="15"/>
        <v>Hemp tow waste</v>
      </c>
      <c r="C161" s="60">
        <f t="shared" si="14"/>
        <v>0</v>
      </c>
      <c r="D161" s="40" t="str">
        <f t="shared" si="16"/>
        <v/>
      </c>
      <c r="E161" s="40" t="str">
        <f t="shared" si="16"/>
        <v/>
      </c>
      <c r="F161" s="40" t="str">
        <f t="shared" si="16"/>
        <v/>
      </c>
      <c r="G161" s="40" t="str">
        <f t="shared" si="16"/>
        <v/>
      </c>
      <c r="H161" s="40" t="str">
        <f t="shared" si="16"/>
        <v/>
      </c>
      <c r="I161" s="40" t="str">
        <f t="shared" si="16"/>
        <v/>
      </c>
      <c r="J161" s="40" t="str">
        <f t="shared" si="16"/>
        <v/>
      </c>
      <c r="K161" s="40" t="str">
        <f t="shared" si="16"/>
        <v/>
      </c>
      <c r="L161" s="2"/>
      <c r="M161" s="70" t="s">
        <v>1042</v>
      </c>
      <c r="N161" s="70" t="s">
        <v>1075</v>
      </c>
      <c r="O161" s="2" t="s">
        <v>4</v>
      </c>
      <c r="P161" s="58">
        <v>777</v>
      </c>
      <c r="Q161" s="60" t="s">
        <v>935</v>
      </c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60"/>
      <c r="BJ161" s="60"/>
      <c r="BK161" s="60"/>
      <c r="BL161" s="60"/>
      <c r="BM161" s="60"/>
      <c r="BN161" s="60"/>
      <c r="BO161" s="60"/>
      <c r="BP161" s="60"/>
      <c r="BQ161" s="60"/>
      <c r="BR161" s="60"/>
      <c r="BS161" s="58"/>
      <c r="BT161" s="58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58"/>
      <c r="CV161" s="58">
        <v>341.82589999999999</v>
      </c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  <c r="DK161" s="58"/>
      <c r="DL161" s="58"/>
      <c r="DM161" s="58"/>
      <c r="DN161" s="58"/>
      <c r="DO161" s="58"/>
      <c r="DP161" s="58"/>
      <c r="DQ161" s="58"/>
      <c r="DR161" s="58"/>
      <c r="DS161" s="58"/>
      <c r="DT161" s="58"/>
      <c r="DU161" s="58"/>
      <c r="DV161" s="58"/>
      <c r="DW161" s="58"/>
      <c r="DX161" s="58"/>
      <c r="DY161" s="58"/>
      <c r="DZ161" s="58"/>
      <c r="EA161" s="58"/>
      <c r="EB161" s="58"/>
      <c r="EC161" s="58"/>
      <c r="ED161" s="58"/>
      <c r="EE161" s="58"/>
      <c r="EF161" s="58"/>
      <c r="EG161" s="58"/>
      <c r="EH161" s="58"/>
      <c r="EI161" s="58"/>
      <c r="EJ161" s="58"/>
      <c r="EK161" s="58"/>
      <c r="EL161" s="58"/>
      <c r="EM161" s="58"/>
      <c r="EN161" s="58"/>
      <c r="EO161" s="58"/>
      <c r="EP161" s="58"/>
      <c r="EQ161" s="58"/>
      <c r="ER161" s="58"/>
      <c r="ES161" s="58"/>
      <c r="ET161" s="58"/>
      <c r="EU161" s="58"/>
      <c r="EV161" s="58"/>
      <c r="EW161" s="58"/>
      <c r="EX161" s="58"/>
      <c r="EY161" s="58"/>
      <c r="EZ161" s="58"/>
      <c r="FA161" s="58"/>
      <c r="FB161" s="58"/>
      <c r="FC161" s="58"/>
      <c r="FD161" s="58"/>
      <c r="FE161" s="58"/>
      <c r="FF161" s="58"/>
      <c r="FG161" s="58"/>
      <c r="FH161" s="58"/>
      <c r="FI161" s="58"/>
      <c r="FJ161" s="58"/>
      <c r="FK161" s="58"/>
      <c r="FL161" s="58"/>
      <c r="FM161" s="58"/>
      <c r="FN161" s="58"/>
      <c r="FO161" s="58"/>
      <c r="FP161" s="58"/>
      <c r="FQ161" s="58"/>
      <c r="FR161" s="58"/>
      <c r="FS161" s="58"/>
      <c r="FT161" s="58">
        <v>314.08359999999999</v>
      </c>
      <c r="FU161" s="58"/>
      <c r="FV161" s="58"/>
      <c r="FW161" s="58"/>
      <c r="FX161" s="58"/>
      <c r="FY161" s="58"/>
      <c r="FZ161" s="58"/>
      <c r="GA161" s="58"/>
      <c r="GB161" s="58"/>
      <c r="GC161" s="58"/>
      <c r="GD161" s="58"/>
      <c r="GE161" s="58"/>
      <c r="GF161" s="58"/>
      <c r="GG161" s="58"/>
      <c r="GH161" s="58"/>
      <c r="GI161" s="58"/>
      <c r="GJ161" s="58"/>
      <c r="GK161" s="58"/>
      <c r="GL161" s="58"/>
      <c r="GM161" s="58"/>
      <c r="GN161" s="58"/>
      <c r="GO161" s="58"/>
      <c r="GP161" s="58"/>
      <c r="GQ161" s="58"/>
      <c r="GR161" s="58"/>
      <c r="GS161" s="58"/>
      <c r="GT161" s="58"/>
      <c r="GU161" s="58"/>
      <c r="GV161" s="58"/>
      <c r="GW161" s="58"/>
      <c r="GX161" s="58"/>
      <c r="GY161" s="58"/>
      <c r="GZ161" s="58"/>
      <c r="HA161" s="58"/>
      <c r="HB161" s="58"/>
      <c r="HC161" s="58"/>
      <c r="HD161" s="58">
        <v>570.1463</v>
      </c>
      <c r="HE161" s="58"/>
      <c r="HF161" s="58"/>
      <c r="HG161" s="58"/>
      <c r="HH161" s="58"/>
      <c r="HI161" s="58"/>
      <c r="HJ161" s="58"/>
      <c r="HK161" s="58"/>
      <c r="HL161" s="58"/>
      <c r="HM161" s="58"/>
      <c r="HN161" s="58"/>
      <c r="HO161" s="58"/>
      <c r="HP161" s="58"/>
      <c r="HQ161" s="58"/>
      <c r="HR161" s="58"/>
      <c r="HS161" s="58"/>
      <c r="HT161" s="2"/>
    </row>
    <row r="162" spans="1:228" x14ac:dyDescent="0.75">
      <c r="A162" s="95">
        <f t="shared" si="15"/>
        <v>780</v>
      </c>
      <c r="B162" s="2" t="str">
        <f t="shared" si="15"/>
        <v>Jute</v>
      </c>
      <c r="C162" s="60">
        <f t="shared" si="14"/>
        <v>0</v>
      </c>
      <c r="D162" s="40" t="str">
        <f t="shared" si="16"/>
        <v/>
      </c>
      <c r="E162" s="40" t="str">
        <f t="shared" si="16"/>
        <v/>
      </c>
      <c r="F162" s="40" t="str">
        <f t="shared" si="16"/>
        <v/>
      </c>
      <c r="G162" s="40" t="str">
        <f t="shared" si="16"/>
        <v/>
      </c>
      <c r="H162" s="40" t="str">
        <f t="shared" si="16"/>
        <v/>
      </c>
      <c r="I162" s="40" t="str">
        <f t="shared" si="16"/>
        <v/>
      </c>
      <c r="J162" s="40" t="str">
        <f t="shared" si="16"/>
        <v/>
      </c>
      <c r="K162" s="40" t="str">
        <f t="shared" si="16"/>
        <v/>
      </c>
      <c r="L162" s="2"/>
      <c r="M162" s="70" t="s">
        <v>592</v>
      </c>
      <c r="N162" s="70" t="s">
        <v>1076</v>
      </c>
      <c r="O162" s="2" t="s">
        <v>4</v>
      </c>
      <c r="P162" s="58">
        <v>780</v>
      </c>
      <c r="Q162" s="60" t="s">
        <v>936</v>
      </c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>
        <v>398.35169999999999</v>
      </c>
      <c r="AH162" s="60"/>
      <c r="AI162" s="60"/>
      <c r="AJ162" s="60"/>
      <c r="AK162" s="60"/>
      <c r="AL162" s="60"/>
      <c r="AM162" s="60"/>
      <c r="AN162" s="60"/>
      <c r="AO162" s="60"/>
      <c r="AP162" s="60">
        <v>346.89330000000001</v>
      </c>
      <c r="AQ162" s="60"/>
      <c r="AR162" s="60"/>
      <c r="AS162" s="60">
        <v>1246.8119999999999</v>
      </c>
      <c r="AT162" s="60"/>
      <c r="AU162" s="60"/>
      <c r="AV162" s="60"/>
      <c r="AW162" s="60"/>
      <c r="AX162" s="60"/>
      <c r="AY162" s="60">
        <v>89.97466</v>
      </c>
      <c r="AZ162" s="60"/>
      <c r="BA162" s="60"/>
      <c r="BB162" s="60"/>
      <c r="BC162" s="60"/>
      <c r="BD162" s="60"/>
      <c r="BE162" s="60"/>
      <c r="BF162" s="60"/>
      <c r="BG162" s="60"/>
      <c r="BH162" s="60"/>
      <c r="BI162" s="60"/>
      <c r="BJ162" s="60"/>
      <c r="BK162" s="60"/>
      <c r="BL162" s="60"/>
      <c r="BM162" s="60"/>
      <c r="BN162" s="60"/>
      <c r="BO162" s="60"/>
      <c r="BP162" s="60"/>
      <c r="BQ162" s="60"/>
      <c r="BR162" s="60"/>
      <c r="BS162" s="58">
        <v>105.33759999999999</v>
      </c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58"/>
      <c r="CU162" s="58"/>
      <c r="CV162" s="58"/>
      <c r="CW162" s="58"/>
      <c r="CX162" s="58">
        <v>328.77809999999999</v>
      </c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  <c r="DK162" s="58">
        <v>155.17269999999999</v>
      </c>
      <c r="DL162" s="58"/>
      <c r="DM162" s="58"/>
      <c r="DN162" s="58"/>
      <c r="DO162" s="58"/>
      <c r="DP162" s="58"/>
      <c r="DQ162" s="58"/>
      <c r="DR162" s="58"/>
      <c r="DS162" s="58"/>
      <c r="DT162" s="58"/>
      <c r="DU162" s="58"/>
      <c r="DV162" s="58"/>
      <c r="DW162" s="58"/>
      <c r="DX162" s="58"/>
      <c r="DY162" s="58"/>
      <c r="DZ162" s="58"/>
      <c r="EA162" s="58"/>
      <c r="EB162" s="58"/>
      <c r="EC162" s="58"/>
      <c r="ED162" s="58"/>
      <c r="EE162" s="58"/>
      <c r="EF162" s="58"/>
      <c r="EG162" s="58"/>
      <c r="EH162" s="58"/>
      <c r="EI162" s="58"/>
      <c r="EJ162" s="58"/>
      <c r="EK162" s="58"/>
      <c r="EL162" s="58"/>
      <c r="EM162" s="58"/>
      <c r="EN162" s="58"/>
      <c r="EO162" s="58"/>
      <c r="EP162" s="58"/>
      <c r="EQ162" s="58"/>
      <c r="ER162" s="58"/>
      <c r="ES162" s="58"/>
      <c r="ET162" s="58"/>
      <c r="EU162" s="58"/>
      <c r="EV162" s="58"/>
      <c r="EW162" s="58"/>
      <c r="EX162" s="58"/>
      <c r="EY162" s="58"/>
      <c r="EZ162" s="58"/>
      <c r="FA162" s="58"/>
      <c r="FB162" s="58">
        <v>396.92910000000001</v>
      </c>
      <c r="FC162" s="58"/>
      <c r="FD162" s="58"/>
      <c r="FE162" s="58"/>
      <c r="FF162" s="58">
        <v>283.24299999999999</v>
      </c>
      <c r="FG162" s="58"/>
      <c r="FH162" s="58">
        <v>490.08109999999999</v>
      </c>
      <c r="FI162" s="58"/>
      <c r="FJ162" s="58"/>
      <c r="FK162" s="58"/>
      <c r="FL162" s="58"/>
      <c r="FM162" s="58"/>
      <c r="FN162" s="58"/>
      <c r="FO162" s="58"/>
      <c r="FP162" s="58"/>
      <c r="FQ162" s="58"/>
      <c r="FR162" s="58"/>
      <c r="FS162" s="58"/>
      <c r="FT162" s="58"/>
      <c r="FU162" s="58"/>
      <c r="FV162" s="58"/>
      <c r="FW162" s="58"/>
      <c r="FX162" s="58"/>
      <c r="FY162" s="58"/>
      <c r="FZ162" s="58"/>
      <c r="GA162" s="58"/>
      <c r="GB162" s="58"/>
      <c r="GC162" s="58"/>
      <c r="GD162" s="58"/>
      <c r="GE162" s="58"/>
      <c r="GF162" s="58"/>
      <c r="GG162" s="58"/>
      <c r="GH162" s="58"/>
      <c r="GI162" s="58"/>
      <c r="GJ162" s="58"/>
      <c r="GK162" s="58"/>
      <c r="GL162" s="58"/>
      <c r="GM162" s="58"/>
      <c r="GN162" s="58"/>
      <c r="GO162" s="58"/>
      <c r="GP162" s="58"/>
      <c r="GQ162" s="58"/>
      <c r="GR162" s="58">
        <v>98.575559999999996</v>
      </c>
      <c r="GS162" s="58"/>
      <c r="GT162" s="58"/>
      <c r="GU162" s="58"/>
      <c r="GV162" s="58"/>
      <c r="GW162" s="58"/>
      <c r="GX162" s="58"/>
      <c r="GY162" s="58"/>
      <c r="GZ162" s="58"/>
      <c r="HA162" s="58"/>
      <c r="HB162" s="58"/>
      <c r="HC162" s="58"/>
      <c r="HD162" s="58"/>
      <c r="HE162" s="58"/>
      <c r="HF162" s="58"/>
      <c r="HG162" s="58"/>
      <c r="HH162" s="58"/>
      <c r="HI162" s="58"/>
      <c r="HJ162" s="58"/>
      <c r="HK162" s="58"/>
      <c r="HL162" s="58">
        <v>1099.1489999999999</v>
      </c>
      <c r="HM162" s="58"/>
      <c r="HN162" s="58"/>
      <c r="HO162" s="58"/>
      <c r="HP162" s="58"/>
      <c r="HQ162" s="58"/>
      <c r="HR162" s="58"/>
      <c r="HS162" s="58"/>
      <c r="HT162" s="2"/>
    </row>
    <row r="163" spans="1:228" x14ac:dyDescent="0.75">
      <c r="A163" s="95">
        <f t="shared" si="15"/>
        <v>782</v>
      </c>
      <c r="B163" s="2" t="str">
        <f t="shared" si="15"/>
        <v>Bastfibres, other</v>
      </c>
      <c r="C163" s="60">
        <f t="shared" si="14"/>
        <v>0</v>
      </c>
      <c r="D163" s="40" t="str">
        <f t="shared" si="16"/>
        <v/>
      </c>
      <c r="E163" s="40" t="str">
        <f t="shared" si="16"/>
        <v/>
      </c>
      <c r="F163" s="40" t="str">
        <f t="shared" si="16"/>
        <v/>
      </c>
      <c r="G163" s="40" t="str">
        <f t="shared" si="16"/>
        <v/>
      </c>
      <c r="H163" s="40" t="str">
        <f t="shared" si="16"/>
        <v/>
      </c>
      <c r="I163" s="40" t="str">
        <f t="shared" si="16"/>
        <v/>
      </c>
      <c r="J163" s="40" t="str">
        <f t="shared" si="16"/>
        <v/>
      </c>
      <c r="K163" s="40" t="str">
        <f t="shared" si="16"/>
        <v/>
      </c>
      <c r="L163" s="2"/>
      <c r="M163" s="70" t="s">
        <v>593</v>
      </c>
      <c r="N163" s="70" t="s">
        <v>1077</v>
      </c>
      <c r="O163" s="2" t="s">
        <v>4</v>
      </c>
      <c r="P163" s="58">
        <v>782</v>
      </c>
      <c r="Q163" s="60" t="s">
        <v>937</v>
      </c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>
        <v>334.33600000000001</v>
      </c>
      <c r="AH163" s="60"/>
      <c r="AI163" s="60"/>
      <c r="AJ163" s="60"/>
      <c r="AK163" s="60"/>
      <c r="AL163" s="60"/>
      <c r="AM163" s="60"/>
      <c r="AN163" s="60"/>
      <c r="AO163" s="60"/>
      <c r="AP163" s="60">
        <v>343.95589999999999</v>
      </c>
      <c r="AQ163" s="60"/>
      <c r="AR163" s="60"/>
      <c r="AS163" s="60"/>
      <c r="AT163" s="60"/>
      <c r="AU163" s="60"/>
      <c r="AV163" s="60"/>
      <c r="AW163" s="60"/>
      <c r="AX163" s="60">
        <v>511.68549999999999</v>
      </c>
      <c r="AY163" s="60">
        <v>908.08799999999997</v>
      </c>
      <c r="AZ163" s="60"/>
      <c r="BA163" s="60"/>
      <c r="BB163" s="60"/>
      <c r="BC163" s="60"/>
      <c r="BD163" s="60"/>
      <c r="BE163" s="60"/>
      <c r="BF163" s="60"/>
      <c r="BG163" s="60"/>
      <c r="BH163" s="60"/>
      <c r="BI163" s="60"/>
      <c r="BJ163" s="60"/>
      <c r="BK163" s="60"/>
      <c r="BL163" s="60"/>
      <c r="BM163" s="60"/>
      <c r="BN163" s="60"/>
      <c r="BO163" s="60"/>
      <c r="BP163" s="60"/>
      <c r="BQ163" s="60"/>
      <c r="BR163" s="60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58"/>
      <c r="CU163" s="58"/>
      <c r="CV163" s="58"/>
      <c r="CW163" s="58">
        <v>374.86919999999998</v>
      </c>
      <c r="CX163" s="58">
        <v>649.64120000000003</v>
      </c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  <c r="DK163" s="58"/>
      <c r="DL163" s="58"/>
      <c r="DM163" s="58"/>
      <c r="DN163" s="58"/>
      <c r="DO163" s="58"/>
      <c r="DP163" s="58"/>
      <c r="DQ163" s="58"/>
      <c r="DR163" s="58"/>
      <c r="DS163" s="58"/>
      <c r="DT163" s="58"/>
      <c r="DU163" s="58"/>
      <c r="DV163" s="58"/>
      <c r="DW163" s="58"/>
      <c r="DX163" s="58"/>
      <c r="DY163" s="58"/>
      <c r="DZ163" s="58"/>
      <c r="EA163" s="58"/>
      <c r="EB163" s="58"/>
      <c r="EC163" s="58">
        <v>282.27550000000002</v>
      </c>
      <c r="ED163" s="58"/>
      <c r="EE163" s="58"/>
      <c r="EF163" s="58"/>
      <c r="EG163" s="58"/>
      <c r="EH163" s="58">
        <v>209.9889</v>
      </c>
      <c r="EI163" s="58"/>
      <c r="EJ163" s="58"/>
      <c r="EK163" s="58"/>
      <c r="EL163" s="58"/>
      <c r="EM163" s="58">
        <v>302.53980000000001</v>
      </c>
      <c r="EN163" s="58"/>
      <c r="EO163" s="58"/>
      <c r="EP163" s="58"/>
      <c r="EQ163" s="58"/>
      <c r="ER163" s="58"/>
      <c r="ES163" s="58"/>
      <c r="ET163" s="58"/>
      <c r="EU163" s="58"/>
      <c r="EV163" s="58"/>
      <c r="EW163" s="58"/>
      <c r="EX163" s="58"/>
      <c r="EY163" s="58"/>
      <c r="EZ163" s="58"/>
      <c r="FA163" s="58"/>
      <c r="FB163" s="58"/>
      <c r="FC163" s="58"/>
      <c r="FD163" s="58"/>
      <c r="FE163" s="58"/>
      <c r="FF163" s="58"/>
      <c r="FG163" s="58"/>
      <c r="FH163" s="58"/>
      <c r="FI163" s="58"/>
      <c r="FJ163" s="58"/>
      <c r="FK163" s="58"/>
      <c r="FL163" s="58"/>
      <c r="FM163" s="58"/>
      <c r="FN163" s="58"/>
      <c r="FO163" s="58"/>
      <c r="FP163" s="58"/>
      <c r="FQ163" s="58"/>
      <c r="FR163" s="58"/>
      <c r="FS163" s="58"/>
      <c r="FT163" s="58"/>
      <c r="FU163" s="58"/>
      <c r="FV163" s="58"/>
      <c r="FW163" s="58"/>
      <c r="FX163" s="58"/>
      <c r="FY163" s="58"/>
      <c r="FZ163" s="58"/>
      <c r="GA163" s="58"/>
      <c r="GB163" s="58"/>
      <c r="GC163" s="58"/>
      <c r="GD163" s="58"/>
      <c r="GE163" s="58"/>
      <c r="GF163" s="58"/>
      <c r="GG163" s="58"/>
      <c r="GH163" s="58"/>
      <c r="GI163" s="58"/>
      <c r="GJ163" s="58"/>
      <c r="GK163" s="58"/>
      <c r="GL163" s="58"/>
      <c r="GM163" s="58"/>
      <c r="GN163" s="58"/>
      <c r="GO163" s="58"/>
      <c r="GP163" s="58"/>
      <c r="GQ163" s="58"/>
      <c r="GR163" s="58">
        <v>287.5847</v>
      </c>
      <c r="GS163" s="58"/>
      <c r="GT163" s="58"/>
      <c r="GU163" s="58"/>
      <c r="GV163" s="58"/>
      <c r="GW163" s="58"/>
      <c r="GX163" s="58"/>
      <c r="GY163" s="58"/>
      <c r="GZ163" s="58"/>
      <c r="HA163" s="58"/>
      <c r="HB163" s="58"/>
      <c r="HC163" s="58"/>
      <c r="HD163" s="58"/>
      <c r="HE163" s="58"/>
      <c r="HF163" s="58"/>
      <c r="HG163" s="58"/>
      <c r="HH163" s="58"/>
      <c r="HI163" s="58"/>
      <c r="HJ163" s="58"/>
      <c r="HK163" s="58"/>
      <c r="HL163" s="58"/>
      <c r="HM163" s="58"/>
      <c r="HN163" s="58"/>
      <c r="HO163" s="58"/>
      <c r="HP163" s="58"/>
      <c r="HQ163" s="58">
        <v>619.5181</v>
      </c>
      <c r="HR163" s="58"/>
      <c r="HS163" s="58"/>
      <c r="HT163" s="2"/>
    </row>
    <row r="164" spans="1:228" x14ac:dyDescent="0.75">
      <c r="A164" s="95">
        <f t="shared" si="15"/>
        <v>788</v>
      </c>
      <c r="B164" s="2" t="str">
        <f t="shared" si="15"/>
        <v>Ramie</v>
      </c>
      <c r="C164" s="60">
        <f t="shared" si="14"/>
        <v>0</v>
      </c>
      <c r="D164" s="40" t="str">
        <f t="shared" si="16"/>
        <v/>
      </c>
      <c r="E164" s="40" t="str">
        <f t="shared" si="16"/>
        <v/>
      </c>
      <c r="F164" s="40" t="str">
        <f t="shared" si="16"/>
        <v/>
      </c>
      <c r="G164" s="40" t="str">
        <f t="shared" si="16"/>
        <v/>
      </c>
      <c r="H164" s="40" t="str">
        <f t="shared" si="16"/>
        <v/>
      </c>
      <c r="I164" s="40" t="str">
        <f t="shared" si="16"/>
        <v/>
      </c>
      <c r="J164" s="40" t="str">
        <f t="shared" si="16"/>
        <v/>
      </c>
      <c r="K164" s="40" t="str">
        <f t="shared" si="16"/>
        <v/>
      </c>
      <c r="L164" s="2"/>
      <c r="M164" s="70" t="s">
        <v>1043</v>
      </c>
      <c r="N164" s="70" t="s">
        <v>1078</v>
      </c>
      <c r="O164" s="2" t="s">
        <v>4</v>
      </c>
      <c r="P164" s="58">
        <v>788</v>
      </c>
      <c r="Q164" s="60" t="s">
        <v>938</v>
      </c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>
        <v>649.94060000000002</v>
      </c>
      <c r="AQ164" s="60"/>
      <c r="AR164" s="60"/>
      <c r="AS164" s="60"/>
      <c r="AT164" s="60"/>
      <c r="AU164" s="60"/>
      <c r="AV164" s="60"/>
      <c r="AW164" s="60"/>
      <c r="AX164" s="60"/>
      <c r="AY164" s="60">
        <v>787.61869999999999</v>
      </c>
      <c r="AZ164" s="60"/>
      <c r="BA164" s="60"/>
      <c r="BB164" s="60"/>
      <c r="BC164" s="60"/>
      <c r="BD164" s="60"/>
      <c r="BE164" s="60"/>
      <c r="BF164" s="60"/>
      <c r="BG164" s="60"/>
      <c r="BH164" s="60"/>
      <c r="BI164" s="60"/>
      <c r="BJ164" s="60"/>
      <c r="BK164" s="60"/>
      <c r="BL164" s="60"/>
      <c r="BM164" s="60"/>
      <c r="BN164" s="60"/>
      <c r="BO164" s="60"/>
      <c r="BP164" s="60"/>
      <c r="BQ164" s="60"/>
      <c r="BR164" s="60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58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  <c r="DK164" s="58"/>
      <c r="DL164" s="58"/>
      <c r="DM164" s="58"/>
      <c r="DN164" s="58"/>
      <c r="DO164" s="58"/>
      <c r="DP164" s="58">
        <v>1689.9770000000001</v>
      </c>
      <c r="DQ164" s="58"/>
      <c r="DR164" s="58"/>
      <c r="DS164" s="58"/>
      <c r="DT164" s="58"/>
      <c r="DU164" s="58"/>
      <c r="DV164" s="58"/>
      <c r="DW164" s="58"/>
      <c r="DX164" s="58"/>
      <c r="DY164" s="58"/>
      <c r="DZ164" s="58"/>
      <c r="EA164" s="58"/>
      <c r="EB164" s="58"/>
      <c r="EC164" s="58"/>
      <c r="ED164" s="58"/>
      <c r="EE164" s="58"/>
      <c r="EF164" s="58"/>
      <c r="EG164" s="58"/>
      <c r="EH164" s="58"/>
      <c r="EI164" s="58"/>
      <c r="EJ164" s="58"/>
      <c r="EK164" s="58"/>
      <c r="EL164" s="58"/>
      <c r="EM164" s="58"/>
      <c r="EN164" s="58"/>
      <c r="EO164" s="58"/>
      <c r="EP164" s="58"/>
      <c r="EQ164" s="58"/>
      <c r="ER164" s="58"/>
      <c r="ES164" s="58"/>
      <c r="ET164" s="58"/>
      <c r="EU164" s="58"/>
      <c r="EV164" s="58"/>
      <c r="EW164" s="58"/>
      <c r="EX164" s="58"/>
      <c r="EY164" s="58"/>
      <c r="EZ164" s="58"/>
      <c r="FA164" s="58"/>
      <c r="FB164" s="58"/>
      <c r="FC164" s="58"/>
      <c r="FD164" s="58"/>
      <c r="FE164" s="58"/>
      <c r="FF164" s="58"/>
      <c r="FG164" s="58"/>
      <c r="FH164" s="58"/>
      <c r="FI164" s="58"/>
      <c r="FJ164" s="58"/>
      <c r="FK164" s="58"/>
      <c r="FL164" s="58"/>
      <c r="FM164" s="58"/>
      <c r="FN164" s="58"/>
      <c r="FO164" s="58"/>
      <c r="FP164" s="58"/>
      <c r="FQ164" s="58"/>
      <c r="FR164" s="58"/>
      <c r="FS164" s="58"/>
      <c r="FT164" s="58"/>
      <c r="FU164" s="58"/>
      <c r="FV164" s="58"/>
      <c r="FW164" s="58"/>
      <c r="FX164" s="58"/>
      <c r="FY164" s="58"/>
      <c r="FZ164" s="58"/>
      <c r="GA164" s="58"/>
      <c r="GB164" s="58"/>
      <c r="GC164" s="58"/>
      <c r="GD164" s="58"/>
      <c r="GE164" s="58"/>
      <c r="GF164" s="58"/>
      <c r="GG164" s="58"/>
      <c r="GH164" s="58"/>
      <c r="GI164" s="58"/>
      <c r="GJ164" s="58"/>
      <c r="GK164" s="58"/>
      <c r="GL164" s="58"/>
      <c r="GM164" s="58"/>
      <c r="GN164" s="58"/>
      <c r="GO164" s="58"/>
      <c r="GP164" s="58"/>
      <c r="GQ164" s="58"/>
      <c r="GR164" s="58"/>
      <c r="GS164" s="58"/>
      <c r="GT164" s="58"/>
      <c r="GU164" s="58"/>
      <c r="GV164" s="58"/>
      <c r="GW164" s="58"/>
      <c r="GX164" s="58"/>
      <c r="GY164" s="58"/>
      <c r="GZ164" s="58"/>
      <c r="HA164" s="58"/>
      <c r="HB164" s="58"/>
      <c r="HC164" s="58"/>
      <c r="HD164" s="58"/>
      <c r="HE164" s="58"/>
      <c r="HF164" s="58"/>
      <c r="HG164" s="58"/>
      <c r="HH164" s="58"/>
      <c r="HI164" s="58"/>
      <c r="HJ164" s="58"/>
      <c r="HK164" s="58"/>
      <c r="HL164" s="58"/>
      <c r="HM164" s="58"/>
      <c r="HN164" s="58"/>
      <c r="HO164" s="58"/>
      <c r="HP164" s="58"/>
      <c r="HQ164" s="58"/>
      <c r="HR164" s="58"/>
      <c r="HS164" s="58"/>
      <c r="HT164" s="2"/>
    </row>
    <row r="165" spans="1:228" x14ac:dyDescent="0.75">
      <c r="A165" s="95">
        <f t="shared" si="15"/>
        <v>789</v>
      </c>
      <c r="B165" s="2" t="str">
        <f t="shared" si="15"/>
        <v>Sisal</v>
      </c>
      <c r="C165" s="60">
        <f t="shared" si="14"/>
        <v>547.22580000000005</v>
      </c>
      <c r="D165" s="40" t="str">
        <f t="shared" si="16"/>
        <v/>
      </c>
      <c r="E165" s="40" t="str">
        <f t="shared" si="16"/>
        <v/>
      </c>
      <c r="F165" s="40">
        <f t="shared" si="16"/>
        <v>547.22580000000005</v>
      </c>
      <c r="G165" s="40" t="str">
        <f t="shared" si="16"/>
        <v/>
      </c>
      <c r="H165" s="40" t="str">
        <f t="shared" si="16"/>
        <v/>
      </c>
      <c r="I165" s="40" t="str">
        <f t="shared" si="16"/>
        <v/>
      </c>
      <c r="J165" s="40" t="str">
        <f t="shared" si="16"/>
        <v/>
      </c>
      <c r="K165" s="40" t="str">
        <f t="shared" si="16"/>
        <v/>
      </c>
      <c r="L165" s="2"/>
      <c r="M165" s="70" t="s">
        <v>594</v>
      </c>
      <c r="N165" s="70" t="s">
        <v>1079</v>
      </c>
      <c r="O165" s="2" t="s">
        <v>4</v>
      </c>
      <c r="P165" s="58">
        <v>789</v>
      </c>
      <c r="Q165" s="60" t="s">
        <v>939</v>
      </c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>
        <v>228.9006</v>
      </c>
      <c r="AQ165" s="60"/>
      <c r="AR165" s="60"/>
      <c r="AS165" s="60"/>
      <c r="AT165" s="60"/>
      <c r="AU165" s="60"/>
      <c r="AV165" s="60"/>
      <c r="AW165" s="60"/>
      <c r="AX165" s="60"/>
      <c r="AY165" s="60">
        <v>726.69100000000003</v>
      </c>
      <c r="AZ165" s="60"/>
      <c r="BA165" s="60"/>
      <c r="BB165" s="60"/>
      <c r="BC165" s="60"/>
      <c r="BD165" s="60"/>
      <c r="BE165" s="60"/>
      <c r="BF165" s="60"/>
      <c r="BG165" s="60"/>
      <c r="BH165" s="60"/>
      <c r="BI165" s="60"/>
      <c r="BJ165" s="60"/>
      <c r="BK165" s="60"/>
      <c r="BL165" s="60"/>
      <c r="BM165" s="60"/>
      <c r="BN165" s="60"/>
      <c r="BO165" s="60"/>
      <c r="BP165" s="60">
        <v>397.61559999999997</v>
      </c>
      <c r="BQ165" s="60"/>
      <c r="BR165" s="60"/>
      <c r="BS165" s="58"/>
      <c r="BT165" s="58"/>
      <c r="BU165" s="58"/>
      <c r="BV165" s="58"/>
      <c r="BW165" s="58"/>
      <c r="BX165" s="58">
        <v>873.99689999999998</v>
      </c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58"/>
      <c r="CU165" s="58"/>
      <c r="CV165" s="58"/>
      <c r="CW165" s="58">
        <v>272.04599999999999</v>
      </c>
      <c r="CX165" s="58"/>
      <c r="CY165" s="58"/>
      <c r="CZ165" s="58"/>
      <c r="DA165" s="58"/>
      <c r="DB165" s="58"/>
      <c r="DC165" s="58"/>
      <c r="DD165" s="58"/>
      <c r="DE165" s="58">
        <v>461.57420000000002</v>
      </c>
      <c r="DF165" s="58"/>
      <c r="DG165" s="58"/>
      <c r="DH165" s="58"/>
      <c r="DI165" s="58">
        <v>1616.095</v>
      </c>
      <c r="DJ165" s="58"/>
      <c r="DK165" s="58"/>
      <c r="DL165" s="58"/>
      <c r="DM165" s="58"/>
      <c r="DN165" s="58"/>
      <c r="DO165" s="58"/>
      <c r="DP165" s="58"/>
      <c r="DQ165" s="58"/>
      <c r="DR165" s="58"/>
      <c r="DS165" s="58"/>
      <c r="DT165" s="58"/>
      <c r="DU165" s="58"/>
      <c r="DV165" s="58"/>
      <c r="DW165" s="58"/>
      <c r="DX165" s="58"/>
      <c r="DY165" s="58"/>
      <c r="DZ165" s="58"/>
      <c r="EA165" s="58">
        <v>989.62929999999994</v>
      </c>
      <c r="EB165" s="58"/>
      <c r="EC165" s="58">
        <v>863.73649999999998</v>
      </c>
      <c r="ED165" s="58"/>
      <c r="EE165" s="58">
        <v>547.22580000000005</v>
      </c>
      <c r="EF165" s="58"/>
      <c r="EG165" s="58"/>
      <c r="EH165" s="58"/>
      <c r="EI165" s="58"/>
      <c r="EJ165" s="58"/>
      <c r="EK165" s="58"/>
      <c r="EL165" s="58"/>
      <c r="EM165" s="58">
        <v>197.84569999999999</v>
      </c>
      <c r="EN165" s="58"/>
      <c r="EO165" s="58"/>
      <c r="EP165" s="58"/>
      <c r="EQ165" s="58"/>
      <c r="ER165" s="58">
        <v>59.046210000000002</v>
      </c>
      <c r="ES165" s="58"/>
      <c r="ET165" s="58"/>
      <c r="EU165" s="58"/>
      <c r="EV165" s="58"/>
      <c r="EW165" s="58"/>
      <c r="EX165" s="58"/>
      <c r="EY165" s="58"/>
      <c r="EZ165" s="58"/>
      <c r="FA165" s="58"/>
      <c r="FB165" s="58"/>
      <c r="FC165" s="58"/>
      <c r="FD165" s="58"/>
      <c r="FE165" s="58"/>
      <c r="FF165" s="58"/>
      <c r="FG165" s="58"/>
      <c r="FH165" s="58"/>
      <c r="FI165" s="58"/>
      <c r="FJ165" s="58"/>
      <c r="FK165" s="58"/>
      <c r="FL165" s="58"/>
      <c r="FM165" s="58"/>
      <c r="FN165" s="58"/>
      <c r="FO165" s="58"/>
      <c r="FP165" s="58"/>
      <c r="FQ165" s="58"/>
      <c r="FR165" s="58"/>
      <c r="FS165" s="58"/>
      <c r="FT165" s="58"/>
      <c r="FU165" s="58"/>
      <c r="FV165" s="58"/>
      <c r="FW165" s="58"/>
      <c r="FX165" s="58"/>
      <c r="FY165" s="58"/>
      <c r="FZ165" s="58"/>
      <c r="GA165" s="58"/>
      <c r="GB165" s="58"/>
      <c r="GC165" s="58"/>
      <c r="GD165" s="58"/>
      <c r="GE165" s="58"/>
      <c r="GF165" s="58"/>
      <c r="GG165" s="58"/>
      <c r="GH165" s="58"/>
      <c r="GI165" s="58"/>
      <c r="GJ165" s="58"/>
      <c r="GK165" s="58"/>
      <c r="GL165" s="58"/>
      <c r="GM165" s="58"/>
      <c r="GN165" s="58"/>
      <c r="GO165" s="58"/>
      <c r="GP165" s="58"/>
      <c r="GQ165" s="58"/>
      <c r="GR165" s="58"/>
      <c r="GS165" s="58"/>
      <c r="GT165" s="58"/>
      <c r="GU165" s="58"/>
      <c r="GV165" s="58"/>
      <c r="GW165" s="58"/>
      <c r="GX165" s="58"/>
      <c r="GY165" s="58"/>
      <c r="GZ165" s="58"/>
      <c r="HA165" s="58"/>
      <c r="HB165" s="58"/>
      <c r="HC165" s="58"/>
      <c r="HD165" s="58"/>
      <c r="HE165" s="58"/>
      <c r="HF165" s="58"/>
      <c r="HG165" s="58"/>
      <c r="HH165" s="58"/>
      <c r="HI165" s="58">
        <v>1477.636</v>
      </c>
      <c r="HJ165" s="58"/>
      <c r="HK165" s="58"/>
      <c r="HL165" s="58"/>
      <c r="HM165" s="58"/>
      <c r="HN165" s="58"/>
      <c r="HO165" s="58"/>
      <c r="HP165" s="58"/>
      <c r="HQ165" s="58">
        <v>907.41780000000006</v>
      </c>
      <c r="HR165" s="58"/>
      <c r="HS165" s="58"/>
      <c r="HT165" s="2"/>
    </row>
    <row r="166" spans="1:228" x14ac:dyDescent="0.75">
      <c r="A166" s="95">
        <f t="shared" si="15"/>
        <v>800</v>
      </c>
      <c r="B166" s="2" t="str">
        <f t="shared" si="15"/>
        <v>Agave fibres nes</v>
      </c>
      <c r="C166" s="60">
        <f t="shared" si="14"/>
        <v>279.77929999999998</v>
      </c>
      <c r="D166" s="40" t="str">
        <f t="shared" si="16"/>
        <v/>
      </c>
      <c r="E166" s="40">
        <f t="shared" si="16"/>
        <v>132.46209999999999</v>
      </c>
      <c r="F166" s="40">
        <f t="shared" si="16"/>
        <v>427.09649999999999</v>
      </c>
      <c r="G166" s="40" t="str">
        <f t="shared" si="16"/>
        <v/>
      </c>
      <c r="H166" s="40" t="str">
        <f t="shared" si="16"/>
        <v/>
      </c>
      <c r="I166" s="40" t="str">
        <f t="shared" si="16"/>
        <v/>
      </c>
      <c r="J166" s="40" t="str">
        <f t="shared" si="16"/>
        <v/>
      </c>
      <c r="K166" s="40" t="str">
        <f t="shared" si="16"/>
        <v/>
      </c>
      <c r="L166" s="2"/>
      <c r="M166" s="70" t="s">
        <v>566</v>
      </c>
      <c r="N166" s="70" t="s">
        <v>652</v>
      </c>
      <c r="O166" s="2" t="s">
        <v>4</v>
      </c>
      <c r="P166" s="58">
        <v>800</v>
      </c>
      <c r="Q166" s="60" t="s">
        <v>940</v>
      </c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>
        <v>828.75819999999999</v>
      </c>
      <c r="BF166" s="60"/>
      <c r="BG166" s="60"/>
      <c r="BH166" s="60"/>
      <c r="BI166" s="60"/>
      <c r="BJ166" s="60"/>
      <c r="BK166" s="60"/>
      <c r="BL166" s="60"/>
      <c r="BM166" s="60"/>
      <c r="BN166" s="60"/>
      <c r="BO166" s="60"/>
      <c r="BP166" s="60"/>
      <c r="BQ166" s="60"/>
      <c r="BR166" s="60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58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  <c r="DK166" s="58"/>
      <c r="DL166" s="58"/>
      <c r="DM166" s="58"/>
      <c r="DN166" s="58"/>
      <c r="DO166" s="58"/>
      <c r="DP166" s="58"/>
      <c r="DQ166" s="58"/>
      <c r="DR166" s="58"/>
      <c r="DS166" s="58"/>
      <c r="DT166" s="58"/>
      <c r="DU166" s="58"/>
      <c r="DV166" s="58"/>
      <c r="DW166" s="58"/>
      <c r="DX166" s="58"/>
      <c r="DY166" s="58"/>
      <c r="DZ166" s="58"/>
      <c r="EA166" s="58"/>
      <c r="EB166" s="58"/>
      <c r="EC166" s="58"/>
      <c r="ED166" s="58"/>
      <c r="EE166" s="58">
        <v>427.09649999999999</v>
      </c>
      <c r="EF166" s="58"/>
      <c r="EG166" s="58"/>
      <c r="EH166" s="58"/>
      <c r="EI166" s="58"/>
      <c r="EJ166" s="58"/>
      <c r="EK166" s="58"/>
      <c r="EL166" s="58"/>
      <c r="EM166" s="58"/>
      <c r="EN166" s="58"/>
      <c r="EO166" s="58"/>
      <c r="EP166" s="58"/>
      <c r="EQ166" s="58"/>
      <c r="ER166" s="58"/>
      <c r="ES166" s="58"/>
      <c r="ET166" s="58"/>
      <c r="EU166" s="58"/>
      <c r="EV166" s="58"/>
      <c r="EW166" s="58"/>
      <c r="EX166" s="58">
        <v>132.46209999999999</v>
      </c>
      <c r="EY166" s="58"/>
      <c r="EZ166" s="58"/>
      <c r="FA166" s="58"/>
      <c r="FB166" s="58"/>
      <c r="FC166" s="58"/>
      <c r="FD166" s="58"/>
      <c r="FE166" s="58"/>
      <c r="FF166" s="58"/>
      <c r="FG166" s="58"/>
      <c r="FH166" s="58"/>
      <c r="FI166" s="58">
        <v>472.97750000000002</v>
      </c>
      <c r="FJ166" s="58"/>
      <c r="FK166" s="58"/>
      <c r="FL166" s="58"/>
      <c r="FM166" s="58"/>
      <c r="FN166" s="58"/>
      <c r="FO166" s="58"/>
      <c r="FP166" s="58"/>
      <c r="FQ166" s="58"/>
      <c r="FR166" s="58"/>
      <c r="FS166" s="58"/>
      <c r="FT166" s="58"/>
      <c r="FU166" s="58"/>
      <c r="FV166" s="58"/>
      <c r="FW166" s="58"/>
      <c r="FX166" s="58"/>
      <c r="FY166" s="58"/>
      <c r="FZ166" s="58"/>
      <c r="GA166" s="58"/>
      <c r="GB166" s="58"/>
      <c r="GC166" s="58"/>
      <c r="GD166" s="58"/>
      <c r="GE166" s="58"/>
      <c r="GF166" s="58"/>
      <c r="GG166" s="58"/>
      <c r="GH166" s="58"/>
      <c r="GI166" s="58"/>
      <c r="GJ166" s="58"/>
      <c r="GK166" s="58"/>
      <c r="GL166" s="58"/>
      <c r="GM166" s="58"/>
      <c r="GN166" s="58"/>
      <c r="GO166" s="58"/>
      <c r="GP166" s="58"/>
      <c r="GQ166" s="58"/>
      <c r="GR166" s="58"/>
      <c r="GS166" s="58"/>
      <c r="GT166" s="58"/>
      <c r="GU166" s="58"/>
      <c r="GV166" s="58"/>
      <c r="GW166" s="58"/>
      <c r="GX166" s="58"/>
      <c r="GY166" s="58"/>
      <c r="GZ166" s="58"/>
      <c r="HA166" s="58"/>
      <c r="HB166" s="58"/>
      <c r="HC166" s="58"/>
      <c r="HD166" s="58"/>
      <c r="HE166" s="58"/>
      <c r="HF166" s="58"/>
      <c r="HG166" s="58"/>
      <c r="HH166" s="58"/>
      <c r="HI166" s="58"/>
      <c r="HJ166" s="58"/>
      <c r="HK166" s="58"/>
      <c r="HL166" s="58"/>
      <c r="HM166" s="58"/>
      <c r="HN166" s="58"/>
      <c r="HO166" s="58"/>
      <c r="HP166" s="58"/>
      <c r="HQ166" s="58"/>
      <c r="HR166" s="58"/>
      <c r="HS166" s="58"/>
      <c r="HT166" s="2"/>
    </row>
    <row r="167" spans="1:228" x14ac:dyDescent="0.75">
      <c r="A167" s="95">
        <f t="shared" si="15"/>
        <v>809</v>
      </c>
      <c r="B167" s="2" t="str">
        <f t="shared" si="15"/>
        <v>Manila fibre (abaca)</v>
      </c>
      <c r="C167" s="60">
        <f t="shared" si="14"/>
        <v>349.59870000000001</v>
      </c>
      <c r="D167" s="40">
        <f t="shared" si="16"/>
        <v>349.59870000000001</v>
      </c>
      <c r="E167" s="40" t="str">
        <f t="shared" si="16"/>
        <v/>
      </c>
      <c r="F167" s="40" t="str">
        <f t="shared" si="16"/>
        <v/>
      </c>
      <c r="G167" s="40" t="str">
        <f t="shared" si="16"/>
        <v/>
      </c>
      <c r="H167" s="40" t="str">
        <f t="shared" si="16"/>
        <v/>
      </c>
      <c r="I167" s="40" t="str">
        <f t="shared" si="16"/>
        <v/>
      </c>
      <c r="J167" s="40" t="str">
        <f t="shared" si="16"/>
        <v/>
      </c>
      <c r="K167" s="40" t="str">
        <f t="shared" si="16"/>
        <v/>
      </c>
      <c r="L167" s="2"/>
      <c r="M167" s="70" t="s">
        <v>568</v>
      </c>
      <c r="N167" s="70" t="s">
        <v>653</v>
      </c>
      <c r="O167" s="2" t="s">
        <v>4</v>
      </c>
      <c r="P167" s="58">
        <v>809</v>
      </c>
      <c r="Q167" s="60" t="s">
        <v>941</v>
      </c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>
        <v>349.59870000000001</v>
      </c>
      <c r="BI167" s="60"/>
      <c r="BJ167" s="60"/>
      <c r="BK167" s="60"/>
      <c r="BL167" s="60"/>
      <c r="BM167" s="60"/>
      <c r="BN167" s="60"/>
      <c r="BO167" s="60"/>
      <c r="BP167" s="60"/>
      <c r="BQ167" s="60"/>
      <c r="BR167" s="60">
        <v>1667.502</v>
      </c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58"/>
      <c r="CU167" s="58"/>
      <c r="CV167" s="58"/>
      <c r="CW167" s="58">
        <v>320.72539999999998</v>
      </c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  <c r="DK167" s="58"/>
      <c r="DL167" s="58"/>
      <c r="DM167" s="58"/>
      <c r="DN167" s="58"/>
      <c r="DO167" s="58"/>
      <c r="DP167" s="58"/>
      <c r="DQ167" s="58"/>
      <c r="DR167" s="58"/>
      <c r="DS167" s="58"/>
      <c r="DT167" s="58"/>
      <c r="DU167" s="58"/>
      <c r="DV167" s="58"/>
      <c r="DW167" s="58"/>
      <c r="DX167" s="58"/>
      <c r="DY167" s="58"/>
      <c r="DZ167" s="58"/>
      <c r="EA167" s="58"/>
      <c r="EB167" s="58"/>
      <c r="EC167" s="58"/>
      <c r="ED167" s="58"/>
      <c r="EE167" s="58"/>
      <c r="EF167" s="58"/>
      <c r="EG167" s="58"/>
      <c r="EH167" s="58"/>
      <c r="EI167" s="58"/>
      <c r="EJ167" s="58"/>
      <c r="EK167" s="58"/>
      <c r="EL167" s="58"/>
      <c r="EM167" s="58"/>
      <c r="EN167" s="58"/>
      <c r="EO167" s="58"/>
      <c r="EP167" s="58"/>
      <c r="EQ167" s="58"/>
      <c r="ER167" s="58"/>
      <c r="ES167" s="58"/>
      <c r="ET167" s="58"/>
      <c r="EU167" s="58"/>
      <c r="EV167" s="58"/>
      <c r="EW167" s="58"/>
      <c r="EX167" s="58"/>
      <c r="EY167" s="58"/>
      <c r="EZ167" s="58"/>
      <c r="FA167" s="58"/>
      <c r="FB167" s="58"/>
      <c r="FC167" s="58"/>
      <c r="FD167" s="58"/>
      <c r="FE167" s="58"/>
      <c r="FF167" s="58"/>
      <c r="FG167" s="58"/>
      <c r="FH167" s="58"/>
      <c r="FI167" s="58">
        <v>1084.3489999999999</v>
      </c>
      <c r="FJ167" s="58"/>
      <c r="FK167" s="58"/>
      <c r="FL167" s="58"/>
      <c r="FM167" s="58"/>
      <c r="FN167" s="58"/>
      <c r="FO167" s="58"/>
      <c r="FP167" s="58"/>
      <c r="FQ167" s="58"/>
      <c r="FR167" s="58"/>
      <c r="FS167" s="58"/>
      <c r="FT167" s="58"/>
      <c r="FU167" s="58"/>
      <c r="FV167" s="58"/>
      <c r="FW167" s="58"/>
      <c r="FX167" s="58"/>
      <c r="FY167" s="58"/>
      <c r="FZ167" s="58"/>
      <c r="GA167" s="58"/>
      <c r="GB167" s="58"/>
      <c r="GC167" s="58"/>
      <c r="GD167" s="58"/>
      <c r="GE167" s="58"/>
      <c r="GF167" s="58"/>
      <c r="GG167" s="58"/>
      <c r="GH167" s="58"/>
      <c r="GI167" s="58"/>
      <c r="GJ167" s="58"/>
      <c r="GK167" s="58"/>
      <c r="GL167" s="58"/>
      <c r="GM167" s="58"/>
      <c r="GN167" s="58"/>
      <c r="GO167" s="58"/>
      <c r="GP167" s="58"/>
      <c r="GQ167" s="58"/>
      <c r="GR167" s="58"/>
      <c r="GS167" s="58"/>
      <c r="GT167" s="58"/>
      <c r="GU167" s="58"/>
      <c r="GV167" s="58"/>
      <c r="GW167" s="58"/>
      <c r="GX167" s="58"/>
      <c r="GY167" s="58"/>
      <c r="GZ167" s="58"/>
      <c r="HA167" s="58"/>
      <c r="HB167" s="58"/>
      <c r="HC167" s="58"/>
      <c r="HD167" s="58"/>
      <c r="HE167" s="58"/>
      <c r="HF167" s="58"/>
      <c r="HG167" s="58"/>
      <c r="HH167" s="58"/>
      <c r="HI167" s="58"/>
      <c r="HJ167" s="58"/>
      <c r="HK167" s="58"/>
      <c r="HL167" s="58"/>
      <c r="HM167" s="58"/>
      <c r="HN167" s="58"/>
      <c r="HO167" s="58"/>
      <c r="HP167" s="58"/>
      <c r="HQ167" s="58"/>
      <c r="HR167" s="58"/>
      <c r="HS167" s="58"/>
      <c r="HT167" s="2"/>
    </row>
    <row r="168" spans="1:228" x14ac:dyDescent="0.75">
      <c r="A168" s="95">
        <f t="shared" si="15"/>
        <v>821</v>
      </c>
      <c r="B168" s="2" t="str">
        <f t="shared" si="15"/>
        <v>Fibre crops nes</v>
      </c>
      <c r="C168" s="60">
        <f t="shared" si="14"/>
        <v>0</v>
      </c>
      <c r="D168" s="40" t="str">
        <f t="shared" si="16"/>
        <v/>
      </c>
      <c r="E168" s="40" t="str">
        <f t="shared" si="16"/>
        <v/>
      </c>
      <c r="F168" s="40" t="str">
        <f t="shared" si="16"/>
        <v/>
      </c>
      <c r="G168" s="40" t="str">
        <f t="shared" si="16"/>
        <v/>
      </c>
      <c r="H168" s="40" t="str">
        <f t="shared" si="16"/>
        <v/>
      </c>
      <c r="I168" s="40" t="str">
        <f t="shared" si="16"/>
        <v/>
      </c>
      <c r="J168" s="40" t="str">
        <f t="shared" si="16"/>
        <v/>
      </c>
      <c r="K168" s="40" t="str">
        <f t="shared" si="16"/>
        <v/>
      </c>
      <c r="L168" s="2"/>
      <c r="M168" s="70" t="s">
        <v>569</v>
      </c>
      <c r="N168" s="70" t="s">
        <v>654</v>
      </c>
      <c r="O168" s="2" t="s">
        <v>4</v>
      </c>
      <c r="P168" s="58">
        <v>821</v>
      </c>
      <c r="Q168" s="60" t="s">
        <v>942</v>
      </c>
      <c r="R168" s="60"/>
      <c r="S168" s="60"/>
      <c r="T168" s="60"/>
      <c r="U168" s="60"/>
      <c r="V168" s="60">
        <v>75.210800000000006</v>
      </c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>
        <v>304.78309999999999</v>
      </c>
      <c r="AH168" s="60"/>
      <c r="AI168" s="60"/>
      <c r="AJ168" s="60"/>
      <c r="AK168" s="60"/>
      <c r="AL168" s="60"/>
      <c r="AM168" s="60"/>
      <c r="AN168" s="60"/>
      <c r="AO168" s="60"/>
      <c r="AP168" s="60">
        <v>240.8553</v>
      </c>
      <c r="AQ168" s="60"/>
      <c r="AR168" s="60"/>
      <c r="AS168" s="60"/>
      <c r="AT168" s="60"/>
      <c r="AU168" s="60"/>
      <c r="AV168" s="60">
        <v>670.13310000000001</v>
      </c>
      <c r="AW168" s="60"/>
      <c r="AX168" s="60">
        <v>512.58889999999997</v>
      </c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60"/>
      <c r="BJ168" s="60"/>
      <c r="BK168" s="60"/>
      <c r="BL168" s="60"/>
      <c r="BM168" s="60"/>
      <c r="BN168" s="60"/>
      <c r="BO168" s="60"/>
      <c r="BP168" s="60"/>
      <c r="BQ168" s="60"/>
      <c r="BR168" s="60"/>
      <c r="BS168" s="58"/>
      <c r="BT168" s="58"/>
      <c r="BU168" s="58"/>
      <c r="BV168" s="58"/>
      <c r="BW168" s="58"/>
      <c r="BX168" s="58">
        <v>246.5241</v>
      </c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58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>
        <v>461.23770000000002</v>
      </c>
      <c r="DF168" s="58"/>
      <c r="DG168" s="58"/>
      <c r="DH168" s="58"/>
      <c r="DI168" s="58"/>
      <c r="DJ168" s="58"/>
      <c r="DK168" s="58">
        <v>243.5008</v>
      </c>
      <c r="DL168" s="58"/>
      <c r="DM168" s="58"/>
      <c r="DN168" s="58"/>
      <c r="DO168" s="58"/>
      <c r="DP168" s="58"/>
      <c r="DQ168" s="58"/>
      <c r="DR168" s="58"/>
      <c r="DS168" s="58"/>
      <c r="DT168" s="58"/>
      <c r="DU168" s="58"/>
      <c r="DV168" s="58"/>
      <c r="DW168" s="58"/>
      <c r="DX168" s="58"/>
      <c r="DY168" s="58"/>
      <c r="DZ168" s="58"/>
      <c r="EA168" s="58"/>
      <c r="EB168" s="58"/>
      <c r="EC168" s="58">
        <v>266.78300000000002</v>
      </c>
      <c r="ED168" s="58"/>
      <c r="EE168" s="58"/>
      <c r="EF168" s="58"/>
      <c r="EG168" s="58"/>
      <c r="EH168" s="58"/>
      <c r="EI168" s="58"/>
      <c r="EJ168" s="58"/>
      <c r="EK168" s="58"/>
      <c r="EL168" s="58"/>
      <c r="EM168" s="58"/>
      <c r="EN168" s="58"/>
      <c r="EO168" s="58"/>
      <c r="EP168" s="58"/>
      <c r="EQ168" s="58">
        <v>440.49689999999998</v>
      </c>
      <c r="ER168" s="58"/>
      <c r="ES168" s="58"/>
      <c r="ET168" s="58"/>
      <c r="EU168" s="58"/>
      <c r="EV168" s="58"/>
      <c r="EW168" s="58"/>
      <c r="EX168" s="58"/>
      <c r="EY168" s="58"/>
      <c r="EZ168" s="58"/>
      <c r="FA168" s="58"/>
      <c r="FB168" s="58"/>
      <c r="FC168" s="58"/>
      <c r="FD168" s="58">
        <v>2205.9630000000002</v>
      </c>
      <c r="FE168" s="58"/>
      <c r="FF168" s="58"/>
      <c r="FG168" s="58"/>
      <c r="FH168" s="58"/>
      <c r="FI168" s="58">
        <v>373.73180000000002</v>
      </c>
      <c r="FJ168" s="58"/>
      <c r="FK168" s="58"/>
      <c r="FL168" s="58"/>
      <c r="FM168" s="58"/>
      <c r="FN168" s="58"/>
      <c r="FO168" s="58"/>
      <c r="FP168" s="58"/>
      <c r="FQ168" s="58"/>
      <c r="FR168" s="58"/>
      <c r="FS168" s="58"/>
      <c r="FT168" s="58"/>
      <c r="FU168" s="58"/>
      <c r="FV168" s="58"/>
      <c r="FW168" s="58"/>
      <c r="FX168" s="58"/>
      <c r="FY168" s="58"/>
      <c r="FZ168" s="58"/>
      <c r="GA168" s="58"/>
      <c r="GB168" s="58"/>
      <c r="GC168" s="58"/>
      <c r="GD168" s="58"/>
      <c r="GE168" s="58"/>
      <c r="GF168" s="58"/>
      <c r="GG168" s="58"/>
      <c r="GH168" s="58"/>
      <c r="GI168" s="58"/>
      <c r="GJ168" s="58"/>
      <c r="GK168" s="58"/>
      <c r="GL168" s="58"/>
      <c r="GM168" s="58"/>
      <c r="GN168" s="58"/>
      <c r="GO168" s="58"/>
      <c r="GP168" s="58"/>
      <c r="GQ168" s="58"/>
      <c r="GR168" s="58">
        <v>508.33710000000002</v>
      </c>
      <c r="GS168" s="58"/>
      <c r="GT168" s="58"/>
      <c r="GU168" s="58"/>
      <c r="GV168" s="58"/>
      <c r="GW168" s="58"/>
      <c r="GX168" s="58"/>
      <c r="GY168" s="58"/>
      <c r="GZ168" s="58"/>
      <c r="HA168" s="58"/>
      <c r="HB168" s="58"/>
      <c r="HC168" s="58"/>
      <c r="HD168" s="58"/>
      <c r="HE168" s="58"/>
      <c r="HF168" s="58"/>
      <c r="HG168" s="58"/>
      <c r="HH168" s="58"/>
      <c r="HI168" s="58"/>
      <c r="HJ168" s="58"/>
      <c r="HK168" s="58"/>
      <c r="HL168" s="58"/>
      <c r="HM168" s="58"/>
      <c r="HN168" s="58"/>
      <c r="HO168" s="58"/>
      <c r="HP168" s="58"/>
      <c r="HQ168" s="58">
        <v>480.6961</v>
      </c>
      <c r="HR168" s="58"/>
      <c r="HS168" s="58"/>
      <c r="HT168" s="2"/>
    </row>
    <row r="169" spans="1:228" x14ac:dyDescent="0.75">
      <c r="A169" s="95">
        <f t="shared" si="15"/>
        <v>826</v>
      </c>
      <c r="B169" s="2" t="str">
        <f t="shared" si="15"/>
        <v>Tobacco, unmanufactured</v>
      </c>
      <c r="C169" s="60">
        <f t="shared" si="14"/>
        <v>3597.6383333333329</v>
      </c>
      <c r="D169" s="40">
        <f t="shared" si="16"/>
        <v>4665.7150000000001</v>
      </c>
      <c r="E169" s="40">
        <f t="shared" si="16"/>
        <v>4074.444</v>
      </c>
      <c r="F169" s="40">
        <f t="shared" si="16"/>
        <v>2052.7559999999999</v>
      </c>
      <c r="G169" s="40" t="str">
        <f t="shared" si="16"/>
        <v/>
      </c>
      <c r="H169" s="40" t="str">
        <f t="shared" si="16"/>
        <v/>
      </c>
      <c r="I169" s="40" t="str">
        <f t="shared" si="16"/>
        <v/>
      </c>
      <c r="J169" s="40" t="str">
        <f t="shared" si="16"/>
        <v/>
      </c>
      <c r="K169" s="40" t="str">
        <f t="shared" si="16"/>
        <v/>
      </c>
      <c r="L169" s="2"/>
      <c r="M169" s="70" t="s">
        <v>572</v>
      </c>
      <c r="N169" s="70" t="s">
        <v>656</v>
      </c>
      <c r="O169" s="2" t="s">
        <v>4</v>
      </c>
      <c r="P169" s="58">
        <v>826</v>
      </c>
      <c r="Q169" s="60" t="s">
        <v>943</v>
      </c>
      <c r="R169" s="60"/>
      <c r="S169" s="60"/>
      <c r="T169" s="60">
        <v>2301.31</v>
      </c>
      <c r="U169" s="60"/>
      <c r="V169" s="60">
        <v>2762.904</v>
      </c>
      <c r="W169" s="60">
        <v>170.00790000000001</v>
      </c>
      <c r="X169" s="60"/>
      <c r="Y169" s="60"/>
      <c r="Z169" s="60">
        <v>8217.5619999999999</v>
      </c>
      <c r="AA169" s="60">
        <v>1325.789</v>
      </c>
      <c r="AB169" s="60">
        <v>585.19489999999996</v>
      </c>
      <c r="AC169" s="60">
        <v>9425.8919999999998</v>
      </c>
      <c r="AD169" s="60">
        <v>2055.3960000000002</v>
      </c>
      <c r="AE169" s="60"/>
      <c r="AF169" s="60">
        <v>708.46550000000002</v>
      </c>
      <c r="AG169" s="60">
        <v>884.53409999999997</v>
      </c>
      <c r="AH169" s="60">
        <v>2923.8049999999998</v>
      </c>
      <c r="AI169" s="60"/>
      <c r="AJ169" s="60"/>
      <c r="AK169" s="60">
        <v>1554.8889999999999</v>
      </c>
      <c r="AL169" s="60"/>
      <c r="AM169" s="60"/>
      <c r="AN169" s="60"/>
      <c r="AO169" s="60">
        <v>1938.3030000000001</v>
      </c>
      <c r="AP169" s="60">
        <v>2762.4839999999999</v>
      </c>
      <c r="AQ169" s="60"/>
      <c r="AR169" s="60"/>
      <c r="AS169" s="60">
        <v>6678.5420000000004</v>
      </c>
      <c r="AT169" s="60"/>
      <c r="AU169" s="60"/>
      <c r="AV169" s="60">
        <v>3835.9749999999999</v>
      </c>
      <c r="AW169" s="60">
        <v>16559.8</v>
      </c>
      <c r="AX169" s="60">
        <v>2818.5459999999998</v>
      </c>
      <c r="AY169" s="60">
        <v>3153.114</v>
      </c>
      <c r="AZ169" s="60">
        <v>416.47919999999999</v>
      </c>
      <c r="BA169" s="60">
        <v>4789.4669999999996</v>
      </c>
      <c r="BB169" s="60"/>
      <c r="BC169" s="60">
        <v>1731.077</v>
      </c>
      <c r="BD169" s="60"/>
      <c r="BE169" s="60">
        <v>2053.114</v>
      </c>
      <c r="BF169" s="60"/>
      <c r="BG169" s="60"/>
      <c r="BH169" s="60">
        <v>4665.7150000000001</v>
      </c>
      <c r="BI169" s="60"/>
      <c r="BJ169" s="60"/>
      <c r="BK169" s="60">
        <v>3832.31</v>
      </c>
      <c r="BL169" s="60">
        <v>3914.4609999999998</v>
      </c>
      <c r="BM169" s="60"/>
      <c r="BN169" s="60"/>
      <c r="BO169" s="60"/>
      <c r="BP169" s="60">
        <v>3001.2550000000001</v>
      </c>
      <c r="BQ169" s="60">
        <v>245.09469999999999</v>
      </c>
      <c r="BR169" s="60">
        <v>2644.1439999999998</v>
      </c>
      <c r="BS169" s="58"/>
      <c r="BT169" s="58"/>
      <c r="BU169" s="58"/>
      <c r="BV169" s="58">
        <v>2551.9789999999998</v>
      </c>
      <c r="BW169" s="58"/>
      <c r="BX169" s="58">
        <v>527.37919999999997</v>
      </c>
      <c r="BY169" s="58"/>
      <c r="BZ169" s="58"/>
      <c r="CA169" s="58">
        <v>3716.9679999999998</v>
      </c>
      <c r="CB169" s="58"/>
      <c r="CC169" s="58"/>
      <c r="CD169" s="58"/>
      <c r="CE169" s="58"/>
      <c r="CF169" s="58">
        <v>996.81669999999997</v>
      </c>
      <c r="CG169" s="58">
        <v>419.39269999999999</v>
      </c>
      <c r="CH169" s="58">
        <v>63.06033</v>
      </c>
      <c r="CI169" s="58"/>
      <c r="CJ169" s="58"/>
      <c r="CK169" s="58"/>
      <c r="CL169" s="58"/>
      <c r="CM169" s="58">
        <v>3973.2069999999999</v>
      </c>
      <c r="CN169" s="58"/>
      <c r="CO169" s="58"/>
      <c r="CP169" s="58"/>
      <c r="CQ169" s="58"/>
      <c r="CR169" s="58"/>
      <c r="CS169" s="58">
        <v>10790.71</v>
      </c>
      <c r="CT169" s="58">
        <v>1353.6379999999999</v>
      </c>
      <c r="CU169" s="58"/>
      <c r="CV169" s="58">
        <v>1183.8399999999999</v>
      </c>
      <c r="CW169" s="58">
        <v>1648.896</v>
      </c>
      <c r="CX169" s="58">
        <v>1237.682</v>
      </c>
      <c r="CY169" s="58"/>
      <c r="CZ169" s="58">
        <v>3915.18</v>
      </c>
      <c r="DA169" s="58"/>
      <c r="DB169" s="58"/>
      <c r="DC169" s="58">
        <v>4692.0829999999996</v>
      </c>
      <c r="DD169" s="58">
        <v>3819.9749999999999</v>
      </c>
      <c r="DE169" s="58">
        <v>1001.076</v>
      </c>
      <c r="DF169" s="58">
        <v>1978.5</v>
      </c>
      <c r="DG169" s="58">
        <v>19861.810000000001</v>
      </c>
      <c r="DH169" s="58">
        <v>1709.4480000000001</v>
      </c>
      <c r="DI169" s="58">
        <v>1890.979</v>
      </c>
      <c r="DJ169" s="58">
        <v>374.52820000000003</v>
      </c>
      <c r="DK169" s="58">
        <v>2691.3249999999998</v>
      </c>
      <c r="DL169" s="58"/>
      <c r="DM169" s="58"/>
      <c r="DN169" s="58">
        <v>8194.1350000000002</v>
      </c>
      <c r="DO169" s="58"/>
      <c r="DP169" s="58">
        <v>2405.3150000000001</v>
      </c>
      <c r="DQ169" s="58">
        <v>7835.067</v>
      </c>
      <c r="DR169" s="58"/>
      <c r="DS169" s="58"/>
      <c r="DT169" s="58"/>
      <c r="DU169" s="58"/>
      <c r="DV169" s="58">
        <v>10035.74</v>
      </c>
      <c r="DW169" s="58"/>
      <c r="DX169" s="58"/>
      <c r="DY169" s="58"/>
      <c r="DZ169" s="58"/>
      <c r="EA169" s="58">
        <v>1268.5989999999999</v>
      </c>
      <c r="EB169" s="58">
        <v>1201.2349999999999</v>
      </c>
      <c r="EC169" s="58">
        <v>3097.4589999999998</v>
      </c>
      <c r="ED169" s="58"/>
      <c r="EE169" s="58">
        <v>2052.7559999999999</v>
      </c>
      <c r="EF169" s="58"/>
      <c r="EG169" s="58">
        <v>3116.8820000000001</v>
      </c>
      <c r="EH169" s="58">
        <v>416.72809999999998</v>
      </c>
      <c r="EI169" s="58"/>
      <c r="EJ169" s="58"/>
      <c r="EK169" s="58"/>
      <c r="EL169" s="58"/>
      <c r="EM169" s="58">
        <v>1102.576</v>
      </c>
      <c r="EN169" s="58"/>
      <c r="EO169" s="58"/>
      <c r="EP169" s="58"/>
      <c r="EQ169" s="58">
        <v>513.72799999999995</v>
      </c>
      <c r="ER169" s="58">
        <v>164.9598</v>
      </c>
      <c r="ES169" s="58">
        <v>2976.1610000000001</v>
      </c>
      <c r="ET169" s="58"/>
      <c r="EU169" s="58"/>
      <c r="EV169" s="58">
        <v>448.3</v>
      </c>
      <c r="EW169" s="58">
        <v>255.25909999999999</v>
      </c>
      <c r="EX169" s="58">
        <v>4074.444</v>
      </c>
      <c r="EY169" s="58"/>
      <c r="EZ169" s="58"/>
      <c r="FA169" s="58"/>
      <c r="FB169" s="58">
        <v>1310.1320000000001</v>
      </c>
      <c r="FC169" s="58"/>
      <c r="FD169" s="58"/>
      <c r="FE169" s="58"/>
      <c r="FF169" s="58">
        <v>783.03440000000001</v>
      </c>
      <c r="FG169" s="58">
        <v>4626.76</v>
      </c>
      <c r="FH169" s="58">
        <v>104.637</v>
      </c>
      <c r="FI169" s="58">
        <v>2248.2469999999998</v>
      </c>
      <c r="FJ169" s="58"/>
      <c r="FK169" s="58">
        <v>2231.1790000000001</v>
      </c>
      <c r="FL169" s="58">
        <v>17934.330000000002</v>
      </c>
      <c r="FM169" s="58"/>
      <c r="FN169" s="58">
        <v>2235.6019999999999</v>
      </c>
      <c r="FO169" s="58">
        <v>1761.7460000000001</v>
      </c>
      <c r="FP169" s="58"/>
      <c r="FQ169" s="58"/>
      <c r="FR169" s="58"/>
      <c r="FS169" s="58">
        <v>1272.5940000000001</v>
      </c>
      <c r="FT169" s="58"/>
      <c r="FU169" s="58">
        <v>571.85360000000003</v>
      </c>
      <c r="FV169" s="58"/>
      <c r="FW169" s="58"/>
      <c r="FX169" s="58"/>
      <c r="FY169" s="58"/>
      <c r="FZ169" s="58"/>
      <c r="GA169" s="58"/>
      <c r="GB169" s="58">
        <v>12215.02</v>
      </c>
      <c r="GC169" s="58"/>
      <c r="GD169" s="58"/>
      <c r="GE169" s="58"/>
      <c r="GF169" s="58">
        <v>2037.5619999999999</v>
      </c>
      <c r="GG169" s="58"/>
      <c r="GH169" s="58"/>
      <c r="GI169" s="58"/>
      <c r="GJ169" s="58">
        <v>1010.133</v>
      </c>
      <c r="GK169" s="58"/>
      <c r="GL169" s="58"/>
      <c r="GM169" s="58"/>
      <c r="GN169" s="58"/>
      <c r="GO169" s="58"/>
      <c r="GP169" s="58"/>
      <c r="GQ169" s="58">
        <v>1893.559</v>
      </c>
      <c r="GR169" s="58">
        <v>311.17880000000002</v>
      </c>
      <c r="GS169" s="58">
        <v>992.66020000000003</v>
      </c>
      <c r="GT169" s="58"/>
      <c r="GU169" s="58">
        <v>2175.5360000000001</v>
      </c>
      <c r="GV169" s="58"/>
      <c r="GW169" s="58"/>
      <c r="GX169" s="58">
        <v>12413.55</v>
      </c>
      <c r="GY169" s="58">
        <v>996.30719999999997</v>
      </c>
      <c r="GZ169" s="58">
        <v>4671.116</v>
      </c>
      <c r="HA169" s="58"/>
      <c r="HB169" s="58">
        <v>38.270800000000001</v>
      </c>
      <c r="HC169" s="58"/>
      <c r="HD169" s="58">
        <v>737.39760000000001</v>
      </c>
      <c r="HE169" s="58">
        <v>226.01599999999999</v>
      </c>
      <c r="HF169" s="58">
        <v>4485.6670000000004</v>
      </c>
      <c r="HG169" s="58"/>
      <c r="HH169" s="58"/>
      <c r="HI169" s="58">
        <v>1408.1279999999999</v>
      </c>
      <c r="HJ169" s="58"/>
      <c r="HK169" s="58"/>
      <c r="HL169" s="58">
        <v>2085.2930000000001</v>
      </c>
      <c r="HM169" s="58"/>
      <c r="HN169" s="58"/>
      <c r="HO169" s="58"/>
      <c r="HP169" s="58">
        <v>2291.83</v>
      </c>
      <c r="HQ169" s="58">
        <v>3190.48</v>
      </c>
      <c r="HR169" s="58"/>
      <c r="HS169" s="58">
        <v>3179.9839999999999</v>
      </c>
      <c r="HT169" s="2"/>
    </row>
    <row r="170" spans="1:228" x14ac:dyDescent="0.75">
      <c r="A170" s="95">
        <f t="shared" si="15"/>
        <v>836</v>
      </c>
      <c r="B170" s="2" t="str">
        <f t="shared" si="15"/>
        <v>Rubber, natural</v>
      </c>
      <c r="C170" s="60">
        <f t="shared" si="14"/>
        <v>815.77549999999997</v>
      </c>
      <c r="D170" s="40" t="str">
        <f t="shared" si="16"/>
        <v/>
      </c>
      <c r="E170" s="40" t="str">
        <f t="shared" si="16"/>
        <v/>
      </c>
      <c r="F170" s="40">
        <f t="shared" si="16"/>
        <v>815.77549999999997</v>
      </c>
      <c r="G170" s="40" t="str">
        <f t="shared" si="16"/>
        <v/>
      </c>
      <c r="H170" s="40" t="str">
        <f t="shared" si="16"/>
        <v/>
      </c>
      <c r="I170" s="40" t="str">
        <f t="shared" si="16"/>
        <v/>
      </c>
      <c r="J170" s="40" t="str">
        <f t="shared" si="16"/>
        <v/>
      </c>
      <c r="K170" s="40" t="str">
        <f t="shared" si="16"/>
        <v/>
      </c>
      <c r="L170" s="2"/>
      <c r="M170" s="70" t="s">
        <v>574</v>
      </c>
      <c r="N170" s="70" t="s">
        <v>657</v>
      </c>
      <c r="O170" s="2" t="s">
        <v>4</v>
      </c>
      <c r="P170" s="58">
        <v>836</v>
      </c>
      <c r="Q170" s="60" t="s">
        <v>944</v>
      </c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>
        <v>437.34539999999998</v>
      </c>
      <c r="AH170" s="60"/>
      <c r="AI170" s="60"/>
      <c r="AJ170" s="60"/>
      <c r="AK170" s="60"/>
      <c r="AL170" s="60"/>
      <c r="AM170" s="60"/>
      <c r="AN170" s="60"/>
      <c r="AO170" s="60">
        <v>973.66459999999995</v>
      </c>
      <c r="AP170" s="60">
        <v>481.40629999999999</v>
      </c>
      <c r="AQ170" s="60"/>
      <c r="AR170" s="60"/>
      <c r="AS170" s="60"/>
      <c r="AT170" s="60"/>
      <c r="AU170" s="60"/>
      <c r="AV170" s="60"/>
      <c r="AW170" s="60"/>
      <c r="AX170" s="60"/>
      <c r="AY170" s="60">
        <v>4021.951</v>
      </c>
      <c r="AZ170" s="60">
        <v>1689.921</v>
      </c>
      <c r="BA170" s="60">
        <v>2032.1859999999999</v>
      </c>
      <c r="BB170" s="60"/>
      <c r="BC170" s="60">
        <v>183.58430000000001</v>
      </c>
      <c r="BD170" s="60"/>
      <c r="BE170" s="60"/>
      <c r="BF170" s="60"/>
      <c r="BG170" s="60"/>
      <c r="BH170" s="60"/>
      <c r="BI170" s="60"/>
      <c r="BJ170" s="60"/>
      <c r="BK170" s="60"/>
      <c r="BL170" s="60"/>
      <c r="BM170" s="60"/>
      <c r="BN170" s="60"/>
      <c r="BO170" s="60"/>
      <c r="BP170" s="60">
        <v>1027.2840000000001</v>
      </c>
      <c r="BQ170" s="60"/>
      <c r="BR170" s="60">
        <v>778.06479999999999</v>
      </c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>
        <v>729.28139999999996</v>
      </c>
      <c r="CH170" s="58">
        <v>394.76569999999998</v>
      </c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58"/>
      <c r="CU170" s="58"/>
      <c r="CV170" s="58"/>
      <c r="CW170" s="58">
        <v>527.70309999999995</v>
      </c>
      <c r="CX170" s="58">
        <v>1273.8810000000001</v>
      </c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  <c r="DK170" s="58">
        <v>398.5172</v>
      </c>
      <c r="DL170" s="58"/>
      <c r="DM170" s="58"/>
      <c r="DN170" s="58"/>
      <c r="DO170" s="58"/>
      <c r="DP170" s="58"/>
      <c r="DQ170" s="58"/>
      <c r="DR170" s="58"/>
      <c r="DS170" s="58"/>
      <c r="DT170" s="58"/>
      <c r="DU170" s="58"/>
      <c r="DV170" s="58">
        <v>1423.0239999999999</v>
      </c>
      <c r="DW170" s="58"/>
      <c r="DX170" s="58"/>
      <c r="DY170" s="58"/>
      <c r="DZ170" s="58"/>
      <c r="EA170" s="58"/>
      <c r="EB170" s="58"/>
      <c r="EC170" s="58"/>
      <c r="ED170" s="58"/>
      <c r="EE170" s="58">
        <v>815.77549999999997</v>
      </c>
      <c r="EF170" s="58"/>
      <c r="EG170" s="58"/>
      <c r="EH170" s="58"/>
      <c r="EI170" s="58"/>
      <c r="EJ170" s="58"/>
      <c r="EK170" s="58"/>
      <c r="EL170" s="58"/>
      <c r="EM170" s="58"/>
      <c r="EN170" s="58"/>
      <c r="EO170" s="58"/>
      <c r="EP170" s="58"/>
      <c r="EQ170" s="58"/>
      <c r="ER170" s="58"/>
      <c r="ES170" s="58">
        <v>1465.5640000000001</v>
      </c>
      <c r="ET170" s="58"/>
      <c r="EU170" s="58"/>
      <c r="EV170" s="58"/>
      <c r="EW170" s="58">
        <v>448.41789999999997</v>
      </c>
      <c r="EX170" s="58"/>
      <c r="EY170" s="58"/>
      <c r="EZ170" s="58"/>
      <c r="FA170" s="58"/>
      <c r="FB170" s="58"/>
      <c r="FC170" s="58"/>
      <c r="FD170" s="58"/>
      <c r="FE170" s="58"/>
      <c r="FF170" s="58"/>
      <c r="FG170" s="58"/>
      <c r="FH170" s="58"/>
      <c r="FI170" s="58">
        <v>503.51089999999999</v>
      </c>
      <c r="FJ170" s="58"/>
      <c r="FK170" s="58"/>
      <c r="FL170" s="58"/>
      <c r="FM170" s="58"/>
      <c r="FN170" s="58"/>
      <c r="FO170" s="58"/>
      <c r="FP170" s="58"/>
      <c r="FQ170" s="58"/>
      <c r="FR170" s="58"/>
      <c r="FS170" s="58"/>
      <c r="FT170" s="58"/>
      <c r="FU170" s="58"/>
      <c r="FV170" s="58"/>
      <c r="FW170" s="58"/>
      <c r="FX170" s="58"/>
      <c r="FY170" s="58"/>
      <c r="FZ170" s="58"/>
      <c r="GA170" s="58"/>
      <c r="GB170" s="58"/>
      <c r="GC170" s="58"/>
      <c r="GD170" s="58"/>
      <c r="GE170" s="58"/>
      <c r="GF170" s="58"/>
      <c r="GG170" s="58"/>
      <c r="GH170" s="58"/>
      <c r="GI170" s="58"/>
      <c r="GJ170" s="58"/>
      <c r="GK170" s="58"/>
      <c r="GL170" s="58"/>
      <c r="GM170" s="58"/>
      <c r="GN170" s="58"/>
      <c r="GO170" s="58"/>
      <c r="GP170" s="58"/>
      <c r="GQ170" s="58"/>
      <c r="GR170" s="58">
        <v>1442.904</v>
      </c>
      <c r="GS170" s="58"/>
      <c r="GT170" s="58"/>
      <c r="GU170" s="58"/>
      <c r="GV170" s="58"/>
      <c r="GW170" s="58"/>
      <c r="GX170" s="58"/>
      <c r="GY170" s="58"/>
      <c r="GZ170" s="58"/>
      <c r="HA170" s="58"/>
      <c r="HB170" s="58"/>
      <c r="HC170" s="58"/>
      <c r="HD170" s="58"/>
      <c r="HE170" s="58"/>
      <c r="HF170" s="58"/>
      <c r="HG170" s="58"/>
      <c r="HH170" s="58"/>
      <c r="HI170" s="58"/>
      <c r="HJ170" s="58"/>
      <c r="HK170" s="58"/>
      <c r="HL170" s="58">
        <v>1299.896</v>
      </c>
      <c r="HM170" s="58"/>
      <c r="HN170" s="58"/>
      <c r="HO170" s="58"/>
      <c r="HP170" s="58"/>
      <c r="HQ170" s="58"/>
      <c r="HR170" s="58"/>
      <c r="HS170" s="58"/>
      <c r="HT170" s="2"/>
    </row>
    <row r="171" spans="1:228" x14ac:dyDescent="0.75">
      <c r="A171" s="95">
        <f t="shared" si="15"/>
        <v>839</v>
      </c>
      <c r="B171" s="2" t="str">
        <f t="shared" si="15"/>
        <v>Gums, natural</v>
      </c>
      <c r="C171" s="60">
        <f t="shared" si="14"/>
        <v>917.17349999999999</v>
      </c>
      <c r="D171" s="40" t="str">
        <f t="shared" si="16"/>
        <v/>
      </c>
      <c r="E171" s="40" t="str">
        <f t="shared" si="16"/>
        <v/>
      </c>
      <c r="F171" s="40">
        <f t="shared" si="16"/>
        <v>917.17349999999999</v>
      </c>
      <c r="G171" s="40" t="str">
        <f t="shared" si="16"/>
        <v/>
      </c>
      <c r="H171" s="40" t="str">
        <f t="shared" si="16"/>
        <v/>
      </c>
      <c r="I171" s="40" t="str">
        <f t="shared" si="16"/>
        <v/>
      </c>
      <c r="J171" s="40" t="str">
        <f t="shared" si="16"/>
        <v/>
      </c>
      <c r="K171" s="40" t="str">
        <f t="shared" si="16"/>
        <v/>
      </c>
      <c r="L171" s="2"/>
      <c r="M171" s="70" t="s">
        <v>580</v>
      </c>
      <c r="N171" s="70" t="s">
        <v>659</v>
      </c>
      <c r="O171" s="2" t="s">
        <v>4</v>
      </c>
      <c r="P171" s="58">
        <v>839</v>
      </c>
      <c r="Q171" s="60" t="s">
        <v>945</v>
      </c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>
        <v>1601.2460000000001</v>
      </c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60"/>
      <c r="BH171" s="60"/>
      <c r="BI171" s="60"/>
      <c r="BJ171" s="60"/>
      <c r="BK171" s="60"/>
      <c r="BL171" s="60"/>
      <c r="BM171" s="60"/>
      <c r="BN171" s="60"/>
      <c r="BO171" s="60"/>
      <c r="BP171" s="60"/>
      <c r="BQ171" s="60"/>
      <c r="BR171" s="60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58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  <c r="DK171" s="58"/>
      <c r="DL171" s="58"/>
      <c r="DM171" s="58"/>
      <c r="DN171" s="58"/>
      <c r="DO171" s="58"/>
      <c r="DP171" s="58"/>
      <c r="DQ171" s="58"/>
      <c r="DR171" s="58"/>
      <c r="DS171" s="58"/>
      <c r="DT171" s="58"/>
      <c r="DU171" s="58"/>
      <c r="DV171" s="58"/>
      <c r="DW171" s="58"/>
      <c r="DX171" s="58"/>
      <c r="DY171" s="58"/>
      <c r="DZ171" s="58"/>
      <c r="EA171" s="58"/>
      <c r="EB171" s="58"/>
      <c r="EC171" s="58"/>
      <c r="ED171" s="58"/>
      <c r="EE171" s="58">
        <v>917.17349999999999</v>
      </c>
      <c r="EF171" s="58"/>
      <c r="EG171" s="58"/>
      <c r="EH171" s="58"/>
      <c r="EI171" s="58"/>
      <c r="EJ171" s="58"/>
      <c r="EK171" s="58"/>
      <c r="EL171" s="58"/>
      <c r="EM171" s="58"/>
      <c r="EN171" s="58"/>
      <c r="EO171" s="58"/>
      <c r="EP171" s="58"/>
      <c r="EQ171" s="58"/>
      <c r="ER171" s="58"/>
      <c r="ES171" s="58"/>
      <c r="ET171" s="58"/>
      <c r="EU171" s="58"/>
      <c r="EV171" s="58"/>
      <c r="EW171" s="58"/>
      <c r="EX171" s="58"/>
      <c r="EY171" s="58"/>
      <c r="EZ171" s="58"/>
      <c r="FA171" s="58"/>
      <c r="FB171" s="58"/>
      <c r="FC171" s="58"/>
      <c r="FD171" s="58"/>
      <c r="FE171" s="58"/>
      <c r="FF171" s="58"/>
      <c r="FG171" s="58"/>
      <c r="FH171" s="58"/>
      <c r="FI171" s="58"/>
      <c r="FJ171" s="58"/>
      <c r="FK171" s="58"/>
      <c r="FL171" s="58"/>
      <c r="FM171" s="58"/>
      <c r="FN171" s="58"/>
      <c r="FO171" s="58"/>
      <c r="FP171" s="58"/>
      <c r="FQ171" s="58"/>
      <c r="FR171" s="58"/>
      <c r="FS171" s="58"/>
      <c r="FT171" s="58"/>
      <c r="FU171" s="58"/>
      <c r="FV171" s="58"/>
      <c r="FW171" s="58"/>
      <c r="FX171" s="58"/>
      <c r="FY171" s="58"/>
      <c r="FZ171" s="58"/>
      <c r="GA171" s="58"/>
      <c r="GB171" s="58"/>
      <c r="GC171" s="58"/>
      <c r="GD171" s="58"/>
      <c r="GE171" s="58"/>
      <c r="GF171" s="58"/>
      <c r="GG171" s="58"/>
      <c r="GH171" s="58"/>
      <c r="GI171" s="58"/>
      <c r="GJ171" s="58"/>
      <c r="GK171" s="58"/>
      <c r="GL171" s="58"/>
      <c r="GM171" s="58"/>
      <c r="GN171" s="58"/>
      <c r="GO171" s="58"/>
      <c r="GP171" s="58"/>
      <c r="GQ171" s="58"/>
      <c r="GR171" s="58"/>
      <c r="GS171" s="58"/>
      <c r="GT171" s="58"/>
      <c r="GU171" s="58"/>
      <c r="GV171" s="58"/>
      <c r="GW171" s="58"/>
      <c r="GX171" s="58"/>
      <c r="GY171" s="58"/>
      <c r="GZ171" s="58"/>
      <c r="HA171" s="58"/>
      <c r="HB171" s="58"/>
      <c r="HC171" s="58"/>
      <c r="HD171" s="58"/>
      <c r="HE171" s="58"/>
      <c r="HF171" s="58"/>
      <c r="HG171" s="58"/>
      <c r="HH171" s="58"/>
      <c r="HI171" s="58"/>
      <c r="HJ171" s="58"/>
      <c r="HK171" s="58"/>
      <c r="HL171" s="58"/>
      <c r="HM171" s="58"/>
      <c r="HN171" s="58"/>
      <c r="HO171" s="58"/>
      <c r="HP171" s="58"/>
      <c r="HQ171" s="58"/>
      <c r="HR171" s="58"/>
      <c r="HS171" s="58"/>
      <c r="HT171" s="2"/>
    </row>
    <row r="172" spans="1:228" x14ac:dyDescent="0.75">
      <c r="A172" s="95">
        <f t="shared" si="15"/>
        <v>867</v>
      </c>
      <c r="B172" s="2" t="str">
        <f t="shared" si="15"/>
        <v>Meat, cattle</v>
      </c>
      <c r="C172" s="60">
        <f t="shared" si="14"/>
        <v>3209.4827500000001</v>
      </c>
      <c r="D172" s="40">
        <f t="shared" si="16"/>
        <v>3240.3890000000001</v>
      </c>
      <c r="E172" s="40">
        <f t="shared" si="16"/>
        <v>2454.3209999999999</v>
      </c>
      <c r="F172" s="40">
        <f t="shared" si="16"/>
        <v>3694.9209999999998</v>
      </c>
      <c r="G172" s="40">
        <f t="shared" si="16"/>
        <v>3448.3</v>
      </c>
      <c r="H172" s="40" t="str">
        <f t="shared" si="16"/>
        <v/>
      </c>
      <c r="I172" s="40" t="str">
        <f t="shared" si="16"/>
        <v/>
      </c>
      <c r="J172" s="40" t="str">
        <f t="shared" si="16"/>
        <v/>
      </c>
      <c r="K172" s="40" t="str">
        <f t="shared" si="16"/>
        <v/>
      </c>
      <c r="L172" s="2"/>
      <c r="M172" s="70" t="s">
        <v>578</v>
      </c>
      <c r="N172" s="70" t="s">
        <v>1080</v>
      </c>
      <c r="O172" s="2" t="s">
        <v>4</v>
      </c>
      <c r="P172" s="58">
        <v>867</v>
      </c>
      <c r="Q172" s="60" t="s">
        <v>946</v>
      </c>
      <c r="R172" s="60"/>
      <c r="S172" s="60"/>
      <c r="T172" s="60">
        <v>5975.1949999999997</v>
      </c>
      <c r="U172" s="60"/>
      <c r="V172" s="60">
        <v>4906.96</v>
      </c>
      <c r="W172" s="60">
        <v>4409.5</v>
      </c>
      <c r="X172" s="60"/>
      <c r="Y172" s="60">
        <v>5608.5110000000004</v>
      </c>
      <c r="Z172" s="60">
        <v>2445.9290000000001</v>
      </c>
      <c r="AA172" s="60">
        <v>4417.9489999999996</v>
      </c>
      <c r="AB172" s="60">
        <v>3216.114</v>
      </c>
      <c r="AC172" s="60">
        <v>4424.8689999999997</v>
      </c>
      <c r="AD172" s="60">
        <v>5982.8119999999999</v>
      </c>
      <c r="AE172" s="60"/>
      <c r="AF172" s="60">
        <v>2286.8870000000002</v>
      </c>
      <c r="AG172" s="60">
        <v>1279.046</v>
      </c>
      <c r="AH172" s="60">
        <v>2799.0250000000001</v>
      </c>
      <c r="AI172" s="60"/>
      <c r="AJ172" s="60"/>
      <c r="AK172" s="60">
        <v>2310.848</v>
      </c>
      <c r="AL172" s="60">
        <v>2911.7020000000002</v>
      </c>
      <c r="AM172" s="60">
        <v>3448.3</v>
      </c>
      <c r="AN172" s="60"/>
      <c r="AO172" s="60">
        <v>2808.9639999999999</v>
      </c>
      <c r="AP172" s="60">
        <v>2953.9769999999999</v>
      </c>
      <c r="AQ172" s="60">
        <v>6709.4719999999998</v>
      </c>
      <c r="AR172" s="60">
        <v>9735.9639999999999</v>
      </c>
      <c r="AS172" s="60">
        <v>3385.9679999999998</v>
      </c>
      <c r="AT172" s="60"/>
      <c r="AU172" s="60"/>
      <c r="AV172" s="60">
        <v>5842.759</v>
      </c>
      <c r="AW172" s="60">
        <v>9696.4030000000002</v>
      </c>
      <c r="AX172" s="60">
        <v>4075.317</v>
      </c>
      <c r="AY172" s="60">
        <v>6931.1570000000002</v>
      </c>
      <c r="AZ172" s="60">
        <v>3104.0410000000002</v>
      </c>
      <c r="BA172" s="60">
        <v>2485.6819999999998</v>
      </c>
      <c r="BB172" s="60"/>
      <c r="BC172" s="60">
        <v>4389.7690000000002</v>
      </c>
      <c r="BD172" s="60">
        <v>7667.8329999999996</v>
      </c>
      <c r="BE172" s="60">
        <v>2649.8490000000002</v>
      </c>
      <c r="BF172" s="60"/>
      <c r="BG172" s="60">
        <v>9325.98</v>
      </c>
      <c r="BH172" s="60">
        <v>3240.3890000000001</v>
      </c>
      <c r="BI172" s="60"/>
      <c r="BJ172" s="60"/>
      <c r="BK172" s="60">
        <v>3403.413</v>
      </c>
      <c r="BL172" s="60">
        <v>3738.375</v>
      </c>
      <c r="BM172" s="60"/>
      <c r="BN172" s="60"/>
      <c r="BO172" s="60">
        <v>3355.2370000000001</v>
      </c>
      <c r="BP172" s="60">
        <v>1871.7570000000001</v>
      </c>
      <c r="BQ172" s="60">
        <v>8052.0479999999998</v>
      </c>
      <c r="BR172" s="60">
        <v>3657.335</v>
      </c>
      <c r="BS172" s="58">
        <v>5709.0640000000003</v>
      </c>
      <c r="BT172" s="58">
        <v>13518.86</v>
      </c>
      <c r="BU172" s="58"/>
      <c r="BV172" s="58">
        <v>2755.7910000000002</v>
      </c>
      <c r="BW172" s="58">
        <v>2210.116</v>
      </c>
      <c r="BX172" s="58">
        <v>4381.0230000000001</v>
      </c>
      <c r="BY172" s="58">
        <v>3461.172</v>
      </c>
      <c r="BZ172" s="58">
        <v>1889.58</v>
      </c>
      <c r="CA172" s="58">
        <v>4613.1480000000001</v>
      </c>
      <c r="CB172" s="58"/>
      <c r="CC172" s="58"/>
      <c r="CD172" s="58"/>
      <c r="CE172" s="58">
        <v>5808.2430000000004</v>
      </c>
      <c r="CF172" s="58">
        <v>4537.2860000000001</v>
      </c>
      <c r="CG172" s="58">
        <v>403.99</v>
      </c>
      <c r="CH172" s="58">
        <v>1402.0450000000001</v>
      </c>
      <c r="CI172" s="58"/>
      <c r="CJ172" s="58">
        <v>4850.1620000000003</v>
      </c>
      <c r="CK172" s="58">
        <v>5506.183</v>
      </c>
      <c r="CL172" s="58">
        <v>12342.98</v>
      </c>
      <c r="CM172" s="58">
        <v>4651.973</v>
      </c>
      <c r="CN172" s="58">
        <v>6138.125</v>
      </c>
      <c r="CO172" s="58"/>
      <c r="CP172" s="58"/>
      <c r="CQ172" s="58"/>
      <c r="CR172" s="58"/>
      <c r="CS172" s="58">
        <v>3529.87</v>
      </c>
      <c r="CT172" s="58">
        <v>4118.9260000000004</v>
      </c>
      <c r="CU172" s="58"/>
      <c r="CV172" s="58">
        <v>2760.366</v>
      </c>
      <c r="CW172" s="58">
        <v>7218.2309999999998</v>
      </c>
      <c r="CX172" s="58">
        <v>629.24270000000001</v>
      </c>
      <c r="CY172" s="58">
        <v>4748.0630000000001</v>
      </c>
      <c r="CZ172" s="58">
        <v>8340.4410000000007</v>
      </c>
      <c r="DA172" s="58"/>
      <c r="DB172" s="58">
        <v>4763.1859999999997</v>
      </c>
      <c r="DC172" s="58">
        <v>6634.9560000000001</v>
      </c>
      <c r="DD172" s="58">
        <v>5264.8670000000002</v>
      </c>
      <c r="DE172" s="58">
        <v>889.61300000000006</v>
      </c>
      <c r="DF172" s="58">
        <v>12397.98</v>
      </c>
      <c r="DG172" s="58">
        <v>25710.9</v>
      </c>
      <c r="DH172" s="58">
        <v>3494.31</v>
      </c>
      <c r="DI172" s="58">
        <v>3257.45</v>
      </c>
      <c r="DJ172" s="58">
        <v>4383.2250000000004</v>
      </c>
      <c r="DK172" s="58">
        <v>1950.9459999999999</v>
      </c>
      <c r="DL172" s="58"/>
      <c r="DM172" s="58"/>
      <c r="DN172" s="58">
        <v>13100.22</v>
      </c>
      <c r="DO172" s="58"/>
      <c r="DP172" s="58">
        <v>5882.7089999999998</v>
      </c>
      <c r="DQ172" s="58">
        <v>5106.8819999999996</v>
      </c>
      <c r="DR172" s="58"/>
      <c r="DS172" s="58"/>
      <c r="DT172" s="58">
        <v>5820.7740000000003</v>
      </c>
      <c r="DU172" s="58"/>
      <c r="DV172" s="58">
        <v>1167.05</v>
      </c>
      <c r="DW172" s="58"/>
      <c r="DX172" s="58">
        <v>2090.9459999999999</v>
      </c>
      <c r="DY172" s="58">
        <v>4399.9709999999995</v>
      </c>
      <c r="DZ172" s="58">
        <v>1916.152</v>
      </c>
      <c r="EA172" s="58">
        <v>6156.6120000000001</v>
      </c>
      <c r="EB172" s="58">
        <v>2298.835</v>
      </c>
      <c r="EC172" s="58">
        <v>2217.1129999999998</v>
      </c>
      <c r="ED172" s="58"/>
      <c r="EE172" s="58">
        <v>3694.9209999999998</v>
      </c>
      <c r="EF172" s="58"/>
      <c r="EG172" s="58">
        <v>3608.9749999999999</v>
      </c>
      <c r="EH172" s="58">
        <v>3210.777</v>
      </c>
      <c r="EI172" s="58">
        <v>3301.0140000000001</v>
      </c>
      <c r="EJ172" s="58"/>
      <c r="EK172" s="58"/>
      <c r="EL172" s="58">
        <v>2551.7950000000001</v>
      </c>
      <c r="EM172" s="58">
        <v>4046.8910000000001</v>
      </c>
      <c r="EN172" s="58"/>
      <c r="EO172" s="58"/>
      <c r="EP172" s="58"/>
      <c r="EQ172" s="58">
        <v>6392.8890000000001</v>
      </c>
      <c r="ER172" s="58">
        <v>3037.6179999999999</v>
      </c>
      <c r="ES172" s="58">
        <v>6396.5940000000001</v>
      </c>
      <c r="ET172" s="58">
        <v>1282.96</v>
      </c>
      <c r="EU172" s="58"/>
      <c r="EV172" s="58">
        <v>2808.9589999999998</v>
      </c>
      <c r="EW172" s="58">
        <v>2683.37</v>
      </c>
      <c r="EX172" s="58">
        <v>2454.3209999999999</v>
      </c>
      <c r="EY172" s="58"/>
      <c r="EZ172" s="58">
        <v>2732.018</v>
      </c>
      <c r="FA172" s="58">
        <v>6697.9859999999999</v>
      </c>
      <c r="FB172" s="58">
        <v>2751.1979999999999</v>
      </c>
      <c r="FC172" s="58"/>
      <c r="FD172" s="58">
        <v>3178.6979999999999</v>
      </c>
      <c r="FE172" s="58"/>
      <c r="FF172" s="58">
        <v>3110.2379999999998</v>
      </c>
      <c r="FG172" s="58">
        <v>2455.7869999999998</v>
      </c>
      <c r="FH172" s="58">
        <v>3386.1970000000001</v>
      </c>
      <c r="FI172" s="58">
        <v>4011.569</v>
      </c>
      <c r="FJ172" s="58"/>
      <c r="FK172" s="58">
        <v>2960.03</v>
      </c>
      <c r="FL172" s="58">
        <v>6212.7489999999998</v>
      </c>
      <c r="FM172" s="58"/>
      <c r="FN172" s="58">
        <v>5695.2860000000001</v>
      </c>
      <c r="FO172" s="58">
        <v>2894.4540000000002</v>
      </c>
      <c r="FP172" s="58"/>
      <c r="FQ172" s="58">
        <v>4640.34</v>
      </c>
      <c r="FR172" s="58"/>
      <c r="FS172" s="58">
        <v>3088.1770000000001</v>
      </c>
      <c r="FT172" s="58">
        <v>4073.6350000000002</v>
      </c>
      <c r="FU172" s="58">
        <v>2450.6999999999998</v>
      </c>
      <c r="FV172" s="58">
        <v>5655.9040000000005</v>
      </c>
      <c r="FW172" s="58"/>
      <c r="FX172" s="58"/>
      <c r="FY172" s="58">
        <v>10656.15</v>
      </c>
      <c r="FZ172" s="58"/>
      <c r="GA172" s="58"/>
      <c r="GB172" s="58"/>
      <c r="GC172" s="58"/>
      <c r="GD172" s="58"/>
      <c r="GE172" s="58"/>
      <c r="GF172" s="58">
        <v>4397.5060000000003</v>
      </c>
      <c r="GG172" s="58"/>
      <c r="GH172" s="58"/>
      <c r="GI172" s="58">
        <v>5444.9129999999996</v>
      </c>
      <c r="GJ172" s="58">
        <v>3485.692</v>
      </c>
      <c r="GK172" s="58">
        <v>3925.355</v>
      </c>
      <c r="GL172" s="58">
        <v>2686.6149999999998</v>
      </c>
      <c r="GM172" s="58"/>
      <c r="GN172" s="58"/>
      <c r="GO172" s="58"/>
      <c r="GP172" s="58">
        <v>1623.374</v>
      </c>
      <c r="GQ172" s="58">
        <v>3805.5909999999999</v>
      </c>
      <c r="GR172" s="58">
        <v>5908.9380000000001</v>
      </c>
      <c r="GS172" s="58">
        <v>1387.7670000000001</v>
      </c>
      <c r="GT172" s="58"/>
      <c r="GU172" s="58">
        <v>3313.567</v>
      </c>
      <c r="GV172" s="58">
        <v>6676.6189999999997</v>
      </c>
      <c r="GW172" s="58"/>
      <c r="GX172" s="58">
        <v>16291.94</v>
      </c>
      <c r="GY172" s="58">
        <v>5202.7820000000002</v>
      </c>
      <c r="GZ172" s="58">
        <v>7773.8729999999996</v>
      </c>
      <c r="HA172" s="58"/>
      <c r="HB172" s="58"/>
      <c r="HC172" s="58"/>
      <c r="HD172" s="58">
        <v>1650.9680000000001</v>
      </c>
      <c r="HE172" s="58">
        <v>3098.7170000000001</v>
      </c>
      <c r="HF172" s="58">
        <v>5402.2539999999999</v>
      </c>
      <c r="HG172" s="58"/>
      <c r="HH172" s="58">
        <v>8331.8960000000006</v>
      </c>
      <c r="HI172" s="58">
        <v>10064.219999999999</v>
      </c>
      <c r="HJ172" s="58"/>
      <c r="HK172" s="58"/>
      <c r="HL172" s="58">
        <v>4273.0469999999996</v>
      </c>
      <c r="HM172" s="58"/>
      <c r="HN172" s="58"/>
      <c r="HO172" s="58"/>
      <c r="HP172" s="58">
        <v>7358.4129999999996</v>
      </c>
      <c r="HQ172" s="58">
        <v>2680.348</v>
      </c>
      <c r="HR172" s="58">
        <v>4062.1080000000002</v>
      </c>
      <c r="HS172" s="58"/>
      <c r="HT172" s="2"/>
    </row>
    <row r="173" spans="1:228" x14ac:dyDescent="0.75">
      <c r="A173" s="95">
        <f t="shared" si="15"/>
        <v>882</v>
      </c>
      <c r="B173" s="2" t="str">
        <f t="shared" si="15"/>
        <v>Milk, whole fresh cow</v>
      </c>
      <c r="C173" s="60">
        <f t="shared" si="14"/>
        <v>431.74419999999998</v>
      </c>
      <c r="D173" s="40">
        <f t="shared" si="16"/>
        <v>461.35610000000003</v>
      </c>
      <c r="E173" s="40">
        <f t="shared" si="16"/>
        <v>400.0829</v>
      </c>
      <c r="F173" s="40">
        <f t="shared" si="16"/>
        <v>374.30110000000002</v>
      </c>
      <c r="G173" s="40">
        <f t="shared" si="16"/>
        <v>491.23669999999998</v>
      </c>
      <c r="H173" s="40" t="str">
        <f t="shared" si="16"/>
        <v/>
      </c>
      <c r="I173" s="40" t="str">
        <f t="shared" si="16"/>
        <v/>
      </c>
      <c r="J173" s="40" t="str">
        <f t="shared" si="16"/>
        <v/>
      </c>
      <c r="K173" s="40" t="str">
        <f t="shared" si="16"/>
        <v/>
      </c>
      <c r="L173" s="2"/>
      <c r="M173" s="70" t="s">
        <v>576</v>
      </c>
      <c r="N173" s="70" t="s">
        <v>658</v>
      </c>
      <c r="O173" s="2" t="s">
        <v>4</v>
      </c>
      <c r="P173" s="58">
        <v>882</v>
      </c>
      <c r="Q173" s="60" t="s">
        <v>947</v>
      </c>
      <c r="R173" s="60"/>
      <c r="S173" s="60">
        <v>354.34070000000003</v>
      </c>
      <c r="T173" s="60">
        <v>380.6737</v>
      </c>
      <c r="U173" s="60"/>
      <c r="V173" s="60">
        <v>266.68520000000001</v>
      </c>
      <c r="W173" s="60">
        <v>326.73309999999998</v>
      </c>
      <c r="X173" s="60"/>
      <c r="Y173" s="60">
        <v>2600.0650000000001</v>
      </c>
      <c r="Z173" s="60">
        <v>288.78370000000001</v>
      </c>
      <c r="AA173" s="60">
        <v>414.68029999999999</v>
      </c>
      <c r="AB173" s="60">
        <v>472.5138</v>
      </c>
      <c r="AC173" s="60">
        <v>1211.973</v>
      </c>
      <c r="AD173" s="60">
        <v>343.28199999999998</v>
      </c>
      <c r="AE173" s="60">
        <v>145.24590000000001</v>
      </c>
      <c r="AF173" s="60">
        <v>366.16849999999999</v>
      </c>
      <c r="AG173" s="60">
        <v>240.74100000000001</v>
      </c>
      <c r="AH173" s="60">
        <v>355.65859999999998</v>
      </c>
      <c r="AI173" s="60"/>
      <c r="AJ173" s="60"/>
      <c r="AK173" s="60">
        <v>332.64589999999998</v>
      </c>
      <c r="AL173" s="60">
        <v>356.28739999999999</v>
      </c>
      <c r="AM173" s="60">
        <v>491.23669999999998</v>
      </c>
      <c r="AN173" s="60"/>
      <c r="AO173" s="60">
        <v>483.1737</v>
      </c>
      <c r="AP173" s="60">
        <v>375.72050000000002</v>
      </c>
      <c r="AQ173" s="60">
        <v>1128.616</v>
      </c>
      <c r="AR173" s="60">
        <v>2731.3139999999999</v>
      </c>
      <c r="AS173" s="60">
        <v>449.18790000000001</v>
      </c>
      <c r="AT173" s="60">
        <v>112.1841</v>
      </c>
      <c r="AU173" s="60"/>
      <c r="AV173" s="60">
        <v>580.16480000000001</v>
      </c>
      <c r="AW173" s="60">
        <v>651.81140000000005</v>
      </c>
      <c r="AX173" s="60">
        <v>340.03620000000001</v>
      </c>
      <c r="AY173" s="60">
        <v>612.53489999999999</v>
      </c>
      <c r="AZ173" s="60">
        <v>137.34639999999999</v>
      </c>
      <c r="BA173" s="60">
        <v>382.51819999999998</v>
      </c>
      <c r="BB173" s="60"/>
      <c r="BC173" s="60">
        <v>1181.8579999999999</v>
      </c>
      <c r="BD173" s="60"/>
      <c r="BE173" s="60">
        <v>313.71230000000003</v>
      </c>
      <c r="BF173" s="60"/>
      <c r="BG173" s="60">
        <v>1518.538</v>
      </c>
      <c r="BH173" s="60">
        <v>461.35610000000003</v>
      </c>
      <c r="BI173" s="60"/>
      <c r="BJ173" s="60"/>
      <c r="BK173" s="60">
        <v>646.13419999999996</v>
      </c>
      <c r="BL173" s="60">
        <v>376.88749999999999</v>
      </c>
      <c r="BM173" s="60"/>
      <c r="BN173" s="60"/>
      <c r="BO173" s="60">
        <v>412.94450000000001</v>
      </c>
      <c r="BP173" s="60">
        <v>383.01389999999998</v>
      </c>
      <c r="BQ173" s="60">
        <v>503.65140000000002</v>
      </c>
      <c r="BR173" s="60">
        <v>482.91520000000003</v>
      </c>
      <c r="BS173" s="58">
        <v>469.18290000000002</v>
      </c>
      <c r="BT173" s="58">
        <v>1420.797</v>
      </c>
      <c r="BU173" s="58"/>
      <c r="BV173" s="58">
        <v>341.108</v>
      </c>
      <c r="BW173" s="58">
        <v>319.91309999999999</v>
      </c>
      <c r="BX173" s="58">
        <v>574.96839999999997</v>
      </c>
      <c r="BY173" s="58">
        <v>470.0453</v>
      </c>
      <c r="BZ173" s="58">
        <v>393.68369999999999</v>
      </c>
      <c r="CA173" s="58">
        <v>408.22149999999999</v>
      </c>
      <c r="CB173" s="58"/>
      <c r="CC173" s="58"/>
      <c r="CD173" s="58"/>
      <c r="CE173" s="58">
        <v>390.42169999999999</v>
      </c>
      <c r="CF173" s="58">
        <v>397.67520000000002</v>
      </c>
      <c r="CG173" s="58">
        <v>44.817070000000001</v>
      </c>
      <c r="CH173" s="58">
        <v>318.40859999999998</v>
      </c>
      <c r="CI173" s="58"/>
      <c r="CJ173" s="58">
        <v>455.72269999999997</v>
      </c>
      <c r="CK173" s="58">
        <v>1558.4</v>
      </c>
      <c r="CL173" s="58"/>
      <c r="CM173" s="58">
        <v>519.43380000000002</v>
      </c>
      <c r="CN173" s="58"/>
      <c r="CO173" s="58"/>
      <c r="CP173" s="58"/>
      <c r="CQ173" s="58"/>
      <c r="CR173" s="58">
        <v>1011.364</v>
      </c>
      <c r="CS173" s="58">
        <v>405.4194</v>
      </c>
      <c r="CT173" s="58">
        <v>388.00150000000002</v>
      </c>
      <c r="CU173" s="58"/>
      <c r="CV173" s="58">
        <v>312.17989999999998</v>
      </c>
      <c r="CW173" s="58">
        <v>567.75390000000004</v>
      </c>
      <c r="CX173" s="58">
        <v>418.32830000000001</v>
      </c>
      <c r="CY173" s="58">
        <v>348.77730000000003</v>
      </c>
      <c r="CZ173" s="58">
        <v>394.43</v>
      </c>
      <c r="DA173" s="58">
        <v>764.60969999999998</v>
      </c>
      <c r="DB173" s="58">
        <v>611.77970000000005</v>
      </c>
      <c r="DC173" s="58">
        <v>539.30889999999999</v>
      </c>
      <c r="DD173" s="58">
        <v>469.37119999999999</v>
      </c>
      <c r="DE173" s="58">
        <v>454.96429999999998</v>
      </c>
      <c r="DF173" s="58">
        <v>834.68320000000006</v>
      </c>
      <c r="DG173" s="58">
        <v>885.19090000000006</v>
      </c>
      <c r="DH173" s="58">
        <v>344.4975</v>
      </c>
      <c r="DI173" s="58">
        <v>556.44669999999996</v>
      </c>
      <c r="DJ173" s="58">
        <v>328.86130000000003</v>
      </c>
      <c r="DK173" s="58">
        <v>701.60220000000004</v>
      </c>
      <c r="DL173" s="58"/>
      <c r="DM173" s="58"/>
      <c r="DN173" s="58">
        <v>757.90819999999997</v>
      </c>
      <c r="DO173" s="58">
        <v>502.83030000000002</v>
      </c>
      <c r="DP173" s="58">
        <v>1513.222</v>
      </c>
      <c r="DQ173" s="58">
        <v>611.49080000000004</v>
      </c>
      <c r="DR173" s="58"/>
      <c r="DS173" s="58"/>
      <c r="DT173" s="58">
        <v>1734.4570000000001</v>
      </c>
      <c r="DU173" s="58"/>
      <c r="DV173" s="58">
        <v>310.21120000000002</v>
      </c>
      <c r="DW173" s="58"/>
      <c r="DX173" s="58">
        <v>281.95929999999998</v>
      </c>
      <c r="DY173" s="58">
        <v>378.68650000000002</v>
      </c>
      <c r="DZ173" s="58">
        <v>270.96449999999999</v>
      </c>
      <c r="EA173" s="58">
        <v>324.08420000000001</v>
      </c>
      <c r="EB173" s="58">
        <v>295.7217</v>
      </c>
      <c r="EC173" s="58">
        <v>1140.0319999999999</v>
      </c>
      <c r="ED173" s="58"/>
      <c r="EE173" s="58">
        <v>374.30110000000002</v>
      </c>
      <c r="EF173" s="58"/>
      <c r="EG173" s="58">
        <v>369.0643</v>
      </c>
      <c r="EH173" s="58">
        <v>970.14110000000005</v>
      </c>
      <c r="EI173" s="58">
        <v>548.05999999999995</v>
      </c>
      <c r="EJ173" s="58"/>
      <c r="EK173" s="58"/>
      <c r="EL173" s="58">
        <v>442.13189999999997</v>
      </c>
      <c r="EM173" s="58">
        <v>527.92179999999996</v>
      </c>
      <c r="EN173" s="58"/>
      <c r="EO173" s="58"/>
      <c r="EP173" s="58"/>
      <c r="EQ173" s="58">
        <v>637.38879999999995</v>
      </c>
      <c r="ER173" s="58">
        <v>740.22379999999998</v>
      </c>
      <c r="ES173" s="58">
        <v>769.22029999999995</v>
      </c>
      <c r="ET173" s="58">
        <v>392.6386</v>
      </c>
      <c r="EU173" s="58">
        <v>1462.3620000000001</v>
      </c>
      <c r="EV173" s="58">
        <v>358.3433</v>
      </c>
      <c r="EW173" s="58">
        <v>227.79169999999999</v>
      </c>
      <c r="EX173" s="58">
        <v>400.0829</v>
      </c>
      <c r="EY173" s="58"/>
      <c r="EZ173" s="58">
        <v>396.8021</v>
      </c>
      <c r="FA173" s="58">
        <v>707.45230000000004</v>
      </c>
      <c r="FB173" s="58">
        <v>458.36450000000002</v>
      </c>
      <c r="FC173" s="58"/>
      <c r="FD173" s="58">
        <v>362.70319999999998</v>
      </c>
      <c r="FE173" s="58"/>
      <c r="FF173" s="58">
        <v>336.6087</v>
      </c>
      <c r="FG173" s="58">
        <v>759.83209999999997</v>
      </c>
      <c r="FH173" s="58">
        <v>383.69220000000001</v>
      </c>
      <c r="FI173" s="58">
        <v>515.8229</v>
      </c>
      <c r="FJ173" s="58"/>
      <c r="FK173" s="58">
        <v>338.82229999999998</v>
      </c>
      <c r="FL173" s="58">
        <v>845.28859999999997</v>
      </c>
      <c r="FM173" s="58"/>
      <c r="FN173" s="58">
        <v>358.36880000000002</v>
      </c>
      <c r="FO173" s="58">
        <v>417.18380000000002</v>
      </c>
      <c r="FP173" s="58"/>
      <c r="FQ173" s="58">
        <v>1309.7449999999999</v>
      </c>
      <c r="FR173" s="58"/>
      <c r="FS173" s="58">
        <v>545.31910000000005</v>
      </c>
      <c r="FT173" s="58">
        <v>391.74090000000001</v>
      </c>
      <c r="FU173" s="58">
        <v>507.70429999999999</v>
      </c>
      <c r="FV173" s="58">
        <v>1154.7139999999999</v>
      </c>
      <c r="FW173" s="58"/>
      <c r="FX173" s="58">
        <v>586.97990000000004</v>
      </c>
      <c r="FY173" s="58"/>
      <c r="FZ173" s="58"/>
      <c r="GA173" s="58"/>
      <c r="GB173" s="58"/>
      <c r="GC173" s="58"/>
      <c r="GD173" s="58"/>
      <c r="GE173" s="58"/>
      <c r="GF173" s="58">
        <v>368.64299999999997</v>
      </c>
      <c r="GG173" s="58"/>
      <c r="GH173" s="58"/>
      <c r="GI173" s="58">
        <v>636.6404</v>
      </c>
      <c r="GJ173" s="58">
        <v>319.15980000000002</v>
      </c>
      <c r="GK173" s="58">
        <v>349.51010000000002</v>
      </c>
      <c r="GL173" s="58">
        <v>423.75979999999998</v>
      </c>
      <c r="GM173" s="58"/>
      <c r="GN173" s="58"/>
      <c r="GO173" s="58"/>
      <c r="GP173" s="58">
        <v>7802.0510000000004</v>
      </c>
      <c r="GQ173" s="58">
        <v>1822.2929999999999</v>
      </c>
      <c r="GR173" s="58">
        <v>533.55700000000002</v>
      </c>
      <c r="GS173" s="58">
        <v>305.20740000000001</v>
      </c>
      <c r="GT173" s="58"/>
      <c r="GU173" s="58">
        <v>347.26069999999999</v>
      </c>
      <c r="GV173" s="58"/>
      <c r="GW173" s="58"/>
      <c r="GX173" s="58">
        <v>908.45860000000005</v>
      </c>
      <c r="GY173" s="58">
        <v>391.2448</v>
      </c>
      <c r="GZ173" s="58">
        <v>427.72539999999998</v>
      </c>
      <c r="HA173" s="58"/>
      <c r="HB173" s="58">
        <v>158.7877</v>
      </c>
      <c r="HC173" s="58"/>
      <c r="HD173" s="58">
        <v>238.20410000000001</v>
      </c>
      <c r="HE173" s="58">
        <v>334.63229999999999</v>
      </c>
      <c r="HF173" s="58">
        <v>423.34840000000003</v>
      </c>
      <c r="HG173" s="58"/>
      <c r="HH173" s="58">
        <v>1572.2560000000001</v>
      </c>
      <c r="HI173" s="58">
        <v>1615.453</v>
      </c>
      <c r="HJ173" s="58"/>
      <c r="HK173" s="58"/>
      <c r="HL173" s="58">
        <v>2040.36</v>
      </c>
      <c r="HM173" s="58"/>
      <c r="HN173" s="58"/>
      <c r="HO173" s="58"/>
      <c r="HP173" s="58">
        <v>1479.443</v>
      </c>
      <c r="HQ173" s="58">
        <v>335.63470000000001</v>
      </c>
      <c r="HR173" s="58">
        <v>1343.174</v>
      </c>
      <c r="HS173" s="58">
        <v>454.9006</v>
      </c>
      <c r="HT173" s="2"/>
    </row>
    <row r="174" spans="1:228" x14ac:dyDescent="0.75">
      <c r="A174" s="95">
        <f t="shared" si="15"/>
        <v>944</v>
      </c>
      <c r="B174" s="2" t="str">
        <f t="shared" si="15"/>
        <v>Meat indigenous, cattle</v>
      </c>
      <c r="C174" s="60">
        <f t="shared" si="14"/>
        <v>0</v>
      </c>
      <c r="D174" s="40" t="str">
        <f t="shared" si="16"/>
        <v/>
      </c>
      <c r="E174" s="40" t="str">
        <f t="shared" si="16"/>
        <v/>
      </c>
      <c r="F174" s="40" t="str">
        <f t="shared" si="16"/>
        <v/>
      </c>
      <c r="G174" s="40" t="str">
        <f t="shared" si="16"/>
        <v/>
      </c>
      <c r="H174" s="40" t="str">
        <f t="shared" si="16"/>
        <v/>
      </c>
      <c r="I174" s="40" t="str">
        <f t="shared" si="16"/>
        <v/>
      </c>
      <c r="J174" s="40" t="str">
        <f t="shared" si="16"/>
        <v/>
      </c>
      <c r="K174" s="40" t="str">
        <f t="shared" si="16"/>
        <v/>
      </c>
      <c r="L174" s="2"/>
      <c r="M174" s="70" t="s">
        <v>584</v>
      </c>
      <c r="N174" s="70" t="s">
        <v>661</v>
      </c>
      <c r="O174" s="2" t="s">
        <v>4</v>
      </c>
      <c r="P174" s="58">
        <v>944</v>
      </c>
      <c r="Q174" s="60" t="s">
        <v>948</v>
      </c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60"/>
      <c r="BH174" s="60"/>
      <c r="BI174" s="60"/>
      <c r="BJ174" s="60"/>
      <c r="BK174" s="60"/>
      <c r="BL174" s="60"/>
      <c r="BM174" s="60"/>
      <c r="BN174" s="60"/>
      <c r="BO174" s="60"/>
      <c r="BP174" s="60"/>
      <c r="BQ174" s="60"/>
      <c r="BR174" s="60"/>
      <c r="BS174" s="58"/>
      <c r="BT174" s="58"/>
      <c r="BU174" s="58"/>
      <c r="BV174" s="58"/>
      <c r="BW174" s="58"/>
      <c r="BX174" s="58"/>
      <c r="BY174" s="58"/>
      <c r="BZ174" s="58"/>
      <c r="CA174" s="58"/>
      <c r="CB174" s="58"/>
      <c r="CC174" s="58"/>
      <c r="CD174" s="58"/>
      <c r="CE174" s="58"/>
      <c r="CF174" s="58"/>
      <c r="CG174" s="58"/>
      <c r="CH174" s="58"/>
      <c r="CI174" s="58"/>
      <c r="CJ174" s="58"/>
      <c r="CK174" s="58"/>
      <c r="CL174" s="58"/>
      <c r="CM174" s="58"/>
      <c r="CN174" s="58"/>
      <c r="CO174" s="58"/>
      <c r="CP174" s="58"/>
      <c r="CQ174" s="58"/>
      <c r="CR174" s="58"/>
      <c r="CS174" s="58"/>
      <c r="CT174" s="58"/>
      <c r="CU174" s="58"/>
      <c r="CV174" s="58"/>
      <c r="CW174" s="58"/>
      <c r="CX174" s="58"/>
      <c r="CY174" s="58"/>
      <c r="CZ174" s="58"/>
      <c r="DA174" s="58"/>
      <c r="DB174" s="58"/>
      <c r="DC174" s="58"/>
      <c r="DD174" s="58"/>
      <c r="DE174" s="58"/>
      <c r="DF174" s="58"/>
      <c r="DG174" s="58"/>
      <c r="DH174" s="58"/>
      <c r="DI174" s="58"/>
      <c r="DJ174" s="58"/>
      <c r="DK174" s="58"/>
      <c r="DL174" s="58"/>
      <c r="DM174" s="58"/>
      <c r="DN174" s="58"/>
      <c r="DO174" s="58"/>
      <c r="DP174" s="58"/>
      <c r="DQ174" s="58"/>
      <c r="DR174" s="58"/>
      <c r="DS174" s="58"/>
      <c r="DT174" s="58"/>
      <c r="DU174" s="58"/>
      <c r="DV174" s="58"/>
      <c r="DW174" s="58"/>
      <c r="DX174" s="58"/>
      <c r="DY174" s="58"/>
      <c r="DZ174" s="58"/>
      <c r="EA174" s="58"/>
      <c r="EB174" s="58"/>
      <c r="EC174" s="58"/>
      <c r="ED174" s="58"/>
      <c r="EE174" s="58"/>
      <c r="EF174" s="58"/>
      <c r="EG174" s="58"/>
      <c r="EH174" s="58"/>
      <c r="EI174" s="58"/>
      <c r="EJ174" s="58"/>
      <c r="EK174" s="58"/>
      <c r="EL174" s="58"/>
      <c r="EM174" s="58"/>
      <c r="EN174" s="58"/>
      <c r="EO174" s="58"/>
      <c r="EP174" s="58"/>
      <c r="EQ174" s="58"/>
      <c r="ER174" s="58"/>
      <c r="ES174" s="58"/>
      <c r="ET174" s="58"/>
      <c r="EU174" s="58"/>
      <c r="EV174" s="58"/>
      <c r="EW174" s="58"/>
      <c r="EX174" s="58"/>
      <c r="EY174" s="58"/>
      <c r="EZ174" s="58"/>
      <c r="FA174" s="58"/>
      <c r="FB174" s="58"/>
      <c r="FC174" s="58"/>
      <c r="FD174" s="58"/>
      <c r="FE174" s="58"/>
      <c r="FF174" s="58"/>
      <c r="FG174" s="58"/>
      <c r="FH174" s="58"/>
      <c r="FI174" s="58"/>
      <c r="FJ174" s="58"/>
      <c r="FK174" s="58"/>
      <c r="FL174" s="58"/>
      <c r="FM174" s="58"/>
      <c r="FN174" s="58"/>
      <c r="FO174" s="58"/>
      <c r="FP174" s="58"/>
      <c r="FQ174" s="58"/>
      <c r="FR174" s="58"/>
      <c r="FS174" s="58"/>
      <c r="FT174" s="58"/>
      <c r="FU174" s="58"/>
      <c r="FV174" s="58"/>
      <c r="FW174" s="58"/>
      <c r="FX174" s="58"/>
      <c r="FY174" s="58"/>
      <c r="FZ174" s="58"/>
      <c r="GA174" s="58"/>
      <c r="GB174" s="58"/>
      <c r="GC174" s="58"/>
      <c r="GD174" s="58"/>
      <c r="GE174" s="58"/>
      <c r="GF174" s="58"/>
      <c r="GG174" s="58"/>
      <c r="GH174" s="58"/>
      <c r="GI174" s="58"/>
      <c r="GJ174" s="58"/>
      <c r="GK174" s="58"/>
      <c r="GL174" s="58"/>
      <c r="GM174" s="58"/>
      <c r="GN174" s="58"/>
      <c r="GO174" s="58"/>
      <c r="GP174" s="58"/>
      <c r="GQ174" s="58"/>
      <c r="GR174" s="58"/>
      <c r="GS174" s="58"/>
      <c r="GT174" s="58"/>
      <c r="GU174" s="58"/>
      <c r="GV174" s="58"/>
      <c r="GW174" s="58"/>
      <c r="GX174" s="58"/>
      <c r="GY174" s="58"/>
      <c r="GZ174" s="58"/>
      <c r="HA174" s="58"/>
      <c r="HB174" s="58"/>
      <c r="HC174" s="58"/>
      <c r="HD174" s="58"/>
      <c r="HE174" s="58"/>
      <c r="HF174" s="58"/>
      <c r="HG174" s="58"/>
      <c r="HH174" s="58"/>
      <c r="HI174" s="58"/>
      <c r="HJ174" s="58"/>
      <c r="HK174" s="58"/>
      <c r="HL174" s="58"/>
      <c r="HM174" s="58"/>
      <c r="HN174" s="58"/>
      <c r="HO174" s="58"/>
      <c r="HP174" s="58"/>
      <c r="HQ174" s="58"/>
      <c r="HR174" s="58"/>
      <c r="HS174" s="58"/>
      <c r="HT174" s="2"/>
    </row>
    <row r="175" spans="1:228" x14ac:dyDescent="0.75">
      <c r="A175" s="95">
        <f t="shared" si="15"/>
        <v>945</v>
      </c>
      <c r="B175" s="2" t="str">
        <f t="shared" si="15"/>
        <v>Meat live weight, cattle</v>
      </c>
      <c r="C175" s="60">
        <f t="shared" si="14"/>
        <v>0</v>
      </c>
      <c r="D175" s="40" t="str">
        <f t="shared" si="16"/>
        <v/>
      </c>
      <c r="E175" s="40" t="str">
        <f t="shared" si="16"/>
        <v/>
      </c>
      <c r="F175" s="40" t="str">
        <f t="shared" si="16"/>
        <v/>
      </c>
      <c r="G175" s="40" t="str">
        <f t="shared" si="16"/>
        <v/>
      </c>
      <c r="H175" s="40" t="str">
        <f t="shared" si="16"/>
        <v/>
      </c>
      <c r="I175" s="40" t="str">
        <f t="shared" si="16"/>
        <v/>
      </c>
      <c r="J175" s="40" t="str">
        <f t="shared" si="16"/>
        <v/>
      </c>
      <c r="K175" s="40" t="str">
        <f t="shared" si="16"/>
        <v/>
      </c>
      <c r="L175" s="2"/>
      <c r="M175" s="70" t="s">
        <v>586</v>
      </c>
      <c r="N175" s="70" t="s">
        <v>662</v>
      </c>
      <c r="O175" s="2" t="s">
        <v>4</v>
      </c>
      <c r="P175" s="58">
        <v>945</v>
      </c>
      <c r="Q175" s="60" t="s">
        <v>949</v>
      </c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60"/>
      <c r="BH175" s="60"/>
      <c r="BI175" s="60"/>
      <c r="BJ175" s="60"/>
      <c r="BK175" s="60"/>
      <c r="BL175" s="60"/>
      <c r="BM175" s="60"/>
      <c r="BN175" s="60"/>
      <c r="BO175" s="60"/>
      <c r="BP175" s="60"/>
      <c r="BQ175" s="60"/>
      <c r="BR175" s="60"/>
      <c r="BS175" s="58"/>
      <c r="BT175" s="58"/>
      <c r="BU175" s="58"/>
      <c r="BV175" s="58"/>
      <c r="BW175" s="58"/>
      <c r="BX175" s="58"/>
      <c r="BY175" s="58"/>
      <c r="BZ175" s="58"/>
      <c r="CA175" s="58"/>
      <c r="CB175" s="58"/>
      <c r="CC175" s="58"/>
      <c r="CD175" s="58"/>
      <c r="CE175" s="58"/>
      <c r="CF175" s="58"/>
      <c r="CG175" s="58"/>
      <c r="CH175" s="58"/>
      <c r="CI175" s="58"/>
      <c r="CJ175" s="58"/>
      <c r="CK175" s="58"/>
      <c r="CL175" s="58"/>
      <c r="CM175" s="58"/>
      <c r="CN175" s="58"/>
      <c r="CO175" s="58"/>
      <c r="CP175" s="58"/>
      <c r="CQ175" s="58"/>
      <c r="CR175" s="58"/>
      <c r="CS175" s="58"/>
      <c r="CT175" s="58"/>
      <c r="CU175" s="58"/>
      <c r="CV175" s="58"/>
      <c r="CW175" s="58"/>
      <c r="CX175" s="58"/>
      <c r="CY175" s="58"/>
      <c r="CZ175" s="58"/>
      <c r="DA175" s="58"/>
      <c r="DB175" s="58"/>
      <c r="DC175" s="58"/>
      <c r="DD175" s="58"/>
      <c r="DE175" s="58"/>
      <c r="DF175" s="58"/>
      <c r="DG175" s="58"/>
      <c r="DH175" s="58"/>
      <c r="DI175" s="58"/>
      <c r="DJ175" s="58"/>
      <c r="DK175" s="58"/>
      <c r="DL175" s="58"/>
      <c r="DM175" s="58"/>
      <c r="DN175" s="58"/>
      <c r="DO175" s="58"/>
      <c r="DP175" s="58"/>
      <c r="DQ175" s="58"/>
      <c r="DR175" s="58"/>
      <c r="DS175" s="58"/>
      <c r="DT175" s="58"/>
      <c r="DU175" s="58"/>
      <c r="DV175" s="58"/>
      <c r="DW175" s="58"/>
      <c r="DX175" s="58"/>
      <c r="DY175" s="58"/>
      <c r="DZ175" s="58"/>
      <c r="EA175" s="58"/>
      <c r="EB175" s="58"/>
      <c r="EC175" s="58"/>
      <c r="ED175" s="58"/>
      <c r="EE175" s="58"/>
      <c r="EF175" s="58"/>
      <c r="EG175" s="58"/>
      <c r="EH175" s="58"/>
      <c r="EI175" s="58"/>
      <c r="EJ175" s="58"/>
      <c r="EK175" s="58"/>
      <c r="EL175" s="58"/>
      <c r="EM175" s="58"/>
      <c r="EN175" s="58"/>
      <c r="EO175" s="58"/>
      <c r="EP175" s="58"/>
      <c r="EQ175" s="58"/>
      <c r="ER175" s="58"/>
      <c r="ES175" s="58"/>
      <c r="ET175" s="58"/>
      <c r="EU175" s="58"/>
      <c r="EV175" s="58"/>
      <c r="EW175" s="58"/>
      <c r="EX175" s="58"/>
      <c r="EY175" s="58"/>
      <c r="EZ175" s="58"/>
      <c r="FA175" s="58"/>
      <c r="FB175" s="58"/>
      <c r="FC175" s="58"/>
      <c r="FD175" s="58"/>
      <c r="FE175" s="58"/>
      <c r="FF175" s="58"/>
      <c r="FG175" s="58"/>
      <c r="FH175" s="58"/>
      <c r="FI175" s="58"/>
      <c r="FJ175" s="58"/>
      <c r="FK175" s="58"/>
      <c r="FL175" s="58"/>
      <c r="FM175" s="58"/>
      <c r="FN175" s="58"/>
      <c r="FO175" s="58"/>
      <c r="FP175" s="58"/>
      <c r="FQ175" s="58"/>
      <c r="FR175" s="58"/>
      <c r="FS175" s="58"/>
      <c r="FT175" s="58"/>
      <c r="FU175" s="58"/>
      <c r="FV175" s="58"/>
      <c r="FW175" s="58"/>
      <c r="FX175" s="58"/>
      <c r="FY175" s="58"/>
      <c r="FZ175" s="58"/>
      <c r="GA175" s="58"/>
      <c r="GB175" s="58"/>
      <c r="GC175" s="58"/>
      <c r="GD175" s="58"/>
      <c r="GE175" s="58"/>
      <c r="GF175" s="58"/>
      <c r="GG175" s="58"/>
      <c r="GH175" s="58"/>
      <c r="GI175" s="58"/>
      <c r="GJ175" s="58"/>
      <c r="GK175" s="58"/>
      <c r="GL175" s="58"/>
      <c r="GM175" s="58"/>
      <c r="GN175" s="58"/>
      <c r="GO175" s="58"/>
      <c r="GP175" s="58"/>
      <c r="GQ175" s="58"/>
      <c r="GR175" s="58"/>
      <c r="GS175" s="58"/>
      <c r="GT175" s="58"/>
      <c r="GU175" s="58"/>
      <c r="GV175" s="58"/>
      <c r="GW175" s="58"/>
      <c r="GX175" s="58"/>
      <c r="GY175" s="58"/>
      <c r="GZ175" s="58"/>
      <c r="HA175" s="58"/>
      <c r="HB175" s="58"/>
      <c r="HC175" s="58"/>
      <c r="HD175" s="58"/>
      <c r="HE175" s="58"/>
      <c r="HF175" s="58"/>
      <c r="HG175" s="58"/>
      <c r="HH175" s="58"/>
      <c r="HI175" s="58"/>
      <c r="HJ175" s="58"/>
      <c r="HK175" s="58"/>
      <c r="HL175" s="58"/>
      <c r="HM175" s="58"/>
      <c r="HN175" s="58"/>
      <c r="HO175" s="58"/>
      <c r="HP175" s="58"/>
      <c r="HQ175" s="58"/>
      <c r="HR175" s="58"/>
      <c r="HS175" s="58"/>
      <c r="HT175" s="2"/>
    </row>
    <row r="176" spans="1:228" x14ac:dyDescent="0.75">
      <c r="A176" s="95">
        <f t="shared" si="15"/>
        <v>947</v>
      </c>
      <c r="B176" s="2" t="str">
        <f t="shared" si="15"/>
        <v>Meat, buffalo</v>
      </c>
      <c r="C176" s="60">
        <f t="shared" si="14"/>
        <v>0</v>
      </c>
      <c r="D176" s="40" t="str">
        <f t="shared" si="16"/>
        <v/>
      </c>
      <c r="E176" s="40" t="str">
        <f t="shared" si="16"/>
        <v/>
      </c>
      <c r="F176" s="40" t="str">
        <f t="shared" si="16"/>
        <v/>
      </c>
      <c r="G176" s="40" t="str">
        <f t="shared" si="16"/>
        <v/>
      </c>
      <c r="H176" s="40" t="str">
        <f t="shared" si="16"/>
        <v/>
      </c>
      <c r="I176" s="40" t="str">
        <f t="shared" si="16"/>
        <v/>
      </c>
      <c r="J176" s="40" t="str">
        <f t="shared" si="16"/>
        <v/>
      </c>
      <c r="K176" s="40" t="str">
        <f t="shared" si="16"/>
        <v/>
      </c>
      <c r="L176" s="2"/>
      <c r="M176" s="70" t="s">
        <v>590</v>
      </c>
      <c r="N176" s="70" t="s">
        <v>664</v>
      </c>
      <c r="O176" s="2" t="s">
        <v>4</v>
      </c>
      <c r="P176" s="58">
        <v>947</v>
      </c>
      <c r="Q176" s="60" t="s">
        <v>950</v>
      </c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>
        <v>1197.2460000000001</v>
      </c>
      <c r="AH176" s="60">
        <v>2536.0970000000002</v>
      </c>
      <c r="AI176" s="60"/>
      <c r="AJ176" s="60"/>
      <c r="AK176" s="60"/>
      <c r="AL176" s="60"/>
      <c r="AM176" s="60"/>
      <c r="AN176" s="60"/>
      <c r="AO176" s="60"/>
      <c r="AP176" s="60"/>
      <c r="AQ176" s="60"/>
      <c r="AR176" s="60">
        <v>6351.2860000000001</v>
      </c>
      <c r="AS176" s="60">
        <v>2845.3969999999999</v>
      </c>
      <c r="AT176" s="60"/>
      <c r="AU176" s="60"/>
      <c r="AV176" s="60"/>
      <c r="AW176" s="60"/>
      <c r="AX176" s="60"/>
      <c r="AY176" s="60">
        <v>5895.03</v>
      </c>
      <c r="AZ176" s="60"/>
      <c r="BA176" s="60"/>
      <c r="BB176" s="60"/>
      <c r="BC176" s="60"/>
      <c r="BD176" s="60"/>
      <c r="BE176" s="60"/>
      <c r="BF176" s="60"/>
      <c r="BG176" s="60"/>
      <c r="BH176" s="60"/>
      <c r="BI176" s="60"/>
      <c r="BJ176" s="60"/>
      <c r="BK176" s="60"/>
      <c r="BL176" s="60"/>
      <c r="BM176" s="60"/>
      <c r="BN176" s="60"/>
      <c r="BO176" s="60"/>
      <c r="BP176" s="60"/>
      <c r="BQ176" s="60"/>
      <c r="BR176" s="60"/>
      <c r="BS176" s="58">
        <v>6152.1750000000002</v>
      </c>
      <c r="BT176" s="58"/>
      <c r="BU176" s="58"/>
      <c r="BV176" s="58"/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8"/>
      <c r="CH176" s="58"/>
      <c r="CI176" s="58"/>
      <c r="CJ176" s="58"/>
      <c r="CK176" s="58"/>
      <c r="CL176" s="58"/>
      <c r="CM176" s="58"/>
      <c r="CN176" s="58"/>
      <c r="CO176" s="58"/>
      <c r="CP176" s="58"/>
      <c r="CQ176" s="58"/>
      <c r="CR176" s="58"/>
      <c r="CS176" s="58"/>
      <c r="CT176" s="58"/>
      <c r="CU176" s="58"/>
      <c r="CV176" s="58"/>
      <c r="CW176" s="58">
        <v>8441.3009999999995</v>
      </c>
      <c r="CX176" s="58">
        <v>592.71</v>
      </c>
      <c r="CY176" s="58"/>
      <c r="CZ176" s="58">
        <v>7290.4769999999999</v>
      </c>
      <c r="DA176" s="58"/>
      <c r="DB176" s="58"/>
      <c r="DC176" s="58"/>
      <c r="DD176" s="58">
        <v>5264.8620000000001</v>
      </c>
      <c r="DE176" s="58"/>
      <c r="DF176" s="58"/>
      <c r="DG176" s="58"/>
      <c r="DH176" s="58"/>
      <c r="DI176" s="58"/>
      <c r="DJ176" s="58"/>
      <c r="DK176" s="58">
        <v>5706.9960000000001</v>
      </c>
      <c r="DL176" s="58"/>
      <c r="DM176" s="58"/>
      <c r="DN176" s="58"/>
      <c r="DO176" s="58"/>
      <c r="DP176" s="58">
        <v>6080.7290000000003</v>
      </c>
      <c r="DQ176" s="58"/>
      <c r="DR176" s="58"/>
      <c r="DS176" s="58"/>
      <c r="DT176" s="58"/>
      <c r="DU176" s="58"/>
      <c r="DV176" s="58">
        <v>2496.1849999999999</v>
      </c>
      <c r="DW176" s="58"/>
      <c r="DX176" s="58"/>
      <c r="DY176" s="58"/>
      <c r="DZ176" s="58"/>
      <c r="EA176" s="58"/>
      <c r="EB176" s="58"/>
      <c r="EC176" s="58"/>
      <c r="ED176" s="58"/>
      <c r="EE176" s="58"/>
      <c r="EF176" s="58"/>
      <c r="EG176" s="58"/>
      <c r="EH176" s="58"/>
      <c r="EI176" s="58"/>
      <c r="EJ176" s="58"/>
      <c r="EK176" s="58"/>
      <c r="EL176" s="58"/>
      <c r="EM176" s="58"/>
      <c r="EN176" s="58"/>
      <c r="EO176" s="58"/>
      <c r="EP176" s="58"/>
      <c r="EQ176" s="58"/>
      <c r="ER176" s="58"/>
      <c r="ES176" s="58">
        <v>3314.3240000000001</v>
      </c>
      <c r="ET176" s="58"/>
      <c r="EU176" s="58"/>
      <c r="EV176" s="58"/>
      <c r="EW176" s="58"/>
      <c r="EX176" s="58"/>
      <c r="EY176" s="58"/>
      <c r="EZ176" s="58"/>
      <c r="FA176" s="58"/>
      <c r="FB176" s="58">
        <v>2746.1979999999999</v>
      </c>
      <c r="FC176" s="58"/>
      <c r="FD176" s="58"/>
      <c r="FE176" s="58"/>
      <c r="FF176" s="58">
        <v>5506.6679999999997</v>
      </c>
      <c r="FG176" s="58"/>
      <c r="FH176" s="58"/>
      <c r="FI176" s="58">
        <v>3349.991</v>
      </c>
      <c r="FJ176" s="58"/>
      <c r="FK176" s="58"/>
      <c r="FL176" s="58"/>
      <c r="FM176" s="58"/>
      <c r="FN176" s="58"/>
      <c r="FO176" s="58"/>
      <c r="FP176" s="58"/>
      <c r="FQ176" s="58"/>
      <c r="FR176" s="58"/>
      <c r="FS176" s="58"/>
      <c r="FT176" s="58"/>
      <c r="FU176" s="58"/>
      <c r="FV176" s="58"/>
      <c r="FW176" s="58"/>
      <c r="FX176" s="58"/>
      <c r="FY176" s="58"/>
      <c r="FZ176" s="58"/>
      <c r="GA176" s="58"/>
      <c r="GB176" s="58"/>
      <c r="GC176" s="58"/>
      <c r="GD176" s="58"/>
      <c r="GE176" s="58"/>
      <c r="GF176" s="58"/>
      <c r="GG176" s="58"/>
      <c r="GH176" s="58"/>
      <c r="GI176" s="58"/>
      <c r="GJ176" s="58"/>
      <c r="GK176" s="58"/>
      <c r="GL176" s="58"/>
      <c r="GM176" s="58"/>
      <c r="GN176" s="58"/>
      <c r="GO176" s="58"/>
      <c r="GP176" s="58"/>
      <c r="GQ176" s="58"/>
      <c r="GR176" s="58">
        <v>6644.7640000000001</v>
      </c>
      <c r="GS176" s="58"/>
      <c r="GT176" s="58"/>
      <c r="GU176" s="58"/>
      <c r="GV176" s="58">
        <v>6682.6480000000001</v>
      </c>
      <c r="GW176" s="58"/>
      <c r="GX176" s="58"/>
      <c r="GY176" s="58"/>
      <c r="GZ176" s="58">
        <v>7078.3280000000004</v>
      </c>
      <c r="HA176" s="58"/>
      <c r="HB176" s="58"/>
      <c r="HC176" s="58"/>
      <c r="HD176" s="58"/>
      <c r="HE176" s="58"/>
      <c r="HF176" s="58"/>
      <c r="HG176" s="58"/>
      <c r="HH176" s="58"/>
      <c r="HI176" s="58"/>
      <c r="HJ176" s="58"/>
      <c r="HK176" s="58"/>
      <c r="HL176" s="58">
        <v>3602.9679999999998</v>
      </c>
      <c r="HM176" s="58"/>
      <c r="HN176" s="58"/>
      <c r="HO176" s="58"/>
      <c r="HP176" s="58"/>
      <c r="HQ176" s="58"/>
      <c r="HR176" s="58"/>
      <c r="HS176" s="58"/>
      <c r="HT176" s="2"/>
    </row>
    <row r="177" spans="1:228" x14ac:dyDescent="0.75">
      <c r="A177" s="95">
        <f t="shared" si="15"/>
        <v>951</v>
      </c>
      <c r="B177" s="2" t="str">
        <f t="shared" si="15"/>
        <v>Milk, whole fresh buffalo</v>
      </c>
      <c r="C177" s="60">
        <f t="shared" si="14"/>
        <v>0</v>
      </c>
      <c r="D177" s="40" t="str">
        <f t="shared" si="16"/>
        <v/>
      </c>
      <c r="E177" s="40" t="str">
        <f t="shared" si="16"/>
        <v/>
      </c>
      <c r="F177" s="40" t="str">
        <f t="shared" si="16"/>
        <v/>
      </c>
      <c r="G177" s="40" t="str">
        <f t="shared" si="16"/>
        <v/>
      </c>
      <c r="H177" s="40" t="str">
        <f t="shared" si="16"/>
        <v/>
      </c>
      <c r="I177" s="40" t="str">
        <f t="shared" si="16"/>
        <v/>
      </c>
      <c r="J177" s="40" t="str">
        <f t="shared" si="16"/>
        <v/>
      </c>
      <c r="K177" s="40" t="str">
        <f t="shared" si="16"/>
        <v/>
      </c>
      <c r="L177" s="2"/>
      <c r="M177" s="70" t="s">
        <v>1020</v>
      </c>
      <c r="N177" s="70" t="s">
        <v>1081</v>
      </c>
      <c r="O177" s="2" t="s">
        <v>4</v>
      </c>
      <c r="P177" s="58">
        <v>951</v>
      </c>
      <c r="Q177" s="60" t="s">
        <v>951</v>
      </c>
      <c r="R177" s="60"/>
      <c r="S177" s="60"/>
      <c r="T177" s="60">
        <v>502.51440000000002</v>
      </c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>
        <v>234.16319999999999</v>
      </c>
      <c r="AH177" s="60">
        <v>772.68269999999995</v>
      </c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>
        <v>415.58300000000003</v>
      </c>
      <c r="AT177" s="60"/>
      <c r="AU177" s="60"/>
      <c r="AV177" s="60"/>
      <c r="AW177" s="60"/>
      <c r="AX177" s="60"/>
      <c r="AY177" s="60">
        <v>606.61940000000004</v>
      </c>
      <c r="AZ177" s="60"/>
      <c r="BA177" s="60"/>
      <c r="BB177" s="60"/>
      <c r="BC177" s="60"/>
      <c r="BD177" s="60"/>
      <c r="BE177" s="60"/>
      <c r="BF177" s="60"/>
      <c r="BG177" s="60"/>
      <c r="BH177" s="60"/>
      <c r="BI177" s="60"/>
      <c r="BJ177" s="60"/>
      <c r="BK177" s="60"/>
      <c r="BL177" s="60"/>
      <c r="BM177" s="60"/>
      <c r="BN177" s="60"/>
      <c r="BO177" s="60"/>
      <c r="BP177" s="60"/>
      <c r="BQ177" s="60"/>
      <c r="BR177" s="60"/>
      <c r="BS177" s="58">
        <v>633.60680000000002</v>
      </c>
      <c r="BT177" s="58"/>
      <c r="BU177" s="58"/>
      <c r="BV177" s="58"/>
      <c r="BW177" s="58"/>
      <c r="BX177" s="58"/>
      <c r="BY177" s="58"/>
      <c r="BZ177" s="58"/>
      <c r="CA177" s="58"/>
      <c r="CB177" s="58"/>
      <c r="CC177" s="58"/>
      <c r="CD177" s="58"/>
      <c r="CE177" s="58"/>
      <c r="CF177" s="58"/>
      <c r="CG177" s="58"/>
      <c r="CH177" s="58"/>
      <c r="CI177" s="58"/>
      <c r="CJ177" s="58"/>
      <c r="CK177" s="58"/>
      <c r="CL177" s="58"/>
      <c r="CM177" s="58">
        <v>711.76589999999999</v>
      </c>
      <c r="CN177" s="58"/>
      <c r="CO177" s="58"/>
      <c r="CP177" s="58"/>
      <c r="CQ177" s="58"/>
      <c r="CR177" s="58"/>
      <c r="CS177" s="58"/>
      <c r="CT177" s="58"/>
      <c r="CU177" s="58"/>
      <c r="CV177" s="58"/>
      <c r="CW177" s="58"/>
      <c r="CX177" s="58">
        <v>543.92169999999999</v>
      </c>
      <c r="CY177" s="58"/>
      <c r="CZ177" s="58">
        <v>1598.1759999999999</v>
      </c>
      <c r="DA177" s="58"/>
      <c r="DB177" s="58"/>
      <c r="DC177" s="58"/>
      <c r="DD177" s="58">
        <v>795.87130000000002</v>
      </c>
      <c r="DE177" s="58"/>
      <c r="DF177" s="58"/>
      <c r="DG177" s="58"/>
      <c r="DH177" s="58"/>
      <c r="DI177" s="58"/>
      <c r="DJ177" s="58"/>
      <c r="DK177" s="58"/>
      <c r="DL177" s="58"/>
      <c r="DM177" s="58"/>
      <c r="DN177" s="58"/>
      <c r="DO177" s="58"/>
      <c r="DP177" s="58"/>
      <c r="DQ177" s="58"/>
      <c r="DR177" s="58"/>
      <c r="DS177" s="58"/>
      <c r="DT177" s="58"/>
      <c r="DU177" s="58"/>
      <c r="DV177" s="58">
        <v>388.40280000000001</v>
      </c>
      <c r="DW177" s="58"/>
      <c r="DX177" s="58"/>
      <c r="DY177" s="58"/>
      <c r="DZ177" s="58"/>
      <c r="EA177" s="58"/>
      <c r="EB177" s="58"/>
      <c r="EC177" s="58"/>
      <c r="ED177" s="58"/>
      <c r="EE177" s="58"/>
      <c r="EF177" s="58"/>
      <c r="EG177" s="58"/>
      <c r="EH177" s="58"/>
      <c r="EI177" s="58"/>
      <c r="EJ177" s="58"/>
      <c r="EK177" s="58"/>
      <c r="EL177" s="58"/>
      <c r="EM177" s="58"/>
      <c r="EN177" s="58"/>
      <c r="EO177" s="58"/>
      <c r="EP177" s="58"/>
      <c r="EQ177" s="58"/>
      <c r="ER177" s="58"/>
      <c r="ES177" s="58">
        <v>651.45889999999997</v>
      </c>
      <c r="ET177" s="58"/>
      <c r="EU177" s="58"/>
      <c r="EV177" s="58"/>
      <c r="EW177" s="58"/>
      <c r="EX177" s="58"/>
      <c r="EY177" s="58"/>
      <c r="EZ177" s="58"/>
      <c r="FA177" s="58"/>
      <c r="FB177" s="58">
        <v>488.60359999999997</v>
      </c>
      <c r="FC177" s="58"/>
      <c r="FD177" s="58"/>
      <c r="FE177" s="58"/>
      <c r="FF177" s="58">
        <v>351.34750000000003</v>
      </c>
      <c r="FG177" s="58"/>
      <c r="FH177" s="58"/>
      <c r="FI177" s="58"/>
      <c r="FJ177" s="58"/>
      <c r="FK177" s="58"/>
      <c r="FL177" s="58"/>
      <c r="FM177" s="58"/>
      <c r="FN177" s="58"/>
      <c r="FO177" s="58"/>
      <c r="FP177" s="58"/>
      <c r="FQ177" s="58"/>
      <c r="FR177" s="58"/>
      <c r="FS177" s="58"/>
      <c r="FT177" s="58"/>
      <c r="FU177" s="58"/>
      <c r="FV177" s="58"/>
      <c r="FW177" s="58"/>
      <c r="FX177" s="58"/>
      <c r="FY177" s="58"/>
      <c r="FZ177" s="58"/>
      <c r="GA177" s="58"/>
      <c r="GB177" s="58"/>
      <c r="GC177" s="58"/>
      <c r="GD177" s="58"/>
      <c r="GE177" s="58"/>
      <c r="GF177" s="58"/>
      <c r="GG177" s="58"/>
      <c r="GH177" s="58"/>
      <c r="GI177" s="58"/>
      <c r="GJ177" s="58"/>
      <c r="GK177" s="58"/>
      <c r="GL177" s="58"/>
      <c r="GM177" s="58"/>
      <c r="GN177" s="58"/>
      <c r="GO177" s="58"/>
      <c r="GP177" s="58"/>
      <c r="GQ177" s="58"/>
      <c r="GR177" s="58"/>
      <c r="GS177" s="58"/>
      <c r="GT177" s="58"/>
      <c r="GU177" s="58"/>
      <c r="GV177" s="58"/>
      <c r="GW177" s="58"/>
      <c r="GX177" s="58"/>
      <c r="GY177" s="58"/>
      <c r="GZ177" s="58">
        <v>1133.3330000000001</v>
      </c>
      <c r="HA177" s="58"/>
      <c r="HB177" s="58"/>
      <c r="HC177" s="58"/>
      <c r="HD177" s="58"/>
      <c r="HE177" s="58"/>
      <c r="HF177" s="58"/>
      <c r="HG177" s="58"/>
      <c r="HH177" s="58"/>
      <c r="HI177" s="58"/>
      <c r="HJ177" s="58"/>
      <c r="HK177" s="58"/>
      <c r="HL177" s="58"/>
      <c r="HM177" s="58"/>
      <c r="HN177" s="58"/>
      <c r="HO177" s="58"/>
      <c r="HP177" s="58"/>
      <c r="HQ177" s="58"/>
      <c r="HR177" s="58"/>
      <c r="HS177" s="58"/>
      <c r="HT177" s="2"/>
    </row>
    <row r="178" spans="1:228" x14ac:dyDescent="0.75">
      <c r="A178" s="95">
        <f t="shared" si="15"/>
        <v>972</v>
      </c>
      <c r="B178" s="2" t="str">
        <f t="shared" si="15"/>
        <v>Meat indigenous, buffalo</v>
      </c>
      <c r="C178" s="60">
        <f t="shared" si="14"/>
        <v>0</v>
      </c>
      <c r="D178" s="40" t="str">
        <f t="shared" si="16"/>
        <v/>
      </c>
      <c r="E178" s="40" t="str">
        <f t="shared" si="16"/>
        <v/>
      </c>
      <c r="F178" s="40" t="str">
        <f t="shared" si="16"/>
        <v/>
      </c>
      <c r="G178" s="40" t="str">
        <f t="shared" si="16"/>
        <v/>
      </c>
      <c r="H178" s="40" t="str">
        <f t="shared" si="16"/>
        <v/>
      </c>
      <c r="I178" s="40" t="str">
        <f t="shared" si="16"/>
        <v/>
      </c>
      <c r="J178" s="40" t="str">
        <f t="shared" si="16"/>
        <v/>
      </c>
      <c r="K178" s="40" t="str">
        <f t="shared" si="16"/>
        <v/>
      </c>
      <c r="L178" s="2"/>
      <c r="M178" s="70" t="s">
        <v>595</v>
      </c>
      <c r="N178" s="70" t="s">
        <v>1082</v>
      </c>
      <c r="O178" s="2" t="s">
        <v>4</v>
      </c>
      <c r="P178" s="58">
        <v>972</v>
      </c>
      <c r="Q178" s="60" t="s">
        <v>952</v>
      </c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60"/>
      <c r="BH178" s="60"/>
      <c r="BI178" s="60"/>
      <c r="BJ178" s="60"/>
      <c r="BK178" s="60"/>
      <c r="BL178" s="60"/>
      <c r="BM178" s="60"/>
      <c r="BN178" s="60"/>
      <c r="BO178" s="60"/>
      <c r="BP178" s="60"/>
      <c r="BQ178" s="60"/>
      <c r="BR178" s="60"/>
      <c r="BS178" s="58"/>
      <c r="BT178" s="58"/>
      <c r="BU178" s="58"/>
      <c r="BV178" s="58"/>
      <c r="BW178" s="58"/>
      <c r="BX178" s="58"/>
      <c r="BY178" s="58"/>
      <c r="BZ178" s="58"/>
      <c r="CA178" s="58"/>
      <c r="CB178" s="58"/>
      <c r="CC178" s="58"/>
      <c r="CD178" s="58"/>
      <c r="CE178" s="58"/>
      <c r="CF178" s="58"/>
      <c r="CG178" s="58"/>
      <c r="CH178" s="58"/>
      <c r="CI178" s="58"/>
      <c r="CJ178" s="58"/>
      <c r="CK178" s="58"/>
      <c r="CL178" s="58"/>
      <c r="CM178" s="58"/>
      <c r="CN178" s="58"/>
      <c r="CO178" s="58"/>
      <c r="CP178" s="58"/>
      <c r="CQ178" s="58"/>
      <c r="CR178" s="58"/>
      <c r="CS178" s="58"/>
      <c r="CT178" s="58"/>
      <c r="CU178" s="58"/>
      <c r="CV178" s="58"/>
      <c r="CW178" s="58"/>
      <c r="CX178" s="58"/>
      <c r="CY178" s="58"/>
      <c r="CZ178" s="58"/>
      <c r="DA178" s="58"/>
      <c r="DB178" s="58"/>
      <c r="DC178" s="58"/>
      <c r="DD178" s="58"/>
      <c r="DE178" s="58"/>
      <c r="DF178" s="58"/>
      <c r="DG178" s="58"/>
      <c r="DH178" s="58"/>
      <c r="DI178" s="58"/>
      <c r="DJ178" s="58"/>
      <c r="DK178" s="58"/>
      <c r="DL178" s="58"/>
      <c r="DM178" s="58"/>
      <c r="DN178" s="58"/>
      <c r="DO178" s="58"/>
      <c r="DP178" s="58"/>
      <c r="DQ178" s="58"/>
      <c r="DR178" s="58"/>
      <c r="DS178" s="58"/>
      <c r="DT178" s="58"/>
      <c r="DU178" s="58"/>
      <c r="DV178" s="58"/>
      <c r="DW178" s="58"/>
      <c r="DX178" s="58"/>
      <c r="DY178" s="58"/>
      <c r="DZ178" s="58"/>
      <c r="EA178" s="58"/>
      <c r="EB178" s="58"/>
      <c r="EC178" s="58"/>
      <c r="ED178" s="58"/>
      <c r="EE178" s="58"/>
      <c r="EF178" s="58"/>
      <c r="EG178" s="58"/>
      <c r="EH178" s="58"/>
      <c r="EI178" s="58"/>
      <c r="EJ178" s="58"/>
      <c r="EK178" s="58"/>
      <c r="EL178" s="58"/>
      <c r="EM178" s="58"/>
      <c r="EN178" s="58"/>
      <c r="EO178" s="58"/>
      <c r="EP178" s="58"/>
      <c r="EQ178" s="58"/>
      <c r="ER178" s="58"/>
      <c r="ES178" s="58"/>
      <c r="ET178" s="58"/>
      <c r="EU178" s="58"/>
      <c r="EV178" s="58"/>
      <c r="EW178" s="58"/>
      <c r="EX178" s="58"/>
      <c r="EY178" s="58"/>
      <c r="EZ178" s="58"/>
      <c r="FA178" s="58"/>
      <c r="FB178" s="58"/>
      <c r="FC178" s="58"/>
      <c r="FD178" s="58"/>
      <c r="FE178" s="58"/>
      <c r="FF178" s="58"/>
      <c r="FG178" s="58"/>
      <c r="FH178" s="58"/>
      <c r="FI178" s="58"/>
      <c r="FJ178" s="58"/>
      <c r="FK178" s="58"/>
      <c r="FL178" s="58"/>
      <c r="FM178" s="58"/>
      <c r="FN178" s="58"/>
      <c r="FO178" s="58"/>
      <c r="FP178" s="58"/>
      <c r="FQ178" s="58"/>
      <c r="FR178" s="58"/>
      <c r="FS178" s="58"/>
      <c r="FT178" s="58"/>
      <c r="FU178" s="58"/>
      <c r="FV178" s="58"/>
      <c r="FW178" s="58"/>
      <c r="FX178" s="58"/>
      <c r="FY178" s="58"/>
      <c r="FZ178" s="58"/>
      <c r="GA178" s="58"/>
      <c r="GB178" s="58"/>
      <c r="GC178" s="58"/>
      <c r="GD178" s="58"/>
      <c r="GE178" s="58"/>
      <c r="GF178" s="58"/>
      <c r="GG178" s="58"/>
      <c r="GH178" s="58"/>
      <c r="GI178" s="58"/>
      <c r="GJ178" s="58"/>
      <c r="GK178" s="58"/>
      <c r="GL178" s="58"/>
      <c r="GM178" s="58"/>
      <c r="GN178" s="58"/>
      <c r="GO178" s="58"/>
      <c r="GP178" s="58"/>
      <c r="GQ178" s="58"/>
      <c r="GR178" s="58"/>
      <c r="GS178" s="58"/>
      <c r="GT178" s="58"/>
      <c r="GU178" s="58"/>
      <c r="GV178" s="58"/>
      <c r="GW178" s="58"/>
      <c r="GX178" s="58"/>
      <c r="GY178" s="58"/>
      <c r="GZ178" s="58"/>
      <c r="HA178" s="58"/>
      <c r="HB178" s="58"/>
      <c r="HC178" s="58"/>
      <c r="HD178" s="58"/>
      <c r="HE178" s="58"/>
      <c r="HF178" s="58"/>
      <c r="HG178" s="58"/>
      <c r="HH178" s="58"/>
      <c r="HI178" s="58"/>
      <c r="HJ178" s="58"/>
      <c r="HK178" s="58"/>
      <c r="HL178" s="58"/>
      <c r="HM178" s="58"/>
      <c r="HN178" s="58"/>
      <c r="HO178" s="58"/>
      <c r="HP178" s="58"/>
      <c r="HQ178" s="58"/>
      <c r="HR178" s="58"/>
      <c r="HS178" s="58"/>
      <c r="HT178" s="2"/>
    </row>
    <row r="179" spans="1:228" x14ac:dyDescent="0.75">
      <c r="A179" s="95">
        <f t="shared" si="15"/>
        <v>973</v>
      </c>
      <c r="B179" s="2" t="str">
        <f t="shared" si="15"/>
        <v>Meat live weight, buffalo</v>
      </c>
      <c r="C179" s="60">
        <f t="shared" si="14"/>
        <v>0</v>
      </c>
      <c r="D179" s="40" t="str">
        <f t="shared" si="16"/>
        <v/>
      </c>
      <c r="E179" s="40" t="str">
        <f t="shared" si="16"/>
        <v/>
      </c>
      <c r="F179" s="40" t="str">
        <f t="shared" si="16"/>
        <v/>
      </c>
      <c r="G179" s="40" t="str">
        <f t="shared" si="16"/>
        <v/>
      </c>
      <c r="H179" s="40" t="str">
        <f t="shared" si="16"/>
        <v/>
      </c>
      <c r="I179" s="40" t="str">
        <f t="shared" si="16"/>
        <v/>
      </c>
      <c r="J179" s="40" t="str">
        <f t="shared" si="16"/>
        <v/>
      </c>
      <c r="K179" s="40" t="str">
        <f t="shared" si="16"/>
        <v/>
      </c>
      <c r="L179" s="2"/>
      <c r="M179" s="70" t="s">
        <v>596</v>
      </c>
      <c r="N179" s="70" t="s">
        <v>667</v>
      </c>
      <c r="O179" s="2" t="s">
        <v>4</v>
      </c>
      <c r="P179" s="58">
        <v>973</v>
      </c>
      <c r="Q179" s="60" t="s">
        <v>953</v>
      </c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  <c r="BG179" s="60"/>
      <c r="BH179" s="60"/>
      <c r="BI179" s="60"/>
      <c r="BJ179" s="60"/>
      <c r="BK179" s="60"/>
      <c r="BL179" s="60"/>
      <c r="BM179" s="60"/>
      <c r="BN179" s="60"/>
      <c r="BO179" s="60"/>
      <c r="BP179" s="60"/>
      <c r="BQ179" s="60"/>
      <c r="BR179" s="60"/>
      <c r="BS179" s="58"/>
      <c r="BT179" s="58"/>
      <c r="BU179" s="58"/>
      <c r="BV179" s="58"/>
      <c r="BW179" s="58"/>
      <c r="BX179" s="58"/>
      <c r="BY179" s="58"/>
      <c r="BZ179" s="58"/>
      <c r="CA179" s="58"/>
      <c r="CB179" s="58"/>
      <c r="CC179" s="58"/>
      <c r="CD179" s="58"/>
      <c r="CE179" s="58"/>
      <c r="CF179" s="58"/>
      <c r="CG179" s="58"/>
      <c r="CH179" s="58"/>
      <c r="CI179" s="58"/>
      <c r="CJ179" s="58"/>
      <c r="CK179" s="58"/>
      <c r="CL179" s="58"/>
      <c r="CM179" s="58"/>
      <c r="CN179" s="58"/>
      <c r="CO179" s="58"/>
      <c r="CP179" s="58"/>
      <c r="CQ179" s="58"/>
      <c r="CR179" s="58"/>
      <c r="CS179" s="58"/>
      <c r="CT179" s="58"/>
      <c r="CU179" s="58"/>
      <c r="CV179" s="58"/>
      <c r="CW179" s="58"/>
      <c r="CX179" s="58"/>
      <c r="CY179" s="58"/>
      <c r="CZ179" s="58"/>
      <c r="DA179" s="58"/>
      <c r="DB179" s="58"/>
      <c r="DC179" s="58"/>
      <c r="DD179" s="58"/>
      <c r="DE179" s="58"/>
      <c r="DF179" s="58"/>
      <c r="DG179" s="58"/>
      <c r="DH179" s="58"/>
      <c r="DI179" s="58"/>
      <c r="DJ179" s="58"/>
      <c r="DK179" s="58"/>
      <c r="DL179" s="58"/>
      <c r="DM179" s="58"/>
      <c r="DN179" s="58"/>
      <c r="DO179" s="58"/>
      <c r="DP179" s="58"/>
      <c r="DQ179" s="58"/>
      <c r="DR179" s="58"/>
      <c r="DS179" s="58"/>
      <c r="DT179" s="58"/>
      <c r="DU179" s="58"/>
      <c r="DV179" s="58"/>
      <c r="DW179" s="58"/>
      <c r="DX179" s="58"/>
      <c r="DY179" s="58"/>
      <c r="DZ179" s="58"/>
      <c r="EA179" s="58"/>
      <c r="EB179" s="58"/>
      <c r="EC179" s="58"/>
      <c r="ED179" s="58"/>
      <c r="EE179" s="58"/>
      <c r="EF179" s="58"/>
      <c r="EG179" s="58"/>
      <c r="EH179" s="58"/>
      <c r="EI179" s="58"/>
      <c r="EJ179" s="58"/>
      <c r="EK179" s="58"/>
      <c r="EL179" s="58"/>
      <c r="EM179" s="58"/>
      <c r="EN179" s="58"/>
      <c r="EO179" s="58"/>
      <c r="EP179" s="58"/>
      <c r="EQ179" s="58"/>
      <c r="ER179" s="58"/>
      <c r="ES179" s="58"/>
      <c r="ET179" s="58"/>
      <c r="EU179" s="58"/>
      <c r="EV179" s="58"/>
      <c r="EW179" s="58"/>
      <c r="EX179" s="58"/>
      <c r="EY179" s="58"/>
      <c r="EZ179" s="58"/>
      <c r="FA179" s="58"/>
      <c r="FB179" s="58"/>
      <c r="FC179" s="58"/>
      <c r="FD179" s="58"/>
      <c r="FE179" s="58"/>
      <c r="FF179" s="58"/>
      <c r="FG179" s="58"/>
      <c r="FH179" s="58"/>
      <c r="FI179" s="58"/>
      <c r="FJ179" s="58"/>
      <c r="FK179" s="58"/>
      <c r="FL179" s="58"/>
      <c r="FM179" s="58"/>
      <c r="FN179" s="58"/>
      <c r="FO179" s="58"/>
      <c r="FP179" s="58"/>
      <c r="FQ179" s="58"/>
      <c r="FR179" s="58"/>
      <c r="FS179" s="58"/>
      <c r="FT179" s="58"/>
      <c r="FU179" s="58"/>
      <c r="FV179" s="58"/>
      <c r="FW179" s="58"/>
      <c r="FX179" s="58"/>
      <c r="FY179" s="58"/>
      <c r="FZ179" s="58"/>
      <c r="GA179" s="58"/>
      <c r="GB179" s="58"/>
      <c r="GC179" s="58"/>
      <c r="GD179" s="58"/>
      <c r="GE179" s="58"/>
      <c r="GF179" s="58"/>
      <c r="GG179" s="58"/>
      <c r="GH179" s="58"/>
      <c r="GI179" s="58"/>
      <c r="GJ179" s="58"/>
      <c r="GK179" s="58"/>
      <c r="GL179" s="58"/>
      <c r="GM179" s="58"/>
      <c r="GN179" s="58"/>
      <c r="GO179" s="58"/>
      <c r="GP179" s="58"/>
      <c r="GQ179" s="58"/>
      <c r="GR179" s="58"/>
      <c r="GS179" s="58"/>
      <c r="GT179" s="58"/>
      <c r="GU179" s="58"/>
      <c r="GV179" s="58"/>
      <c r="GW179" s="58"/>
      <c r="GX179" s="58"/>
      <c r="GY179" s="58"/>
      <c r="GZ179" s="58"/>
      <c r="HA179" s="58"/>
      <c r="HB179" s="58"/>
      <c r="HC179" s="58"/>
      <c r="HD179" s="58"/>
      <c r="HE179" s="58"/>
      <c r="HF179" s="58"/>
      <c r="HG179" s="58"/>
      <c r="HH179" s="58"/>
      <c r="HI179" s="58"/>
      <c r="HJ179" s="58"/>
      <c r="HK179" s="58"/>
      <c r="HL179" s="58"/>
      <c r="HM179" s="58"/>
      <c r="HN179" s="58"/>
      <c r="HO179" s="58"/>
      <c r="HP179" s="58"/>
      <c r="HQ179" s="58"/>
      <c r="HR179" s="58"/>
      <c r="HS179" s="58"/>
      <c r="HT179" s="2"/>
    </row>
    <row r="180" spans="1:228" x14ac:dyDescent="0.75">
      <c r="A180" s="95">
        <f t="shared" si="15"/>
        <v>977</v>
      </c>
      <c r="B180" s="2" t="str">
        <f t="shared" si="15"/>
        <v>Meat, sheep</v>
      </c>
      <c r="C180" s="60">
        <f t="shared" si="14"/>
        <v>2111.8609500000002</v>
      </c>
      <c r="D180" s="40">
        <f t="shared" si="16"/>
        <v>461.62380000000002</v>
      </c>
      <c r="E180" s="40">
        <f t="shared" si="16"/>
        <v>2246.902</v>
      </c>
      <c r="F180" s="40">
        <f t="shared" si="16"/>
        <v>3843.73</v>
      </c>
      <c r="G180" s="40">
        <f t="shared" si="16"/>
        <v>1895.1880000000001</v>
      </c>
      <c r="H180" s="40" t="str">
        <f t="shared" si="16"/>
        <v/>
      </c>
      <c r="I180" s="40" t="str">
        <f t="shared" si="16"/>
        <v/>
      </c>
      <c r="J180" s="40" t="str">
        <f t="shared" si="16"/>
        <v/>
      </c>
      <c r="K180" s="40" t="str">
        <f t="shared" si="16"/>
        <v/>
      </c>
      <c r="L180" s="2"/>
      <c r="M180" s="70" t="s">
        <v>603</v>
      </c>
      <c r="N180" s="70" t="s">
        <v>671</v>
      </c>
      <c r="O180" s="2" t="s">
        <v>4</v>
      </c>
      <c r="P180" s="58">
        <v>977</v>
      </c>
      <c r="Q180" s="60" t="s">
        <v>954</v>
      </c>
      <c r="R180" s="60"/>
      <c r="S180" s="60"/>
      <c r="T180" s="60">
        <v>4535.6779999999999</v>
      </c>
      <c r="U180" s="60"/>
      <c r="V180" s="60">
        <v>6562.0439999999999</v>
      </c>
      <c r="W180" s="60">
        <v>4913.3389999999999</v>
      </c>
      <c r="X180" s="60"/>
      <c r="Y180" s="60">
        <v>9168.7479999999996</v>
      </c>
      <c r="Z180" s="60">
        <v>2411.9299999999998</v>
      </c>
      <c r="AA180" s="60">
        <v>5058.268</v>
      </c>
      <c r="AB180" s="60">
        <v>3496.0340000000001</v>
      </c>
      <c r="AC180" s="60">
        <v>8781.8819999999996</v>
      </c>
      <c r="AD180" s="60">
        <v>5282.1329999999998</v>
      </c>
      <c r="AE180" s="60"/>
      <c r="AF180" s="60">
        <v>2695.9409999999998</v>
      </c>
      <c r="AG180" s="60">
        <v>2062.4009999999998</v>
      </c>
      <c r="AH180" s="60">
        <v>5254.1279999999997</v>
      </c>
      <c r="AI180" s="60"/>
      <c r="AJ180" s="60"/>
      <c r="AK180" s="60">
        <v>3023.7310000000002</v>
      </c>
      <c r="AL180" s="60">
        <v>7381.1130000000003</v>
      </c>
      <c r="AM180" s="60">
        <v>1895.1880000000001</v>
      </c>
      <c r="AN180" s="60"/>
      <c r="AO180" s="60">
        <v>1250.2239999999999</v>
      </c>
      <c r="AP180" s="60">
        <v>2163.0549999999998</v>
      </c>
      <c r="AQ180" s="60">
        <v>7226.7550000000001</v>
      </c>
      <c r="AR180" s="60"/>
      <c r="AS180" s="60">
        <v>2379.9949999999999</v>
      </c>
      <c r="AT180" s="60"/>
      <c r="AU180" s="60"/>
      <c r="AV180" s="60">
        <v>3303.8150000000001</v>
      </c>
      <c r="AW180" s="60">
        <v>11146.02</v>
      </c>
      <c r="AX180" s="60">
        <v>1542.558</v>
      </c>
      <c r="AY180" s="60">
        <v>6956.8940000000002</v>
      </c>
      <c r="AZ180" s="60">
        <v>8709.9349999999995</v>
      </c>
      <c r="BA180" s="60">
        <v>2805.2350000000001</v>
      </c>
      <c r="BB180" s="60"/>
      <c r="BC180" s="60">
        <v>5052.1719999999996</v>
      </c>
      <c r="BD180" s="60"/>
      <c r="BE180" s="60">
        <v>2290.2930000000001</v>
      </c>
      <c r="BF180" s="60"/>
      <c r="BG180" s="60">
        <v>37165.550000000003</v>
      </c>
      <c r="BH180" s="60">
        <v>461.62380000000002</v>
      </c>
      <c r="BI180" s="60"/>
      <c r="BJ180" s="60"/>
      <c r="BK180" s="60">
        <v>4476.9949999999999</v>
      </c>
      <c r="BL180" s="60">
        <v>6195.8980000000001</v>
      </c>
      <c r="BM180" s="60"/>
      <c r="BN180" s="60"/>
      <c r="BO180" s="60">
        <v>3653.9409999999998</v>
      </c>
      <c r="BP180" s="60">
        <v>1662.3589999999999</v>
      </c>
      <c r="BQ180" s="60">
        <v>11879.61</v>
      </c>
      <c r="BR180" s="60">
        <v>3388.1930000000002</v>
      </c>
      <c r="BS180" s="58">
        <v>7127.8770000000004</v>
      </c>
      <c r="BT180" s="58">
        <v>18130.5</v>
      </c>
      <c r="BU180" s="58"/>
      <c r="BV180" s="58">
        <v>3249.8919999999998</v>
      </c>
      <c r="BW180" s="58">
        <v>3415.3449999999998</v>
      </c>
      <c r="BX180" s="58">
        <v>4042.4319999999998</v>
      </c>
      <c r="BY180" s="58">
        <v>3861.4929999999999</v>
      </c>
      <c r="BZ180" s="58">
        <v>3996.627</v>
      </c>
      <c r="CA180" s="58">
        <v>7144.2809999999999</v>
      </c>
      <c r="CB180" s="58"/>
      <c r="CC180" s="58"/>
      <c r="CD180" s="58"/>
      <c r="CE180" s="58">
        <v>4840.0910000000003</v>
      </c>
      <c r="CF180" s="58">
        <v>4910.4459999999999</v>
      </c>
      <c r="CG180" s="58">
        <v>404.95060000000001</v>
      </c>
      <c r="CH180" s="58">
        <v>599.54110000000003</v>
      </c>
      <c r="CI180" s="58"/>
      <c r="CJ180" s="58">
        <v>8061.8909999999996</v>
      </c>
      <c r="CK180" s="58"/>
      <c r="CL180" s="58">
        <v>15744.99</v>
      </c>
      <c r="CM180" s="58">
        <v>4331.2569999999996</v>
      </c>
      <c r="CN180" s="58">
        <v>7155.0159999999996</v>
      </c>
      <c r="CO180" s="58"/>
      <c r="CP180" s="58"/>
      <c r="CQ180" s="58"/>
      <c r="CR180" s="58"/>
      <c r="CS180" s="58">
        <v>1642.74</v>
      </c>
      <c r="CT180" s="58">
        <v>6123.5119999999997</v>
      </c>
      <c r="CU180" s="58"/>
      <c r="CV180" s="58">
        <v>5968.6840000000002</v>
      </c>
      <c r="CW180" s="58">
        <v>6230.0190000000002</v>
      </c>
      <c r="CX180" s="58">
        <v>4635.9409999999998</v>
      </c>
      <c r="CY180" s="58">
        <v>4898.54</v>
      </c>
      <c r="CZ180" s="58">
        <v>7996.7049999999999</v>
      </c>
      <c r="DA180" s="58"/>
      <c r="DB180" s="58">
        <v>4522.6729999999998</v>
      </c>
      <c r="DC180" s="58">
        <v>13804.08</v>
      </c>
      <c r="DD180" s="58">
        <v>6482.3490000000002</v>
      </c>
      <c r="DE180" s="58">
        <v>2888.2640000000001</v>
      </c>
      <c r="DF180" s="58">
        <v>19597.82</v>
      </c>
      <c r="DG180" s="58">
        <v>3901.3240000000001</v>
      </c>
      <c r="DH180" s="58">
        <v>4450.0839999999998</v>
      </c>
      <c r="DI180" s="58">
        <v>5585.5389999999998</v>
      </c>
      <c r="DJ180" s="58">
        <v>5566.442</v>
      </c>
      <c r="DK180" s="58"/>
      <c r="DL180" s="58"/>
      <c r="DM180" s="58"/>
      <c r="DN180" s="58">
        <v>58549.38</v>
      </c>
      <c r="DO180" s="58"/>
      <c r="DP180" s="58"/>
      <c r="DQ180" s="58">
        <v>7325.3919999999998</v>
      </c>
      <c r="DR180" s="58"/>
      <c r="DS180" s="58"/>
      <c r="DT180" s="58">
        <v>5889.6719999999996</v>
      </c>
      <c r="DU180" s="58"/>
      <c r="DV180" s="58">
        <v>17494.95</v>
      </c>
      <c r="DW180" s="58"/>
      <c r="DX180" s="58">
        <v>3978.8530000000001</v>
      </c>
      <c r="DY180" s="58">
        <v>7000.8729999999996</v>
      </c>
      <c r="DZ180" s="58">
        <v>3944.5940000000001</v>
      </c>
      <c r="EA180" s="58">
        <v>5564.4949999999999</v>
      </c>
      <c r="EB180" s="58">
        <v>3332.6889999999999</v>
      </c>
      <c r="EC180" s="58">
        <v>9025.4079999999994</v>
      </c>
      <c r="ED180" s="58"/>
      <c r="EE180" s="58">
        <v>3843.73</v>
      </c>
      <c r="EF180" s="58"/>
      <c r="EG180" s="58">
        <v>4025.1239999999998</v>
      </c>
      <c r="EH180" s="58">
        <v>4850.7529999999997</v>
      </c>
      <c r="EI180" s="58">
        <v>3478.5450000000001</v>
      </c>
      <c r="EJ180" s="58"/>
      <c r="EK180" s="58"/>
      <c r="EL180" s="58">
        <v>2232.73</v>
      </c>
      <c r="EM180" s="58">
        <v>4480.5839999999998</v>
      </c>
      <c r="EN180" s="58"/>
      <c r="EO180" s="58"/>
      <c r="EP180" s="58"/>
      <c r="EQ180" s="58">
        <v>6157.2920000000004</v>
      </c>
      <c r="ER180" s="58">
        <v>2013.586</v>
      </c>
      <c r="ES180" s="58">
        <v>6116.9489999999996</v>
      </c>
      <c r="ET180" s="58">
        <v>1485.146</v>
      </c>
      <c r="EU180" s="58"/>
      <c r="EV180" s="58">
        <v>3294.75</v>
      </c>
      <c r="EW180" s="58">
        <v>2485.9949999999999</v>
      </c>
      <c r="EX180" s="58">
        <v>2246.902</v>
      </c>
      <c r="EY180" s="58"/>
      <c r="EZ180" s="58">
        <v>5849.5510000000004</v>
      </c>
      <c r="FA180" s="58">
        <v>6335.8130000000001</v>
      </c>
      <c r="FB180" s="58">
        <v>4174.4470000000001</v>
      </c>
      <c r="FC180" s="58"/>
      <c r="FD180" s="58">
        <v>3230.5619999999999</v>
      </c>
      <c r="FE180" s="58"/>
      <c r="FF180" s="58">
        <v>1954.1320000000001</v>
      </c>
      <c r="FG180" s="58"/>
      <c r="FH180" s="58">
        <v>4117.9309999999996</v>
      </c>
      <c r="FI180" s="58">
        <v>4568.3649999999998</v>
      </c>
      <c r="FJ180" s="58"/>
      <c r="FK180" s="58">
        <v>4233.7370000000001</v>
      </c>
      <c r="FL180" s="58">
        <v>8824.1949999999997</v>
      </c>
      <c r="FM180" s="58"/>
      <c r="FN180" s="58">
        <v>4118.7950000000001</v>
      </c>
      <c r="FO180" s="58">
        <v>4593.2269999999999</v>
      </c>
      <c r="FP180" s="58"/>
      <c r="FQ180" s="58">
        <v>10496.7</v>
      </c>
      <c r="FR180" s="58"/>
      <c r="FS180" s="58">
        <v>5109.8999999999996</v>
      </c>
      <c r="FT180" s="58">
        <v>3871.2339999999999</v>
      </c>
      <c r="FU180" s="58">
        <v>2272.5010000000002</v>
      </c>
      <c r="FV180" s="58">
        <v>17199.37</v>
      </c>
      <c r="FW180" s="58"/>
      <c r="FX180" s="58"/>
      <c r="FY180" s="58">
        <v>6057.6350000000002</v>
      </c>
      <c r="FZ180" s="58"/>
      <c r="GA180" s="58"/>
      <c r="GB180" s="58"/>
      <c r="GC180" s="58">
        <v>4437.8890000000001</v>
      </c>
      <c r="GD180" s="58"/>
      <c r="GE180" s="58"/>
      <c r="GF180" s="58">
        <v>4672.482</v>
      </c>
      <c r="GG180" s="58"/>
      <c r="GH180" s="58"/>
      <c r="GI180" s="58">
        <v>8911.8670000000002</v>
      </c>
      <c r="GJ180" s="58">
        <v>2112.3139999999999</v>
      </c>
      <c r="GK180" s="58">
        <v>5198.2849999999999</v>
      </c>
      <c r="GL180" s="58">
        <v>3888.0039999999999</v>
      </c>
      <c r="GM180" s="58"/>
      <c r="GN180" s="58"/>
      <c r="GO180" s="58"/>
      <c r="GP180" s="58">
        <v>11679.95</v>
      </c>
      <c r="GQ180" s="58">
        <v>6852.6989999999996</v>
      </c>
      <c r="GR180" s="58">
        <v>1958.643</v>
      </c>
      <c r="GS180" s="58">
        <v>2165.2539999999999</v>
      </c>
      <c r="GT180" s="58"/>
      <c r="GU180" s="58">
        <v>1156.9100000000001</v>
      </c>
      <c r="GV180" s="58">
        <v>3305.6759999999999</v>
      </c>
      <c r="GW180" s="58"/>
      <c r="GX180" s="58">
        <v>16854.919999999998</v>
      </c>
      <c r="GY180" s="58">
        <v>7460.38</v>
      </c>
      <c r="GZ180" s="58">
        <v>8246.2289999999994</v>
      </c>
      <c r="HA180" s="58"/>
      <c r="HB180" s="58"/>
      <c r="HC180" s="58"/>
      <c r="HD180" s="58">
        <v>2104.0189999999998</v>
      </c>
      <c r="HE180" s="58">
        <v>3412.0929999999998</v>
      </c>
      <c r="HF180" s="58">
        <v>2717.7060000000001</v>
      </c>
      <c r="HG180" s="58"/>
      <c r="HH180" s="58">
        <v>16888.84</v>
      </c>
      <c r="HI180" s="58">
        <v>13391</v>
      </c>
      <c r="HJ180" s="58"/>
      <c r="HK180" s="58"/>
      <c r="HL180" s="58"/>
      <c r="HM180" s="58"/>
      <c r="HN180" s="58"/>
      <c r="HO180" s="58"/>
      <c r="HP180" s="58">
        <v>10622.17</v>
      </c>
      <c r="HQ180" s="58">
        <v>4294</v>
      </c>
      <c r="HR180" s="58"/>
      <c r="HS180" s="58"/>
      <c r="HT180" s="2"/>
    </row>
    <row r="181" spans="1:228" x14ac:dyDescent="0.75">
      <c r="A181" s="95">
        <f t="shared" si="15"/>
        <v>982</v>
      </c>
      <c r="B181" s="2" t="str">
        <f t="shared" si="15"/>
        <v>Milk, whole fresh sheep</v>
      </c>
      <c r="C181" s="60">
        <f t="shared" si="14"/>
        <v>0</v>
      </c>
      <c r="D181" s="40" t="str">
        <f t="shared" si="16"/>
        <v/>
      </c>
      <c r="E181" s="40" t="str">
        <f t="shared" si="16"/>
        <v/>
      </c>
      <c r="F181" s="40" t="str">
        <f t="shared" si="16"/>
        <v/>
      </c>
      <c r="G181" s="40" t="str">
        <f t="shared" si="16"/>
        <v/>
      </c>
      <c r="H181" s="40" t="str">
        <f t="shared" si="16"/>
        <v/>
      </c>
      <c r="I181" s="40" t="str">
        <f t="shared" si="16"/>
        <v/>
      </c>
      <c r="J181" s="40" t="str">
        <f t="shared" si="16"/>
        <v/>
      </c>
      <c r="K181" s="40" t="str">
        <f t="shared" si="16"/>
        <v/>
      </c>
      <c r="L181" s="2"/>
      <c r="M181" s="70" t="s">
        <v>442</v>
      </c>
      <c r="N181" s="70" t="s">
        <v>1083</v>
      </c>
      <c r="O181" s="2" t="s">
        <v>4</v>
      </c>
      <c r="P181" s="58">
        <v>982</v>
      </c>
      <c r="Q181" s="60" t="s">
        <v>955</v>
      </c>
      <c r="R181" s="60"/>
      <c r="S181" s="60"/>
      <c r="T181" s="60">
        <v>607.82479999999998</v>
      </c>
      <c r="U181" s="60"/>
      <c r="V181" s="60"/>
      <c r="W181" s="60">
        <v>390.40980000000002</v>
      </c>
      <c r="X181" s="60"/>
      <c r="Y181" s="60"/>
      <c r="Z181" s="60"/>
      <c r="AA181" s="60">
        <v>1439.6389999999999</v>
      </c>
      <c r="AB181" s="60">
        <v>510.47919999999999</v>
      </c>
      <c r="AC181" s="60">
        <v>695.75990000000002</v>
      </c>
      <c r="AD181" s="60"/>
      <c r="AE181" s="60"/>
      <c r="AF181" s="60"/>
      <c r="AG181" s="60">
        <v>242.6925</v>
      </c>
      <c r="AH181" s="60">
        <v>763.87940000000003</v>
      </c>
      <c r="AI181" s="60"/>
      <c r="AJ181" s="60"/>
      <c r="AK181" s="60">
        <v>673.13630000000001</v>
      </c>
      <c r="AL181" s="60"/>
      <c r="AM181" s="60"/>
      <c r="AN181" s="60"/>
      <c r="AO181" s="60">
        <v>337.58969999999999</v>
      </c>
      <c r="AP181" s="60"/>
      <c r="AQ181" s="60"/>
      <c r="AR181" s="60"/>
      <c r="AS181" s="60"/>
      <c r="AT181" s="60"/>
      <c r="AU181" s="60"/>
      <c r="AV181" s="60"/>
      <c r="AW181" s="60">
        <v>652.33780000000002</v>
      </c>
      <c r="AX181" s="60"/>
      <c r="AY181" s="60">
        <v>284.92649999999998</v>
      </c>
      <c r="AZ181" s="60"/>
      <c r="BA181" s="60"/>
      <c r="BB181" s="60"/>
      <c r="BC181" s="60"/>
      <c r="BD181" s="60"/>
      <c r="BE181" s="60"/>
      <c r="BF181" s="60"/>
      <c r="BG181" s="60"/>
      <c r="BH181" s="60"/>
      <c r="BI181" s="60"/>
      <c r="BJ181" s="60"/>
      <c r="BK181" s="60">
        <v>1046.8579999999999</v>
      </c>
      <c r="BL181" s="60"/>
      <c r="BM181" s="60"/>
      <c r="BN181" s="60"/>
      <c r="BO181" s="60"/>
      <c r="BP181" s="60"/>
      <c r="BQ181" s="60">
        <v>395.75330000000002</v>
      </c>
      <c r="BR181" s="60">
        <v>324.42020000000002</v>
      </c>
      <c r="BS181" s="58">
        <v>583.16279999999995</v>
      </c>
      <c r="BT181" s="58">
        <v>1430.442</v>
      </c>
      <c r="BU181" s="58"/>
      <c r="BV181" s="58">
        <v>1072.5650000000001</v>
      </c>
      <c r="BW181" s="58"/>
      <c r="BX181" s="58">
        <v>579.02560000000005</v>
      </c>
      <c r="BY181" s="58"/>
      <c r="BZ181" s="58"/>
      <c r="CA181" s="58">
        <v>506.72359999999998</v>
      </c>
      <c r="CB181" s="58"/>
      <c r="CC181" s="58"/>
      <c r="CD181" s="58"/>
      <c r="CE181" s="58"/>
      <c r="CF181" s="58">
        <v>551.20240000000001</v>
      </c>
      <c r="CG181" s="58"/>
      <c r="CH181" s="58">
        <v>10.292479999999999</v>
      </c>
      <c r="CI181" s="58"/>
      <c r="CJ181" s="58"/>
      <c r="CK181" s="58"/>
      <c r="CL181" s="58"/>
      <c r="CM181" s="58">
        <v>1029.2550000000001</v>
      </c>
      <c r="CN181" s="58"/>
      <c r="CO181" s="58"/>
      <c r="CP181" s="58"/>
      <c r="CQ181" s="58"/>
      <c r="CR181" s="58"/>
      <c r="CS181" s="58"/>
      <c r="CT181" s="58">
        <v>1576.9269999999999</v>
      </c>
      <c r="CU181" s="58"/>
      <c r="CV181" s="58">
        <v>665.78980000000001</v>
      </c>
      <c r="CW181" s="58">
        <v>496.02210000000002</v>
      </c>
      <c r="CX181" s="58"/>
      <c r="CY181" s="58"/>
      <c r="CZ181" s="58">
        <v>1047.866</v>
      </c>
      <c r="DA181" s="58">
        <v>8282.5110000000004</v>
      </c>
      <c r="DB181" s="58"/>
      <c r="DC181" s="58">
        <v>1007.8680000000001</v>
      </c>
      <c r="DD181" s="58">
        <v>795.87130000000002</v>
      </c>
      <c r="DE181" s="58"/>
      <c r="DF181" s="58">
        <v>1540.385</v>
      </c>
      <c r="DG181" s="58"/>
      <c r="DH181" s="58">
        <v>339.99560000000002</v>
      </c>
      <c r="DI181" s="58">
        <v>920.05820000000006</v>
      </c>
      <c r="DJ181" s="58">
        <v>328.84309999999999</v>
      </c>
      <c r="DK181" s="58"/>
      <c r="DL181" s="58"/>
      <c r="DM181" s="58"/>
      <c r="DN181" s="58"/>
      <c r="DO181" s="58"/>
      <c r="DP181" s="58"/>
      <c r="DQ181" s="58">
        <v>395.92520000000002</v>
      </c>
      <c r="DR181" s="58"/>
      <c r="DS181" s="58"/>
      <c r="DT181" s="58"/>
      <c r="DU181" s="58"/>
      <c r="DV181" s="58"/>
      <c r="DW181" s="58"/>
      <c r="DX181" s="58"/>
      <c r="DY181" s="58"/>
      <c r="DZ181" s="58"/>
      <c r="EA181" s="58">
        <v>315.37529999999998</v>
      </c>
      <c r="EB181" s="58">
        <v>482.25889999999998</v>
      </c>
      <c r="EC181" s="58"/>
      <c r="ED181" s="58"/>
      <c r="EE181" s="58"/>
      <c r="EF181" s="58"/>
      <c r="EG181" s="58">
        <v>631.34349999999995</v>
      </c>
      <c r="EH181" s="58">
        <v>1631.6210000000001</v>
      </c>
      <c r="EI181" s="58">
        <v>596.2971</v>
      </c>
      <c r="EJ181" s="58"/>
      <c r="EK181" s="58"/>
      <c r="EL181" s="58">
        <v>1267.3489999999999</v>
      </c>
      <c r="EM181" s="58"/>
      <c r="EN181" s="58"/>
      <c r="EO181" s="58"/>
      <c r="EP181" s="58"/>
      <c r="EQ181" s="58"/>
      <c r="ER181" s="58"/>
      <c r="ES181" s="58"/>
      <c r="ET181" s="58"/>
      <c r="EU181" s="58"/>
      <c r="EV181" s="58">
        <v>498.32240000000002</v>
      </c>
      <c r="EW181" s="58"/>
      <c r="EX181" s="58"/>
      <c r="EY181" s="58"/>
      <c r="EZ181" s="58"/>
      <c r="FA181" s="58"/>
      <c r="FB181" s="58">
        <v>440.06869999999998</v>
      </c>
      <c r="FC181" s="58"/>
      <c r="FD181" s="58"/>
      <c r="FE181" s="58"/>
      <c r="FF181" s="58">
        <v>366.9794</v>
      </c>
      <c r="FG181" s="58"/>
      <c r="FH181" s="58"/>
      <c r="FI181" s="58"/>
      <c r="FJ181" s="58"/>
      <c r="FK181" s="58">
        <v>628.20510000000002</v>
      </c>
      <c r="FL181" s="58"/>
      <c r="FM181" s="58"/>
      <c r="FN181" s="58">
        <v>1226.7529999999999</v>
      </c>
      <c r="FO181" s="58"/>
      <c r="FP181" s="58"/>
      <c r="FQ181" s="58">
        <v>1459.9839999999999</v>
      </c>
      <c r="FR181" s="58"/>
      <c r="FS181" s="58">
        <v>561.77890000000002</v>
      </c>
      <c r="FT181" s="58">
        <v>544.99789999999996</v>
      </c>
      <c r="FU181" s="58">
        <v>517.7921</v>
      </c>
      <c r="FV181" s="58">
        <v>1071.576</v>
      </c>
      <c r="FW181" s="58"/>
      <c r="FX181" s="58">
        <v>588.73509999999999</v>
      </c>
      <c r="FY181" s="58"/>
      <c r="FZ181" s="58"/>
      <c r="GA181" s="58"/>
      <c r="GB181" s="58"/>
      <c r="GC181" s="58"/>
      <c r="GD181" s="58"/>
      <c r="GE181" s="58"/>
      <c r="GF181" s="58"/>
      <c r="GG181" s="58"/>
      <c r="GH181" s="58"/>
      <c r="GI181" s="58"/>
      <c r="GJ181" s="58">
        <v>1196.2</v>
      </c>
      <c r="GK181" s="58"/>
      <c r="GL181" s="58"/>
      <c r="GM181" s="58"/>
      <c r="GN181" s="58"/>
      <c r="GO181" s="58"/>
      <c r="GP181" s="58">
        <v>1774.3520000000001</v>
      </c>
      <c r="GQ181" s="58"/>
      <c r="GR181" s="58"/>
      <c r="GS181" s="58"/>
      <c r="GT181" s="58"/>
      <c r="GU181" s="58"/>
      <c r="GV181" s="58"/>
      <c r="GW181" s="58"/>
      <c r="GX181" s="58"/>
      <c r="GY181" s="58">
        <v>265.85149999999999</v>
      </c>
      <c r="GZ181" s="58">
        <v>720.78309999999999</v>
      </c>
      <c r="HA181" s="58"/>
      <c r="HB181" s="58"/>
      <c r="HC181" s="58"/>
      <c r="HD181" s="58">
        <v>238.20410000000001</v>
      </c>
      <c r="HE181" s="58"/>
      <c r="HF181" s="58"/>
      <c r="HG181" s="58"/>
      <c r="HH181" s="58"/>
      <c r="HI181" s="58"/>
      <c r="HJ181" s="58"/>
      <c r="HK181" s="58"/>
      <c r="HL181" s="58"/>
      <c r="HM181" s="58"/>
      <c r="HN181" s="58"/>
      <c r="HO181" s="58"/>
      <c r="HP181" s="58">
        <v>1842.2760000000001</v>
      </c>
      <c r="HQ181" s="58"/>
      <c r="HR181" s="58"/>
      <c r="HS181" s="58"/>
      <c r="HT181" s="2"/>
    </row>
    <row r="182" spans="1:228" x14ac:dyDescent="0.75">
      <c r="A182" s="95">
        <f t="shared" si="15"/>
        <v>987</v>
      </c>
      <c r="B182" s="2" t="str">
        <f t="shared" si="15"/>
        <v>Wool, greasy</v>
      </c>
      <c r="C182" s="60">
        <f t="shared" si="14"/>
        <v>0</v>
      </c>
      <c r="D182" s="40" t="str">
        <f t="shared" si="16"/>
        <v/>
      </c>
      <c r="E182" s="40" t="str">
        <f t="shared" si="16"/>
        <v/>
      </c>
      <c r="F182" s="40" t="str">
        <f t="shared" si="16"/>
        <v/>
      </c>
      <c r="G182" s="40" t="str">
        <f t="shared" si="16"/>
        <v/>
      </c>
      <c r="H182" s="40" t="str">
        <f t="shared" si="16"/>
        <v/>
      </c>
      <c r="I182" s="40" t="str">
        <f t="shared" si="16"/>
        <v/>
      </c>
      <c r="J182" s="40" t="str">
        <f t="shared" si="16"/>
        <v/>
      </c>
      <c r="K182" s="40" t="str">
        <f t="shared" si="16"/>
        <v/>
      </c>
      <c r="L182" s="2"/>
      <c r="M182" s="70" t="s">
        <v>597</v>
      </c>
      <c r="N182" s="70" t="s">
        <v>668</v>
      </c>
      <c r="O182" s="2" t="s">
        <v>4</v>
      </c>
      <c r="P182" s="58">
        <v>987</v>
      </c>
      <c r="Q182" s="60" t="s">
        <v>956</v>
      </c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  <c r="BG182" s="60"/>
      <c r="BH182" s="60"/>
      <c r="BI182" s="60"/>
      <c r="BJ182" s="60"/>
      <c r="BK182" s="60"/>
      <c r="BL182" s="60"/>
      <c r="BM182" s="60"/>
      <c r="BN182" s="60"/>
      <c r="BO182" s="60"/>
      <c r="BP182" s="60"/>
      <c r="BQ182" s="60"/>
      <c r="BR182" s="60"/>
      <c r="BS182" s="58"/>
      <c r="BT182" s="58"/>
      <c r="BU182" s="58"/>
      <c r="BV182" s="58"/>
      <c r="BW182" s="58"/>
      <c r="BX182" s="58"/>
      <c r="BY182" s="58"/>
      <c r="BZ182" s="58"/>
      <c r="CA182" s="58"/>
      <c r="CB182" s="58"/>
      <c r="CC182" s="58"/>
      <c r="CD182" s="58"/>
      <c r="CE182" s="58"/>
      <c r="CF182" s="58"/>
      <c r="CG182" s="58"/>
      <c r="CH182" s="58"/>
      <c r="CI182" s="58"/>
      <c r="CJ182" s="58"/>
      <c r="CK182" s="58"/>
      <c r="CL182" s="58"/>
      <c r="CM182" s="58"/>
      <c r="CN182" s="58"/>
      <c r="CO182" s="58"/>
      <c r="CP182" s="58"/>
      <c r="CQ182" s="58"/>
      <c r="CR182" s="58"/>
      <c r="CS182" s="58"/>
      <c r="CT182" s="58"/>
      <c r="CU182" s="58"/>
      <c r="CV182" s="58"/>
      <c r="CW182" s="58"/>
      <c r="CX182" s="58"/>
      <c r="CY182" s="58"/>
      <c r="CZ182" s="58"/>
      <c r="DA182" s="58"/>
      <c r="DB182" s="58"/>
      <c r="DC182" s="58"/>
      <c r="DD182" s="58"/>
      <c r="DE182" s="58"/>
      <c r="DF182" s="58"/>
      <c r="DG182" s="58"/>
      <c r="DH182" s="58"/>
      <c r="DI182" s="58"/>
      <c r="DJ182" s="58"/>
      <c r="DK182" s="58"/>
      <c r="DL182" s="58"/>
      <c r="DM182" s="58"/>
      <c r="DN182" s="58"/>
      <c r="DO182" s="58"/>
      <c r="DP182" s="58"/>
      <c r="DQ182" s="58"/>
      <c r="DR182" s="58"/>
      <c r="DS182" s="58"/>
      <c r="DT182" s="58"/>
      <c r="DU182" s="58"/>
      <c r="DV182" s="58"/>
      <c r="DW182" s="58"/>
      <c r="DX182" s="58"/>
      <c r="DY182" s="58"/>
      <c r="DZ182" s="58"/>
      <c r="EA182" s="58"/>
      <c r="EB182" s="58"/>
      <c r="EC182" s="58"/>
      <c r="ED182" s="58"/>
      <c r="EE182" s="58"/>
      <c r="EF182" s="58"/>
      <c r="EG182" s="58"/>
      <c r="EH182" s="58"/>
      <c r="EI182" s="58"/>
      <c r="EJ182" s="58"/>
      <c r="EK182" s="58"/>
      <c r="EL182" s="58"/>
      <c r="EM182" s="58"/>
      <c r="EN182" s="58"/>
      <c r="EO182" s="58"/>
      <c r="EP182" s="58"/>
      <c r="EQ182" s="58"/>
      <c r="ER182" s="58"/>
      <c r="ES182" s="58"/>
      <c r="ET182" s="58"/>
      <c r="EU182" s="58"/>
      <c r="EV182" s="58"/>
      <c r="EW182" s="58"/>
      <c r="EX182" s="58"/>
      <c r="EY182" s="58"/>
      <c r="EZ182" s="58"/>
      <c r="FA182" s="58"/>
      <c r="FB182" s="58"/>
      <c r="FC182" s="58"/>
      <c r="FD182" s="58"/>
      <c r="FE182" s="58"/>
      <c r="FF182" s="58"/>
      <c r="FG182" s="58"/>
      <c r="FH182" s="58"/>
      <c r="FI182" s="58"/>
      <c r="FJ182" s="58"/>
      <c r="FK182" s="58"/>
      <c r="FL182" s="58"/>
      <c r="FM182" s="58"/>
      <c r="FN182" s="58"/>
      <c r="FO182" s="58"/>
      <c r="FP182" s="58"/>
      <c r="FQ182" s="58"/>
      <c r="FR182" s="58"/>
      <c r="FS182" s="58"/>
      <c r="FT182" s="58"/>
      <c r="FU182" s="58"/>
      <c r="FV182" s="58"/>
      <c r="FW182" s="58"/>
      <c r="FX182" s="58"/>
      <c r="FY182" s="58"/>
      <c r="FZ182" s="58"/>
      <c r="GA182" s="58"/>
      <c r="GB182" s="58"/>
      <c r="GC182" s="58"/>
      <c r="GD182" s="58"/>
      <c r="GE182" s="58"/>
      <c r="GF182" s="58"/>
      <c r="GG182" s="58"/>
      <c r="GH182" s="58"/>
      <c r="GI182" s="58"/>
      <c r="GJ182" s="58"/>
      <c r="GK182" s="58"/>
      <c r="GL182" s="58"/>
      <c r="GM182" s="58"/>
      <c r="GN182" s="58"/>
      <c r="GO182" s="58"/>
      <c r="GP182" s="58"/>
      <c r="GQ182" s="58"/>
      <c r="GR182" s="58"/>
      <c r="GS182" s="58"/>
      <c r="GT182" s="58"/>
      <c r="GU182" s="58"/>
      <c r="GV182" s="58"/>
      <c r="GW182" s="58"/>
      <c r="GX182" s="58"/>
      <c r="GY182" s="58"/>
      <c r="GZ182" s="58"/>
      <c r="HA182" s="58"/>
      <c r="HB182" s="58"/>
      <c r="HC182" s="58"/>
      <c r="HD182" s="58"/>
      <c r="HE182" s="58"/>
      <c r="HF182" s="58"/>
      <c r="HG182" s="58"/>
      <c r="HH182" s="58"/>
      <c r="HI182" s="58"/>
      <c r="HJ182" s="58"/>
      <c r="HK182" s="58"/>
      <c r="HL182" s="58"/>
      <c r="HM182" s="58"/>
      <c r="HN182" s="58"/>
      <c r="HO182" s="58"/>
      <c r="HP182" s="58"/>
      <c r="HQ182" s="58"/>
      <c r="HR182" s="58"/>
      <c r="HS182" s="58"/>
      <c r="HT182" s="2"/>
    </row>
    <row r="183" spans="1:228" x14ac:dyDescent="0.75">
      <c r="A183" s="95">
        <f t="shared" si="15"/>
        <v>1012</v>
      </c>
      <c r="B183" s="2" t="str">
        <f t="shared" si="15"/>
        <v>Meat indigenous, sheep</v>
      </c>
      <c r="C183" s="60">
        <f t="shared" si="14"/>
        <v>0</v>
      </c>
      <c r="D183" s="40" t="str">
        <f t="shared" si="16"/>
        <v/>
      </c>
      <c r="E183" s="40" t="str">
        <f t="shared" si="16"/>
        <v/>
      </c>
      <c r="F183" s="40" t="str">
        <f t="shared" si="16"/>
        <v/>
      </c>
      <c r="G183" s="40" t="str">
        <f t="shared" si="16"/>
        <v/>
      </c>
      <c r="H183" s="40" t="str">
        <f t="shared" si="16"/>
        <v/>
      </c>
      <c r="I183" s="40" t="str">
        <f t="shared" si="16"/>
        <v/>
      </c>
      <c r="J183" s="40" t="str">
        <f t="shared" si="16"/>
        <v/>
      </c>
      <c r="K183" s="40" t="str">
        <f t="shared" si="16"/>
        <v/>
      </c>
      <c r="L183" s="2"/>
      <c r="M183" s="70" t="s">
        <v>599</v>
      </c>
      <c r="N183" s="70" t="s">
        <v>669</v>
      </c>
      <c r="O183" s="2" t="s">
        <v>4</v>
      </c>
      <c r="P183" s="58">
        <v>1012</v>
      </c>
      <c r="Q183" s="60" t="s">
        <v>957</v>
      </c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60"/>
      <c r="BJ183" s="60"/>
      <c r="BK183" s="60"/>
      <c r="BL183" s="60"/>
      <c r="BM183" s="60"/>
      <c r="BN183" s="60"/>
      <c r="BO183" s="60"/>
      <c r="BP183" s="60"/>
      <c r="BQ183" s="60"/>
      <c r="BR183" s="60"/>
      <c r="BS183" s="58"/>
      <c r="BT183" s="58"/>
      <c r="BU183" s="58"/>
      <c r="BV183" s="58"/>
      <c r="BW183" s="58"/>
      <c r="BX183" s="58"/>
      <c r="BY183" s="58"/>
      <c r="BZ183" s="58"/>
      <c r="CA183" s="58"/>
      <c r="CB183" s="58"/>
      <c r="CC183" s="58"/>
      <c r="CD183" s="58"/>
      <c r="CE183" s="58"/>
      <c r="CF183" s="58"/>
      <c r="CG183" s="58"/>
      <c r="CH183" s="58"/>
      <c r="CI183" s="58"/>
      <c r="CJ183" s="58"/>
      <c r="CK183" s="58"/>
      <c r="CL183" s="58"/>
      <c r="CM183" s="58"/>
      <c r="CN183" s="58"/>
      <c r="CO183" s="58"/>
      <c r="CP183" s="58"/>
      <c r="CQ183" s="58"/>
      <c r="CR183" s="58"/>
      <c r="CS183" s="58"/>
      <c r="CT183" s="58"/>
      <c r="CU183" s="58"/>
      <c r="CV183" s="58"/>
      <c r="CW183" s="58"/>
      <c r="CX183" s="58"/>
      <c r="CY183" s="58"/>
      <c r="CZ183" s="58"/>
      <c r="DA183" s="58"/>
      <c r="DB183" s="58"/>
      <c r="DC183" s="58"/>
      <c r="DD183" s="58"/>
      <c r="DE183" s="58"/>
      <c r="DF183" s="58"/>
      <c r="DG183" s="58"/>
      <c r="DH183" s="58"/>
      <c r="DI183" s="58"/>
      <c r="DJ183" s="58"/>
      <c r="DK183" s="58"/>
      <c r="DL183" s="58"/>
      <c r="DM183" s="58"/>
      <c r="DN183" s="58"/>
      <c r="DO183" s="58"/>
      <c r="DP183" s="58"/>
      <c r="DQ183" s="58"/>
      <c r="DR183" s="58"/>
      <c r="DS183" s="58"/>
      <c r="DT183" s="58"/>
      <c r="DU183" s="58"/>
      <c r="DV183" s="58"/>
      <c r="DW183" s="58"/>
      <c r="DX183" s="58"/>
      <c r="DY183" s="58"/>
      <c r="DZ183" s="58"/>
      <c r="EA183" s="58"/>
      <c r="EB183" s="58"/>
      <c r="EC183" s="58"/>
      <c r="ED183" s="58"/>
      <c r="EE183" s="58"/>
      <c r="EF183" s="58"/>
      <c r="EG183" s="58"/>
      <c r="EH183" s="58"/>
      <c r="EI183" s="58"/>
      <c r="EJ183" s="58"/>
      <c r="EK183" s="58"/>
      <c r="EL183" s="58"/>
      <c r="EM183" s="58"/>
      <c r="EN183" s="58"/>
      <c r="EO183" s="58"/>
      <c r="EP183" s="58"/>
      <c r="EQ183" s="58"/>
      <c r="ER183" s="58"/>
      <c r="ES183" s="58"/>
      <c r="ET183" s="58"/>
      <c r="EU183" s="58"/>
      <c r="EV183" s="58"/>
      <c r="EW183" s="58"/>
      <c r="EX183" s="58"/>
      <c r="EY183" s="58"/>
      <c r="EZ183" s="58"/>
      <c r="FA183" s="58"/>
      <c r="FB183" s="58"/>
      <c r="FC183" s="58"/>
      <c r="FD183" s="58"/>
      <c r="FE183" s="58"/>
      <c r="FF183" s="58"/>
      <c r="FG183" s="58"/>
      <c r="FH183" s="58"/>
      <c r="FI183" s="58"/>
      <c r="FJ183" s="58"/>
      <c r="FK183" s="58"/>
      <c r="FL183" s="58"/>
      <c r="FM183" s="58"/>
      <c r="FN183" s="58"/>
      <c r="FO183" s="58"/>
      <c r="FP183" s="58"/>
      <c r="FQ183" s="58"/>
      <c r="FR183" s="58"/>
      <c r="FS183" s="58"/>
      <c r="FT183" s="58"/>
      <c r="FU183" s="58"/>
      <c r="FV183" s="58"/>
      <c r="FW183" s="58"/>
      <c r="FX183" s="58"/>
      <c r="FY183" s="58"/>
      <c r="FZ183" s="58"/>
      <c r="GA183" s="58"/>
      <c r="GB183" s="58"/>
      <c r="GC183" s="58"/>
      <c r="GD183" s="58"/>
      <c r="GE183" s="58"/>
      <c r="GF183" s="58"/>
      <c r="GG183" s="58"/>
      <c r="GH183" s="58"/>
      <c r="GI183" s="58"/>
      <c r="GJ183" s="58"/>
      <c r="GK183" s="58"/>
      <c r="GL183" s="58"/>
      <c r="GM183" s="58"/>
      <c r="GN183" s="58"/>
      <c r="GO183" s="58"/>
      <c r="GP183" s="58"/>
      <c r="GQ183" s="58"/>
      <c r="GR183" s="58"/>
      <c r="GS183" s="58"/>
      <c r="GT183" s="58"/>
      <c r="GU183" s="58"/>
      <c r="GV183" s="58"/>
      <c r="GW183" s="58"/>
      <c r="GX183" s="58"/>
      <c r="GY183" s="58"/>
      <c r="GZ183" s="58"/>
      <c r="HA183" s="58"/>
      <c r="HB183" s="58"/>
      <c r="HC183" s="58"/>
      <c r="HD183" s="58"/>
      <c r="HE183" s="58"/>
      <c r="HF183" s="58"/>
      <c r="HG183" s="58"/>
      <c r="HH183" s="58"/>
      <c r="HI183" s="58"/>
      <c r="HJ183" s="58"/>
      <c r="HK183" s="58"/>
      <c r="HL183" s="58"/>
      <c r="HM183" s="58"/>
      <c r="HN183" s="58"/>
      <c r="HO183" s="58"/>
      <c r="HP183" s="58"/>
      <c r="HQ183" s="58"/>
      <c r="HR183" s="58"/>
      <c r="HS183" s="58"/>
      <c r="HT183" s="2"/>
    </row>
    <row r="184" spans="1:228" x14ac:dyDescent="0.75">
      <c r="A184" s="95">
        <f t="shared" si="15"/>
        <v>1013</v>
      </c>
      <c r="B184" s="2" t="str">
        <f t="shared" si="15"/>
        <v>Meat live weight, sheep</v>
      </c>
      <c r="C184" s="60">
        <f t="shared" si="14"/>
        <v>0</v>
      </c>
      <c r="D184" s="40" t="str">
        <f t="shared" si="16"/>
        <v/>
      </c>
      <c r="E184" s="40" t="str">
        <f t="shared" si="16"/>
        <v/>
      </c>
      <c r="F184" s="40" t="str">
        <f t="shared" si="16"/>
        <v/>
      </c>
      <c r="G184" s="40" t="str">
        <f t="shared" si="16"/>
        <v/>
      </c>
      <c r="H184" s="40" t="str">
        <f t="shared" si="16"/>
        <v/>
      </c>
      <c r="I184" s="40" t="str">
        <f t="shared" si="16"/>
        <v/>
      </c>
      <c r="J184" s="40" t="str">
        <f t="shared" si="16"/>
        <v/>
      </c>
      <c r="K184" s="40" t="str">
        <f t="shared" si="16"/>
        <v/>
      </c>
      <c r="L184" s="2"/>
      <c r="M184" s="70" t="s">
        <v>601</v>
      </c>
      <c r="N184" s="70" t="s">
        <v>670</v>
      </c>
      <c r="O184" s="2" t="s">
        <v>4</v>
      </c>
      <c r="P184" s="58">
        <v>1013</v>
      </c>
      <c r="Q184" s="60" t="s">
        <v>958</v>
      </c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60"/>
      <c r="BJ184" s="60"/>
      <c r="BK184" s="60"/>
      <c r="BL184" s="60"/>
      <c r="BM184" s="60"/>
      <c r="BN184" s="60"/>
      <c r="BO184" s="60"/>
      <c r="BP184" s="60"/>
      <c r="BQ184" s="60"/>
      <c r="BR184" s="60"/>
      <c r="BS184" s="58"/>
      <c r="BT184" s="58"/>
      <c r="BU184" s="58"/>
      <c r="BV184" s="58"/>
      <c r="BW184" s="58"/>
      <c r="BX184" s="58"/>
      <c r="BY184" s="58"/>
      <c r="BZ184" s="58"/>
      <c r="CA184" s="58"/>
      <c r="CB184" s="58"/>
      <c r="CC184" s="58"/>
      <c r="CD184" s="58"/>
      <c r="CE184" s="58"/>
      <c r="CF184" s="58"/>
      <c r="CG184" s="58"/>
      <c r="CH184" s="58"/>
      <c r="CI184" s="58"/>
      <c r="CJ184" s="58"/>
      <c r="CK184" s="58"/>
      <c r="CL184" s="58"/>
      <c r="CM184" s="58"/>
      <c r="CN184" s="58"/>
      <c r="CO184" s="58"/>
      <c r="CP184" s="58"/>
      <c r="CQ184" s="58"/>
      <c r="CR184" s="58"/>
      <c r="CS184" s="58"/>
      <c r="CT184" s="58"/>
      <c r="CU184" s="58"/>
      <c r="CV184" s="58"/>
      <c r="CW184" s="58"/>
      <c r="CX184" s="58"/>
      <c r="CY184" s="58"/>
      <c r="CZ184" s="58"/>
      <c r="DA184" s="58"/>
      <c r="DB184" s="58"/>
      <c r="DC184" s="58"/>
      <c r="DD184" s="58"/>
      <c r="DE184" s="58"/>
      <c r="DF184" s="58"/>
      <c r="DG184" s="58"/>
      <c r="DH184" s="58"/>
      <c r="DI184" s="58"/>
      <c r="DJ184" s="58"/>
      <c r="DK184" s="58"/>
      <c r="DL184" s="58"/>
      <c r="DM184" s="58"/>
      <c r="DN184" s="58"/>
      <c r="DO184" s="58"/>
      <c r="DP184" s="58"/>
      <c r="DQ184" s="58"/>
      <c r="DR184" s="58"/>
      <c r="DS184" s="58"/>
      <c r="DT184" s="58"/>
      <c r="DU184" s="58"/>
      <c r="DV184" s="58"/>
      <c r="DW184" s="58"/>
      <c r="DX184" s="58"/>
      <c r="DY184" s="58"/>
      <c r="DZ184" s="58"/>
      <c r="EA184" s="58"/>
      <c r="EB184" s="58"/>
      <c r="EC184" s="58"/>
      <c r="ED184" s="58"/>
      <c r="EE184" s="58"/>
      <c r="EF184" s="58"/>
      <c r="EG184" s="58"/>
      <c r="EH184" s="58"/>
      <c r="EI184" s="58"/>
      <c r="EJ184" s="58"/>
      <c r="EK184" s="58"/>
      <c r="EL184" s="58"/>
      <c r="EM184" s="58"/>
      <c r="EN184" s="58"/>
      <c r="EO184" s="58"/>
      <c r="EP184" s="58"/>
      <c r="EQ184" s="58"/>
      <c r="ER184" s="58"/>
      <c r="ES184" s="58"/>
      <c r="ET184" s="58"/>
      <c r="EU184" s="58"/>
      <c r="EV184" s="58"/>
      <c r="EW184" s="58"/>
      <c r="EX184" s="58"/>
      <c r="EY184" s="58"/>
      <c r="EZ184" s="58"/>
      <c r="FA184" s="58"/>
      <c r="FB184" s="58"/>
      <c r="FC184" s="58"/>
      <c r="FD184" s="58"/>
      <c r="FE184" s="58"/>
      <c r="FF184" s="58"/>
      <c r="FG184" s="58"/>
      <c r="FH184" s="58"/>
      <c r="FI184" s="58"/>
      <c r="FJ184" s="58"/>
      <c r="FK184" s="58"/>
      <c r="FL184" s="58"/>
      <c r="FM184" s="58"/>
      <c r="FN184" s="58"/>
      <c r="FO184" s="58"/>
      <c r="FP184" s="58"/>
      <c r="FQ184" s="58"/>
      <c r="FR184" s="58"/>
      <c r="FS184" s="58"/>
      <c r="FT184" s="58"/>
      <c r="FU184" s="58"/>
      <c r="FV184" s="58"/>
      <c r="FW184" s="58"/>
      <c r="FX184" s="58"/>
      <c r="FY184" s="58"/>
      <c r="FZ184" s="58"/>
      <c r="GA184" s="58"/>
      <c r="GB184" s="58"/>
      <c r="GC184" s="58"/>
      <c r="GD184" s="58"/>
      <c r="GE184" s="58"/>
      <c r="GF184" s="58"/>
      <c r="GG184" s="58"/>
      <c r="GH184" s="58"/>
      <c r="GI184" s="58"/>
      <c r="GJ184" s="58"/>
      <c r="GK184" s="58"/>
      <c r="GL184" s="58"/>
      <c r="GM184" s="58"/>
      <c r="GN184" s="58"/>
      <c r="GO184" s="58"/>
      <c r="GP184" s="58"/>
      <c r="GQ184" s="58"/>
      <c r="GR184" s="58"/>
      <c r="GS184" s="58"/>
      <c r="GT184" s="58"/>
      <c r="GU184" s="58"/>
      <c r="GV184" s="58"/>
      <c r="GW184" s="58"/>
      <c r="GX184" s="58"/>
      <c r="GY184" s="58"/>
      <c r="GZ184" s="58"/>
      <c r="HA184" s="58"/>
      <c r="HB184" s="58"/>
      <c r="HC184" s="58"/>
      <c r="HD184" s="58"/>
      <c r="HE184" s="58"/>
      <c r="HF184" s="58"/>
      <c r="HG184" s="58"/>
      <c r="HH184" s="58"/>
      <c r="HI184" s="58"/>
      <c r="HJ184" s="58"/>
      <c r="HK184" s="58"/>
      <c r="HL184" s="58"/>
      <c r="HM184" s="58"/>
      <c r="HN184" s="58"/>
      <c r="HO184" s="58"/>
      <c r="HP184" s="58"/>
      <c r="HQ184" s="58"/>
      <c r="HR184" s="58"/>
      <c r="HS184" s="58"/>
      <c r="HT184" s="2"/>
    </row>
    <row r="185" spans="1:228" x14ac:dyDescent="0.75">
      <c r="A185" s="95">
        <f t="shared" si="15"/>
        <v>1017</v>
      </c>
      <c r="B185" s="2" t="str">
        <f t="shared" si="15"/>
        <v>Meat, goat</v>
      </c>
      <c r="C185" s="60">
        <f t="shared" si="14"/>
        <v>1985.8120250000002</v>
      </c>
      <c r="D185" s="40">
        <f t="shared" si="16"/>
        <v>441.59809999999999</v>
      </c>
      <c r="E185" s="40">
        <f t="shared" si="16"/>
        <v>2285.3240000000001</v>
      </c>
      <c r="F185" s="40">
        <f t="shared" si="16"/>
        <v>3474.9929999999999</v>
      </c>
      <c r="G185" s="40">
        <f t="shared" si="16"/>
        <v>1741.3330000000001</v>
      </c>
      <c r="H185" s="40" t="str">
        <f t="shared" si="16"/>
        <v/>
      </c>
      <c r="I185" s="40" t="str">
        <f t="shared" si="16"/>
        <v/>
      </c>
      <c r="J185" s="40" t="str">
        <f t="shared" si="16"/>
        <v/>
      </c>
      <c r="K185" s="40" t="str">
        <f t="shared" si="16"/>
        <v/>
      </c>
      <c r="L185" s="2"/>
      <c r="M185" s="70" t="s">
        <v>621</v>
      </c>
      <c r="N185" s="70" t="s">
        <v>679</v>
      </c>
      <c r="O185" s="2" t="s">
        <v>4</v>
      </c>
      <c r="P185" s="58">
        <v>1017</v>
      </c>
      <c r="Q185" s="60" t="s">
        <v>959</v>
      </c>
      <c r="R185" s="60"/>
      <c r="S185" s="60"/>
      <c r="T185" s="60">
        <v>4158.1549999999997</v>
      </c>
      <c r="U185" s="60"/>
      <c r="V185" s="60">
        <v>6243.4210000000003</v>
      </c>
      <c r="W185" s="60"/>
      <c r="X185" s="60"/>
      <c r="Y185" s="60">
        <v>10995.56</v>
      </c>
      <c r="Z185" s="60">
        <v>2605.924</v>
      </c>
      <c r="AA185" s="60">
        <v>3066.0529999999999</v>
      </c>
      <c r="AB185" s="60"/>
      <c r="AC185" s="60">
        <v>5525.857</v>
      </c>
      <c r="AD185" s="60">
        <v>8320.2219999999998</v>
      </c>
      <c r="AE185" s="60"/>
      <c r="AF185" s="60">
        <v>1704.241</v>
      </c>
      <c r="AG185" s="60">
        <v>1915.4110000000001</v>
      </c>
      <c r="AH185" s="60">
        <v>4879.8869999999997</v>
      </c>
      <c r="AI185" s="60"/>
      <c r="AJ185" s="60"/>
      <c r="AK185" s="60"/>
      <c r="AL185" s="60"/>
      <c r="AM185" s="60">
        <v>1741.3330000000001</v>
      </c>
      <c r="AN185" s="60"/>
      <c r="AO185" s="60">
        <v>1159.5450000000001</v>
      </c>
      <c r="AP185" s="60">
        <v>1427.444</v>
      </c>
      <c r="AQ185" s="60">
        <v>14794.71</v>
      </c>
      <c r="AR185" s="60">
        <v>14974.24</v>
      </c>
      <c r="AS185" s="60">
        <v>3330.3389999999999</v>
      </c>
      <c r="AT185" s="60"/>
      <c r="AU185" s="60"/>
      <c r="AV185" s="60"/>
      <c r="AW185" s="60">
        <v>8126.5519999999997</v>
      </c>
      <c r="AX185" s="60">
        <v>6133.1769999999997</v>
      </c>
      <c r="AY185" s="60">
        <v>10500.9</v>
      </c>
      <c r="AZ185" s="60">
        <v>4696.6469999999999</v>
      </c>
      <c r="BA185" s="60">
        <v>4045.7759999999998</v>
      </c>
      <c r="BB185" s="60"/>
      <c r="BC185" s="60">
        <v>5087.1400000000003</v>
      </c>
      <c r="BD185" s="60">
        <v>5926</v>
      </c>
      <c r="BE185" s="60">
        <v>2601.107</v>
      </c>
      <c r="BF185" s="60"/>
      <c r="BG185" s="60">
        <v>8338.2099999999991</v>
      </c>
      <c r="BH185" s="60">
        <v>441.59809999999999</v>
      </c>
      <c r="BI185" s="60"/>
      <c r="BJ185" s="60"/>
      <c r="BK185" s="60">
        <v>5281.3130000000001</v>
      </c>
      <c r="BL185" s="60">
        <v>3112.3310000000001</v>
      </c>
      <c r="BM185" s="60"/>
      <c r="BN185" s="60"/>
      <c r="BO185" s="60"/>
      <c r="BP185" s="60">
        <v>2669.261</v>
      </c>
      <c r="BQ185" s="60">
        <v>4055.5720000000001</v>
      </c>
      <c r="BR185" s="60">
        <v>2738.0050000000001</v>
      </c>
      <c r="BS185" s="58">
        <v>7154.7129999999997</v>
      </c>
      <c r="BT185" s="58">
        <v>17264.03</v>
      </c>
      <c r="BU185" s="58"/>
      <c r="BV185" s="58">
        <v>5000.3739999999998</v>
      </c>
      <c r="BW185" s="58"/>
      <c r="BX185" s="58">
        <v>4087.5569999999998</v>
      </c>
      <c r="BY185" s="58"/>
      <c r="BZ185" s="58">
        <v>22730.89</v>
      </c>
      <c r="CA185" s="58">
        <v>7225.2889999999998</v>
      </c>
      <c r="CB185" s="58"/>
      <c r="CC185" s="58"/>
      <c r="CD185" s="58"/>
      <c r="CE185" s="58"/>
      <c r="CF185" s="58">
        <v>4444.2870000000003</v>
      </c>
      <c r="CG185" s="58">
        <v>404.95069999999998</v>
      </c>
      <c r="CH185" s="58">
        <v>519.76549999999997</v>
      </c>
      <c r="CI185" s="58"/>
      <c r="CJ185" s="58">
        <v>6019.5640000000003</v>
      </c>
      <c r="CK185" s="58">
        <v>5483.4350000000004</v>
      </c>
      <c r="CL185" s="58">
        <v>13319.61</v>
      </c>
      <c r="CM185" s="58">
        <v>4273.5439999999999</v>
      </c>
      <c r="CN185" s="58">
        <v>7010.4709999999995</v>
      </c>
      <c r="CO185" s="58"/>
      <c r="CP185" s="58"/>
      <c r="CQ185" s="58"/>
      <c r="CR185" s="58"/>
      <c r="CS185" s="58">
        <v>1645.288</v>
      </c>
      <c r="CT185" s="58">
        <v>6710.2209999999995</v>
      </c>
      <c r="CU185" s="58"/>
      <c r="CV185" s="58">
        <v>5713.9080000000004</v>
      </c>
      <c r="CW185" s="58">
        <v>6262.4110000000001</v>
      </c>
      <c r="CX185" s="58">
        <v>3962.76</v>
      </c>
      <c r="CY185" s="58"/>
      <c r="CZ185" s="58">
        <v>8480.01</v>
      </c>
      <c r="DA185" s="58"/>
      <c r="DB185" s="58"/>
      <c r="DC185" s="58">
        <v>8150.857</v>
      </c>
      <c r="DD185" s="58">
        <v>6032.7129999999997</v>
      </c>
      <c r="DE185" s="58">
        <v>3227.51</v>
      </c>
      <c r="DF185" s="58">
        <v>16987.14</v>
      </c>
      <c r="DG185" s="58">
        <v>4504.268</v>
      </c>
      <c r="DH185" s="58">
        <v>4555.8850000000002</v>
      </c>
      <c r="DI185" s="58">
        <v>4265.4440000000004</v>
      </c>
      <c r="DJ185" s="58">
        <v>4436.1840000000002</v>
      </c>
      <c r="DK185" s="58"/>
      <c r="DL185" s="58"/>
      <c r="DM185" s="58"/>
      <c r="DN185" s="58">
        <v>18591.54</v>
      </c>
      <c r="DO185" s="58"/>
      <c r="DP185" s="58">
        <v>4694.5159999999996</v>
      </c>
      <c r="DQ185" s="58">
        <v>6796.69</v>
      </c>
      <c r="DR185" s="58"/>
      <c r="DS185" s="58"/>
      <c r="DT185" s="58">
        <v>7487.8019999999997</v>
      </c>
      <c r="DU185" s="58"/>
      <c r="DV185" s="58">
        <v>1975.884</v>
      </c>
      <c r="DW185" s="58"/>
      <c r="DX185" s="58">
        <v>3799.6619999999998</v>
      </c>
      <c r="DY185" s="58">
        <v>5110.7150000000001</v>
      </c>
      <c r="DZ185" s="58"/>
      <c r="EA185" s="58">
        <v>4851.0959999999995</v>
      </c>
      <c r="EB185" s="58"/>
      <c r="EC185" s="58">
        <v>9136.3220000000001</v>
      </c>
      <c r="ED185" s="58"/>
      <c r="EE185" s="58">
        <v>3474.9929999999999</v>
      </c>
      <c r="EF185" s="58"/>
      <c r="EG185" s="58"/>
      <c r="EH185" s="58">
        <v>4137.9369999999999</v>
      </c>
      <c r="EI185" s="58">
        <v>1854.027</v>
      </c>
      <c r="EJ185" s="58"/>
      <c r="EK185" s="58"/>
      <c r="EL185" s="58">
        <v>1584.2380000000001</v>
      </c>
      <c r="EM185" s="58">
        <v>2757.5239999999999</v>
      </c>
      <c r="EN185" s="58"/>
      <c r="EO185" s="58"/>
      <c r="EP185" s="58"/>
      <c r="EQ185" s="58">
        <v>7112.8829999999998</v>
      </c>
      <c r="ER185" s="58">
        <v>2619.7469999999998</v>
      </c>
      <c r="ES185" s="58">
        <v>8037.7529999999997</v>
      </c>
      <c r="ET185" s="58">
        <v>1377.9059999999999</v>
      </c>
      <c r="EU185" s="58"/>
      <c r="EV185" s="58">
        <v>2691.317</v>
      </c>
      <c r="EW185" s="58">
        <v>2487.6819999999998</v>
      </c>
      <c r="EX185" s="58">
        <v>2285.3240000000001</v>
      </c>
      <c r="EY185" s="58"/>
      <c r="EZ185" s="58">
        <v>4995.2889999999998</v>
      </c>
      <c r="FA185" s="58">
        <v>745.87789999999995</v>
      </c>
      <c r="FB185" s="58">
        <v>6000.5950000000003</v>
      </c>
      <c r="FC185" s="58"/>
      <c r="FD185" s="58">
        <v>2936.43</v>
      </c>
      <c r="FE185" s="58"/>
      <c r="FF185" s="58">
        <v>5325.4449999999997</v>
      </c>
      <c r="FG185" s="58"/>
      <c r="FH185" s="58">
        <v>3070.1329999999998</v>
      </c>
      <c r="FI185" s="58">
        <v>5863.0739999999996</v>
      </c>
      <c r="FJ185" s="58"/>
      <c r="FK185" s="58"/>
      <c r="FL185" s="58">
        <v>30460.080000000002</v>
      </c>
      <c r="FM185" s="58"/>
      <c r="FN185" s="58">
        <v>2018.5409999999999</v>
      </c>
      <c r="FO185" s="58">
        <v>2951.375</v>
      </c>
      <c r="FP185" s="58"/>
      <c r="FQ185" s="58">
        <v>13225.91</v>
      </c>
      <c r="FR185" s="58"/>
      <c r="FS185" s="58">
        <v>4536.3360000000002</v>
      </c>
      <c r="FT185" s="58">
        <v>3215.1219999999998</v>
      </c>
      <c r="FU185" s="58">
        <v>3687.9589999999998</v>
      </c>
      <c r="FV185" s="58">
        <v>4872.4269999999997</v>
      </c>
      <c r="FW185" s="58"/>
      <c r="FX185" s="58"/>
      <c r="FY185" s="58">
        <v>6312.7669999999998</v>
      </c>
      <c r="FZ185" s="58"/>
      <c r="GA185" s="58"/>
      <c r="GB185" s="58"/>
      <c r="GC185" s="58">
        <v>4431.7669999999998</v>
      </c>
      <c r="GD185" s="58"/>
      <c r="GE185" s="58"/>
      <c r="GF185" s="58"/>
      <c r="GG185" s="58"/>
      <c r="GH185" s="58"/>
      <c r="GI185" s="58">
        <v>8911.875</v>
      </c>
      <c r="GJ185" s="58">
        <v>2484.7260000000001</v>
      </c>
      <c r="GK185" s="58"/>
      <c r="GL185" s="58"/>
      <c r="GM185" s="58"/>
      <c r="GN185" s="58"/>
      <c r="GO185" s="58"/>
      <c r="GP185" s="58">
        <v>3014.9749999999999</v>
      </c>
      <c r="GQ185" s="58">
        <v>7253.5389999999998</v>
      </c>
      <c r="GR185" s="58">
        <v>1963.08</v>
      </c>
      <c r="GS185" s="58"/>
      <c r="GT185" s="58"/>
      <c r="GU185" s="58">
        <v>1101.5139999999999</v>
      </c>
      <c r="GV185" s="58">
        <v>3399.491</v>
      </c>
      <c r="GW185" s="58"/>
      <c r="GX185" s="58">
        <v>15285.88</v>
      </c>
      <c r="GY185" s="58">
        <v>5992.8450000000003</v>
      </c>
      <c r="GZ185" s="58">
        <v>7531.9610000000002</v>
      </c>
      <c r="HA185" s="58"/>
      <c r="HB185" s="58"/>
      <c r="HC185" s="58"/>
      <c r="HD185" s="58">
        <v>2423.7890000000002</v>
      </c>
      <c r="HE185" s="58"/>
      <c r="HF185" s="58"/>
      <c r="HG185" s="58"/>
      <c r="HH185" s="58">
        <v>17831.240000000002</v>
      </c>
      <c r="HI185" s="58">
        <v>13220.83</v>
      </c>
      <c r="HJ185" s="58"/>
      <c r="HK185" s="58"/>
      <c r="HL185" s="58">
        <v>4957.7</v>
      </c>
      <c r="HM185" s="58"/>
      <c r="HN185" s="58"/>
      <c r="HO185" s="58"/>
      <c r="HP185" s="58">
        <v>10543.75</v>
      </c>
      <c r="HQ185" s="58">
        <v>3712.5279999999998</v>
      </c>
      <c r="HR185" s="58">
        <v>3171.7139999999999</v>
      </c>
      <c r="HS185" s="58"/>
      <c r="HT185" s="2"/>
    </row>
    <row r="186" spans="1:228" x14ac:dyDescent="0.75">
      <c r="A186" s="95">
        <f t="shared" si="15"/>
        <v>1020</v>
      </c>
      <c r="B186" s="2" t="str">
        <f t="shared" si="15"/>
        <v>Milk, whole fresh goat</v>
      </c>
      <c r="C186" s="60">
        <f t="shared" si="14"/>
        <v>349.07394999999997</v>
      </c>
      <c r="D186" s="40">
        <f t="shared" si="16"/>
        <v>379.6379</v>
      </c>
      <c r="E186" s="40" t="str">
        <f t="shared" si="16"/>
        <v/>
      </c>
      <c r="F186" s="40">
        <f t="shared" si="16"/>
        <v>318.51</v>
      </c>
      <c r="G186" s="40" t="str">
        <f t="shared" si="16"/>
        <v/>
      </c>
      <c r="H186" s="40" t="str">
        <f t="shared" si="16"/>
        <v/>
      </c>
      <c r="I186" s="40" t="str">
        <f t="shared" si="16"/>
        <v/>
      </c>
      <c r="J186" s="40" t="str">
        <f t="shared" si="16"/>
        <v/>
      </c>
      <c r="K186" s="40" t="str">
        <f t="shared" si="16"/>
        <v/>
      </c>
      <c r="L186" s="2"/>
      <c r="M186" s="70" t="s">
        <v>605</v>
      </c>
      <c r="N186" s="70" t="s">
        <v>1084</v>
      </c>
      <c r="O186" s="2" t="s">
        <v>4</v>
      </c>
      <c r="P186" s="58">
        <v>1020</v>
      </c>
      <c r="Q186" s="60" t="s">
        <v>960</v>
      </c>
      <c r="R186" s="60"/>
      <c r="S186" s="60"/>
      <c r="T186" s="60">
        <v>464.02589999999998</v>
      </c>
      <c r="U186" s="60"/>
      <c r="V186" s="60"/>
      <c r="W186" s="60">
        <v>280.14600000000002</v>
      </c>
      <c r="X186" s="60"/>
      <c r="Y186" s="60"/>
      <c r="Z186" s="60"/>
      <c r="AA186" s="60">
        <v>893.6182</v>
      </c>
      <c r="AB186" s="60">
        <v>553.85640000000001</v>
      </c>
      <c r="AC186" s="60">
        <v>613.08579999999995</v>
      </c>
      <c r="AD186" s="60"/>
      <c r="AE186" s="60">
        <v>144.91079999999999</v>
      </c>
      <c r="AF186" s="60">
        <v>289.81659999999999</v>
      </c>
      <c r="AG186" s="60">
        <v>253.87049999999999</v>
      </c>
      <c r="AH186" s="60">
        <v>393.06200000000001</v>
      </c>
      <c r="AI186" s="60"/>
      <c r="AJ186" s="60"/>
      <c r="AK186" s="60"/>
      <c r="AL186" s="60">
        <v>356.20310000000001</v>
      </c>
      <c r="AM186" s="60"/>
      <c r="AN186" s="60"/>
      <c r="AO186" s="60">
        <v>388.56950000000001</v>
      </c>
      <c r="AP186" s="60">
        <v>384.06979999999999</v>
      </c>
      <c r="AQ186" s="60"/>
      <c r="AR186" s="60"/>
      <c r="AS186" s="60"/>
      <c r="AT186" s="60"/>
      <c r="AU186" s="60"/>
      <c r="AV186" s="60"/>
      <c r="AW186" s="60">
        <v>652.72180000000003</v>
      </c>
      <c r="AX186" s="60">
        <v>717.14970000000005</v>
      </c>
      <c r="AY186" s="60">
        <v>275.46820000000002</v>
      </c>
      <c r="AZ186" s="60"/>
      <c r="BA186" s="60"/>
      <c r="BB186" s="60"/>
      <c r="BC186" s="60"/>
      <c r="BD186" s="60"/>
      <c r="BE186" s="60"/>
      <c r="BF186" s="60"/>
      <c r="BG186" s="60">
        <v>1434.375</v>
      </c>
      <c r="BH186" s="60">
        <v>379.6379</v>
      </c>
      <c r="BI186" s="60"/>
      <c r="BJ186" s="60"/>
      <c r="BK186" s="60">
        <v>716.34680000000003</v>
      </c>
      <c r="BL186" s="60">
        <v>632.12459999999999</v>
      </c>
      <c r="BM186" s="60"/>
      <c r="BN186" s="60"/>
      <c r="BO186" s="60"/>
      <c r="BP186" s="60"/>
      <c r="BQ186" s="60">
        <v>395.65789999999998</v>
      </c>
      <c r="BR186" s="60">
        <v>457.0625</v>
      </c>
      <c r="BS186" s="58">
        <v>566.33270000000005</v>
      </c>
      <c r="BT186" s="58">
        <v>1421.25</v>
      </c>
      <c r="BU186" s="58"/>
      <c r="BV186" s="58">
        <v>755.27530000000002</v>
      </c>
      <c r="BW186" s="58">
        <v>319.91269999999997</v>
      </c>
      <c r="BX186" s="58">
        <v>572.90470000000005</v>
      </c>
      <c r="BY186" s="58"/>
      <c r="BZ186" s="58"/>
      <c r="CA186" s="58">
        <v>449.53210000000001</v>
      </c>
      <c r="CB186" s="58"/>
      <c r="CC186" s="58"/>
      <c r="CD186" s="58"/>
      <c r="CE186" s="58"/>
      <c r="CF186" s="58">
        <v>438.17689999999999</v>
      </c>
      <c r="CG186" s="58"/>
      <c r="CH186" s="58">
        <v>9.5529050000000009</v>
      </c>
      <c r="CI186" s="58"/>
      <c r="CJ186" s="58"/>
      <c r="CK186" s="58"/>
      <c r="CL186" s="58"/>
      <c r="CM186" s="58">
        <v>704.96190000000001</v>
      </c>
      <c r="CN186" s="58"/>
      <c r="CO186" s="58"/>
      <c r="CP186" s="58"/>
      <c r="CQ186" s="58"/>
      <c r="CR186" s="58"/>
      <c r="CS186" s="58"/>
      <c r="CT186" s="58">
        <v>692.01890000000003</v>
      </c>
      <c r="CU186" s="58"/>
      <c r="CV186" s="58">
        <v>209.58770000000001</v>
      </c>
      <c r="CW186" s="58">
        <v>484.54939999999999</v>
      </c>
      <c r="CX186" s="58">
        <v>333.22340000000003</v>
      </c>
      <c r="CY186" s="58"/>
      <c r="CZ186" s="58">
        <v>968.7944</v>
      </c>
      <c r="DA186" s="58">
        <v>8302.7620000000006</v>
      </c>
      <c r="DB186" s="58"/>
      <c r="DC186" s="58">
        <v>1022.5309999999999</v>
      </c>
      <c r="DD186" s="58">
        <v>795.87130000000002</v>
      </c>
      <c r="DE186" s="58"/>
      <c r="DF186" s="58">
        <v>1102.3240000000001</v>
      </c>
      <c r="DG186" s="58"/>
      <c r="DH186" s="58">
        <v>344.49759999999998</v>
      </c>
      <c r="DI186" s="58">
        <v>450.23680000000002</v>
      </c>
      <c r="DJ186" s="58">
        <v>328.86559999999997</v>
      </c>
      <c r="DK186" s="58"/>
      <c r="DL186" s="58"/>
      <c r="DM186" s="58"/>
      <c r="DN186" s="58">
        <v>731.96109999999999</v>
      </c>
      <c r="DO186" s="58">
        <v>812.94860000000006</v>
      </c>
      <c r="DP186" s="58"/>
      <c r="DQ186" s="58">
        <v>489.3999</v>
      </c>
      <c r="DR186" s="58"/>
      <c r="DS186" s="58"/>
      <c r="DT186" s="58"/>
      <c r="DU186" s="58"/>
      <c r="DV186" s="58">
        <v>441.26310000000001</v>
      </c>
      <c r="DW186" s="58"/>
      <c r="DX186" s="58">
        <v>281.94490000000002</v>
      </c>
      <c r="DY186" s="58"/>
      <c r="DZ186" s="58">
        <v>945.30110000000002</v>
      </c>
      <c r="EA186" s="58">
        <v>315.41199999999998</v>
      </c>
      <c r="EB186" s="58">
        <v>259.4769</v>
      </c>
      <c r="EC186" s="58"/>
      <c r="ED186" s="58"/>
      <c r="EE186" s="58">
        <v>318.51</v>
      </c>
      <c r="EF186" s="58"/>
      <c r="EG186" s="58">
        <v>364.70580000000001</v>
      </c>
      <c r="EH186" s="58">
        <v>480.64609999999999</v>
      </c>
      <c r="EI186" s="58">
        <v>587.8981</v>
      </c>
      <c r="EJ186" s="58"/>
      <c r="EK186" s="58"/>
      <c r="EL186" s="58">
        <v>1206.4870000000001</v>
      </c>
      <c r="EM186" s="58">
        <v>339.03129999999999</v>
      </c>
      <c r="EN186" s="58"/>
      <c r="EO186" s="58"/>
      <c r="EP186" s="58"/>
      <c r="EQ186" s="58"/>
      <c r="ER186" s="58"/>
      <c r="ES186" s="58"/>
      <c r="ET186" s="58"/>
      <c r="EU186" s="58"/>
      <c r="EV186" s="58">
        <v>402.56459999999998</v>
      </c>
      <c r="EW186" s="58"/>
      <c r="EX186" s="58"/>
      <c r="EY186" s="58"/>
      <c r="EZ186" s="58">
        <v>797.64380000000006</v>
      </c>
      <c r="FA186" s="58">
        <v>705.98090000000002</v>
      </c>
      <c r="FB186" s="58">
        <v>434.0496</v>
      </c>
      <c r="FC186" s="58"/>
      <c r="FD186" s="58"/>
      <c r="FE186" s="58"/>
      <c r="FF186" s="58">
        <v>363.28120000000001</v>
      </c>
      <c r="FG186" s="58"/>
      <c r="FH186" s="58">
        <v>305.69839999999999</v>
      </c>
      <c r="FI186" s="58"/>
      <c r="FJ186" s="58"/>
      <c r="FK186" s="58">
        <v>626.54219999999998</v>
      </c>
      <c r="FL186" s="58">
        <v>1818.8910000000001</v>
      </c>
      <c r="FM186" s="58"/>
      <c r="FN186" s="58">
        <v>830.09969999999998</v>
      </c>
      <c r="FO186" s="58"/>
      <c r="FP186" s="58"/>
      <c r="FQ186" s="58">
        <v>1751.7550000000001</v>
      </c>
      <c r="FR186" s="58"/>
      <c r="FS186" s="58"/>
      <c r="FT186" s="58">
        <v>343.19639999999998</v>
      </c>
      <c r="FU186" s="58">
        <v>532.83199999999999</v>
      </c>
      <c r="FV186" s="58">
        <v>698.16549999999995</v>
      </c>
      <c r="FW186" s="58"/>
      <c r="FX186" s="58">
        <v>579.66250000000002</v>
      </c>
      <c r="FY186" s="58"/>
      <c r="FZ186" s="58"/>
      <c r="GA186" s="58"/>
      <c r="GB186" s="58"/>
      <c r="GC186" s="58"/>
      <c r="GD186" s="58"/>
      <c r="GE186" s="58"/>
      <c r="GF186" s="58">
        <v>553.66690000000006</v>
      </c>
      <c r="GG186" s="58"/>
      <c r="GH186" s="58"/>
      <c r="GI186" s="58"/>
      <c r="GJ186" s="58">
        <v>14.50226</v>
      </c>
      <c r="GK186" s="58"/>
      <c r="GL186" s="58"/>
      <c r="GM186" s="58"/>
      <c r="GN186" s="58"/>
      <c r="GO186" s="58"/>
      <c r="GP186" s="58">
        <v>932.54750000000001</v>
      </c>
      <c r="GQ186" s="58"/>
      <c r="GR186" s="58"/>
      <c r="GS186" s="58">
        <v>252.71180000000001</v>
      </c>
      <c r="GT186" s="58"/>
      <c r="GU186" s="58"/>
      <c r="GV186" s="58"/>
      <c r="GW186" s="58"/>
      <c r="GX186" s="58"/>
      <c r="GY186" s="58">
        <v>325.9982</v>
      </c>
      <c r="GZ186" s="58">
        <v>670.04010000000005</v>
      </c>
      <c r="HA186" s="58"/>
      <c r="HB186" s="58">
        <v>186.99770000000001</v>
      </c>
      <c r="HC186" s="58"/>
      <c r="HD186" s="58">
        <v>238.20410000000001</v>
      </c>
      <c r="HE186" s="58"/>
      <c r="HF186" s="58"/>
      <c r="HG186" s="58"/>
      <c r="HH186" s="58"/>
      <c r="HI186" s="58"/>
      <c r="HJ186" s="58"/>
      <c r="HK186" s="58"/>
      <c r="HL186" s="58"/>
      <c r="HM186" s="58"/>
      <c r="HN186" s="58"/>
      <c r="HO186" s="58"/>
      <c r="HP186" s="58">
        <v>2437.279</v>
      </c>
      <c r="HQ186" s="58"/>
      <c r="HR186" s="58"/>
      <c r="HS186" s="58"/>
      <c r="HT186" s="2"/>
    </row>
    <row r="187" spans="1:228" x14ac:dyDescent="0.75">
      <c r="A187" s="95">
        <f t="shared" si="15"/>
        <v>1032</v>
      </c>
      <c r="B187" s="2" t="str">
        <f t="shared" si="15"/>
        <v>Meat indigenous, goat</v>
      </c>
      <c r="C187" s="60">
        <f t="shared" si="14"/>
        <v>0</v>
      </c>
      <c r="D187" s="40" t="str">
        <f t="shared" si="16"/>
        <v/>
      </c>
      <c r="E187" s="40" t="str">
        <f t="shared" si="16"/>
        <v/>
      </c>
      <c r="F187" s="40" t="str">
        <f t="shared" si="16"/>
        <v/>
      </c>
      <c r="G187" s="40" t="str">
        <f t="shared" si="16"/>
        <v/>
      </c>
      <c r="H187" s="40" t="str">
        <f t="shared" si="16"/>
        <v/>
      </c>
      <c r="I187" s="40" t="str">
        <f t="shared" si="16"/>
        <v/>
      </c>
      <c r="J187" s="40" t="str">
        <f t="shared" si="16"/>
        <v/>
      </c>
      <c r="K187" s="40" t="str">
        <f t="shared" si="16"/>
        <v/>
      </c>
      <c r="L187" s="2"/>
      <c r="M187" s="70" t="s">
        <v>607</v>
      </c>
      <c r="N187" s="70" t="s">
        <v>672</v>
      </c>
      <c r="O187" s="2" t="s">
        <v>4</v>
      </c>
      <c r="P187" s="58">
        <v>1032</v>
      </c>
      <c r="Q187" s="60" t="s">
        <v>961</v>
      </c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60"/>
      <c r="BJ187" s="60"/>
      <c r="BK187" s="60"/>
      <c r="BL187" s="60"/>
      <c r="BM187" s="60"/>
      <c r="BN187" s="60"/>
      <c r="BO187" s="60"/>
      <c r="BP187" s="60"/>
      <c r="BQ187" s="60"/>
      <c r="BR187" s="60"/>
      <c r="BS187" s="58"/>
      <c r="BT187" s="58"/>
      <c r="BU187" s="58"/>
      <c r="BV187" s="58"/>
      <c r="BW187" s="58"/>
      <c r="BX187" s="58"/>
      <c r="BY187" s="58"/>
      <c r="BZ187" s="58"/>
      <c r="CA187" s="58"/>
      <c r="CB187" s="58"/>
      <c r="CC187" s="58"/>
      <c r="CD187" s="58"/>
      <c r="CE187" s="58"/>
      <c r="CF187" s="58"/>
      <c r="CG187" s="58"/>
      <c r="CH187" s="58"/>
      <c r="CI187" s="58"/>
      <c r="CJ187" s="58"/>
      <c r="CK187" s="58"/>
      <c r="CL187" s="58"/>
      <c r="CM187" s="58"/>
      <c r="CN187" s="58"/>
      <c r="CO187" s="58"/>
      <c r="CP187" s="58"/>
      <c r="CQ187" s="58"/>
      <c r="CR187" s="58"/>
      <c r="CS187" s="58"/>
      <c r="CT187" s="58"/>
      <c r="CU187" s="58"/>
      <c r="CV187" s="58"/>
      <c r="CW187" s="58"/>
      <c r="CX187" s="58"/>
      <c r="CY187" s="58"/>
      <c r="CZ187" s="58"/>
      <c r="DA187" s="58"/>
      <c r="DB187" s="58"/>
      <c r="DC187" s="58"/>
      <c r="DD187" s="58"/>
      <c r="DE187" s="58"/>
      <c r="DF187" s="58"/>
      <c r="DG187" s="58"/>
      <c r="DH187" s="58"/>
      <c r="DI187" s="58"/>
      <c r="DJ187" s="58"/>
      <c r="DK187" s="58"/>
      <c r="DL187" s="58"/>
      <c r="DM187" s="58"/>
      <c r="DN187" s="58"/>
      <c r="DO187" s="58"/>
      <c r="DP187" s="58"/>
      <c r="DQ187" s="58"/>
      <c r="DR187" s="58"/>
      <c r="DS187" s="58"/>
      <c r="DT187" s="58"/>
      <c r="DU187" s="58"/>
      <c r="DV187" s="58"/>
      <c r="DW187" s="58"/>
      <c r="DX187" s="58"/>
      <c r="DY187" s="58"/>
      <c r="DZ187" s="58"/>
      <c r="EA187" s="58"/>
      <c r="EB187" s="58"/>
      <c r="EC187" s="58"/>
      <c r="ED187" s="58"/>
      <c r="EE187" s="58"/>
      <c r="EF187" s="58"/>
      <c r="EG187" s="58"/>
      <c r="EH187" s="58"/>
      <c r="EI187" s="58"/>
      <c r="EJ187" s="58"/>
      <c r="EK187" s="58"/>
      <c r="EL187" s="58"/>
      <c r="EM187" s="58"/>
      <c r="EN187" s="58"/>
      <c r="EO187" s="58"/>
      <c r="EP187" s="58"/>
      <c r="EQ187" s="58"/>
      <c r="ER187" s="58"/>
      <c r="ES187" s="58"/>
      <c r="ET187" s="58"/>
      <c r="EU187" s="58"/>
      <c r="EV187" s="58"/>
      <c r="EW187" s="58"/>
      <c r="EX187" s="58"/>
      <c r="EY187" s="58"/>
      <c r="EZ187" s="58"/>
      <c r="FA187" s="58"/>
      <c r="FB187" s="58"/>
      <c r="FC187" s="58"/>
      <c r="FD187" s="58"/>
      <c r="FE187" s="58"/>
      <c r="FF187" s="58"/>
      <c r="FG187" s="58"/>
      <c r="FH187" s="58"/>
      <c r="FI187" s="58"/>
      <c r="FJ187" s="58"/>
      <c r="FK187" s="58"/>
      <c r="FL187" s="58"/>
      <c r="FM187" s="58"/>
      <c r="FN187" s="58"/>
      <c r="FO187" s="58"/>
      <c r="FP187" s="58"/>
      <c r="FQ187" s="58"/>
      <c r="FR187" s="58"/>
      <c r="FS187" s="58"/>
      <c r="FT187" s="58"/>
      <c r="FU187" s="58"/>
      <c r="FV187" s="58"/>
      <c r="FW187" s="58"/>
      <c r="FX187" s="58"/>
      <c r="FY187" s="58"/>
      <c r="FZ187" s="58"/>
      <c r="GA187" s="58"/>
      <c r="GB187" s="58"/>
      <c r="GC187" s="58"/>
      <c r="GD187" s="58"/>
      <c r="GE187" s="58"/>
      <c r="GF187" s="58"/>
      <c r="GG187" s="58"/>
      <c r="GH187" s="58"/>
      <c r="GI187" s="58"/>
      <c r="GJ187" s="58"/>
      <c r="GK187" s="58"/>
      <c r="GL187" s="58"/>
      <c r="GM187" s="58"/>
      <c r="GN187" s="58"/>
      <c r="GO187" s="58"/>
      <c r="GP187" s="58"/>
      <c r="GQ187" s="58"/>
      <c r="GR187" s="58"/>
      <c r="GS187" s="58"/>
      <c r="GT187" s="58"/>
      <c r="GU187" s="58"/>
      <c r="GV187" s="58"/>
      <c r="GW187" s="58"/>
      <c r="GX187" s="58"/>
      <c r="GY187" s="58"/>
      <c r="GZ187" s="58"/>
      <c r="HA187" s="58"/>
      <c r="HB187" s="58"/>
      <c r="HC187" s="58"/>
      <c r="HD187" s="58"/>
      <c r="HE187" s="58"/>
      <c r="HF187" s="58"/>
      <c r="HG187" s="58"/>
      <c r="HH187" s="58"/>
      <c r="HI187" s="58"/>
      <c r="HJ187" s="58"/>
      <c r="HK187" s="58"/>
      <c r="HL187" s="58"/>
      <c r="HM187" s="58"/>
      <c r="HN187" s="58"/>
      <c r="HO187" s="58"/>
      <c r="HP187" s="58"/>
      <c r="HQ187" s="58"/>
      <c r="HR187" s="58"/>
      <c r="HS187" s="58"/>
      <c r="HT187" s="2"/>
    </row>
    <row r="188" spans="1:228" x14ac:dyDescent="0.75">
      <c r="A188" s="95">
        <f t="shared" si="15"/>
        <v>1033</v>
      </c>
      <c r="B188" s="2" t="str">
        <f t="shared" si="15"/>
        <v>Meat live weight, goat</v>
      </c>
      <c r="C188" s="60">
        <f t="shared" si="14"/>
        <v>0</v>
      </c>
      <c r="D188" s="40" t="str">
        <f t="shared" si="16"/>
        <v/>
      </c>
      <c r="E188" s="40" t="str">
        <f t="shared" si="16"/>
        <v/>
      </c>
      <c r="F188" s="40" t="str">
        <f t="shared" si="16"/>
        <v/>
      </c>
      <c r="G188" s="40" t="str">
        <f t="shared" si="16"/>
        <v/>
      </c>
      <c r="H188" s="40" t="str">
        <f t="shared" si="16"/>
        <v/>
      </c>
      <c r="I188" s="40" t="str">
        <f t="shared" si="16"/>
        <v/>
      </c>
      <c r="J188" s="40" t="str">
        <f t="shared" si="16"/>
        <v/>
      </c>
      <c r="K188" s="40" t="str">
        <f t="shared" si="16"/>
        <v/>
      </c>
      <c r="L188" s="2"/>
      <c r="M188" s="70" t="s">
        <v>611</v>
      </c>
      <c r="N188" s="70" t="s">
        <v>674</v>
      </c>
      <c r="O188" s="2" t="s">
        <v>4</v>
      </c>
      <c r="P188" s="58">
        <v>1033</v>
      </c>
      <c r="Q188" s="58" t="s">
        <v>962</v>
      </c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8"/>
      <c r="BB188" s="58"/>
      <c r="BC188" s="58"/>
      <c r="BD188" s="58"/>
      <c r="BE188" s="58"/>
      <c r="BF188" s="58"/>
      <c r="BG188" s="58"/>
      <c r="BH188" s="58"/>
      <c r="BI188" s="58"/>
      <c r="BJ188" s="58"/>
      <c r="BK188" s="58"/>
      <c r="BL188" s="58"/>
      <c r="BM188" s="58"/>
      <c r="BN188" s="58"/>
      <c r="BO188" s="58"/>
      <c r="BP188" s="58"/>
      <c r="BQ188" s="58"/>
      <c r="BR188" s="58"/>
      <c r="BS188" s="58"/>
      <c r="BT188" s="58"/>
      <c r="BU188" s="58"/>
      <c r="BV188" s="58"/>
      <c r="BW188" s="58"/>
      <c r="BX188" s="58"/>
      <c r="BY188" s="58"/>
      <c r="BZ188" s="58"/>
      <c r="CA188" s="58"/>
      <c r="CB188" s="58"/>
      <c r="CC188" s="58"/>
      <c r="CD188" s="58"/>
      <c r="CE188" s="58"/>
      <c r="CF188" s="58"/>
      <c r="CG188" s="58"/>
      <c r="CH188" s="58"/>
      <c r="CI188" s="58"/>
      <c r="CJ188" s="58"/>
      <c r="CK188" s="58"/>
      <c r="CL188" s="58"/>
      <c r="CM188" s="58"/>
      <c r="CN188" s="58"/>
      <c r="CO188" s="58"/>
      <c r="CP188" s="58"/>
      <c r="CQ188" s="58"/>
      <c r="CR188" s="58"/>
      <c r="CS188" s="58"/>
      <c r="CT188" s="58"/>
      <c r="CU188" s="58"/>
      <c r="CV188" s="58"/>
      <c r="CW188" s="58"/>
      <c r="CX188" s="58"/>
      <c r="CY188" s="58"/>
      <c r="CZ188" s="58"/>
      <c r="DA188" s="58"/>
      <c r="DB188" s="58"/>
      <c r="DC188" s="58"/>
      <c r="DD188" s="58"/>
      <c r="DE188" s="58"/>
      <c r="DF188" s="58"/>
      <c r="DG188" s="58"/>
      <c r="DH188" s="58"/>
      <c r="DI188" s="58"/>
      <c r="DJ188" s="58"/>
      <c r="DK188" s="58"/>
      <c r="DL188" s="58"/>
      <c r="DM188" s="58"/>
      <c r="DN188" s="58"/>
      <c r="DO188" s="58"/>
      <c r="DP188" s="58"/>
      <c r="DQ188" s="58"/>
      <c r="DR188" s="58"/>
      <c r="DS188" s="58"/>
      <c r="DT188" s="58"/>
      <c r="DU188" s="58"/>
      <c r="DV188" s="58"/>
      <c r="DW188" s="58"/>
      <c r="DX188" s="58"/>
      <c r="DY188" s="58"/>
      <c r="DZ188" s="58"/>
      <c r="EA188" s="58"/>
      <c r="EB188" s="58"/>
      <c r="EC188" s="58"/>
      <c r="ED188" s="58"/>
      <c r="EE188" s="58"/>
      <c r="EF188" s="58"/>
      <c r="EG188" s="58"/>
      <c r="EH188" s="58"/>
      <c r="EI188" s="58"/>
      <c r="EJ188" s="58"/>
      <c r="EK188" s="58"/>
      <c r="EL188" s="58"/>
      <c r="EM188" s="58"/>
      <c r="EN188" s="58"/>
      <c r="EO188" s="58"/>
      <c r="EP188" s="58"/>
      <c r="EQ188" s="58"/>
      <c r="ER188" s="58"/>
      <c r="ES188" s="58"/>
      <c r="ET188" s="58"/>
      <c r="EU188" s="58"/>
      <c r="EV188" s="58"/>
      <c r="EW188" s="58"/>
      <c r="EX188" s="58"/>
      <c r="EY188" s="58"/>
      <c r="EZ188" s="58"/>
      <c r="FA188" s="58"/>
      <c r="FB188" s="58"/>
      <c r="FC188" s="58"/>
      <c r="FD188" s="58"/>
      <c r="FE188" s="58"/>
      <c r="FF188" s="58"/>
      <c r="FG188" s="58"/>
      <c r="FH188" s="58"/>
      <c r="FI188" s="58"/>
      <c r="FJ188" s="58"/>
      <c r="FK188" s="58"/>
      <c r="FL188" s="58"/>
      <c r="FM188" s="58"/>
      <c r="FN188" s="58"/>
      <c r="FO188" s="58"/>
      <c r="FP188" s="58"/>
      <c r="FQ188" s="58"/>
      <c r="FR188" s="58"/>
      <c r="FS188" s="58"/>
      <c r="FT188" s="58"/>
      <c r="FU188" s="58"/>
      <c r="FV188" s="58"/>
      <c r="FW188" s="58"/>
      <c r="FX188" s="58"/>
      <c r="FY188" s="58"/>
      <c r="FZ188" s="58"/>
      <c r="GA188" s="58"/>
      <c r="GB188" s="58"/>
      <c r="GC188" s="58"/>
      <c r="GD188" s="58"/>
      <c r="GE188" s="58"/>
      <c r="GF188" s="58"/>
      <c r="GG188" s="58"/>
      <c r="GH188" s="58"/>
      <c r="GI188" s="58"/>
      <c r="GJ188" s="58"/>
      <c r="GK188" s="58"/>
      <c r="GL188" s="58"/>
      <c r="GM188" s="58"/>
      <c r="GN188" s="58"/>
      <c r="GO188" s="58"/>
      <c r="GP188" s="58"/>
      <c r="GQ188" s="58"/>
      <c r="GR188" s="58"/>
      <c r="GS188" s="58"/>
      <c r="GT188" s="58"/>
      <c r="GU188" s="58"/>
      <c r="GV188" s="58"/>
      <c r="GW188" s="58"/>
      <c r="GX188" s="58"/>
      <c r="GY188" s="58"/>
      <c r="GZ188" s="58"/>
      <c r="HA188" s="58"/>
      <c r="HB188" s="58"/>
      <c r="HC188" s="58"/>
      <c r="HD188" s="58"/>
      <c r="HE188" s="58"/>
      <c r="HF188" s="58"/>
      <c r="HG188" s="58"/>
      <c r="HH188" s="58"/>
      <c r="HI188" s="58"/>
      <c r="HJ188" s="58"/>
      <c r="HK188" s="58"/>
      <c r="HL188" s="58"/>
      <c r="HM188" s="58"/>
      <c r="HN188" s="58"/>
      <c r="HO188" s="58"/>
      <c r="HP188" s="58"/>
      <c r="HQ188" s="58"/>
      <c r="HR188" s="58"/>
      <c r="HS188" s="58"/>
      <c r="HT188" s="2"/>
    </row>
    <row r="189" spans="1:228" x14ac:dyDescent="0.75">
      <c r="A189" s="95">
        <f t="shared" si="15"/>
        <v>1035</v>
      </c>
      <c r="B189" s="2" t="str">
        <f t="shared" si="15"/>
        <v>Meat, pig</v>
      </c>
      <c r="C189" s="60">
        <f t="shared" si="14"/>
        <v>2012.1693999999998</v>
      </c>
      <c r="D189" s="40">
        <f t="shared" si="16"/>
        <v>375.43860000000001</v>
      </c>
      <c r="E189" s="40">
        <f t="shared" si="16"/>
        <v>2578.029</v>
      </c>
      <c r="F189" s="40">
        <f t="shared" si="16"/>
        <v>2550.998</v>
      </c>
      <c r="G189" s="40">
        <f t="shared" si="16"/>
        <v>2544.212</v>
      </c>
      <c r="H189" s="40" t="str">
        <f t="shared" si="16"/>
        <v/>
      </c>
      <c r="I189" s="40" t="str">
        <f t="shared" si="16"/>
        <v/>
      </c>
      <c r="J189" s="40" t="str">
        <f t="shared" si="16"/>
        <v/>
      </c>
      <c r="K189" s="40" t="str">
        <f t="shared" si="16"/>
        <v/>
      </c>
      <c r="L189" s="2"/>
      <c r="M189" s="70" t="s">
        <v>1044</v>
      </c>
      <c r="N189" s="70" t="s">
        <v>1085</v>
      </c>
      <c r="O189" s="2" t="s">
        <v>4</v>
      </c>
      <c r="P189" s="58">
        <v>1035</v>
      </c>
      <c r="Q189" s="58" t="s">
        <v>963</v>
      </c>
      <c r="R189" s="58"/>
      <c r="S189" s="58"/>
      <c r="T189" s="58">
        <v>4384.335</v>
      </c>
      <c r="U189" s="58"/>
      <c r="V189" s="58">
        <v>1248.713</v>
      </c>
      <c r="W189" s="58">
        <v>5726.3029999999999</v>
      </c>
      <c r="X189" s="58"/>
      <c r="Y189" s="58">
        <v>2917.279</v>
      </c>
      <c r="Z189" s="58">
        <v>2107.1819999999998</v>
      </c>
      <c r="AA189" s="58">
        <v>1793.019</v>
      </c>
      <c r="AB189" s="58">
        <v>3150.645</v>
      </c>
      <c r="AC189" s="58">
        <v>786.01049999999998</v>
      </c>
      <c r="AD189" s="58">
        <v>1533.7270000000001</v>
      </c>
      <c r="AE189" s="58"/>
      <c r="AF189" s="58">
        <v>403.55560000000003</v>
      </c>
      <c r="AG189" s="58"/>
      <c r="AH189" s="58">
        <v>2804.114</v>
      </c>
      <c r="AI189" s="58"/>
      <c r="AJ189" s="58"/>
      <c r="AK189" s="58">
        <v>1684.818</v>
      </c>
      <c r="AL189" s="58">
        <v>2463.1669999999999</v>
      </c>
      <c r="AM189" s="58">
        <v>2544.212</v>
      </c>
      <c r="AN189" s="58"/>
      <c r="AO189" s="58">
        <v>2850.212</v>
      </c>
      <c r="AP189" s="58">
        <v>1732.57</v>
      </c>
      <c r="AQ189" s="58">
        <v>5440.2529999999997</v>
      </c>
      <c r="AR189" s="58"/>
      <c r="AS189" s="58">
        <v>3214.5149999999999</v>
      </c>
      <c r="AT189" s="58"/>
      <c r="AU189" s="58"/>
      <c r="AV189" s="58">
        <v>1557.1</v>
      </c>
      <c r="AW189" s="58">
        <v>3528.317</v>
      </c>
      <c r="AX189" s="58">
        <v>2383.924</v>
      </c>
      <c r="AY189" s="58">
        <v>2715.924</v>
      </c>
      <c r="AZ189" s="58">
        <v>1720.9480000000001</v>
      </c>
      <c r="BA189" s="58">
        <v>3338.3710000000001</v>
      </c>
      <c r="BB189" s="58"/>
      <c r="BC189" s="58">
        <v>3913.9969999999998</v>
      </c>
      <c r="BD189" s="58">
        <v>11274.43</v>
      </c>
      <c r="BE189" s="58">
        <v>2389.7629999999999</v>
      </c>
      <c r="BF189" s="58"/>
      <c r="BG189" s="58">
        <v>5112.9440000000004</v>
      </c>
      <c r="BH189" s="58">
        <v>375.43860000000001</v>
      </c>
      <c r="BI189" s="58"/>
      <c r="BJ189" s="58"/>
      <c r="BK189" s="58">
        <v>2180.9870000000001</v>
      </c>
      <c r="BL189" s="58">
        <v>1743.3489999999999</v>
      </c>
      <c r="BM189" s="58"/>
      <c r="BN189" s="58"/>
      <c r="BO189" s="58">
        <v>1796.519</v>
      </c>
      <c r="BP189" s="58">
        <v>1853.1769999999999</v>
      </c>
      <c r="BQ189" s="58">
        <v>1104.8499999999999</v>
      </c>
      <c r="BR189" s="58">
        <v>3242.7759999999998</v>
      </c>
      <c r="BS189" s="58">
        <v>3325.4870000000001</v>
      </c>
      <c r="BT189" s="58"/>
      <c r="BU189" s="58"/>
      <c r="BV189" s="58">
        <v>1038.4100000000001</v>
      </c>
      <c r="BW189" s="58">
        <v>1792.2850000000001</v>
      </c>
      <c r="BX189" s="58">
        <v>196.05940000000001</v>
      </c>
      <c r="BY189" s="58">
        <v>1753.8440000000001</v>
      </c>
      <c r="BZ189" s="58">
        <v>2599.6210000000001</v>
      </c>
      <c r="CA189" s="58">
        <v>1581.4079999999999</v>
      </c>
      <c r="CB189" s="58"/>
      <c r="CC189" s="58"/>
      <c r="CD189" s="58"/>
      <c r="CE189" s="58">
        <v>2176.7040000000002</v>
      </c>
      <c r="CF189" s="58">
        <v>3341.7939999999999</v>
      </c>
      <c r="CG189" s="58">
        <v>451.95429999999999</v>
      </c>
      <c r="CH189" s="58">
        <v>227.8185</v>
      </c>
      <c r="CI189" s="58"/>
      <c r="CJ189" s="58">
        <v>780.32460000000003</v>
      </c>
      <c r="CK189" s="58">
        <v>2068.306</v>
      </c>
      <c r="CL189" s="58">
        <v>4214.277</v>
      </c>
      <c r="CM189" s="58">
        <v>2546.2979999999998</v>
      </c>
      <c r="CN189" s="58">
        <v>6118.3040000000001</v>
      </c>
      <c r="CO189" s="58"/>
      <c r="CP189" s="58"/>
      <c r="CQ189" s="58"/>
      <c r="CR189" s="58"/>
      <c r="CS189" s="58">
        <v>2820.598</v>
      </c>
      <c r="CT189" s="58">
        <v>1876.636</v>
      </c>
      <c r="CU189" s="58"/>
      <c r="CV189" s="58">
        <v>1705.777</v>
      </c>
      <c r="CW189" s="58">
        <v>2826.6990000000001</v>
      </c>
      <c r="CX189" s="58">
        <v>788.84469999999999</v>
      </c>
      <c r="CY189" s="58">
        <v>3226.5909999999999</v>
      </c>
      <c r="CZ189" s="58"/>
      <c r="DA189" s="58"/>
      <c r="DB189" s="58">
        <v>3544.42</v>
      </c>
      <c r="DC189" s="58">
        <v>5687.3010000000004</v>
      </c>
      <c r="DD189" s="58">
        <v>3224.3339999999998</v>
      </c>
      <c r="DE189" s="58">
        <v>787.65120000000002</v>
      </c>
      <c r="DF189" s="58"/>
      <c r="DG189" s="58">
        <v>4851.4669999999996</v>
      </c>
      <c r="DH189" s="58">
        <v>2894.2350000000001</v>
      </c>
      <c r="DI189" s="58">
        <v>2234.7220000000002</v>
      </c>
      <c r="DJ189" s="58">
        <v>3165.288</v>
      </c>
      <c r="DK189" s="58">
        <v>6701.0469999999996</v>
      </c>
      <c r="DL189" s="58"/>
      <c r="DM189" s="58"/>
      <c r="DN189" s="58">
        <v>3825.663</v>
      </c>
      <c r="DO189" s="58"/>
      <c r="DP189" s="58">
        <v>3676</v>
      </c>
      <c r="DQ189" s="58">
        <v>3210.3440000000001</v>
      </c>
      <c r="DR189" s="58"/>
      <c r="DS189" s="58"/>
      <c r="DT189" s="58">
        <v>6275.2150000000001</v>
      </c>
      <c r="DU189" s="58"/>
      <c r="DV189" s="58">
        <v>1202.6510000000001</v>
      </c>
      <c r="DW189" s="58"/>
      <c r="DX189" s="58">
        <v>1679.039</v>
      </c>
      <c r="DY189" s="58">
        <v>1795.24</v>
      </c>
      <c r="DZ189" s="58">
        <v>1660.067</v>
      </c>
      <c r="EA189" s="58">
        <v>7003.7420000000002</v>
      </c>
      <c r="EB189" s="58">
        <v>1953.72</v>
      </c>
      <c r="EC189" s="58">
        <v>2579.8240000000001</v>
      </c>
      <c r="ED189" s="58"/>
      <c r="EE189" s="58">
        <v>2550.998</v>
      </c>
      <c r="EF189" s="58"/>
      <c r="EG189" s="58">
        <v>3112.1320000000001</v>
      </c>
      <c r="EH189" s="58">
        <v>3628.5010000000002</v>
      </c>
      <c r="EI189" s="58">
        <v>2702.8580000000002</v>
      </c>
      <c r="EJ189" s="58"/>
      <c r="EK189" s="58"/>
      <c r="EL189" s="58">
        <v>2577.4050000000002</v>
      </c>
      <c r="EM189" s="58">
        <v>3245.5010000000002</v>
      </c>
      <c r="EN189" s="58"/>
      <c r="EO189" s="58"/>
      <c r="EP189" s="58"/>
      <c r="EQ189" s="58">
        <v>1687.4770000000001</v>
      </c>
      <c r="ER189" s="58">
        <v>2553.6489999999999</v>
      </c>
      <c r="ES189" s="58">
        <v>2700.9960000000001</v>
      </c>
      <c r="ET189" s="58">
        <v>1043.2180000000001</v>
      </c>
      <c r="EU189" s="58"/>
      <c r="EV189" s="58">
        <v>2452.4549999999999</v>
      </c>
      <c r="EW189" s="58">
        <v>1753.7670000000001</v>
      </c>
      <c r="EX189" s="58">
        <v>2578.029</v>
      </c>
      <c r="EY189" s="58"/>
      <c r="EZ189" s="58">
        <v>1915.8589999999999</v>
      </c>
      <c r="FA189" s="58">
        <v>3560.59</v>
      </c>
      <c r="FB189" s="58">
        <v>2513.5500000000002</v>
      </c>
      <c r="FC189" s="58"/>
      <c r="FD189" s="58">
        <v>2987.8290000000002</v>
      </c>
      <c r="FE189" s="58"/>
      <c r="FF189" s="58"/>
      <c r="FG189" s="58">
        <v>1523.1610000000001</v>
      </c>
      <c r="FH189" s="58">
        <v>2738.6550000000002</v>
      </c>
      <c r="FI189" s="58">
        <v>3010.0830000000001</v>
      </c>
      <c r="FJ189" s="58"/>
      <c r="FK189" s="58">
        <v>1668.355</v>
      </c>
      <c r="FL189" s="58">
        <v>7689.6379999999999</v>
      </c>
      <c r="FM189" s="58"/>
      <c r="FN189" s="58">
        <v>1826.931</v>
      </c>
      <c r="FO189" s="58">
        <v>2193.5940000000001</v>
      </c>
      <c r="FP189" s="58"/>
      <c r="FQ189" s="58"/>
      <c r="FR189" s="58"/>
      <c r="FS189" s="58">
        <v>2263.2640000000001</v>
      </c>
      <c r="FT189" s="58">
        <v>2974.2689999999998</v>
      </c>
      <c r="FU189" s="58">
        <v>1972.6110000000001</v>
      </c>
      <c r="FV189" s="58"/>
      <c r="FW189" s="58"/>
      <c r="FX189" s="58"/>
      <c r="FY189" s="58">
        <v>4808.4229999999998</v>
      </c>
      <c r="FZ189" s="58"/>
      <c r="GA189" s="58"/>
      <c r="GB189" s="58"/>
      <c r="GC189" s="58"/>
      <c r="GD189" s="58"/>
      <c r="GE189" s="58"/>
      <c r="GF189" s="58">
        <v>1900.6679999999999</v>
      </c>
      <c r="GG189" s="58"/>
      <c r="GH189" s="58"/>
      <c r="GI189" s="58">
        <v>2465.5369999999998</v>
      </c>
      <c r="GJ189" s="58">
        <v>1616.0239999999999</v>
      </c>
      <c r="GK189" s="58">
        <v>1934.8119999999999</v>
      </c>
      <c r="GL189" s="58">
        <v>1817.3109999999999</v>
      </c>
      <c r="GM189" s="58"/>
      <c r="GN189" s="58"/>
      <c r="GO189" s="58"/>
      <c r="GP189" s="58">
        <v>664.0933</v>
      </c>
      <c r="GQ189" s="58">
        <v>4362.7560000000003</v>
      </c>
      <c r="GR189" s="58">
        <v>2986.3130000000001</v>
      </c>
      <c r="GS189" s="58">
        <v>3029.5949999999998</v>
      </c>
      <c r="GT189" s="58"/>
      <c r="GU189" s="58">
        <v>1501.452</v>
      </c>
      <c r="GV189" s="58">
        <v>6685.6040000000003</v>
      </c>
      <c r="GW189" s="58"/>
      <c r="GX189" s="58">
        <v>11995.67</v>
      </c>
      <c r="GY189" s="58">
        <v>1862</v>
      </c>
      <c r="GZ189" s="58"/>
      <c r="HA189" s="58"/>
      <c r="HB189" s="58"/>
      <c r="HC189" s="58"/>
      <c r="HD189" s="58">
        <v>1641.441</v>
      </c>
      <c r="HE189" s="58">
        <v>2288.384</v>
      </c>
      <c r="HF189" s="58">
        <v>1874.64</v>
      </c>
      <c r="HG189" s="58"/>
      <c r="HH189" s="58">
        <v>7865.3109999999997</v>
      </c>
      <c r="HI189" s="58">
        <v>8595.5750000000007</v>
      </c>
      <c r="HJ189" s="58"/>
      <c r="HK189" s="58"/>
      <c r="HL189" s="58">
        <v>2115.17</v>
      </c>
      <c r="HM189" s="58"/>
      <c r="HN189" s="58"/>
      <c r="HO189" s="58"/>
      <c r="HP189" s="58"/>
      <c r="HQ189" s="58">
        <v>1772.1179999999999</v>
      </c>
      <c r="HR189" s="58">
        <v>5403.8410000000003</v>
      </c>
      <c r="HS189" s="58"/>
      <c r="HT189" s="2"/>
    </row>
    <row r="190" spans="1:228" x14ac:dyDescent="0.75">
      <c r="A190" s="95">
        <f t="shared" si="15"/>
        <v>1055</v>
      </c>
      <c r="B190" s="2" t="str">
        <f t="shared" si="15"/>
        <v>Meat indigenous, pig</v>
      </c>
      <c r="C190" s="60">
        <f t="shared" si="14"/>
        <v>0</v>
      </c>
      <c r="D190" s="40" t="str">
        <f t="shared" si="16"/>
        <v/>
      </c>
      <c r="E190" s="40" t="str">
        <f t="shared" si="16"/>
        <v/>
      </c>
      <c r="F190" s="40" t="str">
        <f t="shared" si="16"/>
        <v/>
      </c>
      <c r="G190" s="40" t="str">
        <f t="shared" si="16"/>
        <v/>
      </c>
      <c r="H190" s="40" t="str">
        <f t="shared" si="16"/>
        <v/>
      </c>
      <c r="I190" s="40" t="str">
        <f t="shared" si="16"/>
        <v/>
      </c>
      <c r="J190" s="40" t="str">
        <f t="shared" si="16"/>
        <v/>
      </c>
      <c r="K190" s="40" t="str">
        <f t="shared" si="16"/>
        <v/>
      </c>
      <c r="L190" s="2"/>
      <c r="M190" s="70" t="s">
        <v>613</v>
      </c>
      <c r="N190" s="70" t="s">
        <v>675</v>
      </c>
      <c r="O190" s="2" t="s">
        <v>4</v>
      </c>
      <c r="P190" s="58">
        <v>1055</v>
      </c>
      <c r="Q190" s="58" t="s">
        <v>964</v>
      </c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  <c r="BD190" s="58"/>
      <c r="BE190" s="58"/>
      <c r="BF190" s="58"/>
      <c r="BG190" s="58"/>
      <c r="BH190" s="58"/>
      <c r="BI190" s="58"/>
      <c r="BJ190" s="58"/>
      <c r="BK190" s="58"/>
      <c r="BL190" s="58"/>
      <c r="BM190" s="58"/>
      <c r="BN190" s="58"/>
      <c r="BO190" s="58"/>
      <c r="BP190" s="58"/>
      <c r="BQ190" s="58"/>
      <c r="BR190" s="58"/>
      <c r="BS190" s="58"/>
      <c r="BT190" s="58"/>
      <c r="BU190" s="58"/>
      <c r="BV190" s="58"/>
      <c r="BW190" s="58"/>
      <c r="BX190" s="58"/>
      <c r="BY190" s="58"/>
      <c r="BZ190" s="58"/>
      <c r="CA190" s="58"/>
      <c r="CB190" s="58"/>
      <c r="CC190" s="58"/>
      <c r="CD190" s="58"/>
      <c r="CE190" s="58"/>
      <c r="CF190" s="58"/>
      <c r="CG190" s="58"/>
      <c r="CH190" s="58"/>
      <c r="CI190" s="58"/>
      <c r="CJ190" s="58"/>
      <c r="CK190" s="58"/>
      <c r="CL190" s="58"/>
      <c r="CM190" s="58"/>
      <c r="CN190" s="58"/>
      <c r="CO190" s="58"/>
      <c r="CP190" s="58"/>
      <c r="CQ190" s="58"/>
      <c r="CR190" s="58"/>
      <c r="CS190" s="58"/>
      <c r="CT190" s="58"/>
      <c r="CU190" s="58"/>
      <c r="CV190" s="58"/>
      <c r="CW190" s="58"/>
      <c r="CX190" s="58"/>
      <c r="CY190" s="58"/>
      <c r="CZ190" s="58"/>
      <c r="DA190" s="58"/>
      <c r="DB190" s="58"/>
      <c r="DC190" s="58"/>
      <c r="DD190" s="58"/>
      <c r="DE190" s="58"/>
      <c r="DF190" s="58"/>
      <c r="DG190" s="58"/>
      <c r="DH190" s="58"/>
      <c r="DI190" s="58"/>
      <c r="DJ190" s="58"/>
      <c r="DK190" s="58"/>
      <c r="DL190" s="58"/>
      <c r="DM190" s="58"/>
      <c r="DN190" s="58"/>
      <c r="DO190" s="58"/>
      <c r="DP190" s="58"/>
      <c r="DQ190" s="58"/>
      <c r="DR190" s="58"/>
      <c r="DS190" s="58"/>
      <c r="DT190" s="58"/>
      <c r="DU190" s="58"/>
      <c r="DV190" s="58"/>
      <c r="DW190" s="58"/>
      <c r="DX190" s="58"/>
      <c r="DY190" s="58"/>
      <c r="DZ190" s="58"/>
      <c r="EA190" s="58"/>
      <c r="EB190" s="58"/>
      <c r="EC190" s="58"/>
      <c r="ED190" s="58"/>
      <c r="EE190" s="58"/>
      <c r="EF190" s="58"/>
      <c r="EG190" s="58"/>
      <c r="EH190" s="58"/>
      <c r="EI190" s="58"/>
      <c r="EJ190" s="58"/>
      <c r="EK190" s="58"/>
      <c r="EL190" s="58"/>
      <c r="EM190" s="58"/>
      <c r="EN190" s="58"/>
      <c r="EO190" s="58"/>
      <c r="EP190" s="58"/>
      <c r="EQ190" s="58"/>
      <c r="ER190" s="58"/>
      <c r="ES190" s="58"/>
      <c r="ET190" s="58"/>
      <c r="EU190" s="58"/>
      <c r="EV190" s="58"/>
      <c r="EW190" s="58"/>
      <c r="EX190" s="58"/>
      <c r="EY190" s="58"/>
      <c r="EZ190" s="58"/>
      <c r="FA190" s="58"/>
      <c r="FB190" s="58"/>
      <c r="FC190" s="58"/>
      <c r="FD190" s="58"/>
      <c r="FE190" s="58"/>
      <c r="FF190" s="58"/>
      <c r="FG190" s="58"/>
      <c r="FH190" s="58"/>
      <c r="FI190" s="58"/>
      <c r="FJ190" s="58"/>
      <c r="FK190" s="58"/>
      <c r="FL190" s="58"/>
      <c r="FM190" s="58"/>
      <c r="FN190" s="58"/>
      <c r="FO190" s="58"/>
      <c r="FP190" s="58"/>
      <c r="FQ190" s="58"/>
      <c r="FR190" s="58"/>
      <c r="FS190" s="58"/>
      <c r="FT190" s="58"/>
      <c r="FU190" s="58"/>
      <c r="FV190" s="58"/>
      <c r="FW190" s="58"/>
      <c r="FX190" s="58"/>
      <c r="FY190" s="58"/>
      <c r="FZ190" s="58"/>
      <c r="GA190" s="58"/>
      <c r="GB190" s="58"/>
      <c r="GC190" s="58"/>
      <c r="GD190" s="58"/>
      <c r="GE190" s="58"/>
      <c r="GF190" s="58"/>
      <c r="GG190" s="58"/>
      <c r="GH190" s="58"/>
      <c r="GI190" s="58"/>
      <c r="GJ190" s="58"/>
      <c r="GK190" s="58"/>
      <c r="GL190" s="58"/>
      <c r="GM190" s="58"/>
      <c r="GN190" s="58"/>
      <c r="GO190" s="58"/>
      <c r="GP190" s="58"/>
      <c r="GQ190" s="58"/>
      <c r="GR190" s="58"/>
      <c r="GS190" s="58"/>
      <c r="GT190" s="58"/>
      <c r="GU190" s="58"/>
      <c r="GV190" s="58"/>
      <c r="GW190" s="58"/>
      <c r="GX190" s="58"/>
      <c r="GY190" s="58"/>
      <c r="GZ190" s="58"/>
      <c r="HA190" s="58"/>
      <c r="HB190" s="58"/>
      <c r="HC190" s="58"/>
      <c r="HD190" s="58"/>
      <c r="HE190" s="58"/>
      <c r="HF190" s="58"/>
      <c r="HG190" s="58"/>
      <c r="HH190" s="58"/>
      <c r="HI190" s="58"/>
      <c r="HJ190" s="58"/>
      <c r="HK190" s="58"/>
      <c r="HL190" s="58"/>
      <c r="HM190" s="58"/>
      <c r="HN190" s="58"/>
      <c r="HO190" s="58"/>
      <c r="HP190" s="58"/>
      <c r="HQ190" s="58"/>
      <c r="HR190" s="58"/>
      <c r="HS190" s="58"/>
      <c r="HT190" s="2"/>
    </row>
    <row r="191" spans="1:228" x14ac:dyDescent="0.75">
      <c r="A191" s="95">
        <f t="shared" si="15"/>
        <v>1056</v>
      </c>
      <c r="B191" s="2" t="str">
        <f t="shared" si="15"/>
        <v>Meat live weight, pig</v>
      </c>
      <c r="C191" s="60">
        <f t="shared" si="14"/>
        <v>0</v>
      </c>
      <c r="D191" s="40" t="str">
        <f t="shared" si="16"/>
        <v/>
      </c>
      <c r="E191" s="40" t="str">
        <f t="shared" si="16"/>
        <v/>
      </c>
      <c r="F191" s="40" t="str">
        <f t="shared" si="16"/>
        <v/>
      </c>
      <c r="G191" s="40" t="str">
        <f t="shared" si="16"/>
        <v/>
      </c>
      <c r="H191" s="40" t="str">
        <f t="shared" si="16"/>
        <v/>
      </c>
      <c r="I191" s="40" t="str">
        <f t="shared" si="16"/>
        <v/>
      </c>
      <c r="J191" s="40" t="str">
        <f t="shared" si="16"/>
        <v/>
      </c>
      <c r="K191" s="40" t="str">
        <f t="shared" ref="E191:K197" si="17">IF(SUMIF($R$4:$HS$4,K$4,$R191:$HS191)=0,"",SUMIF($R$4:$HS$4,K$4,$R191:$HS191))</f>
        <v/>
      </c>
      <c r="L191" s="2"/>
      <c r="M191" s="70" t="s">
        <v>615</v>
      </c>
      <c r="N191" s="70" t="s">
        <v>676</v>
      </c>
      <c r="O191" s="2" t="s">
        <v>4</v>
      </c>
      <c r="P191" s="58">
        <v>1056</v>
      </c>
      <c r="Q191" s="58" t="s">
        <v>965</v>
      </c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  <c r="BC191" s="58"/>
      <c r="BD191" s="58"/>
      <c r="BE191" s="58"/>
      <c r="BF191" s="58"/>
      <c r="BG191" s="58"/>
      <c r="BH191" s="58"/>
      <c r="BI191" s="58"/>
      <c r="BJ191" s="58"/>
      <c r="BK191" s="58"/>
      <c r="BL191" s="58"/>
      <c r="BM191" s="58"/>
      <c r="BN191" s="58"/>
      <c r="BO191" s="58"/>
      <c r="BP191" s="58"/>
      <c r="BQ191" s="58"/>
      <c r="BR191" s="58"/>
      <c r="BS191" s="58"/>
      <c r="BT191" s="58"/>
      <c r="BU191" s="58"/>
      <c r="BV191" s="58"/>
      <c r="BW191" s="58"/>
      <c r="BX191" s="58"/>
      <c r="BY191" s="58"/>
      <c r="BZ191" s="58"/>
      <c r="CA191" s="58"/>
      <c r="CB191" s="58"/>
      <c r="CC191" s="58"/>
      <c r="CD191" s="58"/>
      <c r="CE191" s="58"/>
      <c r="CF191" s="58"/>
      <c r="CG191" s="58"/>
      <c r="CH191" s="58"/>
      <c r="CI191" s="58"/>
      <c r="CJ191" s="58"/>
      <c r="CK191" s="58"/>
      <c r="CL191" s="58"/>
      <c r="CM191" s="58"/>
      <c r="CN191" s="58"/>
      <c r="CO191" s="58"/>
      <c r="CP191" s="58"/>
      <c r="CQ191" s="58"/>
      <c r="CR191" s="58"/>
      <c r="CS191" s="58"/>
      <c r="CT191" s="58"/>
      <c r="CU191" s="58"/>
      <c r="CV191" s="58"/>
      <c r="CW191" s="58"/>
      <c r="CX191" s="58"/>
      <c r="CY191" s="58"/>
      <c r="CZ191" s="58"/>
      <c r="DA191" s="58"/>
      <c r="DB191" s="58"/>
      <c r="DC191" s="58"/>
      <c r="DD191" s="58"/>
      <c r="DE191" s="58"/>
      <c r="DF191" s="58"/>
      <c r="DG191" s="58"/>
      <c r="DH191" s="58"/>
      <c r="DI191" s="58"/>
      <c r="DJ191" s="58"/>
      <c r="DK191" s="58"/>
      <c r="DL191" s="58"/>
      <c r="DM191" s="58"/>
      <c r="DN191" s="58"/>
      <c r="DO191" s="58"/>
      <c r="DP191" s="58"/>
      <c r="DQ191" s="58"/>
      <c r="DR191" s="58"/>
      <c r="DS191" s="58"/>
      <c r="DT191" s="58"/>
      <c r="DU191" s="58"/>
      <c r="DV191" s="58"/>
      <c r="DW191" s="58"/>
      <c r="DX191" s="58"/>
      <c r="DY191" s="58"/>
      <c r="DZ191" s="58"/>
      <c r="EA191" s="58"/>
      <c r="EB191" s="58"/>
      <c r="EC191" s="58"/>
      <c r="ED191" s="58"/>
      <c r="EE191" s="58"/>
      <c r="EF191" s="58"/>
      <c r="EG191" s="58"/>
      <c r="EH191" s="58"/>
      <c r="EI191" s="58"/>
      <c r="EJ191" s="58"/>
      <c r="EK191" s="58"/>
      <c r="EL191" s="58"/>
      <c r="EM191" s="58"/>
      <c r="EN191" s="58"/>
      <c r="EO191" s="58"/>
      <c r="EP191" s="58"/>
      <c r="EQ191" s="58"/>
      <c r="ER191" s="58"/>
      <c r="ES191" s="58"/>
      <c r="ET191" s="58"/>
      <c r="EU191" s="58"/>
      <c r="EV191" s="58"/>
      <c r="EW191" s="58"/>
      <c r="EX191" s="58"/>
      <c r="EY191" s="58"/>
      <c r="EZ191" s="58"/>
      <c r="FA191" s="58"/>
      <c r="FB191" s="58"/>
      <c r="FC191" s="58"/>
      <c r="FD191" s="58"/>
      <c r="FE191" s="58"/>
      <c r="FF191" s="58"/>
      <c r="FG191" s="58"/>
      <c r="FH191" s="58"/>
      <c r="FI191" s="58"/>
      <c r="FJ191" s="58"/>
      <c r="FK191" s="58"/>
      <c r="FL191" s="58"/>
      <c r="FM191" s="58"/>
      <c r="FN191" s="58"/>
      <c r="FO191" s="58"/>
      <c r="FP191" s="58"/>
      <c r="FQ191" s="58"/>
      <c r="FR191" s="58"/>
      <c r="FS191" s="58"/>
      <c r="FT191" s="58"/>
      <c r="FU191" s="58"/>
      <c r="FV191" s="58"/>
      <c r="FW191" s="58"/>
      <c r="FX191" s="58"/>
      <c r="FY191" s="58"/>
      <c r="FZ191" s="58"/>
      <c r="GA191" s="58"/>
      <c r="GB191" s="58"/>
      <c r="GC191" s="58"/>
      <c r="GD191" s="58"/>
      <c r="GE191" s="58"/>
      <c r="GF191" s="58"/>
      <c r="GG191" s="58"/>
      <c r="GH191" s="58"/>
      <c r="GI191" s="58"/>
      <c r="GJ191" s="58"/>
      <c r="GK191" s="58"/>
      <c r="GL191" s="58"/>
      <c r="GM191" s="58"/>
      <c r="GN191" s="58"/>
      <c r="GO191" s="58"/>
      <c r="GP191" s="58"/>
      <c r="GQ191" s="58"/>
      <c r="GR191" s="58"/>
      <c r="GS191" s="58"/>
      <c r="GT191" s="58"/>
      <c r="GU191" s="58"/>
      <c r="GV191" s="58"/>
      <c r="GW191" s="58"/>
      <c r="GX191" s="58"/>
      <c r="GY191" s="58"/>
      <c r="GZ191" s="58"/>
      <c r="HA191" s="58"/>
      <c r="HB191" s="58"/>
      <c r="HC191" s="58"/>
      <c r="HD191" s="58"/>
      <c r="HE191" s="58"/>
      <c r="HF191" s="58"/>
      <c r="HG191" s="58"/>
      <c r="HH191" s="58"/>
      <c r="HI191" s="58"/>
      <c r="HJ191" s="58"/>
      <c r="HK191" s="58"/>
      <c r="HL191" s="58"/>
      <c r="HM191" s="58"/>
      <c r="HN191" s="58"/>
      <c r="HO191" s="58"/>
      <c r="HP191" s="58"/>
      <c r="HQ191" s="58"/>
      <c r="HR191" s="58"/>
      <c r="HS191" s="58"/>
      <c r="HT191" s="2"/>
    </row>
    <row r="192" spans="1:228" x14ac:dyDescent="0.75">
      <c r="A192" s="95">
        <f t="shared" si="15"/>
        <v>1058</v>
      </c>
      <c r="B192" s="2" t="str">
        <f t="shared" si="15"/>
        <v>Meat, chicken</v>
      </c>
      <c r="C192" s="60">
        <f t="shared" si="14"/>
        <v>1879.832375</v>
      </c>
      <c r="D192" s="40">
        <f t="shared" ref="D192:K229" si="18">IF(SUMIF($R$4:$HS$4,D$4,$R192:$HS192)=0,"",SUMIF($R$4:$HS$4,D$4,$R192:$HS192))</f>
        <v>343.06450000000001</v>
      </c>
      <c r="E192" s="40">
        <f t="shared" si="17"/>
        <v>2400.922</v>
      </c>
      <c r="F192" s="40">
        <f t="shared" si="17"/>
        <v>1925.578</v>
      </c>
      <c r="G192" s="40">
        <f t="shared" si="17"/>
        <v>2849.7649999999999</v>
      </c>
      <c r="H192" s="40" t="str">
        <f t="shared" si="17"/>
        <v/>
      </c>
      <c r="I192" s="40" t="str">
        <f t="shared" si="17"/>
        <v/>
      </c>
      <c r="J192" s="40" t="str">
        <f t="shared" si="17"/>
        <v/>
      </c>
      <c r="K192" s="40" t="str">
        <f t="shared" si="17"/>
        <v/>
      </c>
      <c r="L192" s="2"/>
      <c r="M192" s="70" t="s">
        <v>545</v>
      </c>
      <c r="N192" s="70" t="s">
        <v>632</v>
      </c>
      <c r="O192" s="2" t="s">
        <v>4</v>
      </c>
      <c r="P192" s="58">
        <v>1058</v>
      </c>
      <c r="Q192" s="58" t="s">
        <v>966</v>
      </c>
      <c r="R192" s="58"/>
      <c r="S192" s="58"/>
      <c r="T192" s="58">
        <v>4201.866</v>
      </c>
      <c r="U192" s="58"/>
      <c r="V192" s="58">
        <v>1339.1690000000001</v>
      </c>
      <c r="W192" s="58">
        <v>3874.7170000000001</v>
      </c>
      <c r="X192" s="58"/>
      <c r="Y192" s="58">
        <v>2709.6529999999998</v>
      </c>
      <c r="Z192" s="58">
        <v>1553.7619999999999</v>
      </c>
      <c r="AA192" s="58">
        <v>2581.808</v>
      </c>
      <c r="AB192" s="58">
        <v>2432.3490000000002</v>
      </c>
      <c r="AC192" s="58">
        <v>8113.8760000000002</v>
      </c>
      <c r="AD192" s="58">
        <v>1466.9369999999999</v>
      </c>
      <c r="AE192" s="58"/>
      <c r="AF192" s="58">
        <v>1914.338</v>
      </c>
      <c r="AG192" s="58">
        <v>1276.905</v>
      </c>
      <c r="AH192" s="58">
        <v>1654.893</v>
      </c>
      <c r="AI192" s="58"/>
      <c r="AJ192" s="58"/>
      <c r="AK192" s="58">
        <v>1149.3499999999999</v>
      </c>
      <c r="AL192" s="58">
        <v>1500.5450000000001</v>
      </c>
      <c r="AM192" s="58">
        <v>2849.7649999999999</v>
      </c>
      <c r="AN192" s="58"/>
      <c r="AO192" s="58">
        <v>1452.547</v>
      </c>
      <c r="AP192" s="58">
        <v>2043.789</v>
      </c>
      <c r="AQ192" s="58">
        <v>3175.1979999999999</v>
      </c>
      <c r="AR192" s="58">
        <v>4500.32</v>
      </c>
      <c r="AS192" s="58">
        <v>6074.174</v>
      </c>
      <c r="AT192" s="58"/>
      <c r="AU192" s="58"/>
      <c r="AV192" s="58">
        <v>2109.2640000000001</v>
      </c>
      <c r="AW192" s="58">
        <v>3748.4290000000001</v>
      </c>
      <c r="AX192" s="58">
        <v>1736.0530000000001</v>
      </c>
      <c r="AY192" s="58">
        <v>1882.5450000000001</v>
      </c>
      <c r="AZ192" s="58">
        <v>3299.2</v>
      </c>
      <c r="BA192" s="58">
        <v>3210.346</v>
      </c>
      <c r="BB192" s="58"/>
      <c r="BC192" s="58">
        <v>3322.299</v>
      </c>
      <c r="BD192" s="58">
        <v>7391.78</v>
      </c>
      <c r="BE192" s="58">
        <v>2039.7819999999999</v>
      </c>
      <c r="BF192" s="58"/>
      <c r="BG192" s="58">
        <v>5259.3530000000001</v>
      </c>
      <c r="BH192" s="58">
        <v>343.06450000000001</v>
      </c>
      <c r="BI192" s="58"/>
      <c r="BJ192" s="58"/>
      <c r="BK192" s="58">
        <v>3222.944</v>
      </c>
      <c r="BL192" s="58">
        <v>1745.846</v>
      </c>
      <c r="BM192" s="58"/>
      <c r="BN192" s="58"/>
      <c r="BO192" s="58">
        <v>1348.2670000000001</v>
      </c>
      <c r="BP192" s="58">
        <v>1521.896</v>
      </c>
      <c r="BQ192" s="58">
        <v>2723.1579999999999</v>
      </c>
      <c r="BR192" s="58">
        <v>2571.63</v>
      </c>
      <c r="BS192" s="58">
        <v>2349.8519999999999</v>
      </c>
      <c r="BT192" s="58">
        <v>11846.6</v>
      </c>
      <c r="BU192" s="58"/>
      <c r="BV192" s="58">
        <v>1272.2370000000001</v>
      </c>
      <c r="BW192" s="58">
        <v>1835.913</v>
      </c>
      <c r="BX192" s="58">
        <v>3808.7269999999999</v>
      </c>
      <c r="BY192" s="58">
        <v>1629.077</v>
      </c>
      <c r="BZ192" s="58">
        <v>3181.337</v>
      </c>
      <c r="CA192" s="58">
        <v>1832.5029999999999</v>
      </c>
      <c r="CB192" s="58"/>
      <c r="CC192" s="58"/>
      <c r="CD192" s="58"/>
      <c r="CE192" s="58">
        <v>1682.1659999999999</v>
      </c>
      <c r="CF192" s="58">
        <v>1961.1320000000001</v>
      </c>
      <c r="CG192" s="58">
        <v>565.55560000000003</v>
      </c>
      <c r="CH192" s="58">
        <v>3873.43</v>
      </c>
      <c r="CI192" s="58"/>
      <c r="CJ192" s="58">
        <v>3137.6460000000002</v>
      </c>
      <c r="CK192" s="58">
        <v>3116.241</v>
      </c>
      <c r="CL192" s="58">
        <v>17707.21</v>
      </c>
      <c r="CM192" s="58">
        <v>2288.6179999999999</v>
      </c>
      <c r="CN192" s="58">
        <v>5875.8860000000004</v>
      </c>
      <c r="CO192" s="58"/>
      <c r="CP192" s="58"/>
      <c r="CQ192" s="58"/>
      <c r="CR192" s="58"/>
      <c r="CS192" s="58">
        <v>1958.7929999999999</v>
      </c>
      <c r="CT192" s="58">
        <v>1554.32</v>
      </c>
      <c r="CU192" s="58"/>
      <c r="CV192" s="58">
        <v>1575.299</v>
      </c>
      <c r="CW192" s="58">
        <v>3443.3980000000001</v>
      </c>
      <c r="CX192" s="58">
        <v>2736.1709999999998</v>
      </c>
      <c r="CY192" s="58">
        <v>1499.296</v>
      </c>
      <c r="CZ192" s="58">
        <v>4203.4650000000001</v>
      </c>
      <c r="DA192" s="58"/>
      <c r="DB192" s="58">
        <v>3974.9189999999999</v>
      </c>
      <c r="DC192" s="58">
        <v>2160.9319999999998</v>
      </c>
      <c r="DD192" s="58">
        <v>2115.7440000000001</v>
      </c>
      <c r="DE192" s="58">
        <v>624.97739999999999</v>
      </c>
      <c r="DF192" s="58">
        <v>3943.6109999999999</v>
      </c>
      <c r="DG192" s="58">
        <v>2957.27</v>
      </c>
      <c r="DH192" s="58">
        <v>1328.0840000000001</v>
      </c>
      <c r="DI192" s="58">
        <v>4311.1660000000002</v>
      </c>
      <c r="DJ192" s="58">
        <v>2574.7660000000001</v>
      </c>
      <c r="DK192" s="58">
        <v>3973.7979999999998</v>
      </c>
      <c r="DL192" s="58"/>
      <c r="DM192" s="58"/>
      <c r="DN192" s="58">
        <v>2797.9859999999999</v>
      </c>
      <c r="DO192" s="58"/>
      <c r="DP192" s="58">
        <v>4486.8950000000004</v>
      </c>
      <c r="DQ192" s="58">
        <v>2188.8009999999999</v>
      </c>
      <c r="DR192" s="58"/>
      <c r="DS192" s="58"/>
      <c r="DT192" s="58">
        <v>5667.1419999999998</v>
      </c>
      <c r="DU192" s="58"/>
      <c r="DV192" s="58">
        <v>2367.1849999999999</v>
      </c>
      <c r="DW192" s="58"/>
      <c r="DX192" s="58">
        <v>1381.5309999999999</v>
      </c>
      <c r="DY192" s="58">
        <v>5554.5079999999998</v>
      </c>
      <c r="DZ192" s="58">
        <v>2083.2890000000002</v>
      </c>
      <c r="EA192" s="58">
        <v>1665.4549999999999</v>
      </c>
      <c r="EB192" s="58">
        <v>1766.433</v>
      </c>
      <c r="EC192" s="58">
        <v>3384.9949999999999</v>
      </c>
      <c r="ED192" s="58"/>
      <c r="EE192" s="58">
        <v>1925.578</v>
      </c>
      <c r="EF192" s="58"/>
      <c r="EG192" s="58">
        <v>731.45950000000005</v>
      </c>
      <c r="EH192" s="58">
        <v>4172.8739999999998</v>
      </c>
      <c r="EI192" s="58">
        <v>1439.671</v>
      </c>
      <c r="EJ192" s="58"/>
      <c r="EK192" s="58"/>
      <c r="EL192" s="58">
        <v>934.37969999999996</v>
      </c>
      <c r="EM192" s="58">
        <v>3777.8980000000001</v>
      </c>
      <c r="EN192" s="58"/>
      <c r="EO192" s="58"/>
      <c r="EP192" s="58"/>
      <c r="EQ192" s="58">
        <v>2004.5820000000001</v>
      </c>
      <c r="ER192" s="58">
        <v>5420.2380000000003</v>
      </c>
      <c r="ES192" s="58">
        <v>2070.3389999999999</v>
      </c>
      <c r="ET192" s="58">
        <v>1532.3</v>
      </c>
      <c r="EU192" s="58"/>
      <c r="EV192" s="58">
        <v>4135.2979999999998</v>
      </c>
      <c r="EW192" s="58">
        <v>2415.1529999999998</v>
      </c>
      <c r="EX192" s="58">
        <v>2400.922</v>
      </c>
      <c r="EY192" s="58"/>
      <c r="EZ192" s="58">
        <v>1313.7249999999999</v>
      </c>
      <c r="FA192" s="58">
        <v>2663.9879999999998</v>
      </c>
      <c r="FB192" s="58">
        <v>2496.5430000000001</v>
      </c>
      <c r="FC192" s="58"/>
      <c r="FD192" s="58">
        <v>1916.2529999999999</v>
      </c>
      <c r="FE192" s="58"/>
      <c r="FF192" s="58">
        <v>2683.1660000000002</v>
      </c>
      <c r="FG192" s="58">
        <v>6863.97</v>
      </c>
      <c r="FH192" s="58">
        <v>2564.3670000000002</v>
      </c>
      <c r="FI192" s="58">
        <v>2654.058</v>
      </c>
      <c r="FJ192" s="58"/>
      <c r="FK192" s="58">
        <v>1420.749</v>
      </c>
      <c r="FL192" s="58">
        <v>1067.6690000000001</v>
      </c>
      <c r="FM192" s="58"/>
      <c r="FN192" s="58">
        <v>669.83500000000004</v>
      </c>
      <c r="FO192" s="58">
        <v>6394.2669999999998</v>
      </c>
      <c r="FP192" s="58"/>
      <c r="FQ192" s="58">
        <v>2494.2730000000001</v>
      </c>
      <c r="FR192" s="58"/>
      <c r="FS192" s="58">
        <v>1987.4390000000001</v>
      </c>
      <c r="FT192" s="58">
        <v>1706.412</v>
      </c>
      <c r="FU192" s="58">
        <v>5407.7129999999997</v>
      </c>
      <c r="FV192" s="58">
        <v>3485.0039999999999</v>
      </c>
      <c r="FW192" s="58"/>
      <c r="FX192" s="58"/>
      <c r="FY192" s="58">
        <v>2243.0920000000001</v>
      </c>
      <c r="FZ192" s="58"/>
      <c r="GA192" s="58"/>
      <c r="GB192" s="58"/>
      <c r="GC192" s="58"/>
      <c r="GD192" s="58"/>
      <c r="GE192" s="58"/>
      <c r="GF192" s="58">
        <v>1341.7470000000001</v>
      </c>
      <c r="GG192" s="58"/>
      <c r="GH192" s="58"/>
      <c r="GI192" s="58">
        <v>3661.66</v>
      </c>
      <c r="GJ192" s="58">
        <v>1487.222</v>
      </c>
      <c r="GK192" s="58">
        <v>1797.973</v>
      </c>
      <c r="GL192" s="58">
        <v>1694.33</v>
      </c>
      <c r="GM192" s="58"/>
      <c r="GN192" s="58"/>
      <c r="GO192" s="58"/>
      <c r="GP192" s="58">
        <v>2873.33</v>
      </c>
      <c r="GQ192" s="58">
        <v>6615.5609999999997</v>
      </c>
      <c r="GR192" s="58">
        <v>1466.9659999999999</v>
      </c>
      <c r="GS192" s="58">
        <v>2291.7399999999998</v>
      </c>
      <c r="GT192" s="58"/>
      <c r="GU192" s="58">
        <v>3477.654</v>
      </c>
      <c r="GV192" s="58"/>
      <c r="GW192" s="58"/>
      <c r="GX192" s="58">
        <v>3593.7020000000002</v>
      </c>
      <c r="GY192" s="58">
        <v>2499.91</v>
      </c>
      <c r="GZ192" s="58">
        <v>2457.7220000000002</v>
      </c>
      <c r="HA192" s="58"/>
      <c r="HB192" s="58"/>
      <c r="HC192" s="58"/>
      <c r="HD192" s="58">
        <v>1405.9559999999999</v>
      </c>
      <c r="HE192" s="58">
        <v>3700.8910000000001</v>
      </c>
      <c r="HF192" s="58">
        <v>1663.9179999999999</v>
      </c>
      <c r="HG192" s="58"/>
      <c r="HH192" s="58">
        <v>5230.6000000000004</v>
      </c>
      <c r="HI192" s="58">
        <v>5427.2860000000001</v>
      </c>
      <c r="HJ192" s="58"/>
      <c r="HK192" s="58"/>
      <c r="HL192" s="58">
        <v>4298.625</v>
      </c>
      <c r="HM192" s="58"/>
      <c r="HN192" s="58"/>
      <c r="HO192" s="58"/>
      <c r="HP192" s="58">
        <v>4024.703</v>
      </c>
      <c r="HQ192" s="58">
        <v>1759.902</v>
      </c>
      <c r="HR192" s="58">
        <v>2291.2750000000001</v>
      </c>
      <c r="HS192" s="58"/>
      <c r="HT192" s="2"/>
    </row>
    <row r="193" spans="1:228" x14ac:dyDescent="0.75">
      <c r="A193" s="95">
        <f t="shared" si="15"/>
        <v>1062</v>
      </c>
      <c r="B193" s="2" t="str">
        <f t="shared" si="15"/>
        <v>Eggs, hen, in shell</v>
      </c>
      <c r="C193" s="60">
        <f t="shared" si="14"/>
        <v>1306.736075</v>
      </c>
      <c r="D193" s="40">
        <f t="shared" si="18"/>
        <v>553.8193</v>
      </c>
      <c r="E193" s="40">
        <f t="shared" si="17"/>
        <v>1713.5039999999999</v>
      </c>
      <c r="F193" s="40">
        <f t="shared" si="17"/>
        <v>1221.3130000000001</v>
      </c>
      <c r="G193" s="40">
        <f t="shared" si="17"/>
        <v>1738.308</v>
      </c>
      <c r="H193" s="40" t="str">
        <f t="shared" si="17"/>
        <v/>
      </c>
      <c r="I193" s="40" t="str">
        <f t="shared" si="17"/>
        <v/>
      </c>
      <c r="J193" s="40" t="str">
        <f t="shared" si="17"/>
        <v/>
      </c>
      <c r="K193" s="40" t="str">
        <f t="shared" si="17"/>
        <v/>
      </c>
      <c r="L193" s="2"/>
      <c r="M193" s="70" t="s">
        <v>617</v>
      </c>
      <c r="N193" s="70" t="s">
        <v>677</v>
      </c>
      <c r="O193" s="2" t="s">
        <v>4</v>
      </c>
      <c r="P193" s="58">
        <v>1062</v>
      </c>
      <c r="Q193" s="58" t="s">
        <v>967</v>
      </c>
      <c r="R193" s="58"/>
      <c r="S193" s="58"/>
      <c r="T193" s="58">
        <v>3050.6390000000001</v>
      </c>
      <c r="U193" s="58"/>
      <c r="V193" s="58">
        <v>1041.0820000000001</v>
      </c>
      <c r="W193" s="58">
        <v>2399.837</v>
      </c>
      <c r="X193" s="58"/>
      <c r="Y193" s="58">
        <v>6472.326</v>
      </c>
      <c r="Z193" s="58">
        <v>2623.0630000000001</v>
      </c>
      <c r="AA193" s="58">
        <v>2579.3710000000001</v>
      </c>
      <c r="AB193" s="58">
        <v>1153.759</v>
      </c>
      <c r="AC193" s="58">
        <v>5491.7420000000002</v>
      </c>
      <c r="AD193" s="58">
        <v>729.32050000000004</v>
      </c>
      <c r="AE193" s="58"/>
      <c r="AF193" s="58">
        <v>3239.893</v>
      </c>
      <c r="AG193" s="58">
        <v>2284.2170000000001</v>
      </c>
      <c r="AH193" s="58">
        <v>1351.07</v>
      </c>
      <c r="AI193" s="58"/>
      <c r="AJ193" s="58"/>
      <c r="AK193" s="58">
        <v>1671.7909999999999</v>
      </c>
      <c r="AL193" s="58">
        <v>1680.954</v>
      </c>
      <c r="AM193" s="58">
        <v>1738.308</v>
      </c>
      <c r="AN193" s="58"/>
      <c r="AO193" s="58">
        <v>1425.634</v>
      </c>
      <c r="AP193" s="58">
        <v>2257.9679999999998</v>
      </c>
      <c r="AQ193" s="58">
        <v>4627.0590000000002</v>
      </c>
      <c r="AR193" s="58">
        <v>2897.1370000000002</v>
      </c>
      <c r="AS193" s="58">
        <v>3401.9760000000001</v>
      </c>
      <c r="AT193" s="58"/>
      <c r="AU193" s="58"/>
      <c r="AV193" s="58">
        <v>1641.57</v>
      </c>
      <c r="AW193" s="58">
        <v>5374.7290000000003</v>
      </c>
      <c r="AX193" s="58">
        <v>1819.511</v>
      </c>
      <c r="AY193" s="58">
        <v>885.09879999999998</v>
      </c>
      <c r="AZ193" s="58">
        <v>1772.0340000000001</v>
      </c>
      <c r="BA193" s="58">
        <v>2434.4540000000002</v>
      </c>
      <c r="BB193" s="58"/>
      <c r="BC193" s="58">
        <v>2674.8159999999998</v>
      </c>
      <c r="BD193" s="58">
        <v>17218.669999999998</v>
      </c>
      <c r="BE193" s="58">
        <v>1416.8879999999999</v>
      </c>
      <c r="BF193" s="58"/>
      <c r="BG193" s="58">
        <v>4499.0770000000002</v>
      </c>
      <c r="BH193" s="58">
        <v>553.8193</v>
      </c>
      <c r="BI193" s="58"/>
      <c r="BJ193" s="58"/>
      <c r="BK193" s="58">
        <v>2093.3969999999999</v>
      </c>
      <c r="BL193" s="58">
        <v>1416.3520000000001</v>
      </c>
      <c r="BM193" s="58"/>
      <c r="BN193" s="58"/>
      <c r="BO193" s="58">
        <v>1705.789</v>
      </c>
      <c r="BP193" s="58">
        <v>999.62469999999996</v>
      </c>
      <c r="BQ193" s="58">
        <v>1923.193</v>
      </c>
      <c r="BR193" s="58">
        <v>1123.2909999999999</v>
      </c>
      <c r="BS193" s="58">
        <v>2309.0079999999998</v>
      </c>
      <c r="BT193" s="58">
        <v>8955.1560000000009</v>
      </c>
      <c r="BU193" s="58"/>
      <c r="BV193" s="58">
        <v>1489.0050000000001</v>
      </c>
      <c r="BW193" s="58">
        <v>1288.057</v>
      </c>
      <c r="BX193" s="58">
        <v>1869.357</v>
      </c>
      <c r="BY193" s="58">
        <v>1186.7940000000001</v>
      </c>
      <c r="BZ193" s="58">
        <v>3944.3139999999999</v>
      </c>
      <c r="CA193" s="58">
        <v>1404.239</v>
      </c>
      <c r="CB193" s="58"/>
      <c r="CC193" s="58"/>
      <c r="CD193" s="58"/>
      <c r="CE193" s="58">
        <v>1190.268</v>
      </c>
      <c r="CF193" s="58">
        <v>1587.077</v>
      </c>
      <c r="CG193" s="58">
        <v>1097.645</v>
      </c>
      <c r="CH193" s="58">
        <v>1405.9</v>
      </c>
      <c r="CI193" s="58"/>
      <c r="CJ193" s="58">
        <v>1456.443</v>
      </c>
      <c r="CK193" s="58">
        <v>3185.893</v>
      </c>
      <c r="CL193" s="58">
        <v>20816.150000000001</v>
      </c>
      <c r="CM193" s="58">
        <v>3261.1880000000001</v>
      </c>
      <c r="CN193" s="58">
        <v>5740.0519999999997</v>
      </c>
      <c r="CO193" s="58"/>
      <c r="CP193" s="58"/>
      <c r="CQ193" s="58"/>
      <c r="CR193" s="58">
        <v>2760.482</v>
      </c>
      <c r="CS193" s="58">
        <v>2415.4050000000002</v>
      </c>
      <c r="CT193" s="58">
        <v>2018.7239999999999</v>
      </c>
      <c r="CU193" s="58"/>
      <c r="CV193" s="58">
        <v>1262.376</v>
      </c>
      <c r="CW193" s="58">
        <v>4985.1670000000004</v>
      </c>
      <c r="CX193" s="58">
        <v>1014.276</v>
      </c>
      <c r="CY193" s="58">
        <v>1395.15</v>
      </c>
      <c r="CZ193" s="58">
        <v>2479.3739999999998</v>
      </c>
      <c r="DA193" s="58">
        <v>3514.9670000000001</v>
      </c>
      <c r="DB193" s="58">
        <v>3626.3649999999998</v>
      </c>
      <c r="DC193" s="58">
        <v>1119.7429999999999</v>
      </c>
      <c r="DD193" s="58">
        <v>1470.461</v>
      </c>
      <c r="DE193" s="58">
        <v>1331.5060000000001</v>
      </c>
      <c r="DF193" s="58">
        <v>2476.46</v>
      </c>
      <c r="DG193" s="58">
        <v>1952.6610000000001</v>
      </c>
      <c r="DH193" s="58">
        <v>1077.048</v>
      </c>
      <c r="DI193" s="58">
        <v>2265.393</v>
      </c>
      <c r="DJ193" s="58">
        <v>2136.4369999999999</v>
      </c>
      <c r="DK193" s="58">
        <v>1431.4069999999999</v>
      </c>
      <c r="DL193" s="58"/>
      <c r="DM193" s="58">
        <v>7415.3739999999998</v>
      </c>
      <c r="DN193" s="58">
        <v>2034.4259999999999</v>
      </c>
      <c r="DO193" s="58"/>
      <c r="DP193" s="58">
        <v>4343.5680000000002</v>
      </c>
      <c r="DQ193" s="58">
        <v>1836.057</v>
      </c>
      <c r="DR193" s="58"/>
      <c r="DS193" s="58"/>
      <c r="DT193" s="58">
        <v>3745.6039999999998</v>
      </c>
      <c r="DU193" s="58"/>
      <c r="DV193" s="58">
        <v>1519.203</v>
      </c>
      <c r="DW193" s="58"/>
      <c r="DX193" s="58">
        <v>1209.8230000000001</v>
      </c>
      <c r="DY193" s="58">
        <v>3013.9140000000002</v>
      </c>
      <c r="DZ193" s="58">
        <v>555.44010000000003</v>
      </c>
      <c r="EA193" s="58">
        <v>1020.158</v>
      </c>
      <c r="EB193" s="58">
        <v>1216.9829999999999</v>
      </c>
      <c r="EC193" s="58">
        <v>2544.848</v>
      </c>
      <c r="ED193" s="58"/>
      <c r="EE193" s="58">
        <v>1221.3130000000001</v>
      </c>
      <c r="EF193" s="58"/>
      <c r="EG193" s="58">
        <v>1480.259</v>
      </c>
      <c r="EH193" s="58">
        <v>1942.1210000000001</v>
      </c>
      <c r="EI193" s="58">
        <v>1795.2950000000001</v>
      </c>
      <c r="EJ193" s="58"/>
      <c r="EK193" s="58"/>
      <c r="EL193" s="58">
        <v>1627.25</v>
      </c>
      <c r="EM193" s="58">
        <v>3664.5189999999998</v>
      </c>
      <c r="EN193" s="58"/>
      <c r="EO193" s="58"/>
      <c r="EP193" s="58"/>
      <c r="EQ193" s="58">
        <v>2407.873</v>
      </c>
      <c r="ER193" s="58">
        <v>2949.9749999999999</v>
      </c>
      <c r="ES193" s="58">
        <v>1553.1980000000001</v>
      </c>
      <c r="ET193" s="58">
        <v>487.46379999999999</v>
      </c>
      <c r="EU193" s="58">
        <v>3877.7440000000001</v>
      </c>
      <c r="EV193" s="58">
        <v>1259.799</v>
      </c>
      <c r="EW193" s="58">
        <v>1066.896</v>
      </c>
      <c r="EX193" s="58">
        <v>1713.5039999999999</v>
      </c>
      <c r="EY193" s="58"/>
      <c r="EZ193" s="58">
        <v>1137.1679999999999</v>
      </c>
      <c r="FA193" s="58">
        <v>2020.5530000000001</v>
      </c>
      <c r="FB193" s="58">
        <v>2137.6089999999999</v>
      </c>
      <c r="FC193" s="58"/>
      <c r="FD193" s="58">
        <v>2525.5709999999999</v>
      </c>
      <c r="FE193" s="58"/>
      <c r="FF193" s="58">
        <v>869.36109999999996</v>
      </c>
      <c r="FG193" s="58">
        <v>3429.5509999999999</v>
      </c>
      <c r="FH193" s="58">
        <v>1496.77</v>
      </c>
      <c r="FI193" s="58">
        <v>2320.9070000000002</v>
      </c>
      <c r="FJ193" s="58"/>
      <c r="FK193" s="58">
        <v>1144.953</v>
      </c>
      <c r="FL193" s="58">
        <v>2721.4830000000002</v>
      </c>
      <c r="FM193" s="58"/>
      <c r="FN193" s="58">
        <v>1337.9739999999999</v>
      </c>
      <c r="FO193" s="58">
        <v>4204.7430000000004</v>
      </c>
      <c r="FP193" s="58"/>
      <c r="FQ193" s="58">
        <v>1678.3869999999999</v>
      </c>
      <c r="FR193" s="58"/>
      <c r="FS193" s="58">
        <v>2654.48</v>
      </c>
      <c r="FT193" s="58">
        <v>1307.2439999999999</v>
      </c>
      <c r="FU193" s="58">
        <v>1421.646</v>
      </c>
      <c r="FV193" s="58">
        <v>2275.7750000000001</v>
      </c>
      <c r="FW193" s="58"/>
      <c r="FX193" s="58">
        <v>88.061660000000003</v>
      </c>
      <c r="FY193" s="58">
        <v>1678.934</v>
      </c>
      <c r="FZ193" s="58"/>
      <c r="GA193" s="58"/>
      <c r="GB193" s="58">
        <v>3901.451</v>
      </c>
      <c r="GC193" s="58"/>
      <c r="GD193" s="58"/>
      <c r="GE193" s="58"/>
      <c r="GF193" s="58">
        <v>1647.9880000000001</v>
      </c>
      <c r="GG193" s="58"/>
      <c r="GH193" s="58"/>
      <c r="GI193" s="58">
        <v>3067.3339999999998</v>
      </c>
      <c r="GJ193" s="58">
        <v>1535.6489999999999</v>
      </c>
      <c r="GK193" s="58">
        <v>730.13679999999999</v>
      </c>
      <c r="GL193" s="58">
        <v>1665.954</v>
      </c>
      <c r="GM193" s="58"/>
      <c r="GN193" s="58">
        <v>5291.3869999999997</v>
      </c>
      <c r="GO193" s="58"/>
      <c r="GP193" s="58">
        <v>5209.2560000000003</v>
      </c>
      <c r="GQ193" s="58">
        <v>9113.3670000000002</v>
      </c>
      <c r="GR193" s="58">
        <v>1372.049</v>
      </c>
      <c r="GS193" s="58">
        <v>578.79150000000004</v>
      </c>
      <c r="GT193" s="58"/>
      <c r="GU193" s="58">
        <v>1204.433</v>
      </c>
      <c r="GV193" s="58"/>
      <c r="GW193" s="58"/>
      <c r="GX193" s="58">
        <v>3309.1869999999999</v>
      </c>
      <c r="GY193" s="58">
        <v>1523.2329999999999</v>
      </c>
      <c r="GZ193" s="58">
        <v>1743.7249999999999</v>
      </c>
      <c r="HA193" s="58"/>
      <c r="HB193" s="58"/>
      <c r="HC193" s="58"/>
      <c r="HD193" s="58">
        <v>976.84670000000006</v>
      </c>
      <c r="HE193" s="58">
        <v>1670.0239999999999</v>
      </c>
      <c r="HF193" s="58">
        <v>1718.7750000000001</v>
      </c>
      <c r="HG193" s="58"/>
      <c r="HH193" s="58">
        <v>2875.78</v>
      </c>
      <c r="HI193" s="58">
        <v>10142.120000000001</v>
      </c>
      <c r="HJ193" s="58"/>
      <c r="HK193" s="58"/>
      <c r="HL193" s="58">
        <v>2698.04</v>
      </c>
      <c r="HM193" s="58"/>
      <c r="HN193" s="58"/>
      <c r="HO193" s="58">
        <v>2549.7600000000002</v>
      </c>
      <c r="HP193" s="58">
        <v>2654.87</v>
      </c>
      <c r="HQ193" s="58">
        <v>1345.4349999999999</v>
      </c>
      <c r="HR193" s="58">
        <v>2438.299</v>
      </c>
      <c r="HS193" s="58"/>
      <c r="HT193" s="2"/>
    </row>
    <row r="194" spans="1:228" x14ac:dyDescent="0.75">
      <c r="A194" s="95">
        <f t="shared" si="15"/>
        <v>1069</v>
      </c>
      <c r="B194" s="2" t="str">
        <f t="shared" si="15"/>
        <v>Meat, duck</v>
      </c>
      <c r="C194" s="60">
        <f t="shared" si="14"/>
        <v>1983.4395</v>
      </c>
      <c r="D194" s="40" t="str">
        <f t="shared" si="18"/>
        <v/>
      </c>
      <c r="E194" s="40" t="str">
        <f t="shared" si="17"/>
        <v/>
      </c>
      <c r="F194" s="40">
        <f t="shared" si="17"/>
        <v>1738.693</v>
      </c>
      <c r="G194" s="40">
        <f t="shared" si="17"/>
        <v>2228.1860000000001</v>
      </c>
      <c r="H194" s="40" t="str">
        <f t="shared" si="17"/>
        <v/>
      </c>
      <c r="I194" s="40" t="str">
        <f t="shared" si="17"/>
        <v/>
      </c>
      <c r="J194" s="40" t="str">
        <f t="shared" si="17"/>
        <v/>
      </c>
      <c r="K194" s="40" t="str">
        <f t="shared" si="17"/>
        <v/>
      </c>
      <c r="L194" s="2"/>
      <c r="M194" s="70" t="s">
        <v>619</v>
      </c>
      <c r="N194" s="70" t="s">
        <v>678</v>
      </c>
      <c r="O194" s="2" t="s">
        <v>4</v>
      </c>
      <c r="P194" s="58">
        <v>1069</v>
      </c>
      <c r="Q194" s="58" t="s">
        <v>968</v>
      </c>
      <c r="R194" s="58"/>
      <c r="S194" s="58"/>
      <c r="T194" s="58"/>
      <c r="U194" s="58"/>
      <c r="V194" s="58">
        <v>518.69619999999998</v>
      </c>
      <c r="W194" s="58"/>
      <c r="X194" s="58"/>
      <c r="Y194" s="58"/>
      <c r="Z194" s="58">
        <v>1410.5050000000001</v>
      </c>
      <c r="AA194" s="58">
        <v>9462.9359999999997</v>
      </c>
      <c r="AB194" s="58"/>
      <c r="AC194" s="58"/>
      <c r="AD194" s="58"/>
      <c r="AE194" s="58"/>
      <c r="AF194" s="58"/>
      <c r="AG194" s="58">
        <v>935.25519999999995</v>
      </c>
      <c r="AH194" s="58">
        <v>1474.5360000000001</v>
      </c>
      <c r="AI194" s="58"/>
      <c r="AJ194" s="58"/>
      <c r="AK194" s="58"/>
      <c r="AL194" s="58"/>
      <c r="AM194" s="58">
        <v>2228.1860000000001</v>
      </c>
      <c r="AN194" s="58"/>
      <c r="AO194" s="58">
        <v>784.85029999999995</v>
      </c>
      <c r="AP194" s="58">
        <v>1979.354</v>
      </c>
      <c r="AQ194" s="58"/>
      <c r="AR194" s="58">
        <v>9576.6509999999998</v>
      </c>
      <c r="AS194" s="58"/>
      <c r="AT194" s="58"/>
      <c r="AU194" s="58"/>
      <c r="AV194" s="58">
        <v>3550.9250000000002</v>
      </c>
      <c r="AW194" s="58"/>
      <c r="AX194" s="58"/>
      <c r="AY194" s="58">
        <v>3096.462</v>
      </c>
      <c r="AZ194" s="58"/>
      <c r="BA194" s="58"/>
      <c r="BB194" s="58"/>
      <c r="BC194" s="58"/>
      <c r="BD194" s="58"/>
      <c r="BE194" s="58"/>
      <c r="BF194" s="58"/>
      <c r="BG194" s="58"/>
      <c r="BH194" s="58"/>
      <c r="BI194" s="58"/>
      <c r="BJ194" s="58"/>
      <c r="BK194" s="58"/>
      <c r="BL194" s="58">
        <v>3802.6619999999998</v>
      </c>
      <c r="BM194" s="58"/>
      <c r="BN194" s="58"/>
      <c r="BO194" s="58">
        <v>2979.328</v>
      </c>
      <c r="BP194" s="58"/>
      <c r="BQ194" s="58"/>
      <c r="BR194" s="58">
        <v>3746.165</v>
      </c>
      <c r="BS194" s="58">
        <v>3240.0549999999998</v>
      </c>
      <c r="BT194" s="58"/>
      <c r="BU194" s="58"/>
      <c r="BV194" s="58"/>
      <c r="BW194" s="58"/>
      <c r="BX194" s="58"/>
      <c r="BY194" s="58"/>
      <c r="BZ194" s="58"/>
      <c r="CA194" s="58">
        <v>3374.5630000000001</v>
      </c>
      <c r="CB194" s="58"/>
      <c r="CC194" s="58"/>
      <c r="CD194" s="58"/>
      <c r="CE194" s="58">
        <v>3933.39</v>
      </c>
      <c r="CF194" s="58"/>
      <c r="CG194" s="58"/>
      <c r="CH194" s="58"/>
      <c r="CI194" s="58"/>
      <c r="CJ194" s="58"/>
      <c r="CK194" s="58"/>
      <c r="CL194" s="58"/>
      <c r="CM194" s="58">
        <v>2386.998</v>
      </c>
      <c r="CN194" s="58"/>
      <c r="CO194" s="58"/>
      <c r="CP194" s="58"/>
      <c r="CQ194" s="58"/>
      <c r="CR194" s="58"/>
      <c r="CS194" s="58"/>
      <c r="CT194" s="58">
        <v>3008.44</v>
      </c>
      <c r="CU194" s="58"/>
      <c r="CV194" s="58">
        <v>1600.145</v>
      </c>
      <c r="CW194" s="58">
        <v>4270.942</v>
      </c>
      <c r="CX194" s="58">
        <v>3442.0650000000001</v>
      </c>
      <c r="CY194" s="58">
        <v>2339.4369999999999</v>
      </c>
      <c r="CZ194" s="58">
        <v>5621.6989999999996</v>
      </c>
      <c r="DA194" s="58"/>
      <c r="DB194" s="58"/>
      <c r="DC194" s="58">
        <v>3181.34</v>
      </c>
      <c r="DD194" s="58"/>
      <c r="DE194" s="58"/>
      <c r="DF194" s="58">
        <v>4774.973</v>
      </c>
      <c r="DG194" s="58"/>
      <c r="DH194" s="58"/>
      <c r="DI194" s="58"/>
      <c r="DJ194" s="58"/>
      <c r="DK194" s="58">
        <v>2300.6170000000002</v>
      </c>
      <c r="DL194" s="58"/>
      <c r="DM194" s="58"/>
      <c r="DN194" s="58">
        <v>2817.1779999999999</v>
      </c>
      <c r="DO194" s="58"/>
      <c r="DP194" s="58">
        <v>3809.0419999999999</v>
      </c>
      <c r="DQ194" s="58"/>
      <c r="DR194" s="58"/>
      <c r="DS194" s="58"/>
      <c r="DT194" s="58"/>
      <c r="DU194" s="58"/>
      <c r="DV194" s="58">
        <v>1822.498</v>
      </c>
      <c r="DW194" s="58"/>
      <c r="DX194" s="58"/>
      <c r="DY194" s="58"/>
      <c r="DZ194" s="58"/>
      <c r="EA194" s="58"/>
      <c r="EB194" s="58"/>
      <c r="EC194" s="58">
        <v>14363.99</v>
      </c>
      <c r="ED194" s="58"/>
      <c r="EE194" s="58">
        <v>1738.693</v>
      </c>
      <c r="EF194" s="58"/>
      <c r="EG194" s="58"/>
      <c r="EH194" s="58"/>
      <c r="EI194" s="58"/>
      <c r="EJ194" s="58"/>
      <c r="EK194" s="58"/>
      <c r="EL194" s="58"/>
      <c r="EM194" s="58">
        <v>2399.3980000000001</v>
      </c>
      <c r="EN194" s="58"/>
      <c r="EO194" s="58"/>
      <c r="EP194" s="58"/>
      <c r="EQ194" s="58">
        <v>1984.3710000000001</v>
      </c>
      <c r="ER194" s="58"/>
      <c r="ES194" s="58">
        <v>3138.3719999999998</v>
      </c>
      <c r="ET194" s="58"/>
      <c r="EU194" s="58"/>
      <c r="EV194" s="58"/>
      <c r="EW194" s="58"/>
      <c r="EX194" s="58"/>
      <c r="EY194" s="58"/>
      <c r="EZ194" s="58">
        <v>3279.0450000000001</v>
      </c>
      <c r="FA194" s="58">
        <v>4419.1530000000002</v>
      </c>
      <c r="FB194" s="58">
        <v>3471.7869999999998</v>
      </c>
      <c r="FC194" s="58"/>
      <c r="FD194" s="58">
        <v>2491.0369999999998</v>
      </c>
      <c r="FE194" s="58"/>
      <c r="FF194" s="58">
        <v>3808.84</v>
      </c>
      <c r="FG194" s="58"/>
      <c r="FH194" s="58"/>
      <c r="FI194" s="58">
        <v>2807.8890000000001</v>
      </c>
      <c r="FJ194" s="58"/>
      <c r="FK194" s="58">
        <v>1901.8409999999999</v>
      </c>
      <c r="FL194" s="58"/>
      <c r="FM194" s="58"/>
      <c r="FN194" s="58"/>
      <c r="FO194" s="58">
        <v>3018.3429999999998</v>
      </c>
      <c r="FP194" s="58"/>
      <c r="FQ194" s="58"/>
      <c r="FR194" s="58"/>
      <c r="FS194" s="58"/>
      <c r="FT194" s="58"/>
      <c r="FU194" s="58"/>
      <c r="FV194" s="58"/>
      <c r="FW194" s="58"/>
      <c r="FX194" s="58"/>
      <c r="FY194" s="58">
        <v>2612.5369999999998</v>
      </c>
      <c r="FZ194" s="58"/>
      <c r="GA194" s="58"/>
      <c r="GB194" s="58"/>
      <c r="GC194" s="58"/>
      <c r="GD194" s="58"/>
      <c r="GE194" s="58"/>
      <c r="GF194" s="58"/>
      <c r="GG194" s="58"/>
      <c r="GH194" s="58"/>
      <c r="GI194" s="58">
        <v>11078.55</v>
      </c>
      <c r="GJ194" s="58">
        <v>2505.9499999999998</v>
      </c>
      <c r="GK194" s="58"/>
      <c r="GL194" s="58"/>
      <c r="GM194" s="58"/>
      <c r="GN194" s="58"/>
      <c r="GO194" s="58"/>
      <c r="GP194" s="58"/>
      <c r="GQ194" s="58"/>
      <c r="GR194" s="58">
        <v>2353.4209999999998</v>
      </c>
      <c r="GS194" s="58"/>
      <c r="GT194" s="58"/>
      <c r="GU194" s="58"/>
      <c r="GV194" s="58"/>
      <c r="GW194" s="58"/>
      <c r="GX194" s="58"/>
      <c r="GY194" s="58"/>
      <c r="GZ194" s="58">
        <v>3401.7049999999999</v>
      </c>
      <c r="HA194" s="58"/>
      <c r="HB194" s="58"/>
      <c r="HC194" s="58"/>
      <c r="HD194" s="58"/>
      <c r="HE194" s="58">
        <v>1457.8030000000001</v>
      </c>
      <c r="HF194" s="58">
        <v>1639.298</v>
      </c>
      <c r="HG194" s="58"/>
      <c r="HH194" s="58"/>
      <c r="HI194" s="58"/>
      <c r="HJ194" s="58"/>
      <c r="HK194" s="58"/>
      <c r="HL194" s="58">
        <v>2105.4850000000001</v>
      </c>
      <c r="HM194" s="58"/>
      <c r="HN194" s="58"/>
      <c r="HO194" s="58"/>
      <c r="HP194" s="58"/>
      <c r="HQ194" s="58">
        <v>830.95159999999998</v>
      </c>
      <c r="HR194" s="58"/>
      <c r="HS194" s="58"/>
      <c r="HT194" s="2"/>
    </row>
    <row r="195" spans="1:228" x14ac:dyDescent="0.75">
      <c r="A195" s="95">
        <f t="shared" si="15"/>
        <v>1070</v>
      </c>
      <c r="B195" s="2" t="str">
        <f t="shared" si="15"/>
        <v>Meat indigenous, duck</v>
      </c>
      <c r="C195" s="60">
        <f t="shared" si="14"/>
        <v>0</v>
      </c>
      <c r="D195" s="40" t="str">
        <f t="shared" si="18"/>
        <v/>
      </c>
      <c r="E195" s="40" t="str">
        <f t="shared" si="17"/>
        <v/>
      </c>
      <c r="F195" s="40" t="str">
        <f t="shared" si="17"/>
        <v/>
      </c>
      <c r="G195" s="40" t="str">
        <f t="shared" si="17"/>
        <v/>
      </c>
      <c r="H195" s="40" t="str">
        <f t="shared" si="17"/>
        <v/>
      </c>
      <c r="I195" s="40" t="str">
        <f t="shared" si="17"/>
        <v/>
      </c>
      <c r="J195" s="40" t="str">
        <f t="shared" si="17"/>
        <v/>
      </c>
      <c r="K195" s="40" t="str">
        <f t="shared" si="17"/>
        <v/>
      </c>
      <c r="L195" s="2"/>
      <c r="M195" s="70" t="s">
        <v>626</v>
      </c>
      <c r="N195" s="70" t="s">
        <v>682</v>
      </c>
      <c r="O195" s="2" t="s">
        <v>4</v>
      </c>
      <c r="P195" s="58">
        <v>1070</v>
      </c>
      <c r="Q195" s="58" t="s">
        <v>969</v>
      </c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8"/>
      <c r="BB195" s="58"/>
      <c r="BC195" s="58"/>
      <c r="BD195" s="58"/>
      <c r="BE195" s="58"/>
      <c r="BF195" s="58"/>
      <c r="BG195" s="58"/>
      <c r="BH195" s="58"/>
      <c r="BI195" s="58"/>
      <c r="BJ195" s="58"/>
      <c r="BK195" s="58"/>
      <c r="BL195" s="58"/>
      <c r="BM195" s="58"/>
      <c r="BN195" s="58"/>
      <c r="BO195" s="58"/>
      <c r="BP195" s="58"/>
      <c r="BQ195" s="58"/>
      <c r="BR195" s="58"/>
      <c r="BS195" s="58"/>
      <c r="BT195" s="58"/>
      <c r="BU195" s="58"/>
      <c r="BV195" s="58"/>
      <c r="BW195" s="58"/>
      <c r="BX195" s="58"/>
      <c r="BY195" s="58"/>
      <c r="BZ195" s="58"/>
      <c r="CA195" s="58"/>
      <c r="CB195" s="58"/>
      <c r="CC195" s="58"/>
      <c r="CD195" s="58"/>
      <c r="CE195" s="58"/>
      <c r="CF195" s="58"/>
      <c r="CG195" s="58"/>
      <c r="CH195" s="58"/>
      <c r="CI195" s="58"/>
      <c r="CJ195" s="58"/>
      <c r="CK195" s="58"/>
      <c r="CL195" s="58"/>
      <c r="CM195" s="58"/>
      <c r="CN195" s="58"/>
      <c r="CO195" s="58"/>
      <c r="CP195" s="58"/>
      <c r="CQ195" s="58"/>
      <c r="CR195" s="58"/>
      <c r="CS195" s="58"/>
      <c r="CT195" s="58"/>
      <c r="CU195" s="58"/>
      <c r="CV195" s="58"/>
      <c r="CW195" s="58"/>
      <c r="CX195" s="58"/>
      <c r="CY195" s="58"/>
      <c r="CZ195" s="58"/>
      <c r="DA195" s="58"/>
      <c r="DB195" s="58"/>
      <c r="DC195" s="58"/>
      <c r="DD195" s="58"/>
      <c r="DE195" s="58"/>
      <c r="DF195" s="58"/>
      <c r="DG195" s="58"/>
      <c r="DH195" s="58"/>
      <c r="DI195" s="58"/>
      <c r="DJ195" s="58"/>
      <c r="DK195" s="58"/>
      <c r="DL195" s="58"/>
      <c r="DM195" s="58"/>
      <c r="DN195" s="58"/>
      <c r="DO195" s="58"/>
      <c r="DP195" s="58"/>
      <c r="DQ195" s="58"/>
      <c r="DR195" s="58"/>
      <c r="DS195" s="58"/>
      <c r="DT195" s="58"/>
      <c r="DU195" s="58"/>
      <c r="DV195" s="58"/>
      <c r="DW195" s="58"/>
      <c r="DX195" s="58"/>
      <c r="DY195" s="58"/>
      <c r="DZ195" s="58"/>
      <c r="EA195" s="58"/>
      <c r="EB195" s="58"/>
      <c r="EC195" s="58"/>
      <c r="ED195" s="58"/>
      <c r="EE195" s="58"/>
      <c r="EF195" s="58"/>
      <c r="EG195" s="58"/>
      <c r="EH195" s="58"/>
      <c r="EI195" s="58"/>
      <c r="EJ195" s="58"/>
      <c r="EK195" s="58"/>
      <c r="EL195" s="58"/>
      <c r="EM195" s="58"/>
      <c r="EN195" s="58"/>
      <c r="EO195" s="58"/>
      <c r="EP195" s="58"/>
      <c r="EQ195" s="58"/>
      <c r="ER195" s="58"/>
      <c r="ES195" s="58"/>
      <c r="ET195" s="58"/>
      <c r="EU195" s="58"/>
      <c r="EV195" s="58"/>
      <c r="EW195" s="58"/>
      <c r="EX195" s="58"/>
      <c r="EY195" s="58"/>
      <c r="EZ195" s="58"/>
      <c r="FA195" s="58"/>
      <c r="FB195" s="58"/>
      <c r="FC195" s="58"/>
      <c r="FD195" s="58"/>
      <c r="FE195" s="58"/>
      <c r="FF195" s="58"/>
      <c r="FG195" s="58"/>
      <c r="FH195" s="58"/>
      <c r="FI195" s="58"/>
      <c r="FJ195" s="58"/>
      <c r="FK195" s="58"/>
      <c r="FL195" s="58"/>
      <c r="FM195" s="58"/>
      <c r="FN195" s="58"/>
      <c r="FO195" s="58"/>
      <c r="FP195" s="58"/>
      <c r="FQ195" s="58"/>
      <c r="FR195" s="58"/>
      <c r="FS195" s="58"/>
      <c r="FT195" s="58"/>
      <c r="FU195" s="58"/>
      <c r="FV195" s="58"/>
      <c r="FW195" s="58"/>
      <c r="FX195" s="58"/>
      <c r="FY195" s="58"/>
      <c r="FZ195" s="58"/>
      <c r="GA195" s="58"/>
      <c r="GB195" s="58"/>
      <c r="GC195" s="58"/>
      <c r="GD195" s="58"/>
      <c r="GE195" s="58"/>
      <c r="GF195" s="58"/>
      <c r="GG195" s="58"/>
      <c r="GH195" s="58"/>
      <c r="GI195" s="58"/>
      <c r="GJ195" s="58"/>
      <c r="GK195" s="58"/>
      <c r="GL195" s="58"/>
      <c r="GM195" s="58"/>
      <c r="GN195" s="58"/>
      <c r="GO195" s="58"/>
      <c r="GP195" s="58"/>
      <c r="GQ195" s="58"/>
      <c r="GR195" s="58"/>
      <c r="GS195" s="58"/>
      <c r="GT195" s="58"/>
      <c r="GU195" s="58"/>
      <c r="GV195" s="58"/>
      <c r="GW195" s="58"/>
      <c r="GX195" s="58"/>
      <c r="GY195" s="58"/>
      <c r="GZ195" s="58"/>
      <c r="HA195" s="58"/>
      <c r="HB195" s="58"/>
      <c r="HC195" s="58"/>
      <c r="HD195" s="58"/>
      <c r="HE195" s="58"/>
      <c r="HF195" s="58"/>
      <c r="HG195" s="58"/>
      <c r="HH195" s="58"/>
      <c r="HI195" s="58"/>
      <c r="HJ195" s="58"/>
      <c r="HK195" s="58"/>
      <c r="HL195" s="58"/>
      <c r="HM195" s="58"/>
      <c r="HN195" s="58"/>
      <c r="HO195" s="58"/>
      <c r="HP195" s="58"/>
      <c r="HQ195" s="58"/>
      <c r="HR195" s="58"/>
      <c r="HS195" s="58"/>
      <c r="HT195" s="2"/>
    </row>
    <row r="196" spans="1:228" x14ac:dyDescent="0.75">
      <c r="A196" s="95">
        <f t="shared" si="15"/>
        <v>1071</v>
      </c>
      <c r="B196" s="2" t="str">
        <f t="shared" si="15"/>
        <v>Meat live weight, duck</v>
      </c>
      <c r="C196" s="60">
        <f t="shared" si="14"/>
        <v>0</v>
      </c>
      <c r="D196" s="40" t="str">
        <f t="shared" si="18"/>
        <v/>
      </c>
      <c r="E196" s="40" t="str">
        <f t="shared" si="17"/>
        <v/>
      </c>
      <c r="F196" s="40" t="str">
        <f t="shared" si="17"/>
        <v/>
      </c>
      <c r="G196" s="40" t="str">
        <f t="shared" si="17"/>
        <v/>
      </c>
      <c r="H196" s="40" t="str">
        <f t="shared" si="17"/>
        <v/>
      </c>
      <c r="I196" s="40" t="str">
        <f t="shared" si="17"/>
        <v/>
      </c>
      <c r="J196" s="40" t="str">
        <f t="shared" si="17"/>
        <v/>
      </c>
      <c r="K196" s="40" t="str">
        <f t="shared" si="17"/>
        <v/>
      </c>
      <c r="L196" s="2"/>
      <c r="M196" s="70" t="s">
        <v>623</v>
      </c>
      <c r="N196" s="70" t="s">
        <v>680</v>
      </c>
      <c r="O196" s="2" t="s">
        <v>4</v>
      </c>
      <c r="P196" s="58">
        <v>1071</v>
      </c>
      <c r="Q196" s="58" t="s">
        <v>970</v>
      </c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58"/>
      <c r="BJ196" s="58"/>
      <c r="BK196" s="58"/>
      <c r="BL196" s="58"/>
      <c r="BM196" s="58"/>
      <c r="BN196" s="58"/>
      <c r="BO196" s="58"/>
      <c r="BP196" s="58"/>
      <c r="BQ196" s="58"/>
      <c r="BR196" s="58"/>
      <c r="BS196" s="58"/>
      <c r="BT196" s="58"/>
      <c r="BU196" s="58"/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/>
      <c r="CP196" s="58"/>
      <c r="CQ196" s="58"/>
      <c r="CR196" s="58"/>
      <c r="CS196" s="58"/>
      <c r="CT196" s="58"/>
      <c r="CU196" s="58"/>
      <c r="CV196" s="58"/>
      <c r="CW196" s="58"/>
      <c r="CX196" s="58"/>
      <c r="CY196" s="58"/>
      <c r="CZ196" s="58"/>
      <c r="DA196" s="58"/>
      <c r="DB196" s="58"/>
      <c r="DC196" s="58"/>
      <c r="DD196" s="58"/>
      <c r="DE196" s="58"/>
      <c r="DF196" s="58"/>
      <c r="DG196" s="58"/>
      <c r="DH196" s="58"/>
      <c r="DI196" s="58"/>
      <c r="DJ196" s="58"/>
      <c r="DK196" s="58"/>
      <c r="DL196" s="58"/>
      <c r="DM196" s="58"/>
      <c r="DN196" s="58"/>
      <c r="DO196" s="58"/>
      <c r="DP196" s="58"/>
      <c r="DQ196" s="58"/>
      <c r="DR196" s="58"/>
      <c r="DS196" s="58"/>
      <c r="DT196" s="58"/>
      <c r="DU196" s="58"/>
      <c r="DV196" s="58"/>
      <c r="DW196" s="58"/>
      <c r="DX196" s="58"/>
      <c r="DY196" s="58"/>
      <c r="DZ196" s="58"/>
      <c r="EA196" s="58"/>
      <c r="EB196" s="58"/>
      <c r="EC196" s="58"/>
      <c r="ED196" s="58"/>
      <c r="EE196" s="58"/>
      <c r="EF196" s="58"/>
      <c r="EG196" s="58"/>
      <c r="EH196" s="58"/>
      <c r="EI196" s="58"/>
      <c r="EJ196" s="58"/>
      <c r="EK196" s="58"/>
      <c r="EL196" s="58"/>
      <c r="EM196" s="58"/>
      <c r="EN196" s="58"/>
      <c r="EO196" s="58"/>
      <c r="EP196" s="58"/>
      <c r="EQ196" s="58"/>
      <c r="ER196" s="58"/>
      <c r="ES196" s="58"/>
      <c r="ET196" s="58"/>
      <c r="EU196" s="58"/>
      <c r="EV196" s="58"/>
      <c r="EW196" s="58"/>
      <c r="EX196" s="58"/>
      <c r="EY196" s="58"/>
      <c r="EZ196" s="58"/>
      <c r="FA196" s="58"/>
      <c r="FB196" s="58"/>
      <c r="FC196" s="58"/>
      <c r="FD196" s="58"/>
      <c r="FE196" s="58"/>
      <c r="FF196" s="58"/>
      <c r="FG196" s="58"/>
      <c r="FH196" s="58"/>
      <c r="FI196" s="58"/>
      <c r="FJ196" s="58"/>
      <c r="FK196" s="58"/>
      <c r="FL196" s="58"/>
      <c r="FM196" s="58"/>
      <c r="FN196" s="58"/>
      <c r="FO196" s="58"/>
      <c r="FP196" s="58"/>
      <c r="FQ196" s="58"/>
      <c r="FR196" s="58"/>
      <c r="FS196" s="58"/>
      <c r="FT196" s="58"/>
      <c r="FU196" s="58"/>
      <c r="FV196" s="58"/>
      <c r="FW196" s="58"/>
      <c r="FX196" s="58"/>
      <c r="FY196" s="58"/>
      <c r="FZ196" s="58"/>
      <c r="GA196" s="58"/>
      <c r="GB196" s="58"/>
      <c r="GC196" s="58"/>
      <c r="GD196" s="58"/>
      <c r="GE196" s="58"/>
      <c r="GF196" s="58"/>
      <c r="GG196" s="58"/>
      <c r="GH196" s="58"/>
      <c r="GI196" s="58"/>
      <c r="GJ196" s="58"/>
      <c r="GK196" s="58"/>
      <c r="GL196" s="58"/>
      <c r="GM196" s="58"/>
      <c r="GN196" s="58"/>
      <c r="GO196" s="58"/>
      <c r="GP196" s="58"/>
      <c r="GQ196" s="58"/>
      <c r="GR196" s="58"/>
      <c r="GS196" s="58"/>
      <c r="GT196" s="58"/>
      <c r="GU196" s="58"/>
      <c r="GV196" s="58"/>
      <c r="GW196" s="58"/>
      <c r="GX196" s="58"/>
      <c r="GY196" s="58"/>
      <c r="GZ196" s="58"/>
      <c r="HA196" s="58"/>
      <c r="HB196" s="58"/>
      <c r="HC196" s="58"/>
      <c r="HD196" s="58"/>
      <c r="HE196" s="58"/>
      <c r="HF196" s="58"/>
      <c r="HG196" s="58"/>
      <c r="HH196" s="58"/>
      <c r="HI196" s="58"/>
      <c r="HJ196" s="58"/>
      <c r="HK196" s="58"/>
      <c r="HL196" s="58"/>
      <c r="HM196" s="58"/>
      <c r="HN196" s="58"/>
      <c r="HO196" s="58"/>
      <c r="HP196" s="58"/>
      <c r="HQ196" s="58"/>
      <c r="HR196" s="58"/>
      <c r="HS196" s="58"/>
      <c r="HT196" s="2"/>
    </row>
    <row r="197" spans="1:228" x14ac:dyDescent="0.75">
      <c r="A197" s="95">
        <f t="shared" si="15"/>
        <v>1073</v>
      </c>
      <c r="B197" s="2" t="str">
        <f t="shared" si="15"/>
        <v>Meat, goose and guinea fowl</v>
      </c>
      <c r="C197" s="60">
        <f t="shared" ref="C197:C236" si="19">IF(ISERR(AVERAGE(D197:K197)),0,AVERAGE(D197:K197))</f>
        <v>0</v>
      </c>
      <c r="D197" s="40" t="str">
        <f t="shared" si="18"/>
        <v/>
      </c>
      <c r="E197" s="40" t="str">
        <f t="shared" si="17"/>
        <v/>
      </c>
      <c r="F197" s="40" t="str">
        <f t="shared" si="17"/>
        <v/>
      </c>
      <c r="G197" s="40" t="str">
        <f t="shared" si="17"/>
        <v/>
      </c>
      <c r="H197" s="40" t="str">
        <f t="shared" si="17"/>
        <v/>
      </c>
      <c r="I197" s="40" t="str">
        <f t="shared" si="17"/>
        <v/>
      </c>
      <c r="J197" s="40" t="str">
        <f t="shared" si="17"/>
        <v/>
      </c>
      <c r="K197" s="40" t="str">
        <f t="shared" si="17"/>
        <v/>
      </c>
      <c r="L197" s="2"/>
      <c r="M197" s="70" t="s">
        <v>1045</v>
      </c>
      <c r="N197" s="70" t="s">
        <v>1086</v>
      </c>
      <c r="O197" s="2" t="s">
        <v>4</v>
      </c>
      <c r="P197" s="58">
        <v>1073</v>
      </c>
      <c r="Q197" s="58" t="s">
        <v>971</v>
      </c>
      <c r="R197" s="58"/>
      <c r="S197" s="58"/>
      <c r="T197" s="58"/>
      <c r="U197" s="58"/>
      <c r="V197" s="58">
        <v>422.524</v>
      </c>
      <c r="W197" s="58"/>
      <c r="X197" s="58"/>
      <c r="Y197" s="58"/>
      <c r="Z197" s="58"/>
      <c r="AA197" s="58">
        <v>10964.74</v>
      </c>
      <c r="AB197" s="58"/>
      <c r="AC197" s="58"/>
      <c r="AD197" s="58"/>
      <c r="AE197" s="58"/>
      <c r="AF197" s="58"/>
      <c r="AG197" s="58"/>
      <c r="AH197" s="58">
        <v>1761.463</v>
      </c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>
        <v>3917.4780000000001</v>
      </c>
      <c r="AW197" s="58"/>
      <c r="AX197" s="58"/>
      <c r="AY197" s="58">
        <v>3906.3690000000001</v>
      </c>
      <c r="AZ197" s="58"/>
      <c r="BA197" s="58"/>
      <c r="BB197" s="58"/>
      <c r="BC197" s="58"/>
      <c r="BD197" s="58"/>
      <c r="BE197" s="58"/>
      <c r="BF197" s="58"/>
      <c r="BG197" s="58"/>
      <c r="BH197" s="58"/>
      <c r="BI197" s="58"/>
      <c r="BJ197" s="58"/>
      <c r="BK197" s="58"/>
      <c r="BL197" s="58">
        <v>7907.7579999999998</v>
      </c>
      <c r="BM197" s="58"/>
      <c r="BN197" s="58"/>
      <c r="BO197" s="58">
        <v>2960.3339999999998</v>
      </c>
      <c r="BP197" s="58"/>
      <c r="BQ197" s="58"/>
      <c r="BR197" s="58">
        <v>4283.509</v>
      </c>
      <c r="BS197" s="58">
        <v>3073.1509999999998</v>
      </c>
      <c r="BT197" s="58"/>
      <c r="BU197" s="58"/>
      <c r="BV197" s="58"/>
      <c r="BW197" s="58"/>
      <c r="BX197" s="58"/>
      <c r="BY197" s="58"/>
      <c r="BZ197" s="58"/>
      <c r="CA197" s="58">
        <v>5872.5339999999997</v>
      </c>
      <c r="CB197" s="58"/>
      <c r="CC197" s="58"/>
      <c r="CD197" s="58"/>
      <c r="CE197" s="58">
        <v>9834.223</v>
      </c>
      <c r="CF197" s="58"/>
      <c r="CG197" s="58"/>
      <c r="CH197" s="58"/>
      <c r="CI197" s="58"/>
      <c r="CJ197" s="58"/>
      <c r="CK197" s="58"/>
      <c r="CL197" s="58"/>
      <c r="CM197" s="58">
        <v>1893.2950000000001</v>
      </c>
      <c r="CN197" s="58"/>
      <c r="CO197" s="58"/>
      <c r="CP197" s="58"/>
      <c r="CQ197" s="58"/>
      <c r="CR197" s="58"/>
      <c r="CS197" s="58"/>
      <c r="CT197" s="58">
        <v>56777.55</v>
      </c>
      <c r="CU197" s="58"/>
      <c r="CV197" s="58">
        <v>2682.5169999999998</v>
      </c>
      <c r="CW197" s="58"/>
      <c r="CX197" s="58"/>
      <c r="CY197" s="58">
        <v>2297.4319999999998</v>
      </c>
      <c r="CZ197" s="58">
        <v>5615.6850000000004</v>
      </c>
      <c r="DA197" s="58"/>
      <c r="DB197" s="58"/>
      <c r="DC197" s="58">
        <v>3285.1509999999998</v>
      </c>
      <c r="DD197" s="58"/>
      <c r="DE197" s="58"/>
      <c r="DF197" s="58">
        <v>4804.6670000000004</v>
      </c>
      <c r="DG197" s="58"/>
      <c r="DH197" s="58"/>
      <c r="DI197" s="58"/>
      <c r="DJ197" s="58"/>
      <c r="DK197" s="58"/>
      <c r="DL197" s="58"/>
      <c r="DM197" s="58"/>
      <c r="DN197" s="58">
        <v>8804.7080000000005</v>
      </c>
      <c r="DO197" s="58"/>
      <c r="DP197" s="58">
        <v>6617.2849999999999</v>
      </c>
      <c r="DQ197" s="58"/>
      <c r="DR197" s="58"/>
      <c r="DS197" s="58"/>
      <c r="DT197" s="58"/>
      <c r="DU197" s="58"/>
      <c r="DV197" s="58"/>
      <c r="DW197" s="58"/>
      <c r="DX197" s="58"/>
      <c r="DY197" s="58"/>
      <c r="DZ197" s="58"/>
      <c r="EA197" s="58"/>
      <c r="EB197" s="58"/>
      <c r="EC197" s="58">
        <v>8068.8040000000001</v>
      </c>
      <c r="ED197" s="58"/>
      <c r="EE197" s="58"/>
      <c r="EF197" s="58"/>
      <c r="EG197" s="58"/>
      <c r="EH197" s="58"/>
      <c r="EI197" s="58"/>
      <c r="EJ197" s="58"/>
      <c r="EK197" s="58"/>
      <c r="EL197" s="58"/>
      <c r="EM197" s="58"/>
      <c r="EN197" s="58"/>
      <c r="EO197" s="58"/>
      <c r="EP197" s="58"/>
      <c r="EQ197" s="58">
        <v>1453.9190000000001</v>
      </c>
      <c r="ER197" s="58"/>
      <c r="ES197" s="58"/>
      <c r="ET197" s="58"/>
      <c r="EU197" s="58"/>
      <c r="EV197" s="58"/>
      <c r="EW197" s="58"/>
      <c r="EX197" s="58"/>
      <c r="EY197" s="58"/>
      <c r="EZ197" s="58"/>
      <c r="FA197" s="58"/>
      <c r="FB197" s="58"/>
      <c r="FC197" s="58"/>
      <c r="FD197" s="58">
        <v>2493.8820000000001</v>
      </c>
      <c r="FE197" s="58"/>
      <c r="FF197" s="58"/>
      <c r="FG197" s="58"/>
      <c r="FH197" s="58"/>
      <c r="FI197" s="58">
        <v>3196.163</v>
      </c>
      <c r="FJ197" s="58"/>
      <c r="FK197" s="58">
        <v>3126.6030000000001</v>
      </c>
      <c r="FL197" s="58"/>
      <c r="FM197" s="58"/>
      <c r="FN197" s="58"/>
      <c r="FO197" s="58">
        <v>5413.9589999999998</v>
      </c>
      <c r="FP197" s="58"/>
      <c r="FQ197" s="58"/>
      <c r="FR197" s="58"/>
      <c r="FS197" s="58"/>
      <c r="FT197" s="58"/>
      <c r="FU197" s="58"/>
      <c r="FV197" s="58"/>
      <c r="FW197" s="58"/>
      <c r="FX197" s="58"/>
      <c r="FY197" s="58"/>
      <c r="FZ197" s="58"/>
      <c r="GA197" s="58"/>
      <c r="GB197" s="58"/>
      <c r="GC197" s="58"/>
      <c r="GD197" s="58"/>
      <c r="GE197" s="58"/>
      <c r="GF197" s="58"/>
      <c r="GG197" s="58"/>
      <c r="GH197" s="58"/>
      <c r="GI197" s="58"/>
      <c r="GJ197" s="58">
        <v>2652.8829999999998</v>
      </c>
      <c r="GK197" s="58"/>
      <c r="GL197" s="58"/>
      <c r="GM197" s="58"/>
      <c r="GN197" s="58"/>
      <c r="GO197" s="58"/>
      <c r="GP197" s="58"/>
      <c r="GQ197" s="58"/>
      <c r="GR197" s="58">
        <v>2407.4459999999999</v>
      </c>
      <c r="GS197" s="58"/>
      <c r="GT197" s="58"/>
      <c r="GU197" s="58"/>
      <c r="GV197" s="58"/>
      <c r="GW197" s="58"/>
      <c r="GX197" s="58"/>
      <c r="GY197" s="58"/>
      <c r="GZ197" s="58">
        <v>4530.1189999999997</v>
      </c>
      <c r="HA197" s="58"/>
      <c r="HB197" s="58"/>
      <c r="HC197" s="58"/>
      <c r="HD197" s="58"/>
      <c r="HE197" s="58">
        <v>1466.4559999999999</v>
      </c>
      <c r="HF197" s="58"/>
      <c r="HG197" s="58"/>
      <c r="HH197" s="58"/>
      <c r="HI197" s="58"/>
      <c r="HJ197" s="58"/>
      <c r="HK197" s="58"/>
      <c r="HL197" s="58"/>
      <c r="HM197" s="58"/>
      <c r="HN197" s="58"/>
      <c r="HO197" s="58"/>
      <c r="HP197" s="58"/>
      <c r="HQ197" s="58">
        <v>834.27049999999997</v>
      </c>
      <c r="HR197" s="58"/>
      <c r="HS197" s="58"/>
      <c r="HT197" s="2"/>
    </row>
    <row r="198" spans="1:228" x14ac:dyDescent="0.75">
      <c r="A198" s="95">
        <f t="shared" ref="A198:B215" si="20">P198</f>
        <v>1077</v>
      </c>
      <c r="B198" s="2" t="str">
        <f t="shared" si="20"/>
        <v>Meat indigenous, geese</v>
      </c>
      <c r="C198" s="60">
        <f t="shared" si="19"/>
        <v>0</v>
      </c>
      <c r="D198" s="40" t="str">
        <f t="shared" si="18"/>
        <v/>
      </c>
      <c r="E198" s="40" t="str">
        <f t="shared" si="18"/>
        <v/>
      </c>
      <c r="F198" s="40" t="str">
        <f t="shared" si="18"/>
        <v/>
      </c>
      <c r="G198" s="40" t="str">
        <f t="shared" si="18"/>
        <v/>
      </c>
      <c r="H198" s="40" t="str">
        <f t="shared" si="18"/>
        <v/>
      </c>
      <c r="I198" s="40" t="str">
        <f t="shared" si="18"/>
        <v/>
      </c>
      <c r="J198" s="40" t="str">
        <f t="shared" si="18"/>
        <v/>
      </c>
      <c r="K198" s="40" t="str">
        <f t="shared" si="18"/>
        <v/>
      </c>
      <c r="L198" s="2"/>
      <c r="M198" s="70" t="s">
        <v>627</v>
      </c>
      <c r="N198" s="70" t="s">
        <v>683</v>
      </c>
      <c r="O198" s="2" t="s">
        <v>4</v>
      </c>
      <c r="P198" s="58">
        <v>1077</v>
      </c>
      <c r="Q198" s="58" t="s">
        <v>972</v>
      </c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AW198" s="58"/>
      <c r="AX198" s="58"/>
      <c r="AY198" s="58"/>
      <c r="AZ198" s="58"/>
      <c r="BA198" s="58"/>
      <c r="BB198" s="58"/>
      <c r="BC198" s="58"/>
      <c r="BD198" s="58"/>
      <c r="BE198" s="58"/>
      <c r="BF198" s="58"/>
      <c r="BG198" s="58"/>
      <c r="BH198" s="58"/>
      <c r="BI198" s="58"/>
      <c r="BJ198" s="58"/>
      <c r="BK198" s="58"/>
      <c r="BL198" s="58"/>
      <c r="BM198" s="58"/>
      <c r="BN198" s="58"/>
      <c r="BO198" s="58"/>
      <c r="BP198" s="58"/>
      <c r="BQ198" s="58"/>
      <c r="BR198" s="58"/>
      <c r="BS198" s="58"/>
      <c r="BT198" s="58"/>
      <c r="BU198" s="58"/>
      <c r="BV198" s="58"/>
      <c r="BW198" s="58"/>
      <c r="BX198" s="58"/>
      <c r="BY198" s="58"/>
      <c r="BZ198" s="58"/>
      <c r="CA198" s="58"/>
      <c r="CB198" s="58"/>
      <c r="CC198" s="58"/>
      <c r="CD198" s="58"/>
      <c r="CE198" s="58"/>
      <c r="CF198" s="58"/>
      <c r="CG198" s="58"/>
      <c r="CH198" s="58"/>
      <c r="CI198" s="58"/>
      <c r="CJ198" s="58"/>
      <c r="CK198" s="58"/>
      <c r="CL198" s="58"/>
      <c r="CM198" s="58"/>
      <c r="CN198" s="58"/>
      <c r="CO198" s="58"/>
      <c r="CP198" s="58"/>
      <c r="CQ198" s="58"/>
      <c r="CR198" s="58"/>
      <c r="CS198" s="58"/>
      <c r="CT198" s="58"/>
      <c r="CU198" s="58"/>
      <c r="CV198" s="58"/>
      <c r="CW198" s="58"/>
      <c r="CX198" s="58"/>
      <c r="CY198" s="58"/>
      <c r="CZ198" s="58"/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  <c r="DK198" s="58"/>
      <c r="DL198" s="58"/>
      <c r="DM198" s="58"/>
      <c r="DN198" s="58"/>
      <c r="DO198" s="58"/>
      <c r="DP198" s="58"/>
      <c r="DQ198" s="58"/>
      <c r="DR198" s="58"/>
      <c r="DS198" s="58"/>
      <c r="DT198" s="58"/>
      <c r="DU198" s="58"/>
      <c r="DV198" s="58"/>
      <c r="DW198" s="58"/>
      <c r="DX198" s="58"/>
      <c r="DY198" s="58"/>
      <c r="DZ198" s="58"/>
      <c r="EA198" s="58"/>
      <c r="EB198" s="58"/>
      <c r="EC198" s="58"/>
      <c r="ED198" s="58"/>
      <c r="EE198" s="58"/>
      <c r="EF198" s="58"/>
      <c r="EG198" s="58"/>
      <c r="EH198" s="58"/>
      <c r="EI198" s="58"/>
      <c r="EJ198" s="58"/>
      <c r="EK198" s="58"/>
      <c r="EL198" s="58"/>
      <c r="EM198" s="58"/>
      <c r="EN198" s="58"/>
      <c r="EO198" s="58"/>
      <c r="EP198" s="58"/>
      <c r="EQ198" s="58"/>
      <c r="ER198" s="58"/>
      <c r="ES198" s="58"/>
      <c r="ET198" s="58"/>
      <c r="EU198" s="58"/>
      <c r="EV198" s="58"/>
      <c r="EW198" s="58"/>
      <c r="EX198" s="58"/>
      <c r="EY198" s="58"/>
      <c r="EZ198" s="58"/>
      <c r="FA198" s="58"/>
      <c r="FB198" s="58"/>
      <c r="FC198" s="58"/>
      <c r="FD198" s="58"/>
      <c r="FE198" s="58"/>
      <c r="FF198" s="58"/>
      <c r="FG198" s="58"/>
      <c r="FH198" s="58"/>
      <c r="FI198" s="58"/>
      <c r="FJ198" s="58"/>
      <c r="FK198" s="58"/>
      <c r="FL198" s="58"/>
      <c r="FM198" s="58"/>
      <c r="FN198" s="58"/>
      <c r="FO198" s="58"/>
      <c r="FP198" s="58"/>
      <c r="FQ198" s="58"/>
      <c r="FR198" s="58"/>
      <c r="FS198" s="58"/>
      <c r="FT198" s="58"/>
      <c r="FU198" s="58"/>
      <c r="FV198" s="58"/>
      <c r="FW198" s="58"/>
      <c r="FX198" s="58"/>
      <c r="FY198" s="58"/>
      <c r="FZ198" s="58"/>
      <c r="GA198" s="58"/>
      <c r="GB198" s="58"/>
      <c r="GC198" s="58"/>
      <c r="GD198" s="58"/>
      <c r="GE198" s="58"/>
      <c r="GF198" s="58"/>
      <c r="GG198" s="58"/>
      <c r="GH198" s="58"/>
      <c r="GI198" s="58"/>
      <c r="GJ198" s="58"/>
      <c r="GK198" s="58"/>
      <c r="GL198" s="58"/>
      <c r="GM198" s="58"/>
      <c r="GN198" s="58"/>
      <c r="GO198" s="58"/>
      <c r="GP198" s="58"/>
      <c r="GQ198" s="58"/>
      <c r="GR198" s="58"/>
      <c r="GS198" s="58"/>
      <c r="GT198" s="58"/>
      <c r="GU198" s="58"/>
      <c r="GV198" s="58"/>
      <c r="GW198" s="58"/>
      <c r="GX198" s="58"/>
      <c r="GY198" s="58"/>
      <c r="GZ198" s="58"/>
      <c r="HA198" s="58"/>
      <c r="HB198" s="58"/>
      <c r="HC198" s="58"/>
      <c r="HD198" s="58"/>
      <c r="HE198" s="58"/>
      <c r="HF198" s="58"/>
      <c r="HG198" s="58"/>
      <c r="HH198" s="58"/>
      <c r="HI198" s="58"/>
      <c r="HJ198" s="58"/>
      <c r="HK198" s="58"/>
      <c r="HL198" s="58"/>
      <c r="HM198" s="58"/>
      <c r="HN198" s="58"/>
      <c r="HO198" s="58"/>
      <c r="HP198" s="58"/>
      <c r="HQ198" s="58"/>
      <c r="HR198" s="58"/>
      <c r="HS198" s="58"/>
      <c r="HT198" s="2"/>
    </row>
    <row r="199" spans="1:228" x14ac:dyDescent="0.75">
      <c r="A199" s="95">
        <f t="shared" si="20"/>
        <v>1078</v>
      </c>
      <c r="B199" s="2" t="str">
        <f t="shared" si="20"/>
        <v>Meat live weight, goose</v>
      </c>
      <c r="C199" s="60">
        <f t="shared" si="19"/>
        <v>0</v>
      </c>
      <c r="D199" s="40" t="str">
        <f t="shared" si="18"/>
        <v/>
      </c>
      <c r="E199" s="40" t="str">
        <f t="shared" si="18"/>
        <v/>
      </c>
      <c r="F199" s="40" t="str">
        <f t="shared" si="18"/>
        <v/>
      </c>
      <c r="G199" s="40" t="str">
        <f t="shared" si="18"/>
        <v/>
      </c>
      <c r="H199" s="40" t="str">
        <f t="shared" si="18"/>
        <v/>
      </c>
      <c r="I199" s="40" t="str">
        <f t="shared" si="18"/>
        <v/>
      </c>
      <c r="J199" s="40" t="str">
        <f t="shared" si="18"/>
        <v/>
      </c>
      <c r="K199" s="40" t="str">
        <f t="shared" si="18"/>
        <v/>
      </c>
      <c r="L199" s="2"/>
      <c r="M199" s="70" t="s">
        <v>625</v>
      </c>
      <c r="N199" s="70" t="s">
        <v>681</v>
      </c>
      <c r="O199" s="2" t="s">
        <v>4</v>
      </c>
      <c r="P199" s="58">
        <v>1078</v>
      </c>
      <c r="Q199" s="58" t="s">
        <v>973</v>
      </c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  <c r="BC199" s="58"/>
      <c r="BD199" s="58"/>
      <c r="BE199" s="58"/>
      <c r="BF199" s="58"/>
      <c r="BG199" s="58"/>
      <c r="BH199" s="58"/>
      <c r="BI199" s="58"/>
      <c r="BJ199" s="58"/>
      <c r="BK199" s="58"/>
      <c r="BL199" s="58"/>
      <c r="BM199" s="58"/>
      <c r="BN199" s="58"/>
      <c r="BO199" s="58"/>
      <c r="BP199" s="58"/>
      <c r="BQ199" s="58"/>
      <c r="BR199" s="58"/>
      <c r="BS199" s="58"/>
      <c r="BT199" s="58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58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  <c r="DK199" s="58"/>
      <c r="DL199" s="58"/>
      <c r="DM199" s="58"/>
      <c r="DN199" s="58"/>
      <c r="DO199" s="58"/>
      <c r="DP199" s="58"/>
      <c r="DQ199" s="58"/>
      <c r="DR199" s="58"/>
      <c r="DS199" s="58"/>
      <c r="DT199" s="58"/>
      <c r="DU199" s="58"/>
      <c r="DV199" s="58"/>
      <c r="DW199" s="58"/>
      <c r="DX199" s="58"/>
      <c r="DY199" s="58"/>
      <c r="DZ199" s="58"/>
      <c r="EA199" s="58"/>
      <c r="EB199" s="58"/>
      <c r="EC199" s="58"/>
      <c r="ED199" s="58"/>
      <c r="EE199" s="58"/>
      <c r="EF199" s="58"/>
      <c r="EG199" s="58"/>
      <c r="EH199" s="58"/>
      <c r="EI199" s="58"/>
      <c r="EJ199" s="58"/>
      <c r="EK199" s="58"/>
      <c r="EL199" s="58"/>
      <c r="EM199" s="58"/>
      <c r="EN199" s="58"/>
      <c r="EO199" s="58"/>
      <c r="EP199" s="58"/>
      <c r="EQ199" s="58"/>
      <c r="ER199" s="58"/>
      <c r="ES199" s="58"/>
      <c r="ET199" s="58"/>
      <c r="EU199" s="58"/>
      <c r="EV199" s="58"/>
      <c r="EW199" s="58"/>
      <c r="EX199" s="58"/>
      <c r="EY199" s="58"/>
      <c r="EZ199" s="58"/>
      <c r="FA199" s="58"/>
      <c r="FB199" s="58"/>
      <c r="FC199" s="58"/>
      <c r="FD199" s="58"/>
      <c r="FE199" s="58"/>
      <c r="FF199" s="58"/>
      <c r="FG199" s="58"/>
      <c r="FH199" s="58"/>
      <c r="FI199" s="58"/>
      <c r="FJ199" s="58"/>
      <c r="FK199" s="58"/>
      <c r="FL199" s="58"/>
      <c r="FM199" s="58"/>
      <c r="FN199" s="58"/>
      <c r="FO199" s="58"/>
      <c r="FP199" s="58"/>
      <c r="FQ199" s="58"/>
      <c r="FR199" s="58"/>
      <c r="FS199" s="58"/>
      <c r="FT199" s="58"/>
      <c r="FU199" s="58"/>
      <c r="FV199" s="58"/>
      <c r="FW199" s="58"/>
      <c r="FX199" s="58"/>
      <c r="FY199" s="58"/>
      <c r="FZ199" s="58"/>
      <c r="GA199" s="58"/>
      <c r="GB199" s="58"/>
      <c r="GC199" s="58"/>
      <c r="GD199" s="58"/>
      <c r="GE199" s="58"/>
      <c r="GF199" s="58"/>
      <c r="GG199" s="58"/>
      <c r="GH199" s="58"/>
      <c r="GI199" s="58"/>
      <c r="GJ199" s="58"/>
      <c r="GK199" s="58"/>
      <c r="GL199" s="58"/>
      <c r="GM199" s="58"/>
      <c r="GN199" s="58"/>
      <c r="GO199" s="58"/>
      <c r="GP199" s="58"/>
      <c r="GQ199" s="58"/>
      <c r="GR199" s="58"/>
      <c r="GS199" s="58"/>
      <c r="GT199" s="58"/>
      <c r="GU199" s="58"/>
      <c r="GV199" s="58"/>
      <c r="GW199" s="58"/>
      <c r="GX199" s="58"/>
      <c r="GY199" s="58"/>
      <c r="GZ199" s="58"/>
      <c r="HA199" s="58"/>
      <c r="HB199" s="58"/>
      <c r="HC199" s="58"/>
      <c r="HD199" s="58"/>
      <c r="HE199" s="58"/>
      <c r="HF199" s="58"/>
      <c r="HG199" s="58"/>
      <c r="HH199" s="58"/>
      <c r="HI199" s="58"/>
      <c r="HJ199" s="58"/>
      <c r="HK199" s="58"/>
      <c r="HL199" s="58"/>
      <c r="HM199" s="58"/>
      <c r="HN199" s="58"/>
      <c r="HO199" s="58"/>
      <c r="HP199" s="58"/>
      <c r="HQ199" s="58"/>
      <c r="HR199" s="58"/>
      <c r="HS199" s="58"/>
      <c r="HT199" s="2"/>
    </row>
    <row r="200" spans="1:228" x14ac:dyDescent="0.75">
      <c r="A200" s="95">
        <f t="shared" si="20"/>
        <v>1080</v>
      </c>
      <c r="B200" s="2" t="str">
        <f t="shared" si="20"/>
        <v>Meat, turkey</v>
      </c>
      <c r="C200" s="60">
        <f t="shared" si="19"/>
        <v>3571.2840000000001</v>
      </c>
      <c r="D200" s="40" t="str">
        <f t="shared" si="18"/>
        <v/>
      </c>
      <c r="E200" s="40" t="str">
        <f t="shared" si="18"/>
        <v/>
      </c>
      <c r="F200" s="40">
        <f t="shared" si="18"/>
        <v>3449.5610000000001</v>
      </c>
      <c r="G200" s="40">
        <f t="shared" si="18"/>
        <v>3693.0070000000001</v>
      </c>
      <c r="H200" s="40" t="str">
        <f t="shared" si="18"/>
        <v/>
      </c>
      <c r="I200" s="40" t="str">
        <f t="shared" si="18"/>
        <v/>
      </c>
      <c r="J200" s="40" t="str">
        <f t="shared" si="18"/>
        <v/>
      </c>
      <c r="K200" s="40" t="str">
        <f t="shared" si="18"/>
        <v/>
      </c>
      <c r="L200" s="2"/>
      <c r="M200" s="70" t="s">
        <v>629</v>
      </c>
      <c r="N200" s="70" t="s">
        <v>1087</v>
      </c>
      <c r="O200" s="2" t="s">
        <v>4</v>
      </c>
      <c r="P200" s="58">
        <v>1080</v>
      </c>
      <c r="Q200" s="58" t="s">
        <v>974</v>
      </c>
      <c r="R200" s="58"/>
      <c r="S200" s="58"/>
      <c r="T200" s="58"/>
      <c r="U200" s="58"/>
      <c r="V200" s="58">
        <v>423.84050000000002</v>
      </c>
      <c r="W200" s="58"/>
      <c r="X200" s="58"/>
      <c r="Y200" s="58"/>
      <c r="Z200" s="58">
        <v>1111.604</v>
      </c>
      <c r="AA200" s="58">
        <v>2184.9070000000002</v>
      </c>
      <c r="AB200" s="58"/>
      <c r="AC200" s="58"/>
      <c r="AD200" s="58">
        <v>2020.472</v>
      </c>
      <c r="AE200" s="58"/>
      <c r="AF200" s="58"/>
      <c r="AG200" s="58"/>
      <c r="AH200" s="58">
        <v>1554.5450000000001</v>
      </c>
      <c r="AI200" s="58"/>
      <c r="AJ200" s="58"/>
      <c r="AK200" s="58"/>
      <c r="AL200" s="58"/>
      <c r="AM200" s="58">
        <v>3693.0070000000001</v>
      </c>
      <c r="AN200" s="58"/>
      <c r="AO200" s="58">
        <v>778.6848</v>
      </c>
      <c r="AP200" s="58">
        <v>2285.4319999999998</v>
      </c>
      <c r="AQ200" s="58">
        <v>3240.433</v>
      </c>
      <c r="AR200" s="58"/>
      <c r="AS200" s="58"/>
      <c r="AT200" s="58"/>
      <c r="AU200" s="58"/>
      <c r="AV200" s="58">
        <v>2198.6129999999998</v>
      </c>
      <c r="AW200" s="58">
        <v>4513.3109999999997</v>
      </c>
      <c r="AX200" s="58">
        <v>1745.1479999999999</v>
      </c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>
        <v>3186.069</v>
      </c>
      <c r="BL200" s="58">
        <v>1953.114</v>
      </c>
      <c r="BM200" s="58"/>
      <c r="BN200" s="58"/>
      <c r="BO200" s="58">
        <v>2054.96</v>
      </c>
      <c r="BP200" s="58"/>
      <c r="BQ200" s="58">
        <v>4349.4639999999999</v>
      </c>
      <c r="BR200" s="58">
        <v>4369.5230000000001</v>
      </c>
      <c r="BS200" s="58">
        <v>3055.32</v>
      </c>
      <c r="BT200" s="58"/>
      <c r="BU200" s="58"/>
      <c r="BV200" s="58">
        <v>1977.9259999999999</v>
      </c>
      <c r="BW200" s="58"/>
      <c r="BX200" s="58"/>
      <c r="BY200" s="58"/>
      <c r="BZ200" s="58">
        <v>11534.95</v>
      </c>
      <c r="CA200" s="58">
        <v>1902.04</v>
      </c>
      <c r="CB200" s="58"/>
      <c r="CC200" s="58"/>
      <c r="CD200" s="58"/>
      <c r="CE200" s="58">
        <v>2154.7109999999998</v>
      </c>
      <c r="CF200" s="58"/>
      <c r="CG200" s="58"/>
      <c r="CH200" s="58"/>
      <c r="CI200" s="58"/>
      <c r="CJ200" s="58"/>
      <c r="CK200" s="58"/>
      <c r="CL200" s="58"/>
      <c r="CM200" s="58">
        <v>5319.2730000000001</v>
      </c>
      <c r="CN200" s="58"/>
      <c r="CO200" s="58"/>
      <c r="CP200" s="58"/>
      <c r="CQ200" s="58"/>
      <c r="CR200" s="58"/>
      <c r="CS200" s="58"/>
      <c r="CT200" s="58">
        <v>1660.7670000000001</v>
      </c>
      <c r="CU200" s="58"/>
      <c r="CV200" s="58">
        <v>1929.4770000000001</v>
      </c>
      <c r="CW200" s="58"/>
      <c r="CX200" s="58"/>
      <c r="CY200" s="58">
        <v>1497.867</v>
      </c>
      <c r="CZ200" s="58">
        <v>3147.7040000000002</v>
      </c>
      <c r="DA200" s="58"/>
      <c r="DB200" s="58"/>
      <c r="DC200" s="58">
        <v>2211.1750000000002</v>
      </c>
      <c r="DD200" s="58">
        <v>1869.2539999999999</v>
      </c>
      <c r="DE200" s="58"/>
      <c r="DF200" s="58">
        <v>4312.3329999999996</v>
      </c>
      <c r="DG200" s="58">
        <v>2655.8890000000001</v>
      </c>
      <c r="DH200" s="58"/>
      <c r="DI200" s="58"/>
      <c r="DJ200" s="58"/>
      <c r="DK200" s="58"/>
      <c r="DL200" s="58"/>
      <c r="DM200" s="58"/>
      <c r="DN200" s="58"/>
      <c r="DO200" s="58"/>
      <c r="DP200" s="58"/>
      <c r="DQ200" s="58"/>
      <c r="DR200" s="58"/>
      <c r="DS200" s="58"/>
      <c r="DT200" s="58"/>
      <c r="DU200" s="58"/>
      <c r="DV200" s="58"/>
      <c r="DW200" s="58"/>
      <c r="DX200" s="58"/>
      <c r="DY200" s="58"/>
      <c r="DZ200" s="58"/>
      <c r="EA200" s="58">
        <v>2324.4430000000002</v>
      </c>
      <c r="EB200" s="58">
        <v>3052.9830000000002</v>
      </c>
      <c r="EC200" s="58">
        <v>8070.5540000000001</v>
      </c>
      <c r="ED200" s="58"/>
      <c r="EE200" s="58">
        <v>3449.5610000000001</v>
      </c>
      <c r="EF200" s="58"/>
      <c r="EG200" s="58"/>
      <c r="EH200" s="58"/>
      <c r="EI200" s="58">
        <v>2672.605</v>
      </c>
      <c r="EJ200" s="58"/>
      <c r="EK200" s="58"/>
      <c r="EL200" s="58"/>
      <c r="EM200" s="58"/>
      <c r="EN200" s="58"/>
      <c r="EO200" s="58"/>
      <c r="EP200" s="58"/>
      <c r="EQ200" s="58">
        <v>1447.5830000000001</v>
      </c>
      <c r="ER200" s="58"/>
      <c r="ES200" s="58"/>
      <c r="ET200" s="58"/>
      <c r="EU200" s="58"/>
      <c r="EV200" s="58"/>
      <c r="EW200" s="58"/>
      <c r="EX200" s="58"/>
      <c r="EY200" s="58"/>
      <c r="EZ200" s="58">
        <v>2427.9589999999998</v>
      </c>
      <c r="FA200" s="58">
        <v>3333.5509999999999</v>
      </c>
      <c r="FB200" s="58"/>
      <c r="FC200" s="58"/>
      <c r="FD200" s="58">
        <v>1859.5329999999999</v>
      </c>
      <c r="FE200" s="58"/>
      <c r="FF200" s="58"/>
      <c r="FG200" s="58"/>
      <c r="FH200" s="58"/>
      <c r="FI200" s="58">
        <v>2877.703</v>
      </c>
      <c r="FJ200" s="58"/>
      <c r="FK200" s="58">
        <v>2305.3209999999999</v>
      </c>
      <c r="FL200" s="58"/>
      <c r="FM200" s="58"/>
      <c r="FN200" s="58">
        <v>1295.42</v>
      </c>
      <c r="FO200" s="58">
        <v>2935.627</v>
      </c>
      <c r="FP200" s="58"/>
      <c r="FQ200" s="58"/>
      <c r="FR200" s="58"/>
      <c r="FS200" s="58"/>
      <c r="FT200" s="58"/>
      <c r="FU200" s="58"/>
      <c r="FV200" s="58"/>
      <c r="FW200" s="58"/>
      <c r="FX200" s="58"/>
      <c r="FY200" s="58"/>
      <c r="FZ200" s="58"/>
      <c r="GA200" s="58"/>
      <c r="GB200" s="58"/>
      <c r="GC200" s="58"/>
      <c r="GD200" s="58"/>
      <c r="GE200" s="58"/>
      <c r="GF200" s="58"/>
      <c r="GG200" s="58"/>
      <c r="GH200" s="58"/>
      <c r="GI200" s="58"/>
      <c r="GJ200" s="58">
        <v>2514.85</v>
      </c>
      <c r="GK200" s="58">
        <v>2119.9229999999998</v>
      </c>
      <c r="GL200" s="58">
        <v>2301.3130000000001</v>
      </c>
      <c r="GM200" s="58"/>
      <c r="GN200" s="58"/>
      <c r="GO200" s="58"/>
      <c r="GP200" s="58"/>
      <c r="GQ200" s="58"/>
      <c r="GR200" s="58"/>
      <c r="GS200" s="58"/>
      <c r="GT200" s="58"/>
      <c r="GU200" s="58"/>
      <c r="GV200" s="58"/>
      <c r="GW200" s="58"/>
      <c r="GX200" s="58"/>
      <c r="GY200" s="58">
        <v>2199.6179999999999</v>
      </c>
      <c r="GZ200" s="58">
        <v>4173.2640000000001</v>
      </c>
      <c r="HA200" s="58"/>
      <c r="HB200" s="58"/>
      <c r="HC200" s="58"/>
      <c r="HD200" s="58"/>
      <c r="HE200" s="58">
        <v>1495.443</v>
      </c>
      <c r="HF200" s="58">
        <v>2262.8339999999998</v>
      </c>
      <c r="HG200" s="58"/>
      <c r="HH200" s="58"/>
      <c r="HI200" s="58"/>
      <c r="HJ200" s="58"/>
      <c r="HK200" s="58"/>
      <c r="HL200" s="58"/>
      <c r="HM200" s="58"/>
      <c r="HN200" s="58"/>
      <c r="HO200" s="58"/>
      <c r="HP200" s="58"/>
      <c r="HQ200" s="58">
        <v>834.62599999999998</v>
      </c>
      <c r="HR200" s="58"/>
      <c r="HS200" s="58"/>
      <c r="HT200" s="2"/>
    </row>
    <row r="201" spans="1:228" x14ac:dyDescent="0.75">
      <c r="A201" s="95">
        <f t="shared" si="20"/>
        <v>1084</v>
      </c>
      <c r="B201" s="2" t="str">
        <f t="shared" si="20"/>
        <v>Meat indigenous, bird nes</v>
      </c>
      <c r="C201" s="60">
        <f t="shared" si="19"/>
        <v>0</v>
      </c>
      <c r="D201" s="40" t="str">
        <f t="shared" si="18"/>
        <v/>
      </c>
      <c r="E201" s="40" t="str">
        <f t="shared" si="18"/>
        <v/>
      </c>
      <c r="F201" s="40" t="str">
        <f t="shared" si="18"/>
        <v/>
      </c>
      <c r="G201" s="40" t="str">
        <f t="shared" si="18"/>
        <v/>
      </c>
      <c r="H201" s="40" t="str">
        <f t="shared" si="18"/>
        <v/>
      </c>
      <c r="I201" s="40" t="str">
        <f t="shared" si="18"/>
        <v/>
      </c>
      <c r="J201" s="40" t="str">
        <f t="shared" si="18"/>
        <v/>
      </c>
      <c r="K201" s="40" t="str">
        <f t="shared" si="18"/>
        <v/>
      </c>
      <c r="L201" s="2"/>
      <c r="M201" s="70" t="s">
        <v>392</v>
      </c>
      <c r="N201" s="70" t="s">
        <v>399</v>
      </c>
      <c r="O201" s="2" t="s">
        <v>4</v>
      </c>
      <c r="P201" s="58">
        <v>1084</v>
      </c>
      <c r="Q201" s="58" t="s">
        <v>975</v>
      </c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58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  <c r="DK201" s="58"/>
      <c r="DL201" s="58"/>
      <c r="DM201" s="58"/>
      <c r="DN201" s="58"/>
      <c r="DO201" s="58"/>
      <c r="DP201" s="58"/>
      <c r="DQ201" s="58"/>
      <c r="DR201" s="58"/>
      <c r="DS201" s="58"/>
      <c r="DT201" s="58"/>
      <c r="DU201" s="58"/>
      <c r="DV201" s="58"/>
      <c r="DW201" s="58"/>
      <c r="DX201" s="58"/>
      <c r="DY201" s="58"/>
      <c r="DZ201" s="58"/>
      <c r="EA201" s="58"/>
      <c r="EB201" s="58"/>
      <c r="EC201" s="58"/>
      <c r="ED201" s="58"/>
      <c r="EE201" s="58"/>
      <c r="EF201" s="58"/>
      <c r="EG201" s="58"/>
      <c r="EH201" s="58"/>
      <c r="EI201" s="58"/>
      <c r="EJ201" s="58"/>
      <c r="EK201" s="58"/>
      <c r="EL201" s="58"/>
      <c r="EM201" s="58"/>
      <c r="EN201" s="58"/>
      <c r="EO201" s="58"/>
      <c r="EP201" s="58"/>
      <c r="EQ201" s="58"/>
      <c r="ER201" s="58"/>
      <c r="ES201" s="58"/>
      <c r="ET201" s="58"/>
      <c r="EU201" s="58"/>
      <c r="EV201" s="58"/>
      <c r="EW201" s="58"/>
      <c r="EX201" s="58"/>
      <c r="EY201" s="58"/>
      <c r="EZ201" s="58"/>
      <c r="FA201" s="58"/>
      <c r="FB201" s="58"/>
      <c r="FC201" s="58"/>
      <c r="FD201" s="58"/>
      <c r="FE201" s="58"/>
      <c r="FF201" s="58"/>
      <c r="FG201" s="58"/>
      <c r="FH201" s="58"/>
      <c r="FI201" s="58"/>
      <c r="FJ201" s="58"/>
      <c r="FK201" s="58"/>
      <c r="FL201" s="58"/>
      <c r="FM201" s="58"/>
      <c r="FN201" s="58"/>
      <c r="FO201" s="58"/>
      <c r="FP201" s="58"/>
      <c r="FQ201" s="58"/>
      <c r="FR201" s="58"/>
      <c r="FS201" s="58"/>
      <c r="FT201" s="58"/>
      <c r="FU201" s="58"/>
      <c r="FV201" s="58"/>
      <c r="FW201" s="58"/>
      <c r="FX201" s="58"/>
      <c r="FY201" s="58"/>
      <c r="FZ201" s="58"/>
      <c r="GA201" s="58"/>
      <c r="GB201" s="58"/>
      <c r="GC201" s="58"/>
      <c r="GD201" s="58"/>
      <c r="GE201" s="58"/>
      <c r="GF201" s="58"/>
      <c r="GG201" s="58"/>
      <c r="GH201" s="58"/>
      <c r="GI201" s="58"/>
      <c r="GJ201" s="58"/>
      <c r="GK201" s="58"/>
      <c r="GL201" s="58"/>
      <c r="GM201" s="58"/>
      <c r="GN201" s="58"/>
      <c r="GO201" s="58"/>
      <c r="GP201" s="58"/>
      <c r="GQ201" s="58"/>
      <c r="GR201" s="58"/>
      <c r="GS201" s="58"/>
      <c r="GT201" s="58"/>
      <c r="GU201" s="58"/>
      <c r="GV201" s="58"/>
      <c r="GW201" s="58"/>
      <c r="GX201" s="58"/>
      <c r="GY201" s="58"/>
      <c r="GZ201" s="58"/>
      <c r="HA201" s="58"/>
      <c r="HB201" s="58"/>
      <c r="HC201" s="58"/>
      <c r="HD201" s="58"/>
      <c r="HE201" s="58"/>
      <c r="HF201" s="58"/>
      <c r="HG201" s="58"/>
      <c r="HH201" s="58"/>
      <c r="HI201" s="58"/>
      <c r="HJ201" s="58"/>
      <c r="HK201" s="58"/>
      <c r="HL201" s="58"/>
      <c r="HM201" s="58"/>
      <c r="HN201" s="58"/>
      <c r="HO201" s="58"/>
      <c r="HP201" s="58"/>
      <c r="HQ201" s="58"/>
      <c r="HR201" s="58"/>
      <c r="HS201" s="58"/>
      <c r="HT201" s="2"/>
    </row>
    <row r="202" spans="1:228" x14ac:dyDescent="0.75">
      <c r="A202" s="95">
        <f t="shared" si="20"/>
        <v>1085</v>
      </c>
      <c r="B202" s="2" t="str">
        <f t="shared" si="20"/>
        <v>Meat live weight, poultry, other</v>
      </c>
      <c r="C202" s="60">
        <f t="shared" si="19"/>
        <v>0</v>
      </c>
      <c r="D202" s="40" t="str">
        <f t="shared" si="18"/>
        <v/>
      </c>
      <c r="E202" s="40" t="str">
        <f t="shared" si="18"/>
        <v/>
      </c>
      <c r="F202" s="40" t="str">
        <f t="shared" si="18"/>
        <v/>
      </c>
      <c r="G202" s="40" t="str">
        <f t="shared" si="18"/>
        <v/>
      </c>
      <c r="H202" s="40" t="str">
        <f t="shared" si="18"/>
        <v/>
      </c>
      <c r="I202" s="40" t="str">
        <f t="shared" si="18"/>
        <v/>
      </c>
      <c r="J202" s="40" t="str">
        <f t="shared" si="18"/>
        <v/>
      </c>
      <c r="K202" s="40" t="str">
        <f t="shared" si="18"/>
        <v/>
      </c>
      <c r="L202" s="2"/>
      <c r="M202" s="70" t="s">
        <v>630</v>
      </c>
      <c r="N202" s="70" t="s">
        <v>684</v>
      </c>
      <c r="O202" s="2" t="s">
        <v>4</v>
      </c>
      <c r="P202" s="58">
        <v>1085</v>
      </c>
      <c r="Q202" s="58" t="s">
        <v>976</v>
      </c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58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  <c r="DK202" s="58"/>
      <c r="DL202" s="58"/>
      <c r="DM202" s="58"/>
      <c r="DN202" s="58"/>
      <c r="DO202" s="58"/>
      <c r="DP202" s="58"/>
      <c r="DQ202" s="58"/>
      <c r="DR202" s="58"/>
      <c r="DS202" s="58"/>
      <c r="DT202" s="58"/>
      <c r="DU202" s="58"/>
      <c r="DV202" s="58"/>
      <c r="DW202" s="58"/>
      <c r="DX202" s="58"/>
      <c r="DY202" s="58"/>
      <c r="DZ202" s="58"/>
      <c r="EA202" s="58"/>
      <c r="EB202" s="58"/>
      <c r="EC202" s="58"/>
      <c r="ED202" s="58"/>
      <c r="EE202" s="58"/>
      <c r="EF202" s="58"/>
      <c r="EG202" s="58"/>
      <c r="EH202" s="58"/>
      <c r="EI202" s="58"/>
      <c r="EJ202" s="58"/>
      <c r="EK202" s="58"/>
      <c r="EL202" s="58"/>
      <c r="EM202" s="58"/>
      <c r="EN202" s="58"/>
      <c r="EO202" s="58"/>
      <c r="EP202" s="58"/>
      <c r="EQ202" s="58"/>
      <c r="ER202" s="58"/>
      <c r="ES202" s="58"/>
      <c r="ET202" s="58"/>
      <c r="EU202" s="58"/>
      <c r="EV202" s="58"/>
      <c r="EW202" s="58"/>
      <c r="EX202" s="58"/>
      <c r="EY202" s="58"/>
      <c r="EZ202" s="58"/>
      <c r="FA202" s="58"/>
      <c r="FB202" s="58"/>
      <c r="FC202" s="58"/>
      <c r="FD202" s="58"/>
      <c r="FE202" s="58"/>
      <c r="FF202" s="58"/>
      <c r="FG202" s="58"/>
      <c r="FH202" s="58"/>
      <c r="FI202" s="58"/>
      <c r="FJ202" s="58"/>
      <c r="FK202" s="58"/>
      <c r="FL202" s="58"/>
      <c r="FM202" s="58"/>
      <c r="FN202" s="58"/>
      <c r="FO202" s="58"/>
      <c r="FP202" s="58"/>
      <c r="FQ202" s="58"/>
      <c r="FR202" s="58"/>
      <c r="FS202" s="58"/>
      <c r="FT202" s="58"/>
      <c r="FU202" s="58"/>
      <c r="FV202" s="58"/>
      <c r="FW202" s="58"/>
      <c r="FX202" s="58"/>
      <c r="FY202" s="58"/>
      <c r="FZ202" s="58"/>
      <c r="GA202" s="58"/>
      <c r="GB202" s="58"/>
      <c r="GC202" s="58"/>
      <c r="GD202" s="58"/>
      <c r="GE202" s="58"/>
      <c r="GF202" s="58"/>
      <c r="GG202" s="58"/>
      <c r="GH202" s="58"/>
      <c r="GI202" s="58"/>
      <c r="GJ202" s="58"/>
      <c r="GK202" s="58"/>
      <c r="GL202" s="58"/>
      <c r="GM202" s="58"/>
      <c r="GN202" s="58"/>
      <c r="GO202" s="58"/>
      <c r="GP202" s="58"/>
      <c r="GQ202" s="58"/>
      <c r="GR202" s="58"/>
      <c r="GS202" s="58"/>
      <c r="GT202" s="58"/>
      <c r="GU202" s="58"/>
      <c r="GV202" s="58"/>
      <c r="GW202" s="58"/>
      <c r="GX202" s="58"/>
      <c r="GY202" s="58"/>
      <c r="GZ202" s="58"/>
      <c r="HA202" s="58"/>
      <c r="HB202" s="58"/>
      <c r="HC202" s="58"/>
      <c r="HD202" s="58"/>
      <c r="HE202" s="58"/>
      <c r="HF202" s="58"/>
      <c r="HG202" s="58"/>
      <c r="HH202" s="58"/>
      <c r="HI202" s="58"/>
      <c r="HJ202" s="58"/>
      <c r="HK202" s="58"/>
      <c r="HL202" s="58"/>
      <c r="HM202" s="58"/>
      <c r="HN202" s="58"/>
      <c r="HO202" s="58"/>
      <c r="HP202" s="58"/>
      <c r="HQ202" s="58"/>
      <c r="HR202" s="58"/>
      <c r="HS202" s="58"/>
      <c r="HT202" s="2"/>
    </row>
    <row r="203" spans="1:228" x14ac:dyDescent="0.75">
      <c r="A203" s="95">
        <f t="shared" si="20"/>
        <v>1087</v>
      </c>
      <c r="B203" s="2" t="str">
        <f t="shared" si="20"/>
        <v>Meat indigenous, turkey</v>
      </c>
      <c r="C203" s="60">
        <f t="shared" si="19"/>
        <v>0</v>
      </c>
      <c r="D203" s="40" t="str">
        <f t="shared" si="18"/>
        <v/>
      </c>
      <c r="E203" s="40" t="str">
        <f t="shared" si="18"/>
        <v/>
      </c>
      <c r="F203" s="40" t="str">
        <f t="shared" si="18"/>
        <v/>
      </c>
      <c r="G203" s="40" t="str">
        <f t="shared" si="18"/>
        <v/>
      </c>
      <c r="H203" s="40" t="str">
        <f t="shared" si="18"/>
        <v/>
      </c>
      <c r="I203" s="40" t="str">
        <f t="shared" si="18"/>
        <v/>
      </c>
      <c r="J203" s="40" t="str">
        <f t="shared" si="18"/>
        <v/>
      </c>
      <c r="K203" s="40" t="str">
        <f t="shared" si="18"/>
        <v/>
      </c>
      <c r="L203" s="2"/>
      <c r="M203" s="70" t="s">
        <v>633</v>
      </c>
      <c r="N203" s="70" t="s">
        <v>685</v>
      </c>
      <c r="O203" s="2" t="s">
        <v>4</v>
      </c>
      <c r="P203" s="58">
        <v>1087</v>
      </c>
      <c r="Q203" s="58" t="s">
        <v>977</v>
      </c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58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  <c r="DK203" s="58"/>
      <c r="DL203" s="58"/>
      <c r="DM203" s="58"/>
      <c r="DN203" s="58"/>
      <c r="DO203" s="58"/>
      <c r="DP203" s="58"/>
      <c r="DQ203" s="58"/>
      <c r="DR203" s="58"/>
      <c r="DS203" s="58"/>
      <c r="DT203" s="58"/>
      <c r="DU203" s="58"/>
      <c r="DV203" s="58"/>
      <c r="DW203" s="58"/>
      <c r="DX203" s="58"/>
      <c r="DY203" s="58"/>
      <c r="DZ203" s="58"/>
      <c r="EA203" s="58"/>
      <c r="EB203" s="58"/>
      <c r="EC203" s="58"/>
      <c r="ED203" s="58"/>
      <c r="EE203" s="58"/>
      <c r="EF203" s="58"/>
      <c r="EG203" s="58"/>
      <c r="EH203" s="58"/>
      <c r="EI203" s="58"/>
      <c r="EJ203" s="58"/>
      <c r="EK203" s="58"/>
      <c r="EL203" s="58"/>
      <c r="EM203" s="58"/>
      <c r="EN203" s="58"/>
      <c r="EO203" s="58"/>
      <c r="EP203" s="58"/>
      <c r="EQ203" s="58"/>
      <c r="ER203" s="58"/>
      <c r="ES203" s="58"/>
      <c r="ET203" s="58"/>
      <c r="EU203" s="58"/>
      <c r="EV203" s="58"/>
      <c r="EW203" s="58"/>
      <c r="EX203" s="58"/>
      <c r="EY203" s="58"/>
      <c r="EZ203" s="58"/>
      <c r="FA203" s="58"/>
      <c r="FB203" s="58"/>
      <c r="FC203" s="58"/>
      <c r="FD203" s="58"/>
      <c r="FE203" s="58"/>
      <c r="FF203" s="58"/>
      <c r="FG203" s="58"/>
      <c r="FH203" s="58"/>
      <c r="FI203" s="58"/>
      <c r="FJ203" s="58"/>
      <c r="FK203" s="58"/>
      <c r="FL203" s="58"/>
      <c r="FM203" s="58"/>
      <c r="FN203" s="58"/>
      <c r="FO203" s="58"/>
      <c r="FP203" s="58"/>
      <c r="FQ203" s="58"/>
      <c r="FR203" s="58"/>
      <c r="FS203" s="58"/>
      <c r="FT203" s="58"/>
      <c r="FU203" s="58"/>
      <c r="FV203" s="58"/>
      <c r="FW203" s="58"/>
      <c r="FX203" s="58"/>
      <c r="FY203" s="58"/>
      <c r="FZ203" s="58"/>
      <c r="GA203" s="58"/>
      <c r="GB203" s="58"/>
      <c r="GC203" s="58"/>
      <c r="GD203" s="58"/>
      <c r="GE203" s="58"/>
      <c r="GF203" s="58"/>
      <c r="GG203" s="58"/>
      <c r="GH203" s="58"/>
      <c r="GI203" s="58"/>
      <c r="GJ203" s="58"/>
      <c r="GK203" s="58"/>
      <c r="GL203" s="58"/>
      <c r="GM203" s="58"/>
      <c r="GN203" s="58"/>
      <c r="GO203" s="58"/>
      <c r="GP203" s="58"/>
      <c r="GQ203" s="58"/>
      <c r="GR203" s="58"/>
      <c r="GS203" s="58"/>
      <c r="GT203" s="58"/>
      <c r="GU203" s="58"/>
      <c r="GV203" s="58"/>
      <c r="GW203" s="58"/>
      <c r="GX203" s="58"/>
      <c r="GY203" s="58"/>
      <c r="GZ203" s="58"/>
      <c r="HA203" s="58"/>
      <c r="HB203" s="58"/>
      <c r="HC203" s="58"/>
      <c r="HD203" s="58"/>
      <c r="HE203" s="58"/>
      <c r="HF203" s="58"/>
      <c r="HG203" s="58"/>
      <c r="HH203" s="58"/>
      <c r="HI203" s="58"/>
      <c r="HJ203" s="58"/>
      <c r="HK203" s="58"/>
      <c r="HL203" s="58"/>
      <c r="HM203" s="58"/>
      <c r="HN203" s="58"/>
      <c r="HO203" s="58"/>
      <c r="HP203" s="58"/>
      <c r="HQ203" s="58"/>
      <c r="HR203" s="58"/>
      <c r="HS203" s="58"/>
      <c r="HT203" s="2"/>
    </row>
    <row r="204" spans="1:228" x14ac:dyDescent="0.75">
      <c r="A204" s="95">
        <f t="shared" si="20"/>
        <v>1088</v>
      </c>
      <c r="B204" s="2" t="str">
        <f t="shared" si="20"/>
        <v>Meat live weight, turkey</v>
      </c>
      <c r="C204" s="60">
        <f t="shared" si="19"/>
        <v>0</v>
      </c>
      <c r="D204" s="40" t="str">
        <f t="shared" si="18"/>
        <v/>
      </c>
      <c r="E204" s="40" t="str">
        <f t="shared" si="18"/>
        <v/>
      </c>
      <c r="F204" s="40" t="str">
        <f t="shared" si="18"/>
        <v/>
      </c>
      <c r="G204" s="40" t="str">
        <f t="shared" si="18"/>
        <v/>
      </c>
      <c r="H204" s="40" t="str">
        <f t="shared" si="18"/>
        <v/>
      </c>
      <c r="I204" s="40" t="str">
        <f t="shared" si="18"/>
        <v/>
      </c>
      <c r="J204" s="40" t="str">
        <f t="shared" si="18"/>
        <v/>
      </c>
      <c r="K204" s="40" t="str">
        <f t="shared" si="18"/>
        <v/>
      </c>
      <c r="L204" s="2"/>
      <c r="M204" s="70" t="s">
        <v>635</v>
      </c>
      <c r="N204" s="70" t="s">
        <v>1088</v>
      </c>
      <c r="O204" s="2" t="s">
        <v>4</v>
      </c>
      <c r="P204" s="58">
        <v>1088</v>
      </c>
      <c r="Q204" s="58" t="s">
        <v>978</v>
      </c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58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  <c r="DK204" s="58"/>
      <c r="DL204" s="58"/>
      <c r="DM204" s="58"/>
      <c r="DN204" s="58"/>
      <c r="DO204" s="58"/>
      <c r="DP204" s="58"/>
      <c r="DQ204" s="58"/>
      <c r="DR204" s="58"/>
      <c r="DS204" s="58"/>
      <c r="DT204" s="58"/>
      <c r="DU204" s="58"/>
      <c r="DV204" s="58"/>
      <c r="DW204" s="58"/>
      <c r="DX204" s="58"/>
      <c r="DY204" s="58"/>
      <c r="DZ204" s="58"/>
      <c r="EA204" s="58"/>
      <c r="EB204" s="58"/>
      <c r="EC204" s="58"/>
      <c r="ED204" s="58"/>
      <c r="EE204" s="58"/>
      <c r="EF204" s="58"/>
      <c r="EG204" s="58"/>
      <c r="EH204" s="58"/>
      <c r="EI204" s="58"/>
      <c r="EJ204" s="58"/>
      <c r="EK204" s="58"/>
      <c r="EL204" s="58"/>
      <c r="EM204" s="58"/>
      <c r="EN204" s="58"/>
      <c r="EO204" s="58"/>
      <c r="EP204" s="58"/>
      <c r="EQ204" s="58"/>
      <c r="ER204" s="58"/>
      <c r="ES204" s="58"/>
      <c r="ET204" s="58"/>
      <c r="EU204" s="58"/>
      <c r="EV204" s="58"/>
      <c r="EW204" s="58"/>
      <c r="EX204" s="58"/>
      <c r="EY204" s="58"/>
      <c r="EZ204" s="58"/>
      <c r="FA204" s="58"/>
      <c r="FB204" s="58"/>
      <c r="FC204" s="58"/>
      <c r="FD204" s="58"/>
      <c r="FE204" s="58"/>
      <c r="FF204" s="58"/>
      <c r="FG204" s="58"/>
      <c r="FH204" s="58"/>
      <c r="FI204" s="58"/>
      <c r="FJ204" s="58"/>
      <c r="FK204" s="58"/>
      <c r="FL204" s="58"/>
      <c r="FM204" s="58"/>
      <c r="FN204" s="58"/>
      <c r="FO204" s="58"/>
      <c r="FP204" s="58"/>
      <c r="FQ204" s="58"/>
      <c r="FR204" s="58"/>
      <c r="FS204" s="58"/>
      <c r="FT204" s="58"/>
      <c r="FU204" s="58"/>
      <c r="FV204" s="58"/>
      <c r="FW204" s="58"/>
      <c r="FX204" s="58"/>
      <c r="FY204" s="58"/>
      <c r="FZ204" s="58"/>
      <c r="GA204" s="58"/>
      <c r="GB204" s="58"/>
      <c r="GC204" s="58"/>
      <c r="GD204" s="58"/>
      <c r="GE204" s="58"/>
      <c r="GF204" s="58"/>
      <c r="GG204" s="58"/>
      <c r="GH204" s="58"/>
      <c r="GI204" s="58"/>
      <c r="GJ204" s="58"/>
      <c r="GK204" s="58"/>
      <c r="GL204" s="58"/>
      <c r="GM204" s="58"/>
      <c r="GN204" s="58"/>
      <c r="GO204" s="58"/>
      <c r="GP204" s="58"/>
      <c r="GQ204" s="58"/>
      <c r="GR204" s="58"/>
      <c r="GS204" s="58"/>
      <c r="GT204" s="58"/>
      <c r="GU204" s="58"/>
      <c r="GV204" s="58"/>
      <c r="GW204" s="58"/>
      <c r="GX204" s="58"/>
      <c r="GY204" s="58"/>
      <c r="GZ204" s="58"/>
      <c r="HA204" s="58"/>
      <c r="HB204" s="58"/>
      <c r="HC204" s="58"/>
      <c r="HD204" s="58"/>
      <c r="HE204" s="58"/>
      <c r="HF204" s="58"/>
      <c r="HG204" s="58"/>
      <c r="HH204" s="58"/>
      <c r="HI204" s="58"/>
      <c r="HJ204" s="58"/>
      <c r="HK204" s="58"/>
      <c r="HL204" s="58"/>
      <c r="HM204" s="58"/>
      <c r="HN204" s="58"/>
      <c r="HO204" s="58"/>
      <c r="HP204" s="58"/>
      <c r="HQ204" s="58"/>
      <c r="HR204" s="58"/>
      <c r="HS204" s="58"/>
      <c r="HT204" s="2"/>
    </row>
    <row r="205" spans="1:228" x14ac:dyDescent="0.75">
      <c r="A205" s="95">
        <f t="shared" si="20"/>
        <v>1089</v>
      </c>
      <c r="B205" s="2" t="str">
        <f t="shared" si="20"/>
        <v>Meat, bird nes</v>
      </c>
      <c r="C205" s="60">
        <f t="shared" si="19"/>
        <v>0</v>
      </c>
      <c r="D205" s="40" t="str">
        <f t="shared" si="18"/>
        <v/>
      </c>
      <c r="E205" s="40" t="str">
        <f t="shared" si="18"/>
        <v/>
      </c>
      <c r="F205" s="40" t="str">
        <f t="shared" si="18"/>
        <v/>
      </c>
      <c r="G205" s="40" t="str">
        <f t="shared" si="18"/>
        <v/>
      </c>
      <c r="H205" s="40" t="str">
        <f t="shared" si="18"/>
        <v/>
      </c>
      <c r="I205" s="40" t="str">
        <f t="shared" si="18"/>
        <v/>
      </c>
      <c r="J205" s="40" t="str">
        <f t="shared" si="18"/>
        <v/>
      </c>
      <c r="K205" s="40" t="str">
        <f t="shared" si="18"/>
        <v/>
      </c>
      <c r="L205" s="2"/>
      <c r="M205" s="70" t="s">
        <v>637</v>
      </c>
      <c r="N205" s="70" t="s">
        <v>1089</v>
      </c>
      <c r="O205" s="2" t="s">
        <v>4</v>
      </c>
      <c r="P205" s="58">
        <v>1089</v>
      </c>
      <c r="Q205" s="58" t="s">
        <v>979</v>
      </c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>
        <v>1089.001</v>
      </c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>
        <v>1889.326</v>
      </c>
      <c r="BL205" s="58"/>
      <c r="BM205" s="58"/>
      <c r="BN205" s="58"/>
      <c r="BO205" s="58"/>
      <c r="BP205" s="58"/>
      <c r="BQ205" s="58"/>
      <c r="BR205" s="58"/>
      <c r="BS205" s="58">
        <v>5938.232</v>
      </c>
      <c r="BT205" s="58"/>
      <c r="BU205" s="58"/>
      <c r="BV205" s="58"/>
      <c r="BW205" s="58"/>
      <c r="BX205" s="58"/>
      <c r="BY205" s="58"/>
      <c r="BZ205" s="58"/>
      <c r="CA205" s="58">
        <v>2372.3530000000001</v>
      </c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58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  <c r="DK205" s="58"/>
      <c r="DL205" s="58"/>
      <c r="DM205" s="58"/>
      <c r="DN205" s="58"/>
      <c r="DO205" s="58"/>
      <c r="DP205" s="58"/>
      <c r="DQ205" s="58"/>
      <c r="DR205" s="58"/>
      <c r="DS205" s="58"/>
      <c r="DT205" s="58"/>
      <c r="DU205" s="58"/>
      <c r="DV205" s="58"/>
      <c r="DW205" s="58"/>
      <c r="DX205" s="58"/>
      <c r="DY205" s="58"/>
      <c r="DZ205" s="58"/>
      <c r="EA205" s="58"/>
      <c r="EB205" s="58"/>
      <c r="EC205" s="58"/>
      <c r="ED205" s="58"/>
      <c r="EE205" s="58"/>
      <c r="EF205" s="58"/>
      <c r="EG205" s="58"/>
      <c r="EH205" s="58"/>
      <c r="EI205" s="58"/>
      <c r="EJ205" s="58"/>
      <c r="EK205" s="58"/>
      <c r="EL205" s="58"/>
      <c r="EM205" s="58"/>
      <c r="EN205" s="58"/>
      <c r="EO205" s="58"/>
      <c r="EP205" s="58"/>
      <c r="EQ205" s="58"/>
      <c r="ER205" s="58"/>
      <c r="ES205" s="58"/>
      <c r="ET205" s="58">
        <v>523.1789</v>
      </c>
      <c r="EU205" s="58"/>
      <c r="EV205" s="58"/>
      <c r="EW205" s="58"/>
      <c r="EX205" s="58"/>
      <c r="EY205" s="58"/>
      <c r="EZ205" s="58"/>
      <c r="FA205" s="58"/>
      <c r="FB205" s="58"/>
      <c r="FC205" s="58"/>
      <c r="FD205" s="58"/>
      <c r="FE205" s="58"/>
      <c r="FF205" s="58"/>
      <c r="FG205" s="58"/>
      <c r="FH205" s="58"/>
      <c r="FI205" s="58"/>
      <c r="FJ205" s="58"/>
      <c r="FK205" s="58"/>
      <c r="FL205" s="58"/>
      <c r="FM205" s="58"/>
      <c r="FN205" s="58"/>
      <c r="FO205" s="58"/>
      <c r="FP205" s="58"/>
      <c r="FQ205" s="58"/>
      <c r="FR205" s="58"/>
      <c r="FS205" s="58"/>
      <c r="FT205" s="58"/>
      <c r="FU205" s="58"/>
      <c r="FV205" s="58">
        <v>3404.51</v>
      </c>
      <c r="FW205" s="58"/>
      <c r="FX205" s="58"/>
      <c r="FY205" s="58"/>
      <c r="FZ205" s="58"/>
      <c r="GA205" s="58"/>
      <c r="GB205" s="58"/>
      <c r="GC205" s="58"/>
      <c r="GD205" s="58"/>
      <c r="GE205" s="58"/>
      <c r="GF205" s="58"/>
      <c r="GG205" s="58"/>
      <c r="GH205" s="58"/>
      <c r="GI205" s="58"/>
      <c r="GJ205" s="58"/>
      <c r="GK205" s="58"/>
      <c r="GL205" s="58"/>
      <c r="GM205" s="58"/>
      <c r="GN205" s="58"/>
      <c r="GO205" s="58"/>
      <c r="GP205" s="58"/>
      <c r="GQ205" s="58"/>
      <c r="GR205" s="58"/>
      <c r="GS205" s="58"/>
      <c r="GT205" s="58"/>
      <c r="GU205" s="58"/>
      <c r="GV205" s="58"/>
      <c r="GW205" s="58"/>
      <c r="GX205" s="58"/>
      <c r="GY205" s="58"/>
      <c r="GZ205" s="58"/>
      <c r="HA205" s="58"/>
      <c r="HB205" s="58"/>
      <c r="HC205" s="58"/>
      <c r="HD205" s="58"/>
      <c r="HE205" s="58"/>
      <c r="HF205" s="58"/>
      <c r="HG205" s="58"/>
      <c r="HH205" s="58"/>
      <c r="HI205" s="58"/>
      <c r="HJ205" s="58"/>
      <c r="HK205" s="58"/>
      <c r="HL205" s="58"/>
      <c r="HM205" s="58"/>
      <c r="HN205" s="58"/>
      <c r="HO205" s="58"/>
      <c r="HP205" s="58"/>
      <c r="HQ205" s="58"/>
      <c r="HR205" s="58"/>
      <c r="HS205" s="58"/>
      <c r="HT205" s="2"/>
    </row>
    <row r="206" spans="1:228" x14ac:dyDescent="0.75">
      <c r="A206" s="95">
        <f t="shared" si="20"/>
        <v>1091</v>
      </c>
      <c r="B206" s="2" t="str">
        <f t="shared" si="20"/>
        <v>Eggs, other bird, in shell</v>
      </c>
      <c r="C206" s="60">
        <f t="shared" si="19"/>
        <v>0</v>
      </c>
      <c r="D206" s="40" t="str">
        <f t="shared" si="18"/>
        <v/>
      </c>
      <c r="E206" s="40" t="str">
        <f t="shared" si="18"/>
        <v/>
      </c>
      <c r="F206" s="40" t="str">
        <f t="shared" si="18"/>
        <v/>
      </c>
      <c r="G206" s="40" t="str">
        <f t="shared" si="18"/>
        <v/>
      </c>
      <c r="H206" s="40" t="str">
        <f t="shared" si="18"/>
        <v/>
      </c>
      <c r="I206" s="40" t="str">
        <f t="shared" si="18"/>
        <v/>
      </c>
      <c r="J206" s="40" t="str">
        <f t="shared" si="18"/>
        <v/>
      </c>
      <c r="K206" s="40" t="str">
        <f t="shared" si="18"/>
        <v/>
      </c>
      <c r="L206" s="2"/>
      <c r="M206" s="70" t="s">
        <v>342</v>
      </c>
      <c r="N206" s="70" t="s">
        <v>1</v>
      </c>
      <c r="O206" s="2" t="s">
        <v>4</v>
      </c>
      <c r="P206" s="58">
        <v>1091</v>
      </c>
      <c r="Q206" s="58" t="s">
        <v>980</v>
      </c>
      <c r="R206" s="58"/>
      <c r="S206" s="58"/>
      <c r="T206" s="58"/>
      <c r="U206" s="58"/>
      <c r="V206" s="58"/>
      <c r="W206" s="58">
        <v>2690.5720000000001</v>
      </c>
      <c r="X206" s="58"/>
      <c r="Y206" s="58"/>
      <c r="Z206" s="58"/>
      <c r="AA206" s="58"/>
      <c r="AB206" s="58">
        <v>1473.7380000000001</v>
      </c>
      <c r="AC206" s="58"/>
      <c r="AD206" s="58"/>
      <c r="AE206" s="58"/>
      <c r="AF206" s="58"/>
      <c r="AG206" s="58">
        <v>2403.0100000000002</v>
      </c>
      <c r="AH206" s="58">
        <v>2683.72</v>
      </c>
      <c r="AI206" s="58"/>
      <c r="AJ206" s="58"/>
      <c r="AK206" s="58"/>
      <c r="AL206" s="58">
        <v>572.86490000000003</v>
      </c>
      <c r="AM206" s="58"/>
      <c r="AN206" s="58"/>
      <c r="AO206" s="58"/>
      <c r="AP206" s="58">
        <v>316.05549999999999</v>
      </c>
      <c r="AQ206" s="58"/>
      <c r="AR206" s="58"/>
      <c r="AS206" s="58"/>
      <c r="AT206" s="58"/>
      <c r="AU206" s="58"/>
      <c r="AV206" s="58"/>
      <c r="AW206" s="58"/>
      <c r="AX206" s="58"/>
      <c r="AY206" s="58">
        <v>4690.5590000000002</v>
      </c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>
        <v>912.6105</v>
      </c>
      <c r="BW206" s="58"/>
      <c r="BX206" s="58"/>
      <c r="BY206" s="58"/>
      <c r="BZ206" s="58"/>
      <c r="CA206" s="58"/>
      <c r="CB206" s="58"/>
      <c r="CC206" s="58"/>
      <c r="CD206" s="58"/>
      <c r="CE206" s="58">
        <v>1735.2550000000001</v>
      </c>
      <c r="CF206" s="58">
        <v>1000.683</v>
      </c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58"/>
      <c r="CU206" s="58"/>
      <c r="CV206" s="58">
        <v>1272.903</v>
      </c>
      <c r="CW206" s="58">
        <v>3151.395</v>
      </c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>
        <v>2460.799</v>
      </c>
      <c r="DI206" s="58"/>
      <c r="DJ206" s="58">
        <v>2043.729</v>
      </c>
      <c r="DK206" s="58">
        <v>2305.4859999999999</v>
      </c>
      <c r="DL206" s="58"/>
      <c r="DM206" s="58"/>
      <c r="DN206" s="58">
        <v>1669.739</v>
      </c>
      <c r="DO206" s="58"/>
      <c r="DP206" s="58">
        <v>2123.8989999999999</v>
      </c>
      <c r="DQ206" s="58"/>
      <c r="DR206" s="58"/>
      <c r="DS206" s="58"/>
      <c r="DT206" s="58"/>
      <c r="DU206" s="58"/>
      <c r="DV206" s="58">
        <v>1444.5930000000001</v>
      </c>
      <c r="DW206" s="58"/>
      <c r="DX206" s="58"/>
      <c r="DY206" s="58"/>
      <c r="DZ206" s="58">
        <v>1319.53</v>
      </c>
      <c r="EA206" s="58"/>
      <c r="EB206" s="58">
        <v>600.79399999999998</v>
      </c>
      <c r="EC206" s="58">
        <v>3334.2420000000002</v>
      </c>
      <c r="ED206" s="58"/>
      <c r="EE206" s="58"/>
      <c r="EF206" s="58"/>
      <c r="EG206" s="58"/>
      <c r="EH206" s="58"/>
      <c r="EI206" s="58"/>
      <c r="EJ206" s="58"/>
      <c r="EK206" s="58"/>
      <c r="EL206" s="58"/>
      <c r="EM206" s="58"/>
      <c r="EN206" s="58"/>
      <c r="EO206" s="58"/>
      <c r="EP206" s="58"/>
      <c r="EQ206" s="58"/>
      <c r="ER206" s="58"/>
      <c r="ES206" s="58">
        <v>1413.3320000000001</v>
      </c>
      <c r="ET206" s="58">
        <v>1403.326</v>
      </c>
      <c r="EU206" s="58"/>
      <c r="EV206" s="58"/>
      <c r="EW206" s="58"/>
      <c r="EX206" s="58"/>
      <c r="EY206" s="58"/>
      <c r="EZ206" s="58"/>
      <c r="FA206" s="58"/>
      <c r="FB206" s="58">
        <v>3196.62</v>
      </c>
      <c r="FC206" s="58"/>
      <c r="FD206" s="58">
        <v>2894.4870000000001</v>
      </c>
      <c r="FE206" s="58"/>
      <c r="FF206" s="58">
        <v>475.62389999999999</v>
      </c>
      <c r="FG206" s="58"/>
      <c r="FH206" s="58"/>
      <c r="FI206" s="58">
        <v>1931.422</v>
      </c>
      <c r="FJ206" s="58"/>
      <c r="FK206" s="58"/>
      <c r="FL206" s="58"/>
      <c r="FM206" s="58"/>
      <c r="FN206" s="58">
        <v>1525.9559999999999</v>
      </c>
      <c r="FO206" s="58">
        <v>4205.1639999999998</v>
      </c>
      <c r="FP206" s="58"/>
      <c r="FQ206" s="58"/>
      <c r="FR206" s="58"/>
      <c r="FS206" s="58">
        <v>3122.9929999999999</v>
      </c>
      <c r="FT206" s="58">
        <v>1306.7850000000001</v>
      </c>
      <c r="FU206" s="58"/>
      <c r="FV206" s="58"/>
      <c r="FW206" s="58"/>
      <c r="FX206" s="58"/>
      <c r="FY206" s="58">
        <v>3046.3159999999998</v>
      </c>
      <c r="FZ206" s="58"/>
      <c r="GA206" s="58"/>
      <c r="GB206" s="58"/>
      <c r="GC206" s="58"/>
      <c r="GD206" s="58"/>
      <c r="GE206" s="58"/>
      <c r="GF206" s="58"/>
      <c r="GG206" s="58"/>
      <c r="GH206" s="58"/>
      <c r="GI206" s="58"/>
      <c r="GJ206" s="58"/>
      <c r="GK206" s="58"/>
      <c r="GL206" s="58"/>
      <c r="GM206" s="58"/>
      <c r="GN206" s="58"/>
      <c r="GO206" s="58"/>
      <c r="GP206" s="58"/>
      <c r="GQ206" s="58"/>
      <c r="GR206" s="58">
        <v>1302.106</v>
      </c>
      <c r="GS206" s="58"/>
      <c r="GT206" s="58"/>
      <c r="GU206" s="58">
        <v>8778.99</v>
      </c>
      <c r="GV206" s="58"/>
      <c r="GW206" s="58"/>
      <c r="GX206" s="58"/>
      <c r="GY206" s="58"/>
      <c r="GZ206" s="58"/>
      <c r="HA206" s="58"/>
      <c r="HB206" s="58"/>
      <c r="HC206" s="58"/>
      <c r="HD206" s="58">
        <v>976.84670000000006</v>
      </c>
      <c r="HE206" s="58"/>
      <c r="HF206" s="58"/>
      <c r="HG206" s="58"/>
      <c r="HH206" s="58"/>
      <c r="HI206" s="58"/>
      <c r="HJ206" s="58"/>
      <c r="HK206" s="58"/>
      <c r="HL206" s="58"/>
      <c r="HM206" s="58"/>
      <c r="HN206" s="58"/>
      <c r="HO206" s="58"/>
      <c r="HP206" s="58"/>
      <c r="HQ206" s="58"/>
      <c r="HR206" s="58"/>
      <c r="HS206" s="58"/>
      <c r="HT206" s="2"/>
    </row>
    <row r="207" spans="1:228" x14ac:dyDescent="0.75">
      <c r="A207" s="95">
        <f t="shared" si="20"/>
        <v>1094</v>
      </c>
      <c r="B207" s="2" t="str">
        <f t="shared" si="20"/>
        <v>Meat indigenous, chicken</v>
      </c>
      <c r="C207" s="60">
        <f t="shared" si="19"/>
        <v>0</v>
      </c>
      <c r="D207" s="40" t="str">
        <f t="shared" si="18"/>
        <v/>
      </c>
      <c r="E207" s="40" t="str">
        <f t="shared" si="18"/>
        <v/>
      </c>
      <c r="F207" s="40" t="str">
        <f t="shared" si="18"/>
        <v/>
      </c>
      <c r="G207" s="40" t="str">
        <f t="shared" si="18"/>
        <v/>
      </c>
      <c r="H207" s="40" t="str">
        <f t="shared" si="18"/>
        <v/>
      </c>
      <c r="I207" s="40" t="str">
        <f t="shared" si="18"/>
        <v/>
      </c>
      <c r="J207" s="40" t="str">
        <f t="shared" si="18"/>
        <v/>
      </c>
      <c r="K207" s="40" t="str">
        <f t="shared" si="18"/>
        <v/>
      </c>
      <c r="L207" s="2"/>
      <c r="M207" s="70" t="s">
        <v>1046</v>
      </c>
      <c r="N207" s="70" t="s">
        <v>393</v>
      </c>
      <c r="O207" s="2" t="s">
        <v>4</v>
      </c>
      <c r="P207" s="58">
        <v>1094</v>
      </c>
      <c r="Q207" s="58" t="s">
        <v>981</v>
      </c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58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  <c r="DK207" s="58"/>
      <c r="DL207" s="58"/>
      <c r="DM207" s="58"/>
      <c r="DN207" s="58"/>
      <c r="DO207" s="58"/>
      <c r="DP207" s="58"/>
      <c r="DQ207" s="58"/>
      <c r="DR207" s="58"/>
      <c r="DS207" s="58"/>
      <c r="DT207" s="58"/>
      <c r="DU207" s="58"/>
      <c r="DV207" s="58"/>
      <c r="DW207" s="58"/>
      <c r="DX207" s="58"/>
      <c r="DY207" s="58"/>
      <c r="DZ207" s="58"/>
      <c r="EA207" s="58"/>
      <c r="EB207" s="58"/>
      <c r="EC207" s="58"/>
      <c r="ED207" s="58"/>
      <c r="EE207" s="58"/>
      <c r="EF207" s="58"/>
      <c r="EG207" s="58"/>
      <c r="EH207" s="58"/>
      <c r="EI207" s="58"/>
      <c r="EJ207" s="58"/>
      <c r="EK207" s="58"/>
      <c r="EL207" s="58"/>
      <c r="EM207" s="58"/>
      <c r="EN207" s="58"/>
      <c r="EO207" s="58"/>
      <c r="EP207" s="58"/>
      <c r="EQ207" s="58"/>
      <c r="ER207" s="58"/>
      <c r="ES207" s="58"/>
      <c r="ET207" s="58"/>
      <c r="EU207" s="58"/>
      <c r="EV207" s="58"/>
      <c r="EW207" s="58"/>
      <c r="EX207" s="58"/>
      <c r="EY207" s="58"/>
      <c r="EZ207" s="58"/>
      <c r="FA207" s="58"/>
      <c r="FB207" s="58"/>
      <c r="FC207" s="58"/>
      <c r="FD207" s="58"/>
      <c r="FE207" s="58"/>
      <c r="FF207" s="58"/>
      <c r="FG207" s="58"/>
      <c r="FH207" s="58"/>
      <c r="FI207" s="58"/>
      <c r="FJ207" s="58"/>
      <c r="FK207" s="58"/>
      <c r="FL207" s="58"/>
      <c r="FM207" s="58"/>
      <c r="FN207" s="58"/>
      <c r="FO207" s="58"/>
      <c r="FP207" s="58"/>
      <c r="FQ207" s="58"/>
      <c r="FR207" s="58"/>
      <c r="FS207" s="58"/>
      <c r="FT207" s="58"/>
      <c r="FU207" s="58"/>
      <c r="FV207" s="58"/>
      <c r="FW207" s="58"/>
      <c r="FX207" s="58"/>
      <c r="FY207" s="58"/>
      <c r="FZ207" s="58"/>
      <c r="GA207" s="58"/>
      <c r="GB207" s="58"/>
      <c r="GC207" s="58"/>
      <c r="GD207" s="58"/>
      <c r="GE207" s="58"/>
      <c r="GF207" s="58"/>
      <c r="GG207" s="58"/>
      <c r="GH207" s="58"/>
      <c r="GI207" s="58"/>
      <c r="GJ207" s="58"/>
      <c r="GK207" s="58"/>
      <c r="GL207" s="58"/>
      <c r="GM207" s="58"/>
      <c r="GN207" s="58"/>
      <c r="GO207" s="58"/>
      <c r="GP207" s="58"/>
      <c r="GQ207" s="58"/>
      <c r="GR207" s="58"/>
      <c r="GS207" s="58"/>
      <c r="GT207" s="58"/>
      <c r="GU207" s="58"/>
      <c r="GV207" s="58"/>
      <c r="GW207" s="58"/>
      <c r="GX207" s="58"/>
      <c r="GY207" s="58"/>
      <c r="GZ207" s="58"/>
      <c r="HA207" s="58"/>
      <c r="HB207" s="58"/>
      <c r="HC207" s="58"/>
      <c r="HD207" s="58"/>
      <c r="HE207" s="58"/>
      <c r="HF207" s="58"/>
      <c r="HG207" s="58"/>
      <c r="HH207" s="58"/>
      <c r="HI207" s="58"/>
      <c r="HJ207" s="58"/>
      <c r="HK207" s="58"/>
      <c r="HL207" s="58"/>
      <c r="HM207" s="58"/>
      <c r="HN207" s="58"/>
      <c r="HO207" s="58"/>
      <c r="HP207" s="58"/>
      <c r="HQ207" s="58"/>
      <c r="HR207" s="58"/>
      <c r="HS207" s="58"/>
      <c r="HT207" s="2"/>
    </row>
    <row r="208" spans="1:228" x14ac:dyDescent="0.75">
      <c r="A208" s="95">
        <f t="shared" si="20"/>
        <v>1095</v>
      </c>
      <c r="B208" s="2" t="str">
        <f t="shared" si="20"/>
        <v>Meat live weight, chicken</v>
      </c>
      <c r="C208" s="60">
        <f t="shared" si="19"/>
        <v>0</v>
      </c>
      <c r="D208" s="40" t="str">
        <f t="shared" si="18"/>
        <v/>
      </c>
      <c r="E208" s="40" t="str">
        <f t="shared" si="18"/>
        <v/>
      </c>
      <c r="F208" s="40" t="str">
        <f t="shared" si="18"/>
        <v/>
      </c>
      <c r="G208" s="40" t="str">
        <f t="shared" si="18"/>
        <v/>
      </c>
      <c r="H208" s="40" t="str">
        <f t="shared" si="18"/>
        <v/>
      </c>
      <c r="I208" s="40" t="str">
        <f t="shared" si="18"/>
        <v/>
      </c>
      <c r="J208" s="40" t="str">
        <f t="shared" si="18"/>
        <v/>
      </c>
      <c r="K208" s="40" t="str">
        <f t="shared" si="18"/>
        <v/>
      </c>
      <c r="L208" s="2"/>
      <c r="M208" s="70" t="s">
        <v>631</v>
      </c>
      <c r="N208" s="70" t="s">
        <v>1090</v>
      </c>
      <c r="O208" s="2" t="s">
        <v>4</v>
      </c>
      <c r="P208" s="58">
        <v>1095</v>
      </c>
      <c r="Q208" s="58" t="s">
        <v>982</v>
      </c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58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  <c r="DK208" s="58"/>
      <c r="DL208" s="58"/>
      <c r="DM208" s="58"/>
      <c r="DN208" s="58"/>
      <c r="DO208" s="58"/>
      <c r="DP208" s="58"/>
      <c r="DQ208" s="58"/>
      <c r="DR208" s="58"/>
      <c r="DS208" s="58"/>
      <c r="DT208" s="58"/>
      <c r="DU208" s="58"/>
      <c r="DV208" s="58"/>
      <c r="DW208" s="58"/>
      <c r="DX208" s="58"/>
      <c r="DY208" s="58"/>
      <c r="DZ208" s="58"/>
      <c r="EA208" s="58"/>
      <c r="EB208" s="58"/>
      <c r="EC208" s="58"/>
      <c r="ED208" s="58"/>
      <c r="EE208" s="58"/>
      <c r="EF208" s="58"/>
      <c r="EG208" s="58"/>
      <c r="EH208" s="58"/>
      <c r="EI208" s="58"/>
      <c r="EJ208" s="58"/>
      <c r="EK208" s="58"/>
      <c r="EL208" s="58"/>
      <c r="EM208" s="58"/>
      <c r="EN208" s="58"/>
      <c r="EO208" s="58"/>
      <c r="EP208" s="58"/>
      <c r="EQ208" s="58"/>
      <c r="ER208" s="58"/>
      <c r="ES208" s="58"/>
      <c r="ET208" s="58"/>
      <c r="EU208" s="58"/>
      <c r="EV208" s="58"/>
      <c r="EW208" s="58"/>
      <c r="EX208" s="58"/>
      <c r="EY208" s="58"/>
      <c r="EZ208" s="58"/>
      <c r="FA208" s="58"/>
      <c r="FB208" s="58"/>
      <c r="FC208" s="58"/>
      <c r="FD208" s="58"/>
      <c r="FE208" s="58"/>
      <c r="FF208" s="58"/>
      <c r="FG208" s="58"/>
      <c r="FH208" s="58"/>
      <c r="FI208" s="58"/>
      <c r="FJ208" s="58"/>
      <c r="FK208" s="58"/>
      <c r="FL208" s="58"/>
      <c r="FM208" s="58"/>
      <c r="FN208" s="58"/>
      <c r="FO208" s="58"/>
      <c r="FP208" s="58"/>
      <c r="FQ208" s="58"/>
      <c r="FR208" s="58"/>
      <c r="FS208" s="58"/>
      <c r="FT208" s="58"/>
      <c r="FU208" s="58"/>
      <c r="FV208" s="58"/>
      <c r="FW208" s="58"/>
      <c r="FX208" s="58"/>
      <c r="FY208" s="58"/>
      <c r="FZ208" s="58"/>
      <c r="GA208" s="58"/>
      <c r="GB208" s="58"/>
      <c r="GC208" s="58"/>
      <c r="GD208" s="58"/>
      <c r="GE208" s="58"/>
      <c r="GF208" s="58"/>
      <c r="GG208" s="58"/>
      <c r="GH208" s="58"/>
      <c r="GI208" s="58"/>
      <c r="GJ208" s="58"/>
      <c r="GK208" s="58"/>
      <c r="GL208" s="58"/>
      <c r="GM208" s="58"/>
      <c r="GN208" s="58"/>
      <c r="GO208" s="58"/>
      <c r="GP208" s="58"/>
      <c r="GQ208" s="58"/>
      <c r="GR208" s="58"/>
      <c r="GS208" s="58"/>
      <c r="GT208" s="58"/>
      <c r="GU208" s="58"/>
      <c r="GV208" s="58"/>
      <c r="GW208" s="58"/>
      <c r="GX208" s="58"/>
      <c r="GY208" s="58"/>
      <c r="GZ208" s="58"/>
      <c r="HA208" s="58"/>
      <c r="HB208" s="58"/>
      <c r="HC208" s="58"/>
      <c r="HD208" s="58"/>
      <c r="HE208" s="58"/>
      <c r="HF208" s="58"/>
      <c r="HG208" s="58"/>
      <c r="HH208" s="58"/>
      <c r="HI208" s="58"/>
      <c r="HJ208" s="58"/>
      <c r="HK208" s="58"/>
      <c r="HL208" s="58"/>
      <c r="HM208" s="58"/>
      <c r="HN208" s="58"/>
      <c r="HO208" s="58"/>
      <c r="HP208" s="58"/>
      <c r="HQ208" s="58"/>
      <c r="HR208" s="58"/>
      <c r="HS208" s="58"/>
      <c r="HT208" s="2"/>
    </row>
    <row r="209" spans="1:228" x14ac:dyDescent="0.75">
      <c r="A209" s="95">
        <f t="shared" si="20"/>
        <v>1097</v>
      </c>
      <c r="B209" s="2" t="str">
        <f t="shared" si="20"/>
        <v>Meat, horse</v>
      </c>
      <c r="C209" s="60">
        <f t="shared" si="19"/>
        <v>2372.0394999999999</v>
      </c>
      <c r="D209" s="40" t="str">
        <f t="shared" si="18"/>
        <v/>
      </c>
      <c r="E209" s="40">
        <f t="shared" si="18"/>
        <v>2393.5079999999998</v>
      </c>
      <c r="F209" s="40">
        <f t="shared" si="18"/>
        <v>2350.5709999999999</v>
      </c>
      <c r="G209" s="40" t="str">
        <f t="shared" si="18"/>
        <v/>
      </c>
      <c r="H209" s="40" t="str">
        <f t="shared" si="18"/>
        <v/>
      </c>
      <c r="I209" s="40" t="str">
        <f t="shared" si="18"/>
        <v/>
      </c>
      <c r="J209" s="40" t="str">
        <f t="shared" si="18"/>
        <v/>
      </c>
      <c r="K209" s="40" t="str">
        <f t="shared" si="18"/>
        <v/>
      </c>
      <c r="L209" s="2"/>
      <c r="M209" s="70" t="s">
        <v>1047</v>
      </c>
      <c r="N209" s="70" t="s">
        <v>1091</v>
      </c>
      <c r="O209" s="2" t="s">
        <v>4</v>
      </c>
      <c r="P209" s="58">
        <v>1097</v>
      </c>
      <c r="Q209" s="58" t="s">
        <v>983</v>
      </c>
      <c r="R209" s="58"/>
      <c r="S209" s="58"/>
      <c r="T209" s="58"/>
      <c r="U209" s="58"/>
      <c r="V209" s="58">
        <v>1273.18</v>
      </c>
      <c r="W209" s="58"/>
      <c r="X209" s="58"/>
      <c r="Y209" s="58"/>
      <c r="Z209" s="58">
        <v>1496.8420000000001</v>
      </c>
      <c r="AA209" s="58">
        <v>2258.3409999999999</v>
      </c>
      <c r="AB209" s="58"/>
      <c r="AC209" s="58"/>
      <c r="AD209" s="58">
        <v>2567.9810000000002</v>
      </c>
      <c r="AE209" s="58"/>
      <c r="AF209" s="58">
        <v>4026.9290000000001</v>
      </c>
      <c r="AG209" s="58"/>
      <c r="AH209" s="58">
        <v>2514.6669999999999</v>
      </c>
      <c r="AI209" s="58"/>
      <c r="AJ209" s="58"/>
      <c r="AK209" s="58"/>
      <c r="AL209" s="58">
        <v>1594.2850000000001</v>
      </c>
      <c r="AM209" s="58"/>
      <c r="AN209" s="58"/>
      <c r="AO209" s="58"/>
      <c r="AP209" s="58">
        <v>1278.9100000000001</v>
      </c>
      <c r="AQ209" s="58"/>
      <c r="AR209" s="58"/>
      <c r="AS209" s="58"/>
      <c r="AT209" s="58"/>
      <c r="AU209" s="58"/>
      <c r="AV209" s="58">
        <v>3097.2179999999998</v>
      </c>
      <c r="AW209" s="58">
        <v>4844.1980000000003</v>
      </c>
      <c r="AX209" s="58">
        <v>2288.355</v>
      </c>
      <c r="AY209" s="58">
        <v>4882.5010000000002</v>
      </c>
      <c r="AZ209" s="58"/>
      <c r="BA209" s="58">
        <v>1445.4870000000001</v>
      </c>
      <c r="BB209" s="58"/>
      <c r="BC209" s="58"/>
      <c r="BD209" s="58"/>
      <c r="BE209" s="58">
        <v>1237.5360000000001</v>
      </c>
      <c r="BF209" s="58"/>
      <c r="BG209" s="58"/>
      <c r="BH209" s="58"/>
      <c r="BI209" s="58"/>
      <c r="BJ209" s="58"/>
      <c r="BK209" s="58"/>
      <c r="BL209" s="58">
        <v>1192.4570000000001</v>
      </c>
      <c r="BM209" s="58"/>
      <c r="BN209" s="58"/>
      <c r="BO209" s="58">
        <v>1255.663</v>
      </c>
      <c r="BP209" s="58"/>
      <c r="BQ209" s="58">
        <v>4025.3159999999998</v>
      </c>
      <c r="BR209" s="58"/>
      <c r="BS209" s="58"/>
      <c r="BT209" s="58"/>
      <c r="BU209" s="58"/>
      <c r="BV209" s="58">
        <v>1483.5840000000001</v>
      </c>
      <c r="BW209" s="58"/>
      <c r="BX209" s="58"/>
      <c r="BY209" s="58">
        <v>1548.229</v>
      </c>
      <c r="BZ209" s="58"/>
      <c r="CA209" s="58">
        <v>2672.15</v>
      </c>
      <c r="CB209" s="58"/>
      <c r="CC209" s="58"/>
      <c r="CD209" s="58"/>
      <c r="CE209" s="58">
        <v>3113.16</v>
      </c>
      <c r="CF209" s="58">
        <v>3322.4789999999998</v>
      </c>
      <c r="CG209" s="58"/>
      <c r="CH209" s="58"/>
      <c r="CI209" s="58"/>
      <c r="CJ209" s="58"/>
      <c r="CK209" s="58"/>
      <c r="CL209" s="58"/>
      <c r="CM209" s="58">
        <v>2134.2660000000001</v>
      </c>
      <c r="CN209" s="58"/>
      <c r="CO209" s="58"/>
      <c r="CP209" s="58"/>
      <c r="CQ209" s="58"/>
      <c r="CR209" s="58"/>
      <c r="CS209" s="58">
        <v>1291.71</v>
      </c>
      <c r="CT209" s="58">
        <v>3967.2510000000002</v>
      </c>
      <c r="CU209" s="58"/>
      <c r="CV209" s="58">
        <v>4161.5929999999998</v>
      </c>
      <c r="CW209" s="58">
        <v>2054.7069999999999</v>
      </c>
      <c r="CX209" s="58"/>
      <c r="CY209" s="58">
        <v>8931.616</v>
      </c>
      <c r="CZ209" s="58"/>
      <c r="DA209" s="58"/>
      <c r="DB209" s="58">
        <v>1480.819</v>
      </c>
      <c r="DC209" s="58"/>
      <c r="DD209" s="58">
        <v>4947.5200000000004</v>
      </c>
      <c r="DE209" s="58">
        <v>1208.96</v>
      </c>
      <c r="DF209" s="58"/>
      <c r="DG209" s="58">
        <v>12846.37</v>
      </c>
      <c r="DH209" s="58">
        <v>4448.7120000000004</v>
      </c>
      <c r="DI209" s="58"/>
      <c r="DJ209" s="58">
        <v>4950.62</v>
      </c>
      <c r="DK209" s="58"/>
      <c r="DL209" s="58"/>
      <c r="DM209" s="58"/>
      <c r="DN209" s="58"/>
      <c r="DO209" s="58"/>
      <c r="DP209" s="58"/>
      <c r="DQ209" s="58"/>
      <c r="DR209" s="58"/>
      <c r="DS209" s="58"/>
      <c r="DT209" s="58"/>
      <c r="DU209" s="58"/>
      <c r="DV209" s="58"/>
      <c r="DW209" s="58"/>
      <c r="DX209" s="58">
        <v>3250.7719999999999</v>
      </c>
      <c r="DY209" s="58">
        <v>1683.556</v>
      </c>
      <c r="DZ209" s="58">
        <v>535.36580000000004</v>
      </c>
      <c r="EA209" s="58">
        <v>3953.835</v>
      </c>
      <c r="EB209" s="58">
        <v>2319.69</v>
      </c>
      <c r="EC209" s="58">
        <v>1227.9169999999999</v>
      </c>
      <c r="ED209" s="58"/>
      <c r="EE209" s="58">
        <v>2350.5709999999999</v>
      </c>
      <c r="EF209" s="58"/>
      <c r="EG209" s="58"/>
      <c r="EH209" s="58">
        <v>3879.7</v>
      </c>
      <c r="EI209" s="58">
        <v>3493.2429999999999</v>
      </c>
      <c r="EJ209" s="58"/>
      <c r="EK209" s="58"/>
      <c r="EL209" s="58">
        <v>1857.886</v>
      </c>
      <c r="EM209" s="58"/>
      <c r="EN209" s="58"/>
      <c r="EO209" s="58"/>
      <c r="EP209" s="58"/>
      <c r="EQ209" s="58"/>
      <c r="ER209" s="58"/>
      <c r="ES209" s="58">
        <v>3995.9679999999998</v>
      </c>
      <c r="ET209" s="58"/>
      <c r="EU209" s="58"/>
      <c r="EV209" s="58">
        <v>1431.5309999999999</v>
      </c>
      <c r="EW209" s="58"/>
      <c r="EX209" s="58">
        <v>2393.5079999999998</v>
      </c>
      <c r="EY209" s="58"/>
      <c r="EZ209" s="58">
        <v>1712.1279999999999</v>
      </c>
      <c r="FA209" s="58">
        <v>665.98080000000004</v>
      </c>
      <c r="FB209" s="58"/>
      <c r="FC209" s="58"/>
      <c r="FD209" s="58">
        <v>2149.873</v>
      </c>
      <c r="FE209" s="58"/>
      <c r="FF209" s="58"/>
      <c r="FG209" s="58"/>
      <c r="FH209" s="58"/>
      <c r="FI209" s="58">
        <v>1382.222</v>
      </c>
      <c r="FJ209" s="58"/>
      <c r="FK209" s="58">
        <v>3830.6210000000001</v>
      </c>
      <c r="FL209" s="58"/>
      <c r="FM209" s="58"/>
      <c r="FN209" s="58">
        <v>5030.9440000000004</v>
      </c>
      <c r="FO209" s="58">
        <v>1007.003</v>
      </c>
      <c r="FP209" s="58"/>
      <c r="FQ209" s="58"/>
      <c r="FR209" s="58"/>
      <c r="FS209" s="58">
        <v>1335.44</v>
      </c>
      <c r="FT209" s="58">
        <v>1484.7760000000001</v>
      </c>
      <c r="FU209" s="58"/>
      <c r="FV209" s="58"/>
      <c r="FW209" s="58"/>
      <c r="FX209" s="58"/>
      <c r="FY209" s="58"/>
      <c r="FZ209" s="58"/>
      <c r="GA209" s="58"/>
      <c r="GB209" s="58"/>
      <c r="GC209" s="58"/>
      <c r="GD209" s="58"/>
      <c r="GE209" s="58"/>
      <c r="GF209" s="58"/>
      <c r="GG209" s="58"/>
      <c r="GH209" s="58"/>
      <c r="GI209" s="58"/>
      <c r="GJ209" s="58">
        <v>1752.8620000000001</v>
      </c>
      <c r="GK209" s="58">
        <v>4268.3540000000003</v>
      </c>
      <c r="GL209" s="58">
        <v>1936.81</v>
      </c>
      <c r="GM209" s="58"/>
      <c r="GN209" s="58"/>
      <c r="GO209" s="58"/>
      <c r="GP209" s="58"/>
      <c r="GQ209" s="58"/>
      <c r="GR209" s="58"/>
      <c r="GS209" s="58"/>
      <c r="GT209" s="58"/>
      <c r="GU209" s="58"/>
      <c r="GV209" s="58"/>
      <c r="GW209" s="58"/>
      <c r="GX209" s="58"/>
      <c r="GY209" s="58">
        <v>2383.3809999999999</v>
      </c>
      <c r="GZ209" s="58">
        <v>2602.5</v>
      </c>
      <c r="HA209" s="58"/>
      <c r="HB209" s="58"/>
      <c r="HC209" s="58"/>
      <c r="HD209" s="58">
        <v>1379.6610000000001</v>
      </c>
      <c r="HE209" s="58">
        <v>1966.0250000000001</v>
      </c>
      <c r="HF209" s="58">
        <v>4959.5429999999997</v>
      </c>
      <c r="HG209" s="58"/>
      <c r="HH209" s="58"/>
      <c r="HI209" s="58"/>
      <c r="HJ209" s="58"/>
      <c r="HK209" s="58"/>
      <c r="HL209" s="58">
        <v>4365.0529999999999</v>
      </c>
      <c r="HM209" s="58"/>
      <c r="HN209" s="58"/>
      <c r="HO209" s="58"/>
      <c r="HP209" s="58"/>
      <c r="HQ209" s="58">
        <v>1847.538</v>
      </c>
      <c r="HR209" s="58"/>
      <c r="HS209" s="58"/>
      <c r="HT209" s="2"/>
    </row>
    <row r="210" spans="1:228" x14ac:dyDescent="0.75">
      <c r="A210" s="95">
        <f t="shared" si="20"/>
        <v>1108</v>
      </c>
      <c r="B210" s="2" t="str">
        <f t="shared" si="20"/>
        <v>Meat, ass</v>
      </c>
      <c r="C210" s="60">
        <f t="shared" si="19"/>
        <v>0</v>
      </c>
      <c r="D210" s="40" t="str">
        <f t="shared" si="18"/>
        <v/>
      </c>
      <c r="E210" s="40" t="str">
        <f t="shared" si="18"/>
        <v/>
      </c>
      <c r="F210" s="40" t="str">
        <f t="shared" si="18"/>
        <v/>
      </c>
      <c r="G210" s="40" t="str">
        <f t="shared" si="18"/>
        <v/>
      </c>
      <c r="H210" s="40" t="str">
        <f t="shared" si="18"/>
        <v/>
      </c>
      <c r="I210" s="40" t="str">
        <f t="shared" si="18"/>
        <v/>
      </c>
      <c r="J210" s="40" t="str">
        <f t="shared" si="18"/>
        <v/>
      </c>
      <c r="K210" s="40" t="str">
        <f t="shared" si="18"/>
        <v/>
      </c>
      <c r="L210" s="2"/>
      <c r="M210" s="70" t="s">
        <v>565</v>
      </c>
      <c r="N210" s="70" t="s">
        <v>651</v>
      </c>
      <c r="O210" s="2" t="s">
        <v>4</v>
      </c>
      <c r="P210" s="58">
        <v>1108</v>
      </c>
      <c r="Q210" s="58" t="s">
        <v>984</v>
      </c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>
        <v>2848.0050000000001</v>
      </c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  <c r="AS210" s="58"/>
      <c r="AT210" s="58"/>
      <c r="AU210" s="58"/>
      <c r="AV210" s="58"/>
      <c r="AW210" s="58"/>
      <c r="AX210" s="58"/>
      <c r="AY210" s="58">
        <v>6805.027</v>
      </c>
      <c r="AZ210" s="58"/>
      <c r="BA210" s="58"/>
      <c r="BB210" s="58"/>
      <c r="BC210" s="58"/>
      <c r="BD210" s="58"/>
      <c r="BE210" s="58"/>
      <c r="BF210" s="58"/>
      <c r="BG210" s="58"/>
      <c r="BH210" s="58"/>
      <c r="BI210" s="58"/>
      <c r="BJ210" s="58"/>
      <c r="BK210" s="58"/>
      <c r="BL210" s="58"/>
      <c r="BM210" s="58"/>
      <c r="BN210" s="58"/>
      <c r="BO210" s="58"/>
      <c r="BP210" s="58"/>
      <c r="BQ210" s="58"/>
      <c r="BR210" s="58"/>
      <c r="BS210" s="58"/>
      <c r="BT210" s="58"/>
      <c r="BU210" s="58"/>
      <c r="BV210" s="58">
        <v>859.32500000000005</v>
      </c>
      <c r="BW210" s="58"/>
      <c r="BX210" s="58"/>
      <c r="BY210" s="58"/>
      <c r="BZ210" s="58"/>
      <c r="CA210" s="58"/>
      <c r="CB210" s="58"/>
      <c r="CC210" s="58"/>
      <c r="CD210" s="58"/>
      <c r="CE210" s="58"/>
      <c r="CF210" s="58"/>
      <c r="CG210" s="58"/>
      <c r="CH210" s="58"/>
      <c r="CI210" s="58"/>
      <c r="CJ210" s="58"/>
      <c r="CK210" s="58"/>
      <c r="CL210" s="58"/>
      <c r="CM210" s="58"/>
      <c r="CN210" s="58"/>
      <c r="CO210" s="58"/>
      <c r="CP210" s="58"/>
      <c r="CQ210" s="58"/>
      <c r="CR210" s="58"/>
      <c r="CS210" s="58"/>
      <c r="CT210" s="58"/>
      <c r="CU210" s="58"/>
      <c r="CV210" s="58"/>
      <c r="CW210" s="58"/>
      <c r="CX210" s="58"/>
      <c r="CY210" s="58"/>
      <c r="CZ210" s="58"/>
      <c r="DA210" s="58"/>
      <c r="DB210" s="58"/>
      <c r="DC210" s="58"/>
      <c r="DD210" s="58"/>
      <c r="DE210" s="58"/>
      <c r="DF210" s="58"/>
      <c r="DG210" s="58"/>
      <c r="DH210" s="58"/>
      <c r="DI210" s="58"/>
      <c r="DJ210" s="58"/>
      <c r="DK210" s="58"/>
      <c r="DL210" s="58"/>
      <c r="DM210" s="58"/>
      <c r="DN210" s="58"/>
      <c r="DO210" s="58"/>
      <c r="DP210" s="58"/>
      <c r="DQ210" s="58"/>
      <c r="DR210" s="58"/>
      <c r="DS210" s="58"/>
      <c r="DT210" s="58"/>
      <c r="DU210" s="58"/>
      <c r="DV210" s="58"/>
      <c r="DW210" s="58"/>
      <c r="DX210" s="58"/>
      <c r="DY210" s="58"/>
      <c r="DZ210" s="58"/>
      <c r="EA210" s="58"/>
      <c r="EB210" s="58"/>
      <c r="EC210" s="58"/>
      <c r="ED210" s="58"/>
      <c r="EE210" s="58"/>
      <c r="EF210" s="58"/>
      <c r="EG210" s="58"/>
      <c r="EH210" s="58">
        <v>511.52289999999999</v>
      </c>
      <c r="EI210" s="58"/>
      <c r="EJ210" s="58"/>
      <c r="EK210" s="58"/>
      <c r="EL210" s="58"/>
      <c r="EM210" s="58"/>
      <c r="EN210" s="58"/>
      <c r="EO210" s="58"/>
      <c r="EP210" s="58"/>
      <c r="EQ210" s="58"/>
      <c r="ER210" s="58"/>
      <c r="ES210" s="58"/>
      <c r="ET210" s="58"/>
      <c r="EU210" s="58"/>
      <c r="EV210" s="58">
        <v>443.68360000000001</v>
      </c>
      <c r="EW210" s="58"/>
      <c r="EX210" s="58"/>
      <c r="EY210" s="58"/>
      <c r="EZ210" s="58"/>
      <c r="FA210" s="58"/>
      <c r="FB210" s="58"/>
      <c r="FC210" s="58"/>
      <c r="FD210" s="58"/>
      <c r="FE210" s="58"/>
      <c r="FF210" s="58"/>
      <c r="FG210" s="58"/>
      <c r="FH210" s="58"/>
      <c r="FI210" s="58"/>
      <c r="FJ210" s="58"/>
      <c r="FK210" s="58"/>
      <c r="FL210" s="58"/>
      <c r="FM210" s="58"/>
      <c r="FN210" s="58"/>
      <c r="FO210" s="58"/>
      <c r="FP210" s="58"/>
      <c r="FQ210" s="58"/>
      <c r="FR210" s="58"/>
      <c r="FS210" s="58"/>
      <c r="FT210" s="58"/>
      <c r="FU210" s="58"/>
      <c r="FV210" s="58"/>
      <c r="FW210" s="58"/>
      <c r="FX210" s="58">
        <v>197.21340000000001</v>
      </c>
      <c r="FY210" s="58"/>
      <c r="FZ210" s="58"/>
      <c r="GA210" s="58"/>
      <c r="GB210" s="58"/>
      <c r="GC210" s="58"/>
      <c r="GD210" s="58"/>
      <c r="GE210" s="58"/>
      <c r="GF210" s="58"/>
      <c r="GG210" s="58"/>
      <c r="GH210" s="58"/>
      <c r="GI210" s="58"/>
      <c r="GJ210" s="58"/>
      <c r="GK210" s="58"/>
      <c r="GL210" s="58"/>
      <c r="GM210" s="58"/>
      <c r="GN210" s="58"/>
      <c r="GO210" s="58"/>
      <c r="GP210" s="58"/>
      <c r="GQ210" s="58"/>
      <c r="GR210" s="58"/>
      <c r="GS210" s="58"/>
      <c r="GT210" s="58"/>
      <c r="GU210" s="58"/>
      <c r="GV210" s="58"/>
      <c r="GW210" s="58"/>
      <c r="GX210" s="58"/>
      <c r="GY210" s="58"/>
      <c r="GZ210" s="58"/>
      <c r="HA210" s="58"/>
      <c r="HB210" s="58"/>
      <c r="HC210" s="58"/>
      <c r="HD210" s="58"/>
      <c r="HE210" s="58"/>
      <c r="HF210" s="58"/>
      <c r="HG210" s="58"/>
      <c r="HH210" s="58"/>
      <c r="HI210" s="58"/>
      <c r="HJ210" s="58"/>
      <c r="HK210" s="58"/>
      <c r="HL210" s="58"/>
      <c r="HM210" s="58"/>
      <c r="HN210" s="58"/>
      <c r="HO210" s="58"/>
      <c r="HP210" s="58"/>
      <c r="HQ210" s="58"/>
      <c r="HR210" s="58"/>
      <c r="HS210" s="58"/>
      <c r="HT210" s="2"/>
    </row>
    <row r="211" spans="1:228" x14ac:dyDescent="0.75">
      <c r="A211" s="95">
        <f t="shared" si="20"/>
        <v>1111</v>
      </c>
      <c r="B211" s="2" t="str">
        <f t="shared" si="20"/>
        <v>Meat, mule</v>
      </c>
      <c r="C211" s="60">
        <f t="shared" si="19"/>
        <v>0</v>
      </c>
      <c r="D211" s="40" t="str">
        <f t="shared" si="18"/>
        <v/>
      </c>
      <c r="E211" s="40" t="str">
        <f t="shared" si="18"/>
        <v/>
      </c>
      <c r="F211" s="40" t="str">
        <f t="shared" si="18"/>
        <v/>
      </c>
      <c r="G211" s="40" t="str">
        <f t="shared" si="18"/>
        <v/>
      </c>
      <c r="H211" s="40" t="str">
        <f t="shared" si="18"/>
        <v/>
      </c>
      <c r="I211" s="40" t="str">
        <f t="shared" si="18"/>
        <v/>
      </c>
      <c r="J211" s="40" t="str">
        <f t="shared" si="18"/>
        <v/>
      </c>
      <c r="K211" s="40" t="str">
        <f t="shared" si="18"/>
        <v/>
      </c>
      <c r="L211" s="2"/>
      <c r="M211" s="70" t="s">
        <v>638</v>
      </c>
      <c r="N211" s="70" t="s">
        <v>1092</v>
      </c>
      <c r="O211" s="2" t="s">
        <v>4</v>
      </c>
      <c r="P211" s="58">
        <v>1111</v>
      </c>
      <c r="Q211" s="58" t="s">
        <v>985</v>
      </c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>
        <v>6013.1009999999997</v>
      </c>
      <c r="AZ211" s="58"/>
      <c r="BA211" s="58"/>
      <c r="BB211" s="58"/>
      <c r="BC211" s="58"/>
      <c r="BD211" s="58"/>
      <c r="BE211" s="58"/>
      <c r="BF211" s="58"/>
      <c r="BG211" s="58"/>
      <c r="BH211" s="58"/>
      <c r="BI211" s="58"/>
      <c r="BJ211" s="58"/>
      <c r="BK211" s="58"/>
      <c r="BL211" s="58"/>
      <c r="BM211" s="58"/>
      <c r="BN211" s="58"/>
      <c r="BO211" s="58"/>
      <c r="BP211" s="58"/>
      <c r="BQ211" s="58"/>
      <c r="BR211" s="58"/>
      <c r="BS211" s="58"/>
      <c r="BT211" s="58"/>
      <c r="BU211" s="58"/>
      <c r="BV211" s="58">
        <v>897.10850000000005</v>
      </c>
      <c r="BW211" s="58"/>
      <c r="BX211" s="58"/>
      <c r="BY211" s="58"/>
      <c r="BZ211" s="58"/>
      <c r="CA211" s="58"/>
      <c r="CB211" s="58"/>
      <c r="CC211" s="58"/>
      <c r="CD211" s="58"/>
      <c r="CE211" s="58"/>
      <c r="CF211" s="58"/>
      <c r="CG211" s="58"/>
      <c r="CH211" s="58"/>
      <c r="CI211" s="58"/>
      <c r="CJ211" s="58"/>
      <c r="CK211" s="58"/>
      <c r="CL211" s="58"/>
      <c r="CM211" s="58"/>
      <c r="CN211" s="58"/>
      <c r="CO211" s="58"/>
      <c r="CP211" s="58"/>
      <c r="CQ211" s="58"/>
      <c r="CR211" s="58"/>
      <c r="CS211" s="58"/>
      <c r="CT211" s="58"/>
      <c r="CU211" s="58"/>
      <c r="CV211" s="58"/>
      <c r="CW211" s="58"/>
      <c r="CX211" s="58"/>
      <c r="CY211" s="58"/>
      <c r="CZ211" s="58"/>
      <c r="DA211" s="58"/>
      <c r="DB211" s="58"/>
      <c r="DC211" s="58"/>
      <c r="DD211" s="58"/>
      <c r="DE211" s="58"/>
      <c r="DF211" s="58"/>
      <c r="DG211" s="58"/>
      <c r="DH211" s="58"/>
      <c r="DI211" s="58"/>
      <c r="DJ211" s="58"/>
      <c r="DK211" s="58"/>
      <c r="DL211" s="58"/>
      <c r="DM211" s="58"/>
      <c r="DN211" s="58"/>
      <c r="DO211" s="58"/>
      <c r="DP211" s="58"/>
      <c r="DQ211" s="58"/>
      <c r="DR211" s="58"/>
      <c r="DS211" s="58"/>
      <c r="DT211" s="58"/>
      <c r="DU211" s="58"/>
      <c r="DV211" s="58"/>
      <c r="DW211" s="58"/>
      <c r="DX211" s="58"/>
      <c r="DY211" s="58"/>
      <c r="DZ211" s="58"/>
      <c r="EA211" s="58"/>
      <c r="EB211" s="58"/>
      <c r="EC211" s="58"/>
      <c r="ED211" s="58"/>
      <c r="EE211" s="58"/>
      <c r="EF211" s="58"/>
      <c r="EG211" s="58"/>
      <c r="EH211" s="58"/>
      <c r="EI211" s="58"/>
      <c r="EJ211" s="58"/>
      <c r="EK211" s="58"/>
      <c r="EL211" s="58"/>
      <c r="EM211" s="58"/>
      <c r="EN211" s="58"/>
      <c r="EO211" s="58"/>
      <c r="EP211" s="58"/>
      <c r="EQ211" s="58"/>
      <c r="ER211" s="58"/>
      <c r="ES211" s="58"/>
      <c r="ET211" s="58"/>
      <c r="EU211" s="58"/>
      <c r="EV211" s="58"/>
      <c r="EW211" s="58"/>
      <c r="EX211" s="58"/>
      <c r="EY211" s="58"/>
      <c r="EZ211" s="58"/>
      <c r="FA211" s="58"/>
      <c r="FB211" s="58"/>
      <c r="FC211" s="58"/>
      <c r="FD211" s="58"/>
      <c r="FE211" s="58"/>
      <c r="FF211" s="58"/>
      <c r="FG211" s="58"/>
      <c r="FH211" s="58"/>
      <c r="FI211" s="58"/>
      <c r="FJ211" s="58"/>
      <c r="FK211" s="58"/>
      <c r="FL211" s="58"/>
      <c r="FM211" s="58"/>
      <c r="FN211" s="58"/>
      <c r="FO211" s="58"/>
      <c r="FP211" s="58"/>
      <c r="FQ211" s="58"/>
      <c r="FR211" s="58"/>
      <c r="FS211" s="58"/>
      <c r="FT211" s="58"/>
      <c r="FU211" s="58"/>
      <c r="FV211" s="58"/>
      <c r="FW211" s="58"/>
      <c r="FX211" s="58"/>
      <c r="FY211" s="58"/>
      <c r="FZ211" s="58"/>
      <c r="GA211" s="58"/>
      <c r="GB211" s="58"/>
      <c r="GC211" s="58"/>
      <c r="GD211" s="58"/>
      <c r="GE211" s="58"/>
      <c r="GF211" s="58"/>
      <c r="GG211" s="58"/>
      <c r="GH211" s="58"/>
      <c r="GI211" s="58"/>
      <c r="GJ211" s="58"/>
      <c r="GK211" s="58"/>
      <c r="GL211" s="58"/>
      <c r="GM211" s="58"/>
      <c r="GN211" s="58"/>
      <c r="GO211" s="58"/>
      <c r="GP211" s="58"/>
      <c r="GQ211" s="58"/>
      <c r="GR211" s="58"/>
      <c r="GS211" s="58"/>
      <c r="GT211" s="58"/>
      <c r="GU211" s="58"/>
      <c r="GV211" s="58"/>
      <c r="GW211" s="58"/>
      <c r="GX211" s="58"/>
      <c r="GY211" s="58"/>
      <c r="GZ211" s="58"/>
      <c r="HA211" s="58"/>
      <c r="HB211" s="58"/>
      <c r="HC211" s="58"/>
      <c r="HD211" s="58"/>
      <c r="HE211" s="58"/>
      <c r="HF211" s="58"/>
      <c r="HG211" s="58"/>
      <c r="HH211" s="58"/>
      <c r="HI211" s="58"/>
      <c r="HJ211" s="58"/>
      <c r="HK211" s="58"/>
      <c r="HL211" s="58"/>
      <c r="HM211" s="58"/>
      <c r="HN211" s="58"/>
      <c r="HO211" s="58"/>
      <c r="HP211" s="58"/>
      <c r="HQ211" s="58"/>
      <c r="HR211" s="58"/>
      <c r="HS211" s="58"/>
      <c r="HT211" s="2"/>
    </row>
    <row r="212" spans="1:228" x14ac:dyDescent="0.75">
      <c r="A212" s="95">
        <f t="shared" si="20"/>
        <v>1120</v>
      </c>
      <c r="B212" s="2" t="str">
        <f t="shared" si="20"/>
        <v>Meat indigenous, horse</v>
      </c>
      <c r="C212" s="60">
        <f t="shared" si="19"/>
        <v>0</v>
      </c>
      <c r="D212" s="40" t="str">
        <f t="shared" si="18"/>
        <v/>
      </c>
      <c r="E212" s="40" t="str">
        <f t="shared" si="18"/>
        <v/>
      </c>
      <c r="F212" s="40" t="str">
        <f t="shared" si="18"/>
        <v/>
      </c>
      <c r="G212" s="40" t="str">
        <f t="shared" si="18"/>
        <v/>
      </c>
      <c r="H212" s="40" t="str">
        <f t="shared" si="18"/>
        <v/>
      </c>
      <c r="I212" s="40" t="str">
        <f t="shared" si="18"/>
        <v/>
      </c>
      <c r="J212" s="40" t="str">
        <f t="shared" si="18"/>
        <v/>
      </c>
      <c r="K212" s="40" t="str">
        <f t="shared" si="18"/>
        <v/>
      </c>
      <c r="L212" s="2"/>
      <c r="M212" s="70" t="s">
        <v>418</v>
      </c>
      <c r="N212" s="70" t="s">
        <v>1093</v>
      </c>
      <c r="O212" s="2" t="s">
        <v>4</v>
      </c>
      <c r="P212" s="58">
        <v>1120</v>
      </c>
      <c r="Q212" s="58" t="s">
        <v>986</v>
      </c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58"/>
      <c r="BE212" s="58"/>
      <c r="BF212" s="58"/>
      <c r="BG212" s="58"/>
      <c r="BH212" s="58"/>
      <c r="BI212" s="58"/>
      <c r="BJ212" s="58"/>
      <c r="BK212" s="58"/>
      <c r="BL212" s="58"/>
      <c r="BM212" s="58"/>
      <c r="BN212" s="58"/>
      <c r="BO212" s="58"/>
      <c r="BP212" s="58"/>
      <c r="BQ212" s="58"/>
      <c r="BR212" s="58"/>
      <c r="BS212" s="58"/>
      <c r="BT212" s="58"/>
      <c r="BU212" s="58"/>
      <c r="BV212" s="58"/>
      <c r="BW212" s="58"/>
      <c r="BX212" s="58"/>
      <c r="BY212" s="58"/>
      <c r="BZ212" s="58"/>
      <c r="CA212" s="58"/>
      <c r="CB212" s="58"/>
      <c r="CC212" s="58"/>
      <c r="CD212" s="58"/>
      <c r="CE212" s="58"/>
      <c r="CF212" s="58"/>
      <c r="CG212" s="58"/>
      <c r="CH212" s="58"/>
      <c r="CI212" s="58"/>
      <c r="CJ212" s="58"/>
      <c r="CK212" s="58"/>
      <c r="CL212" s="58"/>
      <c r="CM212" s="58"/>
      <c r="CN212" s="58"/>
      <c r="CO212" s="58"/>
      <c r="CP212" s="58"/>
      <c r="CQ212" s="58"/>
      <c r="CR212" s="58"/>
      <c r="CS212" s="58"/>
      <c r="CT212" s="58"/>
      <c r="CU212" s="58"/>
      <c r="CV212" s="58"/>
      <c r="CW212" s="58"/>
      <c r="CX212" s="58"/>
      <c r="CY212" s="58"/>
      <c r="CZ212" s="58"/>
      <c r="DA212" s="58"/>
      <c r="DB212" s="58"/>
      <c r="DC212" s="58"/>
      <c r="DD212" s="58"/>
      <c r="DE212" s="58"/>
      <c r="DF212" s="58"/>
      <c r="DG212" s="58"/>
      <c r="DH212" s="58"/>
      <c r="DI212" s="58"/>
      <c r="DJ212" s="58"/>
      <c r="DK212" s="58"/>
      <c r="DL212" s="58"/>
      <c r="DM212" s="58"/>
      <c r="DN212" s="58"/>
      <c r="DO212" s="58"/>
      <c r="DP212" s="58"/>
      <c r="DQ212" s="58"/>
      <c r="DR212" s="58"/>
      <c r="DS212" s="58"/>
      <c r="DT212" s="58"/>
      <c r="DU212" s="58"/>
      <c r="DV212" s="58"/>
      <c r="DW212" s="58"/>
      <c r="DX212" s="58"/>
      <c r="DY212" s="58"/>
      <c r="DZ212" s="58"/>
      <c r="EA212" s="58"/>
      <c r="EB212" s="58"/>
      <c r="EC212" s="58"/>
      <c r="ED212" s="58"/>
      <c r="EE212" s="58"/>
      <c r="EF212" s="58"/>
      <c r="EG212" s="58"/>
      <c r="EH212" s="58"/>
      <c r="EI212" s="58"/>
      <c r="EJ212" s="58"/>
      <c r="EK212" s="58"/>
      <c r="EL212" s="58"/>
      <c r="EM212" s="58"/>
      <c r="EN212" s="58"/>
      <c r="EO212" s="58"/>
      <c r="EP212" s="58"/>
      <c r="EQ212" s="58"/>
      <c r="ER212" s="58"/>
      <c r="ES212" s="58"/>
      <c r="ET212" s="58"/>
      <c r="EU212" s="58"/>
      <c r="EV212" s="58"/>
      <c r="EW212" s="58"/>
      <c r="EX212" s="58"/>
      <c r="EY212" s="58"/>
      <c r="EZ212" s="58"/>
      <c r="FA212" s="58"/>
      <c r="FB212" s="58"/>
      <c r="FC212" s="58"/>
      <c r="FD212" s="58"/>
      <c r="FE212" s="58"/>
      <c r="FF212" s="58"/>
      <c r="FG212" s="58"/>
      <c r="FH212" s="58"/>
      <c r="FI212" s="58"/>
      <c r="FJ212" s="58"/>
      <c r="FK212" s="58"/>
      <c r="FL212" s="58"/>
      <c r="FM212" s="58"/>
      <c r="FN212" s="58"/>
      <c r="FO212" s="58"/>
      <c r="FP212" s="58"/>
      <c r="FQ212" s="58"/>
      <c r="FR212" s="58"/>
      <c r="FS212" s="58"/>
      <c r="FT212" s="58"/>
      <c r="FU212" s="58"/>
      <c r="FV212" s="58"/>
      <c r="FW212" s="58"/>
      <c r="FX212" s="58"/>
      <c r="FY212" s="58"/>
      <c r="FZ212" s="58"/>
      <c r="GA212" s="58"/>
      <c r="GB212" s="58"/>
      <c r="GC212" s="58"/>
      <c r="GD212" s="58"/>
      <c r="GE212" s="58"/>
      <c r="GF212" s="58"/>
      <c r="GG212" s="58"/>
      <c r="GH212" s="58"/>
      <c r="GI212" s="58"/>
      <c r="GJ212" s="58"/>
      <c r="GK212" s="58"/>
      <c r="GL212" s="58"/>
      <c r="GM212" s="58"/>
      <c r="GN212" s="58"/>
      <c r="GO212" s="58"/>
      <c r="GP212" s="58"/>
      <c r="GQ212" s="58"/>
      <c r="GR212" s="58"/>
      <c r="GS212" s="58"/>
      <c r="GT212" s="58"/>
      <c r="GU212" s="58"/>
      <c r="GV212" s="58"/>
      <c r="GW212" s="58"/>
      <c r="GX212" s="58"/>
      <c r="GY212" s="58"/>
      <c r="GZ212" s="58"/>
      <c r="HA212" s="58"/>
      <c r="HB212" s="58"/>
      <c r="HC212" s="58"/>
      <c r="HD212" s="58"/>
      <c r="HE212" s="58"/>
      <c r="HF212" s="58"/>
      <c r="HG212" s="58"/>
      <c r="HH212" s="58"/>
      <c r="HI212" s="58"/>
      <c r="HJ212" s="58"/>
      <c r="HK212" s="58"/>
      <c r="HL212" s="58"/>
      <c r="HM212" s="58"/>
      <c r="HN212" s="58"/>
      <c r="HO212" s="58"/>
      <c r="HP212" s="58"/>
      <c r="HQ212" s="58"/>
      <c r="HR212" s="58"/>
      <c r="HS212" s="58"/>
      <c r="HT212" s="2"/>
    </row>
    <row r="213" spans="1:228" x14ac:dyDescent="0.75">
      <c r="A213" s="95">
        <f t="shared" si="20"/>
        <v>1121</v>
      </c>
      <c r="B213" s="2" t="str">
        <f t="shared" si="20"/>
        <v>Meat live weight, horse</v>
      </c>
      <c r="C213" s="60">
        <f t="shared" si="19"/>
        <v>0</v>
      </c>
      <c r="D213" s="40" t="str">
        <f t="shared" si="18"/>
        <v/>
      </c>
      <c r="E213" s="40" t="str">
        <f t="shared" si="18"/>
        <v/>
      </c>
      <c r="F213" s="40" t="str">
        <f t="shared" si="18"/>
        <v/>
      </c>
      <c r="G213" s="40" t="str">
        <f t="shared" si="18"/>
        <v/>
      </c>
      <c r="H213" s="40" t="str">
        <f t="shared" si="18"/>
        <v/>
      </c>
      <c r="I213" s="40" t="str">
        <f t="shared" si="18"/>
        <v/>
      </c>
      <c r="J213" s="40" t="str">
        <f t="shared" si="18"/>
        <v/>
      </c>
      <c r="K213" s="40" t="str">
        <f t="shared" si="18"/>
        <v/>
      </c>
      <c r="L213" s="2"/>
      <c r="M213" s="70" t="s">
        <v>640</v>
      </c>
      <c r="N213" s="70" t="s">
        <v>687</v>
      </c>
      <c r="O213" s="2" t="s">
        <v>4</v>
      </c>
      <c r="P213" s="58">
        <v>1121</v>
      </c>
      <c r="Q213" s="58" t="s">
        <v>987</v>
      </c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  <c r="BD213" s="58"/>
      <c r="BE213" s="58"/>
      <c r="BF213" s="58"/>
      <c r="BG213" s="58"/>
      <c r="BH213" s="58"/>
      <c r="BI213" s="58"/>
      <c r="BJ213" s="58"/>
      <c r="BK213" s="58"/>
      <c r="BL213" s="58"/>
      <c r="BM213" s="58"/>
      <c r="BN213" s="58"/>
      <c r="BO213" s="58"/>
      <c r="BP213" s="58"/>
      <c r="BQ213" s="58"/>
      <c r="BR213" s="58"/>
      <c r="BS213" s="58"/>
      <c r="BT213" s="58"/>
      <c r="BU213" s="58"/>
      <c r="BV213" s="58"/>
      <c r="BW213" s="58"/>
      <c r="BX213" s="58"/>
      <c r="BY213" s="58"/>
      <c r="BZ213" s="58"/>
      <c r="CA213" s="58"/>
      <c r="CB213" s="58"/>
      <c r="CC213" s="58"/>
      <c r="CD213" s="58"/>
      <c r="CE213" s="58"/>
      <c r="CF213" s="58"/>
      <c r="CG213" s="58"/>
      <c r="CH213" s="58"/>
      <c r="CI213" s="58"/>
      <c r="CJ213" s="58"/>
      <c r="CK213" s="58"/>
      <c r="CL213" s="58"/>
      <c r="CM213" s="58"/>
      <c r="CN213" s="58"/>
      <c r="CO213" s="58"/>
      <c r="CP213" s="58"/>
      <c r="CQ213" s="58"/>
      <c r="CR213" s="58"/>
      <c r="CS213" s="58"/>
      <c r="CT213" s="58"/>
      <c r="CU213" s="58"/>
      <c r="CV213" s="58"/>
      <c r="CW213" s="58"/>
      <c r="CX213" s="58"/>
      <c r="CY213" s="58"/>
      <c r="CZ213" s="58"/>
      <c r="DA213" s="58"/>
      <c r="DB213" s="58"/>
      <c r="DC213" s="58"/>
      <c r="DD213" s="58"/>
      <c r="DE213" s="58"/>
      <c r="DF213" s="58"/>
      <c r="DG213" s="58"/>
      <c r="DH213" s="58"/>
      <c r="DI213" s="58"/>
      <c r="DJ213" s="58"/>
      <c r="DK213" s="58"/>
      <c r="DL213" s="58"/>
      <c r="DM213" s="58"/>
      <c r="DN213" s="58"/>
      <c r="DO213" s="58"/>
      <c r="DP213" s="58"/>
      <c r="DQ213" s="58"/>
      <c r="DR213" s="58"/>
      <c r="DS213" s="58"/>
      <c r="DT213" s="58"/>
      <c r="DU213" s="58"/>
      <c r="DV213" s="58"/>
      <c r="DW213" s="58"/>
      <c r="DX213" s="58"/>
      <c r="DY213" s="58"/>
      <c r="DZ213" s="58"/>
      <c r="EA213" s="58"/>
      <c r="EB213" s="58"/>
      <c r="EC213" s="58"/>
      <c r="ED213" s="58"/>
      <c r="EE213" s="58"/>
      <c r="EF213" s="58"/>
      <c r="EG213" s="58"/>
      <c r="EH213" s="58"/>
      <c r="EI213" s="58"/>
      <c r="EJ213" s="58"/>
      <c r="EK213" s="58"/>
      <c r="EL213" s="58"/>
      <c r="EM213" s="58"/>
      <c r="EN213" s="58"/>
      <c r="EO213" s="58"/>
      <c r="EP213" s="58"/>
      <c r="EQ213" s="58"/>
      <c r="ER213" s="58"/>
      <c r="ES213" s="58"/>
      <c r="ET213" s="58"/>
      <c r="EU213" s="58"/>
      <c r="EV213" s="58"/>
      <c r="EW213" s="58"/>
      <c r="EX213" s="58"/>
      <c r="EY213" s="58"/>
      <c r="EZ213" s="58"/>
      <c r="FA213" s="58"/>
      <c r="FB213" s="58"/>
      <c r="FC213" s="58"/>
      <c r="FD213" s="58"/>
      <c r="FE213" s="58"/>
      <c r="FF213" s="58"/>
      <c r="FG213" s="58"/>
      <c r="FH213" s="58"/>
      <c r="FI213" s="58"/>
      <c r="FJ213" s="58"/>
      <c r="FK213" s="58"/>
      <c r="FL213" s="58"/>
      <c r="FM213" s="58"/>
      <c r="FN213" s="58"/>
      <c r="FO213" s="58"/>
      <c r="FP213" s="58"/>
      <c r="FQ213" s="58"/>
      <c r="FR213" s="58"/>
      <c r="FS213" s="58"/>
      <c r="FT213" s="58"/>
      <c r="FU213" s="58"/>
      <c r="FV213" s="58"/>
      <c r="FW213" s="58"/>
      <c r="FX213" s="58"/>
      <c r="FY213" s="58"/>
      <c r="FZ213" s="58"/>
      <c r="GA213" s="58"/>
      <c r="GB213" s="58"/>
      <c r="GC213" s="58"/>
      <c r="GD213" s="58"/>
      <c r="GE213" s="58"/>
      <c r="GF213" s="58"/>
      <c r="GG213" s="58"/>
      <c r="GH213" s="58"/>
      <c r="GI213" s="58"/>
      <c r="GJ213" s="58"/>
      <c r="GK213" s="58"/>
      <c r="GL213" s="58"/>
      <c r="GM213" s="58"/>
      <c r="GN213" s="58"/>
      <c r="GO213" s="58"/>
      <c r="GP213" s="58"/>
      <c r="GQ213" s="58"/>
      <c r="GR213" s="58"/>
      <c r="GS213" s="58"/>
      <c r="GT213" s="58"/>
      <c r="GU213" s="58"/>
      <c r="GV213" s="58"/>
      <c r="GW213" s="58"/>
      <c r="GX213" s="58"/>
      <c r="GY213" s="58"/>
      <c r="GZ213" s="58"/>
      <c r="HA213" s="58"/>
      <c r="HB213" s="58"/>
      <c r="HC213" s="58"/>
      <c r="HD213" s="58"/>
      <c r="HE213" s="58"/>
      <c r="HF213" s="58"/>
      <c r="HG213" s="58"/>
      <c r="HH213" s="58"/>
      <c r="HI213" s="58"/>
      <c r="HJ213" s="58"/>
      <c r="HK213" s="58"/>
      <c r="HL213" s="58"/>
      <c r="HM213" s="58"/>
      <c r="HN213" s="58"/>
      <c r="HO213" s="58"/>
      <c r="HP213" s="58"/>
      <c r="HQ213" s="58"/>
      <c r="HR213" s="58"/>
      <c r="HS213" s="58"/>
      <c r="HT213" s="2"/>
    </row>
    <row r="214" spans="1:228" x14ac:dyDescent="0.75">
      <c r="A214" s="95">
        <f t="shared" si="20"/>
        <v>1122</v>
      </c>
      <c r="B214" s="2" t="str">
        <f t="shared" si="20"/>
        <v>Meat indigenous, ass</v>
      </c>
      <c r="C214" s="60">
        <f t="shared" si="19"/>
        <v>0</v>
      </c>
      <c r="D214" s="40" t="str">
        <f t="shared" si="18"/>
        <v/>
      </c>
      <c r="E214" s="40" t="str">
        <f t="shared" si="18"/>
        <v/>
      </c>
      <c r="F214" s="40" t="str">
        <f t="shared" si="18"/>
        <v/>
      </c>
      <c r="G214" s="40" t="str">
        <f t="shared" si="18"/>
        <v/>
      </c>
      <c r="H214" s="40" t="str">
        <f t="shared" si="18"/>
        <v/>
      </c>
      <c r="I214" s="40" t="str">
        <f t="shared" si="18"/>
        <v/>
      </c>
      <c r="J214" s="40" t="str">
        <f t="shared" si="18"/>
        <v/>
      </c>
      <c r="K214" s="40" t="str">
        <f t="shared" si="18"/>
        <v/>
      </c>
      <c r="L214" s="2"/>
      <c r="M214" s="70" t="s">
        <v>371</v>
      </c>
      <c r="N214" s="70" t="s">
        <v>376</v>
      </c>
      <c r="O214" s="2" t="s">
        <v>4</v>
      </c>
      <c r="P214" s="58">
        <v>1122</v>
      </c>
      <c r="Q214" s="58" t="s">
        <v>988</v>
      </c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  <c r="AW214" s="58"/>
      <c r="AX214" s="58"/>
      <c r="AY214" s="58"/>
      <c r="AZ214" s="58"/>
      <c r="BA214" s="58"/>
      <c r="BB214" s="58"/>
      <c r="BC214" s="58"/>
      <c r="BD214" s="58"/>
      <c r="BE214" s="58"/>
      <c r="BF214" s="58"/>
      <c r="BG214" s="58"/>
      <c r="BH214" s="58"/>
      <c r="BI214" s="58"/>
      <c r="BJ214" s="58"/>
      <c r="BK214" s="58"/>
      <c r="BL214" s="58"/>
      <c r="BM214" s="58"/>
      <c r="BN214" s="58"/>
      <c r="BO214" s="58"/>
      <c r="BP214" s="58"/>
      <c r="BQ214" s="58"/>
      <c r="BR214" s="58"/>
      <c r="BS214" s="58"/>
      <c r="BT214" s="58"/>
      <c r="BU214" s="58"/>
      <c r="BV214" s="58"/>
      <c r="BW214" s="58"/>
      <c r="BX214" s="58"/>
      <c r="BY214" s="58"/>
      <c r="BZ214" s="58"/>
      <c r="CA214" s="58"/>
      <c r="CB214" s="58"/>
      <c r="CC214" s="58"/>
      <c r="CD214" s="58"/>
      <c r="CE214" s="58"/>
      <c r="CF214" s="58"/>
      <c r="CG214" s="58"/>
      <c r="CH214" s="58"/>
      <c r="CI214" s="58"/>
      <c r="CJ214" s="58"/>
      <c r="CK214" s="58"/>
      <c r="CL214" s="58"/>
      <c r="CM214" s="58"/>
      <c r="CN214" s="58"/>
      <c r="CO214" s="58"/>
      <c r="CP214" s="58"/>
      <c r="CQ214" s="58"/>
      <c r="CR214" s="58"/>
      <c r="CS214" s="58"/>
      <c r="CT214" s="58"/>
      <c r="CU214" s="58"/>
      <c r="CV214" s="58"/>
      <c r="CW214" s="58"/>
      <c r="CX214" s="58"/>
      <c r="CY214" s="58"/>
      <c r="CZ214" s="58"/>
      <c r="DA214" s="58"/>
      <c r="DB214" s="58"/>
      <c r="DC214" s="58"/>
      <c r="DD214" s="58"/>
      <c r="DE214" s="58"/>
      <c r="DF214" s="58"/>
      <c r="DG214" s="58"/>
      <c r="DH214" s="58"/>
      <c r="DI214" s="58"/>
      <c r="DJ214" s="58"/>
      <c r="DK214" s="58"/>
      <c r="DL214" s="58"/>
      <c r="DM214" s="58"/>
      <c r="DN214" s="58"/>
      <c r="DO214" s="58"/>
      <c r="DP214" s="58"/>
      <c r="DQ214" s="58"/>
      <c r="DR214" s="58"/>
      <c r="DS214" s="58"/>
      <c r="DT214" s="58"/>
      <c r="DU214" s="58"/>
      <c r="DV214" s="58"/>
      <c r="DW214" s="58"/>
      <c r="DX214" s="58"/>
      <c r="DY214" s="58"/>
      <c r="DZ214" s="58"/>
      <c r="EA214" s="58"/>
      <c r="EB214" s="58"/>
      <c r="EC214" s="58"/>
      <c r="ED214" s="58"/>
      <c r="EE214" s="58"/>
      <c r="EF214" s="58"/>
      <c r="EG214" s="58"/>
      <c r="EH214" s="58"/>
      <c r="EI214" s="58"/>
      <c r="EJ214" s="58"/>
      <c r="EK214" s="58"/>
      <c r="EL214" s="58"/>
      <c r="EM214" s="58"/>
      <c r="EN214" s="58"/>
      <c r="EO214" s="58"/>
      <c r="EP214" s="58"/>
      <c r="EQ214" s="58"/>
      <c r="ER214" s="58"/>
      <c r="ES214" s="58"/>
      <c r="ET214" s="58"/>
      <c r="EU214" s="58"/>
      <c r="EV214" s="58"/>
      <c r="EW214" s="58"/>
      <c r="EX214" s="58"/>
      <c r="EY214" s="58"/>
      <c r="EZ214" s="58"/>
      <c r="FA214" s="58"/>
      <c r="FB214" s="58"/>
      <c r="FC214" s="58"/>
      <c r="FD214" s="58"/>
      <c r="FE214" s="58"/>
      <c r="FF214" s="58"/>
      <c r="FG214" s="58"/>
      <c r="FH214" s="58"/>
      <c r="FI214" s="58"/>
      <c r="FJ214" s="58"/>
      <c r="FK214" s="58"/>
      <c r="FL214" s="58"/>
      <c r="FM214" s="58"/>
      <c r="FN214" s="58"/>
      <c r="FO214" s="58"/>
      <c r="FP214" s="58"/>
      <c r="FQ214" s="58"/>
      <c r="FR214" s="58"/>
      <c r="FS214" s="58"/>
      <c r="FT214" s="58"/>
      <c r="FU214" s="58"/>
      <c r="FV214" s="58"/>
      <c r="FW214" s="58"/>
      <c r="FX214" s="58"/>
      <c r="FY214" s="58"/>
      <c r="FZ214" s="58"/>
      <c r="GA214" s="58"/>
      <c r="GB214" s="58"/>
      <c r="GC214" s="58"/>
      <c r="GD214" s="58"/>
      <c r="GE214" s="58"/>
      <c r="GF214" s="58"/>
      <c r="GG214" s="58"/>
      <c r="GH214" s="58"/>
      <c r="GI214" s="58"/>
      <c r="GJ214" s="58"/>
      <c r="GK214" s="58"/>
      <c r="GL214" s="58"/>
      <c r="GM214" s="58"/>
      <c r="GN214" s="58"/>
      <c r="GO214" s="58"/>
      <c r="GP214" s="58"/>
      <c r="GQ214" s="58"/>
      <c r="GR214" s="58"/>
      <c r="GS214" s="58"/>
      <c r="GT214" s="58"/>
      <c r="GU214" s="58"/>
      <c r="GV214" s="58"/>
      <c r="GW214" s="58"/>
      <c r="GX214" s="58"/>
      <c r="GY214" s="58"/>
      <c r="GZ214" s="58"/>
      <c r="HA214" s="58"/>
      <c r="HB214" s="58"/>
      <c r="HC214" s="58"/>
      <c r="HD214" s="58"/>
      <c r="HE214" s="58"/>
      <c r="HF214" s="58"/>
      <c r="HG214" s="58"/>
      <c r="HH214" s="58"/>
      <c r="HI214" s="58"/>
      <c r="HJ214" s="58"/>
      <c r="HK214" s="58"/>
      <c r="HL214" s="58"/>
      <c r="HM214" s="58"/>
      <c r="HN214" s="58"/>
      <c r="HO214" s="58"/>
      <c r="HP214" s="58"/>
      <c r="HQ214" s="58"/>
      <c r="HR214" s="58"/>
      <c r="HS214" s="58"/>
      <c r="HT214" s="2"/>
    </row>
    <row r="215" spans="1:228" x14ac:dyDescent="0.75">
      <c r="A215" s="95">
        <f t="shared" si="20"/>
        <v>1123</v>
      </c>
      <c r="B215" s="2" t="str">
        <f t="shared" si="20"/>
        <v>Meat live weight, ass</v>
      </c>
      <c r="C215" s="60">
        <f t="shared" si="19"/>
        <v>0</v>
      </c>
      <c r="D215" s="40" t="str">
        <f t="shared" si="18"/>
        <v/>
      </c>
      <c r="E215" s="40" t="str">
        <f t="shared" si="18"/>
        <v/>
      </c>
      <c r="F215" s="40" t="str">
        <f t="shared" si="18"/>
        <v/>
      </c>
      <c r="G215" s="40" t="str">
        <f t="shared" si="18"/>
        <v/>
      </c>
      <c r="H215" s="40" t="str">
        <f t="shared" si="18"/>
        <v/>
      </c>
      <c r="I215" s="40" t="str">
        <f t="shared" si="18"/>
        <v/>
      </c>
      <c r="J215" s="40" t="str">
        <f t="shared" si="18"/>
        <v/>
      </c>
      <c r="K215" s="40" t="str">
        <f t="shared" si="18"/>
        <v/>
      </c>
      <c r="L215" s="2"/>
      <c r="M215" s="70" t="s">
        <v>504</v>
      </c>
      <c r="N215" s="70" t="s">
        <v>567</v>
      </c>
      <c r="O215" s="2" t="s">
        <v>4</v>
      </c>
      <c r="P215" s="58">
        <v>1123</v>
      </c>
      <c r="Q215" s="58" t="s">
        <v>989</v>
      </c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  <c r="BC215" s="58"/>
      <c r="BD215" s="58"/>
      <c r="BE215" s="58"/>
      <c r="BF215" s="58"/>
      <c r="BG215" s="58"/>
      <c r="BH215" s="58"/>
      <c r="BI215" s="58"/>
      <c r="BJ215" s="58"/>
      <c r="BK215" s="58"/>
      <c r="BL215" s="58"/>
      <c r="BM215" s="58"/>
      <c r="BN215" s="58"/>
      <c r="BO215" s="58"/>
      <c r="BP215" s="58"/>
      <c r="BQ215" s="58"/>
      <c r="BR215" s="58"/>
      <c r="BS215" s="58"/>
      <c r="BT215" s="58"/>
      <c r="BU215" s="58"/>
      <c r="BV215" s="58"/>
      <c r="BW215" s="58"/>
      <c r="BX215" s="58"/>
      <c r="BY215" s="58"/>
      <c r="BZ215" s="58"/>
      <c r="CA215" s="58"/>
      <c r="CB215" s="58"/>
      <c r="CC215" s="58"/>
      <c r="CD215" s="58"/>
      <c r="CE215" s="58"/>
      <c r="CF215" s="58"/>
      <c r="CG215" s="58"/>
      <c r="CH215" s="58"/>
      <c r="CI215" s="58"/>
      <c r="CJ215" s="58"/>
      <c r="CK215" s="58"/>
      <c r="CL215" s="58"/>
      <c r="CM215" s="58"/>
      <c r="CN215" s="58"/>
      <c r="CO215" s="58"/>
      <c r="CP215" s="58"/>
      <c r="CQ215" s="58"/>
      <c r="CR215" s="58"/>
      <c r="CS215" s="58"/>
      <c r="CT215" s="58"/>
      <c r="CU215" s="58"/>
      <c r="CV215" s="58"/>
      <c r="CW215" s="58"/>
      <c r="CX215" s="58"/>
      <c r="CY215" s="58"/>
      <c r="CZ215" s="58"/>
      <c r="DA215" s="58"/>
      <c r="DB215" s="58"/>
      <c r="DC215" s="58"/>
      <c r="DD215" s="58"/>
      <c r="DE215" s="58"/>
      <c r="DF215" s="58"/>
      <c r="DG215" s="58"/>
      <c r="DH215" s="58"/>
      <c r="DI215" s="58"/>
      <c r="DJ215" s="58"/>
      <c r="DK215" s="58"/>
      <c r="DL215" s="58"/>
      <c r="DM215" s="58"/>
      <c r="DN215" s="58"/>
      <c r="DO215" s="58"/>
      <c r="DP215" s="58"/>
      <c r="DQ215" s="58"/>
      <c r="DR215" s="58"/>
      <c r="DS215" s="58"/>
      <c r="DT215" s="58"/>
      <c r="DU215" s="58"/>
      <c r="DV215" s="58"/>
      <c r="DW215" s="58"/>
      <c r="DX215" s="58"/>
      <c r="DY215" s="58"/>
      <c r="DZ215" s="58"/>
      <c r="EA215" s="58"/>
      <c r="EB215" s="58"/>
      <c r="EC215" s="58"/>
      <c r="ED215" s="58"/>
      <c r="EE215" s="58"/>
      <c r="EF215" s="58"/>
      <c r="EG215" s="58"/>
      <c r="EH215" s="58"/>
      <c r="EI215" s="58"/>
      <c r="EJ215" s="58"/>
      <c r="EK215" s="58"/>
      <c r="EL215" s="58"/>
      <c r="EM215" s="58"/>
      <c r="EN215" s="58"/>
      <c r="EO215" s="58"/>
      <c r="EP215" s="58"/>
      <c r="EQ215" s="58"/>
      <c r="ER215" s="58"/>
      <c r="ES215" s="58"/>
      <c r="ET215" s="58"/>
      <c r="EU215" s="58"/>
      <c r="EV215" s="58"/>
      <c r="EW215" s="58"/>
      <c r="EX215" s="58"/>
      <c r="EY215" s="58"/>
      <c r="EZ215" s="58"/>
      <c r="FA215" s="58"/>
      <c r="FB215" s="58"/>
      <c r="FC215" s="58"/>
      <c r="FD215" s="58"/>
      <c r="FE215" s="58"/>
      <c r="FF215" s="58"/>
      <c r="FG215" s="58"/>
      <c r="FH215" s="58"/>
      <c r="FI215" s="58"/>
      <c r="FJ215" s="58"/>
      <c r="FK215" s="58"/>
      <c r="FL215" s="58"/>
      <c r="FM215" s="58"/>
      <c r="FN215" s="58"/>
      <c r="FO215" s="58"/>
      <c r="FP215" s="58"/>
      <c r="FQ215" s="58"/>
      <c r="FR215" s="58"/>
      <c r="FS215" s="58"/>
      <c r="FT215" s="58"/>
      <c r="FU215" s="58"/>
      <c r="FV215" s="58"/>
      <c r="FW215" s="58"/>
      <c r="FX215" s="58"/>
      <c r="FY215" s="58"/>
      <c r="FZ215" s="58"/>
      <c r="GA215" s="58"/>
      <c r="GB215" s="58"/>
      <c r="GC215" s="58"/>
      <c r="GD215" s="58"/>
      <c r="GE215" s="58"/>
      <c r="GF215" s="58"/>
      <c r="GG215" s="58"/>
      <c r="GH215" s="58"/>
      <c r="GI215" s="58"/>
      <c r="GJ215" s="58"/>
      <c r="GK215" s="58"/>
      <c r="GL215" s="58"/>
      <c r="GM215" s="58"/>
      <c r="GN215" s="58"/>
      <c r="GO215" s="58"/>
      <c r="GP215" s="58"/>
      <c r="GQ215" s="58"/>
      <c r="GR215" s="58"/>
      <c r="GS215" s="58"/>
      <c r="GT215" s="58"/>
      <c r="GU215" s="58"/>
      <c r="GV215" s="58"/>
      <c r="GW215" s="58"/>
      <c r="GX215" s="58"/>
      <c r="GY215" s="58"/>
      <c r="GZ215" s="58"/>
      <c r="HA215" s="58"/>
      <c r="HB215" s="58"/>
      <c r="HC215" s="58"/>
      <c r="HD215" s="58"/>
      <c r="HE215" s="58"/>
      <c r="HF215" s="58"/>
      <c r="HG215" s="58"/>
      <c r="HH215" s="58"/>
      <c r="HI215" s="58"/>
      <c r="HJ215" s="58"/>
      <c r="HK215" s="58"/>
      <c r="HL215" s="58"/>
      <c r="HM215" s="58"/>
      <c r="HN215" s="58"/>
      <c r="HO215" s="58"/>
      <c r="HP215" s="58"/>
      <c r="HQ215" s="58"/>
      <c r="HR215" s="58"/>
      <c r="HS215" s="58"/>
      <c r="HT215" s="2"/>
    </row>
    <row r="216" spans="1:228" x14ac:dyDescent="0.75">
      <c r="A216" s="95">
        <f t="shared" ref="A216:B236" si="21">P216</f>
        <v>1124</v>
      </c>
      <c r="B216" s="2" t="str">
        <f t="shared" si="21"/>
        <v>Meat indigenous, mule</v>
      </c>
      <c r="C216" s="60">
        <f t="shared" si="19"/>
        <v>0</v>
      </c>
      <c r="D216" s="40" t="str">
        <f t="shared" si="18"/>
        <v/>
      </c>
      <c r="E216" s="40" t="str">
        <f t="shared" si="18"/>
        <v/>
      </c>
      <c r="F216" s="40" t="str">
        <f t="shared" si="18"/>
        <v/>
      </c>
      <c r="G216" s="40" t="str">
        <f t="shared" si="18"/>
        <v/>
      </c>
      <c r="H216" s="40" t="str">
        <f t="shared" si="18"/>
        <v/>
      </c>
      <c r="I216" s="40" t="str">
        <f t="shared" si="18"/>
        <v/>
      </c>
      <c r="J216" s="40" t="str">
        <f t="shared" si="18"/>
        <v/>
      </c>
      <c r="K216" s="40" t="str">
        <f t="shared" si="18"/>
        <v/>
      </c>
      <c r="L216" s="2"/>
      <c r="M216" s="70" t="s">
        <v>570</v>
      </c>
      <c r="N216" s="70" t="s">
        <v>655</v>
      </c>
      <c r="O216" s="2" t="s">
        <v>4</v>
      </c>
      <c r="P216" s="58">
        <v>1124</v>
      </c>
      <c r="Q216" s="58" t="s">
        <v>990</v>
      </c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/>
      <c r="BC216" s="58"/>
      <c r="BD216" s="58"/>
      <c r="BE216" s="58"/>
      <c r="BF216" s="58"/>
      <c r="BG216" s="58"/>
      <c r="BH216" s="58"/>
      <c r="BI216" s="58"/>
      <c r="BJ216" s="58"/>
      <c r="BK216" s="58"/>
      <c r="BL216" s="58"/>
      <c r="BM216" s="58"/>
      <c r="BN216" s="58"/>
      <c r="BO216" s="58"/>
      <c r="BP216" s="58"/>
      <c r="BQ216" s="58"/>
      <c r="BR216" s="58"/>
      <c r="BS216" s="58"/>
      <c r="BT216" s="58"/>
      <c r="BU216" s="58"/>
      <c r="BV216" s="58"/>
      <c r="BW216" s="58"/>
      <c r="BX216" s="58"/>
      <c r="BY216" s="58"/>
      <c r="BZ216" s="58"/>
      <c r="CA216" s="58"/>
      <c r="CB216" s="58"/>
      <c r="CC216" s="58"/>
      <c r="CD216" s="58"/>
      <c r="CE216" s="58"/>
      <c r="CF216" s="58"/>
      <c r="CG216" s="58"/>
      <c r="CH216" s="58"/>
      <c r="CI216" s="58"/>
      <c r="CJ216" s="58"/>
      <c r="CK216" s="58"/>
      <c r="CL216" s="58"/>
      <c r="CM216" s="58"/>
      <c r="CN216" s="58"/>
      <c r="CO216" s="58"/>
      <c r="CP216" s="58"/>
      <c r="CQ216" s="58"/>
      <c r="CR216" s="58"/>
      <c r="CS216" s="58"/>
      <c r="CT216" s="58"/>
      <c r="CU216" s="58"/>
      <c r="CV216" s="58"/>
      <c r="CW216" s="58"/>
      <c r="CX216" s="58"/>
      <c r="CY216" s="58"/>
      <c r="CZ216" s="58"/>
      <c r="DA216" s="58"/>
      <c r="DB216" s="58"/>
      <c r="DC216" s="58"/>
      <c r="DD216" s="58"/>
      <c r="DE216" s="58"/>
      <c r="DF216" s="58"/>
      <c r="DG216" s="58"/>
      <c r="DH216" s="58"/>
      <c r="DI216" s="58"/>
      <c r="DJ216" s="58"/>
      <c r="DK216" s="58"/>
      <c r="DL216" s="58"/>
      <c r="DM216" s="58"/>
      <c r="DN216" s="58"/>
      <c r="DO216" s="58"/>
      <c r="DP216" s="58"/>
      <c r="DQ216" s="58"/>
      <c r="DR216" s="58"/>
      <c r="DS216" s="58"/>
      <c r="DT216" s="58"/>
      <c r="DU216" s="58"/>
      <c r="DV216" s="58"/>
      <c r="DW216" s="58"/>
      <c r="DX216" s="58"/>
      <c r="DY216" s="58"/>
      <c r="DZ216" s="58"/>
      <c r="EA216" s="58"/>
      <c r="EB216" s="58"/>
      <c r="EC216" s="58"/>
      <c r="ED216" s="58"/>
      <c r="EE216" s="58"/>
      <c r="EF216" s="58"/>
      <c r="EG216" s="58"/>
      <c r="EH216" s="58"/>
      <c r="EI216" s="58"/>
      <c r="EJ216" s="58"/>
      <c r="EK216" s="58"/>
      <c r="EL216" s="58"/>
      <c r="EM216" s="58"/>
      <c r="EN216" s="58"/>
      <c r="EO216" s="58"/>
      <c r="EP216" s="58"/>
      <c r="EQ216" s="58"/>
      <c r="ER216" s="58"/>
      <c r="ES216" s="58"/>
      <c r="ET216" s="58"/>
      <c r="EU216" s="58"/>
      <c r="EV216" s="58"/>
      <c r="EW216" s="58"/>
      <c r="EX216" s="58"/>
      <c r="EY216" s="58"/>
      <c r="EZ216" s="58"/>
      <c r="FA216" s="58"/>
      <c r="FB216" s="58"/>
      <c r="FC216" s="58"/>
      <c r="FD216" s="58"/>
      <c r="FE216" s="58"/>
      <c r="FF216" s="58"/>
      <c r="FG216" s="58"/>
      <c r="FH216" s="58"/>
      <c r="FI216" s="58"/>
      <c r="FJ216" s="58"/>
      <c r="FK216" s="58"/>
      <c r="FL216" s="58"/>
      <c r="FM216" s="58"/>
      <c r="FN216" s="58"/>
      <c r="FO216" s="58"/>
      <c r="FP216" s="58"/>
      <c r="FQ216" s="58"/>
      <c r="FR216" s="58"/>
      <c r="FS216" s="58"/>
      <c r="FT216" s="58"/>
      <c r="FU216" s="58"/>
      <c r="FV216" s="58"/>
      <c r="FW216" s="58"/>
      <c r="FX216" s="58"/>
      <c r="FY216" s="58"/>
      <c r="FZ216" s="58"/>
      <c r="GA216" s="58"/>
      <c r="GB216" s="58"/>
      <c r="GC216" s="58"/>
      <c r="GD216" s="58"/>
      <c r="GE216" s="58"/>
      <c r="GF216" s="58"/>
      <c r="GG216" s="58"/>
      <c r="GH216" s="58"/>
      <c r="GI216" s="58"/>
      <c r="GJ216" s="58"/>
      <c r="GK216" s="58"/>
      <c r="GL216" s="58"/>
      <c r="GM216" s="58"/>
      <c r="GN216" s="58"/>
      <c r="GO216" s="58"/>
      <c r="GP216" s="58"/>
      <c r="GQ216" s="58"/>
      <c r="GR216" s="58"/>
      <c r="GS216" s="58"/>
      <c r="GT216" s="58"/>
      <c r="GU216" s="58"/>
      <c r="GV216" s="58"/>
      <c r="GW216" s="58"/>
      <c r="GX216" s="58"/>
      <c r="GY216" s="58"/>
      <c r="GZ216" s="58"/>
      <c r="HA216" s="58"/>
      <c r="HB216" s="58"/>
      <c r="HC216" s="58"/>
      <c r="HD216" s="58"/>
      <c r="HE216" s="58"/>
      <c r="HF216" s="58"/>
      <c r="HG216" s="58"/>
      <c r="HH216" s="58"/>
      <c r="HI216" s="58"/>
      <c r="HJ216" s="58"/>
      <c r="HK216" s="58"/>
      <c r="HL216" s="58"/>
      <c r="HM216" s="58"/>
      <c r="HN216" s="58"/>
      <c r="HO216" s="58"/>
      <c r="HP216" s="58"/>
      <c r="HQ216" s="58"/>
      <c r="HR216" s="58"/>
      <c r="HS216" s="58"/>
      <c r="HT216" s="2"/>
    </row>
    <row r="217" spans="1:228" x14ac:dyDescent="0.75">
      <c r="A217" s="95">
        <f t="shared" si="21"/>
        <v>1125</v>
      </c>
      <c r="B217" s="2" t="str">
        <f t="shared" si="21"/>
        <v>Meat live weight, mule</v>
      </c>
      <c r="C217" s="60">
        <f t="shared" si="19"/>
        <v>0</v>
      </c>
      <c r="D217" s="40" t="str">
        <f t="shared" si="18"/>
        <v/>
      </c>
      <c r="E217" s="40" t="str">
        <f t="shared" si="18"/>
        <v/>
      </c>
      <c r="F217" s="40" t="str">
        <f t="shared" si="18"/>
        <v/>
      </c>
      <c r="G217" s="40" t="str">
        <f t="shared" si="18"/>
        <v/>
      </c>
      <c r="H217" s="40" t="str">
        <f t="shared" si="18"/>
        <v/>
      </c>
      <c r="I217" s="40" t="str">
        <f t="shared" si="18"/>
        <v/>
      </c>
      <c r="J217" s="40" t="str">
        <f t="shared" si="18"/>
        <v/>
      </c>
      <c r="K217" s="40" t="str">
        <f t="shared" si="18"/>
        <v/>
      </c>
      <c r="L217" s="2"/>
      <c r="M217" s="70" t="s">
        <v>522</v>
      </c>
      <c r="N217" s="70" t="s">
        <v>600</v>
      </c>
      <c r="O217" s="2" t="s">
        <v>4</v>
      </c>
      <c r="P217" s="58">
        <v>1125</v>
      </c>
      <c r="Q217" s="58" t="s">
        <v>991</v>
      </c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8"/>
      <c r="BB217" s="58"/>
      <c r="BC217" s="58"/>
      <c r="BD217" s="58"/>
      <c r="BE217" s="58"/>
      <c r="BF217" s="58"/>
      <c r="BG217" s="58"/>
      <c r="BH217" s="58"/>
      <c r="BI217" s="58"/>
      <c r="BJ217" s="58"/>
      <c r="BK217" s="58"/>
      <c r="BL217" s="58"/>
      <c r="BM217" s="58"/>
      <c r="BN217" s="58"/>
      <c r="BO217" s="58"/>
      <c r="BP217" s="58"/>
      <c r="BQ217" s="58"/>
      <c r="BR217" s="58"/>
      <c r="BS217" s="58"/>
      <c r="BT217" s="58"/>
      <c r="BU217" s="58"/>
      <c r="BV217" s="58"/>
      <c r="BW217" s="58"/>
      <c r="BX217" s="58"/>
      <c r="BY217" s="58"/>
      <c r="BZ217" s="58"/>
      <c r="CA217" s="58"/>
      <c r="CB217" s="58"/>
      <c r="CC217" s="58"/>
      <c r="CD217" s="58"/>
      <c r="CE217" s="58"/>
      <c r="CF217" s="58"/>
      <c r="CG217" s="58"/>
      <c r="CH217" s="58"/>
      <c r="CI217" s="58"/>
      <c r="CJ217" s="58"/>
      <c r="CK217" s="58"/>
      <c r="CL217" s="58"/>
      <c r="CM217" s="58"/>
      <c r="CN217" s="58"/>
      <c r="CO217" s="58"/>
      <c r="CP217" s="58"/>
      <c r="CQ217" s="58"/>
      <c r="CR217" s="58"/>
      <c r="CS217" s="58"/>
      <c r="CT217" s="58"/>
      <c r="CU217" s="58"/>
      <c r="CV217" s="58"/>
      <c r="CW217" s="58"/>
      <c r="CX217" s="58"/>
      <c r="CY217" s="58"/>
      <c r="CZ217" s="58"/>
      <c r="DA217" s="58"/>
      <c r="DB217" s="58"/>
      <c r="DC217" s="58"/>
      <c r="DD217" s="58"/>
      <c r="DE217" s="58"/>
      <c r="DF217" s="58"/>
      <c r="DG217" s="58"/>
      <c r="DH217" s="58"/>
      <c r="DI217" s="58"/>
      <c r="DJ217" s="58"/>
      <c r="DK217" s="58"/>
      <c r="DL217" s="58"/>
      <c r="DM217" s="58"/>
      <c r="DN217" s="58"/>
      <c r="DO217" s="58"/>
      <c r="DP217" s="58"/>
      <c r="DQ217" s="58"/>
      <c r="DR217" s="58"/>
      <c r="DS217" s="58"/>
      <c r="DT217" s="58"/>
      <c r="DU217" s="58"/>
      <c r="DV217" s="58"/>
      <c r="DW217" s="58"/>
      <c r="DX217" s="58"/>
      <c r="DY217" s="58"/>
      <c r="DZ217" s="58"/>
      <c r="EA217" s="58"/>
      <c r="EB217" s="58"/>
      <c r="EC217" s="58"/>
      <c r="ED217" s="58"/>
      <c r="EE217" s="58"/>
      <c r="EF217" s="58"/>
      <c r="EG217" s="58"/>
      <c r="EH217" s="58"/>
      <c r="EI217" s="58"/>
      <c r="EJ217" s="58"/>
      <c r="EK217" s="58"/>
      <c r="EL217" s="58"/>
      <c r="EM217" s="58"/>
      <c r="EN217" s="58"/>
      <c r="EO217" s="58"/>
      <c r="EP217" s="58"/>
      <c r="EQ217" s="58"/>
      <c r="ER217" s="58"/>
      <c r="ES217" s="58"/>
      <c r="ET217" s="58"/>
      <c r="EU217" s="58"/>
      <c r="EV217" s="58"/>
      <c r="EW217" s="58"/>
      <c r="EX217" s="58"/>
      <c r="EY217" s="58"/>
      <c r="EZ217" s="58"/>
      <c r="FA217" s="58"/>
      <c r="FB217" s="58"/>
      <c r="FC217" s="58"/>
      <c r="FD217" s="58"/>
      <c r="FE217" s="58"/>
      <c r="FF217" s="58"/>
      <c r="FG217" s="58"/>
      <c r="FH217" s="58"/>
      <c r="FI217" s="58"/>
      <c r="FJ217" s="58"/>
      <c r="FK217" s="58"/>
      <c r="FL217" s="58"/>
      <c r="FM217" s="58"/>
      <c r="FN217" s="58"/>
      <c r="FO217" s="58"/>
      <c r="FP217" s="58"/>
      <c r="FQ217" s="58"/>
      <c r="FR217" s="58"/>
      <c r="FS217" s="58"/>
      <c r="FT217" s="58"/>
      <c r="FU217" s="58"/>
      <c r="FV217" s="58"/>
      <c r="FW217" s="58"/>
      <c r="FX217" s="58"/>
      <c r="FY217" s="58"/>
      <c r="FZ217" s="58"/>
      <c r="GA217" s="58"/>
      <c r="GB217" s="58"/>
      <c r="GC217" s="58"/>
      <c r="GD217" s="58"/>
      <c r="GE217" s="58"/>
      <c r="GF217" s="58"/>
      <c r="GG217" s="58"/>
      <c r="GH217" s="58"/>
      <c r="GI217" s="58"/>
      <c r="GJ217" s="58"/>
      <c r="GK217" s="58"/>
      <c r="GL217" s="58"/>
      <c r="GM217" s="58"/>
      <c r="GN217" s="58"/>
      <c r="GO217" s="58"/>
      <c r="GP217" s="58"/>
      <c r="GQ217" s="58"/>
      <c r="GR217" s="58"/>
      <c r="GS217" s="58"/>
      <c r="GT217" s="58"/>
      <c r="GU217" s="58"/>
      <c r="GV217" s="58"/>
      <c r="GW217" s="58"/>
      <c r="GX217" s="58"/>
      <c r="GY217" s="58"/>
      <c r="GZ217" s="58"/>
      <c r="HA217" s="58"/>
      <c r="HB217" s="58"/>
      <c r="HC217" s="58"/>
      <c r="HD217" s="58"/>
      <c r="HE217" s="58"/>
      <c r="HF217" s="58"/>
      <c r="HG217" s="58"/>
      <c r="HH217" s="58"/>
      <c r="HI217" s="58"/>
      <c r="HJ217" s="58"/>
      <c r="HK217" s="58"/>
      <c r="HL217" s="58"/>
      <c r="HM217" s="58"/>
      <c r="HN217" s="58"/>
      <c r="HO217" s="58"/>
      <c r="HP217" s="58"/>
      <c r="HQ217" s="58"/>
      <c r="HR217" s="58"/>
      <c r="HS217" s="58"/>
      <c r="HT217" s="2"/>
    </row>
    <row r="218" spans="1:228" x14ac:dyDescent="0.75">
      <c r="A218" s="95">
        <f t="shared" si="21"/>
        <v>1127</v>
      </c>
      <c r="B218" s="2" t="str">
        <f t="shared" si="21"/>
        <v>Meat, camel</v>
      </c>
      <c r="C218" s="60">
        <f t="shared" si="19"/>
        <v>0</v>
      </c>
      <c r="D218" s="40" t="str">
        <f t="shared" si="18"/>
        <v/>
      </c>
      <c r="E218" s="40" t="str">
        <f t="shared" si="18"/>
        <v/>
      </c>
      <c r="F218" s="40" t="str">
        <f t="shared" si="18"/>
        <v/>
      </c>
      <c r="G218" s="40" t="str">
        <f t="shared" si="18"/>
        <v/>
      </c>
      <c r="H218" s="40" t="str">
        <f t="shared" si="18"/>
        <v/>
      </c>
      <c r="I218" s="40" t="str">
        <f t="shared" si="18"/>
        <v/>
      </c>
      <c r="J218" s="40" t="str">
        <f t="shared" si="18"/>
        <v/>
      </c>
      <c r="K218" s="40" t="str">
        <f t="shared" si="18"/>
        <v/>
      </c>
      <c r="L218" s="2"/>
      <c r="M218" s="70" t="s">
        <v>595</v>
      </c>
      <c r="N218" s="70" t="s">
        <v>666</v>
      </c>
      <c r="O218" s="2" t="s">
        <v>4</v>
      </c>
      <c r="P218" s="58">
        <v>1127</v>
      </c>
      <c r="Q218" s="58" t="s">
        <v>992</v>
      </c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>
        <v>1276.0060000000001</v>
      </c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  <c r="AW218" s="58"/>
      <c r="AX218" s="58"/>
      <c r="AY218" s="58">
        <v>8682.0030000000006</v>
      </c>
      <c r="AZ218" s="58"/>
      <c r="BA218" s="58"/>
      <c r="BB218" s="58"/>
      <c r="BC218" s="58"/>
      <c r="BD218" s="58"/>
      <c r="BE218" s="58"/>
      <c r="BF218" s="58"/>
      <c r="BG218" s="58"/>
      <c r="BH218" s="58"/>
      <c r="BI218" s="58"/>
      <c r="BJ218" s="58"/>
      <c r="BK218" s="58"/>
      <c r="BL218" s="58"/>
      <c r="BM218" s="58"/>
      <c r="BN218" s="58"/>
      <c r="BO218" s="58"/>
      <c r="BP218" s="58"/>
      <c r="BQ218" s="58">
        <v>4200.1319999999996</v>
      </c>
      <c r="BR218" s="58"/>
      <c r="BS218" s="58">
        <v>5326.5730000000003</v>
      </c>
      <c r="BT218" s="58">
        <v>14957.58</v>
      </c>
      <c r="BU218" s="58"/>
      <c r="BV218" s="58"/>
      <c r="BW218" s="58"/>
      <c r="BX218" s="58">
        <v>564.47249999999997</v>
      </c>
      <c r="BY218" s="58"/>
      <c r="BZ218" s="58"/>
      <c r="CA218" s="58"/>
      <c r="CB218" s="58"/>
      <c r="CC218" s="58"/>
      <c r="CD218" s="58"/>
      <c r="CE218" s="58"/>
      <c r="CF218" s="58"/>
      <c r="CG218" s="58"/>
      <c r="CH218" s="58"/>
      <c r="CI218" s="58"/>
      <c r="CJ218" s="58"/>
      <c r="CK218" s="58"/>
      <c r="CL218" s="58"/>
      <c r="CM218" s="58"/>
      <c r="CN218" s="58"/>
      <c r="CO218" s="58"/>
      <c r="CP218" s="58"/>
      <c r="CQ218" s="58"/>
      <c r="CR218" s="58"/>
      <c r="CS218" s="58"/>
      <c r="CT218" s="58"/>
      <c r="CU218" s="58"/>
      <c r="CV218" s="58"/>
      <c r="CW218" s="58"/>
      <c r="CX218" s="58"/>
      <c r="CY218" s="58"/>
      <c r="CZ218" s="58">
        <v>2729.4209999999998</v>
      </c>
      <c r="DA218" s="58"/>
      <c r="DB218" s="58"/>
      <c r="DC218" s="58">
        <v>3057.357</v>
      </c>
      <c r="DD218" s="58"/>
      <c r="DE218" s="58"/>
      <c r="DF218" s="58">
        <v>6833.4319999999998</v>
      </c>
      <c r="DG218" s="58"/>
      <c r="DH218" s="58">
        <v>4379.4309999999996</v>
      </c>
      <c r="DI218" s="58">
        <v>3459.123</v>
      </c>
      <c r="DJ218" s="58"/>
      <c r="DK218" s="58"/>
      <c r="DL218" s="58"/>
      <c r="DM218" s="58"/>
      <c r="DN218" s="58"/>
      <c r="DO218" s="58"/>
      <c r="DP218" s="58"/>
      <c r="DQ218" s="58"/>
      <c r="DR218" s="58"/>
      <c r="DS218" s="58"/>
      <c r="DT218" s="58"/>
      <c r="DU218" s="58"/>
      <c r="DV218" s="58"/>
      <c r="DW218" s="58"/>
      <c r="DX218" s="58"/>
      <c r="DY218" s="58"/>
      <c r="DZ218" s="58"/>
      <c r="EA218" s="58">
        <v>4076.6750000000002</v>
      </c>
      <c r="EB218" s="58"/>
      <c r="EC218" s="58"/>
      <c r="ED218" s="58"/>
      <c r="EE218" s="58"/>
      <c r="EF218" s="58"/>
      <c r="EG218" s="58"/>
      <c r="EH218" s="58">
        <v>3234.8960000000002</v>
      </c>
      <c r="EI218" s="58"/>
      <c r="EJ218" s="58"/>
      <c r="EK218" s="58"/>
      <c r="EL218" s="58">
        <v>2265.8910000000001</v>
      </c>
      <c r="EM218" s="58"/>
      <c r="EN218" s="58"/>
      <c r="EO218" s="58"/>
      <c r="EP218" s="58"/>
      <c r="EQ218" s="58"/>
      <c r="ER218" s="58"/>
      <c r="ES218" s="58"/>
      <c r="ET218" s="58"/>
      <c r="EU218" s="58"/>
      <c r="EV218" s="58">
        <v>2791.5929999999998</v>
      </c>
      <c r="EW218" s="58"/>
      <c r="EX218" s="58"/>
      <c r="EY218" s="58"/>
      <c r="EZ218" s="58"/>
      <c r="FA218" s="58"/>
      <c r="FB218" s="58"/>
      <c r="FC218" s="58"/>
      <c r="FD218" s="58"/>
      <c r="FE218" s="58"/>
      <c r="FF218" s="58"/>
      <c r="FG218" s="58"/>
      <c r="FH218" s="58"/>
      <c r="FI218" s="58"/>
      <c r="FJ218" s="58"/>
      <c r="FK218" s="58"/>
      <c r="FL218" s="58"/>
      <c r="FM218" s="58"/>
      <c r="FN218" s="58"/>
      <c r="FO218" s="58"/>
      <c r="FP218" s="58"/>
      <c r="FQ218" s="58">
        <v>9161.2630000000008</v>
      </c>
      <c r="FR218" s="58"/>
      <c r="FS218" s="58"/>
      <c r="FT218" s="58">
        <v>1960.569</v>
      </c>
      <c r="FU218" s="58"/>
      <c r="FV218" s="58">
        <v>6342.1769999999997</v>
      </c>
      <c r="FW218" s="58"/>
      <c r="FX218" s="58"/>
      <c r="FY218" s="58"/>
      <c r="FZ218" s="58"/>
      <c r="GA218" s="58"/>
      <c r="GB218" s="58"/>
      <c r="GC218" s="58"/>
      <c r="GD218" s="58"/>
      <c r="GE218" s="58"/>
      <c r="GF218" s="58"/>
      <c r="GG218" s="58"/>
      <c r="GH218" s="58"/>
      <c r="GI218" s="58"/>
      <c r="GJ218" s="58"/>
      <c r="GK218" s="58"/>
      <c r="GL218" s="58"/>
      <c r="GM218" s="58"/>
      <c r="GN218" s="58"/>
      <c r="GO218" s="58"/>
      <c r="GP218" s="58">
        <v>650.82240000000002</v>
      </c>
      <c r="GQ218" s="58"/>
      <c r="GR218" s="58"/>
      <c r="GS218" s="58"/>
      <c r="GT218" s="58"/>
      <c r="GU218" s="58"/>
      <c r="GV218" s="58"/>
      <c r="GW218" s="58"/>
      <c r="GX218" s="58"/>
      <c r="GY218" s="58">
        <v>2465.2350000000001</v>
      </c>
      <c r="GZ218" s="58"/>
      <c r="HA218" s="58"/>
      <c r="HB218" s="58"/>
      <c r="HC218" s="58"/>
      <c r="HD218" s="58"/>
      <c r="HE218" s="58"/>
      <c r="HF218" s="58"/>
      <c r="HG218" s="58"/>
      <c r="HH218" s="58"/>
      <c r="HI218" s="58"/>
      <c r="HJ218" s="58"/>
      <c r="HK218" s="58"/>
      <c r="HL218" s="58"/>
      <c r="HM218" s="58"/>
      <c r="HN218" s="58"/>
      <c r="HO218" s="58"/>
      <c r="HP218" s="58">
        <v>4358.8770000000004</v>
      </c>
      <c r="HQ218" s="58"/>
      <c r="HR218" s="58"/>
      <c r="HS218" s="58"/>
      <c r="HT218" s="2"/>
    </row>
    <row r="219" spans="1:228" x14ac:dyDescent="0.75">
      <c r="A219" s="95">
        <f t="shared" si="21"/>
        <v>1130</v>
      </c>
      <c r="B219" s="2" t="str">
        <f t="shared" si="21"/>
        <v>Milk, whole fresh camel</v>
      </c>
      <c r="C219" s="60">
        <f t="shared" si="19"/>
        <v>0</v>
      </c>
      <c r="D219" s="40" t="str">
        <f t="shared" si="18"/>
        <v/>
      </c>
      <c r="E219" s="40" t="str">
        <f t="shared" si="18"/>
        <v/>
      </c>
      <c r="F219" s="40" t="str">
        <f t="shared" si="18"/>
        <v/>
      </c>
      <c r="G219" s="40" t="str">
        <f t="shared" si="18"/>
        <v/>
      </c>
      <c r="H219" s="40" t="str">
        <f t="shared" si="18"/>
        <v/>
      </c>
      <c r="I219" s="40" t="str">
        <f t="shared" si="18"/>
        <v/>
      </c>
      <c r="J219" s="40" t="str">
        <f t="shared" si="18"/>
        <v/>
      </c>
      <c r="K219" s="40" t="str">
        <f t="shared" si="18"/>
        <v/>
      </c>
      <c r="L219" s="2"/>
      <c r="M219" s="70" t="s">
        <v>588</v>
      </c>
      <c r="N219" s="70" t="s">
        <v>663</v>
      </c>
      <c r="O219" s="2" t="s">
        <v>4</v>
      </c>
      <c r="P219" s="58">
        <v>1130</v>
      </c>
      <c r="Q219" s="58" t="s">
        <v>993</v>
      </c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  <c r="AS219" s="58"/>
      <c r="AT219" s="58"/>
      <c r="AU219" s="58"/>
      <c r="AV219" s="58"/>
      <c r="AW219" s="58"/>
      <c r="AX219" s="58"/>
      <c r="AY219" s="58">
        <v>169.56739999999999</v>
      </c>
      <c r="AZ219" s="58"/>
      <c r="BA219" s="58"/>
      <c r="BB219" s="58"/>
      <c r="BC219" s="58"/>
      <c r="BD219" s="58"/>
      <c r="BE219" s="58"/>
      <c r="BF219" s="58"/>
      <c r="BG219" s="58"/>
      <c r="BH219" s="58"/>
      <c r="BI219" s="58"/>
      <c r="BJ219" s="58"/>
      <c r="BK219" s="58"/>
      <c r="BL219" s="58"/>
      <c r="BM219" s="58"/>
      <c r="BN219" s="58"/>
      <c r="BO219" s="58"/>
      <c r="BP219" s="58"/>
      <c r="BQ219" s="58">
        <v>395.6447</v>
      </c>
      <c r="BR219" s="58"/>
      <c r="BS219" s="58"/>
      <c r="BT219" s="58">
        <v>1037.269</v>
      </c>
      <c r="BU219" s="58"/>
      <c r="BV219" s="58"/>
      <c r="BW219" s="58"/>
      <c r="BX219" s="58">
        <v>574.82839999999999</v>
      </c>
      <c r="BY219" s="58"/>
      <c r="BZ219" s="58"/>
      <c r="CA219" s="58"/>
      <c r="CB219" s="58"/>
      <c r="CC219" s="58"/>
      <c r="CD219" s="58"/>
      <c r="CE219" s="58"/>
      <c r="CF219" s="58"/>
      <c r="CG219" s="58"/>
      <c r="CH219" s="58"/>
      <c r="CI219" s="58"/>
      <c r="CJ219" s="58"/>
      <c r="CK219" s="58"/>
      <c r="CL219" s="58"/>
      <c r="CM219" s="58"/>
      <c r="CN219" s="58"/>
      <c r="CO219" s="58"/>
      <c r="CP219" s="58"/>
      <c r="CQ219" s="58"/>
      <c r="CR219" s="58"/>
      <c r="CS219" s="58"/>
      <c r="CT219" s="58"/>
      <c r="CU219" s="58"/>
      <c r="CV219" s="58"/>
      <c r="CW219" s="58"/>
      <c r="CX219" s="58"/>
      <c r="CY219" s="58"/>
      <c r="CZ219" s="58"/>
      <c r="DA219" s="58"/>
      <c r="DB219" s="58"/>
      <c r="DC219" s="58"/>
      <c r="DD219" s="58"/>
      <c r="DE219" s="58"/>
      <c r="DF219" s="58"/>
      <c r="DG219" s="58"/>
      <c r="DH219" s="58"/>
      <c r="DI219" s="58">
        <v>764.9452</v>
      </c>
      <c r="DJ219" s="58"/>
      <c r="DK219" s="58"/>
      <c r="DL219" s="58"/>
      <c r="DM219" s="58"/>
      <c r="DN219" s="58"/>
      <c r="DO219" s="58"/>
      <c r="DP219" s="58"/>
      <c r="DQ219" s="58"/>
      <c r="DR219" s="58"/>
      <c r="DS219" s="58"/>
      <c r="DT219" s="58"/>
      <c r="DU219" s="58"/>
      <c r="DV219" s="58"/>
      <c r="DW219" s="58"/>
      <c r="DX219" s="58"/>
      <c r="DY219" s="58"/>
      <c r="DZ219" s="58"/>
      <c r="EA219" s="58">
        <v>313.80009999999999</v>
      </c>
      <c r="EB219" s="58"/>
      <c r="EC219" s="58"/>
      <c r="ED219" s="58"/>
      <c r="EE219" s="58"/>
      <c r="EF219" s="58"/>
      <c r="EG219" s="58"/>
      <c r="EH219" s="58">
        <v>831.07219999999995</v>
      </c>
      <c r="EI219" s="58"/>
      <c r="EJ219" s="58"/>
      <c r="EK219" s="58"/>
      <c r="EL219" s="58">
        <v>1421.1120000000001</v>
      </c>
      <c r="EM219" s="58"/>
      <c r="EN219" s="58"/>
      <c r="EO219" s="58"/>
      <c r="EP219" s="58"/>
      <c r="EQ219" s="58"/>
      <c r="ER219" s="58"/>
      <c r="ES219" s="58"/>
      <c r="ET219" s="58"/>
      <c r="EU219" s="58"/>
      <c r="EV219" s="58">
        <v>316.32470000000001</v>
      </c>
      <c r="EW219" s="58"/>
      <c r="EX219" s="58"/>
      <c r="EY219" s="58"/>
      <c r="EZ219" s="58"/>
      <c r="FA219" s="58"/>
      <c r="FB219" s="58"/>
      <c r="FC219" s="58"/>
      <c r="FD219" s="58"/>
      <c r="FE219" s="58"/>
      <c r="FF219" s="58"/>
      <c r="FG219" s="58"/>
      <c r="FH219" s="58"/>
      <c r="FI219" s="58"/>
      <c r="FJ219" s="58"/>
      <c r="FK219" s="58"/>
      <c r="FL219" s="58"/>
      <c r="FM219" s="58"/>
      <c r="FN219" s="58"/>
      <c r="FO219" s="58"/>
      <c r="FP219" s="58"/>
      <c r="FQ219" s="58">
        <v>1210.096</v>
      </c>
      <c r="FR219" s="58"/>
      <c r="FS219" s="58"/>
      <c r="FT219" s="58">
        <v>346.73410000000001</v>
      </c>
      <c r="FU219" s="58"/>
      <c r="FV219" s="58">
        <v>349.20740000000001</v>
      </c>
      <c r="FW219" s="58"/>
      <c r="FX219" s="58"/>
      <c r="FY219" s="58"/>
      <c r="FZ219" s="58"/>
      <c r="GA219" s="58"/>
      <c r="GB219" s="58"/>
      <c r="GC219" s="58"/>
      <c r="GD219" s="58"/>
      <c r="GE219" s="58"/>
      <c r="GF219" s="58"/>
      <c r="GG219" s="58"/>
      <c r="GH219" s="58"/>
      <c r="GI219" s="58"/>
      <c r="GJ219" s="58"/>
      <c r="GK219" s="58"/>
      <c r="GL219" s="58"/>
      <c r="GM219" s="58"/>
      <c r="GN219" s="58"/>
      <c r="GO219" s="58"/>
      <c r="GP219" s="58">
        <v>945.48879999999997</v>
      </c>
      <c r="GQ219" s="58"/>
      <c r="GR219" s="58"/>
      <c r="GS219" s="58"/>
      <c r="GT219" s="58"/>
      <c r="GU219" s="58"/>
      <c r="GV219" s="58"/>
      <c r="GW219" s="58"/>
      <c r="GX219" s="58"/>
      <c r="GY219" s="58">
        <v>325.97359999999998</v>
      </c>
      <c r="GZ219" s="58"/>
      <c r="HA219" s="58"/>
      <c r="HB219" s="58"/>
      <c r="HC219" s="58"/>
      <c r="HD219" s="58">
        <v>239.45140000000001</v>
      </c>
      <c r="HE219" s="58"/>
      <c r="HF219" s="58"/>
      <c r="HG219" s="58"/>
      <c r="HH219" s="58"/>
      <c r="HI219" s="58"/>
      <c r="HJ219" s="58"/>
      <c r="HK219" s="58"/>
      <c r="HL219" s="58"/>
      <c r="HM219" s="58"/>
      <c r="HN219" s="58"/>
      <c r="HO219" s="58"/>
      <c r="HP219" s="58">
        <v>3079.9450000000002</v>
      </c>
      <c r="HQ219" s="58"/>
      <c r="HR219" s="58"/>
      <c r="HS219" s="58"/>
      <c r="HT219" s="2"/>
    </row>
    <row r="220" spans="1:228" x14ac:dyDescent="0.75">
      <c r="A220" s="95">
        <f t="shared" si="21"/>
        <v>1137</v>
      </c>
      <c r="B220" s="2" t="str">
        <f t="shared" si="21"/>
        <v>Meat indigenous, camel</v>
      </c>
      <c r="C220" s="60">
        <f t="shared" si="19"/>
        <v>0</v>
      </c>
      <c r="D220" s="40" t="str">
        <f t="shared" si="18"/>
        <v/>
      </c>
      <c r="E220" s="40" t="str">
        <f t="shared" si="18"/>
        <v/>
      </c>
      <c r="F220" s="40" t="str">
        <f t="shared" si="18"/>
        <v/>
      </c>
      <c r="G220" s="40" t="str">
        <f t="shared" si="18"/>
        <v/>
      </c>
      <c r="H220" s="40" t="str">
        <f t="shared" si="18"/>
        <v/>
      </c>
      <c r="I220" s="40" t="str">
        <f t="shared" si="18"/>
        <v/>
      </c>
      <c r="J220" s="40" t="str">
        <f t="shared" si="18"/>
        <v/>
      </c>
      <c r="K220" s="40" t="str">
        <f t="shared" si="18"/>
        <v/>
      </c>
      <c r="L220" s="2"/>
      <c r="M220" s="70" t="s">
        <v>414</v>
      </c>
      <c r="N220" s="70" t="s">
        <v>421</v>
      </c>
      <c r="O220" s="2" t="s">
        <v>4</v>
      </c>
      <c r="P220" s="58">
        <v>1137</v>
      </c>
      <c r="Q220" s="58" t="s">
        <v>994</v>
      </c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8"/>
      <c r="BB220" s="58"/>
      <c r="BC220" s="58"/>
      <c r="BD220" s="58"/>
      <c r="BE220" s="58"/>
      <c r="BF220" s="58"/>
      <c r="BG220" s="58"/>
      <c r="BH220" s="58"/>
      <c r="BI220" s="58"/>
      <c r="BJ220" s="58"/>
      <c r="BK220" s="58"/>
      <c r="BL220" s="58"/>
      <c r="BM220" s="58"/>
      <c r="BN220" s="58"/>
      <c r="BO220" s="58"/>
      <c r="BP220" s="58"/>
      <c r="BQ220" s="58"/>
      <c r="BR220" s="58"/>
      <c r="BS220" s="58"/>
      <c r="BT220" s="58"/>
      <c r="BU220" s="58"/>
      <c r="BV220" s="58"/>
      <c r="BW220" s="58"/>
      <c r="BX220" s="58"/>
      <c r="BY220" s="58"/>
      <c r="BZ220" s="58"/>
      <c r="CA220" s="58"/>
      <c r="CB220" s="58"/>
      <c r="CC220" s="58"/>
      <c r="CD220" s="58"/>
      <c r="CE220" s="58"/>
      <c r="CF220" s="58"/>
      <c r="CG220" s="58"/>
      <c r="CH220" s="58"/>
      <c r="CI220" s="58"/>
      <c r="CJ220" s="58"/>
      <c r="CK220" s="58"/>
      <c r="CL220" s="58"/>
      <c r="CM220" s="58"/>
      <c r="CN220" s="58"/>
      <c r="CO220" s="58"/>
      <c r="CP220" s="58"/>
      <c r="CQ220" s="58"/>
      <c r="CR220" s="58"/>
      <c r="CS220" s="58"/>
      <c r="CT220" s="58"/>
      <c r="CU220" s="58"/>
      <c r="CV220" s="58"/>
      <c r="CW220" s="58"/>
      <c r="CX220" s="58"/>
      <c r="CY220" s="58"/>
      <c r="CZ220" s="58"/>
      <c r="DA220" s="58"/>
      <c r="DB220" s="58"/>
      <c r="DC220" s="58"/>
      <c r="DD220" s="58"/>
      <c r="DE220" s="58"/>
      <c r="DF220" s="58"/>
      <c r="DG220" s="58"/>
      <c r="DH220" s="58"/>
      <c r="DI220" s="58"/>
      <c r="DJ220" s="58"/>
      <c r="DK220" s="58"/>
      <c r="DL220" s="58"/>
      <c r="DM220" s="58"/>
      <c r="DN220" s="58"/>
      <c r="DO220" s="58"/>
      <c r="DP220" s="58"/>
      <c r="DQ220" s="58"/>
      <c r="DR220" s="58"/>
      <c r="DS220" s="58"/>
      <c r="DT220" s="58"/>
      <c r="DU220" s="58"/>
      <c r="DV220" s="58"/>
      <c r="DW220" s="58"/>
      <c r="DX220" s="58"/>
      <c r="DY220" s="58"/>
      <c r="DZ220" s="58"/>
      <c r="EA220" s="58"/>
      <c r="EB220" s="58"/>
      <c r="EC220" s="58"/>
      <c r="ED220" s="58"/>
      <c r="EE220" s="58"/>
      <c r="EF220" s="58"/>
      <c r="EG220" s="58"/>
      <c r="EH220" s="58"/>
      <c r="EI220" s="58"/>
      <c r="EJ220" s="58"/>
      <c r="EK220" s="58"/>
      <c r="EL220" s="58"/>
      <c r="EM220" s="58"/>
      <c r="EN220" s="58"/>
      <c r="EO220" s="58"/>
      <c r="EP220" s="58"/>
      <c r="EQ220" s="58"/>
      <c r="ER220" s="58"/>
      <c r="ES220" s="58"/>
      <c r="ET220" s="58"/>
      <c r="EU220" s="58"/>
      <c r="EV220" s="58"/>
      <c r="EW220" s="58"/>
      <c r="EX220" s="58"/>
      <c r="EY220" s="58"/>
      <c r="EZ220" s="58"/>
      <c r="FA220" s="58"/>
      <c r="FB220" s="58"/>
      <c r="FC220" s="58"/>
      <c r="FD220" s="58"/>
      <c r="FE220" s="58"/>
      <c r="FF220" s="58"/>
      <c r="FG220" s="58"/>
      <c r="FH220" s="58"/>
      <c r="FI220" s="58"/>
      <c r="FJ220" s="58"/>
      <c r="FK220" s="58"/>
      <c r="FL220" s="58"/>
      <c r="FM220" s="58"/>
      <c r="FN220" s="58"/>
      <c r="FO220" s="58"/>
      <c r="FP220" s="58"/>
      <c r="FQ220" s="58"/>
      <c r="FR220" s="58"/>
      <c r="FS220" s="58"/>
      <c r="FT220" s="58"/>
      <c r="FU220" s="58"/>
      <c r="FV220" s="58"/>
      <c r="FW220" s="58"/>
      <c r="FX220" s="58"/>
      <c r="FY220" s="58"/>
      <c r="FZ220" s="58"/>
      <c r="GA220" s="58"/>
      <c r="GB220" s="58"/>
      <c r="GC220" s="58"/>
      <c r="GD220" s="58"/>
      <c r="GE220" s="58"/>
      <c r="GF220" s="58"/>
      <c r="GG220" s="58"/>
      <c r="GH220" s="58"/>
      <c r="GI220" s="58"/>
      <c r="GJ220" s="58"/>
      <c r="GK220" s="58"/>
      <c r="GL220" s="58"/>
      <c r="GM220" s="58"/>
      <c r="GN220" s="58"/>
      <c r="GO220" s="58"/>
      <c r="GP220" s="58"/>
      <c r="GQ220" s="58"/>
      <c r="GR220" s="58"/>
      <c r="GS220" s="58"/>
      <c r="GT220" s="58"/>
      <c r="GU220" s="58"/>
      <c r="GV220" s="58"/>
      <c r="GW220" s="58"/>
      <c r="GX220" s="58"/>
      <c r="GY220" s="58"/>
      <c r="GZ220" s="58"/>
      <c r="HA220" s="58"/>
      <c r="HB220" s="58"/>
      <c r="HC220" s="58"/>
      <c r="HD220" s="58"/>
      <c r="HE220" s="58"/>
      <c r="HF220" s="58"/>
      <c r="HG220" s="58"/>
      <c r="HH220" s="58"/>
      <c r="HI220" s="58"/>
      <c r="HJ220" s="58"/>
      <c r="HK220" s="58"/>
      <c r="HL220" s="58"/>
      <c r="HM220" s="58"/>
      <c r="HN220" s="58"/>
      <c r="HO220" s="58"/>
      <c r="HP220" s="58"/>
      <c r="HQ220" s="58"/>
      <c r="HR220" s="58"/>
      <c r="HS220" s="58"/>
      <c r="HT220" s="2"/>
    </row>
    <row r="221" spans="1:228" x14ac:dyDescent="0.75">
      <c r="A221" s="95">
        <f t="shared" si="21"/>
        <v>1138</v>
      </c>
      <c r="B221" s="2" t="str">
        <f t="shared" si="21"/>
        <v>Meat live weight, camel</v>
      </c>
      <c r="C221" s="60">
        <f t="shared" si="19"/>
        <v>0</v>
      </c>
      <c r="D221" s="40" t="str">
        <f t="shared" si="18"/>
        <v/>
      </c>
      <c r="E221" s="40" t="str">
        <f t="shared" si="18"/>
        <v/>
      </c>
      <c r="F221" s="40" t="str">
        <f t="shared" si="18"/>
        <v/>
      </c>
      <c r="G221" s="40" t="str">
        <f t="shared" si="18"/>
        <v/>
      </c>
      <c r="H221" s="40" t="str">
        <f t="shared" si="18"/>
        <v/>
      </c>
      <c r="I221" s="40" t="str">
        <f t="shared" si="18"/>
        <v/>
      </c>
      <c r="J221" s="40" t="str">
        <f t="shared" si="18"/>
        <v/>
      </c>
      <c r="K221" s="40" t="str">
        <f t="shared" si="18"/>
        <v/>
      </c>
      <c r="L221" s="2"/>
      <c r="M221" s="2"/>
      <c r="N221" s="2"/>
      <c r="O221" s="2" t="s">
        <v>4</v>
      </c>
      <c r="P221" s="58">
        <v>1138</v>
      </c>
      <c r="Q221" s="58" t="s">
        <v>995</v>
      </c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  <c r="BC221" s="58"/>
      <c r="BD221" s="58"/>
      <c r="BE221" s="58"/>
      <c r="BF221" s="58"/>
      <c r="BG221" s="58"/>
      <c r="BH221" s="58"/>
      <c r="BI221" s="58"/>
      <c r="BJ221" s="58"/>
      <c r="BK221" s="58"/>
      <c r="BL221" s="58"/>
      <c r="BM221" s="58"/>
      <c r="BN221" s="58"/>
      <c r="BO221" s="58"/>
      <c r="BP221" s="58"/>
      <c r="BQ221" s="58"/>
      <c r="BR221" s="58"/>
      <c r="BS221" s="58"/>
      <c r="BT221" s="58"/>
      <c r="BU221" s="58"/>
      <c r="BV221" s="58"/>
      <c r="BW221" s="58"/>
      <c r="BX221" s="58"/>
      <c r="BY221" s="58"/>
      <c r="BZ221" s="58"/>
      <c r="CA221" s="58"/>
      <c r="CB221" s="58"/>
      <c r="CC221" s="58"/>
      <c r="CD221" s="58"/>
      <c r="CE221" s="58"/>
      <c r="CF221" s="58"/>
      <c r="CG221" s="58"/>
      <c r="CH221" s="58"/>
      <c r="CI221" s="58"/>
      <c r="CJ221" s="58"/>
      <c r="CK221" s="58"/>
      <c r="CL221" s="58"/>
      <c r="CM221" s="58"/>
      <c r="CN221" s="58"/>
      <c r="CO221" s="58"/>
      <c r="CP221" s="58"/>
      <c r="CQ221" s="58"/>
      <c r="CR221" s="58"/>
      <c r="CS221" s="58"/>
      <c r="CT221" s="58"/>
      <c r="CU221" s="58"/>
      <c r="CV221" s="58"/>
      <c r="CW221" s="58"/>
      <c r="CX221" s="58"/>
      <c r="CY221" s="58"/>
      <c r="CZ221" s="58"/>
      <c r="DA221" s="58"/>
      <c r="DB221" s="58"/>
      <c r="DC221" s="58"/>
      <c r="DD221" s="58"/>
      <c r="DE221" s="58"/>
      <c r="DF221" s="58"/>
      <c r="DG221" s="58"/>
      <c r="DH221" s="58"/>
      <c r="DI221" s="58"/>
      <c r="DJ221" s="58"/>
      <c r="DK221" s="58"/>
      <c r="DL221" s="58"/>
      <c r="DM221" s="58"/>
      <c r="DN221" s="58"/>
      <c r="DO221" s="58"/>
      <c r="DP221" s="58"/>
      <c r="DQ221" s="58"/>
      <c r="DR221" s="58"/>
      <c r="DS221" s="58"/>
      <c r="DT221" s="58"/>
      <c r="DU221" s="58"/>
      <c r="DV221" s="58"/>
      <c r="DW221" s="58"/>
      <c r="DX221" s="58"/>
      <c r="DY221" s="58"/>
      <c r="DZ221" s="58"/>
      <c r="EA221" s="58"/>
      <c r="EB221" s="58"/>
      <c r="EC221" s="58"/>
      <c r="ED221" s="58"/>
      <c r="EE221" s="58"/>
      <c r="EF221" s="58"/>
      <c r="EG221" s="58"/>
      <c r="EH221" s="58"/>
      <c r="EI221" s="58"/>
      <c r="EJ221" s="58"/>
      <c r="EK221" s="58"/>
      <c r="EL221" s="58"/>
      <c r="EM221" s="58"/>
      <c r="EN221" s="58"/>
      <c r="EO221" s="58"/>
      <c r="EP221" s="58"/>
      <c r="EQ221" s="58"/>
      <c r="ER221" s="58"/>
      <c r="ES221" s="58"/>
      <c r="ET221" s="58"/>
      <c r="EU221" s="58"/>
      <c r="EV221" s="58"/>
      <c r="EW221" s="58"/>
      <c r="EX221" s="58"/>
      <c r="EY221" s="58"/>
      <c r="EZ221" s="58"/>
      <c r="FA221" s="58"/>
      <c r="FB221" s="58"/>
      <c r="FC221" s="58"/>
      <c r="FD221" s="58"/>
      <c r="FE221" s="58"/>
      <c r="FF221" s="58"/>
      <c r="FG221" s="58"/>
      <c r="FH221" s="58"/>
      <c r="FI221" s="58"/>
      <c r="FJ221" s="58"/>
      <c r="FK221" s="58"/>
      <c r="FL221" s="58"/>
      <c r="FM221" s="58"/>
      <c r="FN221" s="58"/>
      <c r="FO221" s="58"/>
      <c r="FP221" s="58"/>
      <c r="FQ221" s="58"/>
      <c r="FR221" s="58"/>
      <c r="FS221" s="58"/>
      <c r="FT221" s="58"/>
      <c r="FU221" s="58"/>
      <c r="FV221" s="58"/>
      <c r="FW221" s="58"/>
      <c r="FX221" s="58"/>
      <c r="FY221" s="58"/>
      <c r="FZ221" s="58"/>
      <c r="GA221" s="58"/>
      <c r="GB221" s="58"/>
      <c r="GC221" s="58"/>
      <c r="GD221" s="58"/>
      <c r="GE221" s="58"/>
      <c r="GF221" s="58"/>
      <c r="GG221" s="58"/>
      <c r="GH221" s="58"/>
      <c r="GI221" s="58"/>
      <c r="GJ221" s="58"/>
      <c r="GK221" s="58"/>
      <c r="GL221" s="58"/>
      <c r="GM221" s="58"/>
      <c r="GN221" s="58"/>
      <c r="GO221" s="58"/>
      <c r="GP221" s="58"/>
      <c r="GQ221" s="58"/>
      <c r="GR221" s="58"/>
      <c r="GS221" s="58"/>
      <c r="GT221" s="58"/>
      <c r="GU221" s="58"/>
      <c r="GV221" s="58"/>
      <c r="GW221" s="58"/>
      <c r="GX221" s="58"/>
      <c r="GY221" s="58"/>
      <c r="GZ221" s="58"/>
      <c r="HA221" s="58"/>
      <c r="HB221" s="58"/>
      <c r="HC221" s="58"/>
      <c r="HD221" s="58"/>
      <c r="HE221" s="58"/>
      <c r="HF221" s="58"/>
      <c r="HG221" s="58"/>
      <c r="HH221" s="58"/>
      <c r="HI221" s="58"/>
      <c r="HJ221" s="58"/>
      <c r="HK221" s="58"/>
      <c r="HL221" s="58"/>
      <c r="HM221" s="58"/>
      <c r="HN221" s="58"/>
      <c r="HO221" s="58"/>
      <c r="HP221" s="58"/>
      <c r="HQ221" s="58"/>
      <c r="HR221" s="58"/>
      <c r="HS221" s="58"/>
      <c r="HT221" s="2"/>
    </row>
    <row r="222" spans="1:228" x14ac:dyDescent="0.75">
      <c r="A222" s="95">
        <f t="shared" si="21"/>
        <v>1141</v>
      </c>
      <c r="B222" s="2" t="str">
        <f t="shared" si="21"/>
        <v>Meat, rabbit</v>
      </c>
      <c r="C222" s="60">
        <f t="shared" si="19"/>
        <v>1912.9870000000001</v>
      </c>
      <c r="D222" s="40" t="str">
        <f t="shared" si="18"/>
        <v/>
      </c>
      <c r="E222" s="40" t="str">
        <f t="shared" si="18"/>
        <v/>
      </c>
      <c r="F222" s="40">
        <f t="shared" si="18"/>
        <v>1912.9870000000001</v>
      </c>
      <c r="G222" s="40" t="str">
        <f t="shared" si="18"/>
        <v/>
      </c>
      <c r="H222" s="40" t="str">
        <f t="shared" si="18"/>
        <v/>
      </c>
      <c r="I222" s="40" t="str">
        <f t="shared" si="18"/>
        <v/>
      </c>
      <c r="J222" s="40" t="str">
        <f t="shared" si="18"/>
        <v/>
      </c>
      <c r="K222" s="40" t="str">
        <f t="shared" si="18"/>
        <v/>
      </c>
      <c r="L222" s="2"/>
      <c r="M222" s="2"/>
      <c r="N222" s="2"/>
      <c r="O222" s="2" t="s">
        <v>4</v>
      </c>
      <c r="P222" s="58">
        <v>1141</v>
      </c>
      <c r="Q222" s="58" t="s">
        <v>996</v>
      </c>
      <c r="R222" s="58"/>
      <c r="S222" s="58"/>
      <c r="T222" s="58"/>
      <c r="U222" s="58"/>
      <c r="V222" s="58">
        <v>1585.492</v>
      </c>
      <c r="W222" s="58"/>
      <c r="X222" s="58"/>
      <c r="Y222" s="58"/>
      <c r="Z222" s="58"/>
      <c r="AA222" s="58">
        <v>13161.64</v>
      </c>
      <c r="AB222" s="58"/>
      <c r="AC222" s="58">
        <v>208.12780000000001</v>
      </c>
      <c r="AD222" s="58"/>
      <c r="AE222" s="58"/>
      <c r="AF222" s="58"/>
      <c r="AG222" s="58"/>
      <c r="AH222" s="58">
        <v>6354.1809999999996</v>
      </c>
      <c r="AI222" s="58"/>
      <c r="AJ222" s="58"/>
      <c r="AK222" s="58"/>
      <c r="AL222" s="58"/>
      <c r="AM222" s="58"/>
      <c r="AN222" s="58"/>
      <c r="AO222" s="58">
        <v>744.30070000000001</v>
      </c>
      <c r="AP222" s="58">
        <v>2426.1260000000002</v>
      </c>
      <c r="AQ222" s="58"/>
      <c r="AR222" s="58"/>
      <c r="AS222" s="58"/>
      <c r="AT222" s="58"/>
      <c r="AU222" s="58"/>
      <c r="AV222" s="58"/>
      <c r="AW222" s="58">
        <v>19728.79</v>
      </c>
      <c r="AX222" s="58"/>
      <c r="AY222" s="58">
        <v>2470.4</v>
      </c>
      <c r="AZ222" s="58"/>
      <c r="BA222" s="58">
        <v>4911.7979999999998</v>
      </c>
      <c r="BB222" s="58"/>
      <c r="BC222" s="58"/>
      <c r="BD222" s="58"/>
      <c r="BE222" s="58">
        <v>2705.471</v>
      </c>
      <c r="BF222" s="58"/>
      <c r="BG222" s="58"/>
      <c r="BH222" s="58"/>
      <c r="BI222" s="58"/>
      <c r="BJ222" s="58"/>
      <c r="BK222" s="58">
        <v>7841.5529999999999</v>
      </c>
      <c r="BL222" s="58">
        <v>2557.723</v>
      </c>
      <c r="BM222" s="58"/>
      <c r="BN222" s="58"/>
      <c r="BO222" s="58"/>
      <c r="BP222" s="58"/>
      <c r="BQ222" s="58">
        <v>862.92010000000005</v>
      </c>
      <c r="BR222" s="58">
        <v>5946.3760000000002</v>
      </c>
      <c r="BS222" s="58">
        <v>3639.5160000000001</v>
      </c>
      <c r="BT222" s="58"/>
      <c r="BU222" s="58"/>
      <c r="BV222" s="58">
        <v>1889.3019999999999</v>
      </c>
      <c r="BW222" s="58">
        <v>2515.12</v>
      </c>
      <c r="BX222" s="58"/>
      <c r="BY222" s="58"/>
      <c r="BZ222" s="58"/>
      <c r="CA222" s="58">
        <v>3936.6979999999999</v>
      </c>
      <c r="CB222" s="58"/>
      <c r="CC222" s="58"/>
      <c r="CD222" s="58"/>
      <c r="CE222" s="58"/>
      <c r="CF222" s="58">
        <v>2281.3200000000002</v>
      </c>
      <c r="CG222" s="58"/>
      <c r="CH222" s="58"/>
      <c r="CI222" s="58"/>
      <c r="CJ222" s="58"/>
      <c r="CK222" s="58"/>
      <c r="CL222" s="58"/>
      <c r="CM222" s="58">
        <v>7365.4889999999996</v>
      </c>
      <c r="CN222" s="58"/>
      <c r="CO222" s="58"/>
      <c r="CP222" s="58"/>
      <c r="CQ222" s="58"/>
      <c r="CR222" s="58"/>
      <c r="CS222" s="58"/>
      <c r="CT222" s="58"/>
      <c r="CU222" s="58"/>
      <c r="CV222" s="58">
        <v>3427.3539999999998</v>
      </c>
      <c r="CW222" s="58"/>
      <c r="CX222" s="58"/>
      <c r="CY222" s="58"/>
      <c r="CZ222" s="58"/>
      <c r="DA222" s="58"/>
      <c r="DB222" s="58"/>
      <c r="DC222" s="58"/>
      <c r="DD222" s="58">
        <v>3930.0079999999998</v>
      </c>
      <c r="DE222" s="58"/>
      <c r="DF222" s="58">
        <v>5790.8159999999998</v>
      </c>
      <c r="DG222" s="58"/>
      <c r="DH222" s="58">
        <v>1891.136</v>
      </c>
      <c r="DI222" s="58">
        <v>3915.5250000000001</v>
      </c>
      <c r="DJ222" s="58">
        <v>3408.0990000000002</v>
      </c>
      <c r="DK222" s="58"/>
      <c r="DL222" s="58"/>
      <c r="DM222" s="58"/>
      <c r="DN222" s="58">
        <v>15538.79</v>
      </c>
      <c r="DO222" s="58"/>
      <c r="DP222" s="58"/>
      <c r="DQ222" s="58"/>
      <c r="DR222" s="58"/>
      <c r="DS222" s="58"/>
      <c r="DT222" s="58"/>
      <c r="DU222" s="58"/>
      <c r="DV222" s="58"/>
      <c r="DW222" s="58"/>
      <c r="DX222" s="58">
        <v>2811.1759999999999</v>
      </c>
      <c r="DY222" s="58"/>
      <c r="DZ222" s="58">
        <v>5717.6840000000002</v>
      </c>
      <c r="EA222" s="58"/>
      <c r="EB222" s="58">
        <v>1111.328</v>
      </c>
      <c r="EC222" s="58">
        <v>341.04660000000001</v>
      </c>
      <c r="ED222" s="58"/>
      <c r="EE222" s="58">
        <v>1912.9870000000001</v>
      </c>
      <c r="EF222" s="58"/>
      <c r="EG222" s="58"/>
      <c r="EH222" s="58"/>
      <c r="EI222" s="58">
        <v>6632.3729999999996</v>
      </c>
      <c r="EJ222" s="58"/>
      <c r="EK222" s="58"/>
      <c r="EL222" s="58"/>
      <c r="EM222" s="58"/>
      <c r="EN222" s="58"/>
      <c r="EO222" s="58"/>
      <c r="EP222" s="58"/>
      <c r="EQ222" s="58">
        <v>1389.867</v>
      </c>
      <c r="ER222" s="58"/>
      <c r="ES222" s="58"/>
      <c r="ET222" s="58"/>
      <c r="EU222" s="58"/>
      <c r="EV222" s="58"/>
      <c r="EW222" s="58"/>
      <c r="EX222" s="58"/>
      <c r="EY222" s="58"/>
      <c r="EZ222" s="58"/>
      <c r="FA222" s="58">
        <v>13994.88</v>
      </c>
      <c r="FB222" s="58"/>
      <c r="FC222" s="58"/>
      <c r="FD222" s="58"/>
      <c r="FE222" s="58"/>
      <c r="FF222" s="58"/>
      <c r="FG222" s="58"/>
      <c r="FH222" s="58">
        <v>1779.239</v>
      </c>
      <c r="FI222" s="58"/>
      <c r="FJ222" s="58"/>
      <c r="FK222" s="58">
        <v>3722.3739999999998</v>
      </c>
      <c r="FL222" s="58">
        <v>6979.8209999999999</v>
      </c>
      <c r="FM222" s="58"/>
      <c r="FN222" s="58"/>
      <c r="FO222" s="58"/>
      <c r="FP222" s="58"/>
      <c r="FQ222" s="58"/>
      <c r="FR222" s="58"/>
      <c r="FS222" s="58">
        <v>703.32169999999996</v>
      </c>
      <c r="FT222" s="58">
        <v>1805.8820000000001</v>
      </c>
      <c r="FU222" s="58">
        <v>873.68230000000005</v>
      </c>
      <c r="FV222" s="58"/>
      <c r="FW222" s="58"/>
      <c r="FX222" s="58"/>
      <c r="FY222" s="58"/>
      <c r="FZ222" s="58"/>
      <c r="GA222" s="58"/>
      <c r="GB222" s="58"/>
      <c r="GC222" s="58"/>
      <c r="GD222" s="58"/>
      <c r="GE222" s="58"/>
      <c r="GF222" s="58"/>
      <c r="GG222" s="58"/>
      <c r="GH222" s="58"/>
      <c r="GI222" s="58"/>
      <c r="GJ222" s="58">
        <v>3720.22</v>
      </c>
      <c r="GK222" s="58"/>
      <c r="GL222" s="58"/>
      <c r="GM222" s="58"/>
      <c r="GN222" s="58"/>
      <c r="GO222" s="58"/>
      <c r="GP222" s="58"/>
      <c r="GQ222" s="58"/>
      <c r="GR222" s="58"/>
      <c r="GS222" s="58"/>
      <c r="GT222" s="58"/>
      <c r="GU222" s="58"/>
      <c r="GV222" s="58"/>
      <c r="GW222" s="58"/>
      <c r="GX222" s="58"/>
      <c r="GY222" s="58"/>
      <c r="GZ222" s="58">
        <v>3774.752</v>
      </c>
      <c r="HA222" s="58"/>
      <c r="HB222" s="58"/>
      <c r="HC222" s="58"/>
      <c r="HD222" s="58">
        <v>2359.6439999999998</v>
      </c>
      <c r="HE222" s="58">
        <v>5825.2749999999996</v>
      </c>
      <c r="HF222" s="58"/>
      <c r="HG222" s="58"/>
      <c r="HH222" s="58"/>
      <c r="HI222" s="58">
        <v>14201.59</v>
      </c>
      <c r="HJ222" s="58"/>
      <c r="HK222" s="58"/>
      <c r="HL222" s="58"/>
      <c r="HM222" s="58"/>
      <c r="HN222" s="58"/>
      <c r="HO222" s="58"/>
      <c r="HP222" s="58"/>
      <c r="HQ222" s="58"/>
      <c r="HR222" s="58"/>
      <c r="HS222" s="58"/>
      <c r="HT222" s="2"/>
    </row>
    <row r="223" spans="1:228" x14ac:dyDescent="0.75">
      <c r="A223" s="95">
        <f t="shared" si="21"/>
        <v>1144</v>
      </c>
      <c r="B223" s="2" t="str">
        <f t="shared" si="21"/>
        <v>Meat indigenous, rabbit</v>
      </c>
      <c r="C223" s="60">
        <f t="shared" si="19"/>
        <v>0</v>
      </c>
      <c r="D223" s="40" t="str">
        <f t="shared" si="18"/>
        <v/>
      </c>
      <c r="E223" s="40" t="str">
        <f t="shared" si="18"/>
        <v/>
      </c>
      <c r="F223" s="40" t="str">
        <f t="shared" si="18"/>
        <v/>
      </c>
      <c r="G223" s="40" t="str">
        <f t="shared" si="18"/>
        <v/>
      </c>
      <c r="H223" s="40" t="str">
        <f t="shared" si="18"/>
        <v/>
      </c>
      <c r="I223" s="40" t="str">
        <f t="shared" si="18"/>
        <v/>
      </c>
      <c r="J223" s="40" t="str">
        <f t="shared" si="18"/>
        <v/>
      </c>
      <c r="K223" s="40" t="str">
        <f t="shared" si="18"/>
        <v/>
      </c>
      <c r="L223" s="2"/>
      <c r="M223" s="2"/>
      <c r="N223" s="2"/>
      <c r="O223" s="2" t="s">
        <v>4</v>
      </c>
      <c r="P223" s="58">
        <v>1144</v>
      </c>
      <c r="Q223" s="58" t="s">
        <v>997</v>
      </c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  <c r="BD223" s="58"/>
      <c r="BE223" s="58"/>
      <c r="BF223" s="58"/>
      <c r="BG223" s="58"/>
      <c r="BH223" s="58"/>
      <c r="BI223" s="58"/>
      <c r="BJ223" s="58"/>
      <c r="BK223" s="58"/>
      <c r="BL223" s="58"/>
      <c r="BM223" s="58"/>
      <c r="BN223" s="58"/>
      <c r="BO223" s="58"/>
      <c r="BP223" s="58"/>
      <c r="BQ223" s="58"/>
      <c r="BR223" s="58"/>
      <c r="BS223" s="58"/>
      <c r="BT223" s="58"/>
      <c r="BU223" s="58"/>
      <c r="BV223" s="58"/>
      <c r="BW223" s="58"/>
      <c r="BX223" s="58"/>
      <c r="BY223" s="58"/>
      <c r="BZ223" s="58"/>
      <c r="CA223" s="58"/>
      <c r="CB223" s="58"/>
      <c r="CC223" s="58"/>
      <c r="CD223" s="58"/>
      <c r="CE223" s="58"/>
      <c r="CF223" s="58"/>
      <c r="CG223" s="58"/>
      <c r="CH223" s="58"/>
      <c r="CI223" s="58"/>
      <c r="CJ223" s="58"/>
      <c r="CK223" s="58"/>
      <c r="CL223" s="58"/>
      <c r="CM223" s="58"/>
      <c r="CN223" s="58"/>
      <c r="CO223" s="58"/>
      <c r="CP223" s="58"/>
      <c r="CQ223" s="58"/>
      <c r="CR223" s="58"/>
      <c r="CS223" s="58"/>
      <c r="CT223" s="58"/>
      <c r="CU223" s="58"/>
      <c r="CV223" s="58"/>
      <c r="CW223" s="58"/>
      <c r="CX223" s="58"/>
      <c r="CY223" s="58"/>
      <c r="CZ223" s="58"/>
      <c r="DA223" s="58"/>
      <c r="DB223" s="58"/>
      <c r="DC223" s="58"/>
      <c r="DD223" s="58"/>
      <c r="DE223" s="58"/>
      <c r="DF223" s="58"/>
      <c r="DG223" s="58"/>
      <c r="DH223" s="58"/>
      <c r="DI223" s="58"/>
      <c r="DJ223" s="58"/>
      <c r="DK223" s="58"/>
      <c r="DL223" s="58"/>
      <c r="DM223" s="58"/>
      <c r="DN223" s="58"/>
      <c r="DO223" s="58"/>
      <c r="DP223" s="58"/>
      <c r="DQ223" s="58"/>
      <c r="DR223" s="58"/>
      <c r="DS223" s="58"/>
      <c r="DT223" s="58"/>
      <c r="DU223" s="58"/>
      <c r="DV223" s="58"/>
      <c r="DW223" s="58"/>
      <c r="DX223" s="58"/>
      <c r="DY223" s="58"/>
      <c r="DZ223" s="58"/>
      <c r="EA223" s="58"/>
      <c r="EB223" s="58"/>
      <c r="EC223" s="58"/>
      <c r="ED223" s="58"/>
      <c r="EE223" s="58"/>
      <c r="EF223" s="58"/>
      <c r="EG223" s="58"/>
      <c r="EH223" s="58"/>
      <c r="EI223" s="58"/>
      <c r="EJ223" s="58"/>
      <c r="EK223" s="58"/>
      <c r="EL223" s="58"/>
      <c r="EM223" s="58"/>
      <c r="EN223" s="58"/>
      <c r="EO223" s="58"/>
      <c r="EP223" s="58"/>
      <c r="EQ223" s="58"/>
      <c r="ER223" s="58"/>
      <c r="ES223" s="58"/>
      <c r="ET223" s="58"/>
      <c r="EU223" s="58"/>
      <c r="EV223" s="58"/>
      <c r="EW223" s="58"/>
      <c r="EX223" s="58"/>
      <c r="EY223" s="58"/>
      <c r="EZ223" s="58"/>
      <c r="FA223" s="58"/>
      <c r="FB223" s="58"/>
      <c r="FC223" s="58"/>
      <c r="FD223" s="58"/>
      <c r="FE223" s="58"/>
      <c r="FF223" s="58"/>
      <c r="FG223" s="58"/>
      <c r="FH223" s="58"/>
      <c r="FI223" s="58"/>
      <c r="FJ223" s="58"/>
      <c r="FK223" s="58"/>
      <c r="FL223" s="58"/>
      <c r="FM223" s="58"/>
      <c r="FN223" s="58"/>
      <c r="FO223" s="58"/>
      <c r="FP223" s="58"/>
      <c r="FQ223" s="58"/>
      <c r="FR223" s="58"/>
      <c r="FS223" s="58"/>
      <c r="FT223" s="58"/>
      <c r="FU223" s="58"/>
      <c r="FV223" s="58"/>
      <c r="FW223" s="58"/>
      <c r="FX223" s="58"/>
      <c r="FY223" s="58"/>
      <c r="FZ223" s="58"/>
      <c r="GA223" s="58"/>
      <c r="GB223" s="58"/>
      <c r="GC223" s="58"/>
      <c r="GD223" s="58"/>
      <c r="GE223" s="58"/>
      <c r="GF223" s="58"/>
      <c r="GG223" s="58"/>
      <c r="GH223" s="58"/>
      <c r="GI223" s="58"/>
      <c r="GJ223" s="58"/>
      <c r="GK223" s="58"/>
      <c r="GL223" s="58"/>
      <c r="GM223" s="58"/>
      <c r="GN223" s="58"/>
      <c r="GO223" s="58"/>
      <c r="GP223" s="58"/>
      <c r="GQ223" s="58"/>
      <c r="GR223" s="58"/>
      <c r="GS223" s="58"/>
      <c r="GT223" s="58"/>
      <c r="GU223" s="58"/>
      <c r="GV223" s="58"/>
      <c r="GW223" s="58"/>
      <c r="GX223" s="58"/>
      <c r="GY223" s="58"/>
      <c r="GZ223" s="58"/>
      <c r="HA223" s="58"/>
      <c r="HB223" s="58"/>
      <c r="HC223" s="58"/>
      <c r="HD223" s="58"/>
      <c r="HE223" s="58"/>
      <c r="HF223" s="58"/>
      <c r="HG223" s="58"/>
      <c r="HH223" s="58"/>
      <c r="HI223" s="58"/>
      <c r="HJ223" s="58"/>
      <c r="HK223" s="58"/>
      <c r="HL223" s="58"/>
      <c r="HM223" s="58"/>
      <c r="HN223" s="58"/>
      <c r="HO223" s="58"/>
      <c r="HP223" s="58"/>
      <c r="HQ223" s="58"/>
      <c r="HR223" s="58"/>
      <c r="HS223" s="58"/>
      <c r="HT223" s="2"/>
    </row>
    <row r="224" spans="1:228" x14ac:dyDescent="0.75">
      <c r="A224" s="95">
        <f t="shared" si="21"/>
        <v>1145</v>
      </c>
      <c r="B224" s="2" t="str">
        <f t="shared" si="21"/>
        <v>Meat live weight, rabbit</v>
      </c>
      <c r="C224" s="60">
        <f t="shared" si="19"/>
        <v>0</v>
      </c>
      <c r="D224" s="40" t="str">
        <f t="shared" si="18"/>
        <v/>
      </c>
      <c r="E224" s="40" t="str">
        <f t="shared" si="18"/>
        <v/>
      </c>
      <c r="F224" s="40" t="str">
        <f t="shared" si="18"/>
        <v/>
      </c>
      <c r="G224" s="40" t="str">
        <f t="shared" si="18"/>
        <v/>
      </c>
      <c r="H224" s="40" t="str">
        <f t="shared" si="18"/>
        <v/>
      </c>
      <c r="I224" s="40" t="str">
        <f t="shared" si="18"/>
        <v/>
      </c>
      <c r="J224" s="40" t="str">
        <f t="shared" si="18"/>
        <v/>
      </c>
      <c r="K224" s="40" t="str">
        <f t="shared" si="18"/>
        <v/>
      </c>
      <c r="L224" s="2"/>
      <c r="M224" s="2"/>
      <c r="N224" s="2"/>
      <c r="O224" s="2" t="s">
        <v>4</v>
      </c>
      <c r="P224" s="58">
        <v>1145</v>
      </c>
      <c r="Q224" s="58" t="s">
        <v>998</v>
      </c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8"/>
      <c r="BB224" s="58"/>
      <c r="BC224" s="58"/>
      <c r="BD224" s="58"/>
      <c r="BE224" s="58"/>
      <c r="BF224" s="58"/>
      <c r="BG224" s="58"/>
      <c r="BH224" s="58"/>
      <c r="BI224" s="58"/>
      <c r="BJ224" s="58"/>
      <c r="BK224" s="58"/>
      <c r="BL224" s="58"/>
      <c r="BM224" s="58"/>
      <c r="BN224" s="58"/>
      <c r="BO224" s="58"/>
      <c r="BP224" s="58"/>
      <c r="BQ224" s="58"/>
      <c r="BR224" s="58"/>
      <c r="BS224" s="58"/>
      <c r="BT224" s="58"/>
      <c r="BU224" s="58"/>
      <c r="BV224" s="58"/>
      <c r="BW224" s="58"/>
      <c r="BX224" s="58"/>
      <c r="BY224" s="58"/>
      <c r="BZ224" s="58"/>
      <c r="CA224" s="58"/>
      <c r="CB224" s="58"/>
      <c r="CC224" s="58"/>
      <c r="CD224" s="58"/>
      <c r="CE224" s="58"/>
      <c r="CF224" s="58"/>
      <c r="CG224" s="58"/>
      <c r="CH224" s="58"/>
      <c r="CI224" s="58"/>
      <c r="CJ224" s="58"/>
      <c r="CK224" s="58"/>
      <c r="CL224" s="58"/>
      <c r="CM224" s="58"/>
      <c r="CN224" s="58"/>
      <c r="CO224" s="58"/>
      <c r="CP224" s="58"/>
      <c r="CQ224" s="58"/>
      <c r="CR224" s="58"/>
      <c r="CS224" s="58"/>
      <c r="CT224" s="58"/>
      <c r="CU224" s="58"/>
      <c r="CV224" s="58"/>
      <c r="CW224" s="58"/>
      <c r="CX224" s="58"/>
      <c r="CY224" s="58"/>
      <c r="CZ224" s="58"/>
      <c r="DA224" s="58"/>
      <c r="DB224" s="58"/>
      <c r="DC224" s="58"/>
      <c r="DD224" s="58"/>
      <c r="DE224" s="58"/>
      <c r="DF224" s="58"/>
      <c r="DG224" s="58"/>
      <c r="DH224" s="58"/>
      <c r="DI224" s="58"/>
      <c r="DJ224" s="58"/>
      <c r="DK224" s="58"/>
      <c r="DL224" s="58"/>
      <c r="DM224" s="58"/>
      <c r="DN224" s="58"/>
      <c r="DO224" s="58"/>
      <c r="DP224" s="58"/>
      <c r="DQ224" s="58"/>
      <c r="DR224" s="58"/>
      <c r="DS224" s="58"/>
      <c r="DT224" s="58"/>
      <c r="DU224" s="58"/>
      <c r="DV224" s="58"/>
      <c r="DW224" s="58"/>
      <c r="DX224" s="58"/>
      <c r="DY224" s="58"/>
      <c r="DZ224" s="58"/>
      <c r="EA224" s="58"/>
      <c r="EB224" s="58"/>
      <c r="EC224" s="58"/>
      <c r="ED224" s="58"/>
      <c r="EE224" s="58"/>
      <c r="EF224" s="58"/>
      <c r="EG224" s="58"/>
      <c r="EH224" s="58"/>
      <c r="EI224" s="58"/>
      <c r="EJ224" s="58"/>
      <c r="EK224" s="58"/>
      <c r="EL224" s="58"/>
      <c r="EM224" s="58"/>
      <c r="EN224" s="58"/>
      <c r="EO224" s="58"/>
      <c r="EP224" s="58"/>
      <c r="EQ224" s="58"/>
      <c r="ER224" s="58"/>
      <c r="ES224" s="58"/>
      <c r="ET224" s="58"/>
      <c r="EU224" s="58"/>
      <c r="EV224" s="58"/>
      <c r="EW224" s="58"/>
      <c r="EX224" s="58"/>
      <c r="EY224" s="58"/>
      <c r="EZ224" s="58"/>
      <c r="FA224" s="58"/>
      <c r="FB224" s="58"/>
      <c r="FC224" s="58"/>
      <c r="FD224" s="58"/>
      <c r="FE224" s="58"/>
      <c r="FF224" s="58"/>
      <c r="FG224" s="58"/>
      <c r="FH224" s="58"/>
      <c r="FI224" s="58"/>
      <c r="FJ224" s="58"/>
      <c r="FK224" s="58"/>
      <c r="FL224" s="58"/>
      <c r="FM224" s="58"/>
      <c r="FN224" s="58"/>
      <c r="FO224" s="58"/>
      <c r="FP224" s="58"/>
      <c r="FQ224" s="58"/>
      <c r="FR224" s="58"/>
      <c r="FS224" s="58"/>
      <c r="FT224" s="58"/>
      <c r="FU224" s="58"/>
      <c r="FV224" s="58"/>
      <c r="FW224" s="58"/>
      <c r="FX224" s="58"/>
      <c r="FY224" s="58"/>
      <c r="FZ224" s="58"/>
      <c r="GA224" s="58"/>
      <c r="GB224" s="58"/>
      <c r="GC224" s="58"/>
      <c r="GD224" s="58"/>
      <c r="GE224" s="58"/>
      <c r="GF224" s="58"/>
      <c r="GG224" s="58"/>
      <c r="GH224" s="58"/>
      <c r="GI224" s="58"/>
      <c r="GJ224" s="58"/>
      <c r="GK224" s="58"/>
      <c r="GL224" s="58"/>
      <c r="GM224" s="58"/>
      <c r="GN224" s="58"/>
      <c r="GO224" s="58"/>
      <c r="GP224" s="58"/>
      <c r="GQ224" s="58"/>
      <c r="GR224" s="58"/>
      <c r="GS224" s="58"/>
      <c r="GT224" s="58"/>
      <c r="GU224" s="58"/>
      <c r="GV224" s="58"/>
      <c r="GW224" s="58"/>
      <c r="GX224" s="58"/>
      <c r="GY224" s="58"/>
      <c r="GZ224" s="58"/>
      <c r="HA224" s="58"/>
      <c r="HB224" s="58"/>
      <c r="HC224" s="58"/>
      <c r="HD224" s="58"/>
      <c r="HE224" s="58"/>
      <c r="HF224" s="58"/>
      <c r="HG224" s="58"/>
      <c r="HH224" s="58"/>
      <c r="HI224" s="58"/>
      <c r="HJ224" s="58"/>
      <c r="HK224" s="58"/>
      <c r="HL224" s="58"/>
      <c r="HM224" s="58"/>
      <c r="HN224" s="58"/>
      <c r="HO224" s="58"/>
      <c r="HP224" s="58"/>
      <c r="HQ224" s="58"/>
      <c r="HR224" s="58"/>
      <c r="HS224" s="58"/>
      <c r="HT224" s="2"/>
    </row>
    <row r="225" spans="1:228" x14ac:dyDescent="0.75">
      <c r="A225" s="95">
        <f t="shared" si="21"/>
        <v>1151</v>
      </c>
      <c r="B225" s="2" t="str">
        <f t="shared" si="21"/>
        <v>Meat, other rodents</v>
      </c>
      <c r="C225" s="60">
        <f t="shared" si="19"/>
        <v>0</v>
      </c>
      <c r="D225" s="40" t="str">
        <f t="shared" si="18"/>
        <v/>
      </c>
      <c r="E225" s="40" t="str">
        <f t="shared" si="18"/>
        <v/>
      </c>
      <c r="F225" s="40" t="str">
        <f t="shared" si="18"/>
        <v/>
      </c>
      <c r="G225" s="40" t="str">
        <f t="shared" si="18"/>
        <v/>
      </c>
      <c r="H225" s="40" t="str">
        <f t="shared" si="18"/>
        <v/>
      </c>
      <c r="I225" s="40" t="str">
        <f t="shared" si="18"/>
        <v/>
      </c>
      <c r="J225" s="40" t="str">
        <f t="shared" si="18"/>
        <v/>
      </c>
      <c r="K225" s="40" t="str">
        <f t="shared" si="18"/>
        <v/>
      </c>
      <c r="L225" s="2"/>
      <c r="M225" s="2"/>
      <c r="N225" s="2"/>
      <c r="O225" s="2" t="s">
        <v>4</v>
      </c>
      <c r="P225" s="58">
        <v>1151</v>
      </c>
      <c r="Q225" s="58" t="s">
        <v>999</v>
      </c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>
        <v>784.46799999999996</v>
      </c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/>
      <c r="BK225" s="58"/>
      <c r="BL225" s="58"/>
      <c r="BM225" s="58"/>
      <c r="BN225" s="58"/>
      <c r="BO225" s="58"/>
      <c r="BP225" s="58"/>
      <c r="BQ225" s="58"/>
      <c r="BR225" s="58"/>
      <c r="BS225" s="58"/>
      <c r="BT225" s="58"/>
      <c r="BU225" s="58"/>
      <c r="BV225" s="58"/>
      <c r="BW225" s="58"/>
      <c r="BX225" s="58"/>
      <c r="BY225" s="58"/>
      <c r="BZ225" s="58"/>
      <c r="CA225" s="58"/>
      <c r="CB225" s="58"/>
      <c r="CC225" s="58"/>
      <c r="CD225" s="58"/>
      <c r="CE225" s="58"/>
      <c r="CF225" s="58"/>
      <c r="CG225" s="58"/>
      <c r="CH225" s="58"/>
      <c r="CI225" s="58"/>
      <c r="CJ225" s="58"/>
      <c r="CK225" s="58"/>
      <c r="CL225" s="58"/>
      <c r="CM225" s="58"/>
      <c r="CN225" s="58"/>
      <c r="CO225" s="58"/>
      <c r="CP225" s="58"/>
      <c r="CQ225" s="58"/>
      <c r="CR225" s="58"/>
      <c r="CS225" s="58"/>
      <c r="CT225" s="58"/>
      <c r="CU225" s="58"/>
      <c r="CV225" s="58"/>
      <c r="CW225" s="58"/>
      <c r="CX225" s="58"/>
      <c r="CY225" s="58"/>
      <c r="CZ225" s="58"/>
      <c r="DA225" s="58"/>
      <c r="DB225" s="58"/>
      <c r="DC225" s="58"/>
      <c r="DD225" s="58"/>
      <c r="DE225" s="58"/>
      <c r="DF225" s="58"/>
      <c r="DG225" s="58"/>
      <c r="DH225" s="58"/>
      <c r="DI225" s="58"/>
      <c r="DJ225" s="58"/>
      <c r="DK225" s="58"/>
      <c r="DL225" s="58"/>
      <c r="DM225" s="58"/>
      <c r="DN225" s="58"/>
      <c r="DO225" s="58"/>
      <c r="DP225" s="58"/>
      <c r="DQ225" s="58"/>
      <c r="DR225" s="58"/>
      <c r="DS225" s="58"/>
      <c r="DT225" s="58"/>
      <c r="DU225" s="58"/>
      <c r="DV225" s="58"/>
      <c r="DW225" s="58"/>
      <c r="DX225" s="58"/>
      <c r="DY225" s="58"/>
      <c r="DZ225" s="58"/>
      <c r="EA225" s="58"/>
      <c r="EB225" s="58"/>
      <c r="EC225" s="58"/>
      <c r="ED225" s="58"/>
      <c r="EE225" s="58"/>
      <c r="EF225" s="58"/>
      <c r="EG225" s="58"/>
      <c r="EH225" s="58"/>
      <c r="EI225" s="58"/>
      <c r="EJ225" s="58"/>
      <c r="EK225" s="58"/>
      <c r="EL225" s="58"/>
      <c r="EM225" s="58"/>
      <c r="EN225" s="58"/>
      <c r="EO225" s="58"/>
      <c r="EP225" s="58"/>
      <c r="EQ225" s="58"/>
      <c r="ER225" s="58"/>
      <c r="ES225" s="58"/>
      <c r="ET225" s="58"/>
      <c r="EU225" s="58"/>
      <c r="EV225" s="58"/>
      <c r="EW225" s="58"/>
      <c r="EX225" s="58"/>
      <c r="EY225" s="58"/>
      <c r="EZ225" s="58"/>
      <c r="FA225" s="58"/>
      <c r="FB225" s="58"/>
      <c r="FC225" s="58"/>
      <c r="FD225" s="58"/>
      <c r="FE225" s="58"/>
      <c r="FF225" s="58"/>
      <c r="FG225" s="58"/>
      <c r="FH225" s="58">
        <v>1071.9580000000001</v>
      </c>
      <c r="FI225" s="58"/>
      <c r="FJ225" s="58"/>
      <c r="FK225" s="58"/>
      <c r="FL225" s="58"/>
      <c r="FM225" s="58"/>
      <c r="FN225" s="58"/>
      <c r="FO225" s="58"/>
      <c r="FP225" s="58"/>
      <c r="FQ225" s="58"/>
      <c r="FR225" s="58"/>
      <c r="FS225" s="58"/>
      <c r="FT225" s="58"/>
      <c r="FU225" s="58"/>
      <c r="FV225" s="58"/>
      <c r="FW225" s="58"/>
      <c r="FX225" s="58"/>
      <c r="FY225" s="58"/>
      <c r="FZ225" s="58"/>
      <c r="GA225" s="58"/>
      <c r="GB225" s="58"/>
      <c r="GC225" s="58"/>
      <c r="GD225" s="58"/>
      <c r="GE225" s="58"/>
      <c r="GF225" s="58"/>
      <c r="GG225" s="58"/>
      <c r="GH225" s="58"/>
      <c r="GI225" s="58"/>
      <c r="GJ225" s="58"/>
      <c r="GK225" s="58"/>
      <c r="GL225" s="58"/>
      <c r="GM225" s="58"/>
      <c r="GN225" s="58"/>
      <c r="GO225" s="58"/>
      <c r="GP225" s="58"/>
      <c r="GQ225" s="58"/>
      <c r="GR225" s="58"/>
      <c r="GS225" s="58"/>
      <c r="GT225" s="58"/>
      <c r="GU225" s="58"/>
      <c r="GV225" s="58"/>
      <c r="GW225" s="58"/>
      <c r="GX225" s="58"/>
      <c r="GY225" s="58"/>
      <c r="GZ225" s="58"/>
      <c r="HA225" s="58"/>
      <c r="HB225" s="58"/>
      <c r="HC225" s="58"/>
      <c r="HD225" s="58"/>
      <c r="HE225" s="58"/>
      <c r="HF225" s="58"/>
      <c r="HG225" s="58"/>
      <c r="HH225" s="58"/>
      <c r="HI225" s="58"/>
      <c r="HJ225" s="58"/>
      <c r="HK225" s="58"/>
      <c r="HL225" s="58"/>
      <c r="HM225" s="58"/>
      <c r="HN225" s="58"/>
      <c r="HO225" s="58"/>
      <c r="HP225" s="58"/>
      <c r="HQ225" s="58"/>
      <c r="HR225" s="58"/>
      <c r="HS225" s="58"/>
      <c r="HT225" s="2"/>
    </row>
    <row r="226" spans="1:228" x14ac:dyDescent="0.75">
      <c r="A226" s="95">
        <f t="shared" si="21"/>
        <v>1154</v>
      </c>
      <c r="B226" s="2" t="str">
        <f t="shared" si="21"/>
        <v>Meat indigenous, rodents</v>
      </c>
      <c r="C226" s="60">
        <f t="shared" si="19"/>
        <v>0</v>
      </c>
      <c r="D226" s="40" t="str">
        <f t="shared" si="18"/>
        <v/>
      </c>
      <c r="E226" s="40" t="str">
        <f t="shared" si="18"/>
        <v/>
      </c>
      <c r="F226" s="40" t="str">
        <f t="shared" si="18"/>
        <v/>
      </c>
      <c r="G226" s="40" t="str">
        <f t="shared" si="18"/>
        <v/>
      </c>
      <c r="H226" s="40" t="str">
        <f t="shared" si="18"/>
        <v/>
      </c>
      <c r="I226" s="40" t="str">
        <f t="shared" si="18"/>
        <v/>
      </c>
      <c r="J226" s="40" t="str">
        <f t="shared" si="18"/>
        <v/>
      </c>
      <c r="K226" s="40" t="str">
        <f t="shared" si="18"/>
        <v/>
      </c>
      <c r="L226" s="2"/>
      <c r="M226" s="2"/>
      <c r="N226" s="2"/>
      <c r="O226" s="2" t="s">
        <v>4</v>
      </c>
      <c r="P226" s="58">
        <v>1154</v>
      </c>
      <c r="Q226" s="58" t="s">
        <v>1000</v>
      </c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8"/>
      <c r="BB226" s="58"/>
      <c r="BC226" s="58"/>
      <c r="BD226" s="58"/>
      <c r="BE226" s="58"/>
      <c r="BF226" s="58"/>
      <c r="BG226" s="58"/>
      <c r="BH226" s="58"/>
      <c r="BI226" s="58"/>
      <c r="BJ226" s="58"/>
      <c r="BK226" s="58"/>
      <c r="BL226" s="58"/>
      <c r="BM226" s="58"/>
      <c r="BN226" s="58"/>
      <c r="BO226" s="58"/>
      <c r="BP226" s="58"/>
      <c r="BQ226" s="58"/>
      <c r="BR226" s="58"/>
      <c r="BS226" s="58"/>
      <c r="BT226" s="58"/>
      <c r="BU226" s="58"/>
      <c r="BV226" s="58"/>
      <c r="BW226" s="58"/>
      <c r="BX226" s="58"/>
      <c r="BY226" s="58"/>
      <c r="BZ226" s="58"/>
      <c r="CA226" s="58"/>
      <c r="CB226" s="58"/>
      <c r="CC226" s="58"/>
      <c r="CD226" s="58"/>
      <c r="CE226" s="58"/>
      <c r="CF226" s="58"/>
      <c r="CG226" s="58"/>
      <c r="CH226" s="58"/>
      <c r="CI226" s="58"/>
      <c r="CJ226" s="58"/>
      <c r="CK226" s="58"/>
      <c r="CL226" s="58"/>
      <c r="CM226" s="58"/>
      <c r="CN226" s="58"/>
      <c r="CO226" s="58"/>
      <c r="CP226" s="58"/>
      <c r="CQ226" s="58"/>
      <c r="CR226" s="58"/>
      <c r="CS226" s="58"/>
      <c r="CT226" s="58"/>
      <c r="CU226" s="58"/>
      <c r="CV226" s="58"/>
      <c r="CW226" s="58"/>
      <c r="CX226" s="58"/>
      <c r="CY226" s="58"/>
      <c r="CZ226" s="58"/>
      <c r="DA226" s="58"/>
      <c r="DB226" s="58"/>
      <c r="DC226" s="58"/>
      <c r="DD226" s="58"/>
      <c r="DE226" s="58"/>
      <c r="DF226" s="58"/>
      <c r="DG226" s="58"/>
      <c r="DH226" s="58"/>
      <c r="DI226" s="58"/>
      <c r="DJ226" s="58"/>
      <c r="DK226" s="58"/>
      <c r="DL226" s="58"/>
      <c r="DM226" s="58"/>
      <c r="DN226" s="58"/>
      <c r="DO226" s="58"/>
      <c r="DP226" s="58"/>
      <c r="DQ226" s="58"/>
      <c r="DR226" s="58"/>
      <c r="DS226" s="58"/>
      <c r="DT226" s="58"/>
      <c r="DU226" s="58"/>
      <c r="DV226" s="58"/>
      <c r="DW226" s="58"/>
      <c r="DX226" s="58"/>
      <c r="DY226" s="58"/>
      <c r="DZ226" s="58"/>
      <c r="EA226" s="58"/>
      <c r="EB226" s="58"/>
      <c r="EC226" s="58"/>
      <c r="ED226" s="58"/>
      <c r="EE226" s="58"/>
      <c r="EF226" s="58"/>
      <c r="EG226" s="58"/>
      <c r="EH226" s="58"/>
      <c r="EI226" s="58"/>
      <c r="EJ226" s="58"/>
      <c r="EK226" s="58"/>
      <c r="EL226" s="58"/>
      <c r="EM226" s="58"/>
      <c r="EN226" s="58"/>
      <c r="EO226" s="58"/>
      <c r="EP226" s="58"/>
      <c r="EQ226" s="58"/>
      <c r="ER226" s="58"/>
      <c r="ES226" s="58"/>
      <c r="ET226" s="58"/>
      <c r="EU226" s="58"/>
      <c r="EV226" s="58"/>
      <c r="EW226" s="58"/>
      <c r="EX226" s="58"/>
      <c r="EY226" s="58"/>
      <c r="EZ226" s="58"/>
      <c r="FA226" s="58"/>
      <c r="FB226" s="58"/>
      <c r="FC226" s="58"/>
      <c r="FD226" s="58"/>
      <c r="FE226" s="58"/>
      <c r="FF226" s="58"/>
      <c r="FG226" s="58"/>
      <c r="FH226" s="58"/>
      <c r="FI226" s="58"/>
      <c r="FJ226" s="58"/>
      <c r="FK226" s="58"/>
      <c r="FL226" s="58"/>
      <c r="FM226" s="58"/>
      <c r="FN226" s="58"/>
      <c r="FO226" s="58"/>
      <c r="FP226" s="58"/>
      <c r="FQ226" s="58"/>
      <c r="FR226" s="58"/>
      <c r="FS226" s="58"/>
      <c r="FT226" s="58"/>
      <c r="FU226" s="58"/>
      <c r="FV226" s="58"/>
      <c r="FW226" s="58"/>
      <c r="FX226" s="58"/>
      <c r="FY226" s="58"/>
      <c r="FZ226" s="58"/>
      <c r="GA226" s="58"/>
      <c r="GB226" s="58"/>
      <c r="GC226" s="58"/>
      <c r="GD226" s="58"/>
      <c r="GE226" s="58"/>
      <c r="GF226" s="58"/>
      <c r="GG226" s="58"/>
      <c r="GH226" s="58"/>
      <c r="GI226" s="58"/>
      <c r="GJ226" s="58"/>
      <c r="GK226" s="58"/>
      <c r="GL226" s="58"/>
      <c r="GM226" s="58"/>
      <c r="GN226" s="58"/>
      <c r="GO226" s="58"/>
      <c r="GP226" s="58"/>
      <c r="GQ226" s="58"/>
      <c r="GR226" s="58"/>
      <c r="GS226" s="58"/>
      <c r="GT226" s="58"/>
      <c r="GU226" s="58"/>
      <c r="GV226" s="58"/>
      <c r="GW226" s="58"/>
      <c r="GX226" s="58"/>
      <c r="GY226" s="58"/>
      <c r="GZ226" s="58"/>
      <c r="HA226" s="58"/>
      <c r="HB226" s="58"/>
      <c r="HC226" s="58"/>
      <c r="HD226" s="58"/>
      <c r="HE226" s="58"/>
      <c r="HF226" s="58"/>
      <c r="HG226" s="58"/>
      <c r="HH226" s="58"/>
      <c r="HI226" s="58"/>
      <c r="HJ226" s="58"/>
      <c r="HK226" s="58"/>
      <c r="HL226" s="58"/>
      <c r="HM226" s="58"/>
      <c r="HN226" s="58"/>
      <c r="HO226" s="58"/>
      <c r="HP226" s="58"/>
      <c r="HQ226" s="58"/>
      <c r="HR226" s="58"/>
      <c r="HS226" s="58"/>
      <c r="HT226" s="2"/>
    </row>
    <row r="227" spans="1:228" x14ac:dyDescent="0.75">
      <c r="A227" s="95">
        <f t="shared" si="21"/>
        <v>1155</v>
      </c>
      <c r="B227" s="2" t="str">
        <f t="shared" si="21"/>
        <v>Meat live weight, rodents</v>
      </c>
      <c r="C227" s="60">
        <f t="shared" si="19"/>
        <v>0</v>
      </c>
      <c r="D227" s="40" t="str">
        <f t="shared" si="18"/>
        <v/>
      </c>
      <c r="E227" s="40" t="str">
        <f t="shared" si="18"/>
        <v/>
      </c>
      <c r="F227" s="40" t="str">
        <f t="shared" si="18"/>
        <v/>
      </c>
      <c r="G227" s="40" t="str">
        <f t="shared" si="18"/>
        <v/>
      </c>
      <c r="H227" s="40" t="str">
        <f t="shared" si="18"/>
        <v/>
      </c>
      <c r="I227" s="40" t="str">
        <f t="shared" si="18"/>
        <v/>
      </c>
      <c r="J227" s="40" t="str">
        <f t="shared" si="18"/>
        <v/>
      </c>
      <c r="K227" s="40" t="str">
        <f t="shared" si="18"/>
        <v/>
      </c>
      <c r="L227" s="2"/>
      <c r="M227" s="2"/>
      <c r="N227" s="2"/>
      <c r="O227" s="2" t="s">
        <v>4</v>
      </c>
      <c r="P227" s="58">
        <v>1155</v>
      </c>
      <c r="Q227" s="58" t="s">
        <v>1001</v>
      </c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8"/>
      <c r="BB227" s="58"/>
      <c r="BC227" s="58"/>
      <c r="BD227" s="58"/>
      <c r="BE227" s="58"/>
      <c r="BF227" s="58"/>
      <c r="BG227" s="58"/>
      <c r="BH227" s="58"/>
      <c r="BI227" s="58"/>
      <c r="BJ227" s="58"/>
      <c r="BK227" s="58"/>
      <c r="BL227" s="58"/>
      <c r="BM227" s="58"/>
      <c r="BN227" s="58"/>
      <c r="BO227" s="58"/>
      <c r="BP227" s="58"/>
      <c r="BQ227" s="58"/>
      <c r="BR227" s="58"/>
      <c r="BS227" s="58"/>
      <c r="BT227" s="58"/>
      <c r="BU227" s="58"/>
      <c r="BV227" s="58"/>
      <c r="BW227" s="58"/>
      <c r="BX227" s="58"/>
      <c r="BY227" s="58"/>
      <c r="BZ227" s="58"/>
      <c r="CA227" s="58"/>
      <c r="CB227" s="58"/>
      <c r="CC227" s="58"/>
      <c r="CD227" s="58"/>
      <c r="CE227" s="58"/>
      <c r="CF227" s="58"/>
      <c r="CG227" s="58"/>
      <c r="CH227" s="58"/>
      <c r="CI227" s="58"/>
      <c r="CJ227" s="58"/>
      <c r="CK227" s="58"/>
      <c r="CL227" s="58"/>
      <c r="CM227" s="58"/>
      <c r="CN227" s="58"/>
      <c r="CO227" s="58"/>
      <c r="CP227" s="58"/>
      <c r="CQ227" s="58"/>
      <c r="CR227" s="58"/>
      <c r="CS227" s="58"/>
      <c r="CT227" s="58"/>
      <c r="CU227" s="58"/>
      <c r="CV227" s="58"/>
      <c r="CW227" s="58"/>
      <c r="CX227" s="58"/>
      <c r="CY227" s="58"/>
      <c r="CZ227" s="58"/>
      <c r="DA227" s="58"/>
      <c r="DB227" s="58"/>
      <c r="DC227" s="58"/>
      <c r="DD227" s="58"/>
      <c r="DE227" s="58"/>
      <c r="DF227" s="58"/>
      <c r="DG227" s="58"/>
      <c r="DH227" s="58"/>
      <c r="DI227" s="58"/>
      <c r="DJ227" s="58"/>
      <c r="DK227" s="58"/>
      <c r="DL227" s="58"/>
      <c r="DM227" s="58"/>
      <c r="DN227" s="58"/>
      <c r="DO227" s="58"/>
      <c r="DP227" s="58"/>
      <c r="DQ227" s="58"/>
      <c r="DR227" s="58"/>
      <c r="DS227" s="58"/>
      <c r="DT227" s="58"/>
      <c r="DU227" s="58"/>
      <c r="DV227" s="58"/>
      <c r="DW227" s="58"/>
      <c r="DX227" s="58"/>
      <c r="DY227" s="58"/>
      <c r="DZ227" s="58"/>
      <c r="EA227" s="58"/>
      <c r="EB227" s="58"/>
      <c r="EC227" s="58"/>
      <c r="ED227" s="58"/>
      <c r="EE227" s="58"/>
      <c r="EF227" s="58"/>
      <c r="EG227" s="58"/>
      <c r="EH227" s="58"/>
      <c r="EI227" s="58"/>
      <c r="EJ227" s="58"/>
      <c r="EK227" s="58"/>
      <c r="EL227" s="58"/>
      <c r="EM227" s="58"/>
      <c r="EN227" s="58"/>
      <c r="EO227" s="58"/>
      <c r="EP227" s="58"/>
      <c r="EQ227" s="58"/>
      <c r="ER227" s="58"/>
      <c r="ES227" s="58"/>
      <c r="ET227" s="58"/>
      <c r="EU227" s="58"/>
      <c r="EV227" s="58"/>
      <c r="EW227" s="58"/>
      <c r="EX227" s="58"/>
      <c r="EY227" s="58"/>
      <c r="EZ227" s="58"/>
      <c r="FA227" s="58"/>
      <c r="FB227" s="58"/>
      <c r="FC227" s="58"/>
      <c r="FD227" s="58"/>
      <c r="FE227" s="58"/>
      <c r="FF227" s="58"/>
      <c r="FG227" s="58"/>
      <c r="FH227" s="58"/>
      <c r="FI227" s="58"/>
      <c r="FJ227" s="58"/>
      <c r="FK227" s="58"/>
      <c r="FL227" s="58"/>
      <c r="FM227" s="58"/>
      <c r="FN227" s="58"/>
      <c r="FO227" s="58"/>
      <c r="FP227" s="58"/>
      <c r="FQ227" s="58"/>
      <c r="FR227" s="58"/>
      <c r="FS227" s="58"/>
      <c r="FT227" s="58"/>
      <c r="FU227" s="58"/>
      <c r="FV227" s="58"/>
      <c r="FW227" s="58"/>
      <c r="FX227" s="58"/>
      <c r="FY227" s="58"/>
      <c r="FZ227" s="58"/>
      <c r="GA227" s="58"/>
      <c r="GB227" s="58"/>
      <c r="GC227" s="58"/>
      <c r="GD227" s="58"/>
      <c r="GE227" s="58"/>
      <c r="GF227" s="58"/>
      <c r="GG227" s="58"/>
      <c r="GH227" s="58"/>
      <c r="GI227" s="58"/>
      <c r="GJ227" s="58"/>
      <c r="GK227" s="58"/>
      <c r="GL227" s="58"/>
      <c r="GM227" s="58"/>
      <c r="GN227" s="58"/>
      <c r="GO227" s="58"/>
      <c r="GP227" s="58"/>
      <c r="GQ227" s="58"/>
      <c r="GR227" s="58"/>
      <c r="GS227" s="58"/>
      <c r="GT227" s="58"/>
      <c r="GU227" s="58"/>
      <c r="GV227" s="58"/>
      <c r="GW227" s="58"/>
      <c r="GX227" s="58"/>
      <c r="GY227" s="58"/>
      <c r="GZ227" s="58"/>
      <c r="HA227" s="58"/>
      <c r="HB227" s="58"/>
      <c r="HC227" s="58"/>
      <c r="HD227" s="58"/>
      <c r="HE227" s="58"/>
      <c r="HF227" s="58"/>
      <c r="HG227" s="58"/>
      <c r="HH227" s="58"/>
      <c r="HI227" s="58"/>
      <c r="HJ227" s="58"/>
      <c r="HK227" s="58"/>
      <c r="HL227" s="58"/>
      <c r="HM227" s="58"/>
      <c r="HN227" s="58"/>
      <c r="HO227" s="58"/>
      <c r="HP227" s="58"/>
      <c r="HQ227" s="58"/>
      <c r="HR227" s="58"/>
      <c r="HS227" s="58"/>
      <c r="HT227" s="2"/>
    </row>
    <row r="228" spans="1:228" x14ac:dyDescent="0.75">
      <c r="A228" s="95">
        <f t="shared" si="21"/>
        <v>1158</v>
      </c>
      <c r="B228" s="2" t="str">
        <f t="shared" si="21"/>
        <v>Meat, other camelids</v>
      </c>
      <c r="C228" s="60">
        <f t="shared" si="19"/>
        <v>0</v>
      </c>
      <c r="D228" s="40" t="str">
        <f t="shared" si="18"/>
        <v/>
      </c>
      <c r="E228" s="40" t="str">
        <f t="shared" si="18"/>
        <v/>
      </c>
      <c r="F228" s="40" t="str">
        <f t="shared" si="18"/>
        <v/>
      </c>
      <c r="G228" s="40" t="str">
        <f t="shared" si="18"/>
        <v/>
      </c>
      <c r="H228" s="40" t="str">
        <f t="shared" si="18"/>
        <v/>
      </c>
      <c r="I228" s="40" t="str">
        <f t="shared" si="18"/>
        <v/>
      </c>
      <c r="J228" s="40" t="str">
        <f t="shared" si="18"/>
        <v/>
      </c>
      <c r="K228" s="40" t="str">
        <f t="shared" si="18"/>
        <v/>
      </c>
      <c r="L228" s="2"/>
      <c r="M228" s="2"/>
      <c r="N228" s="2"/>
      <c r="O228" s="2" t="s">
        <v>4</v>
      </c>
      <c r="P228" s="58">
        <v>1158</v>
      </c>
      <c r="Q228" s="58" t="s">
        <v>1002</v>
      </c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8"/>
      <c r="BB228" s="58"/>
      <c r="BC228" s="58"/>
      <c r="BD228" s="58"/>
      <c r="BE228" s="58"/>
      <c r="BF228" s="58"/>
      <c r="BG228" s="58"/>
      <c r="BH228" s="58"/>
      <c r="BI228" s="58"/>
      <c r="BJ228" s="58"/>
      <c r="BK228" s="58"/>
      <c r="BL228" s="58"/>
      <c r="BM228" s="58"/>
      <c r="BN228" s="58"/>
      <c r="BO228" s="58"/>
      <c r="BP228" s="58"/>
      <c r="BQ228" s="58"/>
      <c r="BR228" s="58"/>
      <c r="BS228" s="58"/>
      <c r="BT228" s="58"/>
      <c r="BU228" s="58"/>
      <c r="BV228" s="58"/>
      <c r="BW228" s="58"/>
      <c r="BX228" s="58"/>
      <c r="BY228" s="58"/>
      <c r="BZ228" s="58"/>
      <c r="CA228" s="58"/>
      <c r="CB228" s="58"/>
      <c r="CC228" s="58"/>
      <c r="CD228" s="58"/>
      <c r="CE228" s="58"/>
      <c r="CF228" s="58"/>
      <c r="CG228" s="58"/>
      <c r="CH228" s="58"/>
      <c r="CI228" s="58"/>
      <c r="CJ228" s="58"/>
      <c r="CK228" s="58"/>
      <c r="CL228" s="58"/>
      <c r="CM228" s="58"/>
      <c r="CN228" s="58"/>
      <c r="CO228" s="58"/>
      <c r="CP228" s="58"/>
      <c r="CQ228" s="58"/>
      <c r="CR228" s="58"/>
      <c r="CS228" s="58"/>
      <c r="CT228" s="58"/>
      <c r="CU228" s="58"/>
      <c r="CV228" s="58"/>
      <c r="CW228" s="58"/>
      <c r="CX228" s="58"/>
      <c r="CY228" s="58"/>
      <c r="CZ228" s="58"/>
      <c r="DA228" s="58"/>
      <c r="DB228" s="58"/>
      <c r="DC228" s="58"/>
      <c r="DD228" s="58"/>
      <c r="DE228" s="58"/>
      <c r="DF228" s="58"/>
      <c r="DG228" s="58"/>
      <c r="DH228" s="58"/>
      <c r="DI228" s="58"/>
      <c r="DJ228" s="58"/>
      <c r="DK228" s="58"/>
      <c r="DL228" s="58"/>
      <c r="DM228" s="58"/>
      <c r="DN228" s="58"/>
      <c r="DO228" s="58"/>
      <c r="DP228" s="58"/>
      <c r="DQ228" s="58"/>
      <c r="DR228" s="58"/>
      <c r="DS228" s="58"/>
      <c r="DT228" s="58"/>
      <c r="DU228" s="58"/>
      <c r="DV228" s="58"/>
      <c r="DW228" s="58"/>
      <c r="DX228" s="58"/>
      <c r="DY228" s="58"/>
      <c r="DZ228" s="58"/>
      <c r="EA228" s="58"/>
      <c r="EB228" s="58"/>
      <c r="EC228" s="58"/>
      <c r="ED228" s="58"/>
      <c r="EE228" s="58"/>
      <c r="EF228" s="58"/>
      <c r="EG228" s="58"/>
      <c r="EH228" s="58"/>
      <c r="EI228" s="58"/>
      <c r="EJ228" s="58"/>
      <c r="EK228" s="58"/>
      <c r="EL228" s="58"/>
      <c r="EM228" s="58"/>
      <c r="EN228" s="58"/>
      <c r="EO228" s="58"/>
      <c r="EP228" s="58"/>
      <c r="EQ228" s="58"/>
      <c r="ER228" s="58"/>
      <c r="ES228" s="58"/>
      <c r="ET228" s="58"/>
      <c r="EU228" s="58"/>
      <c r="EV228" s="58"/>
      <c r="EW228" s="58"/>
      <c r="EX228" s="58"/>
      <c r="EY228" s="58"/>
      <c r="EZ228" s="58"/>
      <c r="FA228" s="58"/>
      <c r="FB228" s="58"/>
      <c r="FC228" s="58"/>
      <c r="FD228" s="58"/>
      <c r="FE228" s="58"/>
      <c r="FF228" s="58"/>
      <c r="FG228" s="58"/>
      <c r="FH228" s="58">
        <v>3437.308</v>
      </c>
      <c r="FI228" s="58"/>
      <c r="FJ228" s="58"/>
      <c r="FK228" s="58"/>
      <c r="FL228" s="58"/>
      <c r="FM228" s="58"/>
      <c r="FN228" s="58"/>
      <c r="FO228" s="58"/>
      <c r="FP228" s="58"/>
      <c r="FQ228" s="58"/>
      <c r="FR228" s="58"/>
      <c r="FS228" s="58"/>
      <c r="FT228" s="58"/>
      <c r="FU228" s="58"/>
      <c r="FV228" s="58"/>
      <c r="FW228" s="58"/>
      <c r="FX228" s="58"/>
      <c r="FY228" s="58"/>
      <c r="FZ228" s="58"/>
      <c r="GA228" s="58"/>
      <c r="GB228" s="58"/>
      <c r="GC228" s="58"/>
      <c r="GD228" s="58"/>
      <c r="GE228" s="58"/>
      <c r="GF228" s="58"/>
      <c r="GG228" s="58"/>
      <c r="GH228" s="58"/>
      <c r="GI228" s="58"/>
      <c r="GJ228" s="58"/>
      <c r="GK228" s="58"/>
      <c r="GL228" s="58"/>
      <c r="GM228" s="58"/>
      <c r="GN228" s="58"/>
      <c r="GO228" s="58"/>
      <c r="GP228" s="58"/>
      <c r="GQ228" s="58"/>
      <c r="GR228" s="58"/>
      <c r="GS228" s="58"/>
      <c r="GT228" s="58"/>
      <c r="GU228" s="58"/>
      <c r="GV228" s="58"/>
      <c r="GW228" s="58"/>
      <c r="GX228" s="58"/>
      <c r="GY228" s="58"/>
      <c r="GZ228" s="58"/>
      <c r="HA228" s="58"/>
      <c r="HB228" s="58"/>
      <c r="HC228" s="58"/>
      <c r="HD228" s="58"/>
      <c r="HE228" s="58"/>
      <c r="HF228" s="58"/>
      <c r="HG228" s="58"/>
      <c r="HH228" s="58"/>
      <c r="HI228" s="58"/>
      <c r="HJ228" s="58"/>
      <c r="HK228" s="58"/>
      <c r="HL228" s="58"/>
      <c r="HM228" s="58"/>
      <c r="HN228" s="58"/>
      <c r="HO228" s="58"/>
      <c r="HP228" s="58"/>
      <c r="HQ228" s="58"/>
      <c r="HR228" s="58"/>
      <c r="HS228" s="58"/>
      <c r="HT228" s="2"/>
    </row>
    <row r="229" spans="1:228" x14ac:dyDescent="0.75">
      <c r="A229" s="95">
        <f t="shared" si="21"/>
        <v>1161</v>
      </c>
      <c r="B229" s="2" t="str">
        <f t="shared" si="21"/>
        <v>Meat indigenous, other camelids</v>
      </c>
      <c r="C229" s="60">
        <f t="shared" si="19"/>
        <v>0</v>
      </c>
      <c r="D229" s="40" t="str">
        <f t="shared" si="18"/>
        <v/>
      </c>
      <c r="E229" s="40" t="str">
        <f t="shared" ref="D229:K236" si="22">IF(SUMIF($R$4:$HS$4,E$4,$R229:$HS229)=0,"",SUMIF($R$4:$HS$4,E$4,$R229:$HS229))</f>
        <v/>
      </c>
      <c r="F229" s="40" t="str">
        <f t="shared" si="22"/>
        <v/>
      </c>
      <c r="G229" s="40" t="str">
        <f t="shared" si="22"/>
        <v/>
      </c>
      <c r="H229" s="40" t="str">
        <f t="shared" si="22"/>
        <v/>
      </c>
      <c r="I229" s="40" t="str">
        <f t="shared" si="22"/>
        <v/>
      </c>
      <c r="J229" s="40" t="str">
        <f t="shared" si="22"/>
        <v/>
      </c>
      <c r="K229" s="40" t="str">
        <f t="shared" si="22"/>
        <v/>
      </c>
      <c r="L229" s="2"/>
      <c r="M229" s="2"/>
      <c r="N229" s="2"/>
      <c r="O229" s="2" t="s">
        <v>4</v>
      </c>
      <c r="P229" s="58">
        <v>1161</v>
      </c>
      <c r="Q229" s="58" t="s">
        <v>1003</v>
      </c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8"/>
      <c r="BB229" s="58"/>
      <c r="BC229" s="58"/>
      <c r="BD229" s="58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8"/>
      <c r="BR229" s="58"/>
      <c r="BS229" s="58"/>
      <c r="BT229" s="58"/>
      <c r="BU229" s="58"/>
      <c r="BV229" s="58"/>
      <c r="BW229" s="58"/>
      <c r="BX229" s="58"/>
      <c r="BY229" s="58"/>
      <c r="BZ229" s="58"/>
      <c r="CA229" s="58"/>
      <c r="CB229" s="58"/>
      <c r="CC229" s="58"/>
      <c r="CD229" s="58"/>
      <c r="CE229" s="58"/>
      <c r="CF229" s="58"/>
      <c r="CG229" s="58"/>
      <c r="CH229" s="58"/>
      <c r="CI229" s="58"/>
      <c r="CJ229" s="58"/>
      <c r="CK229" s="58"/>
      <c r="CL229" s="58"/>
      <c r="CM229" s="58"/>
      <c r="CN229" s="58"/>
      <c r="CO229" s="58"/>
      <c r="CP229" s="58"/>
      <c r="CQ229" s="58"/>
      <c r="CR229" s="58"/>
      <c r="CS229" s="58"/>
      <c r="CT229" s="58"/>
      <c r="CU229" s="58"/>
      <c r="CV229" s="58"/>
      <c r="CW229" s="58"/>
      <c r="CX229" s="58"/>
      <c r="CY229" s="58"/>
      <c r="CZ229" s="58"/>
      <c r="DA229" s="58"/>
      <c r="DB229" s="58"/>
      <c r="DC229" s="58"/>
      <c r="DD229" s="58"/>
      <c r="DE229" s="58"/>
      <c r="DF229" s="58"/>
      <c r="DG229" s="58"/>
      <c r="DH229" s="58"/>
      <c r="DI229" s="58"/>
      <c r="DJ229" s="58"/>
      <c r="DK229" s="58"/>
      <c r="DL229" s="58"/>
      <c r="DM229" s="58"/>
      <c r="DN229" s="58"/>
      <c r="DO229" s="58"/>
      <c r="DP229" s="58"/>
      <c r="DQ229" s="58"/>
      <c r="DR229" s="58"/>
      <c r="DS229" s="58"/>
      <c r="DT229" s="58"/>
      <c r="DU229" s="58"/>
      <c r="DV229" s="58"/>
      <c r="DW229" s="58"/>
      <c r="DX229" s="58"/>
      <c r="DY229" s="58"/>
      <c r="DZ229" s="58"/>
      <c r="EA229" s="58"/>
      <c r="EB229" s="58"/>
      <c r="EC229" s="58"/>
      <c r="ED229" s="58"/>
      <c r="EE229" s="58"/>
      <c r="EF229" s="58"/>
      <c r="EG229" s="58"/>
      <c r="EH229" s="58"/>
      <c r="EI229" s="58"/>
      <c r="EJ229" s="58"/>
      <c r="EK229" s="58"/>
      <c r="EL229" s="58"/>
      <c r="EM229" s="58"/>
      <c r="EN229" s="58"/>
      <c r="EO229" s="58"/>
      <c r="EP229" s="58"/>
      <c r="EQ229" s="58"/>
      <c r="ER229" s="58"/>
      <c r="ES229" s="58"/>
      <c r="ET229" s="58"/>
      <c r="EU229" s="58"/>
      <c r="EV229" s="58"/>
      <c r="EW229" s="58"/>
      <c r="EX229" s="58"/>
      <c r="EY229" s="58"/>
      <c r="EZ229" s="58"/>
      <c r="FA229" s="58"/>
      <c r="FB229" s="58"/>
      <c r="FC229" s="58"/>
      <c r="FD229" s="58"/>
      <c r="FE229" s="58"/>
      <c r="FF229" s="58"/>
      <c r="FG229" s="58"/>
      <c r="FH229" s="58"/>
      <c r="FI229" s="58"/>
      <c r="FJ229" s="58"/>
      <c r="FK229" s="58"/>
      <c r="FL229" s="58"/>
      <c r="FM229" s="58"/>
      <c r="FN229" s="58"/>
      <c r="FO229" s="58"/>
      <c r="FP229" s="58"/>
      <c r="FQ229" s="58"/>
      <c r="FR229" s="58"/>
      <c r="FS229" s="58"/>
      <c r="FT229" s="58"/>
      <c r="FU229" s="58"/>
      <c r="FV229" s="58"/>
      <c r="FW229" s="58"/>
      <c r="FX229" s="58"/>
      <c r="FY229" s="58"/>
      <c r="FZ229" s="58"/>
      <c r="GA229" s="58"/>
      <c r="GB229" s="58"/>
      <c r="GC229" s="58"/>
      <c r="GD229" s="58"/>
      <c r="GE229" s="58"/>
      <c r="GF229" s="58"/>
      <c r="GG229" s="58"/>
      <c r="GH229" s="58"/>
      <c r="GI229" s="58"/>
      <c r="GJ229" s="58"/>
      <c r="GK229" s="58"/>
      <c r="GL229" s="58"/>
      <c r="GM229" s="58"/>
      <c r="GN229" s="58"/>
      <c r="GO229" s="58"/>
      <c r="GP229" s="58"/>
      <c r="GQ229" s="58"/>
      <c r="GR229" s="58"/>
      <c r="GS229" s="58"/>
      <c r="GT229" s="58"/>
      <c r="GU229" s="58"/>
      <c r="GV229" s="58"/>
      <c r="GW229" s="58"/>
      <c r="GX229" s="58"/>
      <c r="GY229" s="58"/>
      <c r="GZ229" s="58"/>
      <c r="HA229" s="58"/>
      <c r="HB229" s="58"/>
      <c r="HC229" s="58"/>
      <c r="HD229" s="58"/>
      <c r="HE229" s="58"/>
      <c r="HF229" s="58"/>
      <c r="HG229" s="58"/>
      <c r="HH229" s="58"/>
      <c r="HI229" s="58"/>
      <c r="HJ229" s="58"/>
      <c r="HK229" s="58"/>
      <c r="HL229" s="58"/>
      <c r="HM229" s="58"/>
      <c r="HN229" s="58"/>
      <c r="HO229" s="58"/>
      <c r="HP229" s="58"/>
      <c r="HQ229" s="58"/>
      <c r="HR229" s="58"/>
      <c r="HS229" s="58"/>
      <c r="HT229" s="2"/>
    </row>
    <row r="230" spans="1:228" x14ac:dyDescent="0.75">
      <c r="A230" s="95">
        <f t="shared" si="21"/>
        <v>1162</v>
      </c>
      <c r="B230" s="2" t="str">
        <f t="shared" si="21"/>
        <v>Meat live weight, camelids, other</v>
      </c>
      <c r="C230" s="60">
        <f t="shared" si="19"/>
        <v>0</v>
      </c>
      <c r="D230" s="40" t="str">
        <f t="shared" si="22"/>
        <v/>
      </c>
      <c r="E230" s="40" t="str">
        <f t="shared" si="22"/>
        <v/>
      </c>
      <c r="F230" s="40" t="str">
        <f t="shared" si="22"/>
        <v/>
      </c>
      <c r="G230" s="40" t="str">
        <f t="shared" si="22"/>
        <v/>
      </c>
      <c r="H230" s="40" t="str">
        <f t="shared" si="22"/>
        <v/>
      </c>
      <c r="I230" s="40" t="str">
        <f t="shared" si="22"/>
        <v/>
      </c>
      <c r="J230" s="40" t="str">
        <f t="shared" si="22"/>
        <v/>
      </c>
      <c r="K230" s="40" t="str">
        <f t="shared" si="22"/>
        <v/>
      </c>
      <c r="L230" s="2"/>
      <c r="M230" s="2"/>
      <c r="N230" s="2"/>
      <c r="O230" s="2" t="s">
        <v>4</v>
      </c>
      <c r="P230" s="58">
        <v>1162</v>
      </c>
      <c r="Q230" s="58" t="s">
        <v>1004</v>
      </c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8"/>
      <c r="BB230" s="58"/>
      <c r="BC230" s="58"/>
      <c r="BD230" s="58"/>
      <c r="BE230" s="58"/>
      <c r="BF230" s="58"/>
      <c r="BG230" s="58"/>
      <c r="BH230" s="58"/>
      <c r="BI230" s="58"/>
      <c r="BJ230" s="58"/>
      <c r="BK230" s="58"/>
      <c r="BL230" s="58"/>
      <c r="BM230" s="58"/>
      <c r="BN230" s="58"/>
      <c r="BO230" s="58"/>
      <c r="BP230" s="58"/>
      <c r="BQ230" s="58"/>
      <c r="BR230" s="58"/>
      <c r="BS230" s="58"/>
      <c r="BT230" s="58"/>
      <c r="BU230" s="58"/>
      <c r="BV230" s="58"/>
      <c r="BW230" s="58"/>
      <c r="BX230" s="58"/>
      <c r="BY230" s="58"/>
      <c r="BZ230" s="58"/>
      <c r="CA230" s="58"/>
      <c r="CB230" s="58"/>
      <c r="CC230" s="58"/>
      <c r="CD230" s="58"/>
      <c r="CE230" s="58"/>
      <c r="CF230" s="58"/>
      <c r="CG230" s="58"/>
      <c r="CH230" s="58"/>
      <c r="CI230" s="58"/>
      <c r="CJ230" s="58"/>
      <c r="CK230" s="58"/>
      <c r="CL230" s="58"/>
      <c r="CM230" s="58"/>
      <c r="CN230" s="58"/>
      <c r="CO230" s="58"/>
      <c r="CP230" s="58"/>
      <c r="CQ230" s="58"/>
      <c r="CR230" s="58"/>
      <c r="CS230" s="58"/>
      <c r="CT230" s="58"/>
      <c r="CU230" s="58"/>
      <c r="CV230" s="58"/>
      <c r="CW230" s="58"/>
      <c r="CX230" s="58"/>
      <c r="CY230" s="58"/>
      <c r="CZ230" s="58"/>
      <c r="DA230" s="58"/>
      <c r="DB230" s="58"/>
      <c r="DC230" s="58"/>
      <c r="DD230" s="58"/>
      <c r="DE230" s="58"/>
      <c r="DF230" s="58"/>
      <c r="DG230" s="58"/>
      <c r="DH230" s="58"/>
      <c r="DI230" s="58"/>
      <c r="DJ230" s="58"/>
      <c r="DK230" s="58"/>
      <c r="DL230" s="58"/>
      <c r="DM230" s="58"/>
      <c r="DN230" s="58"/>
      <c r="DO230" s="58"/>
      <c r="DP230" s="58"/>
      <c r="DQ230" s="58"/>
      <c r="DR230" s="58"/>
      <c r="DS230" s="58"/>
      <c r="DT230" s="58"/>
      <c r="DU230" s="58"/>
      <c r="DV230" s="58"/>
      <c r="DW230" s="58"/>
      <c r="DX230" s="58"/>
      <c r="DY230" s="58"/>
      <c r="DZ230" s="58"/>
      <c r="EA230" s="58"/>
      <c r="EB230" s="58"/>
      <c r="EC230" s="58"/>
      <c r="ED230" s="58"/>
      <c r="EE230" s="58"/>
      <c r="EF230" s="58"/>
      <c r="EG230" s="58"/>
      <c r="EH230" s="58"/>
      <c r="EI230" s="58"/>
      <c r="EJ230" s="58"/>
      <c r="EK230" s="58"/>
      <c r="EL230" s="58"/>
      <c r="EM230" s="58"/>
      <c r="EN230" s="58"/>
      <c r="EO230" s="58"/>
      <c r="EP230" s="58"/>
      <c r="EQ230" s="58"/>
      <c r="ER230" s="58"/>
      <c r="ES230" s="58"/>
      <c r="ET230" s="58"/>
      <c r="EU230" s="58"/>
      <c r="EV230" s="58"/>
      <c r="EW230" s="58"/>
      <c r="EX230" s="58"/>
      <c r="EY230" s="58"/>
      <c r="EZ230" s="58"/>
      <c r="FA230" s="58"/>
      <c r="FB230" s="58"/>
      <c r="FC230" s="58"/>
      <c r="FD230" s="58"/>
      <c r="FE230" s="58"/>
      <c r="FF230" s="58"/>
      <c r="FG230" s="58"/>
      <c r="FH230" s="58"/>
      <c r="FI230" s="58"/>
      <c r="FJ230" s="58"/>
      <c r="FK230" s="58"/>
      <c r="FL230" s="58"/>
      <c r="FM230" s="58"/>
      <c r="FN230" s="58"/>
      <c r="FO230" s="58"/>
      <c r="FP230" s="58"/>
      <c r="FQ230" s="58"/>
      <c r="FR230" s="58"/>
      <c r="FS230" s="58"/>
      <c r="FT230" s="58"/>
      <c r="FU230" s="58"/>
      <c r="FV230" s="58"/>
      <c r="FW230" s="58"/>
      <c r="FX230" s="58"/>
      <c r="FY230" s="58"/>
      <c r="FZ230" s="58"/>
      <c r="GA230" s="58"/>
      <c r="GB230" s="58"/>
      <c r="GC230" s="58"/>
      <c r="GD230" s="58"/>
      <c r="GE230" s="58"/>
      <c r="GF230" s="58"/>
      <c r="GG230" s="58"/>
      <c r="GH230" s="58"/>
      <c r="GI230" s="58"/>
      <c r="GJ230" s="58"/>
      <c r="GK230" s="58"/>
      <c r="GL230" s="58"/>
      <c r="GM230" s="58"/>
      <c r="GN230" s="58"/>
      <c r="GO230" s="58"/>
      <c r="GP230" s="58"/>
      <c r="GQ230" s="58"/>
      <c r="GR230" s="58"/>
      <c r="GS230" s="58"/>
      <c r="GT230" s="58"/>
      <c r="GU230" s="58"/>
      <c r="GV230" s="58"/>
      <c r="GW230" s="58"/>
      <c r="GX230" s="58"/>
      <c r="GY230" s="58"/>
      <c r="GZ230" s="58"/>
      <c r="HA230" s="58"/>
      <c r="HB230" s="58"/>
      <c r="HC230" s="58"/>
      <c r="HD230" s="58"/>
      <c r="HE230" s="58"/>
      <c r="HF230" s="58"/>
      <c r="HG230" s="58"/>
      <c r="HH230" s="58"/>
      <c r="HI230" s="58"/>
      <c r="HJ230" s="58"/>
      <c r="HK230" s="58"/>
      <c r="HL230" s="58"/>
      <c r="HM230" s="58"/>
      <c r="HN230" s="58"/>
      <c r="HO230" s="58"/>
      <c r="HP230" s="58"/>
      <c r="HQ230" s="58"/>
      <c r="HR230" s="58"/>
      <c r="HS230" s="58"/>
      <c r="HT230" s="2"/>
    </row>
    <row r="231" spans="1:228" x14ac:dyDescent="0.75">
      <c r="A231" s="95">
        <f t="shared" si="21"/>
        <v>1163</v>
      </c>
      <c r="B231" s="2" t="str">
        <f t="shared" si="21"/>
        <v>Meat, game</v>
      </c>
      <c r="C231" s="60">
        <f t="shared" si="19"/>
        <v>0</v>
      </c>
      <c r="D231" s="40" t="str">
        <f t="shared" si="22"/>
        <v/>
      </c>
      <c r="E231" s="40" t="str">
        <f t="shared" si="22"/>
        <v/>
      </c>
      <c r="F231" s="40" t="str">
        <f t="shared" si="22"/>
        <v/>
      </c>
      <c r="G231" s="40" t="str">
        <f t="shared" si="22"/>
        <v/>
      </c>
      <c r="H231" s="40" t="str">
        <f t="shared" si="22"/>
        <v/>
      </c>
      <c r="I231" s="40" t="str">
        <f t="shared" si="22"/>
        <v/>
      </c>
      <c r="J231" s="40" t="str">
        <f t="shared" si="22"/>
        <v/>
      </c>
      <c r="K231" s="40" t="str">
        <f t="shared" si="22"/>
        <v/>
      </c>
      <c r="L231" s="2"/>
      <c r="M231" s="2"/>
      <c r="N231" s="2"/>
      <c r="O231" s="2" t="s">
        <v>4</v>
      </c>
      <c r="P231" s="58">
        <v>1163</v>
      </c>
      <c r="Q231" s="58" t="s">
        <v>1005</v>
      </c>
      <c r="R231" s="58"/>
      <c r="S231" s="58"/>
      <c r="T231" s="58"/>
      <c r="U231" s="58"/>
      <c r="V231" s="58"/>
      <c r="W231" s="58"/>
      <c r="X231" s="58"/>
      <c r="Y231" s="58"/>
      <c r="Z231" s="58"/>
      <c r="AA231" s="58">
        <v>3707.7930000000001</v>
      </c>
      <c r="AB231" s="58"/>
      <c r="AC231" s="58"/>
      <c r="AD231" s="58"/>
      <c r="AE231" s="58"/>
      <c r="AF231" s="58">
        <v>3897.498</v>
      </c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  <c r="AS231" s="58"/>
      <c r="AT231" s="58"/>
      <c r="AU231" s="58"/>
      <c r="AV231" s="58"/>
      <c r="AW231" s="58">
        <v>5246.3890000000001</v>
      </c>
      <c r="AX231" s="58"/>
      <c r="AY231" s="58"/>
      <c r="AZ231" s="58">
        <v>2085.2049999999999</v>
      </c>
      <c r="BA231" s="58">
        <v>1773.47</v>
      </c>
      <c r="BB231" s="58"/>
      <c r="BC231" s="58">
        <v>11388.2</v>
      </c>
      <c r="BD231" s="58"/>
      <c r="BE231" s="58"/>
      <c r="BF231" s="58"/>
      <c r="BG231" s="58"/>
      <c r="BH231" s="58"/>
      <c r="BI231" s="58"/>
      <c r="BJ231" s="58"/>
      <c r="BK231" s="58">
        <v>26889.89</v>
      </c>
      <c r="BL231" s="58">
        <v>5253.4970000000003</v>
      </c>
      <c r="BM231" s="58"/>
      <c r="BN231" s="58"/>
      <c r="BO231" s="58">
        <v>2525.04</v>
      </c>
      <c r="BP231" s="58"/>
      <c r="BQ231" s="58"/>
      <c r="BR231" s="58"/>
      <c r="BS231" s="58"/>
      <c r="BT231" s="58"/>
      <c r="BU231" s="58"/>
      <c r="BV231" s="58">
        <v>2511.0770000000002</v>
      </c>
      <c r="BW231" s="58"/>
      <c r="BX231" s="58">
        <v>632.24429999999995</v>
      </c>
      <c r="BY231" s="58"/>
      <c r="BZ231" s="58"/>
      <c r="CA231" s="58"/>
      <c r="CB231" s="58"/>
      <c r="CC231" s="58"/>
      <c r="CD231" s="58"/>
      <c r="CE231" s="58">
        <v>2226.634</v>
      </c>
      <c r="CF231" s="58"/>
      <c r="CG231" s="58">
        <v>1081.171</v>
      </c>
      <c r="CH231" s="58">
        <v>338.95260000000002</v>
      </c>
      <c r="CI231" s="58"/>
      <c r="CJ231" s="58">
        <v>1781.25</v>
      </c>
      <c r="CK231" s="58"/>
      <c r="CL231" s="58"/>
      <c r="CM231" s="58"/>
      <c r="CN231" s="58"/>
      <c r="CO231" s="58"/>
      <c r="CP231" s="58"/>
      <c r="CQ231" s="58"/>
      <c r="CR231" s="58"/>
      <c r="CS231" s="58"/>
      <c r="CT231" s="58"/>
      <c r="CU231" s="58"/>
      <c r="CV231" s="58"/>
      <c r="CW231" s="58"/>
      <c r="CX231" s="58"/>
      <c r="CY231" s="58"/>
      <c r="CZ231" s="58">
        <v>1790.0239999999999</v>
      </c>
      <c r="DA231" s="58"/>
      <c r="DB231" s="58"/>
      <c r="DC231" s="58"/>
      <c r="DD231" s="58"/>
      <c r="DE231" s="58"/>
      <c r="DF231" s="58"/>
      <c r="DG231" s="58"/>
      <c r="DH231" s="58"/>
      <c r="DI231" s="58">
        <v>1587.355</v>
      </c>
      <c r="DJ231" s="58"/>
      <c r="DK231" s="58"/>
      <c r="DL231" s="58"/>
      <c r="DM231" s="58"/>
      <c r="DN231" s="58"/>
      <c r="DO231" s="58"/>
      <c r="DP231" s="58"/>
      <c r="DQ231" s="58"/>
      <c r="DR231" s="58"/>
      <c r="DS231" s="58"/>
      <c r="DT231" s="58"/>
      <c r="DU231" s="58"/>
      <c r="DV231" s="58"/>
      <c r="DW231" s="58"/>
      <c r="DX231" s="58"/>
      <c r="DY231" s="58"/>
      <c r="DZ231" s="58"/>
      <c r="EA231" s="58">
        <v>3273.165</v>
      </c>
      <c r="EB231" s="58"/>
      <c r="EC231" s="58">
        <v>3731.114</v>
      </c>
      <c r="ED231" s="58"/>
      <c r="EE231" s="58"/>
      <c r="EF231" s="58"/>
      <c r="EG231" s="58"/>
      <c r="EH231" s="58">
        <v>1989.135</v>
      </c>
      <c r="EI231" s="58"/>
      <c r="EJ231" s="58"/>
      <c r="EK231" s="58"/>
      <c r="EL231" s="58"/>
      <c r="EM231" s="58"/>
      <c r="EN231" s="58"/>
      <c r="EO231" s="58"/>
      <c r="EP231" s="58"/>
      <c r="EQ231" s="58">
        <v>1871.078</v>
      </c>
      <c r="ER231" s="58"/>
      <c r="ES231" s="58"/>
      <c r="ET231" s="58">
        <v>1415.6510000000001</v>
      </c>
      <c r="EU231" s="58"/>
      <c r="EV231" s="58">
        <v>2170.1869999999999</v>
      </c>
      <c r="EW231" s="58">
        <v>4001.3969999999999</v>
      </c>
      <c r="EX231" s="58"/>
      <c r="EY231" s="58"/>
      <c r="EZ231" s="58"/>
      <c r="FA231" s="58">
        <v>3519.3290000000002</v>
      </c>
      <c r="FB231" s="58"/>
      <c r="FC231" s="58"/>
      <c r="FD231" s="58">
        <v>2578.8789999999999</v>
      </c>
      <c r="FE231" s="58"/>
      <c r="FF231" s="58"/>
      <c r="FG231" s="58"/>
      <c r="FH231" s="58"/>
      <c r="FI231" s="58"/>
      <c r="FJ231" s="58"/>
      <c r="FK231" s="58">
        <v>4742.9390000000003</v>
      </c>
      <c r="FL231" s="58"/>
      <c r="FM231" s="58"/>
      <c r="FN231" s="58">
        <v>648.73140000000001</v>
      </c>
      <c r="FO231" s="58"/>
      <c r="FP231" s="58"/>
      <c r="FQ231" s="58"/>
      <c r="FR231" s="58"/>
      <c r="FS231" s="58">
        <v>1417.2550000000001</v>
      </c>
      <c r="FT231" s="58"/>
      <c r="FU231" s="58">
        <v>1834.347</v>
      </c>
      <c r="FV231" s="58"/>
      <c r="FW231" s="58"/>
      <c r="FX231" s="58"/>
      <c r="FY231" s="58"/>
      <c r="FZ231" s="58"/>
      <c r="GA231" s="58"/>
      <c r="GB231" s="58"/>
      <c r="GC231" s="58"/>
      <c r="GD231" s="58"/>
      <c r="GE231" s="58"/>
      <c r="GF231" s="58"/>
      <c r="GG231" s="58"/>
      <c r="GH231" s="58"/>
      <c r="GI231" s="58"/>
      <c r="GJ231" s="58"/>
      <c r="GK231" s="58"/>
      <c r="GL231" s="58">
        <v>2009.7940000000001</v>
      </c>
      <c r="GM231" s="58"/>
      <c r="GN231" s="58"/>
      <c r="GO231" s="58"/>
      <c r="GP231" s="58"/>
      <c r="GQ231" s="58">
        <v>2866.3420000000001</v>
      </c>
      <c r="GR231" s="58"/>
      <c r="GS231" s="58"/>
      <c r="GT231" s="58"/>
      <c r="GU231" s="58"/>
      <c r="GV231" s="58"/>
      <c r="GW231" s="58"/>
      <c r="GX231" s="58"/>
      <c r="GY231" s="58">
        <v>1371.212</v>
      </c>
      <c r="GZ231" s="58"/>
      <c r="HA231" s="58"/>
      <c r="HB231" s="58"/>
      <c r="HC231" s="58"/>
      <c r="HD231" s="58"/>
      <c r="HE231" s="58">
        <v>1585.2470000000001</v>
      </c>
      <c r="HF231" s="58">
        <v>3112.1239999999998</v>
      </c>
      <c r="HG231" s="58"/>
      <c r="HH231" s="58"/>
      <c r="HI231" s="58"/>
      <c r="HJ231" s="58"/>
      <c r="HK231" s="58"/>
      <c r="HL231" s="58"/>
      <c r="HM231" s="58"/>
      <c r="HN231" s="58"/>
      <c r="HO231" s="58"/>
      <c r="HP231" s="58"/>
      <c r="HQ231" s="58">
        <v>2435.9580000000001</v>
      </c>
      <c r="HR231" s="58"/>
      <c r="HS231" s="58"/>
      <c r="HT231" s="2"/>
    </row>
    <row r="232" spans="1:228" x14ac:dyDescent="0.75">
      <c r="A232" s="95">
        <f t="shared" si="21"/>
        <v>1166</v>
      </c>
      <c r="B232" s="2" t="str">
        <f t="shared" si="21"/>
        <v>Meat, nes</v>
      </c>
      <c r="C232" s="60">
        <f t="shared" si="19"/>
        <v>0</v>
      </c>
      <c r="D232" s="40" t="str">
        <f t="shared" si="22"/>
        <v/>
      </c>
      <c r="E232" s="40" t="str">
        <f t="shared" si="22"/>
        <v/>
      </c>
      <c r="F232" s="40" t="str">
        <f t="shared" si="22"/>
        <v/>
      </c>
      <c r="G232" s="40" t="str">
        <f t="shared" si="22"/>
        <v/>
      </c>
      <c r="H232" s="40" t="str">
        <f t="shared" si="22"/>
        <v/>
      </c>
      <c r="I232" s="40" t="str">
        <f t="shared" si="22"/>
        <v/>
      </c>
      <c r="J232" s="40" t="str">
        <f t="shared" si="22"/>
        <v/>
      </c>
      <c r="K232" s="40" t="str">
        <f t="shared" si="22"/>
        <v/>
      </c>
      <c r="L232" s="2"/>
      <c r="M232" s="2"/>
      <c r="N232" s="2"/>
      <c r="O232" s="2" t="s">
        <v>4</v>
      </c>
      <c r="P232" s="58">
        <v>1166</v>
      </c>
      <c r="Q232" s="58" t="s">
        <v>1006</v>
      </c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58"/>
      <c r="AS232" s="58"/>
      <c r="AT232" s="58"/>
      <c r="AU232" s="58"/>
      <c r="AV232" s="58"/>
      <c r="AW232" s="58"/>
      <c r="AX232" s="58"/>
      <c r="AY232" s="58">
        <v>964.62559999999996</v>
      </c>
      <c r="AZ232" s="58">
        <v>540.62729999999999</v>
      </c>
      <c r="BA232" s="58"/>
      <c r="BB232" s="58"/>
      <c r="BC232" s="58"/>
      <c r="BD232" s="58"/>
      <c r="BE232" s="58"/>
      <c r="BF232" s="58"/>
      <c r="BG232" s="58"/>
      <c r="BH232" s="58"/>
      <c r="BI232" s="58"/>
      <c r="BJ232" s="58"/>
      <c r="BK232" s="58"/>
      <c r="BL232" s="58"/>
      <c r="BM232" s="58"/>
      <c r="BN232" s="58"/>
      <c r="BO232" s="58"/>
      <c r="BP232" s="58"/>
      <c r="BQ232" s="58"/>
      <c r="BR232" s="58">
        <v>1687.338</v>
      </c>
      <c r="BS232" s="58">
        <v>2721.7</v>
      </c>
      <c r="BT232" s="58"/>
      <c r="BU232" s="58"/>
      <c r="BV232" s="58"/>
      <c r="BW232" s="58"/>
      <c r="BX232" s="58"/>
      <c r="BY232" s="58"/>
      <c r="BZ232" s="58"/>
      <c r="CA232" s="58"/>
      <c r="CB232" s="58"/>
      <c r="CC232" s="58"/>
      <c r="CD232" s="58"/>
      <c r="CE232" s="58"/>
      <c r="CF232" s="58"/>
      <c r="CG232" s="58">
        <v>1504.3230000000001</v>
      </c>
      <c r="CH232" s="58"/>
      <c r="CI232" s="58"/>
      <c r="CJ232" s="58"/>
      <c r="CK232" s="58"/>
      <c r="CL232" s="58"/>
      <c r="CM232" s="58">
        <v>2090.6350000000002</v>
      </c>
      <c r="CN232" s="58"/>
      <c r="CO232" s="58"/>
      <c r="CP232" s="58"/>
      <c r="CQ232" s="58"/>
      <c r="CR232" s="58"/>
      <c r="CS232" s="58"/>
      <c r="CT232" s="58"/>
      <c r="CU232" s="58"/>
      <c r="CV232" s="58"/>
      <c r="CW232" s="58"/>
      <c r="CX232" s="58">
        <v>1111.989</v>
      </c>
      <c r="CY232" s="58"/>
      <c r="CZ232" s="58"/>
      <c r="DA232" s="58"/>
      <c r="DB232" s="58">
        <v>572.99760000000003</v>
      </c>
      <c r="DC232" s="58"/>
      <c r="DD232" s="58">
        <v>2427.8020000000001</v>
      </c>
      <c r="DE232" s="58"/>
      <c r="DF232" s="58"/>
      <c r="DG232" s="58">
        <v>5077.5450000000001</v>
      </c>
      <c r="DH232" s="58"/>
      <c r="DI232" s="58"/>
      <c r="DJ232" s="58"/>
      <c r="DK232" s="58"/>
      <c r="DL232" s="58"/>
      <c r="DM232" s="58"/>
      <c r="DN232" s="58">
        <v>8371.9809999999998</v>
      </c>
      <c r="DO232" s="58"/>
      <c r="DP232" s="58"/>
      <c r="DQ232" s="58"/>
      <c r="DR232" s="58"/>
      <c r="DS232" s="58"/>
      <c r="DT232" s="58"/>
      <c r="DU232" s="58"/>
      <c r="DV232" s="58"/>
      <c r="DW232" s="58"/>
      <c r="DX232" s="58">
        <v>1850.085</v>
      </c>
      <c r="DY232" s="58"/>
      <c r="DZ232" s="58"/>
      <c r="EA232" s="58"/>
      <c r="EB232" s="58"/>
      <c r="EC232" s="58"/>
      <c r="ED232" s="58"/>
      <c r="EE232" s="58"/>
      <c r="EF232" s="58"/>
      <c r="EG232" s="58"/>
      <c r="EH232" s="58"/>
      <c r="EI232" s="58"/>
      <c r="EJ232" s="58"/>
      <c r="EK232" s="58"/>
      <c r="EL232" s="58"/>
      <c r="EM232" s="58"/>
      <c r="EN232" s="58"/>
      <c r="EO232" s="58"/>
      <c r="EP232" s="58"/>
      <c r="EQ232" s="58"/>
      <c r="ER232" s="58"/>
      <c r="ES232" s="58"/>
      <c r="ET232" s="58"/>
      <c r="EU232" s="58"/>
      <c r="EV232" s="58"/>
      <c r="EW232" s="58"/>
      <c r="EX232" s="58"/>
      <c r="EY232" s="58"/>
      <c r="EZ232" s="58"/>
      <c r="FA232" s="58">
        <v>9545.0959999999995</v>
      </c>
      <c r="FB232" s="58"/>
      <c r="FC232" s="58"/>
      <c r="FD232" s="58">
        <v>5085.1890000000003</v>
      </c>
      <c r="FE232" s="58"/>
      <c r="FF232" s="58">
        <v>608.14469999999994</v>
      </c>
      <c r="FG232" s="58"/>
      <c r="FH232" s="58"/>
      <c r="FI232" s="58">
        <v>1527.385</v>
      </c>
      <c r="FJ232" s="58"/>
      <c r="FK232" s="58"/>
      <c r="FL232" s="58"/>
      <c r="FM232" s="58"/>
      <c r="FN232" s="58"/>
      <c r="FO232" s="58"/>
      <c r="FP232" s="58"/>
      <c r="FQ232" s="58"/>
      <c r="FR232" s="58"/>
      <c r="FS232" s="58"/>
      <c r="FT232" s="58">
        <v>2263.3960000000002</v>
      </c>
      <c r="FU232" s="58"/>
      <c r="FV232" s="58"/>
      <c r="FW232" s="58"/>
      <c r="FX232" s="58"/>
      <c r="FY232" s="58"/>
      <c r="FZ232" s="58"/>
      <c r="GA232" s="58"/>
      <c r="GB232" s="58"/>
      <c r="GC232" s="58"/>
      <c r="GD232" s="58"/>
      <c r="GE232" s="58"/>
      <c r="GF232" s="58"/>
      <c r="GG232" s="58"/>
      <c r="GH232" s="58"/>
      <c r="GI232" s="58"/>
      <c r="GJ232" s="58"/>
      <c r="GK232" s="58"/>
      <c r="GL232" s="58"/>
      <c r="GM232" s="58"/>
      <c r="GN232" s="58"/>
      <c r="GO232" s="58"/>
      <c r="GP232" s="58"/>
      <c r="GQ232" s="58"/>
      <c r="GR232" s="58"/>
      <c r="GS232" s="58">
        <v>1782.64</v>
      </c>
      <c r="GT232" s="58"/>
      <c r="GU232" s="58">
        <v>523.14390000000003</v>
      </c>
      <c r="GV232" s="58"/>
      <c r="GW232" s="58"/>
      <c r="GX232" s="58"/>
      <c r="GY232" s="58">
        <v>1373.3340000000001</v>
      </c>
      <c r="GZ232" s="58">
        <v>3845.1849999999999</v>
      </c>
      <c r="HA232" s="58"/>
      <c r="HB232" s="58"/>
      <c r="HC232" s="58"/>
      <c r="HD232" s="58"/>
      <c r="HE232" s="58"/>
      <c r="HF232" s="58"/>
      <c r="HG232" s="58"/>
      <c r="HH232" s="58"/>
      <c r="HI232" s="58"/>
      <c r="HJ232" s="58"/>
      <c r="HK232" s="58"/>
      <c r="HL232" s="58"/>
      <c r="HM232" s="58"/>
      <c r="HN232" s="58"/>
      <c r="HO232" s="58"/>
      <c r="HP232" s="58"/>
      <c r="HQ232" s="58"/>
      <c r="HR232" s="58"/>
      <c r="HS232" s="58"/>
      <c r="HT232" s="2"/>
    </row>
    <row r="233" spans="1:228" x14ac:dyDescent="0.75">
      <c r="A233" s="95">
        <f t="shared" si="21"/>
        <v>1176</v>
      </c>
      <c r="B233" s="2" t="str">
        <f t="shared" si="21"/>
        <v>Snails, not sea</v>
      </c>
      <c r="C233" s="60">
        <f t="shared" si="19"/>
        <v>0</v>
      </c>
      <c r="D233" s="40" t="str">
        <f t="shared" si="22"/>
        <v/>
      </c>
      <c r="E233" s="40" t="str">
        <f t="shared" si="22"/>
        <v/>
      </c>
      <c r="F233" s="40" t="str">
        <f t="shared" si="22"/>
        <v/>
      </c>
      <c r="G233" s="40" t="str">
        <f t="shared" si="22"/>
        <v/>
      </c>
      <c r="H233" s="40" t="str">
        <f t="shared" si="22"/>
        <v/>
      </c>
      <c r="I233" s="40" t="str">
        <f t="shared" si="22"/>
        <v/>
      </c>
      <c r="J233" s="40" t="str">
        <f t="shared" si="22"/>
        <v/>
      </c>
      <c r="K233" s="40" t="str">
        <f t="shared" si="22"/>
        <v/>
      </c>
      <c r="L233" s="2"/>
      <c r="M233" s="2"/>
      <c r="N233" s="2"/>
      <c r="O233" s="2" t="s">
        <v>4</v>
      </c>
      <c r="P233" s="58">
        <v>1176</v>
      </c>
      <c r="Q233" s="58" t="s">
        <v>1007</v>
      </c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8"/>
      <c r="BB233" s="58"/>
      <c r="BC233" s="58"/>
      <c r="BD233" s="58"/>
      <c r="BE233" s="58"/>
      <c r="BF233" s="58"/>
      <c r="BG233" s="58"/>
      <c r="BH233" s="58"/>
      <c r="BI233" s="58"/>
      <c r="BJ233" s="58"/>
      <c r="BK233" s="58"/>
      <c r="BL233" s="58"/>
      <c r="BM233" s="58"/>
      <c r="BN233" s="58"/>
      <c r="BO233" s="58"/>
      <c r="BP233" s="58"/>
      <c r="BQ233" s="58"/>
      <c r="BR233" s="58"/>
      <c r="BS233" s="58"/>
      <c r="BT233" s="58"/>
      <c r="BU233" s="58"/>
      <c r="BV233" s="58"/>
      <c r="BW233" s="58"/>
      <c r="BX233" s="58"/>
      <c r="BY233" s="58"/>
      <c r="BZ233" s="58"/>
      <c r="CA233" s="58"/>
      <c r="CB233" s="58"/>
      <c r="CC233" s="58"/>
      <c r="CD233" s="58"/>
      <c r="CE233" s="58"/>
      <c r="CF233" s="58"/>
      <c r="CG233" s="58"/>
      <c r="CH233" s="58"/>
      <c r="CI233" s="58"/>
      <c r="CJ233" s="58"/>
      <c r="CK233" s="58"/>
      <c r="CL233" s="58"/>
      <c r="CM233" s="58"/>
      <c r="CN233" s="58"/>
      <c r="CO233" s="58"/>
      <c r="CP233" s="58"/>
      <c r="CQ233" s="58"/>
      <c r="CR233" s="58"/>
      <c r="CS233" s="58"/>
      <c r="CT233" s="58"/>
      <c r="CU233" s="58"/>
      <c r="CV233" s="58"/>
      <c r="CW233" s="58"/>
      <c r="CX233" s="58"/>
      <c r="CY233" s="58"/>
      <c r="CZ233" s="58"/>
      <c r="DA233" s="58"/>
      <c r="DB233" s="58"/>
      <c r="DC233" s="58"/>
      <c r="DD233" s="58"/>
      <c r="DE233" s="58"/>
      <c r="DF233" s="58"/>
      <c r="DG233" s="58"/>
      <c r="DH233" s="58"/>
      <c r="DI233" s="58"/>
      <c r="DJ233" s="58"/>
      <c r="DK233" s="58"/>
      <c r="DL233" s="58"/>
      <c r="DM233" s="58"/>
      <c r="DN233" s="58"/>
      <c r="DO233" s="58"/>
      <c r="DP233" s="58"/>
      <c r="DQ233" s="58"/>
      <c r="DR233" s="58"/>
      <c r="DS233" s="58"/>
      <c r="DT233" s="58"/>
      <c r="DU233" s="58"/>
      <c r="DV233" s="58"/>
      <c r="DW233" s="58"/>
      <c r="DX233" s="58"/>
      <c r="DY233" s="58"/>
      <c r="DZ233" s="58"/>
      <c r="EA233" s="58"/>
      <c r="EB233" s="58"/>
      <c r="EC233" s="58"/>
      <c r="ED233" s="58"/>
      <c r="EE233" s="58"/>
      <c r="EF233" s="58"/>
      <c r="EG233" s="58"/>
      <c r="EH233" s="58"/>
      <c r="EI233" s="58"/>
      <c r="EJ233" s="58"/>
      <c r="EK233" s="58"/>
      <c r="EL233" s="58"/>
      <c r="EM233" s="58"/>
      <c r="EN233" s="58"/>
      <c r="EO233" s="58"/>
      <c r="EP233" s="58"/>
      <c r="EQ233" s="58"/>
      <c r="ER233" s="58"/>
      <c r="ES233" s="58"/>
      <c r="ET233" s="58"/>
      <c r="EU233" s="58"/>
      <c r="EV233" s="58"/>
      <c r="EW233" s="58"/>
      <c r="EX233" s="58"/>
      <c r="EY233" s="58"/>
      <c r="EZ233" s="58"/>
      <c r="FA233" s="58"/>
      <c r="FB233" s="58"/>
      <c r="FC233" s="58"/>
      <c r="FD233" s="58"/>
      <c r="FE233" s="58"/>
      <c r="FF233" s="58"/>
      <c r="FG233" s="58"/>
      <c r="FH233" s="58"/>
      <c r="FI233" s="58"/>
      <c r="FJ233" s="58"/>
      <c r="FK233" s="58"/>
      <c r="FL233" s="58"/>
      <c r="FM233" s="58"/>
      <c r="FN233" s="58"/>
      <c r="FO233" s="58"/>
      <c r="FP233" s="58"/>
      <c r="FQ233" s="58"/>
      <c r="FR233" s="58"/>
      <c r="FS233" s="58"/>
      <c r="FT233" s="58"/>
      <c r="FU233" s="58"/>
      <c r="FV233" s="58"/>
      <c r="FW233" s="58"/>
      <c r="FX233" s="58"/>
      <c r="FY233" s="58"/>
      <c r="FZ233" s="58"/>
      <c r="GA233" s="58"/>
      <c r="GB233" s="58"/>
      <c r="GC233" s="58"/>
      <c r="GD233" s="58"/>
      <c r="GE233" s="58"/>
      <c r="GF233" s="58"/>
      <c r="GG233" s="58"/>
      <c r="GH233" s="58"/>
      <c r="GI233" s="58"/>
      <c r="GJ233" s="58"/>
      <c r="GK233" s="58"/>
      <c r="GL233" s="58"/>
      <c r="GM233" s="58"/>
      <c r="GN233" s="58"/>
      <c r="GO233" s="58"/>
      <c r="GP233" s="58"/>
      <c r="GQ233" s="58"/>
      <c r="GR233" s="58"/>
      <c r="GS233" s="58"/>
      <c r="GT233" s="58"/>
      <c r="GU233" s="58"/>
      <c r="GV233" s="58"/>
      <c r="GW233" s="58"/>
      <c r="GX233" s="58"/>
      <c r="GY233" s="58"/>
      <c r="GZ233" s="58"/>
      <c r="HA233" s="58"/>
      <c r="HB233" s="58"/>
      <c r="HC233" s="58"/>
      <c r="HD233" s="58"/>
      <c r="HE233" s="58"/>
      <c r="HF233" s="58"/>
      <c r="HG233" s="58"/>
      <c r="HH233" s="58"/>
      <c r="HI233" s="58"/>
      <c r="HJ233" s="58"/>
      <c r="HK233" s="58"/>
      <c r="HL233" s="58"/>
      <c r="HM233" s="58"/>
      <c r="HN233" s="58"/>
      <c r="HO233" s="58"/>
      <c r="HP233" s="58"/>
      <c r="HQ233" s="58"/>
      <c r="HR233" s="58"/>
      <c r="HS233" s="58"/>
      <c r="HT233" s="2"/>
    </row>
    <row r="234" spans="1:228" x14ac:dyDescent="0.75">
      <c r="A234" s="95">
        <f t="shared" si="21"/>
        <v>1182</v>
      </c>
      <c r="B234" s="2" t="str">
        <f t="shared" si="21"/>
        <v>Honey, natural</v>
      </c>
      <c r="C234" s="60">
        <f t="shared" si="19"/>
        <v>1387.4809749999999</v>
      </c>
      <c r="D234" s="40">
        <f t="shared" si="22"/>
        <v>354.22089999999997</v>
      </c>
      <c r="E234" s="40">
        <f t="shared" si="22"/>
        <v>365.16899999999998</v>
      </c>
      <c r="F234" s="40">
        <f t="shared" si="22"/>
        <v>2495.6889999999999</v>
      </c>
      <c r="G234" s="40">
        <f t="shared" si="22"/>
        <v>2334.8449999999998</v>
      </c>
      <c r="H234" s="40" t="str">
        <f t="shared" si="22"/>
        <v/>
      </c>
      <c r="I234" s="40" t="str">
        <f t="shared" si="22"/>
        <v/>
      </c>
      <c r="J234" s="40" t="str">
        <f t="shared" si="22"/>
        <v/>
      </c>
      <c r="K234" s="40" t="str">
        <f t="shared" si="22"/>
        <v/>
      </c>
      <c r="L234" s="2"/>
      <c r="M234" s="2"/>
      <c r="N234" s="2"/>
      <c r="O234" s="2" t="s">
        <v>4</v>
      </c>
      <c r="P234" s="58">
        <v>1182</v>
      </c>
      <c r="Q234" s="58" t="s">
        <v>1008</v>
      </c>
      <c r="R234" s="58"/>
      <c r="S234" s="58"/>
      <c r="T234" s="58">
        <v>11495</v>
      </c>
      <c r="U234" s="58"/>
      <c r="V234" s="58">
        <v>1520.86</v>
      </c>
      <c r="W234" s="58">
        <v>7879.7780000000002</v>
      </c>
      <c r="X234" s="58"/>
      <c r="Y234" s="58"/>
      <c r="Z234" s="58">
        <v>2943.4650000000001</v>
      </c>
      <c r="AA234" s="58">
        <v>12571.27</v>
      </c>
      <c r="AB234" s="58">
        <v>20515.689999999999</v>
      </c>
      <c r="AC234" s="58">
        <v>8079.8620000000001</v>
      </c>
      <c r="AD234" s="58"/>
      <c r="AE234" s="58"/>
      <c r="AF234" s="58"/>
      <c r="AG234" s="58"/>
      <c r="AH234" s="58">
        <v>3028.6660000000002</v>
      </c>
      <c r="AI234" s="58"/>
      <c r="AJ234" s="58"/>
      <c r="AK234" s="58">
        <v>5253.2629999999999</v>
      </c>
      <c r="AL234" s="58">
        <v>4666.8999999999996</v>
      </c>
      <c r="AM234" s="58">
        <v>2334.8449999999998</v>
      </c>
      <c r="AN234" s="58"/>
      <c r="AO234" s="58">
        <v>6011.4229999999998</v>
      </c>
      <c r="AP234" s="58">
        <v>2548.2190000000001</v>
      </c>
      <c r="AQ234" s="58"/>
      <c r="AR234" s="58"/>
      <c r="AS234" s="58"/>
      <c r="AT234" s="58"/>
      <c r="AU234" s="58"/>
      <c r="AV234" s="58">
        <v>3080.587</v>
      </c>
      <c r="AW234" s="58">
        <v>18483.97</v>
      </c>
      <c r="AX234" s="58">
        <v>2283.6469999999999</v>
      </c>
      <c r="AY234" s="58">
        <v>1794.932</v>
      </c>
      <c r="AZ234" s="58"/>
      <c r="BA234" s="58"/>
      <c r="BB234" s="58"/>
      <c r="BC234" s="58"/>
      <c r="BD234" s="58">
        <v>23272</v>
      </c>
      <c r="BE234" s="58">
        <v>2709.5740000000001</v>
      </c>
      <c r="BF234" s="58"/>
      <c r="BG234" s="58"/>
      <c r="BH234" s="58">
        <v>354.22089999999997</v>
      </c>
      <c r="BI234" s="58"/>
      <c r="BJ234" s="58"/>
      <c r="BK234" s="58">
        <v>9204.4590000000007</v>
      </c>
      <c r="BL234" s="58">
        <v>12127.38</v>
      </c>
      <c r="BM234" s="58"/>
      <c r="BN234" s="58"/>
      <c r="BO234" s="58"/>
      <c r="BP234" s="58">
        <v>721.50130000000001</v>
      </c>
      <c r="BQ234" s="58">
        <v>5201.6400000000003</v>
      </c>
      <c r="BR234" s="58"/>
      <c r="BS234" s="58">
        <v>3521.1550000000002</v>
      </c>
      <c r="BT234" s="58"/>
      <c r="BU234" s="58"/>
      <c r="BV234" s="58">
        <v>4494.0889999999999</v>
      </c>
      <c r="BW234" s="58">
        <v>7840.174</v>
      </c>
      <c r="BX234" s="58">
        <v>2291.9430000000002</v>
      </c>
      <c r="BY234" s="58">
        <v>3124.0169999999998</v>
      </c>
      <c r="BZ234" s="58">
        <v>8071.9</v>
      </c>
      <c r="CA234" s="58">
        <v>3652.3890000000001</v>
      </c>
      <c r="CB234" s="58"/>
      <c r="CC234" s="58"/>
      <c r="CD234" s="58"/>
      <c r="CE234" s="58">
        <v>13768.94</v>
      </c>
      <c r="CF234" s="58">
        <v>5976.0060000000003</v>
      </c>
      <c r="CG234" s="58"/>
      <c r="CH234" s="58">
        <v>951.37159999999994</v>
      </c>
      <c r="CI234" s="58"/>
      <c r="CJ234" s="58"/>
      <c r="CK234" s="58">
        <v>915.10029999999995</v>
      </c>
      <c r="CL234" s="58"/>
      <c r="CM234" s="58">
        <v>6609.7860000000001</v>
      </c>
      <c r="CN234" s="58"/>
      <c r="CO234" s="58"/>
      <c r="CP234" s="58"/>
      <c r="CQ234" s="58"/>
      <c r="CR234" s="58"/>
      <c r="CS234" s="58">
        <v>1426.2729999999999</v>
      </c>
      <c r="CT234" s="58">
        <v>4158.7640000000001</v>
      </c>
      <c r="CU234" s="58"/>
      <c r="CV234" s="58">
        <v>3510.8829999999998</v>
      </c>
      <c r="CW234" s="58"/>
      <c r="CX234" s="58">
        <v>3528.08</v>
      </c>
      <c r="CY234" s="58">
        <v>2666.0880000000002</v>
      </c>
      <c r="CZ234" s="58">
        <v>8465.1049999999996</v>
      </c>
      <c r="DA234" s="58"/>
      <c r="DB234" s="58"/>
      <c r="DC234" s="58">
        <v>4801.5249999999996</v>
      </c>
      <c r="DD234" s="58">
        <v>3155.0219999999999</v>
      </c>
      <c r="DE234" s="58">
        <v>2658.181</v>
      </c>
      <c r="DF234" s="58">
        <v>28400.97</v>
      </c>
      <c r="DG234" s="58">
        <v>20250.77</v>
      </c>
      <c r="DH234" s="58">
        <v>4361.6139999999996</v>
      </c>
      <c r="DI234" s="58">
        <v>5825.2610000000004</v>
      </c>
      <c r="DJ234" s="58">
        <v>3675.2579999999998</v>
      </c>
      <c r="DK234" s="58"/>
      <c r="DL234" s="58"/>
      <c r="DM234" s="58"/>
      <c r="DN234" s="58">
        <v>15176.26</v>
      </c>
      <c r="DO234" s="58"/>
      <c r="DP234" s="58"/>
      <c r="DQ234" s="58"/>
      <c r="DR234" s="58"/>
      <c r="DS234" s="58"/>
      <c r="DT234" s="58"/>
      <c r="DU234" s="58"/>
      <c r="DV234" s="58"/>
      <c r="DW234" s="58"/>
      <c r="DX234" s="58">
        <v>2591.9540000000002</v>
      </c>
      <c r="DY234" s="58">
        <v>14319.85</v>
      </c>
      <c r="DZ234" s="58">
        <v>5263.9</v>
      </c>
      <c r="EA234" s="58">
        <v>3851.0990000000002</v>
      </c>
      <c r="EB234" s="58">
        <v>2426.4850000000001</v>
      </c>
      <c r="EC234" s="58">
        <v>4991.9570000000003</v>
      </c>
      <c r="ED234" s="58"/>
      <c r="EE234" s="58">
        <v>2495.6889999999999</v>
      </c>
      <c r="EF234" s="58"/>
      <c r="EG234" s="58">
        <v>4272.7929999999997</v>
      </c>
      <c r="EH234" s="58">
        <v>1019.566</v>
      </c>
      <c r="EI234" s="58"/>
      <c r="EJ234" s="58"/>
      <c r="EK234" s="58"/>
      <c r="EL234" s="58">
        <v>12841.16</v>
      </c>
      <c r="EM234" s="58">
        <v>2112.2060000000001</v>
      </c>
      <c r="EN234" s="58"/>
      <c r="EO234" s="58"/>
      <c r="EP234" s="58"/>
      <c r="EQ234" s="58"/>
      <c r="ER234" s="58"/>
      <c r="ES234" s="58"/>
      <c r="ET234" s="58"/>
      <c r="EU234" s="58">
        <v>7459.0320000000002</v>
      </c>
      <c r="EV234" s="58"/>
      <c r="EW234" s="58"/>
      <c r="EX234" s="58">
        <v>365.16899999999998</v>
      </c>
      <c r="EY234" s="58"/>
      <c r="EZ234" s="58"/>
      <c r="FA234" s="58">
        <v>15145.06</v>
      </c>
      <c r="FB234" s="58">
        <v>4135.2309999999998</v>
      </c>
      <c r="FC234" s="58"/>
      <c r="FD234" s="58">
        <v>4767.7089999999998</v>
      </c>
      <c r="FE234" s="58"/>
      <c r="FF234" s="58">
        <v>289.25740000000002</v>
      </c>
      <c r="FG234" s="58"/>
      <c r="FH234" s="58">
        <v>4414.2969999999996</v>
      </c>
      <c r="FI234" s="58"/>
      <c r="FJ234" s="58"/>
      <c r="FK234" s="58">
        <v>3465.2190000000001</v>
      </c>
      <c r="FL234" s="58">
        <v>6706.902</v>
      </c>
      <c r="FM234" s="58"/>
      <c r="FN234" s="58">
        <v>4536.6170000000002</v>
      </c>
      <c r="FO234" s="58">
        <v>4477.2070000000003</v>
      </c>
      <c r="FP234" s="58"/>
      <c r="FQ234" s="58"/>
      <c r="FR234" s="58"/>
      <c r="FS234" s="58">
        <v>6158.1719999999996</v>
      </c>
      <c r="FT234" s="58">
        <v>4494.4740000000002</v>
      </c>
      <c r="FU234" s="58"/>
      <c r="FV234" s="58">
        <v>4793.3999999999996</v>
      </c>
      <c r="FW234" s="58"/>
      <c r="FX234" s="58">
        <v>1809.2180000000001</v>
      </c>
      <c r="FY234" s="58"/>
      <c r="FZ234" s="58"/>
      <c r="GA234" s="58"/>
      <c r="GB234" s="58"/>
      <c r="GC234" s="58"/>
      <c r="GD234" s="58"/>
      <c r="GE234" s="58"/>
      <c r="GF234" s="58"/>
      <c r="GG234" s="58"/>
      <c r="GH234" s="58"/>
      <c r="GI234" s="58">
        <v>2351.0340000000001</v>
      </c>
      <c r="GJ234" s="58">
        <v>2246.9549999999999</v>
      </c>
      <c r="GK234" s="58">
        <v>5413.3649999999998</v>
      </c>
      <c r="GL234" s="58">
        <v>8482.2620000000006</v>
      </c>
      <c r="GM234" s="58"/>
      <c r="GN234" s="58"/>
      <c r="GO234" s="58"/>
      <c r="GP234" s="58"/>
      <c r="GQ234" s="58"/>
      <c r="GR234" s="58">
        <v>3303.15</v>
      </c>
      <c r="GS234" s="58">
        <v>4418.8410000000003</v>
      </c>
      <c r="GT234" s="58"/>
      <c r="GU234" s="58">
        <v>66948.62</v>
      </c>
      <c r="GV234" s="58"/>
      <c r="GW234" s="58"/>
      <c r="GX234" s="58">
        <v>22940.57</v>
      </c>
      <c r="GY234" s="58">
        <v>487.42540000000002</v>
      </c>
      <c r="GZ234" s="58">
        <v>8248.4490000000005</v>
      </c>
      <c r="HA234" s="58"/>
      <c r="HB234" s="58"/>
      <c r="HC234" s="58"/>
      <c r="HD234" s="58">
        <v>1404.5640000000001</v>
      </c>
      <c r="HE234" s="58">
        <v>2291.1619999999998</v>
      </c>
      <c r="HF234" s="58">
        <v>4684.9570000000003</v>
      </c>
      <c r="HG234" s="58"/>
      <c r="HH234" s="58"/>
      <c r="HI234" s="58">
        <v>32551.13</v>
      </c>
      <c r="HJ234" s="58"/>
      <c r="HK234" s="58"/>
      <c r="HL234" s="58">
        <v>6995.915</v>
      </c>
      <c r="HM234" s="58"/>
      <c r="HN234" s="58"/>
      <c r="HO234" s="58"/>
      <c r="HP234" s="58">
        <v>40144.980000000003</v>
      </c>
      <c r="HQ234" s="58">
        <v>2156.308</v>
      </c>
      <c r="HR234" s="58"/>
      <c r="HS234" s="58"/>
      <c r="HT234" s="2"/>
    </row>
    <row r="235" spans="1:228" x14ac:dyDescent="0.75">
      <c r="A235" s="95">
        <f t="shared" si="21"/>
        <v>1183</v>
      </c>
      <c r="B235" s="2" t="str">
        <f t="shared" si="21"/>
        <v>Beeswax</v>
      </c>
      <c r="C235" s="60">
        <f t="shared" si="19"/>
        <v>4007.7579999999998</v>
      </c>
      <c r="D235" s="40" t="str">
        <f t="shared" si="22"/>
        <v/>
      </c>
      <c r="E235" s="40" t="str">
        <f t="shared" si="22"/>
        <v/>
      </c>
      <c r="F235" s="40">
        <f t="shared" si="22"/>
        <v>4007.7579999999998</v>
      </c>
      <c r="G235" s="40" t="str">
        <f t="shared" si="22"/>
        <v/>
      </c>
      <c r="H235" s="40" t="str">
        <f t="shared" si="22"/>
        <v/>
      </c>
      <c r="I235" s="40" t="str">
        <f t="shared" si="22"/>
        <v/>
      </c>
      <c r="J235" s="40" t="str">
        <f t="shared" si="22"/>
        <v/>
      </c>
      <c r="K235" s="40" t="str">
        <f t="shared" si="22"/>
        <v/>
      </c>
      <c r="L235" s="2"/>
      <c r="M235" s="2"/>
      <c r="N235" s="2"/>
      <c r="O235" s="2" t="s">
        <v>4</v>
      </c>
      <c r="P235" s="58">
        <v>1183</v>
      </c>
      <c r="Q235" s="58" t="s">
        <v>1009</v>
      </c>
      <c r="R235" s="58"/>
      <c r="S235" s="58"/>
      <c r="T235" s="58"/>
      <c r="U235" s="58"/>
      <c r="V235" s="58">
        <v>5091.5730000000003</v>
      </c>
      <c r="W235" s="58"/>
      <c r="X235" s="58"/>
      <c r="Y235" s="58"/>
      <c r="Z235" s="58">
        <v>7348.4849999999997</v>
      </c>
      <c r="AA235" s="58"/>
      <c r="AB235" s="58"/>
      <c r="AC235" s="58"/>
      <c r="AD235" s="58"/>
      <c r="AE235" s="58"/>
      <c r="AF235" s="58"/>
      <c r="AG235" s="58"/>
      <c r="AH235" s="58">
        <v>3358.931</v>
      </c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58"/>
      <c r="BJ235" s="58"/>
      <c r="BK235" s="58"/>
      <c r="BL235" s="58"/>
      <c r="BM235" s="58"/>
      <c r="BN235" s="58"/>
      <c r="BO235" s="58"/>
      <c r="BP235" s="58">
        <v>508.00889999999998</v>
      </c>
      <c r="BQ235" s="58"/>
      <c r="BR235" s="58"/>
      <c r="BS235" s="58">
        <v>3594.9659999999999</v>
      </c>
      <c r="BT235" s="58"/>
      <c r="BU235" s="58"/>
      <c r="BV235" s="58">
        <v>5579.3249999999998</v>
      </c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>
        <v>11012.58</v>
      </c>
      <c r="CN235" s="58"/>
      <c r="CO235" s="58"/>
      <c r="CP235" s="58"/>
      <c r="CQ235" s="58"/>
      <c r="CR235" s="58"/>
      <c r="CS235" s="58"/>
      <c r="CT235" s="58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>
        <v>5032.2889999999998</v>
      </c>
      <c r="DE235" s="58"/>
      <c r="DF235" s="58"/>
      <c r="DG235" s="58"/>
      <c r="DH235" s="58"/>
      <c r="DI235" s="58">
        <v>4992.076</v>
      </c>
      <c r="DJ235" s="58"/>
      <c r="DK235" s="58"/>
      <c r="DL235" s="58"/>
      <c r="DM235" s="58"/>
      <c r="DN235" s="58"/>
      <c r="DO235" s="58"/>
      <c r="DP235" s="58"/>
      <c r="DQ235" s="58"/>
      <c r="DR235" s="58"/>
      <c r="DS235" s="58"/>
      <c r="DT235" s="58"/>
      <c r="DU235" s="58"/>
      <c r="DV235" s="58"/>
      <c r="DW235" s="58"/>
      <c r="DX235" s="58"/>
      <c r="DY235" s="58"/>
      <c r="DZ235" s="58"/>
      <c r="EA235" s="58">
        <v>4254.5119999999997</v>
      </c>
      <c r="EB235" s="58"/>
      <c r="EC235" s="58"/>
      <c r="ED235" s="58"/>
      <c r="EE235" s="58">
        <v>4007.7579999999998</v>
      </c>
      <c r="EF235" s="58"/>
      <c r="EG235" s="58"/>
      <c r="EH235" s="58">
        <v>1200.1379999999999</v>
      </c>
      <c r="EI235" s="58"/>
      <c r="EJ235" s="58"/>
      <c r="EK235" s="58"/>
      <c r="EL235" s="58"/>
      <c r="EM235" s="58"/>
      <c r="EN235" s="58"/>
      <c r="EO235" s="58"/>
      <c r="EP235" s="58"/>
      <c r="EQ235" s="58"/>
      <c r="ER235" s="58"/>
      <c r="ES235" s="58"/>
      <c r="ET235" s="58"/>
      <c r="EU235" s="58"/>
      <c r="EV235" s="58"/>
      <c r="EW235" s="58"/>
      <c r="EX235" s="58"/>
      <c r="EY235" s="58"/>
      <c r="EZ235" s="58"/>
      <c r="FA235" s="58"/>
      <c r="FB235" s="58"/>
      <c r="FC235" s="58"/>
      <c r="FD235" s="58"/>
      <c r="FE235" s="58"/>
      <c r="FF235" s="58"/>
      <c r="FG235" s="58"/>
      <c r="FH235" s="58"/>
      <c r="FI235" s="58"/>
      <c r="FJ235" s="58"/>
      <c r="FK235" s="58"/>
      <c r="FL235" s="58"/>
      <c r="FM235" s="58"/>
      <c r="FN235" s="58"/>
      <c r="FO235" s="58"/>
      <c r="FP235" s="58"/>
      <c r="FQ235" s="58"/>
      <c r="FR235" s="58"/>
      <c r="FS235" s="58"/>
      <c r="FT235" s="58"/>
      <c r="FU235" s="58"/>
      <c r="FV235" s="58"/>
      <c r="FW235" s="58"/>
      <c r="FX235" s="58"/>
      <c r="FY235" s="58"/>
      <c r="FZ235" s="58"/>
      <c r="GA235" s="58"/>
      <c r="GB235" s="58"/>
      <c r="GC235" s="58"/>
      <c r="GD235" s="58"/>
      <c r="GE235" s="58"/>
      <c r="GF235" s="58"/>
      <c r="GG235" s="58"/>
      <c r="GH235" s="58"/>
      <c r="GI235" s="58"/>
      <c r="GJ235" s="58"/>
      <c r="GK235" s="58"/>
      <c r="GL235" s="58"/>
      <c r="GM235" s="58"/>
      <c r="GN235" s="58"/>
      <c r="GO235" s="58"/>
      <c r="GP235" s="58"/>
      <c r="GQ235" s="58"/>
      <c r="GR235" s="58"/>
      <c r="GS235" s="58"/>
      <c r="GT235" s="58"/>
      <c r="GU235" s="58"/>
      <c r="GV235" s="58"/>
      <c r="GW235" s="58"/>
      <c r="GX235" s="58"/>
      <c r="GY235" s="58"/>
      <c r="GZ235" s="58">
        <v>6084.6530000000002</v>
      </c>
      <c r="HA235" s="58"/>
      <c r="HB235" s="58"/>
      <c r="HC235" s="58"/>
      <c r="HD235" s="58"/>
      <c r="HE235" s="58">
        <v>3905.42</v>
      </c>
      <c r="HF235" s="58"/>
      <c r="HG235" s="58"/>
      <c r="HH235" s="58"/>
      <c r="HI235" s="58"/>
      <c r="HJ235" s="58"/>
      <c r="HK235" s="58"/>
      <c r="HL235" s="58"/>
      <c r="HM235" s="58"/>
      <c r="HN235" s="58"/>
      <c r="HO235" s="58"/>
      <c r="HP235" s="58"/>
      <c r="HQ235" s="58"/>
      <c r="HR235" s="58"/>
      <c r="HS235" s="58"/>
      <c r="HT235" s="2"/>
    </row>
    <row r="236" spans="1:228" x14ac:dyDescent="0.75">
      <c r="A236" s="95">
        <f t="shared" si="21"/>
        <v>1185</v>
      </c>
      <c r="B236" s="2" t="str">
        <f t="shared" si="21"/>
        <v>Silk-worm cocoons, reelable</v>
      </c>
      <c r="C236" s="60">
        <f t="shared" si="19"/>
        <v>0</v>
      </c>
      <c r="D236" s="40" t="str">
        <f t="shared" si="22"/>
        <v/>
      </c>
      <c r="E236" s="40" t="str">
        <f t="shared" si="22"/>
        <v/>
      </c>
      <c r="F236" s="40" t="str">
        <f t="shared" si="22"/>
        <v/>
      </c>
      <c r="G236" s="40" t="str">
        <f t="shared" si="22"/>
        <v/>
      </c>
      <c r="H236" s="40" t="str">
        <f t="shared" si="22"/>
        <v/>
      </c>
      <c r="I236" s="40" t="str">
        <f t="shared" si="22"/>
        <v/>
      </c>
      <c r="J236" s="40" t="str">
        <f t="shared" si="22"/>
        <v/>
      </c>
      <c r="K236" s="40" t="str">
        <f t="shared" si="22"/>
        <v/>
      </c>
      <c r="L236" s="2"/>
      <c r="M236" s="2"/>
      <c r="N236" s="2"/>
      <c r="O236" s="2" t="s">
        <v>4</v>
      </c>
      <c r="P236" s="58">
        <v>1185</v>
      </c>
      <c r="Q236" s="58" t="s">
        <v>1010</v>
      </c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>
        <v>10947.6</v>
      </c>
      <c r="AC236" s="58"/>
      <c r="AD236" s="58"/>
      <c r="AE236" s="58"/>
      <c r="AF236" s="58"/>
      <c r="AG236" s="58"/>
      <c r="AH236" s="58">
        <v>8100.3519999999999</v>
      </c>
      <c r="AI236" s="58"/>
      <c r="AJ236" s="58"/>
      <c r="AK236" s="58"/>
      <c r="AL236" s="58"/>
      <c r="AM236" s="58"/>
      <c r="AN236" s="58"/>
      <c r="AO236" s="58"/>
      <c r="AP236" s="58">
        <v>2737.92</v>
      </c>
      <c r="AQ236" s="58"/>
      <c r="AR236" s="58"/>
      <c r="AS236" s="58"/>
      <c r="AT236" s="58"/>
      <c r="AU236" s="58"/>
      <c r="AV236" s="58"/>
      <c r="AW236" s="58"/>
      <c r="AX236" s="58"/>
      <c r="AY236" s="58">
        <v>6285.8909999999996</v>
      </c>
      <c r="AZ236" s="58"/>
      <c r="BA236" s="58"/>
      <c r="BB236" s="58"/>
      <c r="BC236" s="58"/>
      <c r="BD236" s="58"/>
      <c r="BE236" s="58"/>
      <c r="BF236" s="58"/>
      <c r="BG236" s="58"/>
      <c r="BH236" s="58"/>
      <c r="BI236" s="58"/>
      <c r="BJ236" s="58"/>
      <c r="BK236" s="58"/>
      <c r="BL236" s="58"/>
      <c r="BM236" s="58"/>
      <c r="BN236" s="58"/>
      <c r="BO236" s="58"/>
      <c r="BP236" s="58"/>
      <c r="BQ236" s="58"/>
      <c r="BR236" s="58"/>
      <c r="BS236" s="58">
        <v>37598.03</v>
      </c>
      <c r="BT236" s="58"/>
      <c r="BU236" s="58"/>
      <c r="BV236" s="58">
        <v>5637.0680000000002</v>
      </c>
      <c r="BW236" s="58"/>
      <c r="BX236" s="58"/>
      <c r="BY236" s="58"/>
      <c r="BZ236" s="58"/>
      <c r="CA236" s="58"/>
      <c r="CB236" s="58"/>
      <c r="CC236" s="58"/>
      <c r="CD236" s="58"/>
      <c r="CE236" s="58"/>
      <c r="CF236" s="58"/>
      <c r="CG236" s="58"/>
      <c r="CH236" s="58"/>
      <c r="CI236" s="58"/>
      <c r="CJ236" s="58"/>
      <c r="CK236" s="58"/>
      <c r="CL236" s="58"/>
      <c r="CM236" s="58">
        <v>5486.2380000000003</v>
      </c>
      <c r="CN236" s="58"/>
      <c r="CO236" s="58"/>
      <c r="CP236" s="58"/>
      <c r="CQ236" s="58"/>
      <c r="CR236" s="58"/>
      <c r="CS236" s="58"/>
      <c r="CT236" s="58"/>
      <c r="CU236" s="58"/>
      <c r="CV236" s="58"/>
      <c r="CW236" s="58"/>
      <c r="CX236" s="58">
        <v>3637.319</v>
      </c>
      <c r="CY236" s="58"/>
      <c r="CZ236" s="58">
        <v>7223.4790000000003</v>
      </c>
      <c r="DA236" s="58"/>
      <c r="DB236" s="58"/>
      <c r="DC236" s="58"/>
      <c r="DD236" s="58">
        <v>6632.7820000000002</v>
      </c>
      <c r="DE236" s="58"/>
      <c r="DF236" s="58"/>
      <c r="DG236" s="58">
        <v>17677.57</v>
      </c>
      <c r="DH236" s="58"/>
      <c r="DI236" s="58"/>
      <c r="DJ236" s="58">
        <v>670.72649999999999</v>
      </c>
      <c r="DK236" s="58">
        <v>2556.8220000000001</v>
      </c>
      <c r="DL236" s="58"/>
      <c r="DM236" s="58"/>
      <c r="DN236" s="58">
        <v>11665.3</v>
      </c>
      <c r="DO236" s="58"/>
      <c r="DP236" s="58"/>
      <c r="DQ236" s="58">
        <v>25788.47</v>
      </c>
      <c r="DR236" s="58"/>
      <c r="DS236" s="58"/>
      <c r="DT236" s="58"/>
      <c r="DU236" s="58"/>
      <c r="DV236" s="58"/>
      <c r="DW236" s="58"/>
      <c r="DX236" s="58"/>
      <c r="DY236" s="58"/>
      <c r="DZ236" s="58"/>
      <c r="EA236" s="58"/>
      <c r="EB236" s="58"/>
      <c r="EC236" s="58">
        <v>5259.2749999999996</v>
      </c>
      <c r="ED236" s="58"/>
      <c r="EE236" s="58"/>
      <c r="EF236" s="58"/>
      <c r="EG236" s="58"/>
      <c r="EH236" s="58"/>
      <c r="EI236" s="58"/>
      <c r="EJ236" s="58"/>
      <c r="EK236" s="58"/>
      <c r="EL236" s="58"/>
      <c r="EM236" s="58"/>
      <c r="EN236" s="58"/>
      <c r="EO236" s="58"/>
      <c r="EP236" s="58"/>
      <c r="EQ236" s="58"/>
      <c r="ER236" s="58"/>
      <c r="ES236" s="58"/>
      <c r="ET236" s="58"/>
      <c r="EU236" s="58"/>
      <c r="EV236" s="58"/>
      <c r="EW236" s="58"/>
      <c r="EX236" s="58"/>
      <c r="EY236" s="58"/>
      <c r="EZ236" s="58"/>
      <c r="FA236" s="58"/>
      <c r="FB236" s="58"/>
      <c r="FC236" s="58"/>
      <c r="FD236" s="58"/>
      <c r="FE236" s="58"/>
      <c r="FF236" s="58"/>
      <c r="FG236" s="58"/>
      <c r="FH236" s="58"/>
      <c r="FI236" s="58"/>
      <c r="FJ236" s="58"/>
      <c r="FK236" s="58"/>
      <c r="FL236" s="58"/>
      <c r="FM236" s="58"/>
      <c r="FN236" s="58"/>
      <c r="FO236" s="58"/>
      <c r="FP236" s="58"/>
      <c r="FQ236" s="58"/>
      <c r="FR236" s="58"/>
      <c r="FS236" s="58">
        <v>6292.1729999999998</v>
      </c>
      <c r="FT236" s="58"/>
      <c r="FU236" s="58"/>
      <c r="FV236" s="58"/>
      <c r="FW236" s="58"/>
      <c r="FX236" s="58"/>
      <c r="FY236" s="58"/>
      <c r="FZ236" s="58"/>
      <c r="GA236" s="58"/>
      <c r="GB236" s="58"/>
      <c r="GC236" s="58"/>
      <c r="GD236" s="58"/>
      <c r="GE236" s="58"/>
      <c r="GF236" s="58"/>
      <c r="GG236" s="58"/>
      <c r="GH236" s="58"/>
      <c r="GI236" s="58"/>
      <c r="GJ236" s="58"/>
      <c r="GK236" s="58"/>
      <c r="GL236" s="58"/>
      <c r="GM236" s="58"/>
      <c r="GN236" s="58"/>
      <c r="GO236" s="58"/>
      <c r="GP236" s="58"/>
      <c r="GQ236" s="58"/>
      <c r="GR236" s="58">
        <v>5292.7730000000001</v>
      </c>
      <c r="GS236" s="58"/>
      <c r="GT236" s="58"/>
      <c r="GU236" s="58"/>
      <c r="GV236" s="58"/>
      <c r="GW236" s="58"/>
      <c r="GX236" s="58"/>
      <c r="GY236" s="58"/>
      <c r="GZ236" s="58">
        <v>13564.72</v>
      </c>
      <c r="HA236" s="58"/>
      <c r="HB236" s="58"/>
      <c r="HC236" s="58"/>
      <c r="HD236" s="58"/>
      <c r="HE236" s="58"/>
      <c r="HF236" s="58"/>
      <c r="HG236" s="58"/>
      <c r="HH236" s="58"/>
      <c r="HI236" s="58"/>
      <c r="HJ236" s="58"/>
      <c r="HK236" s="58"/>
      <c r="HL236" s="58"/>
      <c r="HM236" s="58"/>
      <c r="HN236" s="58"/>
      <c r="HO236" s="58"/>
      <c r="HP236" s="58"/>
      <c r="HQ236" s="58"/>
      <c r="HR236" s="58"/>
      <c r="HS236" s="58"/>
      <c r="HT236" s="2"/>
    </row>
    <row r="237" spans="1:228" x14ac:dyDescent="0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Index</vt:lpstr>
      <vt:lpstr>Sets</vt:lpstr>
      <vt:lpstr>Notes</vt:lpstr>
      <vt:lpstr>MAC</vt:lpstr>
      <vt:lpstr>SUT</vt:lpstr>
      <vt:lpstr>USE</vt:lpstr>
      <vt:lpstr>wBOP</vt:lpstr>
      <vt:lpstr>SUP</vt:lpstr>
      <vt:lpstr>wMAC</vt:lpstr>
      <vt:lpstr>wGDPe</vt:lpstr>
      <vt:lpstr>wGFS</vt:lpstr>
      <vt:lpstr>wGDPp</vt:lpstr>
      <vt:lpstr>wAGR</vt:lpstr>
      <vt:lpstr>wIND</vt:lpstr>
      <vt:lpstr>wSRV</vt:lpstr>
      <vt:lpstr>wTRD</vt:lpstr>
      <vt:lpstr>wTAX</vt:lpstr>
      <vt:lpstr>wABS</vt:lpstr>
      <vt:lpstr>wUSE</vt:lpstr>
      <vt:lpstr>wSUP</vt:lpstr>
      <vt:lpstr>wTRC</vt:lpstr>
      <vt:lpstr>xNA</vt:lpstr>
      <vt:lpstr>xTAX</vt:lpstr>
      <vt:lpstr>xMIN</vt:lpstr>
      <vt:lpstr>xMAN</vt:lpstr>
      <vt:lpstr>xOTH</vt:lpstr>
      <vt:lpstr>wPRC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Thurlow</dc:creator>
  <cp:lastModifiedBy>Evariste MANIRUMVA</cp:lastModifiedBy>
  <cp:lastPrinted>2020-11-10T05:44:28Z</cp:lastPrinted>
  <dcterms:created xsi:type="dcterms:W3CDTF">2015-06-05T18:17:20Z</dcterms:created>
  <dcterms:modified xsi:type="dcterms:W3CDTF">2026-01-24T17:54:21Z</dcterms:modified>
</cp:coreProperties>
</file>